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mc:AlternateContent xmlns:mc="http://schemas.openxmlformats.org/markup-compatibility/2006">
    <mc:Choice Requires="x15">
      <x15ac:absPath xmlns:x15ac="http://schemas.microsoft.com/office/spreadsheetml/2010/11/ac" url="/Users/avi/GIT/folder/netflix-content-dashboard/WorkBook/"/>
    </mc:Choice>
  </mc:AlternateContent>
  <xr:revisionPtr revIDLastSave="0" documentId="13_ncr:1_{B184525B-6F54-9F46-96A3-C32CF1701DC5}" xr6:coauthVersionLast="47" xr6:coauthVersionMax="47" xr10:uidLastSave="{00000000-0000-0000-0000-000000000000}"/>
  <bookViews>
    <workbookView xWindow="0" yWindow="600" windowWidth="28800" windowHeight="15760" tabRatio="500" activeTab="4" xr2:uid="{00000000-000D-0000-FFFF-FFFF00000000}"/>
  </bookViews>
  <sheets>
    <sheet name="Movie vs Shows" sheetId="4" r:id="rId1"/>
    <sheet name="Country-wise content" sheetId="5" r:id="rId2"/>
    <sheet name="Release_Trend" sheetId="6" r:id="rId3"/>
    <sheet name="Rating_Distribution" sheetId="7" r:id="rId4"/>
    <sheet name="Dashboard" sheetId="9" r:id="rId5"/>
    <sheet name="Top country" sheetId="11" r:id="rId6"/>
    <sheet name="Netflix_Dataset" sheetId="1" r:id="rId7"/>
    <sheet name="Recommendation" sheetId="3" r:id="rId8"/>
    <sheet name="Ratings" sheetId="2" r:id="rId9"/>
  </sheets>
  <definedNames>
    <definedName name="_xlnm._FilterDatabase" localSheetId="6" hidden="1">Netflix_Dataset!$A$1:$P$5329</definedName>
    <definedName name="Slicer_Country">#N/A</definedName>
    <definedName name="Slicer_Rating_Category">#N/A</definedName>
    <definedName name="Slicer_Release_year">#N/A</definedName>
    <definedName name="Slicer_Type">#N/A</definedName>
  </definedNames>
  <calcPr calcId="191029"/>
  <pivotCaches>
    <pivotCache cacheId="15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22" i="9" l="1"/>
  <c r="A18" i="9"/>
  <c r="A14" i="9"/>
  <c r="A10" i="9"/>
  <c r="A6" i="9"/>
  <c r="A2" i="9"/>
  <c r="L2" i="1"/>
  <c r="M2" i="1" s="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1002" i="1"/>
  <c r="M1002" i="1" s="1"/>
  <c r="L1003" i="1"/>
  <c r="M1003" i="1" s="1"/>
  <c r="L1004" i="1"/>
  <c r="M1004" i="1" s="1"/>
  <c r="L1005" i="1"/>
  <c r="M1005" i="1" s="1"/>
  <c r="L1006" i="1"/>
  <c r="M1006" i="1" s="1"/>
  <c r="L1007" i="1"/>
  <c r="M1007" i="1" s="1"/>
  <c r="L1008" i="1"/>
  <c r="M1008" i="1" s="1"/>
  <c r="L1009" i="1"/>
  <c r="M1009" i="1" s="1"/>
  <c r="L1010" i="1"/>
  <c r="M1010" i="1" s="1"/>
  <c r="L1011" i="1"/>
  <c r="M1011" i="1" s="1"/>
  <c r="L1012" i="1"/>
  <c r="M1012" i="1" s="1"/>
  <c r="L1013" i="1"/>
  <c r="M1013" i="1" s="1"/>
  <c r="L1014" i="1"/>
  <c r="M1014" i="1" s="1"/>
  <c r="L1015" i="1"/>
  <c r="M1015" i="1" s="1"/>
  <c r="L1016" i="1"/>
  <c r="M1016" i="1" s="1"/>
  <c r="L1017" i="1"/>
  <c r="M1017" i="1" s="1"/>
  <c r="L1018" i="1"/>
  <c r="M1018" i="1" s="1"/>
  <c r="L1019" i="1"/>
  <c r="M1019" i="1" s="1"/>
  <c r="L1020" i="1"/>
  <c r="M1020" i="1" s="1"/>
  <c r="L1021" i="1"/>
  <c r="M1021" i="1" s="1"/>
  <c r="L1022" i="1"/>
  <c r="M1022" i="1" s="1"/>
  <c r="L1023" i="1"/>
  <c r="M1023" i="1" s="1"/>
  <c r="L1024" i="1"/>
  <c r="M1024" i="1" s="1"/>
  <c r="L1025" i="1"/>
  <c r="M1025" i="1" s="1"/>
  <c r="L1026" i="1"/>
  <c r="M1026" i="1" s="1"/>
  <c r="L1027" i="1"/>
  <c r="M1027" i="1" s="1"/>
  <c r="L1028" i="1"/>
  <c r="M1028" i="1" s="1"/>
  <c r="L1029" i="1"/>
  <c r="M1029" i="1" s="1"/>
  <c r="L1030" i="1"/>
  <c r="M1030" i="1" s="1"/>
  <c r="L1031" i="1"/>
  <c r="M1031" i="1" s="1"/>
  <c r="L1032" i="1"/>
  <c r="M1032" i="1" s="1"/>
  <c r="L1033" i="1"/>
  <c r="M1033" i="1" s="1"/>
  <c r="L1034" i="1"/>
  <c r="M1034" i="1" s="1"/>
  <c r="L1035" i="1"/>
  <c r="M1035" i="1" s="1"/>
  <c r="L1036" i="1"/>
  <c r="M1036" i="1" s="1"/>
  <c r="L1037" i="1"/>
  <c r="M1037" i="1" s="1"/>
  <c r="L1038" i="1"/>
  <c r="M1038" i="1" s="1"/>
  <c r="L1039" i="1"/>
  <c r="M1039" i="1" s="1"/>
  <c r="L1040" i="1"/>
  <c r="M1040" i="1" s="1"/>
  <c r="L1041" i="1"/>
  <c r="M1041" i="1" s="1"/>
  <c r="L1042" i="1"/>
  <c r="M1042" i="1" s="1"/>
  <c r="L1043" i="1"/>
  <c r="M1043" i="1" s="1"/>
  <c r="L1044" i="1"/>
  <c r="M1044" i="1" s="1"/>
  <c r="L1045" i="1"/>
  <c r="M1045" i="1" s="1"/>
  <c r="L1046" i="1"/>
  <c r="M1046" i="1" s="1"/>
  <c r="L1047" i="1"/>
  <c r="M1047" i="1" s="1"/>
  <c r="L1048" i="1"/>
  <c r="M1048" i="1" s="1"/>
  <c r="L1049" i="1"/>
  <c r="M1049" i="1" s="1"/>
  <c r="L1050" i="1"/>
  <c r="M1050" i="1" s="1"/>
  <c r="L1051" i="1"/>
  <c r="M1051" i="1" s="1"/>
  <c r="L1052" i="1"/>
  <c r="M1052" i="1" s="1"/>
  <c r="L1053" i="1"/>
  <c r="M1053" i="1" s="1"/>
  <c r="L1054" i="1"/>
  <c r="M1054" i="1" s="1"/>
  <c r="L1055" i="1"/>
  <c r="M1055" i="1" s="1"/>
  <c r="L1056" i="1"/>
  <c r="M1056" i="1" s="1"/>
  <c r="L1057" i="1"/>
  <c r="M1057" i="1" s="1"/>
  <c r="L1058" i="1"/>
  <c r="M1058" i="1" s="1"/>
  <c r="L1059" i="1"/>
  <c r="M1059" i="1" s="1"/>
  <c r="L1060" i="1"/>
  <c r="M1060" i="1" s="1"/>
  <c r="L1061" i="1"/>
  <c r="M1061" i="1" s="1"/>
  <c r="L1062" i="1"/>
  <c r="M1062" i="1" s="1"/>
  <c r="L1063" i="1"/>
  <c r="M1063" i="1" s="1"/>
  <c r="L1064" i="1"/>
  <c r="M1064" i="1" s="1"/>
  <c r="L1065" i="1"/>
  <c r="M1065" i="1" s="1"/>
  <c r="L1066" i="1"/>
  <c r="M1066" i="1" s="1"/>
  <c r="L1067" i="1"/>
  <c r="M1067" i="1" s="1"/>
  <c r="L1068" i="1"/>
  <c r="M1068" i="1" s="1"/>
  <c r="L1069" i="1"/>
  <c r="M1069" i="1" s="1"/>
  <c r="L1070" i="1"/>
  <c r="M1070" i="1" s="1"/>
  <c r="L1071" i="1"/>
  <c r="M1071" i="1" s="1"/>
  <c r="L1072" i="1"/>
  <c r="M1072" i="1" s="1"/>
  <c r="L1073" i="1"/>
  <c r="M1073" i="1" s="1"/>
  <c r="L1074" i="1"/>
  <c r="M1074" i="1" s="1"/>
  <c r="L1075" i="1"/>
  <c r="M1075" i="1" s="1"/>
  <c r="L1076" i="1"/>
  <c r="M1076" i="1" s="1"/>
  <c r="L1077" i="1"/>
  <c r="M1077" i="1" s="1"/>
  <c r="L1078" i="1"/>
  <c r="M1078" i="1" s="1"/>
  <c r="L1079" i="1"/>
  <c r="M1079" i="1" s="1"/>
  <c r="L1080" i="1"/>
  <c r="M1080" i="1" s="1"/>
  <c r="L1081" i="1"/>
  <c r="M1081" i="1" s="1"/>
  <c r="L1082" i="1"/>
  <c r="M1082" i="1" s="1"/>
  <c r="L1083" i="1"/>
  <c r="M1083" i="1" s="1"/>
  <c r="L1084" i="1"/>
  <c r="M1084" i="1" s="1"/>
  <c r="L1085" i="1"/>
  <c r="M1085" i="1" s="1"/>
  <c r="L1086" i="1"/>
  <c r="M1086" i="1" s="1"/>
  <c r="L1087" i="1"/>
  <c r="M1087" i="1" s="1"/>
  <c r="L1088" i="1"/>
  <c r="M1088" i="1" s="1"/>
  <c r="L1089" i="1"/>
  <c r="M1089" i="1" s="1"/>
  <c r="L1090" i="1"/>
  <c r="M1090" i="1" s="1"/>
  <c r="L1091" i="1"/>
  <c r="M1091" i="1" s="1"/>
  <c r="L1092" i="1"/>
  <c r="M1092" i="1" s="1"/>
  <c r="L1093" i="1"/>
  <c r="M1093" i="1" s="1"/>
  <c r="L1094" i="1"/>
  <c r="M1094" i="1" s="1"/>
  <c r="L1095" i="1"/>
  <c r="M1095" i="1" s="1"/>
  <c r="L1096" i="1"/>
  <c r="M1096" i="1" s="1"/>
  <c r="L1097" i="1"/>
  <c r="M1097" i="1" s="1"/>
  <c r="L1098" i="1"/>
  <c r="M1098" i="1" s="1"/>
  <c r="L1099" i="1"/>
  <c r="M1099" i="1" s="1"/>
  <c r="L1100" i="1"/>
  <c r="M1100" i="1" s="1"/>
  <c r="L1101" i="1"/>
  <c r="M1101" i="1" s="1"/>
  <c r="L1102" i="1"/>
  <c r="M1102" i="1" s="1"/>
  <c r="L1103" i="1"/>
  <c r="M1103" i="1" s="1"/>
  <c r="L1104" i="1"/>
  <c r="M1104" i="1" s="1"/>
  <c r="L1105" i="1"/>
  <c r="M1105" i="1" s="1"/>
  <c r="L1106" i="1"/>
  <c r="M1106" i="1" s="1"/>
  <c r="L1107" i="1"/>
  <c r="M1107" i="1" s="1"/>
  <c r="L1108" i="1"/>
  <c r="M1108" i="1" s="1"/>
  <c r="L1109" i="1"/>
  <c r="M1109" i="1" s="1"/>
  <c r="L1110" i="1"/>
  <c r="M1110" i="1" s="1"/>
  <c r="L1111" i="1"/>
  <c r="M1111" i="1" s="1"/>
  <c r="L1112" i="1"/>
  <c r="M1112" i="1" s="1"/>
  <c r="L1113" i="1"/>
  <c r="M1113" i="1" s="1"/>
  <c r="L1114" i="1"/>
  <c r="M1114" i="1" s="1"/>
  <c r="L1115" i="1"/>
  <c r="M1115" i="1" s="1"/>
  <c r="L1116" i="1"/>
  <c r="M1116" i="1" s="1"/>
  <c r="L1117" i="1"/>
  <c r="M1117" i="1" s="1"/>
  <c r="L1118" i="1"/>
  <c r="M1118" i="1" s="1"/>
  <c r="L1119" i="1"/>
  <c r="M1119" i="1" s="1"/>
  <c r="L1120" i="1"/>
  <c r="M1120" i="1" s="1"/>
  <c r="L1121" i="1"/>
  <c r="M1121" i="1" s="1"/>
  <c r="L1122" i="1"/>
  <c r="M1122" i="1" s="1"/>
  <c r="L1123" i="1"/>
  <c r="M1123" i="1" s="1"/>
  <c r="L1124" i="1"/>
  <c r="M1124" i="1" s="1"/>
  <c r="L1125" i="1"/>
  <c r="M1125" i="1" s="1"/>
  <c r="L1126" i="1"/>
  <c r="M1126" i="1" s="1"/>
  <c r="L1127" i="1"/>
  <c r="M1127" i="1" s="1"/>
  <c r="L1128" i="1"/>
  <c r="M1128" i="1" s="1"/>
  <c r="L1129" i="1"/>
  <c r="M1129" i="1" s="1"/>
  <c r="L1130" i="1"/>
  <c r="M1130" i="1" s="1"/>
  <c r="L1131" i="1"/>
  <c r="M1131" i="1" s="1"/>
  <c r="L1132" i="1"/>
  <c r="M1132" i="1" s="1"/>
  <c r="L1133" i="1"/>
  <c r="M1133" i="1" s="1"/>
  <c r="L1134" i="1"/>
  <c r="M1134" i="1" s="1"/>
  <c r="L1135" i="1"/>
  <c r="M1135" i="1" s="1"/>
  <c r="L1136" i="1"/>
  <c r="M1136" i="1" s="1"/>
  <c r="L1137" i="1"/>
  <c r="M1137" i="1" s="1"/>
  <c r="L1138" i="1"/>
  <c r="M1138" i="1" s="1"/>
  <c r="L1139" i="1"/>
  <c r="M1139" i="1" s="1"/>
  <c r="L1140" i="1"/>
  <c r="M1140" i="1" s="1"/>
  <c r="L1141" i="1"/>
  <c r="M1141" i="1" s="1"/>
  <c r="L1142" i="1"/>
  <c r="M1142" i="1" s="1"/>
  <c r="L1143" i="1"/>
  <c r="M1143" i="1" s="1"/>
  <c r="L1144" i="1"/>
  <c r="M1144" i="1" s="1"/>
  <c r="L1145" i="1"/>
  <c r="M1145" i="1" s="1"/>
  <c r="L1146" i="1"/>
  <c r="M1146" i="1" s="1"/>
  <c r="L1147" i="1"/>
  <c r="M1147" i="1" s="1"/>
  <c r="L1148" i="1"/>
  <c r="M1148" i="1" s="1"/>
  <c r="L1149" i="1"/>
  <c r="M1149" i="1" s="1"/>
  <c r="L1150" i="1"/>
  <c r="M1150" i="1" s="1"/>
  <c r="L1151" i="1"/>
  <c r="M1151" i="1" s="1"/>
  <c r="L1152" i="1"/>
  <c r="M1152" i="1" s="1"/>
  <c r="L1153" i="1"/>
  <c r="M1153" i="1" s="1"/>
  <c r="L1154" i="1"/>
  <c r="M1154" i="1" s="1"/>
  <c r="L1155" i="1"/>
  <c r="M1155" i="1" s="1"/>
  <c r="L1156" i="1"/>
  <c r="M1156" i="1" s="1"/>
  <c r="L1157" i="1"/>
  <c r="M1157" i="1" s="1"/>
  <c r="L1158" i="1"/>
  <c r="M1158" i="1" s="1"/>
  <c r="L1159" i="1"/>
  <c r="M1159" i="1" s="1"/>
  <c r="L1160" i="1"/>
  <c r="M1160" i="1" s="1"/>
  <c r="L1161" i="1"/>
  <c r="M1161" i="1" s="1"/>
  <c r="L1162" i="1"/>
  <c r="M1162" i="1" s="1"/>
  <c r="L1163" i="1"/>
  <c r="M1163" i="1" s="1"/>
  <c r="L1164" i="1"/>
  <c r="M1164" i="1" s="1"/>
  <c r="L1165" i="1"/>
  <c r="M1165" i="1" s="1"/>
  <c r="L1166" i="1"/>
  <c r="M1166" i="1" s="1"/>
  <c r="L1167" i="1"/>
  <c r="M1167" i="1" s="1"/>
  <c r="L1168" i="1"/>
  <c r="M1168" i="1" s="1"/>
  <c r="L1169" i="1"/>
  <c r="M1169" i="1" s="1"/>
  <c r="L1170" i="1"/>
  <c r="M1170" i="1" s="1"/>
  <c r="L1171" i="1"/>
  <c r="M1171" i="1" s="1"/>
  <c r="L1172" i="1"/>
  <c r="M1172" i="1" s="1"/>
  <c r="L1173" i="1"/>
  <c r="M1173" i="1" s="1"/>
  <c r="L1174" i="1"/>
  <c r="M1174" i="1" s="1"/>
  <c r="L1175" i="1"/>
  <c r="M1175" i="1" s="1"/>
  <c r="L1176" i="1"/>
  <c r="M1176" i="1" s="1"/>
  <c r="L1177" i="1"/>
  <c r="M1177" i="1" s="1"/>
  <c r="L1178" i="1"/>
  <c r="M1178" i="1" s="1"/>
  <c r="L1179" i="1"/>
  <c r="M1179" i="1" s="1"/>
  <c r="L1180" i="1"/>
  <c r="M1180" i="1" s="1"/>
  <c r="L1181" i="1"/>
  <c r="M1181" i="1" s="1"/>
  <c r="L1182" i="1"/>
  <c r="M1182" i="1" s="1"/>
  <c r="L1183" i="1"/>
  <c r="M1183" i="1" s="1"/>
  <c r="L1184" i="1"/>
  <c r="M1184" i="1" s="1"/>
  <c r="L1185" i="1"/>
  <c r="M1185" i="1" s="1"/>
  <c r="L1186" i="1"/>
  <c r="M1186" i="1" s="1"/>
  <c r="L1187" i="1"/>
  <c r="M1187" i="1" s="1"/>
  <c r="L1188" i="1"/>
  <c r="M1188" i="1" s="1"/>
  <c r="L1189" i="1"/>
  <c r="M1189" i="1" s="1"/>
  <c r="L1190" i="1"/>
  <c r="M1190" i="1" s="1"/>
  <c r="L1191" i="1"/>
  <c r="M1191" i="1" s="1"/>
  <c r="L1192" i="1"/>
  <c r="M1192" i="1" s="1"/>
  <c r="L1193" i="1"/>
  <c r="M1193" i="1" s="1"/>
  <c r="L1194" i="1"/>
  <c r="M1194" i="1" s="1"/>
  <c r="L1195" i="1"/>
  <c r="M1195" i="1" s="1"/>
  <c r="L1196" i="1"/>
  <c r="M1196" i="1" s="1"/>
  <c r="L1197" i="1"/>
  <c r="M1197" i="1" s="1"/>
  <c r="L1198" i="1"/>
  <c r="M1198" i="1" s="1"/>
  <c r="L1199" i="1"/>
  <c r="M1199" i="1" s="1"/>
  <c r="L1200" i="1"/>
  <c r="M1200" i="1" s="1"/>
  <c r="L1201" i="1"/>
  <c r="M1201" i="1" s="1"/>
  <c r="L1202" i="1"/>
  <c r="M1202" i="1" s="1"/>
  <c r="L1203" i="1"/>
  <c r="M1203" i="1" s="1"/>
  <c r="L1204" i="1"/>
  <c r="M1204" i="1" s="1"/>
  <c r="L1205" i="1"/>
  <c r="M1205" i="1" s="1"/>
  <c r="L1206" i="1"/>
  <c r="M1206" i="1" s="1"/>
  <c r="L1207" i="1"/>
  <c r="M1207" i="1" s="1"/>
  <c r="L1208" i="1"/>
  <c r="M1208" i="1" s="1"/>
  <c r="L1209" i="1"/>
  <c r="M1209" i="1" s="1"/>
  <c r="L1210" i="1"/>
  <c r="M1210" i="1" s="1"/>
  <c r="L1211" i="1"/>
  <c r="M1211" i="1" s="1"/>
  <c r="L1212" i="1"/>
  <c r="M1212" i="1" s="1"/>
  <c r="L1213" i="1"/>
  <c r="M1213" i="1" s="1"/>
  <c r="L1214" i="1"/>
  <c r="M1214" i="1" s="1"/>
  <c r="L1215" i="1"/>
  <c r="M1215" i="1" s="1"/>
  <c r="L1216" i="1"/>
  <c r="M1216" i="1" s="1"/>
  <c r="L1217" i="1"/>
  <c r="M1217" i="1" s="1"/>
  <c r="L1218" i="1"/>
  <c r="M1218" i="1" s="1"/>
  <c r="L1219" i="1"/>
  <c r="M1219" i="1" s="1"/>
  <c r="L1220" i="1"/>
  <c r="M1220" i="1" s="1"/>
  <c r="L1221" i="1"/>
  <c r="M1221" i="1" s="1"/>
  <c r="L1222" i="1"/>
  <c r="M1222" i="1" s="1"/>
  <c r="L1223" i="1"/>
  <c r="M1223" i="1" s="1"/>
  <c r="L1224" i="1"/>
  <c r="M1224" i="1" s="1"/>
  <c r="L1225" i="1"/>
  <c r="M1225" i="1" s="1"/>
  <c r="L1226" i="1"/>
  <c r="M1226" i="1" s="1"/>
  <c r="L1227" i="1"/>
  <c r="M1227" i="1" s="1"/>
  <c r="L1228" i="1"/>
  <c r="M1228" i="1" s="1"/>
  <c r="L1229" i="1"/>
  <c r="M1229" i="1" s="1"/>
  <c r="L1230" i="1"/>
  <c r="M1230" i="1" s="1"/>
  <c r="L1231" i="1"/>
  <c r="M1231" i="1" s="1"/>
  <c r="L1232" i="1"/>
  <c r="M1232" i="1" s="1"/>
  <c r="L1233" i="1"/>
  <c r="M1233" i="1" s="1"/>
  <c r="L1234" i="1"/>
  <c r="M1234" i="1" s="1"/>
  <c r="L1235" i="1"/>
  <c r="M1235" i="1" s="1"/>
  <c r="L1236" i="1"/>
  <c r="M1236" i="1" s="1"/>
  <c r="L1237" i="1"/>
  <c r="M1237" i="1" s="1"/>
  <c r="L1238" i="1"/>
  <c r="M1238" i="1" s="1"/>
  <c r="L1239" i="1"/>
  <c r="M1239" i="1" s="1"/>
  <c r="L1240" i="1"/>
  <c r="M1240" i="1" s="1"/>
  <c r="L1241" i="1"/>
  <c r="M1241" i="1" s="1"/>
  <c r="L1242" i="1"/>
  <c r="M1242" i="1" s="1"/>
  <c r="L1243" i="1"/>
  <c r="M1243" i="1" s="1"/>
  <c r="L1244" i="1"/>
  <c r="M1244" i="1" s="1"/>
  <c r="L1245" i="1"/>
  <c r="M1245" i="1" s="1"/>
  <c r="L1246" i="1"/>
  <c r="M1246" i="1" s="1"/>
  <c r="L1247" i="1"/>
  <c r="M1247" i="1" s="1"/>
  <c r="L1248" i="1"/>
  <c r="M1248" i="1" s="1"/>
  <c r="L1249" i="1"/>
  <c r="M1249" i="1" s="1"/>
  <c r="L1250" i="1"/>
  <c r="M1250" i="1" s="1"/>
  <c r="L1251" i="1"/>
  <c r="M1251" i="1" s="1"/>
  <c r="L1252" i="1"/>
  <c r="M1252" i="1" s="1"/>
  <c r="L1253" i="1"/>
  <c r="M1253" i="1" s="1"/>
  <c r="L1254" i="1"/>
  <c r="M1254" i="1" s="1"/>
  <c r="L1255" i="1"/>
  <c r="M1255" i="1" s="1"/>
  <c r="L1256" i="1"/>
  <c r="M1256" i="1" s="1"/>
  <c r="L1257" i="1"/>
  <c r="M1257" i="1" s="1"/>
  <c r="L1258" i="1"/>
  <c r="M1258" i="1" s="1"/>
  <c r="L1259" i="1"/>
  <c r="M1259" i="1" s="1"/>
  <c r="L1260" i="1"/>
  <c r="M1260" i="1" s="1"/>
  <c r="L1261" i="1"/>
  <c r="M1261" i="1" s="1"/>
  <c r="L1262" i="1"/>
  <c r="M1262" i="1" s="1"/>
  <c r="L1263" i="1"/>
  <c r="M1263" i="1" s="1"/>
  <c r="L1264" i="1"/>
  <c r="M1264" i="1" s="1"/>
  <c r="L1265" i="1"/>
  <c r="M1265" i="1" s="1"/>
  <c r="L1266" i="1"/>
  <c r="M1266" i="1" s="1"/>
  <c r="L1267" i="1"/>
  <c r="M1267" i="1" s="1"/>
  <c r="L1268" i="1"/>
  <c r="M1268" i="1" s="1"/>
  <c r="L1269" i="1"/>
  <c r="M1269" i="1" s="1"/>
  <c r="L1270" i="1"/>
  <c r="M1270" i="1" s="1"/>
  <c r="L1271" i="1"/>
  <c r="M1271" i="1" s="1"/>
  <c r="L1272" i="1"/>
  <c r="M1272" i="1" s="1"/>
  <c r="L1273" i="1"/>
  <c r="M1273" i="1" s="1"/>
  <c r="L1274" i="1"/>
  <c r="M1274" i="1" s="1"/>
  <c r="L1275" i="1"/>
  <c r="M1275" i="1" s="1"/>
  <c r="L1276" i="1"/>
  <c r="M1276" i="1" s="1"/>
  <c r="L1277" i="1"/>
  <c r="M1277" i="1" s="1"/>
  <c r="L1278" i="1"/>
  <c r="M1278" i="1" s="1"/>
  <c r="L1279" i="1"/>
  <c r="M1279" i="1" s="1"/>
  <c r="L1280" i="1"/>
  <c r="M1280" i="1" s="1"/>
  <c r="L1281" i="1"/>
  <c r="M1281" i="1" s="1"/>
  <c r="L1282" i="1"/>
  <c r="M1282" i="1" s="1"/>
  <c r="L1283" i="1"/>
  <c r="M1283" i="1" s="1"/>
  <c r="L1284" i="1"/>
  <c r="M1284" i="1" s="1"/>
  <c r="L1285" i="1"/>
  <c r="M1285" i="1" s="1"/>
  <c r="L1286" i="1"/>
  <c r="M1286" i="1" s="1"/>
  <c r="L1287" i="1"/>
  <c r="M1287" i="1" s="1"/>
  <c r="L1288" i="1"/>
  <c r="M1288" i="1" s="1"/>
  <c r="L1289" i="1"/>
  <c r="M1289" i="1" s="1"/>
  <c r="L1290" i="1"/>
  <c r="M1290" i="1" s="1"/>
  <c r="L1291" i="1"/>
  <c r="M1291" i="1" s="1"/>
  <c r="L1292" i="1"/>
  <c r="M1292" i="1" s="1"/>
  <c r="L1293" i="1"/>
  <c r="M1293" i="1" s="1"/>
  <c r="L1294" i="1"/>
  <c r="M1294" i="1" s="1"/>
  <c r="L1295" i="1"/>
  <c r="M1295" i="1" s="1"/>
  <c r="L1296" i="1"/>
  <c r="M1296" i="1" s="1"/>
  <c r="L1297" i="1"/>
  <c r="M1297" i="1" s="1"/>
  <c r="L1298" i="1"/>
  <c r="M1298" i="1" s="1"/>
  <c r="L1299" i="1"/>
  <c r="M1299" i="1" s="1"/>
  <c r="L1300" i="1"/>
  <c r="M1300" i="1" s="1"/>
  <c r="L1301" i="1"/>
  <c r="M1301" i="1" s="1"/>
  <c r="L1302" i="1"/>
  <c r="M1302" i="1" s="1"/>
  <c r="L1303" i="1"/>
  <c r="M1303" i="1" s="1"/>
  <c r="L1304" i="1"/>
  <c r="M1304" i="1" s="1"/>
  <c r="L1305" i="1"/>
  <c r="M1305" i="1" s="1"/>
  <c r="L1306" i="1"/>
  <c r="M1306" i="1" s="1"/>
  <c r="L1307" i="1"/>
  <c r="M1307" i="1" s="1"/>
  <c r="L1308" i="1"/>
  <c r="M1308" i="1" s="1"/>
  <c r="L1309" i="1"/>
  <c r="M1309" i="1" s="1"/>
  <c r="L1310" i="1"/>
  <c r="M1310" i="1" s="1"/>
  <c r="L1311" i="1"/>
  <c r="M1311" i="1" s="1"/>
  <c r="L1312" i="1"/>
  <c r="M1312" i="1" s="1"/>
  <c r="L1313" i="1"/>
  <c r="M1313" i="1" s="1"/>
  <c r="L1314" i="1"/>
  <c r="M1314" i="1" s="1"/>
  <c r="L1315" i="1"/>
  <c r="M1315" i="1" s="1"/>
  <c r="L1316" i="1"/>
  <c r="M1316" i="1" s="1"/>
  <c r="L1317" i="1"/>
  <c r="M1317" i="1" s="1"/>
  <c r="L1318" i="1"/>
  <c r="M1318" i="1" s="1"/>
  <c r="L1319" i="1"/>
  <c r="M1319" i="1" s="1"/>
  <c r="L1320" i="1"/>
  <c r="M1320" i="1" s="1"/>
  <c r="L1321" i="1"/>
  <c r="M1321" i="1" s="1"/>
  <c r="L1322" i="1"/>
  <c r="M1322" i="1" s="1"/>
  <c r="L1323" i="1"/>
  <c r="M1323" i="1" s="1"/>
  <c r="L1324" i="1"/>
  <c r="M1324" i="1" s="1"/>
  <c r="L1325" i="1"/>
  <c r="M1325" i="1" s="1"/>
  <c r="L1326" i="1"/>
  <c r="M1326" i="1" s="1"/>
  <c r="L1327" i="1"/>
  <c r="M1327" i="1" s="1"/>
  <c r="L1328" i="1"/>
  <c r="M1328" i="1" s="1"/>
  <c r="L1329" i="1"/>
  <c r="M1329" i="1" s="1"/>
  <c r="L1330" i="1"/>
  <c r="M1330" i="1" s="1"/>
  <c r="L1331" i="1"/>
  <c r="M1331" i="1" s="1"/>
  <c r="L1332" i="1"/>
  <c r="M1332" i="1" s="1"/>
  <c r="L1333" i="1"/>
  <c r="M1333" i="1" s="1"/>
  <c r="L1334" i="1"/>
  <c r="M1334" i="1" s="1"/>
  <c r="L1335" i="1"/>
  <c r="M1335" i="1" s="1"/>
  <c r="L1336" i="1"/>
  <c r="M1336" i="1" s="1"/>
  <c r="L1337" i="1"/>
  <c r="M1337" i="1" s="1"/>
  <c r="L1338" i="1"/>
  <c r="M1338" i="1" s="1"/>
  <c r="L1339" i="1"/>
  <c r="M1339" i="1" s="1"/>
  <c r="L1340" i="1"/>
  <c r="M1340" i="1" s="1"/>
  <c r="L1341" i="1"/>
  <c r="M1341" i="1" s="1"/>
  <c r="L1342" i="1"/>
  <c r="M1342" i="1" s="1"/>
  <c r="L1343" i="1"/>
  <c r="M1343" i="1" s="1"/>
  <c r="L1344" i="1"/>
  <c r="M1344" i="1" s="1"/>
  <c r="L1345" i="1"/>
  <c r="M1345" i="1" s="1"/>
  <c r="L1346" i="1"/>
  <c r="M1346" i="1" s="1"/>
  <c r="L1347" i="1"/>
  <c r="M1347" i="1" s="1"/>
  <c r="L1348" i="1"/>
  <c r="M1348" i="1" s="1"/>
  <c r="L1349" i="1"/>
  <c r="M1349" i="1" s="1"/>
  <c r="L1350" i="1"/>
  <c r="M1350" i="1" s="1"/>
  <c r="L1351" i="1"/>
  <c r="M1351" i="1" s="1"/>
  <c r="L1352" i="1"/>
  <c r="M1352" i="1" s="1"/>
  <c r="L1353" i="1"/>
  <c r="M1353" i="1" s="1"/>
  <c r="L1354" i="1"/>
  <c r="M1354" i="1" s="1"/>
  <c r="L1355" i="1"/>
  <c r="M1355" i="1" s="1"/>
  <c r="L1356" i="1"/>
  <c r="M1356" i="1" s="1"/>
  <c r="L1357" i="1"/>
  <c r="M1357" i="1" s="1"/>
  <c r="L1358" i="1"/>
  <c r="M1358" i="1" s="1"/>
  <c r="L1359" i="1"/>
  <c r="M1359" i="1" s="1"/>
  <c r="L1360" i="1"/>
  <c r="M1360" i="1" s="1"/>
  <c r="L1361" i="1"/>
  <c r="M1361" i="1" s="1"/>
  <c r="L1362" i="1"/>
  <c r="M1362" i="1" s="1"/>
  <c r="L1363" i="1"/>
  <c r="M1363" i="1" s="1"/>
  <c r="L1364" i="1"/>
  <c r="M1364" i="1" s="1"/>
  <c r="L1365" i="1"/>
  <c r="M1365" i="1" s="1"/>
  <c r="L1366" i="1"/>
  <c r="M1366" i="1" s="1"/>
  <c r="L1367" i="1"/>
  <c r="M1367" i="1" s="1"/>
  <c r="L1368" i="1"/>
  <c r="M1368" i="1" s="1"/>
  <c r="L1369" i="1"/>
  <c r="M1369" i="1" s="1"/>
  <c r="L1370" i="1"/>
  <c r="M1370" i="1" s="1"/>
  <c r="L1371" i="1"/>
  <c r="M1371" i="1" s="1"/>
  <c r="L1372" i="1"/>
  <c r="M1372" i="1" s="1"/>
  <c r="L1373" i="1"/>
  <c r="M1373" i="1" s="1"/>
  <c r="L1374" i="1"/>
  <c r="M1374" i="1" s="1"/>
  <c r="L1375" i="1"/>
  <c r="M1375" i="1" s="1"/>
  <c r="L1376" i="1"/>
  <c r="M1376" i="1" s="1"/>
  <c r="L1377" i="1"/>
  <c r="M1377" i="1" s="1"/>
  <c r="L1378" i="1"/>
  <c r="M1378" i="1" s="1"/>
  <c r="L1379" i="1"/>
  <c r="M1379" i="1" s="1"/>
  <c r="L1380" i="1"/>
  <c r="M1380" i="1" s="1"/>
  <c r="L1381" i="1"/>
  <c r="M1381" i="1" s="1"/>
  <c r="L1382" i="1"/>
  <c r="M1382" i="1" s="1"/>
  <c r="L1383" i="1"/>
  <c r="M1383" i="1" s="1"/>
  <c r="L1384" i="1"/>
  <c r="M1384" i="1" s="1"/>
  <c r="L1385" i="1"/>
  <c r="M1385" i="1" s="1"/>
  <c r="L1386" i="1"/>
  <c r="M1386" i="1" s="1"/>
  <c r="L1387" i="1"/>
  <c r="M1387" i="1" s="1"/>
  <c r="L1388" i="1"/>
  <c r="M1388" i="1" s="1"/>
  <c r="L1389" i="1"/>
  <c r="M1389" i="1" s="1"/>
  <c r="L1390" i="1"/>
  <c r="M1390" i="1" s="1"/>
  <c r="L1391" i="1"/>
  <c r="M1391" i="1" s="1"/>
  <c r="L1392" i="1"/>
  <c r="M1392" i="1" s="1"/>
  <c r="L1393" i="1"/>
  <c r="M1393" i="1" s="1"/>
  <c r="L1394" i="1"/>
  <c r="M1394" i="1" s="1"/>
  <c r="L1395" i="1"/>
  <c r="M1395" i="1" s="1"/>
  <c r="L1396" i="1"/>
  <c r="M1396" i="1" s="1"/>
  <c r="L1397" i="1"/>
  <c r="M1397" i="1" s="1"/>
  <c r="L1398" i="1"/>
  <c r="M1398" i="1" s="1"/>
  <c r="L1399" i="1"/>
  <c r="M1399" i="1" s="1"/>
  <c r="L1400" i="1"/>
  <c r="M1400" i="1" s="1"/>
  <c r="L1401" i="1"/>
  <c r="M1401" i="1" s="1"/>
  <c r="L1402" i="1"/>
  <c r="M1402" i="1" s="1"/>
  <c r="L1403" i="1"/>
  <c r="M1403" i="1" s="1"/>
  <c r="L1404" i="1"/>
  <c r="M1404" i="1" s="1"/>
  <c r="L1405" i="1"/>
  <c r="M1405" i="1" s="1"/>
  <c r="L1406" i="1"/>
  <c r="M1406" i="1" s="1"/>
  <c r="L1407" i="1"/>
  <c r="M1407" i="1" s="1"/>
  <c r="L1408" i="1"/>
  <c r="M1408" i="1" s="1"/>
  <c r="L1409" i="1"/>
  <c r="M1409" i="1" s="1"/>
  <c r="L1410" i="1"/>
  <c r="M1410" i="1" s="1"/>
  <c r="L1411" i="1"/>
  <c r="M1411" i="1" s="1"/>
  <c r="L1412" i="1"/>
  <c r="M1412" i="1" s="1"/>
  <c r="L1413" i="1"/>
  <c r="M1413" i="1" s="1"/>
  <c r="L1414" i="1"/>
  <c r="M1414" i="1" s="1"/>
  <c r="L1415" i="1"/>
  <c r="M1415" i="1" s="1"/>
  <c r="L1416" i="1"/>
  <c r="M1416" i="1" s="1"/>
  <c r="L1417" i="1"/>
  <c r="M1417" i="1" s="1"/>
  <c r="L1418" i="1"/>
  <c r="M1418" i="1" s="1"/>
  <c r="L1419" i="1"/>
  <c r="M1419" i="1" s="1"/>
  <c r="L1420" i="1"/>
  <c r="M1420" i="1" s="1"/>
  <c r="L1421" i="1"/>
  <c r="M1421" i="1" s="1"/>
  <c r="L1422" i="1"/>
  <c r="M1422" i="1" s="1"/>
  <c r="L1423" i="1"/>
  <c r="M1423" i="1" s="1"/>
  <c r="L1424" i="1"/>
  <c r="M1424" i="1" s="1"/>
  <c r="L1425" i="1"/>
  <c r="M1425" i="1" s="1"/>
  <c r="L1426" i="1"/>
  <c r="M1426" i="1" s="1"/>
  <c r="L1427" i="1"/>
  <c r="M1427" i="1" s="1"/>
  <c r="L1428" i="1"/>
  <c r="M1428" i="1" s="1"/>
  <c r="L1429" i="1"/>
  <c r="M1429" i="1" s="1"/>
  <c r="L1430" i="1"/>
  <c r="M1430" i="1" s="1"/>
  <c r="L1431" i="1"/>
  <c r="M1431" i="1" s="1"/>
  <c r="L1432" i="1"/>
  <c r="M1432" i="1" s="1"/>
  <c r="L1433" i="1"/>
  <c r="M1433" i="1" s="1"/>
  <c r="L1434" i="1"/>
  <c r="M1434" i="1" s="1"/>
  <c r="L1435" i="1"/>
  <c r="M1435" i="1" s="1"/>
  <c r="L1436" i="1"/>
  <c r="M1436" i="1" s="1"/>
  <c r="L1437" i="1"/>
  <c r="M1437" i="1" s="1"/>
  <c r="L1438" i="1"/>
  <c r="M1438" i="1" s="1"/>
  <c r="L1439" i="1"/>
  <c r="M1439" i="1" s="1"/>
  <c r="L1440" i="1"/>
  <c r="M1440" i="1" s="1"/>
  <c r="L1441" i="1"/>
  <c r="M1441" i="1" s="1"/>
  <c r="L1442" i="1"/>
  <c r="M1442" i="1" s="1"/>
  <c r="L1443" i="1"/>
  <c r="M1443" i="1" s="1"/>
  <c r="L1444" i="1"/>
  <c r="M1444" i="1" s="1"/>
  <c r="L1445" i="1"/>
  <c r="M1445" i="1" s="1"/>
  <c r="L1446" i="1"/>
  <c r="M1446" i="1" s="1"/>
  <c r="L1447" i="1"/>
  <c r="M1447" i="1" s="1"/>
  <c r="L1448" i="1"/>
  <c r="M1448" i="1" s="1"/>
  <c r="L1449" i="1"/>
  <c r="M1449" i="1" s="1"/>
  <c r="L1450" i="1"/>
  <c r="M1450" i="1" s="1"/>
  <c r="L1451" i="1"/>
  <c r="M1451" i="1" s="1"/>
  <c r="L1452" i="1"/>
  <c r="M1452" i="1" s="1"/>
  <c r="L1453" i="1"/>
  <c r="M1453" i="1" s="1"/>
  <c r="L1454" i="1"/>
  <c r="M1454" i="1" s="1"/>
  <c r="L1455" i="1"/>
  <c r="M1455" i="1" s="1"/>
  <c r="L1456" i="1"/>
  <c r="M1456" i="1" s="1"/>
  <c r="L1457" i="1"/>
  <c r="M1457" i="1" s="1"/>
  <c r="L1458" i="1"/>
  <c r="M1458" i="1" s="1"/>
  <c r="L1459" i="1"/>
  <c r="M1459" i="1" s="1"/>
  <c r="L1460" i="1"/>
  <c r="M1460" i="1" s="1"/>
  <c r="L1461" i="1"/>
  <c r="M1461" i="1" s="1"/>
  <c r="L1462" i="1"/>
  <c r="M1462" i="1" s="1"/>
  <c r="L1463" i="1"/>
  <c r="M1463" i="1" s="1"/>
  <c r="L1464" i="1"/>
  <c r="M1464" i="1" s="1"/>
  <c r="L1465" i="1"/>
  <c r="M1465" i="1" s="1"/>
  <c r="L1466" i="1"/>
  <c r="M1466" i="1" s="1"/>
  <c r="L1467" i="1"/>
  <c r="M1467" i="1" s="1"/>
  <c r="L1468" i="1"/>
  <c r="M1468" i="1" s="1"/>
  <c r="L1469" i="1"/>
  <c r="M1469" i="1" s="1"/>
  <c r="L1470" i="1"/>
  <c r="M1470" i="1" s="1"/>
  <c r="L1471" i="1"/>
  <c r="M1471" i="1" s="1"/>
  <c r="L1472" i="1"/>
  <c r="M1472" i="1" s="1"/>
  <c r="L1473" i="1"/>
  <c r="M1473" i="1" s="1"/>
  <c r="L1474" i="1"/>
  <c r="M1474" i="1" s="1"/>
  <c r="L1475" i="1"/>
  <c r="M1475" i="1" s="1"/>
  <c r="L1476" i="1"/>
  <c r="M1476" i="1" s="1"/>
  <c r="L1477" i="1"/>
  <c r="M1477" i="1" s="1"/>
  <c r="L1478" i="1"/>
  <c r="M1478" i="1" s="1"/>
  <c r="L1479" i="1"/>
  <c r="M1479" i="1" s="1"/>
  <c r="L1480" i="1"/>
  <c r="M1480" i="1" s="1"/>
  <c r="L1481" i="1"/>
  <c r="M1481" i="1" s="1"/>
  <c r="L1482" i="1"/>
  <c r="M1482" i="1" s="1"/>
  <c r="L1483" i="1"/>
  <c r="M1483" i="1" s="1"/>
  <c r="L1484" i="1"/>
  <c r="M1484" i="1" s="1"/>
  <c r="L1485" i="1"/>
  <c r="M1485" i="1" s="1"/>
  <c r="L1486" i="1"/>
  <c r="M1486" i="1" s="1"/>
  <c r="L1487" i="1"/>
  <c r="M1487" i="1" s="1"/>
  <c r="L1488" i="1"/>
  <c r="M1488" i="1" s="1"/>
  <c r="L1489" i="1"/>
  <c r="M1489" i="1" s="1"/>
  <c r="L1490" i="1"/>
  <c r="M1490" i="1" s="1"/>
  <c r="L1491" i="1"/>
  <c r="M1491" i="1" s="1"/>
  <c r="L1492" i="1"/>
  <c r="M1492" i="1" s="1"/>
  <c r="L1493" i="1"/>
  <c r="M1493" i="1" s="1"/>
  <c r="L1494" i="1"/>
  <c r="M1494" i="1" s="1"/>
  <c r="L1495" i="1"/>
  <c r="M1495" i="1" s="1"/>
  <c r="L1496" i="1"/>
  <c r="M1496" i="1" s="1"/>
  <c r="L1497" i="1"/>
  <c r="M1497" i="1" s="1"/>
  <c r="L1498" i="1"/>
  <c r="M1498" i="1" s="1"/>
  <c r="L1499" i="1"/>
  <c r="M1499" i="1" s="1"/>
  <c r="L1500" i="1"/>
  <c r="M1500" i="1" s="1"/>
  <c r="L1501" i="1"/>
  <c r="M1501" i="1" s="1"/>
  <c r="L1502" i="1"/>
  <c r="M1502" i="1" s="1"/>
  <c r="L1503" i="1"/>
  <c r="M1503" i="1" s="1"/>
  <c r="L1504" i="1"/>
  <c r="M1504" i="1" s="1"/>
  <c r="L1505" i="1"/>
  <c r="M1505" i="1" s="1"/>
  <c r="L1506" i="1"/>
  <c r="M1506" i="1" s="1"/>
  <c r="L1507" i="1"/>
  <c r="M1507" i="1" s="1"/>
  <c r="L1508" i="1"/>
  <c r="M1508" i="1" s="1"/>
  <c r="L1509" i="1"/>
  <c r="M1509" i="1" s="1"/>
  <c r="L1510" i="1"/>
  <c r="M1510" i="1" s="1"/>
  <c r="L1511" i="1"/>
  <c r="M1511" i="1" s="1"/>
  <c r="L1512" i="1"/>
  <c r="M1512" i="1" s="1"/>
  <c r="L1513" i="1"/>
  <c r="M1513" i="1" s="1"/>
  <c r="L1514" i="1"/>
  <c r="M1514" i="1" s="1"/>
  <c r="L1515" i="1"/>
  <c r="M1515" i="1" s="1"/>
  <c r="L1516" i="1"/>
  <c r="M1516" i="1" s="1"/>
  <c r="L1517" i="1"/>
  <c r="M1517" i="1" s="1"/>
  <c r="L1518" i="1"/>
  <c r="M1518" i="1" s="1"/>
  <c r="L1519" i="1"/>
  <c r="M1519" i="1" s="1"/>
  <c r="L1520" i="1"/>
  <c r="M1520" i="1" s="1"/>
  <c r="L1521" i="1"/>
  <c r="M1521" i="1" s="1"/>
  <c r="L1522" i="1"/>
  <c r="M1522" i="1" s="1"/>
  <c r="L1523" i="1"/>
  <c r="M1523" i="1" s="1"/>
  <c r="L1524" i="1"/>
  <c r="M1524" i="1" s="1"/>
  <c r="L1525" i="1"/>
  <c r="M1525" i="1" s="1"/>
  <c r="L1526" i="1"/>
  <c r="M1526" i="1" s="1"/>
  <c r="L1527" i="1"/>
  <c r="M1527" i="1" s="1"/>
  <c r="L1528" i="1"/>
  <c r="M1528" i="1" s="1"/>
  <c r="L1529" i="1"/>
  <c r="M1529" i="1" s="1"/>
  <c r="L1530" i="1"/>
  <c r="M1530" i="1" s="1"/>
  <c r="L1531" i="1"/>
  <c r="M1531" i="1" s="1"/>
  <c r="L1532" i="1"/>
  <c r="M1532" i="1" s="1"/>
  <c r="L1533" i="1"/>
  <c r="M1533" i="1" s="1"/>
  <c r="L1534" i="1"/>
  <c r="M1534" i="1" s="1"/>
  <c r="L1535" i="1"/>
  <c r="M1535" i="1" s="1"/>
  <c r="L1536" i="1"/>
  <c r="M1536" i="1" s="1"/>
  <c r="L1537" i="1"/>
  <c r="M1537" i="1" s="1"/>
  <c r="L1538" i="1"/>
  <c r="M1538" i="1" s="1"/>
  <c r="L1539" i="1"/>
  <c r="M1539" i="1" s="1"/>
  <c r="L1540" i="1"/>
  <c r="M1540" i="1" s="1"/>
  <c r="L1541" i="1"/>
  <c r="M1541" i="1" s="1"/>
  <c r="L1542" i="1"/>
  <c r="M1542" i="1" s="1"/>
  <c r="L1543" i="1"/>
  <c r="M1543" i="1" s="1"/>
  <c r="L1544" i="1"/>
  <c r="M1544" i="1" s="1"/>
  <c r="L1545" i="1"/>
  <c r="M1545" i="1" s="1"/>
  <c r="L1546" i="1"/>
  <c r="M1546" i="1" s="1"/>
  <c r="L1547" i="1"/>
  <c r="M1547" i="1" s="1"/>
  <c r="L1548" i="1"/>
  <c r="M1548" i="1" s="1"/>
  <c r="L1549" i="1"/>
  <c r="M1549" i="1" s="1"/>
  <c r="L1550" i="1"/>
  <c r="M1550" i="1" s="1"/>
  <c r="L1551" i="1"/>
  <c r="M1551" i="1" s="1"/>
  <c r="L1552" i="1"/>
  <c r="M1552" i="1" s="1"/>
  <c r="L1553" i="1"/>
  <c r="M1553" i="1" s="1"/>
  <c r="L1554" i="1"/>
  <c r="M1554" i="1" s="1"/>
  <c r="L1555" i="1"/>
  <c r="M1555" i="1" s="1"/>
  <c r="L1556" i="1"/>
  <c r="M1556" i="1" s="1"/>
  <c r="L1557" i="1"/>
  <c r="M1557" i="1" s="1"/>
  <c r="L1558" i="1"/>
  <c r="M1558" i="1" s="1"/>
  <c r="L1559" i="1"/>
  <c r="M1559" i="1" s="1"/>
  <c r="L1560" i="1"/>
  <c r="M1560" i="1" s="1"/>
  <c r="L1561" i="1"/>
  <c r="M1561" i="1" s="1"/>
  <c r="L1562" i="1"/>
  <c r="M1562" i="1" s="1"/>
  <c r="L1563" i="1"/>
  <c r="M1563" i="1" s="1"/>
  <c r="L1564" i="1"/>
  <c r="M1564" i="1" s="1"/>
  <c r="L1565" i="1"/>
  <c r="M1565" i="1" s="1"/>
  <c r="L1566" i="1"/>
  <c r="M1566" i="1" s="1"/>
  <c r="L1567" i="1"/>
  <c r="M1567" i="1" s="1"/>
  <c r="L1568" i="1"/>
  <c r="M1568" i="1" s="1"/>
  <c r="L1569" i="1"/>
  <c r="M1569" i="1" s="1"/>
  <c r="L1570" i="1"/>
  <c r="M1570" i="1" s="1"/>
  <c r="L1571" i="1"/>
  <c r="M1571" i="1" s="1"/>
  <c r="L1572" i="1"/>
  <c r="M1572" i="1" s="1"/>
  <c r="L1573" i="1"/>
  <c r="M1573" i="1" s="1"/>
  <c r="L1574" i="1"/>
  <c r="M1574" i="1" s="1"/>
  <c r="L1575" i="1"/>
  <c r="M1575" i="1" s="1"/>
  <c r="L1576" i="1"/>
  <c r="M1576" i="1" s="1"/>
  <c r="L1577" i="1"/>
  <c r="M1577" i="1" s="1"/>
  <c r="L1578" i="1"/>
  <c r="M1578" i="1" s="1"/>
  <c r="L1579" i="1"/>
  <c r="M1579" i="1" s="1"/>
  <c r="L1580" i="1"/>
  <c r="M1580" i="1" s="1"/>
  <c r="L1581" i="1"/>
  <c r="M1581" i="1" s="1"/>
  <c r="L1582" i="1"/>
  <c r="M1582" i="1" s="1"/>
  <c r="L1583" i="1"/>
  <c r="M1583" i="1" s="1"/>
  <c r="L1584" i="1"/>
  <c r="M1584" i="1" s="1"/>
  <c r="L1585" i="1"/>
  <c r="M1585" i="1" s="1"/>
  <c r="L1586" i="1"/>
  <c r="M1586" i="1" s="1"/>
  <c r="L1587" i="1"/>
  <c r="M1587" i="1" s="1"/>
  <c r="L1588" i="1"/>
  <c r="M1588" i="1" s="1"/>
  <c r="L1589" i="1"/>
  <c r="M1589" i="1" s="1"/>
  <c r="L1590" i="1"/>
  <c r="M1590" i="1" s="1"/>
  <c r="L1591" i="1"/>
  <c r="M1591" i="1" s="1"/>
  <c r="L1592" i="1"/>
  <c r="M1592" i="1" s="1"/>
  <c r="L1593" i="1"/>
  <c r="M1593" i="1" s="1"/>
  <c r="L1594" i="1"/>
  <c r="M1594" i="1" s="1"/>
  <c r="L1595" i="1"/>
  <c r="M1595" i="1" s="1"/>
  <c r="L1596" i="1"/>
  <c r="M1596" i="1" s="1"/>
  <c r="L1597" i="1"/>
  <c r="M1597" i="1" s="1"/>
  <c r="L1598" i="1"/>
  <c r="M1598" i="1" s="1"/>
  <c r="L1599" i="1"/>
  <c r="M1599" i="1" s="1"/>
  <c r="L1600" i="1"/>
  <c r="M1600" i="1" s="1"/>
  <c r="L1601" i="1"/>
  <c r="M1601" i="1" s="1"/>
  <c r="L1602" i="1"/>
  <c r="M1602" i="1" s="1"/>
  <c r="L1603" i="1"/>
  <c r="M1603" i="1" s="1"/>
  <c r="L1604" i="1"/>
  <c r="M1604" i="1" s="1"/>
  <c r="L1605" i="1"/>
  <c r="M1605" i="1" s="1"/>
  <c r="L1606" i="1"/>
  <c r="M1606" i="1" s="1"/>
  <c r="L1607" i="1"/>
  <c r="M1607" i="1" s="1"/>
  <c r="L1608" i="1"/>
  <c r="M1608" i="1" s="1"/>
  <c r="L1609" i="1"/>
  <c r="M1609" i="1" s="1"/>
  <c r="L1610" i="1"/>
  <c r="M1610" i="1" s="1"/>
  <c r="L1611" i="1"/>
  <c r="M1611" i="1" s="1"/>
  <c r="L1612" i="1"/>
  <c r="M1612" i="1" s="1"/>
  <c r="L1613" i="1"/>
  <c r="M1613" i="1" s="1"/>
  <c r="L1614" i="1"/>
  <c r="M1614" i="1" s="1"/>
  <c r="L1615" i="1"/>
  <c r="M1615" i="1" s="1"/>
  <c r="L1616" i="1"/>
  <c r="M1616" i="1" s="1"/>
  <c r="L1617" i="1"/>
  <c r="M1617" i="1" s="1"/>
  <c r="L1618" i="1"/>
  <c r="M1618" i="1" s="1"/>
  <c r="L1619" i="1"/>
  <c r="M1619" i="1" s="1"/>
  <c r="L1620" i="1"/>
  <c r="M1620" i="1" s="1"/>
  <c r="L1621" i="1"/>
  <c r="M1621" i="1" s="1"/>
  <c r="L1622" i="1"/>
  <c r="M1622" i="1" s="1"/>
  <c r="L1623" i="1"/>
  <c r="M1623" i="1" s="1"/>
  <c r="L1624" i="1"/>
  <c r="M1624" i="1" s="1"/>
  <c r="L1625" i="1"/>
  <c r="M1625" i="1" s="1"/>
  <c r="L1626" i="1"/>
  <c r="M1626" i="1" s="1"/>
  <c r="L1627" i="1"/>
  <c r="M1627" i="1" s="1"/>
  <c r="L1628" i="1"/>
  <c r="M1628" i="1" s="1"/>
  <c r="L1629" i="1"/>
  <c r="M1629" i="1" s="1"/>
  <c r="L1630" i="1"/>
  <c r="M1630" i="1" s="1"/>
  <c r="L1631" i="1"/>
  <c r="M1631" i="1" s="1"/>
  <c r="L1632" i="1"/>
  <c r="M1632" i="1" s="1"/>
  <c r="L1633" i="1"/>
  <c r="M1633" i="1" s="1"/>
  <c r="L1634" i="1"/>
  <c r="M1634" i="1" s="1"/>
  <c r="L1635" i="1"/>
  <c r="M1635" i="1" s="1"/>
  <c r="L1636" i="1"/>
  <c r="M1636" i="1" s="1"/>
  <c r="L1637" i="1"/>
  <c r="M1637" i="1" s="1"/>
  <c r="L1638" i="1"/>
  <c r="M1638" i="1" s="1"/>
  <c r="L1639" i="1"/>
  <c r="M1639" i="1" s="1"/>
  <c r="L1640" i="1"/>
  <c r="M1640" i="1" s="1"/>
  <c r="L1641" i="1"/>
  <c r="M1641" i="1" s="1"/>
  <c r="L1642" i="1"/>
  <c r="M1642" i="1" s="1"/>
  <c r="L1643" i="1"/>
  <c r="M1643" i="1" s="1"/>
  <c r="L1644" i="1"/>
  <c r="M1644" i="1" s="1"/>
  <c r="L1645" i="1"/>
  <c r="M1645" i="1" s="1"/>
  <c r="L1646" i="1"/>
  <c r="M1646" i="1" s="1"/>
  <c r="L1647" i="1"/>
  <c r="M1647" i="1" s="1"/>
  <c r="L1648" i="1"/>
  <c r="M1648" i="1" s="1"/>
  <c r="L1649" i="1"/>
  <c r="M1649" i="1" s="1"/>
  <c r="L1650" i="1"/>
  <c r="M1650" i="1" s="1"/>
  <c r="L1651" i="1"/>
  <c r="M1651" i="1" s="1"/>
  <c r="L1652" i="1"/>
  <c r="M1652" i="1" s="1"/>
  <c r="L1653" i="1"/>
  <c r="M1653" i="1" s="1"/>
  <c r="L1654" i="1"/>
  <c r="M1654" i="1" s="1"/>
  <c r="L1655" i="1"/>
  <c r="M1655" i="1" s="1"/>
  <c r="L1656" i="1"/>
  <c r="M1656" i="1" s="1"/>
  <c r="L1657" i="1"/>
  <c r="M1657" i="1" s="1"/>
  <c r="L1658" i="1"/>
  <c r="M1658" i="1" s="1"/>
  <c r="L1659" i="1"/>
  <c r="M1659" i="1" s="1"/>
  <c r="L1660" i="1"/>
  <c r="M1660" i="1" s="1"/>
  <c r="L1661" i="1"/>
  <c r="M1661" i="1" s="1"/>
  <c r="L1662" i="1"/>
  <c r="M1662" i="1" s="1"/>
  <c r="L1663" i="1"/>
  <c r="M1663" i="1" s="1"/>
  <c r="L1664" i="1"/>
  <c r="M1664" i="1" s="1"/>
  <c r="L1665" i="1"/>
  <c r="M1665" i="1" s="1"/>
  <c r="L1666" i="1"/>
  <c r="M1666" i="1" s="1"/>
  <c r="L1667" i="1"/>
  <c r="M1667" i="1" s="1"/>
  <c r="L1668" i="1"/>
  <c r="M1668" i="1" s="1"/>
  <c r="L1669" i="1"/>
  <c r="M1669" i="1" s="1"/>
  <c r="L1670" i="1"/>
  <c r="M1670" i="1" s="1"/>
  <c r="L1671" i="1"/>
  <c r="M1671" i="1" s="1"/>
  <c r="L1672" i="1"/>
  <c r="M1672" i="1" s="1"/>
  <c r="L1673" i="1"/>
  <c r="M1673" i="1" s="1"/>
  <c r="L1674" i="1"/>
  <c r="M1674" i="1" s="1"/>
  <c r="L1675" i="1"/>
  <c r="M1675" i="1" s="1"/>
  <c r="L1676" i="1"/>
  <c r="M1676" i="1" s="1"/>
  <c r="L1677" i="1"/>
  <c r="M1677" i="1" s="1"/>
  <c r="L1678" i="1"/>
  <c r="M1678" i="1" s="1"/>
  <c r="L1679" i="1"/>
  <c r="M1679" i="1" s="1"/>
  <c r="L1680" i="1"/>
  <c r="M1680" i="1" s="1"/>
  <c r="L1681" i="1"/>
  <c r="M1681" i="1" s="1"/>
  <c r="L1682" i="1"/>
  <c r="M1682" i="1" s="1"/>
  <c r="L1683" i="1"/>
  <c r="M1683" i="1" s="1"/>
  <c r="L1684" i="1"/>
  <c r="M1684" i="1" s="1"/>
  <c r="L1685" i="1"/>
  <c r="M1685" i="1" s="1"/>
  <c r="L1686" i="1"/>
  <c r="M1686" i="1" s="1"/>
  <c r="L1687" i="1"/>
  <c r="M1687" i="1" s="1"/>
  <c r="L1688" i="1"/>
  <c r="M1688" i="1" s="1"/>
  <c r="L1689" i="1"/>
  <c r="M1689" i="1" s="1"/>
  <c r="L1690" i="1"/>
  <c r="M1690" i="1" s="1"/>
  <c r="L1691" i="1"/>
  <c r="M1691" i="1" s="1"/>
  <c r="L1692" i="1"/>
  <c r="M1692" i="1" s="1"/>
  <c r="L1693" i="1"/>
  <c r="M1693" i="1" s="1"/>
  <c r="L1694" i="1"/>
  <c r="M1694" i="1" s="1"/>
  <c r="L1695" i="1"/>
  <c r="M1695" i="1" s="1"/>
  <c r="L1696" i="1"/>
  <c r="M1696" i="1" s="1"/>
  <c r="L1697" i="1"/>
  <c r="M1697" i="1" s="1"/>
  <c r="L1698" i="1"/>
  <c r="M1698" i="1" s="1"/>
  <c r="L1699" i="1"/>
  <c r="M1699" i="1" s="1"/>
  <c r="L1700" i="1"/>
  <c r="M1700" i="1" s="1"/>
  <c r="L1701" i="1"/>
  <c r="M1701" i="1" s="1"/>
  <c r="L1702" i="1"/>
  <c r="M1702" i="1" s="1"/>
  <c r="L1703" i="1"/>
  <c r="M1703" i="1" s="1"/>
  <c r="L1704" i="1"/>
  <c r="M1704" i="1" s="1"/>
  <c r="L1705" i="1"/>
  <c r="M1705" i="1" s="1"/>
  <c r="L1706" i="1"/>
  <c r="M1706" i="1" s="1"/>
  <c r="L1707" i="1"/>
  <c r="M1707" i="1" s="1"/>
  <c r="L1708" i="1"/>
  <c r="M1708" i="1" s="1"/>
  <c r="L1709" i="1"/>
  <c r="M1709" i="1" s="1"/>
  <c r="L1710" i="1"/>
  <c r="M1710" i="1" s="1"/>
  <c r="L1711" i="1"/>
  <c r="M1711" i="1" s="1"/>
  <c r="L1712" i="1"/>
  <c r="M1712" i="1" s="1"/>
  <c r="L1713" i="1"/>
  <c r="M1713" i="1" s="1"/>
  <c r="L1714" i="1"/>
  <c r="M1714" i="1" s="1"/>
  <c r="L1715" i="1"/>
  <c r="M1715" i="1" s="1"/>
  <c r="L1716" i="1"/>
  <c r="M1716" i="1" s="1"/>
  <c r="L1717" i="1"/>
  <c r="M1717" i="1" s="1"/>
  <c r="L1718" i="1"/>
  <c r="M1718" i="1" s="1"/>
  <c r="L1719" i="1"/>
  <c r="M1719" i="1" s="1"/>
  <c r="L1720" i="1"/>
  <c r="M1720" i="1" s="1"/>
  <c r="L1721" i="1"/>
  <c r="M1721" i="1" s="1"/>
  <c r="L1722" i="1"/>
  <c r="M1722" i="1" s="1"/>
  <c r="L1723" i="1"/>
  <c r="M1723" i="1" s="1"/>
  <c r="L1724" i="1"/>
  <c r="M1724" i="1" s="1"/>
  <c r="L1725" i="1"/>
  <c r="M1725" i="1" s="1"/>
  <c r="L1726" i="1"/>
  <c r="M1726" i="1" s="1"/>
  <c r="L1727" i="1"/>
  <c r="M1727" i="1" s="1"/>
  <c r="L1728" i="1"/>
  <c r="M1728" i="1" s="1"/>
  <c r="L1729" i="1"/>
  <c r="M1729" i="1" s="1"/>
  <c r="L1730" i="1"/>
  <c r="M1730" i="1" s="1"/>
  <c r="L1731" i="1"/>
  <c r="M1731" i="1" s="1"/>
  <c r="L1732" i="1"/>
  <c r="M1732" i="1" s="1"/>
  <c r="L1733" i="1"/>
  <c r="M1733" i="1" s="1"/>
  <c r="L1734" i="1"/>
  <c r="M1734" i="1" s="1"/>
  <c r="L1735" i="1"/>
  <c r="M1735" i="1" s="1"/>
  <c r="L1736" i="1"/>
  <c r="M1736" i="1" s="1"/>
  <c r="L1737" i="1"/>
  <c r="M1737" i="1" s="1"/>
  <c r="L1738" i="1"/>
  <c r="M1738" i="1" s="1"/>
  <c r="L1739" i="1"/>
  <c r="M1739" i="1" s="1"/>
  <c r="L1740" i="1"/>
  <c r="M1740" i="1" s="1"/>
  <c r="L1741" i="1"/>
  <c r="M1741" i="1" s="1"/>
  <c r="L1742" i="1"/>
  <c r="M1742" i="1" s="1"/>
  <c r="L1743" i="1"/>
  <c r="M1743" i="1" s="1"/>
  <c r="L1744" i="1"/>
  <c r="M1744" i="1" s="1"/>
  <c r="L1745" i="1"/>
  <c r="M1745" i="1" s="1"/>
  <c r="L1746" i="1"/>
  <c r="M1746" i="1" s="1"/>
  <c r="L1747" i="1"/>
  <c r="M1747" i="1" s="1"/>
  <c r="L1748" i="1"/>
  <c r="M1748" i="1" s="1"/>
  <c r="L1749" i="1"/>
  <c r="M1749" i="1" s="1"/>
  <c r="L1750" i="1"/>
  <c r="M1750" i="1" s="1"/>
  <c r="L1751" i="1"/>
  <c r="M1751" i="1" s="1"/>
  <c r="L1752" i="1"/>
  <c r="M1752" i="1" s="1"/>
  <c r="L1753" i="1"/>
  <c r="M1753" i="1" s="1"/>
  <c r="L1754" i="1"/>
  <c r="M1754" i="1" s="1"/>
  <c r="L1755" i="1"/>
  <c r="M1755" i="1" s="1"/>
  <c r="L1756" i="1"/>
  <c r="M1756" i="1" s="1"/>
  <c r="L1757" i="1"/>
  <c r="M1757" i="1" s="1"/>
  <c r="L1758" i="1"/>
  <c r="M1758" i="1" s="1"/>
  <c r="L1759" i="1"/>
  <c r="M1759" i="1" s="1"/>
  <c r="L1760" i="1"/>
  <c r="M1760" i="1" s="1"/>
  <c r="L1761" i="1"/>
  <c r="M1761" i="1" s="1"/>
  <c r="L1762" i="1"/>
  <c r="M1762" i="1" s="1"/>
  <c r="L1763" i="1"/>
  <c r="M1763" i="1" s="1"/>
  <c r="L1764" i="1"/>
  <c r="M1764" i="1" s="1"/>
  <c r="L1765" i="1"/>
  <c r="M1765" i="1" s="1"/>
  <c r="L1766" i="1"/>
  <c r="M1766" i="1" s="1"/>
  <c r="L1767" i="1"/>
  <c r="M1767" i="1" s="1"/>
  <c r="L1768" i="1"/>
  <c r="M1768" i="1" s="1"/>
  <c r="L1769" i="1"/>
  <c r="M1769" i="1" s="1"/>
  <c r="L1770" i="1"/>
  <c r="M1770" i="1" s="1"/>
  <c r="L1771" i="1"/>
  <c r="M1771" i="1" s="1"/>
  <c r="L1772" i="1"/>
  <c r="M1772" i="1" s="1"/>
  <c r="L1773" i="1"/>
  <c r="M1773" i="1" s="1"/>
  <c r="L1774" i="1"/>
  <c r="M1774" i="1" s="1"/>
  <c r="L1775" i="1"/>
  <c r="M1775" i="1" s="1"/>
  <c r="L1776" i="1"/>
  <c r="M1776" i="1" s="1"/>
  <c r="L1777" i="1"/>
  <c r="M1777" i="1" s="1"/>
  <c r="L1778" i="1"/>
  <c r="M1778" i="1" s="1"/>
  <c r="L1779" i="1"/>
  <c r="M1779" i="1" s="1"/>
  <c r="L1780" i="1"/>
  <c r="M1780" i="1" s="1"/>
  <c r="L1781" i="1"/>
  <c r="M1781" i="1" s="1"/>
  <c r="L1782" i="1"/>
  <c r="M1782" i="1" s="1"/>
  <c r="L1783" i="1"/>
  <c r="M1783" i="1" s="1"/>
  <c r="L1784" i="1"/>
  <c r="M1784" i="1" s="1"/>
  <c r="L1785" i="1"/>
  <c r="M1785" i="1" s="1"/>
  <c r="L1786" i="1"/>
  <c r="M1786" i="1" s="1"/>
  <c r="L1787" i="1"/>
  <c r="M1787" i="1" s="1"/>
  <c r="L1788" i="1"/>
  <c r="M1788" i="1" s="1"/>
  <c r="L1789" i="1"/>
  <c r="M1789" i="1" s="1"/>
  <c r="L1790" i="1"/>
  <c r="M1790" i="1" s="1"/>
  <c r="L1791" i="1"/>
  <c r="M1791" i="1" s="1"/>
  <c r="L1792" i="1"/>
  <c r="M1792" i="1" s="1"/>
  <c r="L1793" i="1"/>
  <c r="M1793" i="1" s="1"/>
  <c r="L1794" i="1"/>
  <c r="M1794" i="1" s="1"/>
  <c r="L1795" i="1"/>
  <c r="M1795" i="1" s="1"/>
  <c r="L1796" i="1"/>
  <c r="M1796" i="1" s="1"/>
  <c r="L1797" i="1"/>
  <c r="M1797" i="1" s="1"/>
  <c r="L1798" i="1"/>
  <c r="M1798" i="1" s="1"/>
  <c r="L1799" i="1"/>
  <c r="M1799" i="1" s="1"/>
  <c r="L1800" i="1"/>
  <c r="M1800" i="1" s="1"/>
  <c r="L1801" i="1"/>
  <c r="M1801" i="1" s="1"/>
  <c r="L1802" i="1"/>
  <c r="M1802" i="1" s="1"/>
  <c r="L1803" i="1"/>
  <c r="M1803" i="1" s="1"/>
  <c r="L1804" i="1"/>
  <c r="M1804" i="1" s="1"/>
  <c r="L1805" i="1"/>
  <c r="M1805" i="1" s="1"/>
  <c r="L1806" i="1"/>
  <c r="M1806" i="1" s="1"/>
  <c r="L1807" i="1"/>
  <c r="M1807" i="1" s="1"/>
  <c r="L1808" i="1"/>
  <c r="M1808" i="1" s="1"/>
  <c r="L1809" i="1"/>
  <c r="M1809" i="1" s="1"/>
  <c r="L1810" i="1"/>
  <c r="M1810" i="1" s="1"/>
  <c r="L1811" i="1"/>
  <c r="M1811" i="1" s="1"/>
  <c r="L1812" i="1"/>
  <c r="M1812" i="1" s="1"/>
  <c r="L1813" i="1"/>
  <c r="M1813" i="1" s="1"/>
  <c r="L1814" i="1"/>
  <c r="M1814" i="1" s="1"/>
  <c r="L1815" i="1"/>
  <c r="M1815" i="1" s="1"/>
  <c r="L1816" i="1"/>
  <c r="M1816" i="1" s="1"/>
  <c r="L1817" i="1"/>
  <c r="M1817" i="1" s="1"/>
  <c r="L1818" i="1"/>
  <c r="M1818" i="1" s="1"/>
  <c r="L1819" i="1"/>
  <c r="M1819" i="1" s="1"/>
  <c r="L1820" i="1"/>
  <c r="M1820" i="1" s="1"/>
  <c r="L1821" i="1"/>
  <c r="M1821" i="1" s="1"/>
  <c r="L1822" i="1"/>
  <c r="M1822" i="1" s="1"/>
  <c r="L1823" i="1"/>
  <c r="M1823" i="1" s="1"/>
  <c r="L1824" i="1"/>
  <c r="M1824" i="1" s="1"/>
  <c r="L1825" i="1"/>
  <c r="M1825" i="1" s="1"/>
  <c r="L1826" i="1"/>
  <c r="M1826" i="1" s="1"/>
  <c r="L1827" i="1"/>
  <c r="M1827" i="1" s="1"/>
  <c r="L1828" i="1"/>
  <c r="M1828" i="1" s="1"/>
  <c r="L1829" i="1"/>
  <c r="M1829" i="1" s="1"/>
  <c r="L1830" i="1"/>
  <c r="M1830" i="1" s="1"/>
  <c r="L1831" i="1"/>
  <c r="M1831" i="1" s="1"/>
  <c r="L1832" i="1"/>
  <c r="M1832" i="1" s="1"/>
  <c r="L1833" i="1"/>
  <c r="M1833" i="1" s="1"/>
  <c r="L1834" i="1"/>
  <c r="M1834" i="1" s="1"/>
  <c r="L1835" i="1"/>
  <c r="M1835" i="1" s="1"/>
  <c r="L1836" i="1"/>
  <c r="M1836" i="1" s="1"/>
  <c r="L1837" i="1"/>
  <c r="M1837" i="1" s="1"/>
  <c r="L1838" i="1"/>
  <c r="M1838" i="1" s="1"/>
  <c r="L1839" i="1"/>
  <c r="M1839" i="1" s="1"/>
  <c r="L1840" i="1"/>
  <c r="M1840" i="1" s="1"/>
  <c r="L1841" i="1"/>
  <c r="M1841" i="1" s="1"/>
  <c r="L1842" i="1"/>
  <c r="M1842" i="1" s="1"/>
  <c r="L1843" i="1"/>
  <c r="M1843" i="1" s="1"/>
  <c r="L1844" i="1"/>
  <c r="M1844" i="1" s="1"/>
  <c r="L1845" i="1"/>
  <c r="M1845" i="1" s="1"/>
  <c r="L1846" i="1"/>
  <c r="M1846" i="1" s="1"/>
  <c r="L1847" i="1"/>
  <c r="M1847" i="1" s="1"/>
  <c r="L1848" i="1"/>
  <c r="M1848" i="1" s="1"/>
  <c r="L1849" i="1"/>
  <c r="M1849" i="1" s="1"/>
  <c r="L1850" i="1"/>
  <c r="M1850" i="1" s="1"/>
  <c r="L1851" i="1"/>
  <c r="M1851" i="1" s="1"/>
  <c r="L1852" i="1"/>
  <c r="M1852" i="1" s="1"/>
  <c r="L1853" i="1"/>
  <c r="M1853" i="1" s="1"/>
  <c r="L1854" i="1"/>
  <c r="M1854" i="1" s="1"/>
  <c r="L1855" i="1"/>
  <c r="M1855" i="1" s="1"/>
  <c r="L1856" i="1"/>
  <c r="M1856" i="1" s="1"/>
  <c r="L1857" i="1"/>
  <c r="M1857" i="1" s="1"/>
  <c r="L1858" i="1"/>
  <c r="M1858" i="1" s="1"/>
  <c r="L1859" i="1"/>
  <c r="M1859" i="1" s="1"/>
  <c r="L1860" i="1"/>
  <c r="M1860" i="1" s="1"/>
  <c r="L1861" i="1"/>
  <c r="M1861" i="1" s="1"/>
  <c r="L1862" i="1"/>
  <c r="M1862" i="1" s="1"/>
  <c r="L1863" i="1"/>
  <c r="M1863" i="1" s="1"/>
  <c r="L1864" i="1"/>
  <c r="M1864" i="1" s="1"/>
  <c r="L1865" i="1"/>
  <c r="M1865" i="1" s="1"/>
  <c r="L1866" i="1"/>
  <c r="M1866" i="1" s="1"/>
  <c r="L1867" i="1"/>
  <c r="M1867" i="1" s="1"/>
  <c r="L1868" i="1"/>
  <c r="M1868" i="1" s="1"/>
  <c r="L1869" i="1"/>
  <c r="M1869" i="1" s="1"/>
  <c r="L1870" i="1"/>
  <c r="M1870" i="1" s="1"/>
  <c r="L1871" i="1"/>
  <c r="M1871" i="1" s="1"/>
  <c r="L1872" i="1"/>
  <c r="M1872" i="1" s="1"/>
  <c r="L1873" i="1"/>
  <c r="M1873" i="1" s="1"/>
  <c r="L1874" i="1"/>
  <c r="M1874" i="1" s="1"/>
  <c r="L1875" i="1"/>
  <c r="M1875" i="1" s="1"/>
  <c r="L1876" i="1"/>
  <c r="M1876" i="1" s="1"/>
  <c r="L1877" i="1"/>
  <c r="M1877" i="1" s="1"/>
  <c r="L1878" i="1"/>
  <c r="M1878" i="1" s="1"/>
  <c r="L1879" i="1"/>
  <c r="M1879" i="1" s="1"/>
  <c r="L1880" i="1"/>
  <c r="M1880" i="1" s="1"/>
  <c r="L1881" i="1"/>
  <c r="M1881" i="1" s="1"/>
  <c r="L1882" i="1"/>
  <c r="M1882" i="1" s="1"/>
  <c r="L1883" i="1"/>
  <c r="M1883" i="1" s="1"/>
  <c r="L1884" i="1"/>
  <c r="M1884" i="1" s="1"/>
  <c r="L1885" i="1"/>
  <c r="M1885" i="1" s="1"/>
  <c r="L1886" i="1"/>
  <c r="M1886" i="1" s="1"/>
  <c r="L1887" i="1"/>
  <c r="M1887" i="1" s="1"/>
  <c r="L1888" i="1"/>
  <c r="M1888" i="1" s="1"/>
  <c r="L1889" i="1"/>
  <c r="M1889" i="1" s="1"/>
  <c r="L1890" i="1"/>
  <c r="M1890" i="1" s="1"/>
  <c r="L1891" i="1"/>
  <c r="M1891" i="1" s="1"/>
  <c r="L1892" i="1"/>
  <c r="M1892" i="1" s="1"/>
  <c r="L1893" i="1"/>
  <c r="M1893" i="1" s="1"/>
  <c r="L1894" i="1"/>
  <c r="M1894" i="1" s="1"/>
  <c r="L1895" i="1"/>
  <c r="M1895" i="1" s="1"/>
  <c r="L1896" i="1"/>
  <c r="M1896" i="1" s="1"/>
  <c r="L1897" i="1"/>
  <c r="M1897" i="1" s="1"/>
  <c r="L1898" i="1"/>
  <c r="M1898" i="1" s="1"/>
  <c r="L1899" i="1"/>
  <c r="M1899" i="1" s="1"/>
  <c r="L1900" i="1"/>
  <c r="M1900" i="1" s="1"/>
  <c r="L1901" i="1"/>
  <c r="M1901" i="1" s="1"/>
  <c r="L1902" i="1"/>
  <c r="M1902" i="1" s="1"/>
  <c r="L1903" i="1"/>
  <c r="M1903" i="1" s="1"/>
  <c r="L1904" i="1"/>
  <c r="M1904" i="1" s="1"/>
  <c r="L1905" i="1"/>
  <c r="M1905" i="1" s="1"/>
  <c r="L1906" i="1"/>
  <c r="M1906" i="1" s="1"/>
  <c r="L1907" i="1"/>
  <c r="M1907" i="1" s="1"/>
  <c r="L1908" i="1"/>
  <c r="M1908" i="1" s="1"/>
  <c r="L1909" i="1"/>
  <c r="M1909" i="1" s="1"/>
  <c r="L1910" i="1"/>
  <c r="M1910" i="1" s="1"/>
  <c r="L1911" i="1"/>
  <c r="M1911" i="1" s="1"/>
  <c r="L1912" i="1"/>
  <c r="M1912" i="1" s="1"/>
  <c r="L1913" i="1"/>
  <c r="M1913" i="1" s="1"/>
  <c r="L1914" i="1"/>
  <c r="M1914" i="1" s="1"/>
  <c r="L1915" i="1"/>
  <c r="M1915" i="1" s="1"/>
  <c r="L1916" i="1"/>
  <c r="M1916" i="1" s="1"/>
  <c r="L1917" i="1"/>
  <c r="M1917" i="1" s="1"/>
  <c r="L1918" i="1"/>
  <c r="M1918" i="1" s="1"/>
  <c r="L1919" i="1"/>
  <c r="M1919" i="1" s="1"/>
  <c r="L1920" i="1"/>
  <c r="M1920" i="1" s="1"/>
  <c r="L1921" i="1"/>
  <c r="M1921" i="1" s="1"/>
  <c r="L1922" i="1"/>
  <c r="M1922" i="1" s="1"/>
  <c r="L1923" i="1"/>
  <c r="M1923" i="1" s="1"/>
  <c r="L1924" i="1"/>
  <c r="M1924" i="1" s="1"/>
  <c r="L1925" i="1"/>
  <c r="M1925" i="1" s="1"/>
  <c r="L1926" i="1"/>
  <c r="M1926" i="1" s="1"/>
  <c r="L1927" i="1"/>
  <c r="M1927" i="1" s="1"/>
  <c r="L1928" i="1"/>
  <c r="M1928" i="1" s="1"/>
  <c r="L1929" i="1"/>
  <c r="M1929" i="1" s="1"/>
  <c r="L1930" i="1"/>
  <c r="M1930" i="1" s="1"/>
  <c r="L1931" i="1"/>
  <c r="M1931" i="1" s="1"/>
  <c r="L1932" i="1"/>
  <c r="M1932" i="1" s="1"/>
  <c r="L1933" i="1"/>
  <c r="M1933" i="1" s="1"/>
  <c r="L1934" i="1"/>
  <c r="M1934" i="1" s="1"/>
  <c r="L1935" i="1"/>
  <c r="M1935" i="1" s="1"/>
  <c r="L1936" i="1"/>
  <c r="M1936" i="1" s="1"/>
  <c r="L1937" i="1"/>
  <c r="M1937" i="1" s="1"/>
  <c r="L1938" i="1"/>
  <c r="M1938" i="1" s="1"/>
  <c r="L1939" i="1"/>
  <c r="M1939" i="1" s="1"/>
  <c r="L1940" i="1"/>
  <c r="M1940" i="1" s="1"/>
  <c r="L1941" i="1"/>
  <c r="M1941" i="1" s="1"/>
  <c r="L1942" i="1"/>
  <c r="M1942" i="1" s="1"/>
  <c r="L1943" i="1"/>
  <c r="M1943" i="1" s="1"/>
  <c r="L1944" i="1"/>
  <c r="M1944" i="1" s="1"/>
  <c r="L1945" i="1"/>
  <c r="M1945" i="1" s="1"/>
  <c r="L1946" i="1"/>
  <c r="M1946" i="1" s="1"/>
  <c r="L1947" i="1"/>
  <c r="M1947" i="1" s="1"/>
  <c r="L1948" i="1"/>
  <c r="M1948" i="1" s="1"/>
  <c r="L1949" i="1"/>
  <c r="M1949" i="1" s="1"/>
  <c r="L1950" i="1"/>
  <c r="M1950" i="1" s="1"/>
  <c r="L1951" i="1"/>
  <c r="M1951" i="1" s="1"/>
  <c r="L1952" i="1"/>
  <c r="M1952" i="1" s="1"/>
  <c r="L1953" i="1"/>
  <c r="M1953" i="1" s="1"/>
  <c r="L1954" i="1"/>
  <c r="M1954" i="1" s="1"/>
  <c r="L1955" i="1"/>
  <c r="M1955" i="1" s="1"/>
  <c r="L1956" i="1"/>
  <c r="M1956" i="1" s="1"/>
  <c r="L1957" i="1"/>
  <c r="M1957" i="1" s="1"/>
  <c r="L1958" i="1"/>
  <c r="M1958" i="1" s="1"/>
  <c r="L1959" i="1"/>
  <c r="M1959" i="1" s="1"/>
  <c r="L1960" i="1"/>
  <c r="M1960" i="1" s="1"/>
  <c r="L1961" i="1"/>
  <c r="M1961" i="1" s="1"/>
  <c r="L1962" i="1"/>
  <c r="M1962" i="1" s="1"/>
  <c r="L1963" i="1"/>
  <c r="M1963" i="1" s="1"/>
  <c r="L1964" i="1"/>
  <c r="M1964" i="1" s="1"/>
  <c r="L1965" i="1"/>
  <c r="M1965" i="1" s="1"/>
  <c r="L1966" i="1"/>
  <c r="M1966" i="1" s="1"/>
  <c r="L1967" i="1"/>
  <c r="M1967" i="1" s="1"/>
  <c r="L1968" i="1"/>
  <c r="M1968" i="1" s="1"/>
  <c r="L1969" i="1"/>
  <c r="M1969" i="1" s="1"/>
  <c r="L1970" i="1"/>
  <c r="M1970" i="1" s="1"/>
  <c r="L1971" i="1"/>
  <c r="M1971" i="1" s="1"/>
  <c r="L1972" i="1"/>
  <c r="M1972" i="1" s="1"/>
  <c r="L1973" i="1"/>
  <c r="M1973" i="1" s="1"/>
  <c r="L1974" i="1"/>
  <c r="M1974" i="1" s="1"/>
  <c r="L1975" i="1"/>
  <c r="M1975" i="1" s="1"/>
  <c r="L1976" i="1"/>
  <c r="M1976" i="1" s="1"/>
  <c r="L1977" i="1"/>
  <c r="M1977" i="1" s="1"/>
  <c r="L1978" i="1"/>
  <c r="M1978" i="1" s="1"/>
  <c r="L1979" i="1"/>
  <c r="M1979" i="1" s="1"/>
  <c r="L1980" i="1"/>
  <c r="M1980" i="1" s="1"/>
  <c r="L1981" i="1"/>
  <c r="M1981" i="1" s="1"/>
  <c r="L1982" i="1"/>
  <c r="M1982" i="1" s="1"/>
  <c r="L1983" i="1"/>
  <c r="M1983" i="1" s="1"/>
  <c r="L1984" i="1"/>
  <c r="M1984" i="1" s="1"/>
  <c r="L1985" i="1"/>
  <c r="M1985" i="1" s="1"/>
  <c r="L1986" i="1"/>
  <c r="M1986" i="1" s="1"/>
  <c r="L1987" i="1"/>
  <c r="M1987" i="1" s="1"/>
  <c r="L1988" i="1"/>
  <c r="M1988" i="1" s="1"/>
  <c r="L1989" i="1"/>
  <c r="M1989" i="1" s="1"/>
  <c r="L1990" i="1"/>
  <c r="M1990" i="1" s="1"/>
  <c r="L1991" i="1"/>
  <c r="M1991" i="1" s="1"/>
  <c r="L1992" i="1"/>
  <c r="M1992" i="1" s="1"/>
  <c r="L1993" i="1"/>
  <c r="M1993" i="1" s="1"/>
  <c r="L1994" i="1"/>
  <c r="M1994" i="1" s="1"/>
  <c r="L1995" i="1"/>
  <c r="M1995" i="1" s="1"/>
  <c r="L1996" i="1"/>
  <c r="M1996" i="1" s="1"/>
  <c r="L1997" i="1"/>
  <c r="M1997" i="1" s="1"/>
  <c r="L1998" i="1"/>
  <c r="M1998" i="1" s="1"/>
  <c r="L1999" i="1"/>
  <c r="M1999" i="1" s="1"/>
  <c r="L2000" i="1"/>
  <c r="M2000" i="1" s="1"/>
  <c r="L2001" i="1"/>
  <c r="M2001" i="1" s="1"/>
  <c r="L2002" i="1"/>
  <c r="M2002" i="1" s="1"/>
  <c r="L2003" i="1"/>
  <c r="M2003" i="1" s="1"/>
  <c r="L2004" i="1"/>
  <c r="M2004" i="1" s="1"/>
  <c r="L2005" i="1"/>
  <c r="M2005" i="1" s="1"/>
  <c r="L2006" i="1"/>
  <c r="M2006" i="1" s="1"/>
  <c r="L2007" i="1"/>
  <c r="M2007" i="1" s="1"/>
  <c r="L2008" i="1"/>
  <c r="M2008" i="1" s="1"/>
  <c r="L2009" i="1"/>
  <c r="M2009" i="1" s="1"/>
  <c r="L2010" i="1"/>
  <c r="M2010" i="1" s="1"/>
  <c r="L2011" i="1"/>
  <c r="M2011" i="1" s="1"/>
  <c r="L2012" i="1"/>
  <c r="M2012" i="1" s="1"/>
  <c r="L2013" i="1"/>
  <c r="M2013" i="1" s="1"/>
  <c r="L2014" i="1"/>
  <c r="M2014" i="1" s="1"/>
  <c r="L2015" i="1"/>
  <c r="M2015" i="1" s="1"/>
  <c r="L2016" i="1"/>
  <c r="M2016" i="1" s="1"/>
  <c r="L2017" i="1"/>
  <c r="M2017" i="1" s="1"/>
  <c r="L2018" i="1"/>
  <c r="M2018" i="1" s="1"/>
  <c r="L2019" i="1"/>
  <c r="M2019" i="1" s="1"/>
  <c r="L2020" i="1"/>
  <c r="M2020" i="1" s="1"/>
  <c r="L2021" i="1"/>
  <c r="M2021" i="1" s="1"/>
  <c r="L2022" i="1"/>
  <c r="M2022" i="1" s="1"/>
  <c r="L2023" i="1"/>
  <c r="M2023" i="1" s="1"/>
  <c r="L2024" i="1"/>
  <c r="M2024" i="1" s="1"/>
  <c r="L2025" i="1"/>
  <c r="M2025" i="1" s="1"/>
  <c r="L2026" i="1"/>
  <c r="M2026" i="1" s="1"/>
  <c r="L2027" i="1"/>
  <c r="M2027" i="1" s="1"/>
  <c r="L2028" i="1"/>
  <c r="M2028" i="1" s="1"/>
  <c r="L2029" i="1"/>
  <c r="M2029" i="1" s="1"/>
  <c r="L2030" i="1"/>
  <c r="M2030" i="1" s="1"/>
  <c r="L2031" i="1"/>
  <c r="M2031" i="1" s="1"/>
  <c r="L2032" i="1"/>
  <c r="M2032" i="1" s="1"/>
  <c r="L2033" i="1"/>
  <c r="M2033" i="1" s="1"/>
  <c r="L2034" i="1"/>
  <c r="M2034" i="1" s="1"/>
  <c r="L2035" i="1"/>
  <c r="M2035" i="1" s="1"/>
  <c r="L2036" i="1"/>
  <c r="M2036" i="1" s="1"/>
  <c r="L2037" i="1"/>
  <c r="M2037" i="1" s="1"/>
  <c r="L2038" i="1"/>
  <c r="M2038" i="1" s="1"/>
  <c r="L2039" i="1"/>
  <c r="M2039" i="1" s="1"/>
  <c r="L2040" i="1"/>
  <c r="M2040" i="1" s="1"/>
  <c r="L2041" i="1"/>
  <c r="M2041" i="1" s="1"/>
  <c r="L2042" i="1"/>
  <c r="M2042" i="1" s="1"/>
  <c r="L2043" i="1"/>
  <c r="M2043" i="1" s="1"/>
  <c r="L2044" i="1"/>
  <c r="M2044" i="1" s="1"/>
  <c r="L2045" i="1"/>
  <c r="M2045" i="1" s="1"/>
  <c r="L2046" i="1"/>
  <c r="M2046" i="1" s="1"/>
  <c r="L2047" i="1"/>
  <c r="M2047" i="1" s="1"/>
  <c r="L2048" i="1"/>
  <c r="M2048" i="1" s="1"/>
  <c r="L2049" i="1"/>
  <c r="M2049" i="1" s="1"/>
  <c r="L2050" i="1"/>
  <c r="M2050" i="1" s="1"/>
  <c r="L2051" i="1"/>
  <c r="M2051" i="1" s="1"/>
  <c r="L2052" i="1"/>
  <c r="M2052" i="1" s="1"/>
  <c r="L2053" i="1"/>
  <c r="M2053" i="1" s="1"/>
  <c r="L2054" i="1"/>
  <c r="M2054" i="1" s="1"/>
  <c r="L2055" i="1"/>
  <c r="M2055" i="1" s="1"/>
  <c r="L2056" i="1"/>
  <c r="M2056" i="1" s="1"/>
  <c r="L2057" i="1"/>
  <c r="M2057" i="1" s="1"/>
  <c r="L2058" i="1"/>
  <c r="M2058" i="1" s="1"/>
  <c r="L2059" i="1"/>
  <c r="M2059" i="1" s="1"/>
  <c r="L2060" i="1"/>
  <c r="M2060" i="1" s="1"/>
  <c r="L2061" i="1"/>
  <c r="M2061" i="1" s="1"/>
  <c r="L2062" i="1"/>
  <c r="M2062" i="1" s="1"/>
  <c r="L2063" i="1"/>
  <c r="M2063" i="1" s="1"/>
  <c r="L2064" i="1"/>
  <c r="M2064" i="1" s="1"/>
  <c r="L2065" i="1"/>
  <c r="M2065" i="1" s="1"/>
  <c r="L2066" i="1"/>
  <c r="M2066" i="1" s="1"/>
  <c r="L2067" i="1"/>
  <c r="M2067" i="1" s="1"/>
  <c r="L2068" i="1"/>
  <c r="M2068" i="1" s="1"/>
  <c r="L2069" i="1"/>
  <c r="M2069" i="1" s="1"/>
  <c r="L2070" i="1"/>
  <c r="M2070" i="1" s="1"/>
  <c r="L2071" i="1"/>
  <c r="M2071" i="1" s="1"/>
  <c r="L2072" i="1"/>
  <c r="M2072" i="1" s="1"/>
  <c r="L2073" i="1"/>
  <c r="M2073" i="1" s="1"/>
  <c r="L2074" i="1"/>
  <c r="M2074" i="1" s="1"/>
  <c r="L2075" i="1"/>
  <c r="M2075" i="1" s="1"/>
  <c r="L2076" i="1"/>
  <c r="M2076" i="1" s="1"/>
  <c r="L2077" i="1"/>
  <c r="M2077" i="1" s="1"/>
  <c r="L2078" i="1"/>
  <c r="M2078" i="1" s="1"/>
  <c r="L2079" i="1"/>
  <c r="M2079" i="1" s="1"/>
  <c r="L2080" i="1"/>
  <c r="M2080" i="1" s="1"/>
  <c r="L2081" i="1"/>
  <c r="M2081" i="1" s="1"/>
  <c r="L2082" i="1"/>
  <c r="M2082" i="1" s="1"/>
  <c r="L2083" i="1"/>
  <c r="M2083" i="1" s="1"/>
  <c r="L2084" i="1"/>
  <c r="M2084" i="1" s="1"/>
  <c r="L2085" i="1"/>
  <c r="M2085" i="1" s="1"/>
  <c r="L2086" i="1"/>
  <c r="M2086" i="1" s="1"/>
  <c r="L2087" i="1"/>
  <c r="M2087" i="1" s="1"/>
  <c r="L2088" i="1"/>
  <c r="M2088" i="1" s="1"/>
  <c r="L2089" i="1"/>
  <c r="M2089" i="1" s="1"/>
  <c r="L2090" i="1"/>
  <c r="M2090" i="1" s="1"/>
  <c r="L2091" i="1"/>
  <c r="M2091" i="1" s="1"/>
  <c r="L2092" i="1"/>
  <c r="M2092" i="1" s="1"/>
  <c r="L2093" i="1"/>
  <c r="M2093" i="1" s="1"/>
  <c r="L2094" i="1"/>
  <c r="M2094" i="1" s="1"/>
  <c r="L2095" i="1"/>
  <c r="M2095" i="1" s="1"/>
  <c r="L2096" i="1"/>
  <c r="M2096" i="1" s="1"/>
  <c r="L2097" i="1"/>
  <c r="M2097" i="1" s="1"/>
  <c r="L2098" i="1"/>
  <c r="M2098" i="1" s="1"/>
  <c r="L2099" i="1"/>
  <c r="M2099" i="1" s="1"/>
  <c r="L2100" i="1"/>
  <c r="M2100" i="1" s="1"/>
  <c r="L2101" i="1"/>
  <c r="M2101" i="1" s="1"/>
  <c r="L2102" i="1"/>
  <c r="M2102" i="1" s="1"/>
  <c r="L2103" i="1"/>
  <c r="M2103" i="1" s="1"/>
  <c r="L2104" i="1"/>
  <c r="M2104" i="1" s="1"/>
  <c r="L2105" i="1"/>
  <c r="M2105" i="1" s="1"/>
  <c r="L2106" i="1"/>
  <c r="M2106" i="1" s="1"/>
  <c r="L2107" i="1"/>
  <c r="M2107" i="1" s="1"/>
  <c r="L2108" i="1"/>
  <c r="M2108" i="1" s="1"/>
  <c r="L2109" i="1"/>
  <c r="M2109" i="1" s="1"/>
  <c r="L2110" i="1"/>
  <c r="M2110" i="1" s="1"/>
  <c r="L2111" i="1"/>
  <c r="M2111" i="1" s="1"/>
  <c r="L2112" i="1"/>
  <c r="M2112" i="1" s="1"/>
  <c r="L2113" i="1"/>
  <c r="M2113" i="1" s="1"/>
  <c r="L2114" i="1"/>
  <c r="M2114" i="1" s="1"/>
  <c r="L2115" i="1"/>
  <c r="M2115" i="1" s="1"/>
  <c r="L2116" i="1"/>
  <c r="M2116" i="1" s="1"/>
  <c r="L2117" i="1"/>
  <c r="M2117" i="1" s="1"/>
  <c r="L2118" i="1"/>
  <c r="M2118" i="1" s="1"/>
  <c r="L2119" i="1"/>
  <c r="M2119" i="1" s="1"/>
  <c r="L2120" i="1"/>
  <c r="M2120" i="1" s="1"/>
  <c r="L2121" i="1"/>
  <c r="M2121" i="1" s="1"/>
  <c r="L2122" i="1"/>
  <c r="M2122" i="1" s="1"/>
  <c r="L2123" i="1"/>
  <c r="M2123" i="1" s="1"/>
  <c r="L2124" i="1"/>
  <c r="M2124" i="1" s="1"/>
  <c r="L2125" i="1"/>
  <c r="M2125" i="1" s="1"/>
  <c r="L2126" i="1"/>
  <c r="M2126" i="1" s="1"/>
  <c r="L2127" i="1"/>
  <c r="M2127" i="1" s="1"/>
  <c r="L2128" i="1"/>
  <c r="M2128" i="1" s="1"/>
  <c r="L2129" i="1"/>
  <c r="M2129" i="1" s="1"/>
  <c r="L2130" i="1"/>
  <c r="M2130" i="1" s="1"/>
  <c r="L2131" i="1"/>
  <c r="M2131" i="1" s="1"/>
  <c r="L2132" i="1"/>
  <c r="M2132" i="1" s="1"/>
  <c r="L2133" i="1"/>
  <c r="M2133" i="1" s="1"/>
  <c r="L2134" i="1"/>
  <c r="M2134" i="1" s="1"/>
  <c r="L2135" i="1"/>
  <c r="M2135" i="1" s="1"/>
  <c r="L2136" i="1"/>
  <c r="M2136" i="1" s="1"/>
  <c r="L2137" i="1"/>
  <c r="M2137" i="1" s="1"/>
  <c r="L2138" i="1"/>
  <c r="M2138" i="1" s="1"/>
  <c r="L2139" i="1"/>
  <c r="M2139" i="1" s="1"/>
  <c r="L2140" i="1"/>
  <c r="M2140" i="1" s="1"/>
  <c r="L2141" i="1"/>
  <c r="M2141" i="1" s="1"/>
  <c r="L2142" i="1"/>
  <c r="M2142" i="1" s="1"/>
  <c r="L2143" i="1"/>
  <c r="M2143" i="1" s="1"/>
  <c r="L2144" i="1"/>
  <c r="M2144" i="1" s="1"/>
  <c r="L2145" i="1"/>
  <c r="M2145" i="1" s="1"/>
  <c r="L2146" i="1"/>
  <c r="M2146" i="1" s="1"/>
  <c r="L2147" i="1"/>
  <c r="M2147" i="1" s="1"/>
  <c r="L2148" i="1"/>
  <c r="M2148" i="1" s="1"/>
  <c r="L2149" i="1"/>
  <c r="M2149" i="1" s="1"/>
  <c r="L2150" i="1"/>
  <c r="M2150" i="1" s="1"/>
  <c r="L2151" i="1"/>
  <c r="M2151" i="1" s="1"/>
  <c r="L2152" i="1"/>
  <c r="M2152" i="1" s="1"/>
  <c r="L2153" i="1"/>
  <c r="M2153" i="1" s="1"/>
  <c r="L2154" i="1"/>
  <c r="M2154" i="1" s="1"/>
  <c r="L2155" i="1"/>
  <c r="M2155" i="1" s="1"/>
  <c r="L2156" i="1"/>
  <c r="M2156" i="1" s="1"/>
  <c r="L2157" i="1"/>
  <c r="M2157" i="1" s="1"/>
  <c r="L2158" i="1"/>
  <c r="M2158" i="1" s="1"/>
  <c r="L2159" i="1"/>
  <c r="M2159" i="1" s="1"/>
  <c r="L2160" i="1"/>
  <c r="M2160" i="1" s="1"/>
  <c r="L2161" i="1"/>
  <c r="M2161" i="1" s="1"/>
  <c r="L2162" i="1"/>
  <c r="M2162" i="1" s="1"/>
  <c r="L2163" i="1"/>
  <c r="M2163" i="1" s="1"/>
  <c r="L2164" i="1"/>
  <c r="M2164" i="1" s="1"/>
  <c r="L2165" i="1"/>
  <c r="M2165" i="1" s="1"/>
  <c r="L2166" i="1"/>
  <c r="M2166" i="1" s="1"/>
  <c r="L2167" i="1"/>
  <c r="M2167" i="1" s="1"/>
  <c r="L2168" i="1"/>
  <c r="M2168" i="1" s="1"/>
  <c r="L2169" i="1"/>
  <c r="M2169" i="1" s="1"/>
  <c r="L2170" i="1"/>
  <c r="M2170" i="1" s="1"/>
  <c r="L2171" i="1"/>
  <c r="M2171" i="1" s="1"/>
  <c r="L2172" i="1"/>
  <c r="M2172" i="1" s="1"/>
  <c r="L2173" i="1"/>
  <c r="M2173" i="1" s="1"/>
  <c r="L2174" i="1"/>
  <c r="M2174" i="1" s="1"/>
  <c r="L2175" i="1"/>
  <c r="M2175" i="1" s="1"/>
  <c r="L2176" i="1"/>
  <c r="M2176" i="1" s="1"/>
  <c r="L2177" i="1"/>
  <c r="M2177" i="1" s="1"/>
  <c r="L2178" i="1"/>
  <c r="M2178" i="1" s="1"/>
  <c r="L2179" i="1"/>
  <c r="M2179" i="1" s="1"/>
  <c r="L2180" i="1"/>
  <c r="M2180" i="1" s="1"/>
  <c r="L2181" i="1"/>
  <c r="M2181" i="1" s="1"/>
  <c r="L2182" i="1"/>
  <c r="M2182" i="1" s="1"/>
  <c r="L2183" i="1"/>
  <c r="M2183" i="1" s="1"/>
  <c r="L2184" i="1"/>
  <c r="M2184" i="1" s="1"/>
  <c r="L2185" i="1"/>
  <c r="M2185" i="1" s="1"/>
  <c r="L2186" i="1"/>
  <c r="M2186" i="1" s="1"/>
  <c r="L2187" i="1"/>
  <c r="M2187" i="1" s="1"/>
  <c r="L2188" i="1"/>
  <c r="M2188" i="1" s="1"/>
  <c r="L2189" i="1"/>
  <c r="M2189" i="1" s="1"/>
  <c r="L2190" i="1"/>
  <c r="M2190" i="1" s="1"/>
  <c r="L2191" i="1"/>
  <c r="M2191" i="1" s="1"/>
  <c r="L2192" i="1"/>
  <c r="M2192" i="1" s="1"/>
  <c r="L2193" i="1"/>
  <c r="M2193" i="1" s="1"/>
  <c r="L2194" i="1"/>
  <c r="M2194" i="1" s="1"/>
  <c r="L2195" i="1"/>
  <c r="M2195" i="1" s="1"/>
  <c r="L2196" i="1"/>
  <c r="M2196" i="1" s="1"/>
  <c r="L2197" i="1"/>
  <c r="M2197" i="1" s="1"/>
  <c r="L2198" i="1"/>
  <c r="M2198" i="1" s="1"/>
  <c r="L2199" i="1"/>
  <c r="M2199" i="1" s="1"/>
  <c r="L2200" i="1"/>
  <c r="M2200" i="1" s="1"/>
  <c r="L2201" i="1"/>
  <c r="M2201" i="1" s="1"/>
  <c r="L2202" i="1"/>
  <c r="M2202" i="1" s="1"/>
  <c r="L2203" i="1"/>
  <c r="M2203" i="1" s="1"/>
  <c r="L2204" i="1"/>
  <c r="M2204" i="1" s="1"/>
  <c r="L2205" i="1"/>
  <c r="M2205" i="1" s="1"/>
  <c r="L2206" i="1"/>
  <c r="M2206" i="1" s="1"/>
  <c r="L2207" i="1"/>
  <c r="M2207" i="1" s="1"/>
  <c r="L2208" i="1"/>
  <c r="M2208" i="1" s="1"/>
  <c r="L2209" i="1"/>
  <c r="M2209" i="1" s="1"/>
  <c r="L2210" i="1"/>
  <c r="M2210" i="1" s="1"/>
  <c r="L2211" i="1"/>
  <c r="M2211" i="1" s="1"/>
  <c r="L2212" i="1"/>
  <c r="M2212" i="1" s="1"/>
  <c r="L2213" i="1"/>
  <c r="M2213" i="1" s="1"/>
  <c r="L2214" i="1"/>
  <c r="M2214" i="1" s="1"/>
  <c r="L2215" i="1"/>
  <c r="M2215" i="1" s="1"/>
  <c r="L2216" i="1"/>
  <c r="M2216" i="1" s="1"/>
  <c r="L2217" i="1"/>
  <c r="M2217" i="1" s="1"/>
  <c r="L2218" i="1"/>
  <c r="M2218" i="1" s="1"/>
  <c r="L2219" i="1"/>
  <c r="M2219" i="1" s="1"/>
  <c r="L2220" i="1"/>
  <c r="M2220" i="1" s="1"/>
  <c r="L2221" i="1"/>
  <c r="M2221" i="1" s="1"/>
  <c r="L2222" i="1"/>
  <c r="M2222" i="1" s="1"/>
  <c r="L2223" i="1"/>
  <c r="M2223" i="1" s="1"/>
  <c r="L2224" i="1"/>
  <c r="M2224" i="1" s="1"/>
  <c r="L2225" i="1"/>
  <c r="M2225" i="1" s="1"/>
  <c r="L2226" i="1"/>
  <c r="M2226" i="1" s="1"/>
  <c r="L2227" i="1"/>
  <c r="M2227" i="1" s="1"/>
  <c r="L2228" i="1"/>
  <c r="M2228" i="1" s="1"/>
  <c r="L2229" i="1"/>
  <c r="M2229" i="1" s="1"/>
  <c r="L2230" i="1"/>
  <c r="M2230" i="1" s="1"/>
  <c r="L2231" i="1"/>
  <c r="M2231" i="1" s="1"/>
  <c r="L2232" i="1"/>
  <c r="M2232" i="1" s="1"/>
  <c r="L2233" i="1"/>
  <c r="M2233" i="1" s="1"/>
  <c r="L2234" i="1"/>
  <c r="M2234" i="1" s="1"/>
  <c r="L2235" i="1"/>
  <c r="M2235" i="1" s="1"/>
  <c r="L2236" i="1"/>
  <c r="M2236" i="1" s="1"/>
  <c r="L2237" i="1"/>
  <c r="M2237" i="1" s="1"/>
  <c r="L2238" i="1"/>
  <c r="M2238" i="1" s="1"/>
  <c r="L2239" i="1"/>
  <c r="M2239" i="1" s="1"/>
  <c r="L2240" i="1"/>
  <c r="M2240" i="1" s="1"/>
  <c r="L2241" i="1"/>
  <c r="M2241" i="1" s="1"/>
  <c r="L2242" i="1"/>
  <c r="M2242" i="1" s="1"/>
  <c r="L2243" i="1"/>
  <c r="M2243" i="1" s="1"/>
  <c r="L2244" i="1"/>
  <c r="M2244" i="1" s="1"/>
  <c r="L2245" i="1"/>
  <c r="M2245" i="1" s="1"/>
  <c r="L2246" i="1"/>
  <c r="M2246" i="1" s="1"/>
  <c r="L2247" i="1"/>
  <c r="M2247" i="1" s="1"/>
  <c r="L2248" i="1"/>
  <c r="M2248" i="1" s="1"/>
  <c r="L2249" i="1"/>
  <c r="M2249" i="1" s="1"/>
  <c r="L2250" i="1"/>
  <c r="M2250" i="1" s="1"/>
  <c r="L2251" i="1"/>
  <c r="M2251" i="1" s="1"/>
  <c r="L2252" i="1"/>
  <c r="M2252" i="1" s="1"/>
  <c r="L2253" i="1"/>
  <c r="M2253" i="1" s="1"/>
  <c r="L2254" i="1"/>
  <c r="M2254" i="1" s="1"/>
  <c r="L2255" i="1"/>
  <c r="M2255" i="1" s="1"/>
  <c r="L2256" i="1"/>
  <c r="M2256" i="1" s="1"/>
  <c r="L2257" i="1"/>
  <c r="M2257" i="1" s="1"/>
  <c r="L2258" i="1"/>
  <c r="M2258" i="1" s="1"/>
  <c r="L2259" i="1"/>
  <c r="M2259" i="1" s="1"/>
  <c r="L2260" i="1"/>
  <c r="M2260" i="1" s="1"/>
  <c r="L2261" i="1"/>
  <c r="M2261" i="1" s="1"/>
  <c r="L2262" i="1"/>
  <c r="M2262" i="1" s="1"/>
  <c r="L2263" i="1"/>
  <c r="M2263" i="1" s="1"/>
  <c r="L2264" i="1"/>
  <c r="M2264" i="1" s="1"/>
  <c r="L2265" i="1"/>
  <c r="M2265" i="1" s="1"/>
  <c r="L2266" i="1"/>
  <c r="M2266" i="1" s="1"/>
  <c r="L2267" i="1"/>
  <c r="M2267" i="1" s="1"/>
  <c r="L2268" i="1"/>
  <c r="M2268" i="1" s="1"/>
  <c r="L2269" i="1"/>
  <c r="M2269" i="1" s="1"/>
  <c r="L2270" i="1"/>
  <c r="M2270" i="1" s="1"/>
  <c r="L2271" i="1"/>
  <c r="M2271" i="1" s="1"/>
  <c r="L2272" i="1"/>
  <c r="M2272" i="1" s="1"/>
  <c r="L2273" i="1"/>
  <c r="M2273" i="1" s="1"/>
  <c r="L2274" i="1"/>
  <c r="M2274" i="1" s="1"/>
  <c r="L2275" i="1"/>
  <c r="M2275" i="1" s="1"/>
  <c r="L2276" i="1"/>
  <c r="M2276" i="1" s="1"/>
  <c r="L2277" i="1"/>
  <c r="M2277" i="1" s="1"/>
  <c r="L2278" i="1"/>
  <c r="M2278" i="1" s="1"/>
  <c r="L2279" i="1"/>
  <c r="M2279" i="1" s="1"/>
  <c r="L2280" i="1"/>
  <c r="M2280" i="1" s="1"/>
  <c r="L2281" i="1"/>
  <c r="M2281" i="1" s="1"/>
  <c r="L2282" i="1"/>
  <c r="M2282" i="1" s="1"/>
  <c r="L2283" i="1"/>
  <c r="M2283" i="1" s="1"/>
  <c r="L2284" i="1"/>
  <c r="M2284" i="1" s="1"/>
  <c r="L2285" i="1"/>
  <c r="M2285" i="1" s="1"/>
  <c r="L2286" i="1"/>
  <c r="M2286" i="1" s="1"/>
  <c r="L2287" i="1"/>
  <c r="M2287" i="1" s="1"/>
  <c r="L2288" i="1"/>
  <c r="M2288" i="1" s="1"/>
  <c r="L2289" i="1"/>
  <c r="M2289" i="1" s="1"/>
  <c r="L2290" i="1"/>
  <c r="M2290" i="1" s="1"/>
  <c r="L2291" i="1"/>
  <c r="M2291" i="1" s="1"/>
  <c r="L2292" i="1"/>
  <c r="M2292" i="1" s="1"/>
  <c r="L2293" i="1"/>
  <c r="M2293" i="1" s="1"/>
  <c r="L2294" i="1"/>
  <c r="M2294" i="1" s="1"/>
  <c r="L2295" i="1"/>
  <c r="M2295" i="1" s="1"/>
  <c r="L2296" i="1"/>
  <c r="M2296" i="1" s="1"/>
  <c r="L2297" i="1"/>
  <c r="M2297" i="1" s="1"/>
  <c r="L2298" i="1"/>
  <c r="M2298" i="1" s="1"/>
  <c r="L2299" i="1"/>
  <c r="M2299" i="1" s="1"/>
  <c r="L2300" i="1"/>
  <c r="M2300" i="1" s="1"/>
  <c r="L2301" i="1"/>
  <c r="M2301" i="1" s="1"/>
  <c r="L2302" i="1"/>
  <c r="M2302" i="1" s="1"/>
  <c r="L2303" i="1"/>
  <c r="M2303" i="1" s="1"/>
  <c r="L2304" i="1"/>
  <c r="M2304" i="1" s="1"/>
  <c r="L2305" i="1"/>
  <c r="M2305" i="1" s="1"/>
  <c r="L2306" i="1"/>
  <c r="M2306" i="1" s="1"/>
  <c r="L2307" i="1"/>
  <c r="M2307" i="1" s="1"/>
  <c r="L2308" i="1"/>
  <c r="M2308" i="1" s="1"/>
  <c r="L2309" i="1"/>
  <c r="M2309" i="1" s="1"/>
  <c r="L2310" i="1"/>
  <c r="M2310" i="1" s="1"/>
  <c r="L2311" i="1"/>
  <c r="M2311" i="1" s="1"/>
  <c r="L2312" i="1"/>
  <c r="M2312" i="1" s="1"/>
  <c r="L2313" i="1"/>
  <c r="M2313" i="1" s="1"/>
  <c r="L2314" i="1"/>
  <c r="M2314" i="1" s="1"/>
  <c r="L2315" i="1"/>
  <c r="M2315" i="1" s="1"/>
  <c r="L2316" i="1"/>
  <c r="M2316" i="1" s="1"/>
  <c r="L2317" i="1"/>
  <c r="M2317" i="1" s="1"/>
  <c r="L2318" i="1"/>
  <c r="M2318" i="1" s="1"/>
  <c r="L2319" i="1"/>
  <c r="M2319" i="1" s="1"/>
  <c r="L2320" i="1"/>
  <c r="M2320" i="1" s="1"/>
  <c r="L2321" i="1"/>
  <c r="M2321" i="1" s="1"/>
  <c r="L2322" i="1"/>
  <c r="M2322" i="1" s="1"/>
  <c r="L2323" i="1"/>
  <c r="M2323" i="1" s="1"/>
  <c r="L2324" i="1"/>
  <c r="M2324" i="1" s="1"/>
  <c r="L2325" i="1"/>
  <c r="M2325" i="1" s="1"/>
  <c r="L2326" i="1"/>
  <c r="M2326" i="1" s="1"/>
  <c r="L2327" i="1"/>
  <c r="M2327" i="1" s="1"/>
  <c r="L2328" i="1"/>
  <c r="M2328" i="1" s="1"/>
  <c r="L2329" i="1"/>
  <c r="M2329" i="1" s="1"/>
  <c r="L2330" i="1"/>
  <c r="M2330" i="1" s="1"/>
  <c r="L2331" i="1"/>
  <c r="M2331" i="1" s="1"/>
  <c r="L2332" i="1"/>
  <c r="M2332" i="1" s="1"/>
  <c r="L2333" i="1"/>
  <c r="M2333" i="1" s="1"/>
  <c r="L2334" i="1"/>
  <c r="M2334" i="1" s="1"/>
  <c r="L2335" i="1"/>
  <c r="M2335" i="1" s="1"/>
  <c r="L2336" i="1"/>
  <c r="M2336" i="1" s="1"/>
  <c r="L2337" i="1"/>
  <c r="M2337" i="1" s="1"/>
  <c r="L2338" i="1"/>
  <c r="M2338" i="1" s="1"/>
  <c r="L2339" i="1"/>
  <c r="M2339" i="1" s="1"/>
  <c r="L2340" i="1"/>
  <c r="M2340" i="1" s="1"/>
  <c r="L2341" i="1"/>
  <c r="M2341" i="1" s="1"/>
  <c r="L2342" i="1"/>
  <c r="M2342" i="1" s="1"/>
  <c r="L2343" i="1"/>
  <c r="M2343" i="1" s="1"/>
  <c r="L2344" i="1"/>
  <c r="M2344" i="1" s="1"/>
  <c r="L2345" i="1"/>
  <c r="M2345" i="1" s="1"/>
  <c r="L2346" i="1"/>
  <c r="M2346" i="1" s="1"/>
  <c r="L2347" i="1"/>
  <c r="M2347" i="1" s="1"/>
  <c r="L2348" i="1"/>
  <c r="M2348" i="1" s="1"/>
  <c r="L2349" i="1"/>
  <c r="M2349" i="1" s="1"/>
  <c r="L2350" i="1"/>
  <c r="M2350" i="1" s="1"/>
  <c r="L2351" i="1"/>
  <c r="M2351" i="1" s="1"/>
  <c r="L2352" i="1"/>
  <c r="M2352" i="1" s="1"/>
  <c r="L2353" i="1"/>
  <c r="M2353" i="1" s="1"/>
  <c r="L2354" i="1"/>
  <c r="M2354" i="1" s="1"/>
  <c r="L2355" i="1"/>
  <c r="M2355" i="1" s="1"/>
  <c r="L2356" i="1"/>
  <c r="M2356" i="1" s="1"/>
  <c r="L2357" i="1"/>
  <c r="M2357" i="1" s="1"/>
  <c r="L2358" i="1"/>
  <c r="M2358" i="1" s="1"/>
  <c r="L2359" i="1"/>
  <c r="M2359" i="1" s="1"/>
  <c r="L2360" i="1"/>
  <c r="M2360" i="1" s="1"/>
  <c r="L2361" i="1"/>
  <c r="M2361" i="1" s="1"/>
  <c r="L2362" i="1"/>
  <c r="M2362" i="1" s="1"/>
  <c r="L2363" i="1"/>
  <c r="M2363" i="1" s="1"/>
  <c r="L2364" i="1"/>
  <c r="M2364" i="1" s="1"/>
  <c r="L2365" i="1"/>
  <c r="M2365" i="1" s="1"/>
  <c r="L2366" i="1"/>
  <c r="M2366" i="1" s="1"/>
  <c r="L2367" i="1"/>
  <c r="M2367" i="1" s="1"/>
  <c r="L2368" i="1"/>
  <c r="M2368" i="1" s="1"/>
  <c r="L2369" i="1"/>
  <c r="M2369" i="1" s="1"/>
  <c r="L2370" i="1"/>
  <c r="M2370" i="1" s="1"/>
  <c r="L2371" i="1"/>
  <c r="M2371" i="1" s="1"/>
  <c r="L2372" i="1"/>
  <c r="M2372" i="1" s="1"/>
  <c r="L2373" i="1"/>
  <c r="M2373" i="1" s="1"/>
  <c r="L2374" i="1"/>
  <c r="M2374" i="1" s="1"/>
  <c r="L2375" i="1"/>
  <c r="M2375" i="1" s="1"/>
  <c r="L2376" i="1"/>
  <c r="M2376" i="1" s="1"/>
  <c r="L2377" i="1"/>
  <c r="M2377" i="1" s="1"/>
  <c r="L2378" i="1"/>
  <c r="M2378" i="1" s="1"/>
  <c r="L2379" i="1"/>
  <c r="M2379" i="1" s="1"/>
  <c r="L2380" i="1"/>
  <c r="M2380" i="1" s="1"/>
  <c r="L2381" i="1"/>
  <c r="M2381" i="1" s="1"/>
  <c r="L2382" i="1"/>
  <c r="M2382" i="1" s="1"/>
  <c r="L2383" i="1"/>
  <c r="M2383" i="1" s="1"/>
  <c r="L2384" i="1"/>
  <c r="M2384" i="1" s="1"/>
  <c r="L2385" i="1"/>
  <c r="M2385" i="1" s="1"/>
  <c r="L2386" i="1"/>
  <c r="M2386" i="1" s="1"/>
  <c r="L2387" i="1"/>
  <c r="M2387" i="1" s="1"/>
  <c r="L2388" i="1"/>
  <c r="M2388" i="1" s="1"/>
  <c r="L2389" i="1"/>
  <c r="M2389" i="1" s="1"/>
  <c r="L2390" i="1"/>
  <c r="M2390" i="1" s="1"/>
  <c r="L2391" i="1"/>
  <c r="M2391" i="1" s="1"/>
  <c r="L2392" i="1"/>
  <c r="M2392" i="1" s="1"/>
  <c r="L2393" i="1"/>
  <c r="M2393" i="1" s="1"/>
  <c r="L2394" i="1"/>
  <c r="M2394" i="1" s="1"/>
  <c r="L2395" i="1"/>
  <c r="M2395" i="1" s="1"/>
  <c r="L2396" i="1"/>
  <c r="M2396" i="1" s="1"/>
  <c r="L2397" i="1"/>
  <c r="M2397" i="1" s="1"/>
  <c r="L2398" i="1"/>
  <c r="M2398" i="1" s="1"/>
  <c r="L2399" i="1"/>
  <c r="M2399" i="1" s="1"/>
  <c r="L2400" i="1"/>
  <c r="M2400" i="1" s="1"/>
  <c r="L2401" i="1"/>
  <c r="M2401" i="1" s="1"/>
  <c r="L2402" i="1"/>
  <c r="M2402" i="1" s="1"/>
  <c r="L2403" i="1"/>
  <c r="M2403" i="1" s="1"/>
  <c r="L2404" i="1"/>
  <c r="M2404" i="1" s="1"/>
  <c r="L2405" i="1"/>
  <c r="M2405" i="1" s="1"/>
  <c r="L2406" i="1"/>
  <c r="M2406" i="1" s="1"/>
  <c r="L2407" i="1"/>
  <c r="M2407" i="1" s="1"/>
  <c r="L2408" i="1"/>
  <c r="M2408" i="1" s="1"/>
  <c r="L2409" i="1"/>
  <c r="M2409" i="1" s="1"/>
  <c r="L2410" i="1"/>
  <c r="M2410" i="1" s="1"/>
  <c r="L2411" i="1"/>
  <c r="M2411" i="1" s="1"/>
  <c r="L2412" i="1"/>
  <c r="M2412" i="1" s="1"/>
  <c r="L2413" i="1"/>
  <c r="M2413" i="1" s="1"/>
  <c r="L2414" i="1"/>
  <c r="M2414" i="1" s="1"/>
  <c r="L2415" i="1"/>
  <c r="M2415" i="1" s="1"/>
  <c r="L2416" i="1"/>
  <c r="M2416" i="1" s="1"/>
  <c r="L2417" i="1"/>
  <c r="M2417" i="1" s="1"/>
  <c r="L2418" i="1"/>
  <c r="M2418" i="1" s="1"/>
  <c r="L2419" i="1"/>
  <c r="M2419" i="1" s="1"/>
  <c r="L2420" i="1"/>
  <c r="M2420" i="1" s="1"/>
  <c r="L2421" i="1"/>
  <c r="M2421" i="1" s="1"/>
  <c r="L2422" i="1"/>
  <c r="M2422" i="1" s="1"/>
  <c r="L2423" i="1"/>
  <c r="M2423" i="1" s="1"/>
  <c r="L2424" i="1"/>
  <c r="M2424" i="1" s="1"/>
  <c r="L2425" i="1"/>
  <c r="M2425" i="1" s="1"/>
  <c r="L2426" i="1"/>
  <c r="M2426" i="1" s="1"/>
  <c r="L2427" i="1"/>
  <c r="M2427" i="1" s="1"/>
  <c r="L2428" i="1"/>
  <c r="M2428" i="1" s="1"/>
  <c r="L2429" i="1"/>
  <c r="M2429" i="1" s="1"/>
  <c r="L2430" i="1"/>
  <c r="M2430" i="1" s="1"/>
  <c r="L2431" i="1"/>
  <c r="M2431" i="1" s="1"/>
  <c r="L2432" i="1"/>
  <c r="M2432" i="1" s="1"/>
  <c r="L2433" i="1"/>
  <c r="M2433" i="1" s="1"/>
  <c r="L2434" i="1"/>
  <c r="M2434" i="1" s="1"/>
  <c r="L2435" i="1"/>
  <c r="M2435" i="1" s="1"/>
  <c r="L2436" i="1"/>
  <c r="M2436" i="1" s="1"/>
  <c r="L2437" i="1"/>
  <c r="M2437" i="1" s="1"/>
  <c r="L2438" i="1"/>
  <c r="M2438" i="1" s="1"/>
  <c r="L2439" i="1"/>
  <c r="M2439" i="1" s="1"/>
  <c r="L2440" i="1"/>
  <c r="M2440" i="1" s="1"/>
  <c r="L2441" i="1"/>
  <c r="M2441" i="1" s="1"/>
  <c r="L2442" i="1"/>
  <c r="M2442" i="1" s="1"/>
  <c r="L2443" i="1"/>
  <c r="M2443" i="1" s="1"/>
  <c r="L2444" i="1"/>
  <c r="M2444" i="1" s="1"/>
  <c r="L2445" i="1"/>
  <c r="M2445" i="1" s="1"/>
  <c r="L2446" i="1"/>
  <c r="M2446" i="1" s="1"/>
  <c r="L2447" i="1"/>
  <c r="M2447" i="1" s="1"/>
  <c r="L2448" i="1"/>
  <c r="M2448" i="1" s="1"/>
  <c r="L2449" i="1"/>
  <c r="M2449" i="1" s="1"/>
  <c r="L2450" i="1"/>
  <c r="M2450" i="1" s="1"/>
  <c r="L2451" i="1"/>
  <c r="M2451" i="1" s="1"/>
  <c r="L2452" i="1"/>
  <c r="M2452" i="1" s="1"/>
  <c r="L2453" i="1"/>
  <c r="M2453" i="1" s="1"/>
  <c r="L2454" i="1"/>
  <c r="M2454" i="1" s="1"/>
  <c r="L2455" i="1"/>
  <c r="M2455" i="1" s="1"/>
  <c r="L2456" i="1"/>
  <c r="M2456" i="1" s="1"/>
  <c r="L2457" i="1"/>
  <c r="M2457" i="1" s="1"/>
  <c r="L2458" i="1"/>
  <c r="M2458" i="1" s="1"/>
  <c r="L2459" i="1"/>
  <c r="M2459" i="1" s="1"/>
  <c r="L2460" i="1"/>
  <c r="M2460" i="1" s="1"/>
  <c r="L2461" i="1"/>
  <c r="M2461" i="1" s="1"/>
  <c r="L2462" i="1"/>
  <c r="M2462" i="1" s="1"/>
  <c r="L2463" i="1"/>
  <c r="M2463" i="1" s="1"/>
  <c r="L2464" i="1"/>
  <c r="M2464" i="1" s="1"/>
  <c r="L2465" i="1"/>
  <c r="M2465" i="1" s="1"/>
  <c r="L2466" i="1"/>
  <c r="M2466" i="1" s="1"/>
  <c r="L2467" i="1"/>
  <c r="M2467" i="1" s="1"/>
  <c r="L2468" i="1"/>
  <c r="M2468" i="1" s="1"/>
  <c r="L2469" i="1"/>
  <c r="M2469" i="1" s="1"/>
  <c r="L2470" i="1"/>
  <c r="M2470" i="1" s="1"/>
  <c r="L2471" i="1"/>
  <c r="M2471" i="1" s="1"/>
  <c r="L2472" i="1"/>
  <c r="M2472" i="1" s="1"/>
  <c r="L2473" i="1"/>
  <c r="M2473" i="1" s="1"/>
  <c r="L2474" i="1"/>
  <c r="M2474" i="1" s="1"/>
  <c r="L2475" i="1"/>
  <c r="M2475" i="1" s="1"/>
  <c r="L2476" i="1"/>
  <c r="M2476" i="1" s="1"/>
  <c r="L2477" i="1"/>
  <c r="M2477" i="1" s="1"/>
  <c r="L2478" i="1"/>
  <c r="M2478" i="1" s="1"/>
  <c r="L2479" i="1"/>
  <c r="M2479" i="1" s="1"/>
  <c r="L2480" i="1"/>
  <c r="M2480" i="1" s="1"/>
  <c r="L2481" i="1"/>
  <c r="M2481" i="1" s="1"/>
  <c r="L2482" i="1"/>
  <c r="M2482" i="1" s="1"/>
  <c r="L2483" i="1"/>
  <c r="M2483" i="1" s="1"/>
  <c r="L2484" i="1"/>
  <c r="M2484" i="1" s="1"/>
  <c r="L2485" i="1"/>
  <c r="M2485" i="1" s="1"/>
  <c r="L2486" i="1"/>
  <c r="M2486" i="1" s="1"/>
  <c r="L2487" i="1"/>
  <c r="M2487" i="1" s="1"/>
  <c r="L2488" i="1"/>
  <c r="M2488" i="1" s="1"/>
  <c r="L2489" i="1"/>
  <c r="M2489" i="1" s="1"/>
  <c r="L2490" i="1"/>
  <c r="M2490" i="1" s="1"/>
  <c r="L2491" i="1"/>
  <c r="M2491" i="1" s="1"/>
  <c r="L2492" i="1"/>
  <c r="M2492" i="1" s="1"/>
  <c r="L2493" i="1"/>
  <c r="M2493" i="1" s="1"/>
  <c r="L2494" i="1"/>
  <c r="M2494" i="1" s="1"/>
  <c r="L2495" i="1"/>
  <c r="M2495" i="1" s="1"/>
  <c r="L2496" i="1"/>
  <c r="M2496" i="1" s="1"/>
  <c r="L2497" i="1"/>
  <c r="M2497" i="1" s="1"/>
  <c r="L2498" i="1"/>
  <c r="M2498" i="1" s="1"/>
  <c r="L2499" i="1"/>
  <c r="M2499" i="1" s="1"/>
  <c r="L2500" i="1"/>
  <c r="M2500" i="1" s="1"/>
  <c r="L2501" i="1"/>
  <c r="M2501" i="1" s="1"/>
  <c r="L2502" i="1"/>
  <c r="M2502" i="1" s="1"/>
  <c r="L2503" i="1"/>
  <c r="M2503" i="1" s="1"/>
  <c r="L2504" i="1"/>
  <c r="M2504" i="1" s="1"/>
  <c r="L2505" i="1"/>
  <c r="M2505" i="1" s="1"/>
  <c r="L2506" i="1"/>
  <c r="M2506" i="1" s="1"/>
  <c r="L2507" i="1"/>
  <c r="M2507" i="1" s="1"/>
  <c r="L2508" i="1"/>
  <c r="M2508" i="1" s="1"/>
  <c r="L2509" i="1"/>
  <c r="M2509" i="1" s="1"/>
  <c r="L2510" i="1"/>
  <c r="M2510" i="1" s="1"/>
  <c r="L2511" i="1"/>
  <c r="M2511" i="1" s="1"/>
  <c r="L2512" i="1"/>
  <c r="M2512" i="1" s="1"/>
  <c r="L2513" i="1"/>
  <c r="M2513" i="1" s="1"/>
  <c r="L2514" i="1"/>
  <c r="M2514" i="1" s="1"/>
  <c r="L2515" i="1"/>
  <c r="M2515" i="1" s="1"/>
  <c r="L2516" i="1"/>
  <c r="M2516" i="1" s="1"/>
  <c r="L2517" i="1"/>
  <c r="M2517" i="1" s="1"/>
  <c r="L2518" i="1"/>
  <c r="M2518" i="1" s="1"/>
  <c r="L2519" i="1"/>
  <c r="M2519" i="1" s="1"/>
  <c r="L2520" i="1"/>
  <c r="M2520" i="1" s="1"/>
  <c r="L2521" i="1"/>
  <c r="M2521" i="1" s="1"/>
  <c r="L2522" i="1"/>
  <c r="M2522" i="1" s="1"/>
  <c r="L2523" i="1"/>
  <c r="M2523" i="1" s="1"/>
  <c r="L2524" i="1"/>
  <c r="M2524" i="1" s="1"/>
  <c r="L2525" i="1"/>
  <c r="M2525" i="1" s="1"/>
  <c r="L2526" i="1"/>
  <c r="M2526" i="1" s="1"/>
  <c r="L2527" i="1"/>
  <c r="M2527" i="1" s="1"/>
  <c r="L2528" i="1"/>
  <c r="M2528" i="1" s="1"/>
  <c r="L2529" i="1"/>
  <c r="M2529" i="1" s="1"/>
  <c r="L2530" i="1"/>
  <c r="M2530" i="1" s="1"/>
  <c r="L2531" i="1"/>
  <c r="M2531" i="1" s="1"/>
  <c r="L2532" i="1"/>
  <c r="M2532" i="1" s="1"/>
  <c r="L2533" i="1"/>
  <c r="M2533" i="1" s="1"/>
  <c r="L2534" i="1"/>
  <c r="M2534" i="1" s="1"/>
  <c r="L2535" i="1"/>
  <c r="M2535" i="1" s="1"/>
  <c r="L2536" i="1"/>
  <c r="M2536" i="1" s="1"/>
  <c r="L2537" i="1"/>
  <c r="M2537" i="1" s="1"/>
  <c r="L2538" i="1"/>
  <c r="M2538" i="1" s="1"/>
  <c r="L2539" i="1"/>
  <c r="M2539" i="1" s="1"/>
  <c r="L2540" i="1"/>
  <c r="M2540" i="1" s="1"/>
  <c r="L2541" i="1"/>
  <c r="M2541" i="1" s="1"/>
  <c r="L2542" i="1"/>
  <c r="M2542" i="1" s="1"/>
  <c r="L2543" i="1"/>
  <c r="M2543" i="1" s="1"/>
  <c r="L2544" i="1"/>
  <c r="M2544" i="1" s="1"/>
  <c r="L2545" i="1"/>
  <c r="M2545" i="1" s="1"/>
  <c r="L2546" i="1"/>
  <c r="M2546" i="1" s="1"/>
  <c r="L2547" i="1"/>
  <c r="M2547" i="1" s="1"/>
  <c r="L2548" i="1"/>
  <c r="M2548" i="1" s="1"/>
  <c r="L2549" i="1"/>
  <c r="M2549" i="1" s="1"/>
  <c r="L2550" i="1"/>
  <c r="M2550" i="1" s="1"/>
  <c r="L2551" i="1"/>
  <c r="M2551" i="1" s="1"/>
  <c r="L2552" i="1"/>
  <c r="M2552" i="1" s="1"/>
  <c r="L2553" i="1"/>
  <c r="M2553" i="1" s="1"/>
  <c r="L2554" i="1"/>
  <c r="M2554" i="1" s="1"/>
  <c r="L2555" i="1"/>
  <c r="M2555" i="1" s="1"/>
  <c r="L2556" i="1"/>
  <c r="M2556" i="1" s="1"/>
  <c r="L2557" i="1"/>
  <c r="M2557" i="1" s="1"/>
  <c r="L2558" i="1"/>
  <c r="M2558" i="1" s="1"/>
  <c r="L2559" i="1"/>
  <c r="M2559" i="1" s="1"/>
  <c r="L2560" i="1"/>
  <c r="M2560" i="1" s="1"/>
  <c r="L2561" i="1"/>
  <c r="M2561" i="1" s="1"/>
  <c r="L2562" i="1"/>
  <c r="M2562" i="1" s="1"/>
  <c r="L2563" i="1"/>
  <c r="M2563" i="1" s="1"/>
  <c r="L2564" i="1"/>
  <c r="M2564" i="1" s="1"/>
  <c r="L2565" i="1"/>
  <c r="M2565" i="1" s="1"/>
  <c r="L2566" i="1"/>
  <c r="M2566" i="1" s="1"/>
  <c r="L2567" i="1"/>
  <c r="M2567" i="1" s="1"/>
  <c r="L2568" i="1"/>
  <c r="M2568" i="1" s="1"/>
  <c r="L2569" i="1"/>
  <c r="M2569" i="1" s="1"/>
  <c r="L2570" i="1"/>
  <c r="M2570" i="1" s="1"/>
  <c r="L2571" i="1"/>
  <c r="M2571" i="1" s="1"/>
  <c r="L2572" i="1"/>
  <c r="M2572" i="1" s="1"/>
  <c r="L2573" i="1"/>
  <c r="M2573" i="1" s="1"/>
  <c r="L2574" i="1"/>
  <c r="M2574" i="1" s="1"/>
  <c r="L2575" i="1"/>
  <c r="M2575" i="1" s="1"/>
  <c r="L2576" i="1"/>
  <c r="M2576" i="1" s="1"/>
  <c r="L2577" i="1"/>
  <c r="M2577" i="1" s="1"/>
  <c r="L2578" i="1"/>
  <c r="M2578" i="1" s="1"/>
  <c r="L2579" i="1"/>
  <c r="M2579" i="1" s="1"/>
  <c r="L2580" i="1"/>
  <c r="M2580" i="1" s="1"/>
  <c r="L2581" i="1"/>
  <c r="M2581" i="1" s="1"/>
  <c r="L2582" i="1"/>
  <c r="M2582" i="1" s="1"/>
  <c r="L2583" i="1"/>
  <c r="M2583" i="1" s="1"/>
  <c r="L2584" i="1"/>
  <c r="M2584" i="1" s="1"/>
  <c r="L2585" i="1"/>
  <c r="M2585" i="1" s="1"/>
  <c r="L2586" i="1"/>
  <c r="M2586" i="1" s="1"/>
  <c r="L2587" i="1"/>
  <c r="M2587" i="1" s="1"/>
  <c r="L2588" i="1"/>
  <c r="M2588" i="1" s="1"/>
  <c r="L2589" i="1"/>
  <c r="M2589" i="1" s="1"/>
  <c r="L2590" i="1"/>
  <c r="M2590" i="1" s="1"/>
  <c r="L2591" i="1"/>
  <c r="M2591" i="1" s="1"/>
  <c r="L2592" i="1"/>
  <c r="M2592" i="1" s="1"/>
  <c r="L2593" i="1"/>
  <c r="M2593" i="1" s="1"/>
  <c r="L2594" i="1"/>
  <c r="M2594" i="1" s="1"/>
  <c r="L2595" i="1"/>
  <c r="M2595" i="1" s="1"/>
  <c r="L2596" i="1"/>
  <c r="M2596" i="1" s="1"/>
  <c r="L2597" i="1"/>
  <c r="M2597" i="1" s="1"/>
  <c r="L2598" i="1"/>
  <c r="M2598" i="1" s="1"/>
  <c r="L2599" i="1"/>
  <c r="M2599" i="1" s="1"/>
  <c r="L2600" i="1"/>
  <c r="M2600" i="1" s="1"/>
  <c r="L2601" i="1"/>
  <c r="M2601" i="1" s="1"/>
  <c r="L2602" i="1"/>
  <c r="M2602" i="1" s="1"/>
  <c r="L2603" i="1"/>
  <c r="M2603" i="1" s="1"/>
  <c r="L2604" i="1"/>
  <c r="M2604" i="1" s="1"/>
  <c r="L2605" i="1"/>
  <c r="M2605" i="1" s="1"/>
  <c r="L2606" i="1"/>
  <c r="M2606" i="1" s="1"/>
  <c r="L2607" i="1"/>
  <c r="M2607" i="1" s="1"/>
  <c r="L2608" i="1"/>
  <c r="M2608" i="1" s="1"/>
  <c r="L2609" i="1"/>
  <c r="M2609" i="1" s="1"/>
  <c r="L2610" i="1"/>
  <c r="M2610" i="1" s="1"/>
  <c r="L2611" i="1"/>
  <c r="M2611" i="1" s="1"/>
  <c r="L2612" i="1"/>
  <c r="M2612" i="1" s="1"/>
  <c r="L2613" i="1"/>
  <c r="M2613" i="1" s="1"/>
  <c r="L2614" i="1"/>
  <c r="M2614" i="1" s="1"/>
  <c r="L2615" i="1"/>
  <c r="M2615" i="1" s="1"/>
  <c r="L2616" i="1"/>
  <c r="M2616" i="1" s="1"/>
  <c r="L2617" i="1"/>
  <c r="M2617" i="1" s="1"/>
  <c r="L2618" i="1"/>
  <c r="M2618" i="1" s="1"/>
  <c r="L2619" i="1"/>
  <c r="M2619" i="1" s="1"/>
  <c r="L2620" i="1"/>
  <c r="M2620" i="1" s="1"/>
  <c r="L2621" i="1"/>
  <c r="M2621" i="1" s="1"/>
  <c r="L2622" i="1"/>
  <c r="M2622" i="1" s="1"/>
  <c r="L2623" i="1"/>
  <c r="M2623" i="1" s="1"/>
  <c r="L2624" i="1"/>
  <c r="M2624" i="1" s="1"/>
  <c r="L2625" i="1"/>
  <c r="M2625" i="1" s="1"/>
  <c r="L2626" i="1"/>
  <c r="M2626" i="1" s="1"/>
  <c r="L2627" i="1"/>
  <c r="M2627" i="1" s="1"/>
  <c r="L2628" i="1"/>
  <c r="M2628" i="1" s="1"/>
  <c r="L2629" i="1"/>
  <c r="M2629" i="1" s="1"/>
  <c r="L2630" i="1"/>
  <c r="M2630" i="1" s="1"/>
  <c r="L2631" i="1"/>
  <c r="M2631" i="1" s="1"/>
  <c r="L2632" i="1"/>
  <c r="M2632" i="1" s="1"/>
  <c r="L2633" i="1"/>
  <c r="M2633" i="1" s="1"/>
  <c r="L2634" i="1"/>
  <c r="M2634" i="1" s="1"/>
  <c r="L2635" i="1"/>
  <c r="M2635" i="1" s="1"/>
  <c r="L2636" i="1"/>
  <c r="M2636" i="1" s="1"/>
  <c r="L2637" i="1"/>
  <c r="M2637" i="1" s="1"/>
  <c r="L2638" i="1"/>
  <c r="M2638" i="1" s="1"/>
  <c r="L2639" i="1"/>
  <c r="M2639" i="1" s="1"/>
  <c r="L2640" i="1"/>
  <c r="M2640" i="1" s="1"/>
  <c r="L2641" i="1"/>
  <c r="M2641" i="1" s="1"/>
  <c r="L2642" i="1"/>
  <c r="M2642" i="1" s="1"/>
  <c r="L2643" i="1"/>
  <c r="M2643" i="1" s="1"/>
  <c r="L2644" i="1"/>
  <c r="M2644" i="1" s="1"/>
  <c r="L2645" i="1"/>
  <c r="M2645" i="1" s="1"/>
  <c r="L2646" i="1"/>
  <c r="M2646" i="1" s="1"/>
  <c r="L2647" i="1"/>
  <c r="M2647" i="1" s="1"/>
  <c r="L2648" i="1"/>
  <c r="M2648" i="1" s="1"/>
  <c r="L2649" i="1"/>
  <c r="M2649" i="1" s="1"/>
  <c r="L2650" i="1"/>
  <c r="M2650" i="1" s="1"/>
  <c r="L2651" i="1"/>
  <c r="M2651" i="1" s="1"/>
  <c r="L2652" i="1"/>
  <c r="M2652" i="1" s="1"/>
  <c r="L2653" i="1"/>
  <c r="M2653" i="1" s="1"/>
  <c r="L2654" i="1"/>
  <c r="M2654" i="1" s="1"/>
  <c r="L2655" i="1"/>
  <c r="M2655" i="1" s="1"/>
  <c r="L2656" i="1"/>
  <c r="M2656" i="1" s="1"/>
  <c r="L2657" i="1"/>
  <c r="M2657" i="1" s="1"/>
  <c r="L2658" i="1"/>
  <c r="M2658" i="1" s="1"/>
  <c r="L2659" i="1"/>
  <c r="M2659" i="1" s="1"/>
  <c r="L2660" i="1"/>
  <c r="M2660" i="1" s="1"/>
  <c r="L2661" i="1"/>
  <c r="M2661" i="1" s="1"/>
  <c r="L2662" i="1"/>
  <c r="M2662" i="1" s="1"/>
  <c r="L2663" i="1"/>
  <c r="M2663" i="1" s="1"/>
  <c r="L2664" i="1"/>
  <c r="M2664" i="1" s="1"/>
  <c r="L2665" i="1"/>
  <c r="M2665" i="1" s="1"/>
  <c r="L2666" i="1"/>
  <c r="M2666" i="1" s="1"/>
  <c r="L2667" i="1"/>
  <c r="M2667" i="1" s="1"/>
  <c r="L2668" i="1"/>
  <c r="M2668" i="1" s="1"/>
  <c r="L2669" i="1"/>
  <c r="M2669" i="1" s="1"/>
  <c r="L2670" i="1"/>
  <c r="M2670" i="1" s="1"/>
  <c r="L2671" i="1"/>
  <c r="M2671" i="1" s="1"/>
  <c r="L2672" i="1"/>
  <c r="M2672" i="1" s="1"/>
  <c r="L2673" i="1"/>
  <c r="M2673" i="1" s="1"/>
  <c r="L2674" i="1"/>
  <c r="M2674" i="1" s="1"/>
  <c r="L2675" i="1"/>
  <c r="M2675" i="1" s="1"/>
  <c r="L2676" i="1"/>
  <c r="M2676" i="1" s="1"/>
  <c r="L2677" i="1"/>
  <c r="M2677" i="1" s="1"/>
  <c r="L2678" i="1"/>
  <c r="M2678" i="1" s="1"/>
  <c r="L2679" i="1"/>
  <c r="M2679" i="1" s="1"/>
  <c r="L2680" i="1"/>
  <c r="M2680" i="1" s="1"/>
  <c r="L2681" i="1"/>
  <c r="M2681" i="1" s="1"/>
  <c r="L2682" i="1"/>
  <c r="M2682" i="1" s="1"/>
  <c r="L2683" i="1"/>
  <c r="M2683" i="1" s="1"/>
  <c r="L2684" i="1"/>
  <c r="M2684" i="1" s="1"/>
  <c r="L2685" i="1"/>
  <c r="M2685" i="1" s="1"/>
  <c r="L2686" i="1"/>
  <c r="M2686" i="1" s="1"/>
  <c r="L2687" i="1"/>
  <c r="M2687" i="1" s="1"/>
  <c r="L2688" i="1"/>
  <c r="M2688" i="1" s="1"/>
  <c r="L2689" i="1"/>
  <c r="M2689" i="1" s="1"/>
  <c r="L2690" i="1"/>
  <c r="M2690" i="1" s="1"/>
  <c r="L2691" i="1"/>
  <c r="M2691" i="1" s="1"/>
  <c r="L2692" i="1"/>
  <c r="M2692" i="1" s="1"/>
  <c r="L2693" i="1"/>
  <c r="M2693" i="1" s="1"/>
  <c r="L2694" i="1"/>
  <c r="M2694" i="1" s="1"/>
  <c r="L2695" i="1"/>
  <c r="M2695" i="1" s="1"/>
  <c r="L2696" i="1"/>
  <c r="M2696" i="1" s="1"/>
  <c r="L2697" i="1"/>
  <c r="M2697" i="1" s="1"/>
  <c r="L2698" i="1"/>
  <c r="M2698" i="1" s="1"/>
  <c r="L2699" i="1"/>
  <c r="M2699" i="1" s="1"/>
  <c r="L2700" i="1"/>
  <c r="M2700" i="1" s="1"/>
  <c r="L2701" i="1"/>
  <c r="M2701" i="1" s="1"/>
  <c r="L2702" i="1"/>
  <c r="M2702" i="1" s="1"/>
  <c r="L2703" i="1"/>
  <c r="M2703" i="1" s="1"/>
  <c r="L2704" i="1"/>
  <c r="M2704" i="1" s="1"/>
  <c r="L2705" i="1"/>
  <c r="M2705" i="1" s="1"/>
  <c r="L2706" i="1"/>
  <c r="M2706" i="1" s="1"/>
  <c r="L2707" i="1"/>
  <c r="M2707" i="1" s="1"/>
  <c r="L2708" i="1"/>
  <c r="M2708" i="1" s="1"/>
  <c r="L2709" i="1"/>
  <c r="M2709" i="1" s="1"/>
  <c r="L2710" i="1"/>
  <c r="M2710" i="1" s="1"/>
  <c r="L2711" i="1"/>
  <c r="M2711" i="1" s="1"/>
  <c r="L2712" i="1"/>
  <c r="M2712" i="1" s="1"/>
  <c r="L2713" i="1"/>
  <c r="M2713" i="1" s="1"/>
  <c r="L2714" i="1"/>
  <c r="M2714" i="1" s="1"/>
  <c r="L2715" i="1"/>
  <c r="M2715" i="1" s="1"/>
  <c r="L2716" i="1"/>
  <c r="M2716" i="1" s="1"/>
  <c r="L2717" i="1"/>
  <c r="M2717" i="1" s="1"/>
  <c r="L2718" i="1"/>
  <c r="M2718" i="1" s="1"/>
  <c r="L2719" i="1"/>
  <c r="M2719" i="1" s="1"/>
  <c r="L2720" i="1"/>
  <c r="M2720" i="1" s="1"/>
  <c r="L2721" i="1"/>
  <c r="M2721" i="1" s="1"/>
  <c r="L2722" i="1"/>
  <c r="M2722" i="1" s="1"/>
  <c r="L2723" i="1"/>
  <c r="M2723" i="1" s="1"/>
  <c r="L2724" i="1"/>
  <c r="M2724" i="1" s="1"/>
  <c r="L2725" i="1"/>
  <c r="M2725" i="1" s="1"/>
  <c r="L2726" i="1"/>
  <c r="M2726" i="1" s="1"/>
  <c r="L2727" i="1"/>
  <c r="M2727" i="1" s="1"/>
  <c r="L2728" i="1"/>
  <c r="M2728" i="1" s="1"/>
  <c r="L2729" i="1"/>
  <c r="M2729" i="1" s="1"/>
  <c r="L2730" i="1"/>
  <c r="M2730" i="1" s="1"/>
  <c r="L2731" i="1"/>
  <c r="M2731" i="1" s="1"/>
  <c r="L2732" i="1"/>
  <c r="M2732" i="1" s="1"/>
  <c r="L2733" i="1"/>
  <c r="M2733" i="1" s="1"/>
  <c r="L2734" i="1"/>
  <c r="M2734" i="1" s="1"/>
  <c r="L2735" i="1"/>
  <c r="M2735" i="1" s="1"/>
  <c r="L2736" i="1"/>
  <c r="M2736" i="1" s="1"/>
  <c r="L2737" i="1"/>
  <c r="M2737" i="1" s="1"/>
  <c r="L2738" i="1"/>
  <c r="M2738" i="1" s="1"/>
  <c r="L2739" i="1"/>
  <c r="M2739" i="1" s="1"/>
  <c r="L2740" i="1"/>
  <c r="M2740" i="1" s="1"/>
  <c r="L2741" i="1"/>
  <c r="M2741" i="1" s="1"/>
  <c r="L2742" i="1"/>
  <c r="M2742" i="1" s="1"/>
  <c r="L2743" i="1"/>
  <c r="M2743" i="1" s="1"/>
  <c r="L2744" i="1"/>
  <c r="M2744" i="1" s="1"/>
  <c r="L2745" i="1"/>
  <c r="M2745" i="1" s="1"/>
  <c r="L2746" i="1"/>
  <c r="M2746" i="1" s="1"/>
  <c r="L2747" i="1"/>
  <c r="M2747" i="1" s="1"/>
  <c r="L2748" i="1"/>
  <c r="M2748" i="1" s="1"/>
  <c r="L2749" i="1"/>
  <c r="M2749" i="1" s="1"/>
  <c r="L2750" i="1"/>
  <c r="M2750" i="1" s="1"/>
  <c r="L2751" i="1"/>
  <c r="M2751" i="1" s="1"/>
  <c r="L2752" i="1"/>
  <c r="M2752" i="1" s="1"/>
  <c r="L2753" i="1"/>
  <c r="M2753" i="1" s="1"/>
  <c r="L2754" i="1"/>
  <c r="M2754" i="1" s="1"/>
  <c r="L2755" i="1"/>
  <c r="M2755" i="1" s="1"/>
  <c r="L2756" i="1"/>
  <c r="M2756" i="1" s="1"/>
  <c r="L2757" i="1"/>
  <c r="M2757" i="1" s="1"/>
  <c r="L2758" i="1"/>
  <c r="M2758" i="1" s="1"/>
  <c r="L2759" i="1"/>
  <c r="M2759" i="1" s="1"/>
  <c r="L2760" i="1"/>
  <c r="M2760" i="1" s="1"/>
  <c r="L2761" i="1"/>
  <c r="M2761" i="1" s="1"/>
  <c r="L2762" i="1"/>
  <c r="M2762" i="1" s="1"/>
  <c r="L2763" i="1"/>
  <c r="M2763" i="1" s="1"/>
  <c r="L2764" i="1"/>
  <c r="M2764" i="1" s="1"/>
  <c r="L2765" i="1"/>
  <c r="M2765" i="1" s="1"/>
  <c r="L2766" i="1"/>
  <c r="M2766" i="1" s="1"/>
  <c r="L2767" i="1"/>
  <c r="M2767" i="1" s="1"/>
  <c r="L2768" i="1"/>
  <c r="M2768" i="1" s="1"/>
  <c r="L2769" i="1"/>
  <c r="M2769" i="1" s="1"/>
  <c r="L2770" i="1"/>
  <c r="M2770" i="1" s="1"/>
  <c r="L2771" i="1"/>
  <c r="M2771" i="1" s="1"/>
  <c r="L2772" i="1"/>
  <c r="M2772" i="1" s="1"/>
  <c r="L2773" i="1"/>
  <c r="M2773" i="1" s="1"/>
  <c r="L2774" i="1"/>
  <c r="M2774" i="1" s="1"/>
  <c r="L2775" i="1"/>
  <c r="M2775" i="1" s="1"/>
  <c r="L2776" i="1"/>
  <c r="M2776" i="1" s="1"/>
  <c r="L2777" i="1"/>
  <c r="M2777" i="1" s="1"/>
  <c r="L2778" i="1"/>
  <c r="M2778" i="1" s="1"/>
  <c r="L2779" i="1"/>
  <c r="M2779" i="1" s="1"/>
  <c r="L2780" i="1"/>
  <c r="M2780" i="1" s="1"/>
  <c r="L2781" i="1"/>
  <c r="M2781" i="1" s="1"/>
  <c r="L2782" i="1"/>
  <c r="M2782" i="1" s="1"/>
  <c r="L2783" i="1"/>
  <c r="M2783" i="1" s="1"/>
  <c r="L2784" i="1"/>
  <c r="M2784" i="1" s="1"/>
  <c r="L2785" i="1"/>
  <c r="M2785" i="1" s="1"/>
  <c r="L2786" i="1"/>
  <c r="M2786" i="1" s="1"/>
  <c r="L2787" i="1"/>
  <c r="M2787" i="1" s="1"/>
  <c r="L2788" i="1"/>
  <c r="M2788" i="1" s="1"/>
  <c r="L2789" i="1"/>
  <c r="M2789" i="1" s="1"/>
  <c r="L2790" i="1"/>
  <c r="M2790" i="1" s="1"/>
  <c r="L2791" i="1"/>
  <c r="M2791" i="1" s="1"/>
  <c r="L2792" i="1"/>
  <c r="M2792" i="1" s="1"/>
  <c r="L2793" i="1"/>
  <c r="M2793" i="1" s="1"/>
  <c r="L2794" i="1"/>
  <c r="M2794" i="1" s="1"/>
  <c r="L2795" i="1"/>
  <c r="M2795" i="1" s="1"/>
  <c r="L2796" i="1"/>
  <c r="M2796" i="1" s="1"/>
  <c r="L2797" i="1"/>
  <c r="M2797" i="1" s="1"/>
  <c r="L2798" i="1"/>
  <c r="M2798" i="1" s="1"/>
  <c r="L2799" i="1"/>
  <c r="M2799" i="1" s="1"/>
  <c r="L2800" i="1"/>
  <c r="M2800" i="1" s="1"/>
  <c r="L2801" i="1"/>
  <c r="M2801" i="1" s="1"/>
  <c r="L2802" i="1"/>
  <c r="M2802" i="1" s="1"/>
  <c r="L2803" i="1"/>
  <c r="M2803" i="1" s="1"/>
  <c r="L2804" i="1"/>
  <c r="M2804" i="1" s="1"/>
  <c r="L2805" i="1"/>
  <c r="M2805" i="1" s="1"/>
  <c r="L2806" i="1"/>
  <c r="M2806" i="1" s="1"/>
  <c r="L2807" i="1"/>
  <c r="M2807" i="1" s="1"/>
  <c r="L2808" i="1"/>
  <c r="M2808" i="1" s="1"/>
  <c r="L2809" i="1"/>
  <c r="M2809" i="1" s="1"/>
  <c r="L2810" i="1"/>
  <c r="M2810" i="1" s="1"/>
  <c r="L2811" i="1"/>
  <c r="M2811" i="1" s="1"/>
  <c r="L2812" i="1"/>
  <c r="M2812" i="1" s="1"/>
  <c r="L2813" i="1"/>
  <c r="M2813" i="1" s="1"/>
  <c r="L2814" i="1"/>
  <c r="M2814" i="1" s="1"/>
  <c r="L2815" i="1"/>
  <c r="M2815" i="1" s="1"/>
  <c r="L2816" i="1"/>
  <c r="M2816" i="1" s="1"/>
  <c r="L2817" i="1"/>
  <c r="M2817" i="1" s="1"/>
  <c r="L2818" i="1"/>
  <c r="M2818" i="1" s="1"/>
  <c r="L2819" i="1"/>
  <c r="M2819" i="1" s="1"/>
  <c r="L2820" i="1"/>
  <c r="M2820" i="1" s="1"/>
  <c r="L2821" i="1"/>
  <c r="M2821" i="1" s="1"/>
  <c r="L2822" i="1"/>
  <c r="M2822" i="1" s="1"/>
  <c r="L2823" i="1"/>
  <c r="M2823" i="1" s="1"/>
  <c r="L2824" i="1"/>
  <c r="M2824" i="1" s="1"/>
  <c r="L2825" i="1"/>
  <c r="M2825" i="1" s="1"/>
  <c r="L2826" i="1"/>
  <c r="M2826" i="1" s="1"/>
  <c r="L2827" i="1"/>
  <c r="M2827" i="1" s="1"/>
  <c r="L2828" i="1"/>
  <c r="M2828" i="1" s="1"/>
  <c r="L2829" i="1"/>
  <c r="M2829" i="1" s="1"/>
  <c r="L2830" i="1"/>
  <c r="M2830" i="1" s="1"/>
  <c r="L2831" i="1"/>
  <c r="M2831" i="1" s="1"/>
  <c r="L2832" i="1"/>
  <c r="M2832" i="1" s="1"/>
  <c r="L2833" i="1"/>
  <c r="M2833" i="1" s="1"/>
  <c r="L2834" i="1"/>
  <c r="M2834" i="1" s="1"/>
  <c r="L2835" i="1"/>
  <c r="M2835" i="1" s="1"/>
  <c r="L2836" i="1"/>
  <c r="M2836" i="1" s="1"/>
  <c r="L2837" i="1"/>
  <c r="M2837" i="1" s="1"/>
  <c r="L2838" i="1"/>
  <c r="M2838" i="1" s="1"/>
  <c r="L2839" i="1"/>
  <c r="M2839" i="1" s="1"/>
  <c r="L2840" i="1"/>
  <c r="M2840" i="1" s="1"/>
  <c r="L2841" i="1"/>
  <c r="M2841" i="1" s="1"/>
  <c r="L2842" i="1"/>
  <c r="M2842" i="1" s="1"/>
  <c r="L2843" i="1"/>
  <c r="M2843" i="1" s="1"/>
  <c r="L2844" i="1"/>
  <c r="M2844" i="1" s="1"/>
  <c r="L2845" i="1"/>
  <c r="M2845" i="1" s="1"/>
  <c r="L2846" i="1"/>
  <c r="M2846" i="1" s="1"/>
  <c r="L2847" i="1"/>
  <c r="M2847" i="1" s="1"/>
  <c r="L2848" i="1"/>
  <c r="M2848" i="1" s="1"/>
  <c r="L2849" i="1"/>
  <c r="M2849" i="1" s="1"/>
  <c r="L2850" i="1"/>
  <c r="M2850" i="1" s="1"/>
  <c r="L2851" i="1"/>
  <c r="M2851" i="1" s="1"/>
  <c r="L2852" i="1"/>
  <c r="M2852" i="1" s="1"/>
  <c r="L2853" i="1"/>
  <c r="M2853" i="1" s="1"/>
  <c r="L2854" i="1"/>
  <c r="M2854" i="1" s="1"/>
  <c r="L2855" i="1"/>
  <c r="M2855" i="1" s="1"/>
  <c r="L2856" i="1"/>
  <c r="M2856" i="1" s="1"/>
  <c r="L2857" i="1"/>
  <c r="M2857" i="1" s="1"/>
  <c r="L2858" i="1"/>
  <c r="M2858" i="1" s="1"/>
  <c r="L2859" i="1"/>
  <c r="M2859" i="1" s="1"/>
  <c r="L2860" i="1"/>
  <c r="M2860" i="1" s="1"/>
  <c r="L2861" i="1"/>
  <c r="M2861" i="1" s="1"/>
  <c r="L2862" i="1"/>
  <c r="M2862" i="1" s="1"/>
  <c r="L2863" i="1"/>
  <c r="M2863" i="1" s="1"/>
  <c r="L2864" i="1"/>
  <c r="M2864" i="1" s="1"/>
  <c r="L2865" i="1"/>
  <c r="M2865" i="1" s="1"/>
  <c r="L2866" i="1"/>
  <c r="M2866" i="1" s="1"/>
  <c r="L2867" i="1"/>
  <c r="M2867" i="1" s="1"/>
  <c r="L2868" i="1"/>
  <c r="M2868" i="1" s="1"/>
  <c r="L2869" i="1"/>
  <c r="M2869" i="1" s="1"/>
  <c r="L2870" i="1"/>
  <c r="M2870" i="1" s="1"/>
  <c r="L2871" i="1"/>
  <c r="M2871" i="1" s="1"/>
  <c r="L2872" i="1"/>
  <c r="M2872" i="1" s="1"/>
  <c r="L2873" i="1"/>
  <c r="M2873" i="1" s="1"/>
  <c r="L2874" i="1"/>
  <c r="M2874" i="1" s="1"/>
  <c r="L2875" i="1"/>
  <c r="M2875" i="1" s="1"/>
  <c r="L2876" i="1"/>
  <c r="M2876" i="1" s="1"/>
  <c r="L2877" i="1"/>
  <c r="M2877" i="1" s="1"/>
  <c r="L2878" i="1"/>
  <c r="M2878" i="1" s="1"/>
  <c r="L2879" i="1"/>
  <c r="M2879" i="1" s="1"/>
  <c r="L2880" i="1"/>
  <c r="M2880" i="1" s="1"/>
  <c r="L2881" i="1"/>
  <c r="M2881" i="1" s="1"/>
  <c r="L2882" i="1"/>
  <c r="M2882" i="1" s="1"/>
  <c r="L2883" i="1"/>
  <c r="M2883" i="1" s="1"/>
  <c r="L2884" i="1"/>
  <c r="M2884" i="1" s="1"/>
  <c r="L2885" i="1"/>
  <c r="M2885" i="1" s="1"/>
  <c r="L2886" i="1"/>
  <c r="M2886" i="1" s="1"/>
  <c r="L2887" i="1"/>
  <c r="M2887" i="1" s="1"/>
  <c r="L2888" i="1"/>
  <c r="M2888" i="1" s="1"/>
  <c r="L2889" i="1"/>
  <c r="M2889" i="1" s="1"/>
  <c r="L2890" i="1"/>
  <c r="M2890" i="1" s="1"/>
  <c r="L2891" i="1"/>
  <c r="M2891" i="1" s="1"/>
  <c r="L2892" i="1"/>
  <c r="M2892" i="1" s="1"/>
  <c r="L2893" i="1"/>
  <c r="M2893" i="1" s="1"/>
  <c r="L2894" i="1"/>
  <c r="M2894" i="1" s="1"/>
  <c r="L2895" i="1"/>
  <c r="M2895" i="1" s="1"/>
  <c r="L2896" i="1"/>
  <c r="M2896" i="1" s="1"/>
  <c r="L2897" i="1"/>
  <c r="M2897" i="1" s="1"/>
  <c r="L2898" i="1"/>
  <c r="M2898" i="1" s="1"/>
  <c r="L2899" i="1"/>
  <c r="M2899" i="1" s="1"/>
  <c r="L2900" i="1"/>
  <c r="M2900" i="1" s="1"/>
  <c r="L2901" i="1"/>
  <c r="M2901" i="1" s="1"/>
  <c r="L2902" i="1"/>
  <c r="M2902" i="1" s="1"/>
  <c r="L2903" i="1"/>
  <c r="M2903" i="1" s="1"/>
  <c r="L2904" i="1"/>
  <c r="M2904" i="1" s="1"/>
  <c r="L2905" i="1"/>
  <c r="M2905" i="1" s="1"/>
  <c r="L2906" i="1"/>
  <c r="M2906" i="1" s="1"/>
  <c r="L2907" i="1"/>
  <c r="M2907" i="1" s="1"/>
  <c r="L2908" i="1"/>
  <c r="M2908" i="1" s="1"/>
  <c r="L2909" i="1"/>
  <c r="M2909" i="1" s="1"/>
  <c r="L2910" i="1"/>
  <c r="M2910" i="1" s="1"/>
  <c r="L2911" i="1"/>
  <c r="M2911" i="1" s="1"/>
  <c r="L2912" i="1"/>
  <c r="M2912" i="1" s="1"/>
  <c r="L2913" i="1"/>
  <c r="M2913" i="1" s="1"/>
  <c r="L2914" i="1"/>
  <c r="M2914" i="1" s="1"/>
  <c r="L2915" i="1"/>
  <c r="M2915" i="1" s="1"/>
  <c r="L2916" i="1"/>
  <c r="M2916" i="1" s="1"/>
  <c r="L2917" i="1"/>
  <c r="M2917" i="1" s="1"/>
  <c r="L2918" i="1"/>
  <c r="M2918" i="1" s="1"/>
  <c r="L2919" i="1"/>
  <c r="M2919" i="1" s="1"/>
  <c r="L2920" i="1"/>
  <c r="M2920" i="1" s="1"/>
  <c r="L2921" i="1"/>
  <c r="M2921" i="1" s="1"/>
  <c r="L2922" i="1"/>
  <c r="M2922" i="1" s="1"/>
  <c r="L2923" i="1"/>
  <c r="M2923" i="1" s="1"/>
  <c r="L2924" i="1"/>
  <c r="M2924" i="1" s="1"/>
  <c r="L2925" i="1"/>
  <c r="M2925" i="1" s="1"/>
  <c r="L2926" i="1"/>
  <c r="M2926" i="1" s="1"/>
  <c r="L2927" i="1"/>
  <c r="M2927" i="1" s="1"/>
  <c r="L2928" i="1"/>
  <c r="M2928" i="1" s="1"/>
  <c r="L2929" i="1"/>
  <c r="M2929" i="1" s="1"/>
  <c r="L2930" i="1"/>
  <c r="M2930" i="1" s="1"/>
  <c r="L2931" i="1"/>
  <c r="M2931" i="1" s="1"/>
  <c r="L2932" i="1"/>
  <c r="M2932" i="1" s="1"/>
  <c r="L2933" i="1"/>
  <c r="M2933" i="1" s="1"/>
  <c r="L2934" i="1"/>
  <c r="M2934" i="1" s="1"/>
  <c r="L2935" i="1"/>
  <c r="M2935" i="1" s="1"/>
  <c r="L2936" i="1"/>
  <c r="M2936" i="1" s="1"/>
  <c r="L2937" i="1"/>
  <c r="M2937" i="1" s="1"/>
  <c r="L2938" i="1"/>
  <c r="M2938" i="1" s="1"/>
  <c r="L2939" i="1"/>
  <c r="M2939" i="1" s="1"/>
  <c r="L2940" i="1"/>
  <c r="M2940" i="1" s="1"/>
  <c r="L2941" i="1"/>
  <c r="M2941" i="1" s="1"/>
  <c r="L2942" i="1"/>
  <c r="M2942" i="1" s="1"/>
  <c r="L2943" i="1"/>
  <c r="M2943" i="1" s="1"/>
  <c r="L2944" i="1"/>
  <c r="M2944" i="1" s="1"/>
  <c r="L2945" i="1"/>
  <c r="M2945" i="1" s="1"/>
  <c r="L2946" i="1"/>
  <c r="M2946" i="1" s="1"/>
  <c r="L2947" i="1"/>
  <c r="M2947" i="1" s="1"/>
  <c r="L2948" i="1"/>
  <c r="M2948" i="1" s="1"/>
  <c r="L2949" i="1"/>
  <c r="M2949" i="1" s="1"/>
  <c r="L2950" i="1"/>
  <c r="M2950" i="1" s="1"/>
  <c r="L2951" i="1"/>
  <c r="M2951" i="1" s="1"/>
  <c r="L2952" i="1"/>
  <c r="M2952" i="1" s="1"/>
  <c r="L2953" i="1"/>
  <c r="M2953" i="1" s="1"/>
  <c r="L2954" i="1"/>
  <c r="M2954" i="1" s="1"/>
  <c r="L2955" i="1"/>
  <c r="M2955" i="1" s="1"/>
  <c r="L2956" i="1"/>
  <c r="M2956" i="1" s="1"/>
  <c r="L2957" i="1"/>
  <c r="M2957" i="1" s="1"/>
  <c r="L2958" i="1"/>
  <c r="M2958" i="1" s="1"/>
  <c r="L2959" i="1"/>
  <c r="M2959" i="1" s="1"/>
  <c r="L2960" i="1"/>
  <c r="M2960" i="1" s="1"/>
  <c r="L2961" i="1"/>
  <c r="M2961" i="1" s="1"/>
  <c r="L2962" i="1"/>
  <c r="M2962" i="1" s="1"/>
  <c r="L2963" i="1"/>
  <c r="M2963" i="1" s="1"/>
  <c r="L2964" i="1"/>
  <c r="M2964" i="1" s="1"/>
  <c r="L2965" i="1"/>
  <c r="M2965" i="1" s="1"/>
  <c r="L2966" i="1"/>
  <c r="M2966" i="1" s="1"/>
  <c r="L2967" i="1"/>
  <c r="M2967" i="1" s="1"/>
  <c r="L2968" i="1"/>
  <c r="M2968" i="1" s="1"/>
  <c r="L2969" i="1"/>
  <c r="M2969" i="1" s="1"/>
  <c r="L2970" i="1"/>
  <c r="M2970" i="1" s="1"/>
  <c r="L2971" i="1"/>
  <c r="M2971" i="1" s="1"/>
  <c r="L2972" i="1"/>
  <c r="M2972" i="1" s="1"/>
  <c r="L2973" i="1"/>
  <c r="M2973" i="1" s="1"/>
  <c r="L2974" i="1"/>
  <c r="M2974" i="1" s="1"/>
  <c r="L2975" i="1"/>
  <c r="M2975" i="1" s="1"/>
  <c r="L2976" i="1"/>
  <c r="M2976" i="1" s="1"/>
  <c r="L2977" i="1"/>
  <c r="M2977" i="1" s="1"/>
  <c r="L2978" i="1"/>
  <c r="M2978" i="1" s="1"/>
  <c r="L2979" i="1"/>
  <c r="M2979" i="1" s="1"/>
  <c r="L2980" i="1"/>
  <c r="M2980" i="1" s="1"/>
  <c r="L2981" i="1"/>
  <c r="M2981" i="1" s="1"/>
  <c r="L2982" i="1"/>
  <c r="M2982" i="1" s="1"/>
  <c r="L2983" i="1"/>
  <c r="M2983" i="1" s="1"/>
  <c r="L2984" i="1"/>
  <c r="M2984" i="1" s="1"/>
  <c r="L2985" i="1"/>
  <c r="M2985" i="1" s="1"/>
  <c r="L2986" i="1"/>
  <c r="M2986" i="1" s="1"/>
  <c r="L2987" i="1"/>
  <c r="M2987" i="1" s="1"/>
  <c r="L2988" i="1"/>
  <c r="M2988" i="1" s="1"/>
  <c r="L2989" i="1"/>
  <c r="M2989" i="1" s="1"/>
  <c r="L2990" i="1"/>
  <c r="M2990" i="1" s="1"/>
  <c r="L2991" i="1"/>
  <c r="M2991" i="1" s="1"/>
  <c r="L2992" i="1"/>
  <c r="M2992" i="1" s="1"/>
  <c r="L2993" i="1"/>
  <c r="M2993" i="1" s="1"/>
  <c r="L2994" i="1"/>
  <c r="M2994" i="1" s="1"/>
  <c r="L2995" i="1"/>
  <c r="M2995" i="1" s="1"/>
  <c r="L2996" i="1"/>
  <c r="M2996" i="1" s="1"/>
  <c r="L2997" i="1"/>
  <c r="M2997" i="1" s="1"/>
  <c r="L2998" i="1"/>
  <c r="M2998" i="1" s="1"/>
  <c r="L2999" i="1"/>
  <c r="M2999" i="1" s="1"/>
  <c r="L3000" i="1"/>
  <c r="M3000" i="1" s="1"/>
  <c r="L3001" i="1"/>
  <c r="M3001" i="1" s="1"/>
  <c r="L3002" i="1"/>
  <c r="M3002" i="1" s="1"/>
  <c r="L3003" i="1"/>
  <c r="M3003" i="1" s="1"/>
  <c r="L3004" i="1"/>
  <c r="M3004" i="1" s="1"/>
  <c r="L3005" i="1"/>
  <c r="M3005" i="1" s="1"/>
  <c r="L3006" i="1"/>
  <c r="M3006" i="1" s="1"/>
  <c r="L3007" i="1"/>
  <c r="M3007" i="1" s="1"/>
  <c r="L3008" i="1"/>
  <c r="M3008" i="1" s="1"/>
  <c r="L3009" i="1"/>
  <c r="M3009" i="1" s="1"/>
  <c r="L3010" i="1"/>
  <c r="M3010" i="1" s="1"/>
  <c r="L3011" i="1"/>
  <c r="M3011" i="1" s="1"/>
  <c r="L3012" i="1"/>
  <c r="M3012" i="1" s="1"/>
  <c r="L3013" i="1"/>
  <c r="M3013" i="1" s="1"/>
  <c r="L3014" i="1"/>
  <c r="M3014" i="1" s="1"/>
  <c r="L3015" i="1"/>
  <c r="M3015" i="1" s="1"/>
  <c r="L3016" i="1"/>
  <c r="M3016" i="1" s="1"/>
  <c r="L3017" i="1"/>
  <c r="M3017" i="1" s="1"/>
  <c r="L3018" i="1"/>
  <c r="M3018" i="1" s="1"/>
  <c r="L3019" i="1"/>
  <c r="M3019" i="1" s="1"/>
  <c r="L3020" i="1"/>
  <c r="M3020" i="1" s="1"/>
  <c r="L3021" i="1"/>
  <c r="M3021" i="1" s="1"/>
  <c r="L3022" i="1"/>
  <c r="M3022" i="1" s="1"/>
  <c r="L3023" i="1"/>
  <c r="M3023" i="1" s="1"/>
  <c r="L3024" i="1"/>
  <c r="M3024" i="1" s="1"/>
  <c r="L3025" i="1"/>
  <c r="M3025" i="1" s="1"/>
  <c r="L3026" i="1"/>
  <c r="M3026" i="1" s="1"/>
  <c r="L3027" i="1"/>
  <c r="M3027" i="1" s="1"/>
  <c r="L3028" i="1"/>
  <c r="M3028" i="1" s="1"/>
  <c r="L3029" i="1"/>
  <c r="M3029" i="1" s="1"/>
  <c r="L3030" i="1"/>
  <c r="M3030" i="1" s="1"/>
  <c r="L3031" i="1"/>
  <c r="M3031" i="1" s="1"/>
  <c r="L3032" i="1"/>
  <c r="M3032" i="1" s="1"/>
  <c r="L3033" i="1"/>
  <c r="M3033" i="1" s="1"/>
  <c r="L3034" i="1"/>
  <c r="M3034" i="1" s="1"/>
  <c r="L3035" i="1"/>
  <c r="M3035" i="1" s="1"/>
  <c r="L3036" i="1"/>
  <c r="M3036" i="1" s="1"/>
  <c r="L3037" i="1"/>
  <c r="M3037" i="1" s="1"/>
  <c r="L3038" i="1"/>
  <c r="M3038" i="1" s="1"/>
  <c r="L3039" i="1"/>
  <c r="M3039" i="1" s="1"/>
  <c r="L3040" i="1"/>
  <c r="M3040" i="1" s="1"/>
  <c r="L3041" i="1"/>
  <c r="M3041" i="1" s="1"/>
  <c r="L3042" i="1"/>
  <c r="M3042" i="1" s="1"/>
  <c r="L3043" i="1"/>
  <c r="M3043" i="1" s="1"/>
  <c r="L3044" i="1"/>
  <c r="M3044" i="1" s="1"/>
  <c r="L3045" i="1"/>
  <c r="M3045" i="1" s="1"/>
  <c r="L3046" i="1"/>
  <c r="M3046" i="1" s="1"/>
  <c r="L3047" i="1"/>
  <c r="M3047" i="1" s="1"/>
  <c r="L3048" i="1"/>
  <c r="M3048" i="1" s="1"/>
  <c r="L3049" i="1"/>
  <c r="M3049" i="1" s="1"/>
  <c r="L3050" i="1"/>
  <c r="M3050" i="1" s="1"/>
  <c r="L3051" i="1"/>
  <c r="M3051" i="1" s="1"/>
  <c r="L3052" i="1"/>
  <c r="M3052" i="1" s="1"/>
  <c r="L3053" i="1"/>
  <c r="M3053" i="1" s="1"/>
  <c r="L3054" i="1"/>
  <c r="M3054" i="1" s="1"/>
  <c r="L3055" i="1"/>
  <c r="M3055" i="1" s="1"/>
  <c r="L3056" i="1"/>
  <c r="M3056" i="1" s="1"/>
  <c r="L3057" i="1"/>
  <c r="M3057" i="1" s="1"/>
  <c r="L3058" i="1"/>
  <c r="M3058" i="1" s="1"/>
  <c r="L3059" i="1"/>
  <c r="M3059" i="1" s="1"/>
  <c r="L3060" i="1"/>
  <c r="M3060" i="1" s="1"/>
  <c r="L3061" i="1"/>
  <c r="M3061" i="1" s="1"/>
  <c r="L3062" i="1"/>
  <c r="M3062" i="1" s="1"/>
  <c r="L3063" i="1"/>
  <c r="M3063" i="1" s="1"/>
  <c r="L3064" i="1"/>
  <c r="M3064" i="1" s="1"/>
  <c r="L3065" i="1"/>
  <c r="M3065" i="1" s="1"/>
  <c r="L3066" i="1"/>
  <c r="M3066" i="1" s="1"/>
  <c r="L3067" i="1"/>
  <c r="M3067" i="1" s="1"/>
  <c r="L3068" i="1"/>
  <c r="M3068" i="1" s="1"/>
  <c r="L3069" i="1"/>
  <c r="M3069" i="1" s="1"/>
  <c r="L3070" i="1"/>
  <c r="M3070" i="1" s="1"/>
  <c r="L3071" i="1"/>
  <c r="M3071" i="1" s="1"/>
  <c r="L3072" i="1"/>
  <c r="M3072" i="1" s="1"/>
  <c r="L3073" i="1"/>
  <c r="M3073" i="1" s="1"/>
  <c r="L3074" i="1"/>
  <c r="M3074" i="1" s="1"/>
  <c r="L3075" i="1"/>
  <c r="M3075" i="1" s="1"/>
  <c r="L3076" i="1"/>
  <c r="M3076" i="1" s="1"/>
  <c r="L3077" i="1"/>
  <c r="M3077" i="1" s="1"/>
  <c r="L3078" i="1"/>
  <c r="M3078" i="1" s="1"/>
  <c r="L3079" i="1"/>
  <c r="M3079" i="1" s="1"/>
  <c r="L3080" i="1"/>
  <c r="M3080" i="1" s="1"/>
  <c r="L3081" i="1"/>
  <c r="M3081" i="1" s="1"/>
  <c r="L3082" i="1"/>
  <c r="M3082" i="1" s="1"/>
  <c r="L3083" i="1"/>
  <c r="M3083" i="1" s="1"/>
  <c r="L3084" i="1"/>
  <c r="M3084" i="1" s="1"/>
  <c r="L3085" i="1"/>
  <c r="M3085" i="1" s="1"/>
  <c r="L3086" i="1"/>
  <c r="M3086" i="1" s="1"/>
  <c r="L3087" i="1"/>
  <c r="M3087" i="1" s="1"/>
  <c r="L3088" i="1"/>
  <c r="M3088" i="1" s="1"/>
  <c r="L3089" i="1"/>
  <c r="M3089" i="1" s="1"/>
  <c r="L3090" i="1"/>
  <c r="M3090" i="1" s="1"/>
  <c r="L3091" i="1"/>
  <c r="M3091" i="1" s="1"/>
  <c r="L3092" i="1"/>
  <c r="M3092" i="1" s="1"/>
  <c r="L3093" i="1"/>
  <c r="M3093" i="1" s="1"/>
  <c r="L3094" i="1"/>
  <c r="M3094" i="1" s="1"/>
  <c r="L3095" i="1"/>
  <c r="M3095" i="1" s="1"/>
  <c r="L3096" i="1"/>
  <c r="M3096" i="1" s="1"/>
  <c r="L3097" i="1"/>
  <c r="M3097" i="1" s="1"/>
  <c r="L3098" i="1"/>
  <c r="M3098" i="1" s="1"/>
  <c r="L3099" i="1"/>
  <c r="M3099" i="1" s="1"/>
  <c r="L3100" i="1"/>
  <c r="M3100" i="1" s="1"/>
  <c r="L3101" i="1"/>
  <c r="M3101" i="1" s="1"/>
  <c r="L3102" i="1"/>
  <c r="M3102" i="1" s="1"/>
  <c r="L3103" i="1"/>
  <c r="M3103" i="1" s="1"/>
  <c r="L3104" i="1"/>
  <c r="M3104" i="1" s="1"/>
  <c r="L3105" i="1"/>
  <c r="M3105" i="1" s="1"/>
  <c r="L3106" i="1"/>
  <c r="M3106" i="1" s="1"/>
  <c r="L3107" i="1"/>
  <c r="M3107" i="1" s="1"/>
  <c r="L3108" i="1"/>
  <c r="M3108" i="1" s="1"/>
  <c r="L3109" i="1"/>
  <c r="M3109" i="1" s="1"/>
  <c r="L3110" i="1"/>
  <c r="M3110" i="1" s="1"/>
  <c r="L3111" i="1"/>
  <c r="M3111" i="1" s="1"/>
  <c r="L3112" i="1"/>
  <c r="M3112" i="1" s="1"/>
  <c r="L3113" i="1"/>
  <c r="M3113" i="1" s="1"/>
  <c r="L3114" i="1"/>
  <c r="M3114" i="1" s="1"/>
  <c r="L3115" i="1"/>
  <c r="M3115" i="1" s="1"/>
  <c r="L3116" i="1"/>
  <c r="M3116" i="1" s="1"/>
  <c r="L3117" i="1"/>
  <c r="M3117" i="1" s="1"/>
  <c r="L3118" i="1"/>
  <c r="M3118" i="1" s="1"/>
  <c r="L3119" i="1"/>
  <c r="M3119" i="1" s="1"/>
  <c r="L3120" i="1"/>
  <c r="M3120" i="1" s="1"/>
  <c r="L3121" i="1"/>
  <c r="M3121" i="1" s="1"/>
  <c r="L3122" i="1"/>
  <c r="M3122" i="1" s="1"/>
  <c r="L3123" i="1"/>
  <c r="M3123" i="1" s="1"/>
  <c r="L3124" i="1"/>
  <c r="M3124" i="1" s="1"/>
  <c r="L3125" i="1"/>
  <c r="M3125" i="1" s="1"/>
  <c r="L3126" i="1"/>
  <c r="M3126" i="1" s="1"/>
  <c r="L3127" i="1"/>
  <c r="M3127" i="1" s="1"/>
  <c r="L3128" i="1"/>
  <c r="M3128" i="1" s="1"/>
  <c r="L3129" i="1"/>
  <c r="M3129" i="1" s="1"/>
  <c r="L3130" i="1"/>
  <c r="M3130" i="1" s="1"/>
  <c r="L3131" i="1"/>
  <c r="M3131" i="1" s="1"/>
  <c r="L3132" i="1"/>
  <c r="M3132" i="1" s="1"/>
  <c r="L3133" i="1"/>
  <c r="M3133" i="1" s="1"/>
  <c r="L3134" i="1"/>
  <c r="M3134" i="1" s="1"/>
  <c r="L3135" i="1"/>
  <c r="M3135" i="1" s="1"/>
  <c r="L3136" i="1"/>
  <c r="M3136" i="1" s="1"/>
  <c r="L3137" i="1"/>
  <c r="M3137" i="1" s="1"/>
  <c r="L3138" i="1"/>
  <c r="M3138" i="1" s="1"/>
  <c r="L3139" i="1"/>
  <c r="M3139" i="1" s="1"/>
  <c r="L3140" i="1"/>
  <c r="M3140" i="1" s="1"/>
  <c r="L3141" i="1"/>
  <c r="M3141" i="1" s="1"/>
  <c r="L3142" i="1"/>
  <c r="M3142" i="1" s="1"/>
  <c r="L3143" i="1"/>
  <c r="M3143" i="1" s="1"/>
  <c r="L3144" i="1"/>
  <c r="M3144" i="1" s="1"/>
  <c r="L3145" i="1"/>
  <c r="M3145" i="1" s="1"/>
  <c r="L3146" i="1"/>
  <c r="M3146" i="1" s="1"/>
  <c r="L3147" i="1"/>
  <c r="M3147" i="1" s="1"/>
  <c r="L3148" i="1"/>
  <c r="M3148" i="1" s="1"/>
  <c r="L3149" i="1"/>
  <c r="M3149" i="1" s="1"/>
  <c r="L3150" i="1"/>
  <c r="M3150" i="1" s="1"/>
  <c r="L3151" i="1"/>
  <c r="M3151" i="1" s="1"/>
  <c r="L3152" i="1"/>
  <c r="M3152" i="1" s="1"/>
  <c r="L3153" i="1"/>
  <c r="M3153" i="1" s="1"/>
  <c r="L3154" i="1"/>
  <c r="M3154" i="1" s="1"/>
  <c r="L3155" i="1"/>
  <c r="M3155" i="1" s="1"/>
  <c r="L3156" i="1"/>
  <c r="M3156" i="1" s="1"/>
  <c r="L3157" i="1"/>
  <c r="M3157" i="1" s="1"/>
  <c r="L3158" i="1"/>
  <c r="M3158" i="1" s="1"/>
  <c r="L3159" i="1"/>
  <c r="M3159" i="1" s="1"/>
  <c r="L3160" i="1"/>
  <c r="M3160" i="1" s="1"/>
  <c r="L3161" i="1"/>
  <c r="M3161" i="1" s="1"/>
  <c r="L3162" i="1"/>
  <c r="M3162" i="1" s="1"/>
  <c r="L3163" i="1"/>
  <c r="M3163" i="1" s="1"/>
  <c r="L3164" i="1"/>
  <c r="M3164" i="1" s="1"/>
  <c r="L3165" i="1"/>
  <c r="M3165" i="1" s="1"/>
  <c r="L3166" i="1"/>
  <c r="M3166" i="1" s="1"/>
  <c r="L3167" i="1"/>
  <c r="M3167" i="1" s="1"/>
  <c r="L3168" i="1"/>
  <c r="M3168" i="1" s="1"/>
  <c r="L3169" i="1"/>
  <c r="M3169" i="1" s="1"/>
  <c r="L3170" i="1"/>
  <c r="M3170" i="1" s="1"/>
  <c r="L3171" i="1"/>
  <c r="M3171" i="1" s="1"/>
  <c r="L3172" i="1"/>
  <c r="M3172" i="1" s="1"/>
  <c r="L3173" i="1"/>
  <c r="M3173" i="1" s="1"/>
  <c r="L3174" i="1"/>
  <c r="M3174" i="1" s="1"/>
  <c r="L3175" i="1"/>
  <c r="M3175" i="1" s="1"/>
  <c r="L3176" i="1"/>
  <c r="M3176" i="1" s="1"/>
  <c r="L3177" i="1"/>
  <c r="M3177" i="1" s="1"/>
  <c r="L3178" i="1"/>
  <c r="M3178" i="1" s="1"/>
  <c r="L3179" i="1"/>
  <c r="M3179" i="1" s="1"/>
  <c r="L3180" i="1"/>
  <c r="M3180" i="1" s="1"/>
  <c r="L3181" i="1"/>
  <c r="M3181" i="1" s="1"/>
  <c r="L3182" i="1"/>
  <c r="M3182" i="1" s="1"/>
  <c r="L3183" i="1"/>
  <c r="M3183" i="1" s="1"/>
  <c r="L3184" i="1"/>
  <c r="M3184" i="1" s="1"/>
  <c r="L3185" i="1"/>
  <c r="M3185" i="1" s="1"/>
  <c r="L3186" i="1"/>
  <c r="M3186" i="1" s="1"/>
  <c r="L3187" i="1"/>
  <c r="M3187" i="1" s="1"/>
  <c r="L3188" i="1"/>
  <c r="M3188" i="1" s="1"/>
  <c r="L3189" i="1"/>
  <c r="M3189" i="1" s="1"/>
  <c r="L3190" i="1"/>
  <c r="M3190" i="1" s="1"/>
  <c r="L3191" i="1"/>
  <c r="M3191" i="1" s="1"/>
  <c r="L3192" i="1"/>
  <c r="M3192" i="1" s="1"/>
  <c r="L3193" i="1"/>
  <c r="M3193" i="1" s="1"/>
  <c r="L3194" i="1"/>
  <c r="M3194" i="1" s="1"/>
  <c r="L3195" i="1"/>
  <c r="M3195" i="1" s="1"/>
  <c r="L3196" i="1"/>
  <c r="M3196" i="1" s="1"/>
  <c r="L3197" i="1"/>
  <c r="M3197" i="1" s="1"/>
  <c r="L3198" i="1"/>
  <c r="M3198" i="1" s="1"/>
  <c r="L3199" i="1"/>
  <c r="M3199" i="1" s="1"/>
  <c r="L3200" i="1"/>
  <c r="M3200" i="1" s="1"/>
  <c r="L3201" i="1"/>
  <c r="M3201" i="1" s="1"/>
  <c r="L3202" i="1"/>
  <c r="M3202" i="1" s="1"/>
  <c r="L3203" i="1"/>
  <c r="M3203" i="1" s="1"/>
  <c r="L3204" i="1"/>
  <c r="M3204" i="1" s="1"/>
  <c r="L3205" i="1"/>
  <c r="M3205" i="1" s="1"/>
  <c r="L3206" i="1"/>
  <c r="M3206" i="1" s="1"/>
  <c r="L3207" i="1"/>
  <c r="M3207" i="1" s="1"/>
  <c r="L3208" i="1"/>
  <c r="M3208" i="1" s="1"/>
  <c r="L3209" i="1"/>
  <c r="M3209" i="1" s="1"/>
  <c r="L3210" i="1"/>
  <c r="M3210" i="1" s="1"/>
  <c r="L3211" i="1"/>
  <c r="M3211" i="1" s="1"/>
  <c r="L3212" i="1"/>
  <c r="M3212" i="1" s="1"/>
  <c r="L3213" i="1"/>
  <c r="M3213" i="1" s="1"/>
  <c r="L3214" i="1"/>
  <c r="M3214" i="1" s="1"/>
  <c r="L3215" i="1"/>
  <c r="M3215" i="1" s="1"/>
  <c r="L3216" i="1"/>
  <c r="M3216" i="1" s="1"/>
  <c r="L3217" i="1"/>
  <c r="M3217" i="1" s="1"/>
  <c r="L3218" i="1"/>
  <c r="M3218" i="1" s="1"/>
  <c r="L3219" i="1"/>
  <c r="M3219" i="1" s="1"/>
  <c r="L3220" i="1"/>
  <c r="M3220" i="1" s="1"/>
  <c r="L3221" i="1"/>
  <c r="M3221" i="1" s="1"/>
  <c r="L3222" i="1"/>
  <c r="M3222" i="1" s="1"/>
  <c r="L3223" i="1"/>
  <c r="M3223" i="1" s="1"/>
  <c r="L3224" i="1"/>
  <c r="M3224" i="1" s="1"/>
  <c r="L3225" i="1"/>
  <c r="M3225" i="1" s="1"/>
  <c r="L3226" i="1"/>
  <c r="M3226" i="1" s="1"/>
  <c r="L3227" i="1"/>
  <c r="M3227" i="1" s="1"/>
  <c r="L3228" i="1"/>
  <c r="M3228" i="1" s="1"/>
  <c r="L3229" i="1"/>
  <c r="M3229" i="1" s="1"/>
  <c r="L3230" i="1"/>
  <c r="M3230" i="1" s="1"/>
  <c r="L3231" i="1"/>
  <c r="M3231" i="1" s="1"/>
  <c r="L3232" i="1"/>
  <c r="M3232" i="1" s="1"/>
  <c r="L3233" i="1"/>
  <c r="M3233" i="1" s="1"/>
  <c r="L3234" i="1"/>
  <c r="M3234" i="1" s="1"/>
  <c r="L3235" i="1"/>
  <c r="M3235" i="1" s="1"/>
  <c r="L3236" i="1"/>
  <c r="M3236" i="1" s="1"/>
  <c r="L3237" i="1"/>
  <c r="M3237" i="1" s="1"/>
  <c r="L3238" i="1"/>
  <c r="M3238" i="1" s="1"/>
  <c r="L3239" i="1"/>
  <c r="M3239" i="1" s="1"/>
  <c r="L3240" i="1"/>
  <c r="M3240" i="1" s="1"/>
  <c r="L3241" i="1"/>
  <c r="M3241" i="1" s="1"/>
  <c r="L3242" i="1"/>
  <c r="M3242" i="1" s="1"/>
  <c r="L3243" i="1"/>
  <c r="M3243" i="1" s="1"/>
  <c r="L3244" i="1"/>
  <c r="M3244" i="1" s="1"/>
  <c r="L3245" i="1"/>
  <c r="M3245" i="1" s="1"/>
  <c r="L3246" i="1"/>
  <c r="M3246" i="1" s="1"/>
  <c r="L3247" i="1"/>
  <c r="M3247" i="1" s="1"/>
  <c r="L3248" i="1"/>
  <c r="M3248" i="1" s="1"/>
  <c r="L3249" i="1"/>
  <c r="M3249" i="1" s="1"/>
  <c r="L3250" i="1"/>
  <c r="M3250" i="1" s="1"/>
  <c r="L3251" i="1"/>
  <c r="M3251" i="1" s="1"/>
  <c r="L3252" i="1"/>
  <c r="M3252" i="1" s="1"/>
  <c r="L3253" i="1"/>
  <c r="M3253" i="1" s="1"/>
  <c r="L3254" i="1"/>
  <c r="M3254" i="1" s="1"/>
  <c r="L3255" i="1"/>
  <c r="M3255" i="1" s="1"/>
  <c r="L3256" i="1"/>
  <c r="M3256" i="1" s="1"/>
  <c r="L3257" i="1"/>
  <c r="M3257" i="1" s="1"/>
  <c r="L3258" i="1"/>
  <c r="M3258" i="1" s="1"/>
  <c r="L3259" i="1"/>
  <c r="M3259" i="1" s="1"/>
  <c r="L3260" i="1"/>
  <c r="M3260" i="1" s="1"/>
  <c r="L3261" i="1"/>
  <c r="M3261" i="1" s="1"/>
  <c r="L3262" i="1"/>
  <c r="M3262" i="1" s="1"/>
  <c r="L3263" i="1"/>
  <c r="M3263" i="1" s="1"/>
  <c r="L3264" i="1"/>
  <c r="M3264" i="1" s="1"/>
  <c r="L3265" i="1"/>
  <c r="M3265" i="1" s="1"/>
  <c r="L3266" i="1"/>
  <c r="M3266" i="1" s="1"/>
  <c r="L3267" i="1"/>
  <c r="M3267" i="1" s="1"/>
  <c r="L3268" i="1"/>
  <c r="M3268" i="1" s="1"/>
  <c r="L3269" i="1"/>
  <c r="M3269" i="1" s="1"/>
  <c r="L3270" i="1"/>
  <c r="M3270" i="1" s="1"/>
  <c r="L3271" i="1"/>
  <c r="M3271" i="1" s="1"/>
  <c r="L3272" i="1"/>
  <c r="M3272" i="1" s="1"/>
  <c r="L3273" i="1"/>
  <c r="M3273" i="1" s="1"/>
  <c r="L3274" i="1"/>
  <c r="M3274" i="1" s="1"/>
  <c r="L3275" i="1"/>
  <c r="M3275" i="1" s="1"/>
  <c r="L3276" i="1"/>
  <c r="M3276" i="1" s="1"/>
  <c r="L3277" i="1"/>
  <c r="M3277" i="1" s="1"/>
  <c r="L3278" i="1"/>
  <c r="M3278" i="1" s="1"/>
  <c r="L3279" i="1"/>
  <c r="M3279" i="1" s="1"/>
  <c r="L3280" i="1"/>
  <c r="M3280" i="1" s="1"/>
  <c r="L3281" i="1"/>
  <c r="M3281" i="1" s="1"/>
  <c r="L3282" i="1"/>
  <c r="M3282" i="1" s="1"/>
  <c r="L3283" i="1"/>
  <c r="M3283" i="1" s="1"/>
  <c r="L3284" i="1"/>
  <c r="M3284" i="1" s="1"/>
  <c r="L3285" i="1"/>
  <c r="M3285" i="1" s="1"/>
  <c r="L3286" i="1"/>
  <c r="M3286" i="1" s="1"/>
  <c r="L3287" i="1"/>
  <c r="M3287" i="1" s="1"/>
  <c r="L3288" i="1"/>
  <c r="M3288" i="1" s="1"/>
  <c r="L3289" i="1"/>
  <c r="M3289" i="1" s="1"/>
  <c r="L3290" i="1"/>
  <c r="M3290" i="1" s="1"/>
  <c r="L3291" i="1"/>
  <c r="M3291" i="1" s="1"/>
  <c r="L3292" i="1"/>
  <c r="M3292" i="1" s="1"/>
  <c r="L3293" i="1"/>
  <c r="M3293" i="1" s="1"/>
  <c r="L3294" i="1"/>
  <c r="M3294" i="1" s="1"/>
  <c r="L3295" i="1"/>
  <c r="M3295" i="1" s="1"/>
  <c r="L3296" i="1"/>
  <c r="M3296" i="1" s="1"/>
  <c r="L3297" i="1"/>
  <c r="M3297" i="1" s="1"/>
  <c r="L3298" i="1"/>
  <c r="M3298" i="1" s="1"/>
  <c r="L3299" i="1"/>
  <c r="M3299" i="1" s="1"/>
  <c r="L3300" i="1"/>
  <c r="M3300" i="1" s="1"/>
  <c r="L3301" i="1"/>
  <c r="M3301" i="1" s="1"/>
  <c r="L3302" i="1"/>
  <c r="M3302" i="1" s="1"/>
  <c r="L3303" i="1"/>
  <c r="M3303" i="1" s="1"/>
  <c r="L3304" i="1"/>
  <c r="M3304" i="1" s="1"/>
  <c r="L3305" i="1"/>
  <c r="M3305" i="1" s="1"/>
  <c r="L3306" i="1"/>
  <c r="M3306" i="1" s="1"/>
  <c r="L3307" i="1"/>
  <c r="M3307" i="1" s="1"/>
  <c r="L3308" i="1"/>
  <c r="M3308" i="1" s="1"/>
  <c r="L3309" i="1"/>
  <c r="M3309" i="1" s="1"/>
  <c r="L3310" i="1"/>
  <c r="M3310" i="1" s="1"/>
  <c r="L3311" i="1"/>
  <c r="M3311" i="1" s="1"/>
  <c r="L3312" i="1"/>
  <c r="M3312" i="1" s="1"/>
  <c r="L3313" i="1"/>
  <c r="M3313" i="1" s="1"/>
  <c r="L3314" i="1"/>
  <c r="M3314" i="1" s="1"/>
  <c r="L3315" i="1"/>
  <c r="M3315" i="1" s="1"/>
  <c r="L3316" i="1"/>
  <c r="M3316" i="1" s="1"/>
  <c r="L3317" i="1"/>
  <c r="M3317" i="1" s="1"/>
  <c r="L3318" i="1"/>
  <c r="M3318" i="1" s="1"/>
  <c r="L3319" i="1"/>
  <c r="M3319" i="1" s="1"/>
  <c r="L3320" i="1"/>
  <c r="M3320" i="1" s="1"/>
  <c r="L3321" i="1"/>
  <c r="M3321" i="1" s="1"/>
  <c r="L3322" i="1"/>
  <c r="M3322" i="1" s="1"/>
  <c r="L3323" i="1"/>
  <c r="M3323" i="1" s="1"/>
  <c r="L3324" i="1"/>
  <c r="M3324" i="1" s="1"/>
  <c r="L3325" i="1"/>
  <c r="M3325" i="1" s="1"/>
  <c r="L3326" i="1"/>
  <c r="M3326" i="1" s="1"/>
  <c r="L3327" i="1"/>
  <c r="M3327" i="1" s="1"/>
  <c r="L3328" i="1"/>
  <c r="M3328" i="1" s="1"/>
  <c r="L3329" i="1"/>
  <c r="M3329" i="1" s="1"/>
  <c r="L3330" i="1"/>
  <c r="M3330" i="1" s="1"/>
  <c r="L3331" i="1"/>
  <c r="M3331" i="1" s="1"/>
  <c r="L3332" i="1"/>
  <c r="M3332" i="1" s="1"/>
  <c r="L3333" i="1"/>
  <c r="M3333" i="1" s="1"/>
  <c r="L3334" i="1"/>
  <c r="M3334" i="1" s="1"/>
  <c r="L3335" i="1"/>
  <c r="M3335" i="1" s="1"/>
  <c r="L3336" i="1"/>
  <c r="M3336" i="1" s="1"/>
  <c r="L3337" i="1"/>
  <c r="M3337" i="1" s="1"/>
  <c r="L3338" i="1"/>
  <c r="M3338" i="1" s="1"/>
  <c r="L3339" i="1"/>
  <c r="M3339" i="1" s="1"/>
  <c r="L3340" i="1"/>
  <c r="M3340" i="1" s="1"/>
  <c r="L3341" i="1"/>
  <c r="M3341" i="1" s="1"/>
  <c r="L3342" i="1"/>
  <c r="M3342" i="1" s="1"/>
  <c r="L3343" i="1"/>
  <c r="M3343" i="1" s="1"/>
  <c r="L3344" i="1"/>
  <c r="M3344" i="1" s="1"/>
  <c r="L3345" i="1"/>
  <c r="M3345" i="1" s="1"/>
  <c r="L3346" i="1"/>
  <c r="M3346" i="1" s="1"/>
  <c r="L3347" i="1"/>
  <c r="M3347" i="1" s="1"/>
  <c r="L3348" i="1"/>
  <c r="M3348" i="1" s="1"/>
  <c r="L3349" i="1"/>
  <c r="M3349" i="1" s="1"/>
  <c r="L3350" i="1"/>
  <c r="M3350" i="1" s="1"/>
  <c r="L3351" i="1"/>
  <c r="M3351" i="1" s="1"/>
  <c r="L3352" i="1"/>
  <c r="M3352" i="1" s="1"/>
  <c r="L3353" i="1"/>
  <c r="M3353" i="1" s="1"/>
  <c r="L3354" i="1"/>
  <c r="M3354" i="1" s="1"/>
  <c r="L3355" i="1"/>
  <c r="M3355" i="1" s="1"/>
  <c r="L3356" i="1"/>
  <c r="M3356" i="1" s="1"/>
  <c r="L3357" i="1"/>
  <c r="M3357" i="1" s="1"/>
  <c r="L3358" i="1"/>
  <c r="M3358" i="1" s="1"/>
  <c r="L3359" i="1"/>
  <c r="M3359" i="1" s="1"/>
  <c r="L3360" i="1"/>
  <c r="M3360" i="1" s="1"/>
  <c r="L3361" i="1"/>
  <c r="M3361" i="1" s="1"/>
  <c r="L3362" i="1"/>
  <c r="M3362" i="1" s="1"/>
  <c r="L3363" i="1"/>
  <c r="M3363" i="1" s="1"/>
  <c r="L3364" i="1"/>
  <c r="M3364" i="1" s="1"/>
  <c r="L3365" i="1"/>
  <c r="M3365" i="1" s="1"/>
  <c r="L3366" i="1"/>
  <c r="M3366" i="1" s="1"/>
  <c r="L3367" i="1"/>
  <c r="M3367" i="1" s="1"/>
  <c r="L3368" i="1"/>
  <c r="M3368" i="1" s="1"/>
  <c r="L3369" i="1"/>
  <c r="M3369" i="1" s="1"/>
  <c r="L3370" i="1"/>
  <c r="M3370" i="1" s="1"/>
  <c r="L3371" i="1"/>
  <c r="M3371" i="1" s="1"/>
  <c r="L3372" i="1"/>
  <c r="M3372" i="1" s="1"/>
  <c r="L3373" i="1"/>
  <c r="M3373" i="1" s="1"/>
  <c r="L3374" i="1"/>
  <c r="M3374" i="1" s="1"/>
  <c r="L3375" i="1"/>
  <c r="M3375" i="1" s="1"/>
  <c r="L3376" i="1"/>
  <c r="M3376" i="1" s="1"/>
  <c r="L3377" i="1"/>
  <c r="M3377" i="1" s="1"/>
  <c r="L3378" i="1"/>
  <c r="M3378" i="1" s="1"/>
  <c r="L3379" i="1"/>
  <c r="M3379" i="1" s="1"/>
  <c r="L3380" i="1"/>
  <c r="M3380" i="1" s="1"/>
  <c r="L3381" i="1"/>
  <c r="M3381" i="1" s="1"/>
  <c r="L3382" i="1"/>
  <c r="M3382" i="1" s="1"/>
  <c r="L3383" i="1"/>
  <c r="M3383" i="1" s="1"/>
  <c r="L3384" i="1"/>
  <c r="M3384" i="1" s="1"/>
  <c r="L3385" i="1"/>
  <c r="M3385" i="1" s="1"/>
  <c r="L3386" i="1"/>
  <c r="M3386" i="1" s="1"/>
  <c r="L3387" i="1"/>
  <c r="M3387" i="1" s="1"/>
  <c r="L3388" i="1"/>
  <c r="M3388" i="1" s="1"/>
  <c r="L3389" i="1"/>
  <c r="M3389" i="1" s="1"/>
  <c r="L3390" i="1"/>
  <c r="M3390" i="1" s="1"/>
  <c r="L3391" i="1"/>
  <c r="M3391" i="1" s="1"/>
  <c r="L3392" i="1"/>
  <c r="M3392" i="1" s="1"/>
  <c r="L3393" i="1"/>
  <c r="M3393" i="1" s="1"/>
  <c r="L3394" i="1"/>
  <c r="M3394" i="1" s="1"/>
  <c r="L3395" i="1"/>
  <c r="M3395" i="1" s="1"/>
  <c r="L3396" i="1"/>
  <c r="M3396" i="1" s="1"/>
  <c r="L3397" i="1"/>
  <c r="M3397" i="1" s="1"/>
  <c r="L3398" i="1"/>
  <c r="M3398" i="1" s="1"/>
  <c r="L3399" i="1"/>
  <c r="M3399" i="1" s="1"/>
  <c r="L3400" i="1"/>
  <c r="M3400" i="1" s="1"/>
  <c r="L3401" i="1"/>
  <c r="M3401" i="1" s="1"/>
  <c r="L3402" i="1"/>
  <c r="M3402" i="1" s="1"/>
  <c r="L3403" i="1"/>
  <c r="M3403" i="1" s="1"/>
  <c r="L3404" i="1"/>
  <c r="M3404" i="1" s="1"/>
  <c r="L3405" i="1"/>
  <c r="M3405" i="1" s="1"/>
  <c r="L3406" i="1"/>
  <c r="M3406" i="1" s="1"/>
  <c r="L3407" i="1"/>
  <c r="M3407" i="1" s="1"/>
  <c r="L3408" i="1"/>
  <c r="M3408" i="1" s="1"/>
  <c r="L3409" i="1"/>
  <c r="M3409" i="1" s="1"/>
  <c r="L3410" i="1"/>
  <c r="M3410" i="1" s="1"/>
  <c r="L3411" i="1"/>
  <c r="M3411" i="1" s="1"/>
  <c r="L3412" i="1"/>
  <c r="M3412" i="1" s="1"/>
  <c r="L3413" i="1"/>
  <c r="M3413" i="1" s="1"/>
  <c r="L3414" i="1"/>
  <c r="M3414" i="1" s="1"/>
  <c r="L3415" i="1"/>
  <c r="M3415" i="1" s="1"/>
  <c r="L3416" i="1"/>
  <c r="M3416" i="1" s="1"/>
  <c r="L3417" i="1"/>
  <c r="M3417" i="1" s="1"/>
  <c r="L3418" i="1"/>
  <c r="M3418" i="1" s="1"/>
  <c r="L3419" i="1"/>
  <c r="M3419" i="1" s="1"/>
  <c r="L3420" i="1"/>
  <c r="M3420" i="1" s="1"/>
  <c r="L3421" i="1"/>
  <c r="M3421" i="1" s="1"/>
  <c r="L3422" i="1"/>
  <c r="M3422" i="1" s="1"/>
  <c r="L3423" i="1"/>
  <c r="M3423" i="1" s="1"/>
  <c r="L3424" i="1"/>
  <c r="M3424" i="1" s="1"/>
  <c r="L3425" i="1"/>
  <c r="M3425" i="1" s="1"/>
  <c r="L3426" i="1"/>
  <c r="M3426" i="1" s="1"/>
  <c r="L3427" i="1"/>
  <c r="M3427" i="1" s="1"/>
  <c r="L3428" i="1"/>
  <c r="M3428" i="1" s="1"/>
  <c r="L3429" i="1"/>
  <c r="M3429" i="1" s="1"/>
  <c r="L3430" i="1"/>
  <c r="M3430" i="1" s="1"/>
  <c r="L3431" i="1"/>
  <c r="M3431" i="1" s="1"/>
  <c r="L3432" i="1"/>
  <c r="M3432" i="1" s="1"/>
  <c r="L3433" i="1"/>
  <c r="M3433" i="1" s="1"/>
  <c r="L3434" i="1"/>
  <c r="M3434" i="1" s="1"/>
  <c r="L3435" i="1"/>
  <c r="M3435" i="1" s="1"/>
  <c r="L3436" i="1"/>
  <c r="M3436" i="1" s="1"/>
  <c r="L3437" i="1"/>
  <c r="M3437" i="1" s="1"/>
  <c r="L3438" i="1"/>
  <c r="M3438" i="1" s="1"/>
  <c r="L3439" i="1"/>
  <c r="M3439" i="1" s="1"/>
  <c r="L3440" i="1"/>
  <c r="M3440" i="1" s="1"/>
  <c r="L3441" i="1"/>
  <c r="M3441" i="1" s="1"/>
  <c r="L3442" i="1"/>
  <c r="M3442" i="1" s="1"/>
  <c r="L3443" i="1"/>
  <c r="M3443" i="1" s="1"/>
  <c r="L3444" i="1"/>
  <c r="M3444" i="1" s="1"/>
  <c r="L3445" i="1"/>
  <c r="M3445" i="1" s="1"/>
  <c r="L3446" i="1"/>
  <c r="M3446" i="1" s="1"/>
  <c r="L3447" i="1"/>
  <c r="M3447" i="1" s="1"/>
  <c r="L3448" i="1"/>
  <c r="M3448" i="1" s="1"/>
  <c r="L3449" i="1"/>
  <c r="M3449" i="1" s="1"/>
  <c r="L3450" i="1"/>
  <c r="M3450" i="1" s="1"/>
  <c r="L3451" i="1"/>
  <c r="M3451" i="1" s="1"/>
  <c r="L3452" i="1"/>
  <c r="M3452" i="1" s="1"/>
  <c r="L3453" i="1"/>
  <c r="M3453" i="1" s="1"/>
  <c r="L3454" i="1"/>
  <c r="M3454" i="1" s="1"/>
  <c r="L3455" i="1"/>
  <c r="M3455" i="1" s="1"/>
  <c r="L3456" i="1"/>
  <c r="M3456" i="1" s="1"/>
  <c r="L3457" i="1"/>
  <c r="M3457" i="1" s="1"/>
  <c r="L3458" i="1"/>
  <c r="M3458" i="1" s="1"/>
  <c r="L3459" i="1"/>
  <c r="M3459" i="1" s="1"/>
  <c r="L3460" i="1"/>
  <c r="M3460" i="1" s="1"/>
  <c r="L3461" i="1"/>
  <c r="M3461" i="1" s="1"/>
  <c r="L3462" i="1"/>
  <c r="M3462" i="1" s="1"/>
  <c r="L3463" i="1"/>
  <c r="M3463" i="1" s="1"/>
  <c r="L3464" i="1"/>
  <c r="M3464" i="1" s="1"/>
  <c r="L3465" i="1"/>
  <c r="M3465" i="1" s="1"/>
  <c r="L3466" i="1"/>
  <c r="M3466" i="1" s="1"/>
  <c r="L3467" i="1"/>
  <c r="M3467" i="1" s="1"/>
  <c r="L3468" i="1"/>
  <c r="M3468" i="1" s="1"/>
  <c r="L3469" i="1"/>
  <c r="M3469" i="1" s="1"/>
  <c r="L3470" i="1"/>
  <c r="M3470" i="1" s="1"/>
  <c r="L3471" i="1"/>
  <c r="M3471" i="1" s="1"/>
  <c r="L3472" i="1"/>
  <c r="M3472" i="1" s="1"/>
  <c r="L3473" i="1"/>
  <c r="M3473" i="1" s="1"/>
  <c r="L3474" i="1"/>
  <c r="M3474" i="1" s="1"/>
  <c r="L3475" i="1"/>
  <c r="M3475" i="1" s="1"/>
  <c r="L3476" i="1"/>
  <c r="M3476" i="1" s="1"/>
  <c r="L3477" i="1"/>
  <c r="M3477" i="1" s="1"/>
  <c r="L3478" i="1"/>
  <c r="M3478" i="1" s="1"/>
  <c r="L3479" i="1"/>
  <c r="M3479" i="1" s="1"/>
  <c r="L3480" i="1"/>
  <c r="M3480" i="1" s="1"/>
  <c r="L3481" i="1"/>
  <c r="M3481" i="1" s="1"/>
  <c r="L3482" i="1"/>
  <c r="M3482" i="1" s="1"/>
  <c r="L3483" i="1"/>
  <c r="M3483" i="1" s="1"/>
  <c r="L3484" i="1"/>
  <c r="M3484" i="1" s="1"/>
  <c r="L3485" i="1"/>
  <c r="M3485" i="1" s="1"/>
  <c r="L3486" i="1"/>
  <c r="M3486" i="1" s="1"/>
  <c r="L3487" i="1"/>
  <c r="M3487" i="1" s="1"/>
  <c r="L3488" i="1"/>
  <c r="M3488" i="1" s="1"/>
  <c r="L3489" i="1"/>
  <c r="M3489" i="1" s="1"/>
  <c r="L3490" i="1"/>
  <c r="M3490" i="1" s="1"/>
  <c r="L3491" i="1"/>
  <c r="M3491" i="1" s="1"/>
  <c r="L3492" i="1"/>
  <c r="M3492" i="1" s="1"/>
  <c r="L3493" i="1"/>
  <c r="M3493" i="1" s="1"/>
  <c r="L3494" i="1"/>
  <c r="M3494" i="1" s="1"/>
  <c r="L3495" i="1"/>
  <c r="M3495" i="1" s="1"/>
  <c r="L3496" i="1"/>
  <c r="M3496" i="1" s="1"/>
  <c r="L3497" i="1"/>
  <c r="M3497" i="1" s="1"/>
  <c r="L3498" i="1"/>
  <c r="M3498" i="1" s="1"/>
  <c r="L3499" i="1"/>
  <c r="M3499" i="1" s="1"/>
  <c r="L3500" i="1"/>
  <c r="M3500" i="1" s="1"/>
  <c r="L3501" i="1"/>
  <c r="M3501" i="1" s="1"/>
  <c r="L3502" i="1"/>
  <c r="M3502" i="1" s="1"/>
  <c r="L3503" i="1"/>
  <c r="M3503" i="1" s="1"/>
  <c r="L3504" i="1"/>
  <c r="M3504" i="1" s="1"/>
  <c r="L3505" i="1"/>
  <c r="M3505" i="1" s="1"/>
  <c r="L3506" i="1"/>
  <c r="M3506" i="1" s="1"/>
  <c r="L3507" i="1"/>
  <c r="M3507" i="1" s="1"/>
  <c r="L3508" i="1"/>
  <c r="M3508" i="1" s="1"/>
  <c r="L3509" i="1"/>
  <c r="M3509" i="1" s="1"/>
  <c r="L3510" i="1"/>
  <c r="M3510" i="1" s="1"/>
  <c r="L3511" i="1"/>
  <c r="M3511" i="1" s="1"/>
  <c r="L3512" i="1"/>
  <c r="M3512" i="1" s="1"/>
  <c r="L3513" i="1"/>
  <c r="M3513" i="1" s="1"/>
  <c r="L3514" i="1"/>
  <c r="M3514" i="1" s="1"/>
  <c r="L3515" i="1"/>
  <c r="M3515" i="1" s="1"/>
  <c r="L3516" i="1"/>
  <c r="M3516" i="1" s="1"/>
  <c r="L3517" i="1"/>
  <c r="M3517" i="1" s="1"/>
  <c r="L3518" i="1"/>
  <c r="M3518" i="1" s="1"/>
  <c r="L3519" i="1"/>
  <c r="M3519" i="1" s="1"/>
  <c r="L3520" i="1"/>
  <c r="M3520" i="1" s="1"/>
  <c r="L3521" i="1"/>
  <c r="M3521" i="1" s="1"/>
  <c r="L3522" i="1"/>
  <c r="M3522" i="1" s="1"/>
  <c r="L3523" i="1"/>
  <c r="M3523" i="1" s="1"/>
  <c r="L3524" i="1"/>
  <c r="M3524" i="1" s="1"/>
  <c r="L3525" i="1"/>
  <c r="M3525" i="1" s="1"/>
  <c r="L3526" i="1"/>
  <c r="M3526" i="1" s="1"/>
  <c r="L3527" i="1"/>
  <c r="M3527" i="1" s="1"/>
  <c r="L3528" i="1"/>
  <c r="M3528" i="1" s="1"/>
  <c r="L3529" i="1"/>
  <c r="M3529" i="1" s="1"/>
  <c r="L3530" i="1"/>
  <c r="M3530" i="1" s="1"/>
  <c r="L3531" i="1"/>
  <c r="M3531" i="1" s="1"/>
  <c r="L3532" i="1"/>
  <c r="M3532" i="1" s="1"/>
  <c r="L3533" i="1"/>
  <c r="M3533" i="1" s="1"/>
  <c r="L3534" i="1"/>
  <c r="M3534" i="1" s="1"/>
  <c r="L3535" i="1"/>
  <c r="M3535" i="1" s="1"/>
  <c r="L3536" i="1"/>
  <c r="M3536" i="1" s="1"/>
  <c r="L3537" i="1"/>
  <c r="M3537" i="1" s="1"/>
  <c r="L3538" i="1"/>
  <c r="M3538" i="1" s="1"/>
  <c r="L3539" i="1"/>
  <c r="M3539" i="1" s="1"/>
  <c r="L3540" i="1"/>
  <c r="M3540" i="1" s="1"/>
  <c r="L3541" i="1"/>
  <c r="M3541" i="1" s="1"/>
  <c r="L3542" i="1"/>
  <c r="M3542" i="1" s="1"/>
  <c r="L3543" i="1"/>
  <c r="M3543" i="1" s="1"/>
  <c r="L3544" i="1"/>
  <c r="M3544" i="1" s="1"/>
  <c r="L3545" i="1"/>
  <c r="M3545" i="1" s="1"/>
  <c r="L3546" i="1"/>
  <c r="M3546" i="1" s="1"/>
  <c r="L3547" i="1"/>
  <c r="M3547" i="1" s="1"/>
  <c r="L3548" i="1"/>
  <c r="M3548" i="1" s="1"/>
  <c r="L3549" i="1"/>
  <c r="M3549" i="1" s="1"/>
  <c r="L3550" i="1"/>
  <c r="M3550" i="1" s="1"/>
  <c r="L3551" i="1"/>
  <c r="M3551" i="1" s="1"/>
  <c r="L3552" i="1"/>
  <c r="M3552" i="1" s="1"/>
  <c r="L3553" i="1"/>
  <c r="M3553" i="1" s="1"/>
  <c r="L3554" i="1"/>
  <c r="M3554" i="1" s="1"/>
  <c r="L3555" i="1"/>
  <c r="M3555" i="1" s="1"/>
  <c r="L3556" i="1"/>
  <c r="M3556" i="1" s="1"/>
  <c r="L3557" i="1"/>
  <c r="M3557" i="1" s="1"/>
  <c r="L3558" i="1"/>
  <c r="M3558" i="1" s="1"/>
  <c r="L3559" i="1"/>
  <c r="M3559" i="1" s="1"/>
  <c r="L3560" i="1"/>
  <c r="M3560" i="1" s="1"/>
  <c r="L3561" i="1"/>
  <c r="M3561" i="1" s="1"/>
  <c r="L3562" i="1"/>
  <c r="M3562" i="1" s="1"/>
  <c r="L3563" i="1"/>
  <c r="M3563" i="1" s="1"/>
  <c r="L3564" i="1"/>
  <c r="M3564" i="1" s="1"/>
  <c r="L3565" i="1"/>
  <c r="M3565" i="1" s="1"/>
  <c r="L3566" i="1"/>
  <c r="M3566" i="1" s="1"/>
  <c r="L3567" i="1"/>
  <c r="M3567" i="1" s="1"/>
  <c r="L3568" i="1"/>
  <c r="M3568" i="1" s="1"/>
  <c r="L3569" i="1"/>
  <c r="M3569" i="1" s="1"/>
  <c r="L3570" i="1"/>
  <c r="M3570" i="1" s="1"/>
  <c r="L3571" i="1"/>
  <c r="M3571" i="1" s="1"/>
  <c r="L3572" i="1"/>
  <c r="M3572" i="1" s="1"/>
  <c r="L3573" i="1"/>
  <c r="M3573" i="1" s="1"/>
  <c r="L3574" i="1"/>
  <c r="M3574" i="1" s="1"/>
  <c r="L3575" i="1"/>
  <c r="M3575" i="1" s="1"/>
  <c r="L3576" i="1"/>
  <c r="M3576" i="1" s="1"/>
  <c r="L3577" i="1"/>
  <c r="M3577" i="1" s="1"/>
  <c r="L3578" i="1"/>
  <c r="M3578" i="1" s="1"/>
  <c r="L3579" i="1"/>
  <c r="M3579" i="1" s="1"/>
  <c r="L3580" i="1"/>
  <c r="M3580" i="1" s="1"/>
  <c r="L3581" i="1"/>
  <c r="M3581" i="1" s="1"/>
  <c r="L3582" i="1"/>
  <c r="M3582" i="1" s="1"/>
  <c r="L3583" i="1"/>
  <c r="M3583" i="1" s="1"/>
  <c r="L3584" i="1"/>
  <c r="M3584" i="1" s="1"/>
  <c r="L3585" i="1"/>
  <c r="M3585" i="1" s="1"/>
  <c r="L3586" i="1"/>
  <c r="M3586" i="1" s="1"/>
  <c r="L3587" i="1"/>
  <c r="M3587" i="1" s="1"/>
  <c r="L3588" i="1"/>
  <c r="M3588" i="1" s="1"/>
  <c r="L3589" i="1"/>
  <c r="M3589" i="1" s="1"/>
  <c r="L3590" i="1"/>
  <c r="M3590" i="1" s="1"/>
  <c r="L3591" i="1"/>
  <c r="M3591" i="1" s="1"/>
  <c r="L3592" i="1"/>
  <c r="M3592" i="1" s="1"/>
  <c r="L3593" i="1"/>
  <c r="M3593" i="1" s="1"/>
  <c r="L3594" i="1"/>
  <c r="M3594" i="1" s="1"/>
  <c r="L3595" i="1"/>
  <c r="M3595" i="1" s="1"/>
  <c r="L3596" i="1"/>
  <c r="M3596" i="1" s="1"/>
  <c r="L3597" i="1"/>
  <c r="M3597" i="1" s="1"/>
  <c r="L3598" i="1"/>
  <c r="M3598" i="1" s="1"/>
  <c r="L3599" i="1"/>
  <c r="M3599" i="1" s="1"/>
  <c r="L3600" i="1"/>
  <c r="M3600" i="1" s="1"/>
  <c r="L3601" i="1"/>
  <c r="M3601" i="1" s="1"/>
  <c r="L3602" i="1"/>
  <c r="M3602" i="1" s="1"/>
  <c r="L3603" i="1"/>
  <c r="M3603" i="1" s="1"/>
  <c r="L3604" i="1"/>
  <c r="M3604" i="1" s="1"/>
  <c r="L3605" i="1"/>
  <c r="M3605" i="1" s="1"/>
  <c r="L3606" i="1"/>
  <c r="M3606" i="1" s="1"/>
  <c r="L3607" i="1"/>
  <c r="M3607" i="1" s="1"/>
  <c r="L3608" i="1"/>
  <c r="M3608" i="1" s="1"/>
  <c r="L3609" i="1"/>
  <c r="M3609" i="1" s="1"/>
  <c r="L3610" i="1"/>
  <c r="M3610" i="1" s="1"/>
  <c r="L3611" i="1"/>
  <c r="M3611" i="1" s="1"/>
  <c r="L3612" i="1"/>
  <c r="M3612" i="1" s="1"/>
  <c r="L3613" i="1"/>
  <c r="M3613" i="1" s="1"/>
  <c r="L3614" i="1"/>
  <c r="M3614" i="1" s="1"/>
  <c r="L3615" i="1"/>
  <c r="M3615" i="1" s="1"/>
  <c r="L3616" i="1"/>
  <c r="M3616" i="1" s="1"/>
  <c r="L3617" i="1"/>
  <c r="M3617" i="1" s="1"/>
  <c r="L3618" i="1"/>
  <c r="M3618" i="1" s="1"/>
  <c r="L3619" i="1"/>
  <c r="M3619" i="1" s="1"/>
  <c r="L3620" i="1"/>
  <c r="M3620" i="1" s="1"/>
  <c r="L3621" i="1"/>
  <c r="M3621" i="1" s="1"/>
  <c r="L3622" i="1"/>
  <c r="M3622" i="1" s="1"/>
  <c r="L3623" i="1"/>
  <c r="M3623" i="1" s="1"/>
  <c r="L3624" i="1"/>
  <c r="M3624" i="1" s="1"/>
  <c r="L3625" i="1"/>
  <c r="M3625" i="1" s="1"/>
  <c r="L3626" i="1"/>
  <c r="M3626" i="1" s="1"/>
  <c r="L3627" i="1"/>
  <c r="M3627" i="1" s="1"/>
  <c r="L3628" i="1"/>
  <c r="M3628" i="1" s="1"/>
  <c r="L3629" i="1"/>
  <c r="M3629" i="1" s="1"/>
  <c r="L3630" i="1"/>
  <c r="M3630" i="1" s="1"/>
  <c r="L3631" i="1"/>
  <c r="M3631" i="1" s="1"/>
  <c r="L3632" i="1"/>
  <c r="M3632" i="1" s="1"/>
  <c r="L3633" i="1"/>
  <c r="M3633" i="1" s="1"/>
  <c r="L3634" i="1"/>
  <c r="M3634" i="1" s="1"/>
  <c r="L3635" i="1"/>
  <c r="M3635" i="1" s="1"/>
  <c r="L3636" i="1"/>
  <c r="M3636" i="1" s="1"/>
  <c r="L3637" i="1"/>
  <c r="M3637" i="1" s="1"/>
  <c r="L3638" i="1"/>
  <c r="M3638" i="1" s="1"/>
  <c r="L3639" i="1"/>
  <c r="M3639" i="1" s="1"/>
  <c r="L3640" i="1"/>
  <c r="M3640" i="1" s="1"/>
  <c r="L3641" i="1"/>
  <c r="M3641" i="1" s="1"/>
  <c r="L3642" i="1"/>
  <c r="M3642" i="1" s="1"/>
  <c r="L3643" i="1"/>
  <c r="M3643" i="1" s="1"/>
  <c r="L3644" i="1"/>
  <c r="M3644" i="1" s="1"/>
  <c r="L3645" i="1"/>
  <c r="M3645" i="1" s="1"/>
  <c r="L3646" i="1"/>
  <c r="M3646" i="1" s="1"/>
  <c r="L3647" i="1"/>
  <c r="M3647" i="1" s="1"/>
  <c r="L3648" i="1"/>
  <c r="M3648" i="1" s="1"/>
  <c r="L3649" i="1"/>
  <c r="M3649" i="1" s="1"/>
  <c r="L3650" i="1"/>
  <c r="M3650" i="1" s="1"/>
  <c r="L3651" i="1"/>
  <c r="M3651" i="1" s="1"/>
  <c r="L3652" i="1"/>
  <c r="M3652" i="1" s="1"/>
  <c r="L3653" i="1"/>
  <c r="M3653" i="1" s="1"/>
  <c r="L3654" i="1"/>
  <c r="M3654" i="1" s="1"/>
  <c r="L3655" i="1"/>
  <c r="M3655" i="1" s="1"/>
  <c r="L3656" i="1"/>
  <c r="M3656" i="1" s="1"/>
  <c r="L3657" i="1"/>
  <c r="M3657" i="1" s="1"/>
  <c r="L3658" i="1"/>
  <c r="M3658" i="1" s="1"/>
  <c r="L3659" i="1"/>
  <c r="M3659" i="1" s="1"/>
  <c r="L3660" i="1"/>
  <c r="M3660" i="1" s="1"/>
  <c r="L3661" i="1"/>
  <c r="M3661" i="1" s="1"/>
  <c r="L3662" i="1"/>
  <c r="M3662" i="1" s="1"/>
  <c r="L3663" i="1"/>
  <c r="M3663" i="1" s="1"/>
  <c r="L3664" i="1"/>
  <c r="M3664" i="1" s="1"/>
  <c r="L3665" i="1"/>
  <c r="M3665" i="1" s="1"/>
  <c r="L3666" i="1"/>
  <c r="M3666" i="1" s="1"/>
  <c r="L3667" i="1"/>
  <c r="M3667" i="1" s="1"/>
  <c r="L3668" i="1"/>
  <c r="M3668" i="1" s="1"/>
  <c r="L3669" i="1"/>
  <c r="M3669" i="1" s="1"/>
  <c r="L3670" i="1"/>
  <c r="M3670" i="1" s="1"/>
  <c r="L3671" i="1"/>
  <c r="M3671" i="1" s="1"/>
  <c r="L3672" i="1"/>
  <c r="M3672" i="1" s="1"/>
  <c r="L3673" i="1"/>
  <c r="M3673" i="1" s="1"/>
  <c r="L3674" i="1"/>
  <c r="M3674" i="1" s="1"/>
  <c r="L3675" i="1"/>
  <c r="M3675" i="1" s="1"/>
  <c r="L3676" i="1"/>
  <c r="M3676" i="1" s="1"/>
  <c r="L3677" i="1"/>
  <c r="M3677" i="1" s="1"/>
  <c r="L3678" i="1"/>
  <c r="M3678" i="1" s="1"/>
  <c r="L3679" i="1"/>
  <c r="M3679" i="1" s="1"/>
  <c r="L3680" i="1"/>
  <c r="M3680" i="1" s="1"/>
  <c r="L3681" i="1"/>
  <c r="M3681" i="1" s="1"/>
  <c r="L3682" i="1"/>
  <c r="M3682" i="1" s="1"/>
  <c r="L3683" i="1"/>
  <c r="M3683" i="1" s="1"/>
  <c r="L3684" i="1"/>
  <c r="M3684" i="1" s="1"/>
  <c r="L3685" i="1"/>
  <c r="M3685" i="1" s="1"/>
  <c r="L3686" i="1"/>
  <c r="M3686" i="1" s="1"/>
  <c r="L3687" i="1"/>
  <c r="M3687" i="1" s="1"/>
  <c r="L3688" i="1"/>
  <c r="M3688" i="1" s="1"/>
  <c r="L3689" i="1"/>
  <c r="M3689" i="1" s="1"/>
  <c r="L3690" i="1"/>
  <c r="M3690" i="1" s="1"/>
  <c r="L3691" i="1"/>
  <c r="M3691" i="1" s="1"/>
  <c r="L3692" i="1"/>
  <c r="M3692" i="1" s="1"/>
  <c r="L3693" i="1"/>
  <c r="M3693" i="1" s="1"/>
  <c r="L3694" i="1"/>
  <c r="M3694" i="1" s="1"/>
  <c r="L3695" i="1"/>
  <c r="M3695" i="1" s="1"/>
  <c r="L3696" i="1"/>
  <c r="M3696" i="1" s="1"/>
  <c r="L3697" i="1"/>
  <c r="M3697" i="1" s="1"/>
  <c r="L3698" i="1"/>
  <c r="M3698" i="1" s="1"/>
  <c r="L3699" i="1"/>
  <c r="M3699" i="1" s="1"/>
  <c r="L3700" i="1"/>
  <c r="M3700" i="1" s="1"/>
  <c r="L3701" i="1"/>
  <c r="M3701" i="1" s="1"/>
  <c r="L3702" i="1"/>
  <c r="M3702" i="1" s="1"/>
  <c r="L3703" i="1"/>
  <c r="M3703" i="1" s="1"/>
  <c r="L3704" i="1"/>
  <c r="M3704" i="1" s="1"/>
  <c r="L3705" i="1"/>
  <c r="M3705" i="1" s="1"/>
  <c r="L3706" i="1"/>
  <c r="M3706" i="1" s="1"/>
  <c r="L3707" i="1"/>
  <c r="M3707" i="1" s="1"/>
  <c r="L3708" i="1"/>
  <c r="M3708" i="1" s="1"/>
  <c r="L3709" i="1"/>
  <c r="M3709" i="1" s="1"/>
  <c r="L3710" i="1"/>
  <c r="M3710" i="1" s="1"/>
  <c r="L3711" i="1"/>
  <c r="M3711" i="1" s="1"/>
  <c r="L3712" i="1"/>
  <c r="M3712" i="1" s="1"/>
  <c r="L3713" i="1"/>
  <c r="M3713" i="1" s="1"/>
  <c r="L3714" i="1"/>
  <c r="M3714" i="1" s="1"/>
  <c r="L3715" i="1"/>
  <c r="M3715" i="1" s="1"/>
  <c r="L3716" i="1"/>
  <c r="M3716" i="1" s="1"/>
  <c r="L3717" i="1"/>
  <c r="M3717" i="1" s="1"/>
  <c r="L3718" i="1"/>
  <c r="M3718" i="1" s="1"/>
  <c r="L3719" i="1"/>
  <c r="M3719" i="1" s="1"/>
  <c r="L3720" i="1"/>
  <c r="M3720" i="1" s="1"/>
  <c r="L3721" i="1"/>
  <c r="M3721" i="1" s="1"/>
  <c r="L3722" i="1"/>
  <c r="M3722" i="1" s="1"/>
  <c r="L3723" i="1"/>
  <c r="M3723" i="1" s="1"/>
  <c r="L3724" i="1"/>
  <c r="M3724" i="1" s="1"/>
  <c r="L3725" i="1"/>
  <c r="M3725" i="1" s="1"/>
  <c r="L3726" i="1"/>
  <c r="M3726" i="1" s="1"/>
  <c r="L3727" i="1"/>
  <c r="M3727" i="1" s="1"/>
  <c r="L3728" i="1"/>
  <c r="M3728" i="1" s="1"/>
  <c r="L3729" i="1"/>
  <c r="M3729" i="1" s="1"/>
  <c r="L3730" i="1"/>
  <c r="M3730" i="1" s="1"/>
  <c r="L3731" i="1"/>
  <c r="M3731" i="1" s="1"/>
  <c r="L3732" i="1"/>
  <c r="M3732" i="1" s="1"/>
  <c r="L3733" i="1"/>
  <c r="M3733" i="1" s="1"/>
  <c r="L3734" i="1"/>
  <c r="M3734" i="1" s="1"/>
  <c r="L3735" i="1"/>
  <c r="M3735" i="1" s="1"/>
  <c r="L3736" i="1"/>
  <c r="M3736" i="1" s="1"/>
  <c r="L3737" i="1"/>
  <c r="M3737" i="1" s="1"/>
  <c r="L3738" i="1"/>
  <c r="M3738" i="1" s="1"/>
  <c r="L3739" i="1"/>
  <c r="M3739" i="1" s="1"/>
  <c r="L3740" i="1"/>
  <c r="M3740" i="1" s="1"/>
  <c r="L3741" i="1"/>
  <c r="M3741" i="1" s="1"/>
  <c r="L3742" i="1"/>
  <c r="M3742" i="1" s="1"/>
  <c r="L3743" i="1"/>
  <c r="M3743" i="1" s="1"/>
  <c r="L3744" i="1"/>
  <c r="M3744" i="1" s="1"/>
  <c r="L3745" i="1"/>
  <c r="M3745" i="1" s="1"/>
  <c r="L3746" i="1"/>
  <c r="M3746" i="1" s="1"/>
  <c r="L3747" i="1"/>
  <c r="M3747" i="1" s="1"/>
  <c r="L3748" i="1"/>
  <c r="M3748" i="1" s="1"/>
  <c r="L3749" i="1"/>
  <c r="M3749" i="1" s="1"/>
  <c r="L3750" i="1"/>
  <c r="M3750" i="1" s="1"/>
  <c r="L3751" i="1"/>
  <c r="M3751" i="1" s="1"/>
  <c r="L3752" i="1"/>
  <c r="M3752" i="1" s="1"/>
  <c r="L3753" i="1"/>
  <c r="M3753" i="1" s="1"/>
  <c r="L3754" i="1"/>
  <c r="M3754" i="1" s="1"/>
  <c r="L3755" i="1"/>
  <c r="M3755" i="1" s="1"/>
  <c r="L3756" i="1"/>
  <c r="M3756" i="1" s="1"/>
  <c r="L3757" i="1"/>
  <c r="M3757" i="1" s="1"/>
  <c r="L3758" i="1"/>
  <c r="M3758" i="1" s="1"/>
  <c r="L3759" i="1"/>
  <c r="M3759" i="1" s="1"/>
  <c r="L3760" i="1"/>
  <c r="M3760" i="1" s="1"/>
  <c r="L3761" i="1"/>
  <c r="M3761" i="1" s="1"/>
  <c r="L3762" i="1"/>
  <c r="M3762" i="1" s="1"/>
  <c r="L3763" i="1"/>
  <c r="M3763" i="1" s="1"/>
  <c r="L3764" i="1"/>
  <c r="M3764" i="1" s="1"/>
  <c r="L3765" i="1"/>
  <c r="M3765" i="1" s="1"/>
  <c r="L3766" i="1"/>
  <c r="M3766" i="1" s="1"/>
  <c r="L3767" i="1"/>
  <c r="M3767" i="1" s="1"/>
  <c r="L3768" i="1"/>
  <c r="M3768" i="1" s="1"/>
  <c r="L3769" i="1"/>
  <c r="M3769" i="1" s="1"/>
  <c r="L3770" i="1"/>
  <c r="M3770" i="1" s="1"/>
  <c r="L3771" i="1"/>
  <c r="M3771" i="1" s="1"/>
  <c r="L3772" i="1"/>
  <c r="M3772" i="1" s="1"/>
  <c r="L3773" i="1"/>
  <c r="M3773" i="1" s="1"/>
  <c r="L3774" i="1"/>
  <c r="M3774" i="1" s="1"/>
  <c r="L3775" i="1"/>
  <c r="M3775" i="1" s="1"/>
  <c r="L3776" i="1"/>
  <c r="M3776" i="1" s="1"/>
  <c r="L3777" i="1"/>
  <c r="M3777" i="1" s="1"/>
  <c r="L3778" i="1"/>
  <c r="M3778" i="1" s="1"/>
  <c r="L3779" i="1"/>
  <c r="M3779" i="1" s="1"/>
  <c r="L3780" i="1"/>
  <c r="M3780" i="1" s="1"/>
  <c r="L3781" i="1"/>
  <c r="M3781" i="1" s="1"/>
  <c r="L3782" i="1"/>
  <c r="M3782" i="1" s="1"/>
  <c r="L3783" i="1"/>
  <c r="M3783" i="1" s="1"/>
  <c r="L3784" i="1"/>
  <c r="M3784" i="1" s="1"/>
  <c r="L3785" i="1"/>
  <c r="M3785" i="1" s="1"/>
  <c r="L3786" i="1"/>
  <c r="M3786" i="1" s="1"/>
  <c r="L3787" i="1"/>
  <c r="M3787" i="1" s="1"/>
  <c r="L3788" i="1"/>
  <c r="M3788" i="1" s="1"/>
  <c r="L3789" i="1"/>
  <c r="M3789" i="1" s="1"/>
  <c r="L3790" i="1"/>
  <c r="M3790" i="1" s="1"/>
  <c r="L3791" i="1"/>
  <c r="M3791" i="1" s="1"/>
  <c r="L3792" i="1"/>
  <c r="M3792" i="1" s="1"/>
  <c r="L3793" i="1"/>
  <c r="M3793" i="1" s="1"/>
  <c r="L3794" i="1"/>
  <c r="M3794" i="1" s="1"/>
  <c r="L3795" i="1"/>
  <c r="M3795" i="1" s="1"/>
  <c r="L3796" i="1"/>
  <c r="M3796" i="1" s="1"/>
  <c r="L3797" i="1"/>
  <c r="M3797" i="1" s="1"/>
  <c r="L3798" i="1"/>
  <c r="M3798" i="1" s="1"/>
  <c r="L3799" i="1"/>
  <c r="M3799" i="1" s="1"/>
  <c r="L3800" i="1"/>
  <c r="M3800" i="1" s="1"/>
  <c r="L3801" i="1"/>
  <c r="M3801" i="1" s="1"/>
  <c r="L3802" i="1"/>
  <c r="M3802" i="1" s="1"/>
  <c r="L3803" i="1"/>
  <c r="M3803" i="1" s="1"/>
  <c r="L3804" i="1"/>
  <c r="M3804" i="1" s="1"/>
  <c r="L3805" i="1"/>
  <c r="M3805" i="1" s="1"/>
  <c r="L3806" i="1"/>
  <c r="M3806" i="1" s="1"/>
  <c r="L3807" i="1"/>
  <c r="M3807" i="1" s="1"/>
  <c r="L3808" i="1"/>
  <c r="M3808" i="1" s="1"/>
  <c r="L3809" i="1"/>
  <c r="M3809" i="1" s="1"/>
  <c r="L3810" i="1"/>
  <c r="M3810" i="1" s="1"/>
  <c r="L3811" i="1"/>
  <c r="M3811" i="1" s="1"/>
  <c r="L3812" i="1"/>
  <c r="M3812" i="1" s="1"/>
  <c r="L3813" i="1"/>
  <c r="M3813" i="1" s="1"/>
  <c r="L3814" i="1"/>
  <c r="M3814" i="1" s="1"/>
  <c r="L3815" i="1"/>
  <c r="M3815" i="1" s="1"/>
  <c r="L3816" i="1"/>
  <c r="M3816" i="1" s="1"/>
  <c r="L3817" i="1"/>
  <c r="M3817" i="1" s="1"/>
  <c r="L3818" i="1"/>
  <c r="M3818" i="1" s="1"/>
  <c r="L3819" i="1"/>
  <c r="M3819" i="1" s="1"/>
  <c r="L3820" i="1"/>
  <c r="M3820" i="1" s="1"/>
  <c r="L3821" i="1"/>
  <c r="M3821" i="1" s="1"/>
  <c r="L3822" i="1"/>
  <c r="M3822" i="1" s="1"/>
  <c r="L3823" i="1"/>
  <c r="M3823" i="1" s="1"/>
  <c r="L3824" i="1"/>
  <c r="M3824" i="1" s="1"/>
  <c r="L3825" i="1"/>
  <c r="M3825" i="1" s="1"/>
  <c r="L3826" i="1"/>
  <c r="M3826" i="1" s="1"/>
  <c r="L3827" i="1"/>
  <c r="M3827" i="1" s="1"/>
  <c r="L3828" i="1"/>
  <c r="M3828" i="1" s="1"/>
  <c r="L3829" i="1"/>
  <c r="M3829" i="1" s="1"/>
  <c r="L3830" i="1"/>
  <c r="M3830" i="1" s="1"/>
  <c r="L3831" i="1"/>
  <c r="M3831" i="1" s="1"/>
  <c r="L3832" i="1"/>
  <c r="M3832" i="1" s="1"/>
  <c r="L3833" i="1"/>
  <c r="M3833" i="1" s="1"/>
  <c r="L3834" i="1"/>
  <c r="M3834" i="1" s="1"/>
  <c r="L3835" i="1"/>
  <c r="M3835" i="1" s="1"/>
  <c r="L3836" i="1"/>
  <c r="M3836" i="1" s="1"/>
  <c r="L3837" i="1"/>
  <c r="M3837" i="1" s="1"/>
  <c r="L3838" i="1"/>
  <c r="M3838" i="1" s="1"/>
  <c r="L3839" i="1"/>
  <c r="M3839" i="1" s="1"/>
  <c r="L3840" i="1"/>
  <c r="M3840" i="1" s="1"/>
  <c r="L3841" i="1"/>
  <c r="M3841" i="1" s="1"/>
  <c r="L3842" i="1"/>
  <c r="M3842" i="1" s="1"/>
  <c r="L3843" i="1"/>
  <c r="M3843" i="1" s="1"/>
  <c r="L3844" i="1"/>
  <c r="M3844" i="1" s="1"/>
  <c r="L3845" i="1"/>
  <c r="M3845" i="1" s="1"/>
  <c r="L3846" i="1"/>
  <c r="M3846" i="1" s="1"/>
  <c r="L3847" i="1"/>
  <c r="M3847" i="1" s="1"/>
  <c r="L3848" i="1"/>
  <c r="M3848" i="1" s="1"/>
  <c r="L3849" i="1"/>
  <c r="M3849" i="1" s="1"/>
  <c r="L3850" i="1"/>
  <c r="M3850" i="1" s="1"/>
  <c r="L3851" i="1"/>
  <c r="M3851" i="1" s="1"/>
  <c r="L3852" i="1"/>
  <c r="M3852" i="1" s="1"/>
  <c r="L3853" i="1"/>
  <c r="M3853" i="1" s="1"/>
  <c r="L3854" i="1"/>
  <c r="M3854" i="1" s="1"/>
  <c r="L3855" i="1"/>
  <c r="M3855" i="1" s="1"/>
  <c r="L3856" i="1"/>
  <c r="M3856" i="1" s="1"/>
  <c r="L3857" i="1"/>
  <c r="M3857" i="1" s="1"/>
  <c r="L3858" i="1"/>
  <c r="M3858" i="1" s="1"/>
  <c r="L3859" i="1"/>
  <c r="M3859" i="1" s="1"/>
  <c r="L3860" i="1"/>
  <c r="M3860" i="1" s="1"/>
  <c r="L3861" i="1"/>
  <c r="M3861" i="1" s="1"/>
  <c r="L3862" i="1"/>
  <c r="M3862" i="1" s="1"/>
  <c r="L3863" i="1"/>
  <c r="M3863" i="1" s="1"/>
  <c r="L3864" i="1"/>
  <c r="M3864" i="1" s="1"/>
  <c r="L3865" i="1"/>
  <c r="M3865" i="1" s="1"/>
  <c r="L3866" i="1"/>
  <c r="M3866" i="1" s="1"/>
  <c r="L3867" i="1"/>
  <c r="M3867" i="1" s="1"/>
  <c r="L3868" i="1"/>
  <c r="M3868" i="1" s="1"/>
  <c r="L3869" i="1"/>
  <c r="M3869" i="1" s="1"/>
  <c r="L3870" i="1"/>
  <c r="M3870" i="1" s="1"/>
  <c r="L3871" i="1"/>
  <c r="M3871" i="1" s="1"/>
  <c r="L3872" i="1"/>
  <c r="M3872" i="1" s="1"/>
  <c r="L3873" i="1"/>
  <c r="M3873" i="1" s="1"/>
  <c r="L3874" i="1"/>
  <c r="M3874" i="1" s="1"/>
  <c r="L3875" i="1"/>
  <c r="M3875" i="1" s="1"/>
  <c r="L3876" i="1"/>
  <c r="M3876" i="1" s="1"/>
  <c r="L3877" i="1"/>
  <c r="M3877" i="1" s="1"/>
  <c r="L3878" i="1"/>
  <c r="M3878" i="1" s="1"/>
  <c r="L3879" i="1"/>
  <c r="M3879" i="1" s="1"/>
  <c r="L3880" i="1"/>
  <c r="M3880" i="1" s="1"/>
  <c r="L3881" i="1"/>
  <c r="M3881" i="1" s="1"/>
  <c r="L3882" i="1"/>
  <c r="M3882" i="1" s="1"/>
  <c r="L3883" i="1"/>
  <c r="M3883" i="1" s="1"/>
  <c r="L3884" i="1"/>
  <c r="M3884" i="1" s="1"/>
  <c r="L3885" i="1"/>
  <c r="M3885" i="1" s="1"/>
  <c r="L3886" i="1"/>
  <c r="M3886" i="1" s="1"/>
  <c r="L3887" i="1"/>
  <c r="M3887" i="1" s="1"/>
  <c r="L3888" i="1"/>
  <c r="M3888" i="1" s="1"/>
  <c r="L3889" i="1"/>
  <c r="M3889" i="1" s="1"/>
  <c r="L3890" i="1"/>
  <c r="M3890" i="1" s="1"/>
  <c r="L3891" i="1"/>
  <c r="M3891" i="1" s="1"/>
  <c r="L3892" i="1"/>
  <c r="M3892" i="1" s="1"/>
  <c r="L3893" i="1"/>
  <c r="M3893" i="1" s="1"/>
  <c r="L3894" i="1"/>
  <c r="M3894" i="1" s="1"/>
  <c r="L3895" i="1"/>
  <c r="M3895" i="1" s="1"/>
  <c r="L3896" i="1"/>
  <c r="M3896" i="1" s="1"/>
  <c r="L3897" i="1"/>
  <c r="M3897" i="1" s="1"/>
  <c r="L3898" i="1"/>
  <c r="M3898" i="1" s="1"/>
  <c r="L3899" i="1"/>
  <c r="M3899" i="1" s="1"/>
  <c r="L3900" i="1"/>
  <c r="M3900" i="1" s="1"/>
  <c r="L3901" i="1"/>
  <c r="M3901" i="1" s="1"/>
  <c r="L3902" i="1"/>
  <c r="M3902" i="1" s="1"/>
  <c r="L3903" i="1"/>
  <c r="M3903" i="1" s="1"/>
  <c r="L3904" i="1"/>
  <c r="M3904" i="1" s="1"/>
  <c r="L3905" i="1"/>
  <c r="M3905" i="1" s="1"/>
  <c r="L3906" i="1"/>
  <c r="M3906" i="1" s="1"/>
  <c r="L3907" i="1"/>
  <c r="M3907" i="1" s="1"/>
  <c r="L3908" i="1"/>
  <c r="M3908" i="1" s="1"/>
  <c r="L3909" i="1"/>
  <c r="M3909" i="1" s="1"/>
  <c r="L3910" i="1"/>
  <c r="M3910" i="1" s="1"/>
  <c r="L3911" i="1"/>
  <c r="M3911" i="1" s="1"/>
  <c r="L3912" i="1"/>
  <c r="M3912" i="1" s="1"/>
  <c r="L3913" i="1"/>
  <c r="M3913" i="1" s="1"/>
  <c r="L3914" i="1"/>
  <c r="M3914" i="1" s="1"/>
  <c r="L3915" i="1"/>
  <c r="M3915" i="1" s="1"/>
  <c r="L3916" i="1"/>
  <c r="M3916" i="1" s="1"/>
  <c r="L3917" i="1"/>
  <c r="M3917" i="1" s="1"/>
  <c r="L3918" i="1"/>
  <c r="M3918" i="1" s="1"/>
  <c r="L3919" i="1"/>
  <c r="M3919" i="1" s="1"/>
  <c r="L3920" i="1"/>
  <c r="M3920" i="1" s="1"/>
  <c r="L3921" i="1"/>
  <c r="M3921" i="1" s="1"/>
  <c r="L3922" i="1"/>
  <c r="M3922" i="1" s="1"/>
  <c r="L3923" i="1"/>
  <c r="M3923" i="1" s="1"/>
  <c r="L3924" i="1"/>
  <c r="M3924" i="1" s="1"/>
  <c r="L3925" i="1"/>
  <c r="M3925" i="1" s="1"/>
  <c r="L3926" i="1"/>
  <c r="M3926" i="1" s="1"/>
  <c r="L3927" i="1"/>
  <c r="M3927" i="1" s="1"/>
  <c r="L3928" i="1"/>
  <c r="M3928" i="1" s="1"/>
  <c r="L3929" i="1"/>
  <c r="M3929" i="1" s="1"/>
  <c r="L3930" i="1"/>
  <c r="M3930" i="1" s="1"/>
  <c r="L3931" i="1"/>
  <c r="M3931" i="1" s="1"/>
  <c r="L3932" i="1"/>
  <c r="M3932" i="1" s="1"/>
  <c r="L3933" i="1"/>
  <c r="M3933" i="1" s="1"/>
  <c r="L3934" i="1"/>
  <c r="M3934" i="1" s="1"/>
  <c r="L3935" i="1"/>
  <c r="M3935" i="1" s="1"/>
  <c r="L3936" i="1"/>
  <c r="M3936" i="1" s="1"/>
  <c r="L3937" i="1"/>
  <c r="M3937" i="1" s="1"/>
  <c r="L3938" i="1"/>
  <c r="M3938" i="1" s="1"/>
  <c r="L3939" i="1"/>
  <c r="M3939" i="1" s="1"/>
  <c r="L3940" i="1"/>
  <c r="M3940" i="1" s="1"/>
  <c r="L3941" i="1"/>
  <c r="M3941" i="1" s="1"/>
  <c r="L3942" i="1"/>
  <c r="M3942" i="1" s="1"/>
  <c r="L3943" i="1"/>
  <c r="M3943" i="1" s="1"/>
  <c r="L3944" i="1"/>
  <c r="M3944" i="1" s="1"/>
  <c r="L3945" i="1"/>
  <c r="M3945" i="1" s="1"/>
  <c r="L3946" i="1"/>
  <c r="M3946" i="1" s="1"/>
  <c r="L3947" i="1"/>
  <c r="M3947" i="1" s="1"/>
  <c r="L3948" i="1"/>
  <c r="M3948" i="1" s="1"/>
  <c r="L3949" i="1"/>
  <c r="M3949" i="1" s="1"/>
  <c r="L3950" i="1"/>
  <c r="M3950" i="1" s="1"/>
  <c r="L3951" i="1"/>
  <c r="M3951" i="1" s="1"/>
  <c r="L3952" i="1"/>
  <c r="M3952" i="1" s="1"/>
  <c r="L3953" i="1"/>
  <c r="M3953" i="1" s="1"/>
  <c r="L3954" i="1"/>
  <c r="M3954" i="1" s="1"/>
  <c r="L3955" i="1"/>
  <c r="M3955" i="1" s="1"/>
  <c r="L3956" i="1"/>
  <c r="M3956" i="1" s="1"/>
  <c r="L3957" i="1"/>
  <c r="M3957" i="1" s="1"/>
  <c r="L3958" i="1"/>
  <c r="M3958" i="1" s="1"/>
  <c r="L3959" i="1"/>
  <c r="M3959" i="1" s="1"/>
  <c r="L3960" i="1"/>
  <c r="M3960" i="1" s="1"/>
  <c r="L3961" i="1"/>
  <c r="M3961" i="1" s="1"/>
  <c r="L3962" i="1"/>
  <c r="M3962" i="1" s="1"/>
  <c r="L3963" i="1"/>
  <c r="M3963" i="1" s="1"/>
  <c r="L3964" i="1"/>
  <c r="M3964" i="1" s="1"/>
  <c r="L3965" i="1"/>
  <c r="M3965" i="1" s="1"/>
  <c r="L3966" i="1"/>
  <c r="M3966" i="1" s="1"/>
  <c r="L3967" i="1"/>
  <c r="M3967" i="1" s="1"/>
  <c r="L3968" i="1"/>
  <c r="M3968" i="1" s="1"/>
  <c r="L3969" i="1"/>
  <c r="M3969" i="1" s="1"/>
  <c r="L3970" i="1"/>
  <c r="M3970" i="1" s="1"/>
  <c r="L3971" i="1"/>
  <c r="M3971" i="1" s="1"/>
  <c r="L3972" i="1"/>
  <c r="M3972" i="1" s="1"/>
  <c r="L3973" i="1"/>
  <c r="M3973" i="1" s="1"/>
  <c r="L3974" i="1"/>
  <c r="M3974" i="1" s="1"/>
  <c r="L3975" i="1"/>
  <c r="M3975" i="1" s="1"/>
  <c r="L3976" i="1"/>
  <c r="M3976" i="1" s="1"/>
  <c r="L3977" i="1"/>
  <c r="M3977" i="1" s="1"/>
  <c r="L3978" i="1"/>
  <c r="M3978" i="1" s="1"/>
  <c r="L3979" i="1"/>
  <c r="M3979" i="1" s="1"/>
  <c r="L3980" i="1"/>
  <c r="M3980" i="1" s="1"/>
  <c r="L3981" i="1"/>
  <c r="M3981" i="1" s="1"/>
  <c r="L3982" i="1"/>
  <c r="M3982" i="1" s="1"/>
  <c r="L3983" i="1"/>
  <c r="M3983" i="1" s="1"/>
  <c r="L3984" i="1"/>
  <c r="M3984" i="1" s="1"/>
  <c r="L3985" i="1"/>
  <c r="M3985" i="1" s="1"/>
  <c r="L3986" i="1"/>
  <c r="M3986" i="1" s="1"/>
  <c r="L3987" i="1"/>
  <c r="M3987" i="1" s="1"/>
  <c r="L3988" i="1"/>
  <c r="M3988" i="1" s="1"/>
  <c r="L3989" i="1"/>
  <c r="M3989" i="1" s="1"/>
  <c r="L3990" i="1"/>
  <c r="M3990" i="1" s="1"/>
  <c r="L3991" i="1"/>
  <c r="M3991" i="1" s="1"/>
  <c r="L3992" i="1"/>
  <c r="M3992" i="1" s="1"/>
  <c r="L3993" i="1"/>
  <c r="M3993" i="1" s="1"/>
  <c r="L3994" i="1"/>
  <c r="M3994" i="1" s="1"/>
  <c r="L3995" i="1"/>
  <c r="M3995" i="1" s="1"/>
  <c r="L3996" i="1"/>
  <c r="M3996" i="1" s="1"/>
  <c r="L3997" i="1"/>
  <c r="M3997" i="1" s="1"/>
  <c r="L3998" i="1"/>
  <c r="M3998" i="1" s="1"/>
  <c r="L3999" i="1"/>
  <c r="M3999" i="1" s="1"/>
  <c r="L4000" i="1"/>
  <c r="M4000" i="1" s="1"/>
  <c r="L4001" i="1"/>
  <c r="M4001" i="1" s="1"/>
  <c r="L4002" i="1"/>
  <c r="M4002" i="1" s="1"/>
  <c r="L4003" i="1"/>
  <c r="M4003" i="1" s="1"/>
  <c r="L4004" i="1"/>
  <c r="M4004" i="1" s="1"/>
  <c r="L4005" i="1"/>
  <c r="M4005" i="1" s="1"/>
  <c r="L4006" i="1"/>
  <c r="M4006" i="1" s="1"/>
  <c r="L4007" i="1"/>
  <c r="M4007" i="1" s="1"/>
  <c r="L4008" i="1"/>
  <c r="M4008" i="1" s="1"/>
  <c r="L4009" i="1"/>
  <c r="M4009" i="1" s="1"/>
  <c r="L4010" i="1"/>
  <c r="M4010" i="1" s="1"/>
  <c r="L4011" i="1"/>
  <c r="M4011" i="1" s="1"/>
  <c r="L4012" i="1"/>
  <c r="M4012" i="1" s="1"/>
  <c r="L4013" i="1"/>
  <c r="M4013" i="1" s="1"/>
  <c r="L4014" i="1"/>
  <c r="M4014" i="1" s="1"/>
  <c r="L4015" i="1"/>
  <c r="M4015" i="1" s="1"/>
  <c r="L4016" i="1"/>
  <c r="M4016" i="1" s="1"/>
  <c r="L4017" i="1"/>
  <c r="M4017" i="1" s="1"/>
  <c r="L4018" i="1"/>
  <c r="M4018" i="1" s="1"/>
  <c r="L4019" i="1"/>
  <c r="M4019" i="1" s="1"/>
  <c r="L4020" i="1"/>
  <c r="M4020" i="1" s="1"/>
  <c r="L4021" i="1"/>
  <c r="M4021" i="1" s="1"/>
  <c r="L4022" i="1"/>
  <c r="M4022" i="1" s="1"/>
  <c r="L4023" i="1"/>
  <c r="M4023" i="1" s="1"/>
  <c r="L4024" i="1"/>
  <c r="M4024" i="1" s="1"/>
  <c r="L4025" i="1"/>
  <c r="M4025" i="1" s="1"/>
  <c r="L4026" i="1"/>
  <c r="M4026" i="1" s="1"/>
  <c r="L4027" i="1"/>
  <c r="M4027" i="1" s="1"/>
  <c r="L4028" i="1"/>
  <c r="M4028" i="1" s="1"/>
  <c r="L4029" i="1"/>
  <c r="M4029" i="1" s="1"/>
  <c r="L4030" i="1"/>
  <c r="M4030" i="1" s="1"/>
  <c r="L4031" i="1"/>
  <c r="M4031" i="1" s="1"/>
  <c r="L4032" i="1"/>
  <c r="M4032" i="1" s="1"/>
  <c r="L4033" i="1"/>
  <c r="M4033" i="1" s="1"/>
  <c r="L4034" i="1"/>
  <c r="M4034" i="1" s="1"/>
  <c r="L4035" i="1"/>
  <c r="M4035" i="1" s="1"/>
  <c r="L4036" i="1"/>
  <c r="M4036" i="1" s="1"/>
  <c r="L4037" i="1"/>
  <c r="M4037" i="1" s="1"/>
  <c r="L4038" i="1"/>
  <c r="M4038" i="1" s="1"/>
  <c r="L4039" i="1"/>
  <c r="M4039" i="1" s="1"/>
  <c r="L4040" i="1"/>
  <c r="M4040" i="1" s="1"/>
  <c r="L4041" i="1"/>
  <c r="M4041" i="1" s="1"/>
  <c r="L4042" i="1"/>
  <c r="M4042" i="1" s="1"/>
  <c r="L4043" i="1"/>
  <c r="M4043" i="1" s="1"/>
  <c r="L4044" i="1"/>
  <c r="M4044" i="1" s="1"/>
  <c r="L4045" i="1"/>
  <c r="M4045" i="1" s="1"/>
  <c r="L4046" i="1"/>
  <c r="M4046" i="1" s="1"/>
  <c r="L4047" i="1"/>
  <c r="M4047" i="1" s="1"/>
  <c r="L4048" i="1"/>
  <c r="M4048" i="1" s="1"/>
  <c r="L4049" i="1"/>
  <c r="M4049" i="1" s="1"/>
  <c r="L4050" i="1"/>
  <c r="M4050" i="1" s="1"/>
  <c r="L4051" i="1"/>
  <c r="M4051" i="1" s="1"/>
  <c r="L4052" i="1"/>
  <c r="M4052" i="1" s="1"/>
  <c r="L4053" i="1"/>
  <c r="M4053" i="1" s="1"/>
  <c r="L4054" i="1"/>
  <c r="M4054" i="1" s="1"/>
  <c r="L4055" i="1"/>
  <c r="M4055" i="1" s="1"/>
  <c r="L4056" i="1"/>
  <c r="M4056" i="1" s="1"/>
  <c r="L4057" i="1"/>
  <c r="M4057" i="1" s="1"/>
  <c r="L4058" i="1"/>
  <c r="M4058" i="1" s="1"/>
  <c r="L4059" i="1"/>
  <c r="M4059" i="1" s="1"/>
  <c r="L4060" i="1"/>
  <c r="M4060" i="1" s="1"/>
  <c r="L4061" i="1"/>
  <c r="M4061" i="1" s="1"/>
  <c r="L4062" i="1"/>
  <c r="M4062" i="1" s="1"/>
  <c r="L4063" i="1"/>
  <c r="M4063" i="1" s="1"/>
  <c r="L4064" i="1"/>
  <c r="M4064" i="1" s="1"/>
  <c r="L4065" i="1"/>
  <c r="M4065" i="1" s="1"/>
  <c r="L4066" i="1"/>
  <c r="M4066" i="1" s="1"/>
  <c r="L4067" i="1"/>
  <c r="M4067" i="1" s="1"/>
  <c r="L4068" i="1"/>
  <c r="M4068" i="1" s="1"/>
  <c r="L4069" i="1"/>
  <c r="M4069" i="1" s="1"/>
  <c r="L4070" i="1"/>
  <c r="M4070" i="1" s="1"/>
  <c r="L4071" i="1"/>
  <c r="M4071" i="1" s="1"/>
  <c r="L4072" i="1"/>
  <c r="M4072" i="1" s="1"/>
  <c r="L4073" i="1"/>
  <c r="M4073" i="1" s="1"/>
  <c r="L4074" i="1"/>
  <c r="M4074" i="1" s="1"/>
  <c r="L4075" i="1"/>
  <c r="M4075" i="1" s="1"/>
  <c r="L4076" i="1"/>
  <c r="M4076" i="1" s="1"/>
  <c r="L4077" i="1"/>
  <c r="M4077" i="1" s="1"/>
  <c r="L4078" i="1"/>
  <c r="M4078" i="1" s="1"/>
  <c r="L4079" i="1"/>
  <c r="M4079" i="1" s="1"/>
  <c r="L4080" i="1"/>
  <c r="M4080" i="1" s="1"/>
  <c r="L4081" i="1"/>
  <c r="M4081" i="1" s="1"/>
  <c r="L4082" i="1"/>
  <c r="M4082" i="1" s="1"/>
  <c r="L4083" i="1"/>
  <c r="M4083" i="1" s="1"/>
  <c r="L4084" i="1"/>
  <c r="M4084" i="1" s="1"/>
  <c r="L4085" i="1"/>
  <c r="M4085" i="1" s="1"/>
  <c r="L4086" i="1"/>
  <c r="M4086" i="1" s="1"/>
  <c r="L4087" i="1"/>
  <c r="M4087" i="1" s="1"/>
  <c r="L4088" i="1"/>
  <c r="M4088" i="1" s="1"/>
  <c r="L4089" i="1"/>
  <c r="M4089" i="1" s="1"/>
  <c r="L4090" i="1"/>
  <c r="M4090" i="1" s="1"/>
  <c r="L4091" i="1"/>
  <c r="M4091" i="1" s="1"/>
  <c r="L4092" i="1"/>
  <c r="M4092" i="1" s="1"/>
  <c r="L4093" i="1"/>
  <c r="M4093" i="1" s="1"/>
  <c r="L4094" i="1"/>
  <c r="M4094" i="1" s="1"/>
  <c r="L4095" i="1"/>
  <c r="M4095" i="1" s="1"/>
  <c r="L4096" i="1"/>
  <c r="M4096" i="1" s="1"/>
  <c r="L4097" i="1"/>
  <c r="M4097" i="1" s="1"/>
  <c r="L4098" i="1"/>
  <c r="M4098" i="1" s="1"/>
  <c r="L4099" i="1"/>
  <c r="M4099" i="1" s="1"/>
  <c r="L4100" i="1"/>
  <c r="M4100" i="1" s="1"/>
  <c r="L4101" i="1"/>
  <c r="M4101" i="1" s="1"/>
  <c r="L4102" i="1"/>
  <c r="M4102" i="1" s="1"/>
  <c r="L4103" i="1"/>
  <c r="M4103" i="1" s="1"/>
  <c r="L4104" i="1"/>
  <c r="M4104" i="1" s="1"/>
  <c r="L4105" i="1"/>
  <c r="M4105" i="1" s="1"/>
  <c r="L4106" i="1"/>
  <c r="M4106" i="1" s="1"/>
  <c r="L4107" i="1"/>
  <c r="M4107" i="1" s="1"/>
  <c r="L4108" i="1"/>
  <c r="M4108" i="1" s="1"/>
  <c r="L4109" i="1"/>
  <c r="M4109" i="1" s="1"/>
  <c r="L4110" i="1"/>
  <c r="M4110" i="1" s="1"/>
  <c r="L4111" i="1"/>
  <c r="M4111" i="1" s="1"/>
  <c r="L4112" i="1"/>
  <c r="M4112" i="1" s="1"/>
  <c r="L4113" i="1"/>
  <c r="M4113" i="1" s="1"/>
  <c r="L4114" i="1"/>
  <c r="M4114" i="1" s="1"/>
  <c r="L4115" i="1"/>
  <c r="M4115" i="1" s="1"/>
  <c r="L4116" i="1"/>
  <c r="M4116" i="1" s="1"/>
  <c r="L4117" i="1"/>
  <c r="M4117" i="1" s="1"/>
  <c r="L4118" i="1"/>
  <c r="M4118" i="1" s="1"/>
  <c r="L4119" i="1"/>
  <c r="M4119" i="1" s="1"/>
  <c r="L4120" i="1"/>
  <c r="M4120" i="1" s="1"/>
  <c r="L4121" i="1"/>
  <c r="M4121" i="1" s="1"/>
  <c r="L4122" i="1"/>
  <c r="M4122" i="1" s="1"/>
  <c r="L4123" i="1"/>
  <c r="M4123" i="1" s="1"/>
  <c r="L4124" i="1"/>
  <c r="M4124" i="1" s="1"/>
  <c r="L4125" i="1"/>
  <c r="M4125" i="1" s="1"/>
  <c r="L4126" i="1"/>
  <c r="M4126" i="1" s="1"/>
  <c r="L4127" i="1"/>
  <c r="M4127" i="1" s="1"/>
  <c r="L4128" i="1"/>
  <c r="M4128" i="1" s="1"/>
  <c r="L4129" i="1"/>
  <c r="M4129" i="1" s="1"/>
  <c r="L4130" i="1"/>
  <c r="M4130" i="1" s="1"/>
  <c r="L4131" i="1"/>
  <c r="M4131" i="1" s="1"/>
  <c r="L4132" i="1"/>
  <c r="M4132" i="1" s="1"/>
  <c r="L4133" i="1"/>
  <c r="M4133" i="1" s="1"/>
  <c r="L4134" i="1"/>
  <c r="M4134" i="1" s="1"/>
  <c r="L4135" i="1"/>
  <c r="M4135" i="1" s="1"/>
  <c r="L4136" i="1"/>
  <c r="M4136" i="1" s="1"/>
  <c r="L4137" i="1"/>
  <c r="M4137" i="1" s="1"/>
  <c r="L4138" i="1"/>
  <c r="M4138" i="1" s="1"/>
  <c r="L4139" i="1"/>
  <c r="M4139" i="1" s="1"/>
  <c r="L4140" i="1"/>
  <c r="M4140" i="1" s="1"/>
  <c r="L4141" i="1"/>
  <c r="M4141" i="1" s="1"/>
  <c r="L4142" i="1"/>
  <c r="M4142" i="1" s="1"/>
  <c r="L4143" i="1"/>
  <c r="M4143" i="1" s="1"/>
  <c r="L4144" i="1"/>
  <c r="M4144" i="1" s="1"/>
  <c r="L4145" i="1"/>
  <c r="M4145" i="1" s="1"/>
  <c r="L4146" i="1"/>
  <c r="M4146" i="1" s="1"/>
  <c r="L4147" i="1"/>
  <c r="M4147" i="1" s="1"/>
  <c r="L4148" i="1"/>
  <c r="M4148" i="1" s="1"/>
  <c r="L4149" i="1"/>
  <c r="M4149" i="1" s="1"/>
  <c r="L4150" i="1"/>
  <c r="M4150" i="1" s="1"/>
  <c r="L4151" i="1"/>
  <c r="M4151" i="1" s="1"/>
  <c r="L4152" i="1"/>
  <c r="M4152" i="1" s="1"/>
  <c r="L4153" i="1"/>
  <c r="M4153" i="1" s="1"/>
  <c r="L4154" i="1"/>
  <c r="M4154" i="1" s="1"/>
  <c r="L4155" i="1"/>
  <c r="M4155" i="1" s="1"/>
  <c r="L4156" i="1"/>
  <c r="M4156" i="1" s="1"/>
  <c r="L4157" i="1"/>
  <c r="M4157" i="1" s="1"/>
  <c r="L4158" i="1"/>
  <c r="M4158" i="1" s="1"/>
  <c r="L4159" i="1"/>
  <c r="M4159" i="1" s="1"/>
  <c r="L4160" i="1"/>
  <c r="M4160" i="1" s="1"/>
  <c r="L4161" i="1"/>
  <c r="M4161" i="1" s="1"/>
  <c r="L4162" i="1"/>
  <c r="M4162" i="1" s="1"/>
  <c r="L4163" i="1"/>
  <c r="M4163" i="1" s="1"/>
  <c r="L4164" i="1"/>
  <c r="M4164" i="1" s="1"/>
  <c r="L4165" i="1"/>
  <c r="M4165" i="1" s="1"/>
  <c r="L4166" i="1"/>
  <c r="M4166" i="1" s="1"/>
  <c r="L4167" i="1"/>
  <c r="M4167" i="1" s="1"/>
  <c r="L4168" i="1"/>
  <c r="M4168" i="1" s="1"/>
  <c r="L4169" i="1"/>
  <c r="M4169" i="1" s="1"/>
  <c r="L4170" i="1"/>
  <c r="M4170" i="1" s="1"/>
  <c r="L4171" i="1"/>
  <c r="M4171" i="1" s="1"/>
  <c r="L4172" i="1"/>
  <c r="M4172" i="1" s="1"/>
  <c r="L4173" i="1"/>
  <c r="M4173" i="1" s="1"/>
  <c r="L4174" i="1"/>
  <c r="M4174" i="1" s="1"/>
  <c r="L4175" i="1"/>
  <c r="M4175" i="1" s="1"/>
  <c r="L4176" i="1"/>
  <c r="M4176" i="1" s="1"/>
  <c r="L4177" i="1"/>
  <c r="M4177" i="1" s="1"/>
  <c r="L4178" i="1"/>
  <c r="M4178" i="1" s="1"/>
  <c r="L4179" i="1"/>
  <c r="M4179" i="1" s="1"/>
  <c r="L4180" i="1"/>
  <c r="M4180" i="1" s="1"/>
  <c r="L4181" i="1"/>
  <c r="M4181" i="1" s="1"/>
  <c r="L4182" i="1"/>
  <c r="M4182" i="1" s="1"/>
  <c r="L4183" i="1"/>
  <c r="M4183" i="1" s="1"/>
  <c r="L4184" i="1"/>
  <c r="M4184" i="1" s="1"/>
  <c r="L4185" i="1"/>
  <c r="M4185" i="1" s="1"/>
  <c r="L4186" i="1"/>
  <c r="M4186" i="1" s="1"/>
  <c r="L4187" i="1"/>
  <c r="M4187" i="1" s="1"/>
  <c r="L4188" i="1"/>
  <c r="M4188" i="1" s="1"/>
  <c r="L4189" i="1"/>
  <c r="M4189" i="1" s="1"/>
  <c r="L4190" i="1"/>
  <c r="M4190" i="1" s="1"/>
  <c r="L4191" i="1"/>
  <c r="M4191" i="1" s="1"/>
  <c r="L4192" i="1"/>
  <c r="M4192" i="1" s="1"/>
  <c r="L4193" i="1"/>
  <c r="M4193" i="1" s="1"/>
  <c r="L4194" i="1"/>
  <c r="M4194" i="1" s="1"/>
  <c r="L4195" i="1"/>
  <c r="M4195" i="1" s="1"/>
  <c r="L4196" i="1"/>
  <c r="M4196" i="1" s="1"/>
  <c r="L4197" i="1"/>
  <c r="M4197" i="1" s="1"/>
  <c r="L4198" i="1"/>
  <c r="M4198" i="1" s="1"/>
  <c r="L4199" i="1"/>
  <c r="M4199" i="1" s="1"/>
  <c r="L4200" i="1"/>
  <c r="M4200" i="1" s="1"/>
  <c r="L4201" i="1"/>
  <c r="M4201" i="1" s="1"/>
  <c r="L4202" i="1"/>
  <c r="M4202" i="1" s="1"/>
  <c r="L4203" i="1"/>
  <c r="M4203" i="1" s="1"/>
  <c r="L4204" i="1"/>
  <c r="M4204" i="1" s="1"/>
  <c r="L4205" i="1"/>
  <c r="M4205" i="1" s="1"/>
  <c r="L4206" i="1"/>
  <c r="M4206" i="1" s="1"/>
  <c r="L4207" i="1"/>
  <c r="M4207" i="1" s="1"/>
  <c r="L4208" i="1"/>
  <c r="M4208" i="1" s="1"/>
  <c r="L4209" i="1"/>
  <c r="M4209" i="1" s="1"/>
  <c r="L4210" i="1"/>
  <c r="M4210" i="1" s="1"/>
  <c r="L4211" i="1"/>
  <c r="M4211" i="1" s="1"/>
  <c r="L4212" i="1"/>
  <c r="M4212" i="1" s="1"/>
  <c r="L4213" i="1"/>
  <c r="M4213" i="1" s="1"/>
  <c r="L4214" i="1"/>
  <c r="M4214" i="1" s="1"/>
  <c r="L4215" i="1"/>
  <c r="M4215" i="1" s="1"/>
  <c r="L4216" i="1"/>
  <c r="M4216" i="1" s="1"/>
  <c r="L4217" i="1"/>
  <c r="M4217" i="1" s="1"/>
  <c r="L4218" i="1"/>
  <c r="M4218" i="1" s="1"/>
  <c r="L4219" i="1"/>
  <c r="M4219" i="1" s="1"/>
  <c r="L4220" i="1"/>
  <c r="M4220" i="1" s="1"/>
  <c r="L4221" i="1"/>
  <c r="M4221" i="1" s="1"/>
  <c r="L4222" i="1"/>
  <c r="M4222" i="1" s="1"/>
  <c r="L4223" i="1"/>
  <c r="M4223" i="1" s="1"/>
  <c r="L4224" i="1"/>
  <c r="M4224" i="1" s="1"/>
  <c r="L4225" i="1"/>
  <c r="M4225" i="1" s="1"/>
  <c r="L4226" i="1"/>
  <c r="M4226" i="1" s="1"/>
  <c r="L4227" i="1"/>
  <c r="M4227" i="1" s="1"/>
  <c r="L4228" i="1"/>
  <c r="M4228" i="1" s="1"/>
  <c r="L4229" i="1"/>
  <c r="M4229" i="1" s="1"/>
  <c r="L4230" i="1"/>
  <c r="M4230" i="1" s="1"/>
  <c r="L4231" i="1"/>
  <c r="M4231" i="1" s="1"/>
  <c r="L4232" i="1"/>
  <c r="M4232" i="1" s="1"/>
  <c r="L4233" i="1"/>
  <c r="M4233" i="1" s="1"/>
  <c r="L4234" i="1"/>
  <c r="M4234" i="1" s="1"/>
  <c r="L4235" i="1"/>
  <c r="M4235" i="1" s="1"/>
  <c r="L4236" i="1"/>
  <c r="M4236" i="1" s="1"/>
  <c r="L4237" i="1"/>
  <c r="M4237" i="1" s="1"/>
  <c r="L4238" i="1"/>
  <c r="M4238" i="1" s="1"/>
  <c r="L4239" i="1"/>
  <c r="M4239" i="1" s="1"/>
  <c r="L4240" i="1"/>
  <c r="M4240" i="1" s="1"/>
  <c r="L4241" i="1"/>
  <c r="M4241" i="1" s="1"/>
  <c r="L4242" i="1"/>
  <c r="M4242" i="1" s="1"/>
  <c r="L4243" i="1"/>
  <c r="M4243" i="1" s="1"/>
  <c r="L4244" i="1"/>
  <c r="M4244" i="1" s="1"/>
  <c r="L4245" i="1"/>
  <c r="M4245" i="1" s="1"/>
  <c r="L4246" i="1"/>
  <c r="M4246" i="1" s="1"/>
  <c r="L4247" i="1"/>
  <c r="M4247" i="1" s="1"/>
  <c r="L4248" i="1"/>
  <c r="M4248" i="1" s="1"/>
  <c r="L4249" i="1"/>
  <c r="M4249" i="1" s="1"/>
  <c r="L4250" i="1"/>
  <c r="M4250" i="1" s="1"/>
  <c r="L4251" i="1"/>
  <c r="M4251" i="1" s="1"/>
  <c r="L4252" i="1"/>
  <c r="M4252" i="1" s="1"/>
  <c r="L4253" i="1"/>
  <c r="M4253" i="1" s="1"/>
  <c r="L4254" i="1"/>
  <c r="M4254" i="1" s="1"/>
  <c r="L4255" i="1"/>
  <c r="M4255" i="1" s="1"/>
  <c r="L4256" i="1"/>
  <c r="M4256" i="1" s="1"/>
  <c r="L4257" i="1"/>
  <c r="M4257" i="1" s="1"/>
  <c r="L4258" i="1"/>
  <c r="M4258" i="1" s="1"/>
  <c r="L4259" i="1"/>
  <c r="M4259" i="1" s="1"/>
  <c r="L4260" i="1"/>
  <c r="M4260" i="1" s="1"/>
  <c r="L4261" i="1"/>
  <c r="M4261" i="1" s="1"/>
  <c r="L4262" i="1"/>
  <c r="M4262" i="1" s="1"/>
  <c r="L4263" i="1"/>
  <c r="M4263" i="1" s="1"/>
  <c r="L4264" i="1"/>
  <c r="M4264" i="1" s="1"/>
  <c r="L4265" i="1"/>
  <c r="M4265" i="1" s="1"/>
  <c r="L4266" i="1"/>
  <c r="M4266" i="1" s="1"/>
  <c r="L4267" i="1"/>
  <c r="M4267" i="1" s="1"/>
  <c r="L4268" i="1"/>
  <c r="M4268" i="1" s="1"/>
  <c r="L4269" i="1"/>
  <c r="M4269" i="1" s="1"/>
  <c r="L4270" i="1"/>
  <c r="M4270" i="1" s="1"/>
  <c r="L4271" i="1"/>
  <c r="M4271" i="1" s="1"/>
  <c r="L4272" i="1"/>
  <c r="M4272" i="1" s="1"/>
  <c r="L4273" i="1"/>
  <c r="M4273" i="1" s="1"/>
  <c r="L4274" i="1"/>
  <c r="M4274" i="1" s="1"/>
  <c r="L4275" i="1"/>
  <c r="M4275" i="1" s="1"/>
  <c r="L4276" i="1"/>
  <c r="M4276" i="1" s="1"/>
  <c r="L4277" i="1"/>
  <c r="M4277" i="1" s="1"/>
  <c r="L4278" i="1"/>
  <c r="M4278" i="1" s="1"/>
  <c r="L4279" i="1"/>
  <c r="M4279" i="1" s="1"/>
  <c r="L4280" i="1"/>
  <c r="M4280" i="1" s="1"/>
  <c r="L4281" i="1"/>
  <c r="M4281" i="1" s="1"/>
  <c r="L4282" i="1"/>
  <c r="M4282" i="1" s="1"/>
  <c r="L4283" i="1"/>
  <c r="M4283" i="1" s="1"/>
  <c r="L4284" i="1"/>
  <c r="M4284" i="1" s="1"/>
  <c r="L4285" i="1"/>
  <c r="M4285" i="1" s="1"/>
  <c r="L4286" i="1"/>
  <c r="M4286" i="1" s="1"/>
  <c r="L4287" i="1"/>
  <c r="M4287" i="1" s="1"/>
  <c r="L4288" i="1"/>
  <c r="M4288" i="1" s="1"/>
  <c r="L4289" i="1"/>
  <c r="M4289" i="1" s="1"/>
  <c r="L4290" i="1"/>
  <c r="M4290" i="1" s="1"/>
  <c r="L4291" i="1"/>
  <c r="M4291" i="1" s="1"/>
  <c r="L4292" i="1"/>
  <c r="M4292" i="1" s="1"/>
  <c r="L4293" i="1"/>
  <c r="M4293" i="1" s="1"/>
  <c r="L4294" i="1"/>
  <c r="M4294" i="1" s="1"/>
  <c r="L4295" i="1"/>
  <c r="M4295" i="1" s="1"/>
  <c r="L4296" i="1"/>
  <c r="M4296" i="1" s="1"/>
  <c r="L4297" i="1"/>
  <c r="M4297" i="1" s="1"/>
  <c r="L4298" i="1"/>
  <c r="M4298" i="1" s="1"/>
  <c r="L4299" i="1"/>
  <c r="M4299" i="1" s="1"/>
  <c r="L4300" i="1"/>
  <c r="M4300" i="1" s="1"/>
  <c r="L4301" i="1"/>
  <c r="M4301" i="1" s="1"/>
  <c r="L4302" i="1"/>
  <c r="M4302" i="1" s="1"/>
  <c r="L4303" i="1"/>
  <c r="M4303" i="1" s="1"/>
  <c r="L4304" i="1"/>
  <c r="M4304" i="1" s="1"/>
  <c r="L4305" i="1"/>
  <c r="M4305" i="1" s="1"/>
  <c r="L4306" i="1"/>
  <c r="M4306" i="1" s="1"/>
  <c r="L4307" i="1"/>
  <c r="M4307" i="1" s="1"/>
  <c r="L4308" i="1"/>
  <c r="M4308" i="1" s="1"/>
  <c r="L4309" i="1"/>
  <c r="M4309" i="1" s="1"/>
  <c r="L4310" i="1"/>
  <c r="M4310" i="1" s="1"/>
  <c r="L4311" i="1"/>
  <c r="M4311" i="1" s="1"/>
  <c r="L4312" i="1"/>
  <c r="M4312" i="1" s="1"/>
  <c r="L4313" i="1"/>
  <c r="M4313" i="1" s="1"/>
  <c r="L4314" i="1"/>
  <c r="M4314" i="1" s="1"/>
  <c r="L4315" i="1"/>
  <c r="M4315" i="1" s="1"/>
  <c r="L4316" i="1"/>
  <c r="M4316" i="1" s="1"/>
  <c r="L4317" i="1"/>
  <c r="M4317" i="1" s="1"/>
  <c r="L4318" i="1"/>
  <c r="M4318" i="1" s="1"/>
  <c r="L4319" i="1"/>
  <c r="M4319" i="1" s="1"/>
  <c r="L4320" i="1"/>
  <c r="M4320" i="1" s="1"/>
  <c r="L4321" i="1"/>
  <c r="M4321" i="1" s="1"/>
  <c r="L4322" i="1"/>
  <c r="M4322" i="1" s="1"/>
  <c r="L4323" i="1"/>
  <c r="M4323" i="1" s="1"/>
  <c r="L4324" i="1"/>
  <c r="M4324" i="1" s="1"/>
  <c r="L4325" i="1"/>
  <c r="M4325" i="1" s="1"/>
  <c r="L4326" i="1"/>
  <c r="M4326" i="1" s="1"/>
  <c r="L4327" i="1"/>
  <c r="M4327" i="1" s="1"/>
  <c r="L4328" i="1"/>
  <c r="M4328" i="1" s="1"/>
  <c r="L4329" i="1"/>
  <c r="M4329" i="1" s="1"/>
  <c r="L4330" i="1"/>
  <c r="M4330" i="1" s="1"/>
  <c r="L4331" i="1"/>
  <c r="M4331" i="1" s="1"/>
  <c r="L4332" i="1"/>
  <c r="M4332" i="1" s="1"/>
  <c r="L4333" i="1"/>
  <c r="M4333" i="1" s="1"/>
  <c r="L4334" i="1"/>
  <c r="M4334" i="1" s="1"/>
  <c r="L4335" i="1"/>
  <c r="M4335" i="1" s="1"/>
  <c r="L4336" i="1"/>
  <c r="M4336" i="1" s="1"/>
  <c r="L4337" i="1"/>
  <c r="M4337" i="1" s="1"/>
  <c r="L4338" i="1"/>
  <c r="M4338" i="1" s="1"/>
  <c r="L4339" i="1"/>
  <c r="M4339" i="1" s="1"/>
  <c r="L4340" i="1"/>
  <c r="M4340" i="1" s="1"/>
  <c r="L4341" i="1"/>
  <c r="M4341" i="1" s="1"/>
  <c r="L4342" i="1"/>
  <c r="M4342" i="1" s="1"/>
  <c r="L4343" i="1"/>
  <c r="M4343" i="1" s="1"/>
  <c r="L4344" i="1"/>
  <c r="M4344" i="1" s="1"/>
  <c r="L4345" i="1"/>
  <c r="M4345" i="1" s="1"/>
  <c r="L4346" i="1"/>
  <c r="M4346" i="1" s="1"/>
  <c r="L4347" i="1"/>
  <c r="M4347" i="1" s="1"/>
  <c r="L4348" i="1"/>
  <c r="M4348" i="1" s="1"/>
  <c r="L4349" i="1"/>
  <c r="M4349" i="1" s="1"/>
  <c r="L4350" i="1"/>
  <c r="M4350" i="1" s="1"/>
  <c r="L4351" i="1"/>
  <c r="M4351" i="1" s="1"/>
  <c r="L4352" i="1"/>
  <c r="M4352" i="1" s="1"/>
  <c r="L4353" i="1"/>
  <c r="M4353" i="1" s="1"/>
  <c r="L4354" i="1"/>
  <c r="M4354" i="1" s="1"/>
  <c r="L4355" i="1"/>
  <c r="M4355" i="1" s="1"/>
  <c r="L4356" i="1"/>
  <c r="M4356" i="1" s="1"/>
  <c r="L4357" i="1"/>
  <c r="M4357" i="1" s="1"/>
  <c r="L4358" i="1"/>
  <c r="M4358" i="1" s="1"/>
  <c r="L4359" i="1"/>
  <c r="M4359" i="1" s="1"/>
  <c r="L4360" i="1"/>
  <c r="M4360" i="1" s="1"/>
  <c r="L4361" i="1"/>
  <c r="M4361" i="1" s="1"/>
  <c r="L4362" i="1"/>
  <c r="M4362" i="1" s="1"/>
  <c r="L4363" i="1"/>
  <c r="M4363" i="1" s="1"/>
  <c r="L4364" i="1"/>
  <c r="M4364" i="1" s="1"/>
  <c r="L4365" i="1"/>
  <c r="M4365" i="1" s="1"/>
  <c r="L4366" i="1"/>
  <c r="M4366" i="1" s="1"/>
  <c r="L4367" i="1"/>
  <c r="M4367" i="1" s="1"/>
  <c r="L4368" i="1"/>
  <c r="M4368" i="1" s="1"/>
  <c r="L4369" i="1"/>
  <c r="M4369" i="1" s="1"/>
  <c r="L4370" i="1"/>
  <c r="M4370" i="1" s="1"/>
  <c r="L4371" i="1"/>
  <c r="M4371" i="1" s="1"/>
  <c r="L4372" i="1"/>
  <c r="M4372" i="1" s="1"/>
  <c r="L4373" i="1"/>
  <c r="M4373" i="1" s="1"/>
  <c r="L4374" i="1"/>
  <c r="M4374" i="1" s="1"/>
  <c r="L4375" i="1"/>
  <c r="M4375" i="1" s="1"/>
  <c r="L4376" i="1"/>
  <c r="M4376" i="1" s="1"/>
  <c r="L4377" i="1"/>
  <c r="M4377" i="1" s="1"/>
  <c r="L4378" i="1"/>
  <c r="M4378" i="1" s="1"/>
  <c r="L4379" i="1"/>
  <c r="M4379" i="1" s="1"/>
  <c r="L4380" i="1"/>
  <c r="M4380" i="1" s="1"/>
  <c r="L4381" i="1"/>
  <c r="M4381" i="1" s="1"/>
  <c r="L4382" i="1"/>
  <c r="M4382" i="1" s="1"/>
  <c r="L4383" i="1"/>
  <c r="M4383" i="1" s="1"/>
  <c r="L4384" i="1"/>
  <c r="M4384" i="1" s="1"/>
  <c r="L4385" i="1"/>
  <c r="M4385" i="1" s="1"/>
  <c r="L4386" i="1"/>
  <c r="M4386" i="1" s="1"/>
  <c r="L4387" i="1"/>
  <c r="M4387" i="1" s="1"/>
  <c r="L4388" i="1"/>
  <c r="M4388" i="1" s="1"/>
  <c r="L4389" i="1"/>
  <c r="M4389" i="1" s="1"/>
  <c r="L4390" i="1"/>
  <c r="M4390" i="1" s="1"/>
  <c r="L4391" i="1"/>
  <c r="M4391" i="1" s="1"/>
  <c r="L4392" i="1"/>
  <c r="M4392" i="1" s="1"/>
  <c r="L4393" i="1"/>
  <c r="M4393" i="1" s="1"/>
  <c r="L4394" i="1"/>
  <c r="M4394" i="1" s="1"/>
  <c r="L4395" i="1"/>
  <c r="M4395" i="1" s="1"/>
  <c r="L4396" i="1"/>
  <c r="M4396" i="1" s="1"/>
  <c r="L4397" i="1"/>
  <c r="M4397" i="1" s="1"/>
  <c r="L4398" i="1"/>
  <c r="M4398" i="1" s="1"/>
  <c r="L4399" i="1"/>
  <c r="M4399" i="1" s="1"/>
  <c r="L4400" i="1"/>
  <c r="M4400" i="1" s="1"/>
  <c r="L4401" i="1"/>
  <c r="M4401" i="1" s="1"/>
  <c r="L4402" i="1"/>
  <c r="M4402" i="1" s="1"/>
  <c r="L4403" i="1"/>
  <c r="M4403" i="1" s="1"/>
  <c r="L4404" i="1"/>
  <c r="M4404" i="1" s="1"/>
  <c r="L4405" i="1"/>
  <c r="M4405" i="1" s="1"/>
  <c r="L4406" i="1"/>
  <c r="M4406" i="1" s="1"/>
  <c r="L4407" i="1"/>
  <c r="M4407" i="1" s="1"/>
  <c r="L4408" i="1"/>
  <c r="M4408" i="1" s="1"/>
  <c r="L4409" i="1"/>
  <c r="M4409" i="1" s="1"/>
  <c r="L4410" i="1"/>
  <c r="M4410" i="1" s="1"/>
  <c r="L4411" i="1"/>
  <c r="M4411" i="1" s="1"/>
  <c r="L4412" i="1"/>
  <c r="M4412" i="1" s="1"/>
  <c r="L4413" i="1"/>
  <c r="M4413" i="1" s="1"/>
  <c r="L4414" i="1"/>
  <c r="M4414" i="1" s="1"/>
  <c r="L4415" i="1"/>
  <c r="M4415" i="1" s="1"/>
  <c r="L4416" i="1"/>
  <c r="M4416" i="1" s="1"/>
  <c r="L4417" i="1"/>
  <c r="M4417" i="1" s="1"/>
  <c r="L4418" i="1"/>
  <c r="M4418" i="1" s="1"/>
  <c r="L4419" i="1"/>
  <c r="M4419" i="1" s="1"/>
  <c r="L4420" i="1"/>
  <c r="M4420" i="1" s="1"/>
  <c r="L4421" i="1"/>
  <c r="M4421" i="1" s="1"/>
  <c r="L4422" i="1"/>
  <c r="M4422" i="1" s="1"/>
  <c r="L4423" i="1"/>
  <c r="M4423" i="1" s="1"/>
  <c r="L4424" i="1"/>
  <c r="M4424" i="1" s="1"/>
  <c r="L4425" i="1"/>
  <c r="M4425" i="1" s="1"/>
  <c r="L4426" i="1"/>
  <c r="M4426" i="1" s="1"/>
  <c r="L4427" i="1"/>
  <c r="M4427" i="1" s="1"/>
  <c r="L4428" i="1"/>
  <c r="M4428" i="1" s="1"/>
  <c r="L4429" i="1"/>
  <c r="M4429" i="1" s="1"/>
  <c r="L4430" i="1"/>
  <c r="M4430" i="1" s="1"/>
  <c r="L4431" i="1"/>
  <c r="M4431" i="1" s="1"/>
  <c r="L4432" i="1"/>
  <c r="M4432" i="1" s="1"/>
  <c r="L4433" i="1"/>
  <c r="M4433" i="1" s="1"/>
  <c r="L4434" i="1"/>
  <c r="M4434" i="1" s="1"/>
  <c r="L4435" i="1"/>
  <c r="M4435" i="1" s="1"/>
  <c r="L4436" i="1"/>
  <c r="M4436" i="1" s="1"/>
  <c r="L4437" i="1"/>
  <c r="M4437" i="1" s="1"/>
  <c r="L4438" i="1"/>
  <c r="M4438" i="1" s="1"/>
  <c r="L4439" i="1"/>
  <c r="M4439" i="1" s="1"/>
  <c r="L4440" i="1"/>
  <c r="M4440" i="1" s="1"/>
  <c r="L4441" i="1"/>
  <c r="M4441" i="1" s="1"/>
  <c r="L4442" i="1"/>
  <c r="M4442" i="1" s="1"/>
  <c r="L4443" i="1"/>
  <c r="M4443" i="1" s="1"/>
  <c r="L4444" i="1"/>
  <c r="M4444" i="1" s="1"/>
  <c r="L4445" i="1"/>
  <c r="M4445" i="1" s="1"/>
  <c r="L4446" i="1"/>
  <c r="M4446" i="1" s="1"/>
  <c r="L4447" i="1"/>
  <c r="M4447" i="1" s="1"/>
  <c r="L4448" i="1"/>
  <c r="M4448" i="1" s="1"/>
  <c r="L4449" i="1"/>
  <c r="M4449" i="1" s="1"/>
  <c r="L4450" i="1"/>
  <c r="M4450" i="1" s="1"/>
  <c r="L4451" i="1"/>
  <c r="M4451" i="1" s="1"/>
  <c r="L4452" i="1"/>
  <c r="M4452" i="1" s="1"/>
  <c r="L4453" i="1"/>
  <c r="M4453" i="1" s="1"/>
  <c r="L4454" i="1"/>
  <c r="M4454" i="1" s="1"/>
  <c r="L4455" i="1"/>
  <c r="M4455" i="1" s="1"/>
  <c r="L4456" i="1"/>
  <c r="M4456" i="1" s="1"/>
  <c r="L4457" i="1"/>
  <c r="M4457" i="1" s="1"/>
  <c r="L4458" i="1"/>
  <c r="M4458" i="1" s="1"/>
  <c r="L4459" i="1"/>
  <c r="M4459" i="1" s="1"/>
  <c r="L4460" i="1"/>
  <c r="M4460" i="1" s="1"/>
  <c r="L4461" i="1"/>
  <c r="M4461" i="1" s="1"/>
  <c r="L4462" i="1"/>
  <c r="M4462" i="1" s="1"/>
  <c r="L4463" i="1"/>
  <c r="M4463" i="1" s="1"/>
  <c r="L4464" i="1"/>
  <c r="M4464" i="1" s="1"/>
  <c r="L4465" i="1"/>
  <c r="M4465" i="1" s="1"/>
  <c r="L4466" i="1"/>
  <c r="M4466" i="1" s="1"/>
  <c r="L4467" i="1"/>
  <c r="M4467" i="1" s="1"/>
  <c r="L4468" i="1"/>
  <c r="M4468" i="1" s="1"/>
  <c r="L4469" i="1"/>
  <c r="M4469" i="1" s="1"/>
  <c r="L4470" i="1"/>
  <c r="M4470" i="1" s="1"/>
  <c r="L4471" i="1"/>
  <c r="M4471" i="1" s="1"/>
  <c r="L4472" i="1"/>
  <c r="M4472" i="1" s="1"/>
  <c r="L4473" i="1"/>
  <c r="M4473" i="1" s="1"/>
  <c r="L4474" i="1"/>
  <c r="M4474" i="1" s="1"/>
  <c r="L4475" i="1"/>
  <c r="M4475" i="1" s="1"/>
  <c r="L4476" i="1"/>
  <c r="M4476" i="1" s="1"/>
  <c r="L4477" i="1"/>
  <c r="M4477" i="1" s="1"/>
  <c r="L4478" i="1"/>
  <c r="M4478" i="1" s="1"/>
  <c r="L4479" i="1"/>
  <c r="M4479" i="1" s="1"/>
  <c r="L4480" i="1"/>
  <c r="M4480" i="1" s="1"/>
  <c r="L4481" i="1"/>
  <c r="M4481" i="1" s="1"/>
  <c r="L4482" i="1"/>
  <c r="M4482" i="1" s="1"/>
  <c r="L4483" i="1"/>
  <c r="M4483" i="1" s="1"/>
  <c r="L4484" i="1"/>
  <c r="M4484" i="1" s="1"/>
  <c r="L4485" i="1"/>
  <c r="M4485" i="1" s="1"/>
  <c r="L4486" i="1"/>
  <c r="M4486" i="1" s="1"/>
  <c r="L4487" i="1"/>
  <c r="M4487" i="1" s="1"/>
  <c r="L4488" i="1"/>
  <c r="M4488" i="1" s="1"/>
  <c r="L4489" i="1"/>
  <c r="M4489" i="1" s="1"/>
  <c r="L4490" i="1"/>
  <c r="M4490" i="1" s="1"/>
  <c r="L4491" i="1"/>
  <c r="M4491" i="1" s="1"/>
  <c r="L4492" i="1"/>
  <c r="M4492" i="1" s="1"/>
  <c r="L4493" i="1"/>
  <c r="M4493" i="1" s="1"/>
  <c r="L4494" i="1"/>
  <c r="M4494" i="1" s="1"/>
  <c r="L4495" i="1"/>
  <c r="M4495" i="1" s="1"/>
  <c r="L4496" i="1"/>
  <c r="M4496" i="1" s="1"/>
  <c r="L4497" i="1"/>
  <c r="M4497" i="1" s="1"/>
  <c r="L4498" i="1"/>
  <c r="M4498" i="1" s="1"/>
  <c r="L4499" i="1"/>
  <c r="M4499" i="1" s="1"/>
  <c r="L4500" i="1"/>
  <c r="M4500" i="1" s="1"/>
  <c r="L4501" i="1"/>
  <c r="M4501" i="1" s="1"/>
  <c r="L4502" i="1"/>
  <c r="M4502" i="1" s="1"/>
  <c r="L4503" i="1"/>
  <c r="M4503" i="1" s="1"/>
  <c r="L4504" i="1"/>
  <c r="M4504" i="1" s="1"/>
  <c r="L4505" i="1"/>
  <c r="M4505" i="1" s="1"/>
  <c r="L4506" i="1"/>
  <c r="M4506" i="1" s="1"/>
  <c r="L4507" i="1"/>
  <c r="M4507" i="1" s="1"/>
  <c r="L4508" i="1"/>
  <c r="M4508" i="1" s="1"/>
  <c r="L4509" i="1"/>
  <c r="M4509" i="1" s="1"/>
  <c r="L4510" i="1"/>
  <c r="M4510" i="1" s="1"/>
  <c r="L4511" i="1"/>
  <c r="M4511" i="1" s="1"/>
  <c r="L4512" i="1"/>
  <c r="M4512" i="1" s="1"/>
  <c r="L4513" i="1"/>
  <c r="M4513" i="1" s="1"/>
  <c r="L4514" i="1"/>
  <c r="M4514" i="1" s="1"/>
  <c r="L4515" i="1"/>
  <c r="M4515" i="1" s="1"/>
  <c r="L4516" i="1"/>
  <c r="M4516" i="1" s="1"/>
  <c r="L4517" i="1"/>
  <c r="M4517" i="1" s="1"/>
  <c r="L4518" i="1"/>
  <c r="M4518" i="1" s="1"/>
  <c r="L4519" i="1"/>
  <c r="M4519" i="1" s="1"/>
  <c r="L4520" i="1"/>
  <c r="M4520" i="1" s="1"/>
  <c r="L4521" i="1"/>
  <c r="M4521" i="1" s="1"/>
  <c r="L4522" i="1"/>
  <c r="M4522" i="1" s="1"/>
  <c r="L4523" i="1"/>
  <c r="M4523" i="1" s="1"/>
  <c r="L4524" i="1"/>
  <c r="M4524" i="1" s="1"/>
  <c r="L4525" i="1"/>
  <c r="M4525" i="1" s="1"/>
  <c r="L4526" i="1"/>
  <c r="M4526" i="1" s="1"/>
  <c r="L4527" i="1"/>
  <c r="M4527" i="1" s="1"/>
  <c r="L4528" i="1"/>
  <c r="M4528" i="1" s="1"/>
  <c r="L4529" i="1"/>
  <c r="M4529" i="1" s="1"/>
  <c r="L4530" i="1"/>
  <c r="M4530" i="1" s="1"/>
  <c r="L4531" i="1"/>
  <c r="M4531" i="1" s="1"/>
  <c r="L4532" i="1"/>
  <c r="M4532" i="1" s="1"/>
  <c r="L4533" i="1"/>
  <c r="M4533" i="1" s="1"/>
  <c r="L4534" i="1"/>
  <c r="M4534" i="1" s="1"/>
  <c r="L4535" i="1"/>
  <c r="M4535" i="1" s="1"/>
  <c r="L4536" i="1"/>
  <c r="M4536" i="1" s="1"/>
  <c r="L4537" i="1"/>
  <c r="M4537" i="1" s="1"/>
  <c r="L4538" i="1"/>
  <c r="M4538" i="1" s="1"/>
  <c r="L4539" i="1"/>
  <c r="M4539" i="1" s="1"/>
  <c r="L4540" i="1"/>
  <c r="M4540" i="1" s="1"/>
  <c r="L4541" i="1"/>
  <c r="M4541" i="1" s="1"/>
  <c r="L4542" i="1"/>
  <c r="M4542" i="1" s="1"/>
  <c r="L4543" i="1"/>
  <c r="M4543" i="1" s="1"/>
  <c r="L4544" i="1"/>
  <c r="M4544" i="1" s="1"/>
  <c r="L4545" i="1"/>
  <c r="M4545" i="1" s="1"/>
  <c r="L4546" i="1"/>
  <c r="M4546" i="1" s="1"/>
  <c r="L4547" i="1"/>
  <c r="M4547" i="1" s="1"/>
  <c r="L4548" i="1"/>
  <c r="M4548" i="1" s="1"/>
  <c r="L4549" i="1"/>
  <c r="M4549" i="1" s="1"/>
  <c r="L4550" i="1"/>
  <c r="M4550" i="1" s="1"/>
  <c r="L4551" i="1"/>
  <c r="M4551" i="1" s="1"/>
  <c r="L4552" i="1"/>
  <c r="M4552" i="1" s="1"/>
  <c r="L4553" i="1"/>
  <c r="M4553" i="1" s="1"/>
  <c r="L4554" i="1"/>
  <c r="M4554" i="1" s="1"/>
  <c r="L4555" i="1"/>
  <c r="M4555" i="1" s="1"/>
  <c r="L4556" i="1"/>
  <c r="M4556" i="1" s="1"/>
  <c r="L4557" i="1"/>
  <c r="M4557" i="1" s="1"/>
  <c r="L4558" i="1"/>
  <c r="M4558" i="1" s="1"/>
  <c r="L4559" i="1"/>
  <c r="M4559" i="1" s="1"/>
  <c r="L4560" i="1"/>
  <c r="M4560" i="1" s="1"/>
  <c r="L4561" i="1"/>
  <c r="M4561" i="1" s="1"/>
  <c r="L4562" i="1"/>
  <c r="M4562" i="1" s="1"/>
  <c r="L4563" i="1"/>
  <c r="M4563" i="1" s="1"/>
  <c r="L4564" i="1"/>
  <c r="M4564" i="1" s="1"/>
  <c r="L4565" i="1"/>
  <c r="M4565" i="1" s="1"/>
  <c r="L4566" i="1"/>
  <c r="M4566" i="1" s="1"/>
  <c r="L4567" i="1"/>
  <c r="M4567" i="1" s="1"/>
  <c r="L4568" i="1"/>
  <c r="M4568" i="1" s="1"/>
  <c r="L4569" i="1"/>
  <c r="M4569" i="1" s="1"/>
  <c r="L4570" i="1"/>
  <c r="M4570" i="1" s="1"/>
  <c r="L4571" i="1"/>
  <c r="M4571" i="1" s="1"/>
  <c r="L4572" i="1"/>
  <c r="M4572" i="1" s="1"/>
  <c r="L4573" i="1"/>
  <c r="M4573" i="1" s="1"/>
  <c r="L4574" i="1"/>
  <c r="M4574" i="1" s="1"/>
  <c r="L4575" i="1"/>
  <c r="M4575" i="1" s="1"/>
  <c r="L4576" i="1"/>
  <c r="M4576" i="1" s="1"/>
  <c r="L4577" i="1"/>
  <c r="M4577" i="1" s="1"/>
  <c r="L4578" i="1"/>
  <c r="M4578" i="1" s="1"/>
  <c r="L4579" i="1"/>
  <c r="M4579" i="1" s="1"/>
  <c r="L4580" i="1"/>
  <c r="M4580" i="1" s="1"/>
  <c r="L4581" i="1"/>
  <c r="M4581" i="1" s="1"/>
  <c r="L4582" i="1"/>
  <c r="M4582" i="1" s="1"/>
  <c r="L4583" i="1"/>
  <c r="M4583" i="1" s="1"/>
  <c r="L4584" i="1"/>
  <c r="M4584" i="1" s="1"/>
  <c r="L4585" i="1"/>
  <c r="M4585" i="1" s="1"/>
  <c r="L4586" i="1"/>
  <c r="M4586" i="1" s="1"/>
  <c r="L4587" i="1"/>
  <c r="M4587" i="1" s="1"/>
  <c r="L4588" i="1"/>
  <c r="M4588" i="1" s="1"/>
  <c r="L4589" i="1"/>
  <c r="M4589" i="1" s="1"/>
  <c r="L4590" i="1"/>
  <c r="M4590" i="1" s="1"/>
  <c r="L4591" i="1"/>
  <c r="M4591" i="1" s="1"/>
  <c r="L4592" i="1"/>
  <c r="M4592" i="1" s="1"/>
  <c r="L4593" i="1"/>
  <c r="M4593" i="1" s="1"/>
  <c r="L4594" i="1"/>
  <c r="M4594" i="1" s="1"/>
  <c r="L4595" i="1"/>
  <c r="M4595" i="1" s="1"/>
  <c r="L4596" i="1"/>
  <c r="M4596" i="1" s="1"/>
  <c r="L4597" i="1"/>
  <c r="M4597" i="1" s="1"/>
  <c r="L4598" i="1"/>
  <c r="M4598" i="1" s="1"/>
  <c r="L4599" i="1"/>
  <c r="M4599" i="1" s="1"/>
  <c r="L4600" i="1"/>
  <c r="M4600" i="1" s="1"/>
  <c r="L4601" i="1"/>
  <c r="M4601" i="1" s="1"/>
  <c r="L4602" i="1"/>
  <c r="M4602" i="1" s="1"/>
  <c r="L4603" i="1"/>
  <c r="M4603" i="1" s="1"/>
  <c r="L4604" i="1"/>
  <c r="M4604" i="1" s="1"/>
  <c r="L4605" i="1"/>
  <c r="M4605" i="1" s="1"/>
  <c r="L4606" i="1"/>
  <c r="M4606" i="1" s="1"/>
  <c r="L4607" i="1"/>
  <c r="M4607" i="1" s="1"/>
  <c r="L4608" i="1"/>
  <c r="M4608" i="1" s="1"/>
  <c r="L4609" i="1"/>
  <c r="M4609" i="1" s="1"/>
  <c r="L4610" i="1"/>
  <c r="M4610" i="1" s="1"/>
  <c r="L4611" i="1"/>
  <c r="M4611" i="1" s="1"/>
  <c r="L4612" i="1"/>
  <c r="M4612" i="1" s="1"/>
  <c r="L4613" i="1"/>
  <c r="M4613" i="1" s="1"/>
  <c r="L4614" i="1"/>
  <c r="M4614" i="1" s="1"/>
  <c r="L4615" i="1"/>
  <c r="M4615" i="1" s="1"/>
  <c r="L4616" i="1"/>
  <c r="M4616" i="1" s="1"/>
  <c r="L4617" i="1"/>
  <c r="M4617" i="1" s="1"/>
  <c r="L4618" i="1"/>
  <c r="M4618" i="1" s="1"/>
  <c r="L4619" i="1"/>
  <c r="M4619" i="1" s="1"/>
  <c r="L4620" i="1"/>
  <c r="M4620" i="1" s="1"/>
  <c r="L4621" i="1"/>
  <c r="M4621" i="1" s="1"/>
  <c r="L4622" i="1"/>
  <c r="M4622" i="1" s="1"/>
  <c r="L4623" i="1"/>
  <c r="M4623" i="1" s="1"/>
  <c r="L4624" i="1"/>
  <c r="M4624" i="1" s="1"/>
  <c r="L4625" i="1"/>
  <c r="M4625" i="1" s="1"/>
  <c r="L4626" i="1"/>
  <c r="M4626" i="1" s="1"/>
  <c r="L4627" i="1"/>
  <c r="M4627" i="1" s="1"/>
  <c r="L4628" i="1"/>
  <c r="M4628" i="1" s="1"/>
  <c r="L4629" i="1"/>
  <c r="M4629" i="1" s="1"/>
  <c r="L4630" i="1"/>
  <c r="M4630" i="1" s="1"/>
  <c r="L4631" i="1"/>
  <c r="M4631" i="1" s="1"/>
  <c r="L4632" i="1"/>
  <c r="M4632" i="1" s="1"/>
  <c r="L4633" i="1"/>
  <c r="M4633" i="1" s="1"/>
  <c r="L4634" i="1"/>
  <c r="M4634" i="1" s="1"/>
  <c r="L4635" i="1"/>
  <c r="M4635" i="1" s="1"/>
  <c r="L4636" i="1"/>
  <c r="M4636" i="1" s="1"/>
  <c r="L4637" i="1"/>
  <c r="M4637" i="1" s="1"/>
  <c r="L4638" i="1"/>
  <c r="M4638" i="1" s="1"/>
  <c r="L4639" i="1"/>
  <c r="M4639" i="1" s="1"/>
  <c r="L4640" i="1"/>
  <c r="M4640" i="1" s="1"/>
  <c r="L4641" i="1"/>
  <c r="M4641" i="1" s="1"/>
  <c r="L4642" i="1"/>
  <c r="M4642" i="1" s="1"/>
  <c r="L4643" i="1"/>
  <c r="M4643" i="1" s="1"/>
  <c r="L4644" i="1"/>
  <c r="M4644" i="1" s="1"/>
  <c r="L4645" i="1"/>
  <c r="M4645" i="1" s="1"/>
  <c r="L4646" i="1"/>
  <c r="M4646" i="1" s="1"/>
  <c r="L4647" i="1"/>
  <c r="M4647" i="1" s="1"/>
  <c r="L4648" i="1"/>
  <c r="M4648" i="1" s="1"/>
  <c r="L4649" i="1"/>
  <c r="M4649" i="1" s="1"/>
  <c r="L4650" i="1"/>
  <c r="M4650" i="1" s="1"/>
  <c r="L4651" i="1"/>
  <c r="M4651" i="1" s="1"/>
  <c r="L4652" i="1"/>
  <c r="M4652" i="1" s="1"/>
  <c r="L4653" i="1"/>
  <c r="M4653" i="1" s="1"/>
  <c r="L4654" i="1"/>
  <c r="M4654" i="1" s="1"/>
  <c r="L4655" i="1"/>
  <c r="M4655" i="1" s="1"/>
  <c r="L4656" i="1"/>
  <c r="M4656" i="1" s="1"/>
  <c r="L4657" i="1"/>
  <c r="M4657" i="1" s="1"/>
  <c r="L4658" i="1"/>
  <c r="M4658" i="1" s="1"/>
  <c r="L4659" i="1"/>
  <c r="M4659" i="1" s="1"/>
  <c r="L4660" i="1"/>
  <c r="M4660" i="1" s="1"/>
  <c r="L4661" i="1"/>
  <c r="M4661" i="1" s="1"/>
  <c r="L4662" i="1"/>
  <c r="M4662" i="1" s="1"/>
  <c r="L4663" i="1"/>
  <c r="M4663" i="1" s="1"/>
  <c r="L4664" i="1"/>
  <c r="M4664" i="1" s="1"/>
  <c r="L4665" i="1"/>
  <c r="M4665" i="1" s="1"/>
  <c r="L4666" i="1"/>
  <c r="M4666" i="1" s="1"/>
  <c r="L4667" i="1"/>
  <c r="M4667" i="1" s="1"/>
  <c r="L4668" i="1"/>
  <c r="M4668" i="1" s="1"/>
  <c r="L4669" i="1"/>
  <c r="M4669" i="1" s="1"/>
  <c r="L4670" i="1"/>
  <c r="M4670" i="1" s="1"/>
  <c r="L4671" i="1"/>
  <c r="M4671" i="1" s="1"/>
  <c r="L4672" i="1"/>
  <c r="M4672" i="1" s="1"/>
  <c r="L4673" i="1"/>
  <c r="M4673" i="1" s="1"/>
  <c r="L4674" i="1"/>
  <c r="M4674" i="1" s="1"/>
  <c r="L4675" i="1"/>
  <c r="M4675" i="1" s="1"/>
  <c r="L4676" i="1"/>
  <c r="M4676" i="1" s="1"/>
  <c r="L4677" i="1"/>
  <c r="M4677" i="1" s="1"/>
  <c r="L4678" i="1"/>
  <c r="M4678" i="1" s="1"/>
  <c r="L4679" i="1"/>
  <c r="M4679" i="1" s="1"/>
  <c r="L4680" i="1"/>
  <c r="M4680" i="1" s="1"/>
  <c r="L4681" i="1"/>
  <c r="M4681" i="1" s="1"/>
  <c r="L4682" i="1"/>
  <c r="M4682" i="1" s="1"/>
  <c r="L4683" i="1"/>
  <c r="M4683" i="1" s="1"/>
  <c r="L4684" i="1"/>
  <c r="M4684" i="1" s="1"/>
  <c r="L4685" i="1"/>
  <c r="M4685" i="1" s="1"/>
  <c r="L4686" i="1"/>
  <c r="M4686" i="1" s="1"/>
  <c r="L4687" i="1"/>
  <c r="M4687" i="1" s="1"/>
  <c r="L4688" i="1"/>
  <c r="M4688" i="1" s="1"/>
  <c r="L4689" i="1"/>
  <c r="M4689" i="1" s="1"/>
  <c r="L4690" i="1"/>
  <c r="M4690" i="1" s="1"/>
  <c r="L4691" i="1"/>
  <c r="M4691" i="1" s="1"/>
  <c r="L4692" i="1"/>
  <c r="M4692" i="1" s="1"/>
  <c r="L4693" i="1"/>
  <c r="M4693" i="1" s="1"/>
  <c r="L4694" i="1"/>
  <c r="M4694" i="1" s="1"/>
  <c r="L4695" i="1"/>
  <c r="M4695" i="1" s="1"/>
  <c r="L4696" i="1"/>
  <c r="M4696" i="1" s="1"/>
  <c r="L4697" i="1"/>
  <c r="M4697" i="1" s="1"/>
  <c r="L4698" i="1"/>
  <c r="M4698" i="1" s="1"/>
  <c r="L4699" i="1"/>
  <c r="M4699" i="1" s="1"/>
  <c r="L4700" i="1"/>
  <c r="M4700" i="1" s="1"/>
  <c r="L4701" i="1"/>
  <c r="M4701" i="1" s="1"/>
  <c r="L4702" i="1"/>
  <c r="M4702" i="1" s="1"/>
  <c r="L4703" i="1"/>
  <c r="M4703" i="1" s="1"/>
  <c r="L4704" i="1"/>
  <c r="M4704" i="1" s="1"/>
  <c r="L4705" i="1"/>
  <c r="M4705" i="1" s="1"/>
  <c r="L4706" i="1"/>
  <c r="M4706" i="1" s="1"/>
  <c r="L4707" i="1"/>
  <c r="M4707" i="1" s="1"/>
  <c r="L4708" i="1"/>
  <c r="M4708" i="1" s="1"/>
  <c r="L4709" i="1"/>
  <c r="M4709" i="1" s="1"/>
  <c r="L4710" i="1"/>
  <c r="M4710" i="1" s="1"/>
  <c r="L4711" i="1"/>
  <c r="M4711" i="1" s="1"/>
  <c r="L4712" i="1"/>
  <c r="M4712" i="1" s="1"/>
  <c r="L4713" i="1"/>
  <c r="M4713" i="1" s="1"/>
  <c r="L4714" i="1"/>
  <c r="M4714" i="1" s="1"/>
  <c r="L4715" i="1"/>
  <c r="M4715" i="1" s="1"/>
  <c r="L4716" i="1"/>
  <c r="M4716" i="1" s="1"/>
  <c r="L4717" i="1"/>
  <c r="M4717" i="1" s="1"/>
  <c r="L4718" i="1"/>
  <c r="M4718" i="1" s="1"/>
  <c r="L4719" i="1"/>
  <c r="M4719" i="1" s="1"/>
  <c r="L4720" i="1"/>
  <c r="M4720" i="1" s="1"/>
  <c r="L4721" i="1"/>
  <c r="M4721" i="1" s="1"/>
  <c r="L4722" i="1"/>
  <c r="M4722" i="1" s="1"/>
  <c r="L4723" i="1"/>
  <c r="M4723" i="1" s="1"/>
  <c r="L4724" i="1"/>
  <c r="M4724" i="1" s="1"/>
  <c r="L4725" i="1"/>
  <c r="M4725" i="1" s="1"/>
  <c r="L4726" i="1"/>
  <c r="M4726" i="1" s="1"/>
  <c r="L4727" i="1"/>
  <c r="M4727" i="1" s="1"/>
  <c r="L4728" i="1"/>
  <c r="M4728" i="1" s="1"/>
  <c r="L4729" i="1"/>
  <c r="M4729" i="1" s="1"/>
  <c r="L4730" i="1"/>
  <c r="M4730" i="1" s="1"/>
  <c r="L4731" i="1"/>
  <c r="M4731" i="1" s="1"/>
  <c r="L4732" i="1"/>
  <c r="M4732" i="1" s="1"/>
  <c r="L4733" i="1"/>
  <c r="M4733" i="1" s="1"/>
  <c r="L4734" i="1"/>
  <c r="M4734" i="1" s="1"/>
  <c r="L4735" i="1"/>
  <c r="M4735" i="1" s="1"/>
  <c r="L4736" i="1"/>
  <c r="M4736" i="1" s="1"/>
  <c r="L4737" i="1"/>
  <c r="M4737" i="1" s="1"/>
  <c r="L4738" i="1"/>
  <c r="M4738" i="1" s="1"/>
  <c r="L4739" i="1"/>
  <c r="M4739" i="1" s="1"/>
  <c r="L4740" i="1"/>
  <c r="M4740" i="1" s="1"/>
  <c r="L4741" i="1"/>
  <c r="M4741" i="1" s="1"/>
  <c r="L4742" i="1"/>
  <c r="M4742" i="1" s="1"/>
  <c r="L4743" i="1"/>
  <c r="M4743" i="1" s="1"/>
  <c r="L4744" i="1"/>
  <c r="M4744" i="1" s="1"/>
  <c r="L4745" i="1"/>
  <c r="M4745" i="1" s="1"/>
  <c r="L4746" i="1"/>
  <c r="M4746" i="1" s="1"/>
  <c r="L4747" i="1"/>
  <c r="M4747" i="1" s="1"/>
  <c r="L4748" i="1"/>
  <c r="M4748" i="1" s="1"/>
  <c r="L4749" i="1"/>
  <c r="M4749" i="1" s="1"/>
  <c r="L4750" i="1"/>
  <c r="M4750" i="1" s="1"/>
  <c r="L4751" i="1"/>
  <c r="M4751" i="1" s="1"/>
  <c r="L4752" i="1"/>
  <c r="M4752" i="1" s="1"/>
  <c r="L4753" i="1"/>
  <c r="M4753" i="1" s="1"/>
  <c r="L4754" i="1"/>
  <c r="M4754" i="1" s="1"/>
  <c r="L4755" i="1"/>
  <c r="M4755" i="1" s="1"/>
  <c r="L4756" i="1"/>
  <c r="M4756" i="1" s="1"/>
  <c r="L4757" i="1"/>
  <c r="M4757" i="1" s="1"/>
  <c r="L4758" i="1"/>
  <c r="M4758" i="1" s="1"/>
  <c r="L4759" i="1"/>
  <c r="M4759" i="1" s="1"/>
  <c r="L4760" i="1"/>
  <c r="M4760" i="1" s="1"/>
  <c r="L4761" i="1"/>
  <c r="M4761" i="1" s="1"/>
  <c r="L4762" i="1"/>
  <c r="M4762" i="1" s="1"/>
  <c r="L4763" i="1"/>
  <c r="M4763" i="1" s="1"/>
  <c r="L4764" i="1"/>
  <c r="M4764" i="1" s="1"/>
  <c r="L4765" i="1"/>
  <c r="M4765" i="1" s="1"/>
  <c r="L4766" i="1"/>
  <c r="M4766" i="1" s="1"/>
  <c r="L4767" i="1"/>
  <c r="M4767" i="1" s="1"/>
  <c r="L4768" i="1"/>
  <c r="M4768" i="1" s="1"/>
  <c r="L4769" i="1"/>
  <c r="M4769" i="1" s="1"/>
  <c r="L4770" i="1"/>
  <c r="M4770" i="1" s="1"/>
  <c r="L4771" i="1"/>
  <c r="M4771" i="1" s="1"/>
  <c r="L4772" i="1"/>
  <c r="M4772" i="1" s="1"/>
  <c r="L4773" i="1"/>
  <c r="M4773" i="1" s="1"/>
  <c r="L4774" i="1"/>
  <c r="M4774" i="1" s="1"/>
  <c r="L4775" i="1"/>
  <c r="M4775" i="1" s="1"/>
  <c r="L4776" i="1"/>
  <c r="M4776" i="1" s="1"/>
  <c r="L4777" i="1"/>
  <c r="M4777" i="1" s="1"/>
  <c r="L4778" i="1"/>
  <c r="M4778" i="1" s="1"/>
  <c r="L4779" i="1"/>
  <c r="M4779" i="1" s="1"/>
  <c r="L4780" i="1"/>
  <c r="M4780" i="1" s="1"/>
  <c r="L4781" i="1"/>
  <c r="M4781" i="1" s="1"/>
  <c r="L4782" i="1"/>
  <c r="M4782" i="1" s="1"/>
  <c r="L4783" i="1"/>
  <c r="M4783" i="1" s="1"/>
  <c r="L4784" i="1"/>
  <c r="M4784" i="1" s="1"/>
  <c r="L4785" i="1"/>
  <c r="M4785" i="1" s="1"/>
  <c r="L4786" i="1"/>
  <c r="M4786" i="1" s="1"/>
  <c r="L4787" i="1"/>
  <c r="M4787" i="1" s="1"/>
  <c r="L4788" i="1"/>
  <c r="M4788" i="1" s="1"/>
  <c r="L4789" i="1"/>
  <c r="M4789" i="1" s="1"/>
  <c r="L4790" i="1"/>
  <c r="M4790" i="1" s="1"/>
  <c r="L4791" i="1"/>
  <c r="M4791" i="1" s="1"/>
  <c r="L4792" i="1"/>
  <c r="M4792" i="1" s="1"/>
  <c r="L4793" i="1"/>
  <c r="M4793" i="1" s="1"/>
  <c r="L4794" i="1"/>
  <c r="M4794" i="1" s="1"/>
  <c r="L4795" i="1"/>
  <c r="M4795" i="1" s="1"/>
  <c r="L4796" i="1"/>
  <c r="M4796" i="1" s="1"/>
  <c r="L4797" i="1"/>
  <c r="M4797" i="1" s="1"/>
  <c r="L4798" i="1"/>
  <c r="M4798" i="1" s="1"/>
  <c r="L4799" i="1"/>
  <c r="M4799" i="1" s="1"/>
  <c r="L4800" i="1"/>
  <c r="M4800" i="1" s="1"/>
  <c r="L4801" i="1"/>
  <c r="M4801" i="1" s="1"/>
  <c r="L4802" i="1"/>
  <c r="M4802" i="1" s="1"/>
  <c r="L4803" i="1"/>
  <c r="M4803" i="1" s="1"/>
  <c r="L4804" i="1"/>
  <c r="M4804" i="1" s="1"/>
  <c r="L4805" i="1"/>
  <c r="M4805" i="1" s="1"/>
  <c r="L4806" i="1"/>
  <c r="M4806" i="1" s="1"/>
  <c r="L4807" i="1"/>
  <c r="M4807" i="1" s="1"/>
  <c r="L4808" i="1"/>
  <c r="M4808" i="1" s="1"/>
  <c r="L4809" i="1"/>
  <c r="M4809" i="1" s="1"/>
  <c r="L4810" i="1"/>
  <c r="M4810" i="1" s="1"/>
  <c r="L4811" i="1"/>
  <c r="M4811" i="1" s="1"/>
  <c r="L4812" i="1"/>
  <c r="M4812" i="1" s="1"/>
  <c r="L4813" i="1"/>
  <c r="M4813" i="1" s="1"/>
  <c r="L4814" i="1"/>
  <c r="M4814" i="1" s="1"/>
  <c r="L4815" i="1"/>
  <c r="M4815" i="1" s="1"/>
  <c r="L4816" i="1"/>
  <c r="M4816" i="1" s="1"/>
  <c r="L4817" i="1"/>
  <c r="M4817" i="1" s="1"/>
  <c r="L4818" i="1"/>
  <c r="M4818" i="1" s="1"/>
  <c r="L4819" i="1"/>
  <c r="M4819" i="1" s="1"/>
  <c r="L4820" i="1"/>
  <c r="M4820" i="1" s="1"/>
  <c r="L4821" i="1"/>
  <c r="M4821" i="1" s="1"/>
  <c r="L4822" i="1"/>
  <c r="M4822" i="1" s="1"/>
  <c r="L4823" i="1"/>
  <c r="M4823" i="1" s="1"/>
  <c r="L4824" i="1"/>
  <c r="M4824" i="1" s="1"/>
  <c r="L4825" i="1"/>
  <c r="M4825" i="1" s="1"/>
  <c r="L4826" i="1"/>
  <c r="M4826" i="1" s="1"/>
  <c r="L4827" i="1"/>
  <c r="M4827" i="1" s="1"/>
  <c r="L4828" i="1"/>
  <c r="M4828" i="1" s="1"/>
  <c r="L4829" i="1"/>
  <c r="M4829" i="1" s="1"/>
  <c r="L4830" i="1"/>
  <c r="M4830" i="1" s="1"/>
  <c r="L4831" i="1"/>
  <c r="M4831" i="1" s="1"/>
  <c r="L4832" i="1"/>
  <c r="M4832" i="1" s="1"/>
  <c r="L4833" i="1"/>
  <c r="M4833" i="1" s="1"/>
  <c r="L4834" i="1"/>
  <c r="M4834" i="1" s="1"/>
  <c r="L4835" i="1"/>
  <c r="M4835" i="1" s="1"/>
  <c r="L4836" i="1"/>
  <c r="M4836" i="1" s="1"/>
  <c r="L4837" i="1"/>
  <c r="M4837" i="1" s="1"/>
  <c r="L4838" i="1"/>
  <c r="M4838" i="1" s="1"/>
  <c r="L4839" i="1"/>
  <c r="M4839" i="1" s="1"/>
  <c r="L4840" i="1"/>
  <c r="M4840" i="1" s="1"/>
  <c r="L4841" i="1"/>
  <c r="M4841" i="1" s="1"/>
  <c r="L4842" i="1"/>
  <c r="M4842" i="1" s="1"/>
  <c r="L4843" i="1"/>
  <c r="M4843" i="1" s="1"/>
  <c r="L4844" i="1"/>
  <c r="M4844" i="1" s="1"/>
  <c r="L4845" i="1"/>
  <c r="M4845" i="1" s="1"/>
  <c r="L4846" i="1"/>
  <c r="M4846" i="1" s="1"/>
  <c r="L4847" i="1"/>
  <c r="M4847" i="1" s="1"/>
  <c r="L4848" i="1"/>
  <c r="M4848" i="1" s="1"/>
  <c r="L4849" i="1"/>
  <c r="M4849" i="1" s="1"/>
  <c r="L4850" i="1"/>
  <c r="M4850" i="1" s="1"/>
  <c r="L4851" i="1"/>
  <c r="M4851" i="1" s="1"/>
  <c r="L4852" i="1"/>
  <c r="M4852" i="1" s="1"/>
  <c r="L4853" i="1"/>
  <c r="M4853" i="1" s="1"/>
  <c r="L4854" i="1"/>
  <c r="M4854" i="1" s="1"/>
  <c r="L4855" i="1"/>
  <c r="M4855" i="1" s="1"/>
  <c r="L4856" i="1"/>
  <c r="M4856" i="1" s="1"/>
  <c r="L4857" i="1"/>
  <c r="M4857" i="1" s="1"/>
  <c r="L4858" i="1"/>
  <c r="M4858" i="1" s="1"/>
  <c r="L4859" i="1"/>
  <c r="M4859" i="1" s="1"/>
  <c r="L4860" i="1"/>
  <c r="M4860" i="1" s="1"/>
  <c r="L4861" i="1"/>
  <c r="M4861" i="1" s="1"/>
  <c r="L4862" i="1"/>
  <c r="M4862" i="1" s="1"/>
  <c r="L4863" i="1"/>
  <c r="M4863" i="1" s="1"/>
  <c r="L4864" i="1"/>
  <c r="M4864" i="1" s="1"/>
  <c r="L4865" i="1"/>
  <c r="M4865" i="1" s="1"/>
  <c r="L4866" i="1"/>
  <c r="M4866" i="1" s="1"/>
  <c r="L4867" i="1"/>
  <c r="M4867" i="1" s="1"/>
  <c r="L4868" i="1"/>
  <c r="M4868" i="1" s="1"/>
  <c r="L4869" i="1"/>
  <c r="M4869" i="1" s="1"/>
  <c r="L4870" i="1"/>
  <c r="M4870" i="1" s="1"/>
  <c r="L4871" i="1"/>
  <c r="M4871" i="1" s="1"/>
  <c r="L4872" i="1"/>
  <c r="M4872" i="1" s="1"/>
  <c r="L4873" i="1"/>
  <c r="M4873" i="1" s="1"/>
  <c r="L4874" i="1"/>
  <c r="M4874" i="1" s="1"/>
  <c r="L4875" i="1"/>
  <c r="M4875" i="1" s="1"/>
  <c r="L4876" i="1"/>
  <c r="M4876" i="1" s="1"/>
  <c r="L4877" i="1"/>
  <c r="M4877" i="1" s="1"/>
  <c r="L4878" i="1"/>
  <c r="M4878" i="1" s="1"/>
  <c r="L4879" i="1"/>
  <c r="M4879" i="1" s="1"/>
  <c r="L4880" i="1"/>
  <c r="M4880" i="1" s="1"/>
  <c r="L4881" i="1"/>
  <c r="M4881" i="1" s="1"/>
  <c r="L4882" i="1"/>
  <c r="M4882" i="1" s="1"/>
  <c r="L4883" i="1"/>
  <c r="M4883" i="1" s="1"/>
  <c r="L4884" i="1"/>
  <c r="M4884" i="1" s="1"/>
  <c r="L4885" i="1"/>
  <c r="M4885" i="1" s="1"/>
  <c r="L4886" i="1"/>
  <c r="M4886" i="1" s="1"/>
  <c r="L4887" i="1"/>
  <c r="M4887" i="1" s="1"/>
  <c r="L4888" i="1"/>
  <c r="M4888" i="1" s="1"/>
  <c r="L4889" i="1"/>
  <c r="M4889" i="1" s="1"/>
  <c r="L4890" i="1"/>
  <c r="M4890" i="1" s="1"/>
  <c r="L4891" i="1"/>
  <c r="M4891" i="1" s="1"/>
  <c r="L4892" i="1"/>
  <c r="M4892" i="1" s="1"/>
  <c r="L4893" i="1"/>
  <c r="M4893" i="1" s="1"/>
  <c r="L4894" i="1"/>
  <c r="M4894" i="1" s="1"/>
  <c r="L4895" i="1"/>
  <c r="M4895" i="1" s="1"/>
  <c r="L4896" i="1"/>
  <c r="M4896" i="1" s="1"/>
  <c r="L4897" i="1"/>
  <c r="M4897" i="1" s="1"/>
  <c r="L4898" i="1"/>
  <c r="M4898" i="1" s="1"/>
  <c r="L4899" i="1"/>
  <c r="M4899" i="1" s="1"/>
  <c r="L4900" i="1"/>
  <c r="M4900" i="1" s="1"/>
  <c r="L4901" i="1"/>
  <c r="M4901" i="1" s="1"/>
  <c r="L4902" i="1"/>
  <c r="M4902" i="1" s="1"/>
  <c r="L4903" i="1"/>
  <c r="M4903" i="1" s="1"/>
  <c r="L4904" i="1"/>
  <c r="M4904" i="1" s="1"/>
  <c r="L4905" i="1"/>
  <c r="M4905" i="1" s="1"/>
  <c r="L4906" i="1"/>
  <c r="M4906" i="1" s="1"/>
  <c r="L4907" i="1"/>
  <c r="M4907" i="1" s="1"/>
  <c r="L4908" i="1"/>
  <c r="M4908" i="1" s="1"/>
  <c r="L4909" i="1"/>
  <c r="M4909" i="1" s="1"/>
  <c r="L4910" i="1"/>
  <c r="M4910" i="1" s="1"/>
  <c r="L4911" i="1"/>
  <c r="M4911" i="1" s="1"/>
  <c r="L4912" i="1"/>
  <c r="M4912" i="1" s="1"/>
  <c r="L4913" i="1"/>
  <c r="M4913" i="1" s="1"/>
  <c r="L4914" i="1"/>
  <c r="M4914" i="1" s="1"/>
  <c r="L4915" i="1"/>
  <c r="M4915" i="1" s="1"/>
  <c r="L4916" i="1"/>
  <c r="M4916" i="1" s="1"/>
  <c r="L4917" i="1"/>
  <c r="M4917" i="1" s="1"/>
  <c r="L4918" i="1"/>
  <c r="M4918" i="1" s="1"/>
  <c r="L4919" i="1"/>
  <c r="M4919" i="1" s="1"/>
  <c r="L4920" i="1"/>
  <c r="M4920" i="1" s="1"/>
  <c r="L4921" i="1"/>
  <c r="M4921" i="1" s="1"/>
  <c r="L4922" i="1"/>
  <c r="M4922" i="1" s="1"/>
  <c r="L4923" i="1"/>
  <c r="M4923" i="1" s="1"/>
  <c r="L4924" i="1"/>
  <c r="M4924" i="1" s="1"/>
  <c r="L4925" i="1"/>
  <c r="M4925" i="1" s="1"/>
  <c r="L4926" i="1"/>
  <c r="M4926" i="1" s="1"/>
  <c r="L4927" i="1"/>
  <c r="M4927" i="1" s="1"/>
  <c r="L4928" i="1"/>
  <c r="M4928" i="1" s="1"/>
  <c r="L4929" i="1"/>
  <c r="M4929" i="1" s="1"/>
  <c r="L4930" i="1"/>
  <c r="M4930" i="1" s="1"/>
  <c r="L4931" i="1"/>
  <c r="M4931" i="1" s="1"/>
  <c r="L4932" i="1"/>
  <c r="M4932" i="1" s="1"/>
  <c r="L4933" i="1"/>
  <c r="M4933" i="1" s="1"/>
  <c r="L4934" i="1"/>
  <c r="M4934" i="1" s="1"/>
  <c r="L4935" i="1"/>
  <c r="M4935" i="1" s="1"/>
  <c r="L4936" i="1"/>
  <c r="M4936" i="1" s="1"/>
  <c r="L4937" i="1"/>
  <c r="M4937" i="1" s="1"/>
  <c r="L4938" i="1"/>
  <c r="M4938" i="1" s="1"/>
  <c r="L4939" i="1"/>
  <c r="M4939" i="1" s="1"/>
  <c r="L4940" i="1"/>
  <c r="M4940" i="1" s="1"/>
  <c r="L4941" i="1"/>
  <c r="M4941" i="1" s="1"/>
  <c r="L4942" i="1"/>
  <c r="M4942" i="1" s="1"/>
  <c r="L4943" i="1"/>
  <c r="M4943" i="1" s="1"/>
  <c r="L4944" i="1"/>
  <c r="M4944" i="1" s="1"/>
  <c r="L4945" i="1"/>
  <c r="M4945" i="1" s="1"/>
  <c r="L4946" i="1"/>
  <c r="M4946" i="1" s="1"/>
  <c r="L4947" i="1"/>
  <c r="M4947" i="1" s="1"/>
  <c r="L4948" i="1"/>
  <c r="M4948" i="1" s="1"/>
  <c r="L4949" i="1"/>
  <c r="M4949" i="1" s="1"/>
  <c r="L4950" i="1"/>
  <c r="M4950" i="1" s="1"/>
  <c r="L4951" i="1"/>
  <c r="M4951" i="1" s="1"/>
  <c r="L4952" i="1"/>
  <c r="M4952" i="1" s="1"/>
  <c r="L4953" i="1"/>
  <c r="M4953" i="1" s="1"/>
  <c r="L4954" i="1"/>
  <c r="M4954" i="1" s="1"/>
  <c r="L4955" i="1"/>
  <c r="M4955" i="1" s="1"/>
  <c r="L4956" i="1"/>
  <c r="M4956" i="1" s="1"/>
  <c r="L4957" i="1"/>
  <c r="M4957" i="1" s="1"/>
  <c r="L4958" i="1"/>
  <c r="M4958" i="1" s="1"/>
  <c r="L4959" i="1"/>
  <c r="M4959" i="1" s="1"/>
  <c r="L4960" i="1"/>
  <c r="M4960" i="1" s="1"/>
  <c r="L4961" i="1"/>
  <c r="M4961" i="1" s="1"/>
  <c r="L4962" i="1"/>
  <c r="M4962" i="1" s="1"/>
  <c r="L4963" i="1"/>
  <c r="M4963" i="1" s="1"/>
  <c r="L4964" i="1"/>
  <c r="M4964" i="1" s="1"/>
  <c r="L4965" i="1"/>
  <c r="M4965" i="1" s="1"/>
  <c r="L4966" i="1"/>
  <c r="M4966" i="1" s="1"/>
  <c r="L4967" i="1"/>
  <c r="M4967" i="1" s="1"/>
  <c r="L4968" i="1"/>
  <c r="M4968" i="1" s="1"/>
  <c r="L4969" i="1"/>
  <c r="M4969" i="1" s="1"/>
  <c r="L4970" i="1"/>
  <c r="M4970" i="1" s="1"/>
  <c r="L4971" i="1"/>
  <c r="M4971" i="1" s="1"/>
  <c r="L4972" i="1"/>
  <c r="M4972" i="1" s="1"/>
  <c r="L4973" i="1"/>
  <c r="M4973" i="1" s="1"/>
  <c r="L4974" i="1"/>
  <c r="M4974" i="1" s="1"/>
  <c r="L4975" i="1"/>
  <c r="M4975" i="1" s="1"/>
  <c r="L4976" i="1"/>
  <c r="M4976" i="1" s="1"/>
  <c r="L4977" i="1"/>
  <c r="M4977" i="1" s="1"/>
  <c r="L4978" i="1"/>
  <c r="M4978" i="1" s="1"/>
  <c r="L4979" i="1"/>
  <c r="M4979" i="1" s="1"/>
  <c r="L4980" i="1"/>
  <c r="M4980" i="1" s="1"/>
  <c r="L4981" i="1"/>
  <c r="M4981" i="1" s="1"/>
  <c r="L4982" i="1"/>
  <c r="M4982" i="1" s="1"/>
  <c r="L4983" i="1"/>
  <c r="M4983" i="1" s="1"/>
  <c r="L4984" i="1"/>
  <c r="M4984" i="1" s="1"/>
  <c r="L4985" i="1"/>
  <c r="M4985" i="1" s="1"/>
  <c r="L4986" i="1"/>
  <c r="M4986" i="1" s="1"/>
  <c r="L4987" i="1"/>
  <c r="M4987" i="1" s="1"/>
  <c r="L4988" i="1"/>
  <c r="M4988" i="1" s="1"/>
  <c r="L4989" i="1"/>
  <c r="M4989" i="1" s="1"/>
  <c r="L4990" i="1"/>
  <c r="M4990" i="1" s="1"/>
  <c r="L4991" i="1"/>
  <c r="M4991" i="1" s="1"/>
  <c r="L4992" i="1"/>
  <c r="M4992" i="1" s="1"/>
  <c r="L4993" i="1"/>
  <c r="M4993" i="1" s="1"/>
  <c r="L4994" i="1"/>
  <c r="M4994" i="1" s="1"/>
  <c r="L4995" i="1"/>
  <c r="M4995" i="1" s="1"/>
  <c r="L4996" i="1"/>
  <c r="M4996" i="1" s="1"/>
  <c r="L4997" i="1"/>
  <c r="M4997" i="1" s="1"/>
  <c r="L4998" i="1"/>
  <c r="M4998" i="1" s="1"/>
  <c r="L4999" i="1"/>
  <c r="M4999" i="1" s="1"/>
  <c r="L5000" i="1"/>
  <c r="M5000" i="1" s="1"/>
  <c r="L5001" i="1"/>
  <c r="M5001" i="1" s="1"/>
  <c r="L5002" i="1"/>
  <c r="M5002" i="1" s="1"/>
  <c r="L5003" i="1"/>
  <c r="M5003" i="1" s="1"/>
  <c r="L5004" i="1"/>
  <c r="M5004" i="1" s="1"/>
  <c r="L5005" i="1"/>
  <c r="M5005" i="1" s="1"/>
  <c r="L5006" i="1"/>
  <c r="M5006" i="1" s="1"/>
  <c r="L5007" i="1"/>
  <c r="M5007" i="1" s="1"/>
  <c r="L5008" i="1"/>
  <c r="M5008" i="1" s="1"/>
  <c r="L5009" i="1"/>
  <c r="M5009" i="1" s="1"/>
  <c r="L5010" i="1"/>
  <c r="M5010" i="1" s="1"/>
  <c r="L5011" i="1"/>
  <c r="M5011" i="1" s="1"/>
  <c r="L5012" i="1"/>
  <c r="M5012" i="1" s="1"/>
  <c r="L5013" i="1"/>
  <c r="M5013" i="1" s="1"/>
  <c r="L5014" i="1"/>
  <c r="M5014" i="1" s="1"/>
  <c r="L5015" i="1"/>
  <c r="M5015" i="1" s="1"/>
  <c r="L5016" i="1"/>
  <c r="M5016" i="1" s="1"/>
  <c r="L5017" i="1"/>
  <c r="M5017" i="1" s="1"/>
  <c r="L5018" i="1"/>
  <c r="M5018" i="1" s="1"/>
  <c r="L5019" i="1"/>
  <c r="M5019" i="1" s="1"/>
  <c r="L5020" i="1"/>
  <c r="M5020" i="1" s="1"/>
  <c r="L5021" i="1"/>
  <c r="M5021" i="1" s="1"/>
  <c r="L5022" i="1"/>
  <c r="M5022" i="1" s="1"/>
  <c r="L5023" i="1"/>
  <c r="M5023" i="1" s="1"/>
  <c r="L5024" i="1"/>
  <c r="M5024" i="1" s="1"/>
  <c r="L5025" i="1"/>
  <c r="M5025" i="1" s="1"/>
  <c r="L5026" i="1"/>
  <c r="M5026" i="1" s="1"/>
  <c r="L5027" i="1"/>
  <c r="M5027" i="1" s="1"/>
  <c r="L5028" i="1"/>
  <c r="M5028" i="1" s="1"/>
  <c r="L5029" i="1"/>
  <c r="M5029" i="1" s="1"/>
  <c r="L5030" i="1"/>
  <c r="M5030" i="1" s="1"/>
  <c r="L5031" i="1"/>
  <c r="M5031" i="1" s="1"/>
  <c r="L5032" i="1"/>
  <c r="M5032" i="1" s="1"/>
  <c r="L5033" i="1"/>
  <c r="M5033" i="1" s="1"/>
  <c r="L5034" i="1"/>
  <c r="M5034" i="1" s="1"/>
  <c r="L5035" i="1"/>
  <c r="M5035" i="1" s="1"/>
  <c r="L5036" i="1"/>
  <c r="M5036" i="1" s="1"/>
  <c r="L5037" i="1"/>
  <c r="M5037" i="1" s="1"/>
  <c r="L5038" i="1"/>
  <c r="M5038" i="1" s="1"/>
  <c r="L5039" i="1"/>
  <c r="M5039" i="1" s="1"/>
  <c r="L5040" i="1"/>
  <c r="M5040" i="1" s="1"/>
  <c r="L5041" i="1"/>
  <c r="M5041" i="1" s="1"/>
  <c r="L5042" i="1"/>
  <c r="M5042" i="1" s="1"/>
  <c r="L5043" i="1"/>
  <c r="M5043" i="1" s="1"/>
  <c r="L5044" i="1"/>
  <c r="M5044" i="1" s="1"/>
  <c r="L5045" i="1"/>
  <c r="M5045" i="1" s="1"/>
  <c r="L5046" i="1"/>
  <c r="M5046" i="1" s="1"/>
  <c r="L5047" i="1"/>
  <c r="M5047" i="1" s="1"/>
  <c r="L5048" i="1"/>
  <c r="M5048" i="1" s="1"/>
  <c r="L5049" i="1"/>
  <c r="M5049" i="1" s="1"/>
  <c r="L5050" i="1"/>
  <c r="M5050" i="1" s="1"/>
  <c r="L5051" i="1"/>
  <c r="M5051" i="1" s="1"/>
  <c r="L5052" i="1"/>
  <c r="M5052" i="1" s="1"/>
  <c r="L5053" i="1"/>
  <c r="M5053" i="1" s="1"/>
  <c r="L5054" i="1"/>
  <c r="M5054" i="1" s="1"/>
  <c r="L5055" i="1"/>
  <c r="M5055" i="1" s="1"/>
  <c r="L5056" i="1"/>
  <c r="M5056" i="1" s="1"/>
  <c r="L5057" i="1"/>
  <c r="M5057" i="1" s="1"/>
  <c r="L5058" i="1"/>
  <c r="M5058" i="1" s="1"/>
  <c r="L5059" i="1"/>
  <c r="M5059" i="1" s="1"/>
  <c r="L5060" i="1"/>
  <c r="M5060" i="1" s="1"/>
  <c r="L5061" i="1"/>
  <c r="M5061" i="1" s="1"/>
  <c r="L5062" i="1"/>
  <c r="M5062" i="1" s="1"/>
  <c r="L5063" i="1"/>
  <c r="M5063" i="1" s="1"/>
  <c r="L5064" i="1"/>
  <c r="M5064" i="1" s="1"/>
  <c r="L5065" i="1"/>
  <c r="M5065" i="1" s="1"/>
  <c r="L5066" i="1"/>
  <c r="M5066" i="1" s="1"/>
  <c r="L5067" i="1"/>
  <c r="M5067" i="1" s="1"/>
  <c r="L5068" i="1"/>
  <c r="M5068" i="1" s="1"/>
  <c r="L5069" i="1"/>
  <c r="M5069" i="1" s="1"/>
  <c r="L5070" i="1"/>
  <c r="M5070" i="1" s="1"/>
  <c r="L5071" i="1"/>
  <c r="M5071" i="1" s="1"/>
  <c r="L5072" i="1"/>
  <c r="M5072" i="1" s="1"/>
  <c r="L5073" i="1"/>
  <c r="M5073" i="1" s="1"/>
  <c r="L5074" i="1"/>
  <c r="M5074" i="1" s="1"/>
  <c r="L5075" i="1"/>
  <c r="M5075" i="1" s="1"/>
  <c r="L5076" i="1"/>
  <c r="M5076" i="1" s="1"/>
  <c r="L5077" i="1"/>
  <c r="M5077" i="1" s="1"/>
  <c r="L5078" i="1"/>
  <c r="M5078" i="1" s="1"/>
  <c r="L5079" i="1"/>
  <c r="M5079" i="1" s="1"/>
  <c r="L5080" i="1"/>
  <c r="M5080" i="1" s="1"/>
  <c r="L5081" i="1"/>
  <c r="M5081" i="1" s="1"/>
  <c r="L5082" i="1"/>
  <c r="M5082" i="1" s="1"/>
  <c r="L5083" i="1"/>
  <c r="M5083" i="1" s="1"/>
  <c r="L5084" i="1"/>
  <c r="M5084" i="1" s="1"/>
  <c r="L5085" i="1"/>
  <c r="M5085" i="1" s="1"/>
  <c r="L5086" i="1"/>
  <c r="M5086" i="1" s="1"/>
  <c r="L5087" i="1"/>
  <c r="M5087" i="1" s="1"/>
  <c r="L5088" i="1"/>
  <c r="M5088" i="1" s="1"/>
  <c r="L5089" i="1"/>
  <c r="M5089" i="1" s="1"/>
  <c r="L5090" i="1"/>
  <c r="M5090" i="1" s="1"/>
  <c r="L5091" i="1"/>
  <c r="M5091" i="1" s="1"/>
  <c r="L5092" i="1"/>
  <c r="M5092" i="1" s="1"/>
  <c r="L5093" i="1"/>
  <c r="M5093" i="1" s="1"/>
  <c r="L5094" i="1"/>
  <c r="M5094" i="1" s="1"/>
  <c r="L5095" i="1"/>
  <c r="M5095" i="1" s="1"/>
  <c r="L5096" i="1"/>
  <c r="M5096" i="1" s="1"/>
  <c r="L5097" i="1"/>
  <c r="M5097" i="1" s="1"/>
  <c r="L5098" i="1"/>
  <c r="M5098" i="1" s="1"/>
  <c r="L5099" i="1"/>
  <c r="M5099" i="1" s="1"/>
  <c r="L5100" i="1"/>
  <c r="M5100" i="1" s="1"/>
  <c r="L5101" i="1"/>
  <c r="M5101" i="1" s="1"/>
  <c r="L5102" i="1"/>
  <c r="M5102" i="1" s="1"/>
  <c r="L5103" i="1"/>
  <c r="M5103" i="1" s="1"/>
  <c r="L5104" i="1"/>
  <c r="M5104" i="1" s="1"/>
  <c r="L5105" i="1"/>
  <c r="M5105" i="1" s="1"/>
  <c r="L5106" i="1"/>
  <c r="M5106" i="1" s="1"/>
  <c r="L5107" i="1"/>
  <c r="M5107" i="1" s="1"/>
  <c r="L5108" i="1"/>
  <c r="M5108" i="1" s="1"/>
  <c r="L5109" i="1"/>
  <c r="M5109" i="1" s="1"/>
  <c r="L5110" i="1"/>
  <c r="M5110" i="1" s="1"/>
  <c r="L5111" i="1"/>
  <c r="M5111" i="1" s="1"/>
  <c r="L5112" i="1"/>
  <c r="M5112" i="1" s="1"/>
  <c r="L5113" i="1"/>
  <c r="M5113" i="1" s="1"/>
  <c r="L5114" i="1"/>
  <c r="M5114" i="1" s="1"/>
  <c r="L5115" i="1"/>
  <c r="M5115" i="1" s="1"/>
  <c r="L5116" i="1"/>
  <c r="M5116" i="1" s="1"/>
  <c r="L5117" i="1"/>
  <c r="M5117" i="1" s="1"/>
  <c r="L5118" i="1"/>
  <c r="M5118" i="1" s="1"/>
  <c r="L5119" i="1"/>
  <c r="M5119" i="1" s="1"/>
  <c r="L5120" i="1"/>
  <c r="M5120" i="1" s="1"/>
  <c r="L5121" i="1"/>
  <c r="M5121" i="1" s="1"/>
  <c r="L5122" i="1"/>
  <c r="M5122" i="1" s="1"/>
  <c r="L5123" i="1"/>
  <c r="M5123" i="1" s="1"/>
  <c r="L5124" i="1"/>
  <c r="M5124" i="1" s="1"/>
  <c r="L5125" i="1"/>
  <c r="M5125" i="1" s="1"/>
  <c r="L5126" i="1"/>
  <c r="M5126" i="1" s="1"/>
  <c r="L5127" i="1"/>
  <c r="M5127" i="1" s="1"/>
  <c r="L5128" i="1"/>
  <c r="M5128" i="1" s="1"/>
  <c r="L5129" i="1"/>
  <c r="M5129" i="1" s="1"/>
  <c r="L5130" i="1"/>
  <c r="M5130" i="1" s="1"/>
  <c r="L5131" i="1"/>
  <c r="M5131" i="1" s="1"/>
  <c r="L5132" i="1"/>
  <c r="M5132" i="1" s="1"/>
  <c r="L5133" i="1"/>
  <c r="M5133" i="1" s="1"/>
  <c r="L5134" i="1"/>
  <c r="M5134" i="1" s="1"/>
  <c r="L5135" i="1"/>
  <c r="M5135" i="1" s="1"/>
  <c r="L5136" i="1"/>
  <c r="M5136" i="1" s="1"/>
  <c r="L5137" i="1"/>
  <c r="M5137" i="1" s="1"/>
  <c r="L5138" i="1"/>
  <c r="M5138" i="1" s="1"/>
  <c r="L5139" i="1"/>
  <c r="M5139" i="1" s="1"/>
  <c r="L5140" i="1"/>
  <c r="M5140" i="1" s="1"/>
  <c r="L5141" i="1"/>
  <c r="M5141" i="1" s="1"/>
  <c r="L5142" i="1"/>
  <c r="M5142" i="1" s="1"/>
  <c r="L5143" i="1"/>
  <c r="M5143" i="1" s="1"/>
  <c r="L5144" i="1"/>
  <c r="M5144" i="1" s="1"/>
  <c r="L5145" i="1"/>
  <c r="M5145" i="1" s="1"/>
  <c r="L5146" i="1"/>
  <c r="M5146" i="1" s="1"/>
  <c r="L5147" i="1"/>
  <c r="M5147" i="1" s="1"/>
  <c r="L5148" i="1"/>
  <c r="M5148" i="1" s="1"/>
  <c r="L5149" i="1"/>
  <c r="M5149" i="1" s="1"/>
  <c r="L5150" i="1"/>
  <c r="M5150" i="1" s="1"/>
  <c r="L5151" i="1"/>
  <c r="M5151" i="1" s="1"/>
  <c r="L5152" i="1"/>
  <c r="M5152" i="1" s="1"/>
  <c r="L5153" i="1"/>
  <c r="M5153" i="1" s="1"/>
  <c r="L5154" i="1"/>
  <c r="M5154" i="1" s="1"/>
  <c r="L5155" i="1"/>
  <c r="M5155" i="1" s="1"/>
  <c r="L5156" i="1"/>
  <c r="M5156" i="1" s="1"/>
  <c r="L5157" i="1"/>
  <c r="M5157" i="1" s="1"/>
  <c r="L5158" i="1"/>
  <c r="M5158" i="1" s="1"/>
  <c r="L5159" i="1"/>
  <c r="M5159" i="1" s="1"/>
  <c r="L5160" i="1"/>
  <c r="M5160" i="1" s="1"/>
  <c r="L5161" i="1"/>
  <c r="M5161" i="1" s="1"/>
  <c r="L5162" i="1"/>
  <c r="M5162" i="1" s="1"/>
  <c r="L5163" i="1"/>
  <c r="M5163" i="1" s="1"/>
  <c r="L5164" i="1"/>
  <c r="M5164" i="1" s="1"/>
  <c r="L5165" i="1"/>
  <c r="M5165" i="1" s="1"/>
  <c r="L5166" i="1"/>
  <c r="M5166" i="1" s="1"/>
  <c r="L5167" i="1"/>
  <c r="M5167" i="1" s="1"/>
  <c r="L5168" i="1"/>
  <c r="M5168" i="1" s="1"/>
  <c r="L5169" i="1"/>
  <c r="M5169" i="1" s="1"/>
  <c r="L5170" i="1"/>
  <c r="M5170" i="1" s="1"/>
  <c r="L5171" i="1"/>
  <c r="M5171" i="1" s="1"/>
  <c r="L5172" i="1"/>
  <c r="M5172" i="1" s="1"/>
  <c r="L5173" i="1"/>
  <c r="M5173" i="1" s="1"/>
  <c r="L5174" i="1"/>
  <c r="M5174" i="1" s="1"/>
  <c r="L5175" i="1"/>
  <c r="M5175" i="1" s="1"/>
  <c r="L5176" i="1"/>
  <c r="M5176" i="1" s="1"/>
  <c r="L5177" i="1"/>
  <c r="M5177" i="1" s="1"/>
  <c r="L5178" i="1"/>
  <c r="M5178" i="1" s="1"/>
  <c r="L5179" i="1"/>
  <c r="M5179" i="1" s="1"/>
  <c r="L5180" i="1"/>
  <c r="M5180" i="1" s="1"/>
  <c r="L5181" i="1"/>
  <c r="M5181" i="1" s="1"/>
  <c r="L5182" i="1"/>
  <c r="M5182" i="1" s="1"/>
  <c r="L5183" i="1"/>
  <c r="M5183" i="1" s="1"/>
  <c r="L5184" i="1"/>
  <c r="M5184" i="1" s="1"/>
  <c r="L5185" i="1"/>
  <c r="M5185" i="1" s="1"/>
  <c r="L5186" i="1"/>
  <c r="M5186" i="1" s="1"/>
  <c r="L5187" i="1"/>
  <c r="M5187" i="1" s="1"/>
  <c r="L5188" i="1"/>
  <c r="M5188" i="1" s="1"/>
  <c r="L5189" i="1"/>
  <c r="M5189" i="1" s="1"/>
  <c r="L5190" i="1"/>
  <c r="M5190" i="1" s="1"/>
  <c r="L5191" i="1"/>
  <c r="M5191" i="1" s="1"/>
  <c r="L5192" i="1"/>
  <c r="M5192" i="1" s="1"/>
  <c r="L5193" i="1"/>
  <c r="M5193" i="1" s="1"/>
  <c r="L5194" i="1"/>
  <c r="M5194" i="1" s="1"/>
  <c r="L5195" i="1"/>
  <c r="M5195" i="1" s="1"/>
  <c r="L5196" i="1"/>
  <c r="M5196" i="1" s="1"/>
  <c r="L5197" i="1"/>
  <c r="M5197" i="1" s="1"/>
  <c r="L5198" i="1"/>
  <c r="M5198" i="1" s="1"/>
  <c r="L5199" i="1"/>
  <c r="M5199" i="1" s="1"/>
  <c r="L5200" i="1"/>
  <c r="M5200" i="1" s="1"/>
  <c r="L5201" i="1"/>
  <c r="M5201" i="1" s="1"/>
  <c r="L5202" i="1"/>
  <c r="M5202" i="1" s="1"/>
  <c r="L5203" i="1"/>
  <c r="M5203" i="1" s="1"/>
  <c r="L5204" i="1"/>
  <c r="M5204" i="1" s="1"/>
  <c r="L5205" i="1"/>
  <c r="M5205" i="1" s="1"/>
  <c r="L5206" i="1"/>
  <c r="M5206" i="1" s="1"/>
  <c r="L5207" i="1"/>
  <c r="M5207" i="1" s="1"/>
  <c r="L5208" i="1"/>
  <c r="M5208" i="1" s="1"/>
  <c r="L5209" i="1"/>
  <c r="M5209" i="1" s="1"/>
  <c r="L5210" i="1"/>
  <c r="M5210" i="1" s="1"/>
  <c r="L5211" i="1"/>
  <c r="M5211" i="1" s="1"/>
  <c r="L5212" i="1"/>
  <c r="M5212" i="1" s="1"/>
  <c r="L5213" i="1"/>
  <c r="M5213" i="1" s="1"/>
  <c r="L5214" i="1"/>
  <c r="M5214" i="1" s="1"/>
  <c r="L5215" i="1"/>
  <c r="M5215" i="1" s="1"/>
  <c r="L5216" i="1"/>
  <c r="M5216" i="1" s="1"/>
  <c r="L5217" i="1"/>
  <c r="M5217" i="1" s="1"/>
  <c r="L5218" i="1"/>
  <c r="M5218" i="1" s="1"/>
  <c r="L5219" i="1"/>
  <c r="M5219" i="1" s="1"/>
  <c r="L5220" i="1"/>
  <c r="M5220" i="1" s="1"/>
  <c r="L5221" i="1"/>
  <c r="M5221" i="1" s="1"/>
  <c r="L5222" i="1"/>
  <c r="M5222" i="1" s="1"/>
  <c r="L5223" i="1"/>
  <c r="M5223" i="1" s="1"/>
  <c r="L5224" i="1"/>
  <c r="M5224" i="1" s="1"/>
  <c r="L5225" i="1"/>
  <c r="M5225" i="1" s="1"/>
  <c r="L5226" i="1"/>
  <c r="M5226" i="1" s="1"/>
  <c r="L5227" i="1"/>
  <c r="M5227" i="1" s="1"/>
  <c r="L5228" i="1"/>
  <c r="M5228" i="1" s="1"/>
  <c r="L5229" i="1"/>
  <c r="M5229" i="1" s="1"/>
  <c r="L5230" i="1"/>
  <c r="M5230" i="1" s="1"/>
  <c r="L5231" i="1"/>
  <c r="M5231" i="1" s="1"/>
  <c r="L5232" i="1"/>
  <c r="M5232" i="1" s="1"/>
  <c r="L5233" i="1"/>
  <c r="M5233" i="1" s="1"/>
  <c r="L5234" i="1"/>
  <c r="M5234" i="1" s="1"/>
  <c r="L5235" i="1"/>
  <c r="M5235" i="1" s="1"/>
  <c r="L5236" i="1"/>
  <c r="M5236" i="1" s="1"/>
  <c r="L5237" i="1"/>
  <c r="M5237" i="1" s="1"/>
  <c r="L5238" i="1"/>
  <c r="M5238" i="1" s="1"/>
  <c r="L5239" i="1"/>
  <c r="M5239" i="1" s="1"/>
  <c r="L5240" i="1"/>
  <c r="M5240" i="1" s="1"/>
  <c r="L5241" i="1"/>
  <c r="M5241" i="1" s="1"/>
  <c r="L5242" i="1"/>
  <c r="M5242" i="1" s="1"/>
  <c r="L5243" i="1"/>
  <c r="M5243" i="1" s="1"/>
  <c r="L5244" i="1"/>
  <c r="M5244" i="1" s="1"/>
  <c r="L5245" i="1"/>
  <c r="M5245" i="1" s="1"/>
  <c r="L5246" i="1"/>
  <c r="M5246" i="1" s="1"/>
  <c r="L5247" i="1"/>
  <c r="M5247" i="1" s="1"/>
  <c r="L5248" i="1"/>
  <c r="M5248" i="1" s="1"/>
  <c r="L5249" i="1"/>
  <c r="M5249" i="1" s="1"/>
  <c r="L5250" i="1"/>
  <c r="M5250" i="1" s="1"/>
  <c r="L5251" i="1"/>
  <c r="M5251" i="1" s="1"/>
  <c r="L5252" i="1"/>
  <c r="M5252" i="1" s="1"/>
  <c r="L5253" i="1"/>
  <c r="M5253" i="1" s="1"/>
  <c r="L5254" i="1"/>
  <c r="M5254" i="1" s="1"/>
  <c r="L5255" i="1"/>
  <c r="M5255" i="1" s="1"/>
  <c r="L5256" i="1"/>
  <c r="M5256" i="1" s="1"/>
  <c r="L5257" i="1"/>
  <c r="M5257" i="1" s="1"/>
  <c r="L5258" i="1"/>
  <c r="M5258" i="1" s="1"/>
  <c r="L5259" i="1"/>
  <c r="M5259" i="1" s="1"/>
  <c r="L5260" i="1"/>
  <c r="M5260" i="1" s="1"/>
  <c r="L5261" i="1"/>
  <c r="M5261" i="1" s="1"/>
  <c r="L5262" i="1"/>
  <c r="M5262" i="1" s="1"/>
  <c r="L5263" i="1"/>
  <c r="M5263" i="1" s="1"/>
  <c r="L5264" i="1"/>
  <c r="M5264" i="1" s="1"/>
  <c r="L5265" i="1"/>
  <c r="M5265" i="1" s="1"/>
  <c r="L5266" i="1"/>
  <c r="M5266" i="1" s="1"/>
  <c r="L5267" i="1"/>
  <c r="M5267" i="1" s="1"/>
  <c r="L5268" i="1"/>
  <c r="M5268" i="1" s="1"/>
  <c r="L5269" i="1"/>
  <c r="M5269" i="1" s="1"/>
  <c r="L5270" i="1"/>
  <c r="M5270" i="1" s="1"/>
  <c r="L5271" i="1"/>
  <c r="M5271" i="1" s="1"/>
  <c r="L5272" i="1"/>
  <c r="M5272" i="1" s="1"/>
  <c r="L5273" i="1"/>
  <c r="M5273" i="1" s="1"/>
  <c r="L5274" i="1"/>
  <c r="M5274" i="1" s="1"/>
  <c r="L5275" i="1"/>
  <c r="M5275" i="1" s="1"/>
  <c r="L5276" i="1"/>
  <c r="M5276" i="1" s="1"/>
  <c r="L5277" i="1"/>
  <c r="M5277" i="1" s="1"/>
  <c r="L5278" i="1"/>
  <c r="M5278" i="1" s="1"/>
  <c r="L5279" i="1"/>
  <c r="M5279" i="1" s="1"/>
  <c r="L5280" i="1"/>
  <c r="M5280" i="1" s="1"/>
  <c r="L5281" i="1"/>
  <c r="M5281" i="1" s="1"/>
  <c r="L5282" i="1"/>
  <c r="M5282" i="1" s="1"/>
  <c r="L5283" i="1"/>
  <c r="M5283" i="1" s="1"/>
  <c r="L5284" i="1"/>
  <c r="M5284" i="1" s="1"/>
  <c r="L5285" i="1"/>
  <c r="M5285" i="1" s="1"/>
  <c r="L5286" i="1"/>
  <c r="M5286" i="1" s="1"/>
  <c r="L5287" i="1"/>
  <c r="M5287" i="1" s="1"/>
  <c r="L5288" i="1"/>
  <c r="M5288" i="1" s="1"/>
  <c r="L5289" i="1"/>
  <c r="M5289" i="1" s="1"/>
  <c r="L5290" i="1"/>
  <c r="M5290" i="1" s="1"/>
  <c r="L5291" i="1"/>
  <c r="M5291" i="1" s="1"/>
  <c r="L5292" i="1"/>
  <c r="M5292" i="1" s="1"/>
  <c r="L5293" i="1"/>
  <c r="M5293" i="1" s="1"/>
  <c r="L5294" i="1"/>
  <c r="M5294" i="1" s="1"/>
  <c r="L5295" i="1"/>
  <c r="M5295" i="1" s="1"/>
  <c r="L5296" i="1"/>
  <c r="M5296" i="1" s="1"/>
  <c r="L5297" i="1"/>
  <c r="M5297" i="1" s="1"/>
  <c r="L5298" i="1"/>
  <c r="M5298" i="1" s="1"/>
  <c r="L5299" i="1"/>
  <c r="M5299" i="1" s="1"/>
  <c r="L5300" i="1"/>
  <c r="M5300" i="1" s="1"/>
  <c r="L5301" i="1"/>
  <c r="M5301" i="1" s="1"/>
  <c r="L5302" i="1"/>
  <c r="M5302" i="1" s="1"/>
  <c r="L5303" i="1"/>
  <c r="M5303" i="1" s="1"/>
  <c r="L5304" i="1"/>
  <c r="M5304" i="1" s="1"/>
  <c r="L5305" i="1"/>
  <c r="M5305" i="1" s="1"/>
  <c r="L5306" i="1"/>
  <c r="M5306" i="1" s="1"/>
  <c r="L5307" i="1"/>
  <c r="M5307" i="1" s="1"/>
  <c r="L5308" i="1"/>
  <c r="M5308" i="1" s="1"/>
  <c r="L5309" i="1"/>
  <c r="M5309" i="1" s="1"/>
  <c r="L5310" i="1"/>
  <c r="M5310" i="1" s="1"/>
  <c r="L5311" i="1"/>
  <c r="M5311" i="1" s="1"/>
  <c r="L5312" i="1"/>
  <c r="M5312" i="1" s="1"/>
  <c r="L5313" i="1"/>
  <c r="M5313" i="1" s="1"/>
  <c r="L5314" i="1"/>
  <c r="M5314" i="1" s="1"/>
  <c r="L5315" i="1"/>
  <c r="M5315" i="1" s="1"/>
  <c r="L5316" i="1"/>
  <c r="M5316" i="1" s="1"/>
  <c r="L5317" i="1"/>
  <c r="M5317" i="1" s="1"/>
  <c r="L5318" i="1"/>
  <c r="M5318" i="1" s="1"/>
  <c r="L5319" i="1"/>
  <c r="M5319" i="1" s="1"/>
  <c r="L5320" i="1"/>
  <c r="M5320" i="1" s="1"/>
  <c r="L5321" i="1"/>
  <c r="M5321" i="1" s="1"/>
  <c r="L5322" i="1"/>
  <c r="M5322" i="1" s="1"/>
  <c r="L5323" i="1"/>
  <c r="M5323" i="1" s="1"/>
  <c r="L5324" i="1"/>
  <c r="M5324" i="1" s="1"/>
  <c r="L5325" i="1"/>
  <c r="M5325" i="1" s="1"/>
  <c r="L5326" i="1"/>
  <c r="M5326" i="1" s="1"/>
  <c r="L5327" i="1"/>
  <c r="M5327" i="1" s="1"/>
  <c r="L5328" i="1"/>
  <c r="M5328" i="1" s="1"/>
  <c r="L5329" i="1"/>
  <c r="M5329"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s="1"/>
  <c r="O2451" i="1" a="1"/>
  <c r="O2451" i="1" s="1"/>
  <c r="O2452" i="1" a="1"/>
  <c r="O2452" i="1" s="1"/>
  <c r="O2453" i="1" a="1"/>
  <c r="O2453" i="1" s="1"/>
  <c r="O2454" i="1" a="1"/>
  <c r="O2454" i="1" s="1"/>
  <c r="O2455" i="1" a="1"/>
  <c r="O2455" i="1" s="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s="1"/>
  <c r="O2482" i="1" a="1"/>
  <c r="O2482" i="1" s="1"/>
  <c r="O2483" i="1" a="1"/>
  <c r="O2483" i="1" s="1"/>
  <c r="O2484" i="1" a="1"/>
  <c r="O2484" i="1" s="1"/>
  <c r="O2485" i="1" a="1"/>
  <c r="O2485" i="1" s="1"/>
  <c r="O2486" i="1" a="1"/>
  <c r="O2486" i="1" s="1"/>
  <c r="O2487" i="1" a="1"/>
  <c r="O2487" i="1" s="1"/>
  <c r="O2488" i="1" a="1"/>
  <c r="O2488" i="1" s="1"/>
  <c r="O2489" i="1" a="1"/>
  <c r="O2489" i="1" s="1"/>
  <c r="O2490" i="1" a="1"/>
  <c r="O2490" i="1" s="1"/>
  <c r="O2491" i="1" a="1"/>
  <c r="O2491" i="1" s="1"/>
  <c r="O2492" i="1" a="1"/>
  <c r="O2492" i="1" s="1"/>
  <c r="O2493" i="1" a="1"/>
  <c r="O2493" i="1" s="1"/>
  <c r="O2494" i="1" a="1"/>
  <c r="O2494" i="1" s="1"/>
  <c r="O2495" i="1" a="1"/>
  <c r="O2495" i="1" s="1"/>
  <c r="O2496" i="1" a="1"/>
  <c r="O2496" i="1" s="1"/>
  <c r="O2497" i="1" a="1"/>
  <c r="O2497" i="1" s="1"/>
  <c r="O2498" i="1" a="1"/>
  <c r="O2498" i="1" s="1"/>
  <c r="O2499" i="1" a="1"/>
  <c r="O2499" i="1" s="1"/>
  <c r="O2500" i="1" a="1"/>
  <c r="O2500" i="1" s="1"/>
  <c r="O2501" i="1" a="1"/>
  <c r="O2501" i="1" s="1"/>
  <c r="O2502" i="1" a="1"/>
  <c r="O2502" i="1" s="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s="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s="1"/>
  <c r="O2552" i="1" a="1"/>
  <c r="O2552" i="1" s="1"/>
  <c r="O2553" i="1" a="1"/>
  <c r="O2553" i="1" s="1"/>
  <c r="O2554" i="1" a="1"/>
  <c r="O2554" i="1" s="1"/>
  <c r="O2555" i="1" a="1"/>
  <c r="O2555" i="1" s="1"/>
  <c r="O2556" i="1" a="1"/>
  <c r="O2556" i="1" s="1"/>
  <c r="O2557" i="1" a="1"/>
  <c r="O2557" i="1" s="1"/>
  <c r="O2558" i="1" a="1"/>
  <c r="O2558" i="1" s="1"/>
  <c r="O2559" i="1" a="1"/>
  <c r="O2559" i="1" s="1"/>
  <c r="O2560" i="1" a="1"/>
  <c r="O2560" i="1" s="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s="1"/>
  <c r="O2573" i="1" a="1"/>
  <c r="O2573" i="1" s="1"/>
  <c r="O2574" i="1" a="1"/>
  <c r="O2574" i="1" s="1"/>
  <c r="O2575" i="1" a="1"/>
  <c r="O2575" i="1" s="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s="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s="1"/>
  <c r="O2685" i="1" a="1"/>
  <c r="O2685" i="1" s="1"/>
  <c r="O2686" i="1" a="1"/>
  <c r="O2686" i="1" s="1"/>
  <c r="O2687" i="1" a="1"/>
  <c r="O2687" i="1" s="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s="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s="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s="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s="1"/>
  <c r="O2877" i="1" a="1"/>
  <c r="O2877" i="1" s="1"/>
  <c r="O2878" i="1" a="1"/>
  <c r="O2878" i="1" s="1"/>
  <c r="O2879" i="1" a="1"/>
  <c r="O2879" i="1" s="1"/>
  <c r="O2880" i="1" a="1"/>
  <c r="O2880" i="1" s="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s="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s="1"/>
  <c r="O2933" i="1" a="1"/>
  <c r="O2933" i="1" s="1"/>
  <c r="O2934" i="1" a="1"/>
  <c r="O2934" i="1" s="1"/>
  <c r="O2935" i="1" a="1"/>
  <c r="O2935" i="1" s="1"/>
  <c r="O2936" i="1" a="1"/>
  <c r="O2936" i="1" s="1"/>
  <c r="O2937" i="1" a="1"/>
  <c r="O2937" i="1" s="1"/>
  <c r="O2938" i="1" a="1"/>
  <c r="O2938" i="1" s="1"/>
  <c r="O2939" i="1" a="1"/>
  <c r="O2939" i="1" s="1"/>
  <c r="O2940" i="1" a="1"/>
  <c r="O2940" i="1" s="1"/>
  <c r="O2941" i="1" a="1"/>
  <c r="O2941" i="1" s="1"/>
  <c r="O2942" i="1" a="1"/>
  <c r="O2942" i="1" s="1"/>
  <c r="O2943" i="1" a="1"/>
  <c r="O2943" i="1" s="1"/>
  <c r="O2944" i="1" a="1"/>
  <c r="O2944" i="1" s="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s="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s="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s="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s="1"/>
  <c r="O3093" i="1" a="1"/>
  <c r="O3093" i="1" s="1"/>
  <c r="O3094" i="1" a="1"/>
  <c r="O3094" i="1" s="1"/>
  <c r="O3095" i="1" a="1"/>
  <c r="O3095" i="1" s="1"/>
  <c r="O3096" i="1" a="1"/>
  <c r="O3096" i="1" s="1"/>
  <c r="O3097" i="1" a="1"/>
  <c r="O3097" i="1" s="1"/>
  <c r="O3098" i="1" a="1"/>
  <c r="O3098" i="1" s="1"/>
  <c r="O3099" i="1" a="1"/>
  <c r="O3099" i="1" s="1"/>
  <c r="O3100" i="1" a="1"/>
  <c r="O3100" i="1" s="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s="1"/>
  <c r="O3113" i="1" a="1"/>
  <c r="O3113" i="1" s="1"/>
  <c r="O3114" i="1" a="1"/>
  <c r="O3114" i="1" s="1"/>
  <c r="O3115" i="1" a="1"/>
  <c r="O3115" i="1" s="1"/>
  <c r="O3116" i="1" a="1"/>
  <c r="O3116" i="1" s="1"/>
  <c r="O3117" i="1" a="1"/>
  <c r="O3117" i="1" s="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s="1"/>
  <c r="O3156" i="1" a="1"/>
  <c r="O3156" i="1" s="1"/>
  <c r="O3157" i="1" a="1"/>
  <c r="O3157" i="1" s="1"/>
  <c r="O3158" i="1" a="1"/>
  <c r="O3158" i="1" s="1"/>
  <c r="O3159" i="1" a="1"/>
  <c r="O3159" i="1" s="1"/>
  <c r="O3160" i="1" a="1"/>
  <c r="O3160" i="1" s="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s="1"/>
  <c r="O3173" i="1" a="1"/>
  <c r="O3173" i="1" s="1"/>
  <c r="O3174" i="1" a="1"/>
  <c r="O3174" i="1" s="1"/>
  <c r="O3175" i="1" a="1"/>
  <c r="O3175" i="1" s="1"/>
  <c r="O3176" i="1" a="1"/>
  <c r="O3176" i="1" s="1"/>
  <c r="O3177" i="1" a="1"/>
  <c r="O3177" i="1" s="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s="1"/>
  <c r="O3190" i="1" a="1"/>
  <c r="O3190" i="1" s="1"/>
  <c r="O3191" i="1" a="1"/>
  <c r="O3191" i="1" s="1"/>
  <c r="O3192" i="1" a="1"/>
  <c r="O3192" i="1" s="1"/>
  <c r="O3193" i="1" a="1"/>
  <c r="O3193" i="1" s="1"/>
  <c r="O3194" i="1" a="1"/>
  <c r="O3194" i="1" s="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s="1"/>
  <c r="O3213" i="1" a="1"/>
  <c r="O3213" i="1" s="1"/>
  <c r="O3214" i="1" a="1"/>
  <c r="O3214" i="1" s="1"/>
  <c r="O3215" i="1" a="1"/>
  <c r="O3215" i="1" s="1"/>
  <c r="O3216" i="1" a="1"/>
  <c r="O3216" i="1" s="1"/>
  <c r="O3217" i="1" a="1"/>
  <c r="O3217" i="1" s="1"/>
  <c r="O3218" i="1" a="1"/>
  <c r="O3218" i="1" s="1"/>
  <c r="O3219" i="1" a="1"/>
  <c r="O3219" i="1" s="1"/>
  <c r="O3220" i="1" a="1"/>
  <c r="O3220" i="1" s="1"/>
  <c r="O3221" i="1" a="1"/>
  <c r="O3221" i="1" s="1"/>
  <c r="O3222" i="1" a="1"/>
  <c r="O3222" i="1" s="1"/>
  <c r="O3223" i="1" a="1"/>
  <c r="O3223" i="1" s="1"/>
  <c r="O3224" i="1" a="1"/>
  <c r="O3224" i="1" s="1"/>
  <c r="O3225" i="1" a="1"/>
  <c r="O3225" i="1" s="1"/>
  <c r="O3226" i="1" a="1"/>
  <c r="O3226" i="1" s="1"/>
  <c r="O3227" i="1" a="1"/>
  <c r="O3227" i="1" s="1"/>
  <c r="O3228" i="1" a="1"/>
  <c r="O3228" i="1" s="1"/>
  <c r="O3229" i="1" a="1"/>
  <c r="O3229" i="1" s="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s="1"/>
  <c r="O3243" i="1" a="1"/>
  <c r="O3243" i="1" s="1"/>
  <c r="O3244" i="1" a="1"/>
  <c r="O3244" i="1" s="1"/>
  <c r="O3245" i="1" a="1"/>
  <c r="O3245" i="1" s="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s="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s="1"/>
  <c r="O3287" i="1" a="1"/>
  <c r="O3287" i="1" s="1"/>
  <c r="O3288" i="1" a="1"/>
  <c r="O3288" i="1" s="1"/>
  <c r="O3289" i="1" a="1"/>
  <c r="O3289" i="1" s="1"/>
  <c r="O3290" i="1" a="1"/>
  <c r="O3290" i="1" s="1"/>
  <c r="O3291" i="1" a="1"/>
  <c r="O3291" i="1" s="1"/>
  <c r="O3292" i="1" a="1"/>
  <c r="O3292" i="1" s="1"/>
  <c r="O3293" i="1" a="1"/>
  <c r="O3293" i="1" s="1"/>
  <c r="O3294" i="1" a="1"/>
  <c r="O3294" i="1" s="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s="1"/>
  <c r="O3307" i="1" a="1"/>
  <c r="O3307" i="1" s="1"/>
  <c r="O3308" i="1" a="1"/>
  <c r="O3308" i="1" s="1"/>
  <c r="O3309" i="1" a="1"/>
  <c r="O3309" i="1" s="1"/>
  <c r="O3310" i="1" a="1"/>
  <c r="O3310" i="1" s="1"/>
  <c r="O3311" i="1" a="1"/>
  <c r="O3311" i="1" s="1"/>
  <c r="O3312" i="1" a="1"/>
  <c r="O3312" i="1" s="1"/>
  <c r="O3313" i="1" a="1"/>
  <c r="O3313" i="1" s="1"/>
  <c r="O3314" i="1" a="1"/>
  <c r="O3314" i="1" s="1"/>
  <c r="O3315" i="1" a="1"/>
  <c r="O3315" i="1" s="1"/>
  <c r="O3316" i="1" a="1"/>
  <c r="O3316" i="1" s="1"/>
  <c r="O3317" i="1" a="1"/>
  <c r="O3317" i="1" s="1"/>
  <c r="O3318" i="1" a="1"/>
  <c r="O3318" i="1" s="1"/>
  <c r="O3319" i="1" a="1"/>
  <c r="O3319" i="1" s="1"/>
  <c r="O3320" i="1" a="1"/>
  <c r="O3320" i="1" s="1"/>
  <c r="O3321" i="1" a="1"/>
  <c r="O3321" i="1" s="1"/>
  <c r="O3322" i="1" a="1"/>
  <c r="O3322" i="1" s="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s="1"/>
  <c r="O3341" i="1" a="1"/>
  <c r="O3341" i="1" s="1"/>
  <c r="O3342" i="1" a="1"/>
  <c r="O3342" i="1" s="1"/>
  <c r="O3343" i="1" a="1"/>
  <c r="O3343" i="1" s="1"/>
  <c r="O3344" i="1" a="1"/>
  <c r="O3344" i="1" s="1"/>
  <c r="O3345" i="1" a="1"/>
  <c r="O3345" i="1" s="1"/>
  <c r="O3346" i="1" a="1"/>
  <c r="O3346" i="1" s="1"/>
  <c r="O3347" i="1" a="1"/>
  <c r="O3347" i="1" s="1"/>
  <c r="O3348" i="1" a="1"/>
  <c r="O3348" i="1" s="1"/>
  <c r="O3349" i="1" a="1"/>
  <c r="O3349" i="1" s="1"/>
  <c r="O3350" i="1" a="1"/>
  <c r="O3350" i="1" s="1"/>
  <c r="O3351" i="1" a="1"/>
  <c r="O3351" i="1" s="1"/>
  <c r="O3352" i="1" a="1"/>
  <c r="O3352" i="1" s="1"/>
  <c r="O3353" i="1" a="1"/>
  <c r="O3353" i="1" s="1"/>
  <c r="O3354" i="1" a="1"/>
  <c r="O3354" i="1" s="1"/>
  <c r="O3355" i="1" a="1"/>
  <c r="O3355" i="1" s="1"/>
  <c r="O3356" i="1" a="1"/>
  <c r="O3356" i="1" s="1"/>
  <c r="O3357" i="1" a="1"/>
  <c r="O3357" i="1" s="1"/>
  <c r="O3358" i="1" a="1"/>
  <c r="O3358" i="1" s="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s="1"/>
  <c r="O3371" i="1" a="1"/>
  <c r="O3371" i="1" s="1"/>
  <c r="O3372" i="1" a="1"/>
  <c r="O3372" i="1" s="1"/>
  <c r="O3373" i="1" a="1"/>
  <c r="O3373" i="1" s="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s="1"/>
  <c r="O3394" i="1" a="1"/>
  <c r="O3394" i="1" s="1"/>
  <c r="O3395" i="1" a="1"/>
  <c r="O3395" i="1" s="1"/>
  <c r="O3396" i="1" a="1"/>
  <c r="O3396" i="1" s="1"/>
  <c r="O3397" i="1" a="1"/>
  <c r="O3397" i="1" s="1"/>
  <c r="O3398" i="1" a="1"/>
  <c r="O3398" i="1" s="1"/>
  <c r="O3399" i="1" a="1"/>
  <c r="O3399" i="1" s="1"/>
  <c r="O3400" i="1" a="1"/>
  <c r="O3400" i="1" s="1"/>
  <c r="O3401" i="1" a="1"/>
  <c r="O3401" i="1" s="1"/>
  <c r="O3402" i="1" a="1"/>
  <c r="O3402" i="1" s="1"/>
  <c r="O3403" i="1" a="1"/>
  <c r="O3403" i="1" s="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s="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s="1"/>
  <c r="O3451" i="1" a="1"/>
  <c r="O3451" i="1" s="1"/>
  <c r="O3452" i="1" a="1"/>
  <c r="O3452" i="1" s="1"/>
  <c r="O3453" i="1" a="1"/>
  <c r="O3453" i="1" s="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s="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s="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s="1"/>
  <c r="O3514" i="1" a="1"/>
  <c r="O3514" i="1" s="1"/>
  <c r="O3515" i="1" a="1"/>
  <c r="O3515" i="1" s="1"/>
  <c r="O3516" i="1" a="1"/>
  <c r="O3516" i="1" s="1"/>
  <c r="O3517" i="1" a="1"/>
  <c r="O3517" i="1" s="1"/>
  <c r="O3518" i="1" a="1"/>
  <c r="O3518" i="1" s="1"/>
  <c r="O3519" i="1" a="1"/>
  <c r="O3519" i="1" s="1"/>
  <c r="O3520" i="1" a="1"/>
  <c r="O3520" i="1" s="1"/>
  <c r="O3521" i="1" a="1"/>
  <c r="O3521" i="1" s="1"/>
  <c r="O3522" i="1" a="1"/>
  <c r="O3522" i="1" s="1"/>
  <c r="O3523" i="1" a="1"/>
  <c r="O3523" i="1" s="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s="1"/>
  <c r="O3535" i="1" a="1"/>
  <c r="O3535" i="1" s="1"/>
  <c r="O3536" i="1" a="1"/>
  <c r="O3536" i="1" s="1"/>
  <c r="O3537" i="1" a="1"/>
  <c r="O3537" i="1" s="1"/>
  <c r="O3538" i="1" a="1"/>
  <c r="O3538" i="1" s="1"/>
  <c r="O3539" i="1" a="1"/>
  <c r="O3539" i="1" s="1"/>
  <c r="O3540" i="1" a="1"/>
  <c r="O3540" i="1" s="1"/>
  <c r="O3541" i="1" a="1"/>
  <c r="O3541" i="1" s="1"/>
  <c r="O3542" i="1" a="1"/>
  <c r="O3542" i="1" s="1"/>
  <c r="O3543" i="1" a="1"/>
  <c r="O3543" i="1" s="1"/>
  <c r="O3544" i="1" a="1"/>
  <c r="O3544" i="1" s="1"/>
  <c r="O3545" i="1" a="1"/>
  <c r="O3545" i="1" s="1"/>
  <c r="O3546" i="1" a="1"/>
  <c r="O3546" i="1" s="1"/>
  <c r="O3547" i="1" a="1"/>
  <c r="O3547" i="1" s="1"/>
  <c r="O3548" i="1" a="1"/>
  <c r="O3548" i="1" s="1"/>
  <c r="O3549" i="1" a="1"/>
  <c r="O3549" i="1" s="1"/>
  <c r="O3550" i="1" a="1"/>
  <c r="O3550" i="1" s="1"/>
  <c r="O3551" i="1" a="1"/>
  <c r="O3551" i="1" s="1"/>
  <c r="O3552" i="1" a="1"/>
  <c r="O3552" i="1" s="1"/>
  <c r="O3553" i="1" a="1"/>
  <c r="O3553" i="1" s="1"/>
  <c r="O3554" i="1" a="1"/>
  <c r="O3554" i="1" s="1"/>
  <c r="O3555" i="1" a="1"/>
  <c r="O3555" i="1" s="1"/>
  <c r="O3556" i="1" a="1"/>
  <c r="O3556" i="1" s="1"/>
  <c r="O3557" i="1" a="1"/>
  <c r="O3557" i="1" s="1"/>
  <c r="O3558" i="1" a="1"/>
  <c r="O3558" i="1" s="1"/>
  <c r="O3559" i="1" a="1"/>
  <c r="O3559" i="1" s="1"/>
  <c r="O3560" i="1" a="1"/>
  <c r="O3560" i="1" s="1"/>
  <c r="O3561" i="1" a="1"/>
  <c r="O3561" i="1" s="1"/>
  <c r="O3562" i="1" a="1"/>
  <c r="O3562" i="1" s="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s="1"/>
  <c r="O3577" i="1" a="1"/>
  <c r="O3577" i="1" s="1"/>
  <c r="O3578" i="1" a="1"/>
  <c r="O3578" i="1" s="1"/>
  <c r="O3579" i="1" a="1"/>
  <c r="O3579" i="1" s="1"/>
  <c r="O3580" i="1" a="1"/>
  <c r="O3580" i="1" s="1"/>
  <c r="O3581" i="1" a="1"/>
  <c r="O3581" i="1" s="1"/>
  <c r="O3582" i="1" a="1"/>
  <c r="O3582" i="1" s="1"/>
  <c r="O3583" i="1" a="1"/>
  <c r="O3583" i="1" s="1"/>
  <c r="O3584" i="1" a="1"/>
  <c r="O3584" i="1" s="1"/>
  <c r="O3585" i="1" a="1"/>
  <c r="O3585" i="1" s="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s="1"/>
  <c r="O3596" i="1" a="1"/>
  <c r="O3596" i="1" s="1"/>
  <c r="O3597" i="1" a="1"/>
  <c r="O3597" i="1" s="1"/>
  <c r="O3598" i="1" a="1"/>
  <c r="O3598" i="1" s="1"/>
  <c r="O3599" i="1" a="1"/>
  <c r="O3599" i="1" s="1"/>
  <c r="O3600" i="1" a="1"/>
  <c r="O3600" i="1" s="1"/>
  <c r="O3601" i="1" a="1"/>
  <c r="O3601" i="1" s="1"/>
  <c r="O3602" i="1" a="1"/>
  <c r="O3602" i="1" s="1"/>
  <c r="O3603" i="1" a="1"/>
  <c r="O3603" i="1" s="1"/>
  <c r="O3604" i="1" a="1"/>
  <c r="O3604" i="1" s="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s="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s="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s="1"/>
  <c r="O3643" i="1" a="1"/>
  <c r="O3643" i="1" s="1"/>
  <c r="O3644" i="1" a="1"/>
  <c r="O3644" i="1" s="1"/>
  <c r="O3645" i="1" a="1"/>
  <c r="O3645" i="1" s="1"/>
  <c r="O3646" i="1" a="1"/>
  <c r="O3646" i="1" s="1"/>
  <c r="O3647" i="1" a="1"/>
  <c r="O3647" i="1" s="1"/>
  <c r="O3648" i="1" a="1"/>
  <c r="O3648" i="1" s="1"/>
  <c r="O3649" i="1" a="1"/>
  <c r="O3649" i="1" s="1"/>
  <c r="O3650" i="1" a="1"/>
  <c r="O3650" i="1" s="1"/>
  <c r="O3651" i="1" a="1"/>
  <c r="O3651" i="1" s="1"/>
  <c r="O3652" i="1" a="1"/>
  <c r="O3652" i="1" s="1"/>
  <c r="O3653" i="1" a="1"/>
  <c r="O3653" i="1" s="1"/>
  <c r="O3654" i="1" a="1"/>
  <c r="O3654" i="1" s="1"/>
  <c r="O3655" i="1" a="1"/>
  <c r="O3655" i="1" s="1"/>
  <c r="O3656" i="1" a="1"/>
  <c r="O3656" i="1" s="1"/>
  <c r="O3657" i="1" a="1"/>
  <c r="O3657" i="1" s="1"/>
  <c r="O3658" i="1" a="1"/>
  <c r="O3658" i="1" s="1"/>
  <c r="O3659" i="1" a="1"/>
  <c r="O3659" i="1" s="1"/>
  <c r="O3660" i="1" a="1"/>
  <c r="O3660" i="1" s="1"/>
  <c r="O3661" i="1" a="1"/>
  <c r="O3661" i="1" s="1"/>
  <c r="O3662" i="1" a="1"/>
  <c r="O3662" i="1" s="1"/>
  <c r="O3663" i="1" a="1"/>
  <c r="O3663" i="1" s="1"/>
  <c r="O3664" i="1" a="1"/>
  <c r="O3664" i="1" s="1"/>
  <c r="O3665" i="1" a="1"/>
  <c r="O3665" i="1" s="1"/>
  <c r="O3666" i="1" a="1"/>
  <c r="O3666" i="1" s="1"/>
  <c r="O3667" i="1" a="1"/>
  <c r="O3667" i="1" s="1"/>
  <c r="O3668" i="1" a="1"/>
  <c r="O3668" i="1" s="1"/>
  <c r="O3669" i="1" a="1"/>
  <c r="O3669" i="1" s="1"/>
  <c r="O3670" i="1" a="1"/>
  <c r="O3670" i="1" s="1"/>
  <c r="O3671" i="1" a="1"/>
  <c r="O3671" i="1" s="1"/>
  <c r="O3672" i="1" a="1"/>
  <c r="O3672" i="1" s="1"/>
  <c r="O3673" i="1" a="1"/>
  <c r="O3673" i="1" s="1"/>
  <c r="O3674" i="1" a="1"/>
  <c r="O3674" i="1" s="1"/>
  <c r="O3675" i="1" a="1"/>
  <c r="O3675" i="1" s="1"/>
  <c r="O3676" i="1" a="1"/>
  <c r="O3676" i="1" s="1"/>
  <c r="O3677" i="1" a="1"/>
  <c r="O3677" i="1" s="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s="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s="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s="1"/>
  <c r="O3750" i="1" a="1"/>
  <c r="O3750" i="1" s="1"/>
  <c r="O3751" i="1" a="1"/>
  <c r="O3751" i="1" s="1"/>
  <c r="O3752" i="1" a="1"/>
  <c r="O3752" i="1" s="1"/>
  <c r="O3753" i="1" a="1"/>
  <c r="O3753" i="1" s="1"/>
  <c r="O3754" i="1" a="1"/>
  <c r="O3754" i="1" s="1"/>
  <c r="O3755" i="1" a="1"/>
  <c r="O3755" i="1" s="1"/>
  <c r="O3756" i="1" a="1"/>
  <c r="O3756" i="1" s="1"/>
  <c r="O3757" i="1" a="1"/>
  <c r="O3757" i="1" s="1"/>
  <c r="O3758" i="1" a="1"/>
  <c r="O3758" i="1" s="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s="1"/>
  <c r="O3771" i="1" a="1"/>
  <c r="O3771" i="1" s="1"/>
  <c r="O3772" i="1" a="1"/>
  <c r="O3772" i="1" s="1"/>
  <c r="O3773" i="1" a="1"/>
  <c r="O3773" i="1" s="1"/>
  <c r="O3774" i="1" a="1"/>
  <c r="O3774" i="1" s="1"/>
  <c r="O3775" i="1" a="1"/>
  <c r="O3775" i="1" s="1"/>
  <c r="O3776" i="1" a="1"/>
  <c r="O3776" i="1" s="1"/>
  <c r="O3777" i="1" a="1"/>
  <c r="O3777" i="1" s="1"/>
  <c r="O3778" i="1" a="1"/>
  <c r="O3778" i="1" s="1"/>
  <c r="O3779" i="1" a="1"/>
  <c r="O3779" i="1" s="1"/>
  <c r="O3780" i="1" a="1"/>
  <c r="O3780" i="1" s="1"/>
  <c r="O3781" i="1" a="1"/>
  <c r="O3781" i="1" s="1"/>
  <c r="O3782" i="1" a="1"/>
  <c r="O3782" i="1" s="1"/>
  <c r="O3783" i="1" a="1"/>
  <c r="O3783" i="1" s="1"/>
  <c r="O3784" i="1" a="1"/>
  <c r="O3784" i="1" s="1"/>
  <c r="O3785" i="1" a="1"/>
  <c r="O3785" i="1" s="1"/>
  <c r="O3786" i="1" a="1"/>
  <c r="O3786" i="1" s="1"/>
  <c r="O3787" i="1" a="1"/>
  <c r="O3787" i="1" s="1"/>
  <c r="O3788" i="1" a="1"/>
  <c r="O3788" i="1" s="1"/>
  <c r="O3789" i="1" a="1"/>
  <c r="O3789" i="1" s="1"/>
  <c r="O3790" i="1" a="1"/>
  <c r="O3790" i="1" s="1"/>
  <c r="O3791" i="1" a="1"/>
  <c r="O3791" i="1" s="1"/>
  <c r="O3792" i="1" a="1"/>
  <c r="O3792" i="1" s="1"/>
  <c r="O3793" i="1" a="1"/>
  <c r="O3793" i="1" s="1"/>
  <c r="O3794" i="1" a="1"/>
  <c r="O3794" i="1" s="1"/>
  <c r="O3795" i="1" a="1"/>
  <c r="O3795" i="1" s="1"/>
  <c r="O3796" i="1" a="1"/>
  <c r="O3796" i="1" s="1"/>
  <c r="O3797" i="1" a="1"/>
  <c r="O3797" i="1" s="1"/>
  <c r="O3798" i="1" a="1"/>
  <c r="O3798" i="1" s="1"/>
  <c r="O3799" i="1" a="1"/>
  <c r="O3799" i="1" s="1"/>
  <c r="O3800" i="1" a="1"/>
  <c r="O3800" i="1" s="1"/>
  <c r="O3801" i="1" a="1"/>
  <c r="O3801" i="1" s="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s="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s="1"/>
  <c r="O3837" i="1" a="1"/>
  <c r="O3837" i="1" s="1"/>
  <c r="O3838" i="1" a="1"/>
  <c r="O3838" i="1" s="1"/>
  <c r="O3839" i="1" a="1"/>
  <c r="O3839" i="1" s="1"/>
  <c r="O3840" i="1" a="1"/>
  <c r="O3840" i="1" s="1"/>
  <c r="O3841" i="1" a="1"/>
  <c r="O3841" i="1" s="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s="1"/>
  <c r="O3858" i="1" a="1"/>
  <c r="O3858" i="1" s="1"/>
  <c r="O3859" i="1" a="1"/>
  <c r="O3859" i="1" s="1"/>
  <c r="O3860" i="1" a="1"/>
  <c r="O3860" i="1" s="1"/>
  <c r="O3861" i="1" a="1"/>
  <c r="O3861" i="1" s="1"/>
  <c r="O3862" i="1" a="1"/>
  <c r="O3862" i="1" s="1"/>
  <c r="O3863" i="1" a="1"/>
  <c r="O3863" i="1" s="1"/>
  <c r="O3864" i="1" a="1"/>
  <c r="O3864" i="1" s="1"/>
  <c r="O3865" i="1" a="1"/>
  <c r="O3865" i="1" s="1"/>
  <c r="O3866" i="1" a="1"/>
  <c r="O3866" i="1" s="1"/>
  <c r="O3867" i="1" a="1"/>
  <c r="O3867" i="1" s="1"/>
  <c r="O3868" i="1" a="1"/>
  <c r="O3868" i="1" s="1"/>
  <c r="O3869" i="1" a="1"/>
  <c r="O3869" i="1" s="1"/>
  <c r="O3870" i="1" a="1"/>
  <c r="O3870" i="1" s="1"/>
  <c r="O3871" i="1" a="1"/>
  <c r="O3871" i="1" s="1"/>
  <c r="O3872" i="1" a="1"/>
  <c r="O3872" i="1" s="1"/>
  <c r="O3873" i="1" a="1"/>
  <c r="O3873" i="1" s="1"/>
  <c r="O3874" i="1" a="1"/>
  <c r="O3874" i="1" s="1"/>
  <c r="O3875" i="1" a="1"/>
  <c r="O3875" i="1" s="1"/>
  <c r="O3876" i="1" a="1"/>
  <c r="O3876" i="1" s="1"/>
  <c r="O3877" i="1" a="1"/>
  <c r="O3877" i="1" s="1"/>
  <c r="O3878" i="1" a="1"/>
  <c r="O3878" i="1" s="1"/>
  <c r="O3879" i="1" a="1"/>
  <c r="O3879" i="1" s="1"/>
  <c r="O3880" i="1" a="1"/>
  <c r="O3880" i="1" s="1"/>
  <c r="O3881" i="1" a="1"/>
  <c r="O3881" i="1" s="1"/>
  <c r="O3882" i="1" a="1"/>
  <c r="O3882" i="1" s="1"/>
  <c r="O3883" i="1" a="1"/>
  <c r="O3883" i="1" s="1"/>
  <c r="O3884" i="1" a="1"/>
  <c r="O3884" i="1" s="1"/>
  <c r="O3885" i="1" a="1"/>
  <c r="O3885" i="1" s="1"/>
  <c r="O3886" i="1" a="1"/>
  <c r="O3886" i="1" s="1"/>
  <c r="O3887" i="1" a="1"/>
  <c r="O3887" i="1" s="1"/>
  <c r="O3888" i="1" a="1"/>
  <c r="O3888" i="1" s="1"/>
  <c r="O3889" i="1" a="1"/>
  <c r="O3889" i="1" s="1"/>
  <c r="O3890" i="1" a="1"/>
  <c r="O3890" i="1" s="1"/>
  <c r="O3891" i="1" a="1"/>
  <c r="O3891" i="1" s="1"/>
  <c r="O3892" i="1" a="1"/>
  <c r="O3892" i="1" s="1"/>
  <c r="O3893" i="1" a="1"/>
  <c r="O3893" i="1" s="1"/>
  <c r="O3894" i="1" a="1"/>
  <c r="O3894" i="1" s="1"/>
  <c r="O3895" i="1" a="1"/>
  <c r="O3895" i="1" s="1"/>
  <c r="O3896" i="1" a="1"/>
  <c r="O3896" i="1" s="1"/>
  <c r="O3897" i="1" a="1"/>
  <c r="O3897" i="1" s="1"/>
  <c r="O3898" i="1" a="1"/>
  <c r="O3898" i="1" s="1"/>
  <c r="O3899" i="1" a="1"/>
  <c r="O3899" i="1" s="1"/>
  <c r="O3900" i="1" a="1"/>
  <c r="O3900" i="1" s="1"/>
  <c r="O3901" i="1" a="1"/>
  <c r="O3901" i="1" s="1"/>
  <c r="O3902" i="1" a="1"/>
  <c r="O3902" i="1" s="1"/>
  <c r="O3903" i="1" a="1"/>
  <c r="O3903" i="1" s="1"/>
  <c r="O3904" i="1" a="1"/>
  <c r="O3904" i="1" s="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s="1"/>
  <c r="O3924" i="1" a="1"/>
  <c r="O3924" i="1" s="1"/>
  <c r="O3925" i="1" a="1"/>
  <c r="O3925" i="1" s="1"/>
  <c r="O3926" i="1" a="1"/>
  <c r="O3926" i="1" s="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s="1"/>
  <c r="O3952" i="1" a="1"/>
  <c r="O3952" i="1" s="1"/>
  <c r="O3953" i="1" a="1"/>
  <c r="O3953" i="1" s="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s="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s="1"/>
  <c r="O3988" i="1" a="1"/>
  <c r="O3988" i="1" s="1"/>
  <c r="O3989" i="1" a="1"/>
  <c r="O3989" i="1" s="1"/>
  <c r="O3990" i="1" a="1"/>
  <c r="O3990" i="1" s="1"/>
  <c r="O3991" i="1" a="1"/>
  <c r="O3991" i="1" s="1"/>
  <c r="O3992" i="1" a="1"/>
  <c r="O3992" i="1" s="1"/>
  <c r="O3993" i="1" a="1"/>
  <c r="O3993" i="1" s="1"/>
  <c r="O3994" i="1" a="1"/>
  <c r="O3994" i="1" s="1"/>
  <c r="O3995" i="1" a="1"/>
  <c r="O3995" i="1" s="1"/>
  <c r="O3996" i="1" a="1"/>
  <c r="O3996" i="1" s="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s="1"/>
  <c r="O4019" i="1" a="1"/>
  <c r="O4019" i="1" s="1"/>
  <c r="O4020" i="1" a="1"/>
  <c r="O4020" i="1" s="1"/>
  <c r="O4021" i="1" a="1"/>
  <c r="O4021" i="1" s="1"/>
  <c r="O4022" i="1" a="1"/>
  <c r="O4022" i="1" s="1"/>
  <c r="O4023" i="1" a="1"/>
  <c r="O4023" i="1" s="1"/>
  <c r="O4024" i="1" a="1"/>
  <c r="O4024" i="1" s="1"/>
  <c r="O4025" i="1" a="1"/>
  <c r="O4025" i="1" s="1"/>
  <c r="O4026" i="1" a="1"/>
  <c r="O4026" i="1" s="1"/>
  <c r="O4027" i="1" a="1"/>
  <c r="O4027" i="1" s="1"/>
  <c r="O4028" i="1" a="1"/>
  <c r="O4028" i="1" s="1"/>
  <c r="O4029" i="1" a="1"/>
  <c r="O4029" i="1" s="1"/>
  <c r="O4030" i="1" a="1"/>
  <c r="O4030" i="1" s="1"/>
  <c r="O4031" i="1" a="1"/>
  <c r="O4031" i="1" s="1"/>
  <c r="O4032" i="1" a="1"/>
  <c r="O4032" i="1" s="1"/>
  <c r="O4033" i="1" a="1"/>
  <c r="O4033" i="1" s="1"/>
  <c r="O4034" i="1" a="1"/>
  <c r="O4034" i="1" s="1"/>
  <c r="O4035" i="1" a="1"/>
  <c r="O4035" i="1" s="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s="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s="1"/>
  <c r="O4097" i="1" a="1"/>
  <c r="O4097" i="1" s="1"/>
  <c r="O4098" i="1" a="1"/>
  <c r="O4098" i="1" s="1"/>
  <c r="O4099" i="1" a="1"/>
  <c r="O4099" i="1" s="1"/>
  <c r="O4100" i="1" a="1"/>
  <c r="O4100" i="1" s="1"/>
  <c r="O4101" i="1" a="1"/>
  <c r="O4101" i="1" s="1"/>
  <c r="O4102" i="1" a="1"/>
  <c r="O4102" i="1" s="1"/>
  <c r="O4103" i="1" a="1"/>
  <c r="O4103" i="1" s="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s="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s="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s="1"/>
  <c r="O4148" i="1" a="1"/>
  <c r="O4148" i="1" s="1"/>
  <c r="O4149" i="1" a="1"/>
  <c r="O4149" i="1" s="1"/>
  <c r="O4150" i="1" a="1"/>
  <c r="O4150" i="1" s="1"/>
  <c r="O4151" i="1" a="1"/>
  <c r="O4151" i="1" s="1"/>
  <c r="O4152" i="1" a="1"/>
  <c r="O4152" i="1" s="1"/>
  <c r="O4153" i="1" a="1"/>
  <c r="O4153" i="1" s="1"/>
  <c r="O4154" i="1" a="1"/>
  <c r="O4154" i="1" s="1"/>
  <c r="O4155" i="1" a="1"/>
  <c r="O4155" i="1" s="1"/>
  <c r="O4156" i="1" a="1"/>
  <c r="O4156" i="1" s="1"/>
  <c r="O4157" i="1" a="1"/>
  <c r="O4157" i="1" s="1"/>
  <c r="O4158" i="1" a="1"/>
  <c r="O4158" i="1" s="1"/>
  <c r="O4159" i="1" a="1"/>
  <c r="O4159" i="1" s="1"/>
  <c r="O4160" i="1" a="1"/>
  <c r="O4160" i="1" s="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s="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s="1"/>
  <c r="O4215" i="1" a="1"/>
  <c r="O4215" i="1" s="1"/>
  <c r="O4216" i="1" a="1"/>
  <c r="O4216" i="1" s="1"/>
  <c r="O4217" i="1" a="1"/>
  <c r="O4217" i="1" s="1"/>
  <c r="O4218" i="1" a="1"/>
  <c r="O4218" i="1" s="1"/>
  <c r="O4219" i="1" a="1"/>
  <c r="O4219" i="1" s="1"/>
  <c r="O4220" i="1" a="1"/>
  <c r="O4220" i="1" s="1"/>
  <c r="O4221" i="1" a="1"/>
  <c r="O4221" i="1" s="1"/>
  <c r="O4222" i="1" a="1"/>
  <c r="O4222" i="1" s="1"/>
  <c r="O4223" i="1" a="1"/>
  <c r="O4223" i="1" s="1"/>
  <c r="O4224" i="1" a="1"/>
  <c r="O4224" i="1" s="1"/>
  <c r="O4225" i="1" a="1"/>
  <c r="O4225" i="1" s="1"/>
  <c r="O4226" i="1" a="1"/>
  <c r="O4226" i="1" s="1"/>
  <c r="O4227" i="1" a="1"/>
  <c r="O4227" i="1" s="1"/>
  <c r="O4228" i="1" a="1"/>
  <c r="O4228" i="1" s="1"/>
  <c r="O4229" i="1" a="1"/>
  <c r="O4229" i="1" s="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s="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s="1"/>
  <c r="O4257" i="1" a="1"/>
  <c r="O4257" i="1" s="1"/>
  <c r="O4258" i="1" a="1"/>
  <c r="O4258" i="1" s="1"/>
  <c r="O4259" i="1" a="1"/>
  <c r="O4259" i="1" s="1"/>
  <c r="O4260" i="1" a="1"/>
  <c r="O4260" i="1" s="1"/>
  <c r="O4261" i="1" a="1"/>
  <c r="O4261" i="1" s="1"/>
  <c r="O4262" i="1" a="1"/>
  <c r="O4262" i="1" s="1"/>
  <c r="O4263" i="1" a="1"/>
  <c r="O4263" i="1" s="1"/>
  <c r="O4264" i="1" a="1"/>
  <c r="O4264" i="1" s="1"/>
  <c r="O4265" i="1" a="1"/>
  <c r="O4265" i="1" s="1"/>
  <c r="O4266" i="1" a="1"/>
  <c r="O4266" i="1" s="1"/>
  <c r="O4267" i="1" a="1"/>
  <c r="O4267" i="1" s="1"/>
  <c r="O4268" i="1" a="1"/>
  <c r="O4268" i="1" s="1"/>
  <c r="O4269" i="1" a="1"/>
  <c r="O4269" i="1" s="1"/>
  <c r="O4270" i="1" a="1"/>
  <c r="O4270" i="1" s="1"/>
  <c r="O4271" i="1" a="1"/>
  <c r="O4271" i="1" s="1"/>
  <c r="O4272" i="1" a="1"/>
  <c r="O4272" i="1" s="1"/>
  <c r="O4273" i="1" a="1"/>
  <c r="O4273" i="1" s="1"/>
  <c r="O4274" i="1" a="1"/>
  <c r="O4274" i="1" s="1"/>
  <c r="O4275" i="1" a="1"/>
  <c r="O4275" i="1" s="1"/>
  <c r="O4276" i="1" a="1"/>
  <c r="O4276" i="1" s="1"/>
  <c r="O4277" i="1" a="1"/>
  <c r="O4277" i="1" s="1"/>
  <c r="O4278" i="1" a="1"/>
  <c r="O4278" i="1" s="1"/>
  <c r="O4279" i="1" a="1"/>
  <c r="O4279" i="1" s="1"/>
  <c r="O4280" i="1" a="1"/>
  <c r="O4280" i="1" s="1"/>
  <c r="O4281" i="1" a="1"/>
  <c r="O4281" i="1" s="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s="1"/>
  <c r="O4308" i="1" a="1"/>
  <c r="O4308" i="1" s="1"/>
  <c r="O4309" i="1" a="1"/>
  <c r="O4309" i="1" s="1"/>
  <c r="O4310" i="1" a="1"/>
  <c r="O4310" i="1" s="1"/>
  <c r="O4311" i="1" a="1"/>
  <c r="O4311" i="1" s="1"/>
  <c r="O4312" i="1" a="1"/>
  <c r="O4312" i="1" s="1"/>
  <c r="O4313" i="1" a="1"/>
  <c r="O4313" i="1" s="1"/>
  <c r="O4314" i="1" a="1"/>
  <c r="O4314" i="1" s="1"/>
  <c r="O4315" i="1" a="1"/>
  <c r="O4315" i="1" s="1"/>
  <c r="O4316" i="1" a="1"/>
  <c r="O4316" i="1" s="1"/>
  <c r="O4317" i="1" a="1"/>
  <c r="O4317" i="1" s="1"/>
  <c r="O4318" i="1" a="1"/>
  <c r="O4318" i="1" s="1"/>
  <c r="O4319" i="1" a="1"/>
  <c r="O4319" i="1" s="1"/>
  <c r="O4320" i="1" a="1"/>
  <c r="O4320" i="1" s="1"/>
  <c r="O4321" i="1" a="1"/>
  <c r="O4321" i="1" s="1"/>
  <c r="O4322" i="1" a="1"/>
  <c r="O4322" i="1" s="1"/>
  <c r="O4323" i="1" a="1"/>
  <c r="O4323" i="1" s="1"/>
  <c r="O4324" i="1" a="1"/>
  <c r="O4324" i="1" s="1"/>
  <c r="O4325" i="1" a="1"/>
  <c r="O4325" i="1" s="1"/>
  <c r="O4326" i="1" a="1"/>
  <c r="O4326" i="1" s="1"/>
  <c r="O4327" i="1" a="1"/>
  <c r="O4327" i="1" s="1"/>
  <c r="O4328" i="1" a="1"/>
  <c r="O4328" i="1" s="1"/>
  <c r="O4329" i="1" a="1"/>
  <c r="O4329" i="1" s="1"/>
  <c r="O4330" i="1" a="1"/>
  <c r="O4330" i="1" s="1"/>
  <c r="O4331" i="1" a="1"/>
  <c r="O4331" i="1" s="1"/>
  <c r="O4332" i="1" a="1"/>
  <c r="O4332" i="1" s="1"/>
  <c r="O4333" i="1" a="1"/>
  <c r="O4333" i="1" s="1"/>
  <c r="O4334" i="1" a="1"/>
  <c r="O4334" i="1" s="1"/>
  <c r="O4335" i="1" a="1"/>
  <c r="O4335" i="1" s="1"/>
  <c r="O4336" i="1" a="1"/>
  <c r="O4336" i="1" s="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s="1"/>
  <c r="O4352" i="1" a="1"/>
  <c r="O4352" i="1" s="1"/>
  <c r="O4353" i="1" a="1"/>
  <c r="O4353" i="1" s="1"/>
  <c r="O4354" i="1" a="1"/>
  <c r="O4354" i="1" s="1"/>
  <c r="O4355" i="1" a="1"/>
  <c r="O4355" i="1" s="1"/>
  <c r="O4356" i="1" a="1"/>
  <c r="O4356" i="1" s="1"/>
  <c r="O4357" i="1" a="1"/>
  <c r="O4357" i="1" s="1"/>
  <c r="O4358" i="1" a="1"/>
  <c r="O4358" i="1" s="1"/>
  <c r="O4359" i="1" a="1"/>
  <c r="O4359" i="1" s="1"/>
  <c r="O4360" i="1" a="1"/>
  <c r="O4360" i="1" s="1"/>
  <c r="O4361" i="1" a="1"/>
  <c r="O4361" i="1" s="1"/>
  <c r="O4362" i="1" a="1"/>
  <c r="O4362" i="1" s="1"/>
  <c r="O4363" i="1" a="1"/>
  <c r="O4363" i="1" s="1"/>
  <c r="O4364" i="1" a="1"/>
  <c r="O4364" i="1" s="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s="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s="1"/>
  <c r="O4397" i="1" a="1"/>
  <c r="O4397" i="1" s="1"/>
  <c r="O4398" i="1" a="1"/>
  <c r="O4398" i="1" s="1"/>
  <c r="O4399" i="1" a="1"/>
  <c r="O4399" i="1" s="1"/>
  <c r="O4400" i="1" a="1"/>
  <c r="O4400" i="1" s="1"/>
  <c r="O4401" i="1" a="1"/>
  <c r="O4401" i="1" s="1"/>
  <c r="O4402" i="1" a="1"/>
  <c r="O4402" i="1" s="1"/>
  <c r="O4403" i="1" a="1"/>
  <c r="O4403" i="1" s="1"/>
  <c r="O4404" i="1" a="1"/>
  <c r="O4404" i="1" s="1"/>
  <c r="O4405" i="1" a="1"/>
  <c r="O4405" i="1" s="1"/>
  <c r="O4406" i="1" a="1"/>
  <c r="O4406" i="1" s="1"/>
  <c r="O4407" i="1" a="1"/>
  <c r="O4407" i="1" s="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s="1"/>
  <c r="O4422" i="1" a="1"/>
  <c r="O4422" i="1" s="1"/>
  <c r="O4423" i="1" a="1"/>
  <c r="O4423" i="1" s="1"/>
  <c r="O4424" i="1" a="1"/>
  <c r="O4424" i="1" s="1"/>
  <c r="O4425" i="1" a="1"/>
  <c r="O4425" i="1" s="1"/>
  <c r="O4426" i="1" a="1"/>
  <c r="O4426" i="1" s="1"/>
  <c r="O4427" i="1" a="1"/>
  <c r="O4427" i="1" s="1"/>
  <c r="O4428" i="1" a="1"/>
  <c r="O4428" i="1" s="1"/>
  <c r="O4429" i="1" a="1"/>
  <c r="O4429" i="1" s="1"/>
  <c r="O4430" i="1" a="1"/>
  <c r="O4430" i="1" s="1"/>
  <c r="O4431" i="1" a="1"/>
  <c r="O4431" i="1" s="1"/>
  <c r="O4432" i="1" a="1"/>
  <c r="O4432" i="1" s="1"/>
  <c r="O4433" i="1" a="1"/>
  <c r="O4433" i="1" s="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s="1"/>
  <c r="O4444" i="1" a="1"/>
  <c r="O4444" i="1" s="1"/>
  <c r="O4445" i="1" a="1"/>
  <c r="O4445" i="1" s="1"/>
  <c r="O4446" i="1" a="1"/>
  <c r="O4446" i="1" s="1"/>
  <c r="O4447" i="1" a="1"/>
  <c r="O4447" i="1" s="1"/>
  <c r="O4448" i="1" a="1"/>
  <c r="O4448" i="1" s="1"/>
  <c r="O4449" i="1" a="1"/>
  <c r="O4449" i="1" s="1"/>
  <c r="O4450" i="1" a="1"/>
  <c r="O4450" i="1" s="1"/>
  <c r="O4451" i="1" a="1"/>
  <c r="O4451" i="1" s="1"/>
  <c r="O4452" i="1" a="1"/>
  <c r="O4452" i="1" s="1"/>
  <c r="O4453" i="1" a="1"/>
  <c r="O4453" i="1" s="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s="1"/>
  <c r="O4500" i="1" a="1"/>
  <c r="O4500" i="1" s="1"/>
  <c r="O4501" i="1" a="1"/>
  <c r="O4501" i="1" s="1"/>
  <c r="O4502" i="1" a="1"/>
  <c r="O4502" i="1" s="1"/>
  <c r="O4503" i="1" a="1"/>
  <c r="O4503" i="1" s="1"/>
  <c r="O4504" i="1" a="1"/>
  <c r="O4504" i="1" s="1"/>
  <c r="O4505" i="1" a="1"/>
  <c r="O4505" i="1" s="1"/>
  <c r="O4506" i="1" a="1"/>
  <c r="O4506" i="1" s="1"/>
  <c r="O4507" i="1" a="1"/>
  <c r="O4507" i="1" s="1"/>
  <c r="O4508" i="1" a="1"/>
  <c r="O4508" i="1" s="1"/>
  <c r="O4509" i="1" a="1"/>
  <c r="O4509" i="1" s="1"/>
  <c r="O4510" i="1" a="1"/>
  <c r="O4510" i="1" s="1"/>
  <c r="O4511" i="1" a="1"/>
  <c r="O4511" i="1" s="1"/>
  <c r="O4512" i="1" a="1"/>
  <c r="O4512" i="1" s="1"/>
  <c r="O4513" i="1" a="1"/>
  <c r="O4513" i="1" s="1"/>
  <c r="O4514" i="1" a="1"/>
  <c r="O4514" i="1" s="1"/>
  <c r="O4515" i="1" a="1"/>
  <c r="O4515" i="1" s="1"/>
  <c r="O4516" i="1" a="1"/>
  <c r="O4516" i="1" s="1"/>
  <c r="O4517" i="1" a="1"/>
  <c r="O4517" i="1" s="1"/>
  <c r="O4518" i="1" a="1"/>
  <c r="O4518" i="1" s="1"/>
  <c r="O4519" i="1" a="1"/>
  <c r="O4519" i="1" s="1"/>
  <c r="O4520" i="1" a="1"/>
  <c r="O4520" i="1" s="1"/>
  <c r="O4521" i="1" a="1"/>
  <c r="O4521" i="1" s="1"/>
  <c r="O4522" i="1" a="1"/>
  <c r="O4522" i="1" s="1"/>
  <c r="O4523" i="1" a="1"/>
  <c r="O4523" i="1" s="1"/>
  <c r="O4524" i="1" a="1"/>
  <c r="O4524" i="1" s="1"/>
  <c r="O4525" i="1" a="1"/>
  <c r="O4525" i="1" s="1"/>
  <c r="O4526" i="1" a="1"/>
  <c r="O4526" i="1" s="1"/>
  <c r="O4527" i="1" a="1"/>
  <c r="O4527" i="1" s="1"/>
  <c r="O4528" i="1" a="1"/>
  <c r="O4528" i="1" s="1"/>
  <c r="O4529" i="1" a="1"/>
  <c r="O4529" i="1" s="1"/>
  <c r="O4530" i="1" a="1"/>
  <c r="O4530" i="1" s="1"/>
  <c r="O4531" i="1" a="1"/>
  <c r="O4531" i="1" s="1"/>
  <c r="O4532" i="1" a="1"/>
  <c r="O4532" i="1" s="1"/>
  <c r="O4533" i="1" a="1"/>
  <c r="O4533" i="1" s="1"/>
  <c r="O4534" i="1" a="1"/>
  <c r="O4534" i="1" s="1"/>
  <c r="O4535" i="1" a="1"/>
  <c r="O4535" i="1" s="1"/>
  <c r="O4536" i="1" a="1"/>
  <c r="O4536" i="1" s="1"/>
  <c r="O4537" i="1" a="1"/>
  <c r="O4537" i="1" s="1"/>
  <c r="O4538" i="1" a="1"/>
  <c r="O4538" i="1" s="1"/>
  <c r="O4539" i="1" a="1"/>
  <c r="O4539" i="1" s="1"/>
  <c r="O4540" i="1" a="1"/>
  <c r="O4540" i="1" s="1"/>
  <c r="O4541" i="1" a="1"/>
  <c r="O4541" i="1" s="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s="1"/>
  <c r="O4552" i="1" a="1"/>
  <c r="O4552" i="1" s="1"/>
  <c r="O4553" i="1" a="1"/>
  <c r="O4553" i="1" s="1"/>
  <c r="O4554" i="1" a="1"/>
  <c r="O4554" i="1" s="1"/>
  <c r="O4555" i="1" a="1"/>
  <c r="O4555" i="1" s="1"/>
  <c r="O4556" i="1" a="1"/>
  <c r="O4556" i="1" s="1"/>
  <c r="O4557" i="1" a="1"/>
  <c r="O4557" i="1" s="1"/>
  <c r="O4558" i="1" a="1"/>
  <c r="O4558" i="1" s="1"/>
  <c r="O4559" i="1" a="1"/>
  <c r="O4559" i="1" s="1"/>
  <c r="O4560" i="1" a="1"/>
  <c r="O4560" i="1" s="1"/>
  <c r="O4561" i="1" a="1"/>
  <c r="O4561" i="1" s="1"/>
  <c r="O4562" i="1" a="1"/>
  <c r="O4562" i="1" s="1"/>
  <c r="O4563" i="1" a="1"/>
  <c r="O4563" i="1" s="1"/>
  <c r="O4564" i="1" a="1"/>
  <c r="O4564" i="1" s="1"/>
  <c r="O4565" i="1" a="1"/>
  <c r="O4565" i="1" s="1"/>
  <c r="O4566" i="1" a="1"/>
  <c r="O4566" i="1" s="1"/>
  <c r="O4567" i="1" a="1"/>
  <c r="O4567" i="1" s="1"/>
  <c r="O4568" i="1" a="1"/>
  <c r="O4568" i="1" s="1"/>
  <c r="O4569" i="1" a="1"/>
  <c r="O4569" i="1" s="1"/>
  <c r="O4570" i="1" a="1"/>
  <c r="O4570" i="1" s="1"/>
  <c r="O4571" i="1" a="1"/>
  <c r="O4571" i="1" s="1"/>
  <c r="O4572" i="1" a="1"/>
  <c r="O4572" i="1" s="1"/>
  <c r="O4573" i="1" a="1"/>
  <c r="O4573" i="1" s="1"/>
  <c r="O4574" i="1" a="1"/>
  <c r="O4574" i="1" s="1"/>
  <c r="O4575" i="1" a="1"/>
  <c r="O4575" i="1" s="1"/>
  <c r="O4576" i="1" a="1"/>
  <c r="O4576" i="1" s="1"/>
  <c r="O4577" i="1" a="1"/>
  <c r="O4577" i="1" s="1"/>
  <c r="O4578" i="1" a="1"/>
  <c r="O4578" i="1" s="1"/>
  <c r="O4579" i="1" a="1"/>
  <c r="O4579" i="1" s="1"/>
  <c r="O4580" i="1" a="1"/>
  <c r="O4580" i="1" s="1"/>
  <c r="O4581" i="1" a="1"/>
  <c r="O4581" i="1" s="1"/>
  <c r="O4582" i="1" a="1"/>
  <c r="O4582" i="1" s="1"/>
  <c r="O4583" i="1" a="1"/>
  <c r="O4583" i="1" s="1"/>
  <c r="O4584" i="1" a="1"/>
  <c r="O4584" i="1" s="1"/>
  <c r="O4585" i="1" a="1"/>
  <c r="O4585" i="1" s="1"/>
  <c r="O4586" i="1" a="1"/>
  <c r="O4586" i="1" s="1"/>
  <c r="O4587" i="1" a="1"/>
  <c r="O4587" i="1" s="1"/>
  <c r="O4588" i="1" a="1"/>
  <c r="O4588" i="1" s="1"/>
  <c r="O4589" i="1" a="1"/>
  <c r="O4589" i="1" s="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s="1"/>
  <c r="O4601" i="1" a="1"/>
  <c r="O4601" i="1" s="1"/>
  <c r="O4602" i="1" a="1"/>
  <c r="O4602" i="1" s="1"/>
  <c r="O4603" i="1" a="1"/>
  <c r="O4603" i="1" s="1"/>
  <c r="O4604" i="1" a="1"/>
  <c r="O4604" i="1" s="1"/>
  <c r="O4605" i="1" a="1"/>
  <c r="O4605" i="1" s="1"/>
  <c r="O4606" i="1" a="1"/>
  <c r="O4606" i="1" s="1"/>
  <c r="O4607" i="1" a="1"/>
  <c r="O4607" i="1" s="1"/>
  <c r="O4608" i="1" a="1"/>
  <c r="O4608" i="1" s="1"/>
  <c r="O4609" i="1" a="1"/>
  <c r="O4609" i="1" s="1"/>
  <c r="O4610" i="1" a="1"/>
  <c r="O4610" i="1" s="1"/>
  <c r="O4611" i="1" a="1"/>
  <c r="O4611" i="1" s="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s="1"/>
  <c r="O4642" i="1" a="1"/>
  <c r="O4642" i="1" s="1"/>
  <c r="O4643" i="1" a="1"/>
  <c r="O4643" i="1" s="1"/>
  <c r="O4644" i="1" a="1"/>
  <c r="O4644" i="1" s="1"/>
  <c r="O4645" i="1" a="1"/>
  <c r="O4645" i="1" s="1"/>
  <c r="O4646" i="1" a="1"/>
  <c r="O4646" i="1" s="1"/>
  <c r="O4647" i="1" a="1"/>
  <c r="O4647" i="1" s="1"/>
  <c r="O4648" i="1" a="1"/>
  <c r="O4648" i="1" s="1"/>
  <c r="O4649" i="1" a="1"/>
  <c r="O4649" i="1" s="1"/>
  <c r="O4650" i="1" a="1"/>
  <c r="O4650" i="1" s="1"/>
  <c r="O4651" i="1" a="1"/>
  <c r="O4651" i="1" s="1"/>
  <c r="O4652" i="1" a="1"/>
  <c r="O4652" i="1" s="1"/>
  <c r="O4653" i="1" a="1"/>
  <c r="O4653" i="1" s="1"/>
  <c r="O4654" i="1" a="1"/>
  <c r="O4654" i="1" s="1"/>
  <c r="O4655" i="1" a="1"/>
  <c r="O4655" i="1" s="1"/>
  <c r="O4656" i="1" a="1"/>
  <c r="O4656" i="1" s="1"/>
  <c r="O4657" i="1" a="1"/>
  <c r="O4657" i="1" s="1"/>
  <c r="O4658" i="1" a="1"/>
  <c r="O4658" i="1" s="1"/>
  <c r="O4659" i="1" a="1"/>
  <c r="O4659" i="1" s="1"/>
  <c r="O4660" i="1" a="1"/>
  <c r="O4660" i="1" s="1"/>
  <c r="O4661" i="1" a="1"/>
  <c r="O4661" i="1" s="1"/>
  <c r="O4662" i="1" a="1"/>
  <c r="O4662" i="1" s="1"/>
  <c r="O4663" i="1" a="1"/>
  <c r="O4663" i="1" s="1"/>
  <c r="O4664" i="1" a="1"/>
  <c r="O4664" i="1" s="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s="1"/>
  <c r="O4676" i="1" a="1"/>
  <c r="O4676" i="1" s="1"/>
  <c r="O4677" i="1" a="1"/>
  <c r="O4677" i="1" s="1"/>
  <c r="O4678" i="1" a="1"/>
  <c r="O4678" i="1" s="1"/>
  <c r="O4679" i="1" a="1"/>
  <c r="O4679" i="1" s="1"/>
  <c r="O4680" i="1" a="1"/>
  <c r="O4680" i="1" s="1"/>
  <c r="O4681" i="1" a="1"/>
  <c r="O4681" i="1" s="1"/>
  <c r="O4682" i="1" a="1"/>
  <c r="O4682" i="1" s="1"/>
  <c r="O4683" i="1" a="1"/>
  <c r="O4683" i="1" s="1"/>
  <c r="O4684" i="1" a="1"/>
  <c r="O4684" i="1" s="1"/>
  <c r="O4685" i="1" a="1"/>
  <c r="O4685" i="1" s="1"/>
  <c r="O4686" i="1" a="1"/>
  <c r="O4686" i="1" s="1"/>
  <c r="O4687" i="1" a="1"/>
  <c r="O4687" i="1" s="1"/>
  <c r="O4688" i="1" a="1"/>
  <c r="O4688" i="1" s="1"/>
  <c r="O4689" i="1" a="1"/>
  <c r="O4689" i="1" s="1"/>
  <c r="O4690" i="1" a="1"/>
  <c r="O4690" i="1" s="1"/>
  <c r="O4691" i="1" a="1"/>
  <c r="O4691" i="1" s="1"/>
  <c r="O4692" i="1" a="1"/>
  <c r="O4692" i="1" s="1"/>
  <c r="O4693" i="1" a="1"/>
  <c r="O4693" i="1" s="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s="1"/>
  <c r="O4707" i="1" a="1"/>
  <c r="O4707" i="1" s="1"/>
  <c r="O4708" i="1" a="1"/>
  <c r="O4708" i="1" s="1"/>
  <c r="O4709" i="1" a="1"/>
  <c r="O4709" i="1" s="1"/>
  <c r="O4710" i="1" a="1"/>
  <c r="O4710" i="1" s="1"/>
  <c r="O4711" i="1" a="1"/>
  <c r="O4711" i="1" s="1"/>
  <c r="O4712" i="1" a="1"/>
  <c r="O4712" i="1" s="1"/>
  <c r="O4713" i="1" a="1"/>
  <c r="O4713" i="1" s="1"/>
  <c r="O4714" i="1" a="1"/>
  <c r="O4714" i="1" s="1"/>
  <c r="O4715" i="1" a="1"/>
  <c r="O4715" i="1" s="1"/>
  <c r="O4716" i="1" a="1"/>
  <c r="O4716" i="1" s="1"/>
  <c r="O4717" i="1" a="1"/>
  <c r="O4717" i="1" s="1"/>
  <c r="O4718" i="1" a="1"/>
  <c r="O4718" i="1" s="1"/>
  <c r="O4719" i="1" a="1"/>
  <c r="O4719" i="1" s="1"/>
  <c r="O4720" i="1" a="1"/>
  <c r="O4720" i="1" s="1"/>
  <c r="O4721" i="1" a="1"/>
  <c r="O4721" i="1" s="1"/>
  <c r="O4722" i="1" a="1"/>
  <c r="O4722" i="1" s="1"/>
  <c r="O4723" i="1" a="1"/>
  <c r="O4723" i="1" s="1"/>
  <c r="O4724" i="1" a="1"/>
  <c r="O4724" i="1" s="1"/>
  <c r="O4725" i="1" a="1"/>
  <c r="O4725" i="1" s="1"/>
  <c r="O4726" i="1" a="1"/>
  <c r="O4726" i="1" s="1"/>
  <c r="O4727" i="1" a="1"/>
  <c r="O4727" i="1" s="1"/>
  <c r="O4728" i="1" a="1"/>
  <c r="O4728" i="1" s="1"/>
  <c r="O4729" i="1" a="1"/>
  <c r="O4729" i="1" s="1"/>
  <c r="O4730" i="1" a="1"/>
  <c r="O4730" i="1" s="1"/>
  <c r="O4731" i="1" a="1"/>
  <c r="O4731" i="1" s="1"/>
  <c r="O4732" i="1" a="1"/>
  <c r="O4732" i="1" s="1"/>
  <c r="O4733" i="1" a="1"/>
  <c r="O4733" i="1" s="1"/>
  <c r="O4734" i="1" a="1"/>
  <c r="O4734" i="1" s="1"/>
  <c r="O4735" i="1" a="1"/>
  <c r="O4735" i="1" s="1"/>
  <c r="O4736" i="1" a="1"/>
  <c r="O4736" i="1" s="1"/>
  <c r="O4737" i="1" a="1"/>
  <c r="O4737" i="1" s="1"/>
  <c r="O4738" i="1" a="1"/>
  <c r="O4738" i="1" s="1"/>
  <c r="O4739" i="1" a="1"/>
  <c r="O4739" i="1" s="1"/>
  <c r="O4740" i="1" a="1"/>
  <c r="O4740" i="1" s="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s="1"/>
  <c r="O4753" i="1" a="1"/>
  <c r="O4753" i="1" s="1"/>
  <c r="O4754" i="1" a="1"/>
  <c r="O4754" i="1" s="1"/>
  <c r="O4755" i="1" a="1"/>
  <c r="O4755" i="1" s="1"/>
  <c r="O4756" i="1" a="1"/>
  <c r="O4756" i="1" s="1"/>
  <c r="O4757" i="1" a="1"/>
  <c r="O4757" i="1" s="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s="1"/>
  <c r="O4771" i="1" a="1"/>
  <c r="O4771" i="1" s="1"/>
  <c r="O4772" i="1" a="1"/>
  <c r="O4772" i="1" s="1"/>
  <c r="O4773" i="1" a="1"/>
  <c r="O4773" i="1" s="1"/>
  <c r="O4774" i="1" a="1"/>
  <c r="O4774" i="1" s="1"/>
  <c r="O4775" i="1" a="1"/>
  <c r="O4775" i="1" s="1"/>
  <c r="O4776" i="1" a="1"/>
  <c r="O4776" i="1" s="1"/>
  <c r="O4777" i="1" a="1"/>
  <c r="O4777" i="1" s="1"/>
  <c r="O4778" i="1" a="1"/>
  <c r="O4778" i="1" s="1"/>
  <c r="O4779" i="1" a="1"/>
  <c r="O4779" i="1" s="1"/>
  <c r="O4780" i="1" a="1"/>
  <c r="O4780" i="1" s="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s="1"/>
  <c r="O4792" i="1" a="1"/>
  <c r="O4792" i="1" s="1"/>
  <c r="O4793" i="1" a="1"/>
  <c r="O4793" i="1" s="1"/>
  <c r="O4794" i="1" a="1"/>
  <c r="O4794" i="1" s="1"/>
  <c r="O4795" i="1" a="1"/>
  <c r="O4795" i="1" s="1"/>
  <c r="O4796" i="1" a="1"/>
  <c r="O4796" i="1" s="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s="1"/>
  <c r="O4819" i="1" a="1"/>
  <c r="O4819" i="1" s="1"/>
  <c r="O4820" i="1" a="1"/>
  <c r="O4820" i="1" s="1"/>
  <c r="O4821" i="1" a="1"/>
  <c r="O4821" i="1" s="1"/>
  <c r="O4822" i="1" a="1"/>
  <c r="O4822" i="1" s="1"/>
  <c r="O4823" i="1" a="1"/>
  <c r="O4823" i="1" s="1"/>
  <c r="O4824" i="1" a="1"/>
  <c r="O4824" i="1" s="1"/>
  <c r="O4825" i="1" a="1"/>
  <c r="O4825" i="1" s="1"/>
  <c r="O4826" i="1" a="1"/>
  <c r="O4826" i="1" s="1"/>
  <c r="O4827" i="1" a="1"/>
  <c r="O4827" i="1" s="1"/>
  <c r="O4828" i="1" a="1"/>
  <c r="O4828" i="1" s="1"/>
  <c r="O4829" i="1" a="1"/>
  <c r="O4829" i="1" s="1"/>
  <c r="O4830" i="1" a="1"/>
  <c r="O4830" i="1" s="1"/>
  <c r="O4831" i="1" a="1"/>
  <c r="O4831" i="1" s="1"/>
  <c r="O4832" i="1" a="1"/>
  <c r="O4832" i="1" s="1"/>
  <c r="O4833" i="1" a="1"/>
  <c r="O4833" i="1" s="1"/>
  <c r="O4834" i="1" a="1"/>
  <c r="O4834" i="1" s="1"/>
  <c r="O4835" i="1" a="1"/>
  <c r="O4835" i="1" s="1"/>
  <c r="O4836" i="1" a="1"/>
  <c r="O4836" i="1" s="1"/>
  <c r="O4837" i="1" a="1"/>
  <c r="O4837" i="1" s="1"/>
  <c r="O4838" i="1" a="1"/>
  <c r="O4838" i="1" s="1"/>
  <c r="O4839" i="1" a="1"/>
  <c r="O4839" i="1" s="1"/>
  <c r="O4840" i="1" a="1"/>
  <c r="O4840" i="1" s="1"/>
  <c r="O4841" i="1" a="1"/>
  <c r="O4841" i="1" s="1"/>
  <c r="O4842" i="1" a="1"/>
  <c r="O4842" i="1" s="1"/>
  <c r="O4843" i="1" a="1"/>
  <c r="O4843" i="1" s="1"/>
  <c r="O4844" i="1" a="1"/>
  <c r="O4844" i="1" s="1"/>
  <c r="O4845" i="1" a="1"/>
  <c r="O4845" i="1" s="1"/>
  <c r="O4846" i="1" a="1"/>
  <c r="O4846" i="1" s="1"/>
  <c r="O4847" i="1" a="1"/>
  <c r="O4847" i="1" s="1"/>
  <c r="O4848" i="1" a="1"/>
  <c r="O4848" i="1" s="1"/>
  <c r="O4849" i="1" a="1"/>
  <c r="O4849" i="1" s="1"/>
  <c r="O4850" i="1" a="1"/>
  <c r="O4850" i="1" s="1"/>
  <c r="O4851" i="1" a="1"/>
  <c r="O4851" i="1" s="1"/>
  <c r="O4852" i="1" a="1"/>
  <c r="O4852" i="1" s="1"/>
  <c r="O4853" i="1" a="1"/>
  <c r="O4853" i="1" s="1"/>
  <c r="O4854" i="1" a="1"/>
  <c r="O4854" i="1" s="1"/>
  <c r="O4855" i="1" a="1"/>
  <c r="O4855" i="1" s="1"/>
  <c r="O4856" i="1" a="1"/>
  <c r="O4856" i="1" s="1"/>
  <c r="O4857" i="1" a="1"/>
  <c r="O4857" i="1" s="1"/>
  <c r="O4858" i="1" a="1"/>
  <c r="O4858" i="1" s="1"/>
  <c r="O4859" i="1" a="1"/>
  <c r="O4859" i="1" s="1"/>
  <c r="O4860" i="1" a="1"/>
  <c r="O4860" i="1" s="1"/>
  <c r="O4861" i="1" a="1"/>
  <c r="O4861" i="1" s="1"/>
  <c r="O4862" i="1" a="1"/>
  <c r="O4862" i="1" s="1"/>
  <c r="O4863" i="1" a="1"/>
  <c r="O4863" i="1" s="1"/>
  <c r="O4864" i="1" a="1"/>
  <c r="O4864" i="1" s="1"/>
  <c r="O4865" i="1" a="1"/>
  <c r="O4865" i="1" s="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s="1"/>
  <c r="O4876" i="1" a="1"/>
  <c r="O4876" i="1" s="1"/>
  <c r="O4877" i="1" a="1"/>
  <c r="O4877" i="1" s="1"/>
  <c r="O4878" i="1" a="1"/>
  <c r="O4878" i="1" s="1"/>
  <c r="O4879" i="1" a="1"/>
  <c r="O4879" i="1" s="1"/>
  <c r="O4880" i="1" a="1"/>
  <c r="O4880" i="1" s="1"/>
  <c r="O4881" i="1" a="1"/>
  <c r="O4881" i="1" s="1"/>
  <c r="O4882" i="1" a="1"/>
  <c r="O4882" i="1" s="1"/>
  <c r="O4883" i="1" a="1"/>
  <c r="O4883" i="1" s="1"/>
  <c r="O4884" i="1" a="1"/>
  <c r="O4884" i="1" s="1"/>
  <c r="O4885" i="1" a="1"/>
  <c r="O4885" i="1" s="1"/>
  <c r="O4886" i="1" a="1"/>
  <c r="O4886" i="1" s="1"/>
  <c r="O4887" i="1" a="1"/>
  <c r="O4887" i="1" s="1"/>
  <c r="O4888" i="1" a="1"/>
  <c r="O4888" i="1" s="1"/>
  <c r="O4889" i="1" a="1"/>
  <c r="O4889" i="1" s="1"/>
  <c r="O4890" i="1" a="1"/>
  <c r="O4890" i="1" s="1"/>
  <c r="O4891" i="1" a="1"/>
  <c r="O4891" i="1" s="1"/>
  <c r="O4892" i="1" a="1"/>
  <c r="O4892" i="1" s="1"/>
  <c r="O4893" i="1" a="1"/>
  <c r="O4893" i="1" s="1"/>
  <c r="O4894" i="1" a="1"/>
  <c r="O4894" i="1" s="1"/>
  <c r="O4895" i="1" a="1"/>
  <c r="O4895" i="1" s="1"/>
  <c r="O4896" i="1" a="1"/>
  <c r="O4896" i="1" s="1"/>
  <c r="O4897" i="1" a="1"/>
  <c r="O4897" i="1" s="1"/>
  <c r="O4898" i="1" a="1"/>
  <c r="O4898" i="1" s="1"/>
  <c r="O4899" i="1" a="1"/>
  <c r="O4899" i="1" s="1"/>
  <c r="O4900" i="1" a="1"/>
  <c r="O4900" i="1" s="1"/>
  <c r="O4901" i="1" a="1"/>
  <c r="O4901" i="1" s="1"/>
  <c r="O4902" i="1" a="1"/>
  <c r="O4902" i="1" s="1"/>
  <c r="O4903" i="1" a="1"/>
  <c r="O4903" i="1" s="1"/>
  <c r="O4904" i="1" a="1"/>
  <c r="O4904" i="1" s="1"/>
  <c r="O4905" i="1" a="1"/>
  <c r="O4905" i="1" s="1"/>
  <c r="O4906" i="1" a="1"/>
  <c r="O4906" i="1" s="1"/>
  <c r="O4907" i="1" a="1"/>
  <c r="O4907" i="1" s="1"/>
  <c r="O4908" i="1" a="1"/>
  <c r="O4908" i="1" s="1"/>
  <c r="O4909" i="1" a="1"/>
  <c r="O4909" i="1" s="1"/>
  <c r="O4910" i="1" a="1"/>
  <c r="O4910" i="1" s="1"/>
  <c r="O4911" i="1" a="1"/>
  <c r="O4911" i="1" s="1"/>
  <c r="O4912" i="1" a="1"/>
  <c r="O4912" i="1" s="1"/>
  <c r="O4913" i="1" a="1"/>
  <c r="O4913" i="1" s="1"/>
  <c r="O4914" i="1" a="1"/>
  <c r="O4914" i="1" s="1"/>
  <c r="O4915" i="1" a="1"/>
  <c r="O4915" i="1" s="1"/>
  <c r="O4916" i="1" a="1"/>
  <c r="O4916" i="1" s="1"/>
  <c r="O4917" i="1" a="1"/>
  <c r="O4917" i="1" s="1"/>
  <c r="O4918" i="1" a="1"/>
  <c r="O4918" i="1" s="1"/>
  <c r="O4919" i="1" a="1"/>
  <c r="O4919" i="1" s="1"/>
  <c r="O4920" i="1" a="1"/>
  <c r="O4920" i="1" s="1"/>
  <c r="O4921" i="1" a="1"/>
  <c r="O4921" i="1" s="1"/>
  <c r="O4922" i="1" a="1"/>
  <c r="O4922" i="1" s="1"/>
  <c r="O4923" i="1" a="1"/>
  <c r="O4923" i="1" s="1"/>
  <c r="O4924" i="1" a="1"/>
  <c r="O4924" i="1" s="1"/>
  <c r="O4925" i="1" a="1"/>
  <c r="O4925" i="1" s="1"/>
  <c r="O4926" i="1" a="1"/>
  <c r="O4926" i="1" s="1"/>
  <c r="O4927" i="1" a="1"/>
  <c r="O4927" i="1" s="1"/>
  <c r="O4928" i="1" a="1"/>
  <c r="O4928" i="1" s="1"/>
  <c r="O4929" i="1" a="1"/>
  <c r="O4929" i="1" s="1"/>
  <c r="O4930" i="1" a="1"/>
  <c r="O4930" i="1" s="1"/>
  <c r="O4931" i="1" a="1"/>
  <c r="O4931" i="1" s="1"/>
  <c r="O4932" i="1" a="1"/>
  <c r="O4932" i="1" s="1"/>
  <c r="O4933" i="1" a="1"/>
  <c r="O4933" i="1" s="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s="1"/>
  <c r="O4944" i="1" a="1"/>
  <c r="O4944" i="1" s="1"/>
  <c r="O4945" i="1" a="1"/>
  <c r="O4945" i="1" s="1"/>
  <c r="O4946" i="1" a="1"/>
  <c r="O4946" i="1" s="1"/>
  <c r="O4947" i="1" a="1"/>
  <c r="O4947" i="1" s="1"/>
  <c r="O4948" i="1" a="1"/>
  <c r="O4948" i="1" s="1"/>
  <c r="O4949" i="1" a="1"/>
  <c r="O4949" i="1" s="1"/>
  <c r="O4950" i="1" a="1"/>
  <c r="O4950" i="1" s="1"/>
  <c r="O4951" i="1" a="1"/>
  <c r="O4951" i="1" s="1"/>
  <c r="O4952" i="1" a="1"/>
  <c r="O4952" i="1" s="1"/>
  <c r="O4953" i="1" a="1"/>
  <c r="O4953" i="1" s="1"/>
  <c r="O4954" i="1" a="1"/>
  <c r="O4954" i="1" s="1"/>
  <c r="O4955" i="1" a="1"/>
  <c r="O4955" i="1" s="1"/>
  <c r="O4956" i="1" a="1"/>
  <c r="O4956" i="1" s="1"/>
  <c r="O4957" i="1" a="1"/>
  <c r="O4957" i="1" s="1"/>
  <c r="O4958" i="1" a="1"/>
  <c r="O4958" i="1" s="1"/>
  <c r="O4959" i="1" a="1"/>
  <c r="O4959" i="1" s="1"/>
  <c r="O4960" i="1" a="1"/>
  <c r="O4960" i="1" s="1"/>
  <c r="O4961" i="1" a="1"/>
  <c r="O4961" i="1" s="1"/>
  <c r="O4962" i="1" a="1"/>
  <c r="O4962" i="1" s="1"/>
  <c r="O4963" i="1" a="1"/>
  <c r="O4963" i="1" s="1"/>
  <c r="O4964" i="1" a="1"/>
  <c r="O4964" i="1" s="1"/>
  <c r="O4965" i="1" a="1"/>
  <c r="O4965" i="1" s="1"/>
  <c r="O4966" i="1" a="1"/>
  <c r="O4966" i="1" s="1"/>
  <c r="O4967" i="1" a="1"/>
  <c r="O4967" i="1" s="1"/>
  <c r="O4968" i="1" a="1"/>
  <c r="O4968" i="1" s="1"/>
  <c r="O4969" i="1" a="1"/>
  <c r="O4969" i="1" s="1"/>
  <c r="O4970" i="1" a="1"/>
  <c r="O4970" i="1" s="1"/>
  <c r="O4971" i="1" a="1"/>
  <c r="O4971" i="1" s="1"/>
  <c r="O4972" i="1" a="1"/>
  <c r="O4972" i="1" s="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s="1"/>
  <c r="O4984" i="1" a="1"/>
  <c r="O4984" i="1" s="1"/>
  <c r="O4985" i="1" a="1"/>
  <c r="O4985" i="1" s="1"/>
  <c r="O4986" i="1" a="1"/>
  <c r="O4986" i="1" s="1"/>
  <c r="O4987" i="1" a="1"/>
  <c r="O4987" i="1" s="1"/>
  <c r="O4988" i="1" a="1"/>
  <c r="O4988" i="1" s="1"/>
  <c r="O4989" i="1" a="1"/>
  <c r="O4989" i="1" s="1"/>
  <c r="O4990" i="1" a="1"/>
  <c r="O4990" i="1" s="1"/>
  <c r="O4991" i="1" a="1"/>
  <c r="O4991" i="1" s="1"/>
  <c r="O4992" i="1" a="1"/>
  <c r="O4992" i="1" s="1"/>
  <c r="O4993" i="1" a="1"/>
  <c r="O4993" i="1" s="1"/>
  <c r="O4994" i="1" a="1"/>
  <c r="O4994" i="1" s="1"/>
  <c r="O4995" i="1" a="1"/>
  <c r="O4995" i="1" s="1"/>
  <c r="O4996" i="1" a="1"/>
  <c r="O4996" i="1" s="1"/>
  <c r="O4997" i="1" a="1"/>
  <c r="O4997" i="1" s="1"/>
  <c r="O4998" i="1" a="1"/>
  <c r="O4998" i="1" s="1"/>
  <c r="O4999" i="1" a="1"/>
  <c r="O4999" i="1" s="1"/>
  <c r="O5000" i="1" a="1"/>
  <c r="O5000" i="1" s="1"/>
  <c r="O5001" i="1" a="1"/>
  <c r="O5001" i="1" s="1"/>
  <c r="O5002" i="1" a="1"/>
  <c r="O5002" i="1" s="1"/>
  <c r="O5003" i="1" a="1"/>
  <c r="O5003" i="1" s="1"/>
  <c r="O5004" i="1" a="1"/>
  <c r="O5004" i="1" s="1"/>
  <c r="O5005" i="1" a="1"/>
  <c r="O5005" i="1" s="1"/>
  <c r="O5006" i="1" a="1"/>
  <c r="O5006" i="1" s="1"/>
  <c r="O5007" i="1" a="1"/>
  <c r="O5007" i="1" s="1"/>
  <c r="O5008" i="1" a="1"/>
  <c r="O5008" i="1" s="1"/>
  <c r="O5009" i="1" a="1"/>
  <c r="O5009" i="1" s="1"/>
  <c r="O5010" i="1" a="1"/>
  <c r="O5010" i="1" s="1"/>
  <c r="O5011" i="1" a="1"/>
  <c r="O5011" i="1" s="1"/>
  <c r="O5012" i="1" a="1"/>
  <c r="O5012" i="1" s="1"/>
  <c r="O5013" i="1" a="1"/>
  <c r="O5013" i="1" s="1"/>
  <c r="O5014" i="1" a="1"/>
  <c r="O5014" i="1" s="1"/>
  <c r="O5015" i="1" a="1"/>
  <c r="O5015" i="1" s="1"/>
  <c r="O5016" i="1" a="1"/>
  <c r="O5016" i="1" s="1"/>
  <c r="O5017" i="1" a="1"/>
  <c r="O5017" i="1" s="1"/>
  <c r="O5018" i="1" a="1"/>
  <c r="O5018" i="1" s="1"/>
  <c r="O5019" i="1" a="1"/>
  <c r="O5019" i="1" s="1"/>
  <c r="O5020" i="1" a="1"/>
  <c r="O5020" i="1" s="1"/>
  <c r="O5021" i="1" a="1"/>
  <c r="O5021" i="1" s="1"/>
  <c r="O5022" i="1" a="1"/>
  <c r="O5022" i="1" s="1"/>
  <c r="O5023" i="1" a="1"/>
  <c r="O5023" i="1" s="1"/>
  <c r="O5024" i="1" a="1"/>
  <c r="O5024" i="1" s="1"/>
  <c r="O5025" i="1" a="1"/>
  <c r="O5025" i="1" s="1"/>
  <c r="O5026" i="1" a="1"/>
  <c r="O5026" i="1" s="1"/>
  <c r="O5027" i="1" a="1"/>
  <c r="O5027" i="1" s="1"/>
  <c r="O5028" i="1" a="1"/>
  <c r="O5028" i="1" s="1"/>
  <c r="O5029" i="1" a="1"/>
  <c r="O5029" i="1" s="1"/>
  <c r="O5030" i="1" a="1"/>
  <c r="O5030" i="1" s="1"/>
  <c r="O5031" i="1" a="1"/>
  <c r="O5031" i="1" s="1"/>
  <c r="O5032" i="1" a="1"/>
  <c r="O5032" i="1" s="1"/>
  <c r="O5033" i="1" a="1"/>
  <c r="O5033" i="1" s="1"/>
  <c r="O5034" i="1" a="1"/>
  <c r="O5034" i="1" s="1"/>
  <c r="O5035" i="1" a="1"/>
  <c r="O5035" i="1" s="1"/>
  <c r="O5036" i="1" a="1"/>
  <c r="O5036" i="1" s="1"/>
  <c r="O5037" i="1" a="1"/>
  <c r="O5037" i="1" s="1"/>
  <c r="O5038" i="1" a="1"/>
  <c r="O5038" i="1" s="1"/>
  <c r="O5039" i="1" a="1"/>
  <c r="O5039" i="1" s="1"/>
  <c r="O5040" i="1" a="1"/>
  <c r="O5040" i="1" s="1"/>
  <c r="O5041" i="1" a="1"/>
  <c r="O5041" i="1" s="1"/>
  <c r="O5042" i="1" a="1"/>
  <c r="O5042" i="1" s="1"/>
  <c r="O5043" i="1" a="1"/>
  <c r="O5043" i="1" s="1"/>
  <c r="O5044" i="1" a="1"/>
  <c r="O5044" i="1" s="1"/>
  <c r="O5045" i="1" a="1"/>
  <c r="O5045" i="1" s="1"/>
  <c r="O5046" i="1" a="1"/>
  <c r="O5046" i="1" s="1"/>
  <c r="O5047" i="1" a="1"/>
  <c r="O5047" i="1" s="1"/>
  <c r="O5048" i="1" a="1"/>
  <c r="O5048" i="1" s="1"/>
  <c r="O5049" i="1" a="1"/>
  <c r="O5049" i="1" s="1"/>
  <c r="O5050" i="1" a="1"/>
  <c r="O5050" i="1" s="1"/>
  <c r="O5051" i="1" a="1"/>
  <c r="O5051" i="1" s="1"/>
  <c r="O5052" i="1" a="1"/>
  <c r="O5052" i="1" s="1"/>
  <c r="O5053" i="1" a="1"/>
  <c r="O5053" i="1" s="1"/>
  <c r="O5054" i="1" a="1"/>
  <c r="O5054" i="1" s="1"/>
  <c r="O5055" i="1" a="1"/>
  <c r="O5055" i="1" s="1"/>
  <c r="O5056" i="1" a="1"/>
  <c r="O5056" i="1" s="1"/>
  <c r="O5057" i="1" a="1"/>
  <c r="O5057" i="1" s="1"/>
  <c r="O5058" i="1" a="1"/>
  <c r="O5058" i="1" s="1"/>
  <c r="O5059" i="1" a="1"/>
  <c r="O5059" i="1" s="1"/>
  <c r="O5060" i="1" a="1"/>
  <c r="O5060" i="1" s="1"/>
  <c r="O5061" i="1" a="1"/>
  <c r="O5061" i="1" s="1"/>
  <c r="O5062" i="1" a="1"/>
  <c r="O5062" i="1" s="1"/>
  <c r="O5063" i="1" a="1"/>
  <c r="O5063" i="1" s="1"/>
  <c r="O5064" i="1" a="1"/>
  <c r="O5064" i="1" s="1"/>
  <c r="O5065" i="1" a="1"/>
  <c r="O5065" i="1" s="1"/>
  <c r="O5066" i="1" a="1"/>
  <c r="O5066" i="1" s="1"/>
  <c r="O5067" i="1" a="1"/>
  <c r="O5067" i="1" s="1"/>
  <c r="O5068" i="1" a="1"/>
  <c r="O5068" i="1" s="1"/>
  <c r="O5069" i="1" a="1"/>
  <c r="O5069" i="1" s="1"/>
  <c r="O5070" i="1" a="1"/>
  <c r="O5070" i="1" s="1"/>
  <c r="O5071" i="1" a="1"/>
  <c r="O5071" i="1" s="1"/>
  <c r="O5072" i="1" a="1"/>
  <c r="O5072" i="1" s="1"/>
  <c r="O5073" i="1" a="1"/>
  <c r="O5073" i="1" s="1"/>
  <c r="O5074" i="1" a="1"/>
  <c r="O5074" i="1" s="1"/>
  <c r="O5075" i="1" a="1"/>
  <c r="O5075" i="1" s="1"/>
  <c r="O5076" i="1" a="1"/>
  <c r="O5076" i="1" s="1"/>
  <c r="O5077" i="1" a="1"/>
  <c r="O5077" i="1" s="1"/>
  <c r="O5078" i="1" a="1"/>
  <c r="O5078" i="1" s="1"/>
  <c r="O5079" i="1" a="1"/>
  <c r="O5079" i="1" s="1"/>
  <c r="O5080" i="1" a="1"/>
  <c r="O5080" i="1" s="1"/>
  <c r="O5081" i="1" a="1"/>
  <c r="O5081" i="1" s="1"/>
  <c r="O5082" i="1" a="1"/>
  <c r="O5082" i="1" s="1"/>
  <c r="O5083" i="1" a="1"/>
  <c r="O5083" i="1" s="1"/>
  <c r="O5084" i="1" a="1"/>
  <c r="O5084" i="1" s="1"/>
  <c r="O5085" i="1" a="1"/>
  <c r="O5085" i="1" s="1"/>
  <c r="O5086" i="1" a="1"/>
  <c r="O5086" i="1" s="1"/>
  <c r="O5087" i="1" a="1"/>
  <c r="O5087" i="1" s="1"/>
  <c r="O5088" i="1" a="1"/>
  <c r="O5088" i="1" s="1"/>
  <c r="O5089" i="1" a="1"/>
  <c r="O5089" i="1" s="1"/>
  <c r="O5090" i="1" a="1"/>
  <c r="O5090" i="1" s="1"/>
  <c r="O5091" i="1" a="1"/>
  <c r="O5091" i="1" s="1"/>
  <c r="O5092" i="1" a="1"/>
  <c r="O5092" i="1" s="1"/>
  <c r="O5093" i="1" a="1"/>
  <c r="O5093" i="1" s="1"/>
  <c r="O5094" i="1" a="1"/>
  <c r="O5094" i="1" s="1"/>
  <c r="O5095" i="1" a="1"/>
  <c r="O5095" i="1" s="1"/>
  <c r="O5096" i="1" a="1"/>
  <c r="O5096" i="1" s="1"/>
  <c r="O5097" i="1" a="1"/>
  <c r="O5097" i="1" s="1"/>
  <c r="O5098" i="1" a="1"/>
  <c r="O5098" i="1" s="1"/>
  <c r="O5099" i="1" a="1"/>
  <c r="O5099" i="1" s="1"/>
  <c r="O5100" i="1" a="1"/>
  <c r="O5100" i="1" s="1"/>
  <c r="O5101" i="1" a="1"/>
  <c r="O5101" i="1" s="1"/>
  <c r="O5102" i="1" a="1"/>
  <c r="O5102" i="1" s="1"/>
  <c r="O5103" i="1" a="1"/>
  <c r="O5103" i="1" s="1"/>
  <c r="O5104" i="1" a="1"/>
  <c r="O5104" i="1" s="1"/>
  <c r="O5105" i="1" a="1"/>
  <c r="O5105" i="1" s="1"/>
  <c r="O5106" i="1" a="1"/>
  <c r="O5106" i="1" s="1"/>
  <c r="O5107" i="1" a="1"/>
  <c r="O5107" i="1" s="1"/>
  <c r="O5108" i="1" a="1"/>
  <c r="O5108" i="1" s="1"/>
  <c r="O5109" i="1" a="1"/>
  <c r="O5109" i="1" s="1"/>
  <c r="O5110" i="1" a="1"/>
  <c r="O5110" i="1" s="1"/>
  <c r="O5111" i="1" a="1"/>
  <c r="O5111" i="1" s="1"/>
  <c r="O5112" i="1" a="1"/>
  <c r="O5112" i="1" s="1"/>
  <c r="O5113" i="1" a="1"/>
  <c r="O5113" i="1" s="1"/>
  <c r="O5114" i="1" a="1"/>
  <c r="O5114" i="1" s="1"/>
  <c r="O5115" i="1" a="1"/>
  <c r="O5115" i="1" s="1"/>
  <c r="O5116" i="1" a="1"/>
  <c r="O5116" i="1" s="1"/>
  <c r="O5117" i="1" a="1"/>
  <c r="O5117" i="1" s="1"/>
  <c r="O5118" i="1" a="1"/>
  <c r="O5118" i="1" s="1"/>
  <c r="O5119" i="1" a="1"/>
  <c r="O5119" i="1" s="1"/>
  <c r="O5120" i="1" a="1"/>
  <c r="O5120" i="1" s="1"/>
  <c r="O5121" i="1" a="1"/>
  <c r="O5121" i="1" s="1"/>
  <c r="O5122" i="1" a="1"/>
  <c r="O5122" i="1" s="1"/>
  <c r="O5123" i="1" a="1"/>
  <c r="O5123" i="1" s="1"/>
  <c r="O5124" i="1" a="1"/>
  <c r="O5124" i="1" s="1"/>
  <c r="O5125" i="1" a="1"/>
  <c r="O5125" i="1" s="1"/>
  <c r="O5126" i="1" a="1"/>
  <c r="O5126" i="1" s="1"/>
  <c r="O5127" i="1" a="1"/>
  <c r="O5127" i="1" s="1"/>
  <c r="O5128" i="1" a="1"/>
  <c r="O5128" i="1" s="1"/>
  <c r="O5129" i="1" a="1"/>
  <c r="O5129" i="1" s="1"/>
  <c r="O5130" i="1" a="1"/>
  <c r="O5130" i="1" s="1"/>
  <c r="O5131" i="1" a="1"/>
  <c r="O5131" i="1" s="1"/>
  <c r="O5132" i="1" a="1"/>
  <c r="O5132" i="1" s="1"/>
  <c r="O5133" i="1" a="1"/>
  <c r="O5133" i="1" s="1"/>
  <c r="O5134" i="1" a="1"/>
  <c r="O5134" i="1" s="1"/>
  <c r="O5135" i="1" a="1"/>
  <c r="O5135" i="1" s="1"/>
  <c r="O5136" i="1" a="1"/>
  <c r="O5136" i="1" s="1"/>
  <c r="O5137" i="1" a="1"/>
  <c r="O5137" i="1" s="1"/>
  <c r="O5138" i="1" a="1"/>
  <c r="O5138" i="1" s="1"/>
  <c r="O5139" i="1" a="1"/>
  <c r="O5139" i="1" s="1"/>
  <c r="O5140" i="1" a="1"/>
  <c r="O5140" i="1" s="1"/>
  <c r="O5141" i="1" a="1"/>
  <c r="O5141" i="1" s="1"/>
  <c r="O5142" i="1" a="1"/>
  <c r="O5142" i="1" s="1"/>
  <c r="O5143" i="1" a="1"/>
  <c r="O5143" i="1" s="1"/>
  <c r="O5144" i="1" a="1"/>
  <c r="O5144" i="1" s="1"/>
  <c r="O5145" i="1" a="1"/>
  <c r="O5145" i="1" s="1"/>
  <c r="O5146" i="1" a="1"/>
  <c r="O5146" i="1" s="1"/>
  <c r="O5147" i="1" a="1"/>
  <c r="O5147" i="1" s="1"/>
  <c r="O5148" i="1" a="1"/>
  <c r="O5148" i="1" s="1"/>
  <c r="O5149" i="1" a="1"/>
  <c r="O5149" i="1" s="1"/>
  <c r="O5150" i="1" a="1"/>
  <c r="O5150" i="1" s="1"/>
  <c r="O5151" i="1" a="1"/>
  <c r="O5151" i="1" s="1"/>
  <c r="O5152" i="1" a="1"/>
  <c r="O5152" i="1" s="1"/>
  <c r="O5153" i="1" a="1"/>
  <c r="O5153" i="1" s="1"/>
  <c r="O5154" i="1" a="1"/>
  <c r="O5154" i="1" s="1"/>
  <c r="O5155" i="1" a="1"/>
  <c r="O5155" i="1" s="1"/>
  <c r="O5156" i="1" a="1"/>
  <c r="O5156" i="1" s="1"/>
  <c r="O5157" i="1" a="1"/>
  <c r="O5157" i="1" s="1"/>
  <c r="O5158" i="1" a="1"/>
  <c r="O5158" i="1" s="1"/>
  <c r="O5159" i="1" a="1"/>
  <c r="O5159" i="1" s="1"/>
  <c r="O5160" i="1" a="1"/>
  <c r="O5160" i="1" s="1"/>
  <c r="O5161" i="1" a="1"/>
  <c r="O5161" i="1" s="1"/>
  <c r="O5162" i="1" a="1"/>
  <c r="O5162" i="1" s="1"/>
  <c r="O5163" i="1" a="1"/>
  <c r="O5163" i="1" s="1"/>
  <c r="O5164" i="1" a="1"/>
  <c r="O5164" i="1" s="1"/>
  <c r="O5165" i="1" a="1"/>
  <c r="O5165" i="1" s="1"/>
  <c r="O5166" i="1" a="1"/>
  <c r="O5166" i="1" s="1"/>
  <c r="O5167" i="1" a="1"/>
  <c r="O5167" i="1" s="1"/>
  <c r="O5168" i="1" a="1"/>
  <c r="O5168" i="1" s="1"/>
  <c r="O5169" i="1" a="1"/>
  <c r="O5169" i="1" s="1"/>
  <c r="O5170" i="1" a="1"/>
  <c r="O5170" i="1" s="1"/>
  <c r="O5171" i="1" a="1"/>
  <c r="O5171" i="1" s="1"/>
  <c r="O5172" i="1" a="1"/>
  <c r="O5172" i="1" s="1"/>
  <c r="O5173" i="1" a="1"/>
  <c r="O5173" i="1" s="1"/>
  <c r="O5174" i="1" a="1"/>
  <c r="O5174" i="1" s="1"/>
  <c r="O5175" i="1" a="1"/>
  <c r="O5175" i="1" s="1"/>
  <c r="O5176" i="1" a="1"/>
  <c r="O5176" i="1" s="1"/>
  <c r="O5177" i="1" a="1"/>
  <c r="O5177" i="1" s="1"/>
  <c r="O5178" i="1" a="1"/>
  <c r="O5178" i="1" s="1"/>
  <c r="O5179" i="1" a="1"/>
  <c r="O5179" i="1" s="1"/>
  <c r="O5180" i="1" a="1"/>
  <c r="O5180" i="1" s="1"/>
  <c r="O5181" i="1" a="1"/>
  <c r="O5181" i="1" s="1"/>
  <c r="O5182" i="1" a="1"/>
  <c r="O5182" i="1" s="1"/>
  <c r="O5183" i="1" a="1"/>
  <c r="O5183" i="1" s="1"/>
  <c r="O5184" i="1" a="1"/>
  <c r="O5184" i="1" s="1"/>
  <c r="O5185" i="1" a="1"/>
  <c r="O5185" i="1" s="1"/>
  <c r="O5186" i="1" a="1"/>
  <c r="O5186" i="1" s="1"/>
  <c r="O5187" i="1" a="1"/>
  <c r="O5187" i="1" s="1"/>
  <c r="O5188" i="1" a="1"/>
  <c r="O5188" i="1" s="1"/>
  <c r="O5189" i="1" a="1"/>
  <c r="O5189" i="1" s="1"/>
  <c r="O5190" i="1" a="1"/>
  <c r="O5190" i="1" s="1"/>
  <c r="O5191" i="1" a="1"/>
  <c r="O5191" i="1" s="1"/>
  <c r="O5192" i="1" a="1"/>
  <c r="O5192" i="1" s="1"/>
  <c r="O5193" i="1" a="1"/>
  <c r="O5193" i="1" s="1"/>
  <c r="O5194" i="1" a="1"/>
  <c r="O5194" i="1" s="1"/>
  <c r="O5195" i="1" a="1"/>
  <c r="O5195" i="1" s="1"/>
  <c r="O5196" i="1" a="1"/>
  <c r="O5196" i="1" s="1"/>
  <c r="O5197" i="1" a="1"/>
  <c r="O5197" i="1" s="1"/>
  <c r="O5198" i="1" a="1"/>
  <c r="O5198" i="1" s="1"/>
  <c r="O5199" i="1" a="1"/>
  <c r="O5199" i="1" s="1"/>
  <c r="O5200" i="1" a="1"/>
  <c r="O5200" i="1" s="1"/>
  <c r="O5201" i="1" a="1"/>
  <c r="O5201" i="1" s="1"/>
  <c r="O5202" i="1" a="1"/>
  <c r="O5202" i="1" s="1"/>
  <c r="O5203" i="1" a="1"/>
  <c r="O5203" i="1" s="1"/>
  <c r="O5204" i="1" a="1"/>
  <c r="O5204" i="1" s="1"/>
  <c r="O5205" i="1" a="1"/>
  <c r="O5205" i="1" s="1"/>
  <c r="O5206" i="1" a="1"/>
  <c r="O5206" i="1" s="1"/>
  <c r="O5207" i="1" a="1"/>
  <c r="O5207" i="1" s="1"/>
  <c r="O5208" i="1" a="1"/>
  <c r="O5208" i="1" s="1"/>
  <c r="O5209" i="1" a="1"/>
  <c r="O5209" i="1" s="1"/>
  <c r="O5210" i="1" a="1"/>
  <c r="O5210" i="1" s="1"/>
  <c r="O5211" i="1" a="1"/>
  <c r="O5211" i="1" s="1"/>
  <c r="O5212" i="1" a="1"/>
  <c r="O5212" i="1" s="1"/>
  <c r="O5213" i="1" a="1"/>
  <c r="O5213" i="1" s="1"/>
  <c r="O5214" i="1" a="1"/>
  <c r="O5214" i="1" s="1"/>
  <c r="O5215" i="1" a="1"/>
  <c r="O5215" i="1" s="1"/>
  <c r="O5216" i="1" a="1"/>
  <c r="O5216" i="1" s="1"/>
  <c r="O5217" i="1" a="1"/>
  <c r="O5217" i="1" s="1"/>
  <c r="O5218" i="1" a="1"/>
  <c r="O5218" i="1" s="1"/>
  <c r="O5219" i="1" a="1"/>
  <c r="O5219" i="1" s="1"/>
  <c r="O5220" i="1" a="1"/>
  <c r="O5220" i="1" s="1"/>
  <c r="O5221" i="1" a="1"/>
  <c r="O5221" i="1" s="1"/>
  <c r="O5222" i="1" a="1"/>
  <c r="O5222" i="1" s="1"/>
  <c r="O5223" i="1" a="1"/>
  <c r="O5223" i="1" s="1"/>
  <c r="O5224" i="1" a="1"/>
  <c r="O5224" i="1" s="1"/>
  <c r="O5225" i="1" a="1"/>
  <c r="O5225" i="1" s="1"/>
  <c r="O5226" i="1" a="1"/>
  <c r="O5226" i="1" s="1"/>
  <c r="O5227" i="1" a="1"/>
  <c r="O5227" i="1" s="1"/>
  <c r="O5228" i="1" a="1"/>
  <c r="O5228" i="1" s="1"/>
  <c r="O5229" i="1" a="1"/>
  <c r="O5229" i="1" s="1"/>
  <c r="O5230" i="1" a="1"/>
  <c r="O5230" i="1" s="1"/>
  <c r="O5231" i="1" a="1"/>
  <c r="O5231" i="1" s="1"/>
  <c r="O5232" i="1" a="1"/>
  <c r="O5232" i="1" s="1"/>
  <c r="O5233" i="1" a="1"/>
  <c r="O5233" i="1" s="1"/>
  <c r="O5234" i="1" a="1"/>
  <c r="O5234" i="1" s="1"/>
  <c r="O5235" i="1" a="1"/>
  <c r="O5235" i="1" s="1"/>
  <c r="O5236" i="1" a="1"/>
  <c r="O5236" i="1" s="1"/>
  <c r="O5237" i="1" a="1"/>
  <c r="O5237" i="1" s="1"/>
  <c r="O5238" i="1" a="1"/>
  <c r="O5238" i="1" s="1"/>
  <c r="O5239" i="1" a="1"/>
  <c r="O5239" i="1" s="1"/>
  <c r="O5240" i="1" a="1"/>
  <c r="O5240" i="1" s="1"/>
  <c r="O5241" i="1" a="1"/>
  <c r="O5241" i="1" s="1"/>
  <c r="O5242" i="1" a="1"/>
  <c r="O5242" i="1" s="1"/>
  <c r="O5243" i="1" a="1"/>
  <c r="O5243" i="1" s="1"/>
  <c r="O5244" i="1" a="1"/>
  <c r="O5244" i="1" s="1"/>
  <c r="O5245" i="1" a="1"/>
  <c r="O5245" i="1" s="1"/>
  <c r="O5246" i="1" a="1"/>
  <c r="O5246" i="1" s="1"/>
  <c r="O5247" i="1" a="1"/>
  <c r="O5247" i="1" s="1"/>
  <c r="O5248" i="1" a="1"/>
  <c r="O5248" i="1" s="1"/>
  <c r="O5249" i="1" a="1"/>
  <c r="O5249" i="1" s="1"/>
  <c r="O5250" i="1" a="1"/>
  <c r="O5250" i="1" s="1"/>
  <c r="O5251" i="1" a="1"/>
  <c r="O5251" i="1" s="1"/>
  <c r="O5252" i="1" a="1"/>
  <c r="O5252" i="1" s="1"/>
  <c r="O5253" i="1" a="1"/>
  <c r="O5253" i="1" s="1"/>
  <c r="O5254" i="1" a="1"/>
  <c r="O5254" i="1" s="1"/>
  <c r="O5255" i="1" a="1"/>
  <c r="O5255" i="1" s="1"/>
  <c r="O5256" i="1" a="1"/>
  <c r="O5256" i="1" s="1"/>
  <c r="O5257" i="1" a="1"/>
  <c r="O5257" i="1" s="1"/>
  <c r="O5258" i="1" a="1"/>
  <c r="O5258" i="1" s="1"/>
  <c r="O5259" i="1" a="1"/>
  <c r="O5259" i="1" s="1"/>
  <c r="O5260" i="1" a="1"/>
  <c r="O5260" i="1" s="1"/>
  <c r="O5261" i="1" a="1"/>
  <c r="O5261" i="1" s="1"/>
  <c r="O5262" i="1" a="1"/>
  <c r="O5262" i="1" s="1"/>
  <c r="O5263" i="1" a="1"/>
  <c r="O5263" i="1" s="1"/>
  <c r="O5264" i="1" a="1"/>
  <c r="O5264" i="1" s="1"/>
  <c r="O5265" i="1" a="1"/>
  <c r="O5265" i="1" s="1"/>
  <c r="O5266" i="1" a="1"/>
  <c r="O5266" i="1" s="1"/>
  <c r="O5267" i="1" a="1"/>
  <c r="O5267" i="1" s="1"/>
  <c r="O5268" i="1" a="1"/>
  <c r="O5268" i="1" s="1"/>
  <c r="O5269" i="1" a="1"/>
  <c r="O5269" i="1" s="1"/>
  <c r="O5270" i="1" a="1"/>
  <c r="O5270" i="1" s="1"/>
  <c r="O5271" i="1" a="1"/>
  <c r="O5271" i="1" s="1"/>
  <c r="O5272" i="1" a="1"/>
  <c r="O5272" i="1" s="1"/>
  <c r="O5273" i="1" a="1"/>
  <c r="O5273" i="1" s="1"/>
  <c r="O5274" i="1" a="1"/>
  <c r="O5274" i="1" s="1"/>
  <c r="O5275" i="1" a="1"/>
  <c r="O5275" i="1" s="1"/>
  <c r="O5276" i="1" a="1"/>
  <c r="O5276" i="1" s="1"/>
  <c r="O5277" i="1" a="1"/>
  <c r="O5277" i="1" s="1"/>
  <c r="O5278" i="1" a="1"/>
  <c r="O5278" i="1" s="1"/>
  <c r="O5279" i="1" a="1"/>
  <c r="O5279" i="1" s="1"/>
  <c r="O5280" i="1" a="1"/>
  <c r="O5280" i="1" s="1"/>
  <c r="O5281" i="1" a="1"/>
  <c r="O5281" i="1" s="1"/>
  <c r="O5282" i="1" a="1"/>
  <c r="O5282" i="1" s="1"/>
  <c r="O5283" i="1" a="1"/>
  <c r="O5283" i="1" s="1"/>
  <c r="O5284" i="1" a="1"/>
  <c r="O5284" i="1" s="1"/>
  <c r="O5285" i="1" a="1"/>
  <c r="O5285" i="1" s="1"/>
  <c r="O5286" i="1" a="1"/>
  <c r="O5286" i="1" s="1"/>
  <c r="O5287" i="1" a="1"/>
  <c r="O5287" i="1" s="1"/>
  <c r="O5288" i="1" a="1"/>
  <c r="O5288" i="1" s="1"/>
  <c r="O5289" i="1" a="1"/>
  <c r="O5289" i="1" s="1"/>
  <c r="O5290" i="1" a="1"/>
  <c r="O5290" i="1" s="1"/>
  <c r="O5291" i="1" a="1"/>
  <c r="O5291" i="1" s="1"/>
  <c r="O5292" i="1" a="1"/>
  <c r="O5292" i="1" s="1"/>
  <c r="O5293" i="1" a="1"/>
  <c r="O5293" i="1" s="1"/>
  <c r="O5294" i="1" a="1"/>
  <c r="O5294" i="1" s="1"/>
  <c r="O5295" i="1" a="1"/>
  <c r="O5295" i="1" s="1"/>
  <c r="O5296" i="1" a="1"/>
  <c r="O5296" i="1" s="1"/>
  <c r="O5297" i="1" a="1"/>
  <c r="O5297" i="1" s="1"/>
  <c r="O5298" i="1" a="1"/>
  <c r="O5298" i="1" s="1"/>
  <c r="O5299" i="1" a="1"/>
  <c r="O5299" i="1" s="1"/>
  <c r="O5300" i="1" a="1"/>
  <c r="O5300" i="1" s="1"/>
  <c r="O5301" i="1" a="1"/>
  <c r="O5301" i="1" s="1"/>
  <c r="O5302" i="1" a="1"/>
  <c r="O5302" i="1" s="1"/>
  <c r="O5303" i="1" a="1"/>
  <c r="O5303" i="1" s="1"/>
  <c r="O5304" i="1" a="1"/>
  <c r="O5304" i="1" s="1"/>
  <c r="O5305" i="1" a="1"/>
  <c r="O5305" i="1" s="1"/>
  <c r="O5306" i="1" a="1"/>
  <c r="O5306" i="1" s="1"/>
  <c r="O5307" i="1" a="1"/>
  <c r="O5307" i="1" s="1"/>
  <c r="O5308" i="1" a="1"/>
  <c r="O5308" i="1" s="1"/>
  <c r="O5309" i="1" a="1"/>
  <c r="O5309" i="1" s="1"/>
  <c r="O5310" i="1" a="1"/>
  <c r="O5310" i="1" s="1"/>
  <c r="O5311" i="1" a="1"/>
  <c r="O5311" i="1" s="1"/>
  <c r="O5312" i="1" a="1"/>
  <c r="O5312" i="1" s="1"/>
  <c r="O5313" i="1" a="1"/>
  <c r="O5313" i="1" s="1"/>
  <c r="O5314" i="1" a="1"/>
  <c r="O5314" i="1" s="1"/>
  <c r="O5315" i="1" a="1"/>
  <c r="O5315" i="1" s="1"/>
  <c r="O5316" i="1" a="1"/>
  <c r="O5316" i="1" s="1"/>
  <c r="O5317" i="1" a="1"/>
  <c r="O5317" i="1" s="1"/>
  <c r="O5318" i="1" a="1"/>
  <c r="O5318" i="1" s="1"/>
  <c r="O5319" i="1" a="1"/>
  <c r="O5319" i="1" s="1"/>
  <c r="O5320" i="1" a="1"/>
  <c r="O5320" i="1" s="1"/>
  <c r="O5321" i="1" a="1"/>
  <c r="O5321" i="1" s="1"/>
  <c r="O5322" i="1" a="1"/>
  <c r="O5322" i="1" s="1"/>
  <c r="O5323" i="1" a="1"/>
  <c r="O5323" i="1" s="1"/>
  <c r="O5324" i="1" a="1"/>
  <c r="O5324" i="1" s="1"/>
  <c r="O5325" i="1" a="1"/>
  <c r="O5325" i="1" s="1"/>
  <c r="O5326" i="1" a="1"/>
  <c r="O5326" i="1" s="1"/>
  <c r="O5327" i="1" a="1"/>
  <c r="O5327" i="1" s="1"/>
  <c r="O5328" i="1" a="1"/>
  <c r="O5328" i="1" s="1"/>
  <c r="O5329" i="1" a="1"/>
  <c r="O532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<sst xmlns="http://schemas.openxmlformats.org/spreadsheetml/2006/main" count="48179" uniqueCount="22184">
  <si>
    <t>Movie</t>
  </si>
  <si>
    <t>United States</t>
  </si>
  <si>
    <t>PG-13</t>
  </si>
  <si>
    <t>Documentaries</t>
  </si>
  <si>
    <t>TV Show</t>
  </si>
  <si>
    <t>South Africa</t>
  </si>
  <si>
    <t>September 24, 2021</t>
  </si>
  <si>
    <t>TV-MA</t>
  </si>
  <si>
    <t>2 Seasons</t>
  </si>
  <si>
    <t>International TV Shows, TV Dramas, TV Mysteries</t>
  </si>
  <si>
    <t>Julien Leclercq</t>
  </si>
  <si>
    <t>1 Season</t>
  </si>
  <si>
    <t>Crime TV Shows, International TV Shows, TV Action &amp; Adventure</t>
  </si>
  <si>
    <t>India</t>
  </si>
  <si>
    <t>International TV Shows, Romantic TV Shows, TV Comedies</t>
  </si>
  <si>
    <t>Mike Flanagan</t>
  </si>
  <si>
    <t>PG</t>
  </si>
  <si>
    <t>Children &amp; Family Movies</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</si>
  <si>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</si>
  <si>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</si>
  <si>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</si>
  <si>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</si>
  <si>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</si>
  <si>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</si>
  <si>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</si>
  <si>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</si>
  <si>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</si>
  <si>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</si>
  <si>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</si>
  <si>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</si>
  <si>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</si>
  <si>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</si>
  <si>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</si>
  <si>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</si>
  <si>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</si>
  <si>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</si>
  <si>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Comedies, Dramas</t>
  </si>
  <si>
    <t>September 23, 2021</t>
  </si>
  <si>
    <t>s13</t>
  </si>
  <si>
    <t>Je Suis Karl</t>
  </si>
  <si>
    <t>Christian Schwochow</t>
  </si>
  <si>
    <t>Luna Wedler, Jannis Niewhner, Milan Peschel, Edin Hasanovi, Anna Fialov, Marlon Boess, Victor Boccard, Fleur Geffrier, Aziz Dyab, Mlanie Fouch, Elizaveta Maximov</t>
  </si>
  <si>
    <t>Germany, Czech Republic</t>
  </si>
  <si>
    <t>Dramas, International Movies</t>
  </si>
  <si>
    <t>Bruno Garotti</t>
  </si>
  <si>
    <t>TV-PG</t>
  </si>
  <si>
    <t>Children &amp; Family Movies, Comedies</t>
  </si>
  <si>
    <t>4 Seasons</t>
  </si>
  <si>
    <t>TV Comedies, TV Dramas</t>
  </si>
  <si>
    <t>Documentaries, International Movies</t>
  </si>
  <si>
    <t>Mexico</t>
  </si>
  <si>
    <t>Thrillers</t>
  </si>
  <si>
    <t>Olivier Megaton</t>
  </si>
  <si>
    <t>Turkey</t>
  </si>
  <si>
    <t>5 Seasons</t>
  </si>
  <si>
    <t>September 21, 2021</t>
  </si>
  <si>
    <t>Comedies, International Movies</t>
  </si>
  <si>
    <t>Alex Woo, Stanley Moore</t>
  </si>
  <si>
    <t>TV-Y</t>
  </si>
  <si>
    <t>s25</t>
  </si>
  <si>
    <t>Jeans</t>
  </si>
  <si>
    <t>S. Shankar</t>
  </si>
  <si>
    <t>Prashanth, Aishwarya Rai Bachchan, Sri Lakshmi, Nassar</t>
  </si>
  <si>
    <t>Comedies, International Movies, Romantic Movies</t>
  </si>
  <si>
    <t>Australia</t>
  </si>
  <si>
    <t>Rajiv Menon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</si>
  <si>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</si>
  <si>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</si>
  <si>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</si>
  <si>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</si>
  <si>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</si>
  <si>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</si>
  <si>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Comedies</t>
  </si>
  <si>
    <t>s29</t>
  </si>
  <si>
    <t>Dark Skies</t>
  </si>
  <si>
    <t>Scott Stewart</t>
  </si>
  <si>
    <t>Keri Russell, Josh Hamilton, J.K. Simmons, Dakota Goyo, Kadan Rockett, L.J. Benet, Rich Hutchman, Myndy Crist, Annie Thurman, Jake Brennan</t>
  </si>
  <si>
    <t>September 19, 2021</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</si>
  <si>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</si>
  <si>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</si>
  <si>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</si>
  <si>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</si>
  <si>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</si>
  <si>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</si>
  <si>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TV Comedies</t>
  </si>
  <si>
    <t>3 Seasons</t>
  </si>
  <si>
    <t>International TV Shows, TV Dramas, TV Thrillers</t>
  </si>
  <si>
    <t>TV-Y7</t>
  </si>
  <si>
    <t>Kids' TV</t>
  </si>
  <si>
    <t>Dramas, International Movies, Thrillers</t>
  </si>
  <si>
    <t>Action &amp; Adventure, Dramas, International Movies</t>
  </si>
  <si>
    <t>September 16, 2021</t>
  </si>
  <si>
    <t>Kids' TV, TV Comedies</t>
  </si>
  <si>
    <t>s39</t>
  </si>
  <si>
    <t>Birth of the Dragon</t>
  </si>
  <si>
    <t>George Nolfi</t>
  </si>
  <si>
    <t>Billy Magnussen, Ron Yuan, Qu Jingjing, Terry Chen, Vanness Wu, Jin Xing, Philip Ng, Xia Yu, Yu Xia</t>
  </si>
  <si>
    <t>China, Canada, United States</t>
  </si>
  <si>
    <t>Action &amp; Adventure, Dramas</t>
  </si>
  <si>
    <t>Vatsal Dubey, Julie Tejwani, Rupa Bhimani, Jigna Bhardwaj, Rajesh Kava, Mousam, Swapnil</t>
  </si>
  <si>
    <t>s42</t>
  </si>
  <si>
    <t>Jaws</t>
  </si>
  <si>
    <t>Steven Spielberg</t>
  </si>
  <si>
    <t>Roy Scheider, Robert Shaw, Richard Dreyfuss, Lorraine Gary, Murray Hamilton, Carl Gottlieb, Jeffrey Kramer, Susan Backlinie, Jonathan Filley, Ted Grossman</t>
  </si>
  <si>
    <t>Action &amp; Adventure, Classic Movies, Dramas</t>
  </si>
  <si>
    <t>s43</t>
  </si>
  <si>
    <t>Jaws 2</t>
  </si>
  <si>
    <t>Jeannot Szwarc</t>
  </si>
  <si>
    <t>Roy Scheider, Lorraine Gary, Murray Hamilton, Joseph Mascolo, Jeffrey Kramer, Collin Wilcox Paxton, Ann Dusenberry, Mark Gruner, Barry Coe, Susan French</t>
  </si>
  <si>
    <t>Dramas, Horror Movies, Thrillers</t>
  </si>
  <si>
    <t>s44</t>
  </si>
  <si>
    <t>Jaws 3</t>
  </si>
  <si>
    <t>Joe Alves</t>
  </si>
  <si>
    <t>Dennis Quaid, Bess Armstrong, Simon MacCorkindale, Louis Gossett Jr., John Putch, Lea Thompson, P.H. Moriarty, Dan Blasko, Liz Morris, Lisa Maurer</t>
  </si>
  <si>
    <t>Action &amp; Adventure, Horror Movies, Thrillers</t>
  </si>
  <si>
    <t>s45</t>
  </si>
  <si>
    <t>Jaws: The Revenge</t>
  </si>
  <si>
    <t>Joseph Sargent</t>
  </si>
  <si>
    <t>Lorraine Gary, Lance Guest, Mario Van Peebles, Karen Young, Michael Caine, Judith Barsi, Mitchell Anderson, Lynn Whitfield</t>
  </si>
  <si>
    <t>s47</t>
  </si>
  <si>
    <t>Safe House</t>
  </si>
  <si>
    <t>Daniel Espinosa</t>
  </si>
  <si>
    <t>Denzel Washington, Ryan Reynolds, Vera Farmiga, Brendan Gleeson, Sam Shepard, Rubn Blades, Nora Arnezeder, Robert Patrick, Liam Cunningham, Joel Kinnaman</t>
  </si>
  <si>
    <t>South Africa, United States, Japan</t>
  </si>
  <si>
    <t>R</t>
  </si>
  <si>
    <t>Action &amp; Adventure</t>
  </si>
  <si>
    <t>Bunmi Ajakaiye</t>
  </si>
  <si>
    <t>s49</t>
  </si>
  <si>
    <t>Training Day</t>
  </si>
  <si>
    <t>Antoine Fuqua</t>
  </si>
  <si>
    <t>Denzel Washington, Ethan Hawke, Scott Glenn, Tom Berenger, Harris Yulin, Raymond J. Barry, Cliff Curtis, Dr. Dre, Snoop Dogg, Macy Gray, Eva Mendes</t>
  </si>
  <si>
    <t>Dramas, Thrillers</t>
  </si>
  <si>
    <t>Nigeria</t>
  </si>
  <si>
    <t>September 15, 2021</t>
  </si>
  <si>
    <t>International TV Shows, TV Dramas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</si>
  <si>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</si>
  <si>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</si>
  <si>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</si>
  <si>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</si>
  <si>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</si>
  <si>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</si>
  <si>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</si>
  <si>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</si>
  <si>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</si>
  <si>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</si>
  <si>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</si>
  <si>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</si>
  <si>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s55</t>
  </si>
  <si>
    <t>InuYasha the Movie: Affections Touching Across Time</t>
  </si>
  <si>
    <t>Kappei Yamaguchi, Satsuki Yukino, Koji Tsujitani, Houko Kuwashima, Kumiko Watanabe, Kenichi Ogata, Noriko Hidaka, Hisako Kyoda, Ken Narita, Tomokazu Seki</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</si>
  <si>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</si>
  <si>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</si>
  <si>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</si>
  <si>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</si>
  <si>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</si>
  <si>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</si>
  <si>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s58</t>
  </si>
  <si>
    <t>Naruto Shippden the Movie: Bonds</t>
  </si>
  <si>
    <t>Hajime Kamegaki</t>
  </si>
  <si>
    <t>Junko Takeuchi, Chie Nakamura, Noriaki Sugiyama, Unsho Ishizuka, Motoko Kumai, Kazuhiko Inoue, Rikiya Koyama, Showtaro Morikubo, Nana Mizuki, Satoshi Hino, Shinji Kawada</t>
  </si>
  <si>
    <t>s59</t>
  </si>
  <si>
    <t>Naruto Shippden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</si>
  <si>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</si>
  <si>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</si>
  <si>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</si>
  <si>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</si>
  <si>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</si>
  <si>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</si>
  <si>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</si>
  <si>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</si>
  <si>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</si>
  <si>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</si>
  <si>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</si>
  <si>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</si>
  <si>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</si>
  <si>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</si>
  <si>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</si>
  <si>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</si>
  <si>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</si>
  <si>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</si>
  <si>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</si>
  <si>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TV-G</t>
  </si>
  <si>
    <t>Docuseries, International TV Shows</t>
  </si>
  <si>
    <t>Documentaries, International Movies, Sports Movies</t>
  </si>
  <si>
    <t>September 14, 2021</t>
  </si>
  <si>
    <t>British TV Shows, Docuseries, International TV Shows</t>
  </si>
  <si>
    <t>s74</t>
  </si>
  <si>
    <t>King of Boys</t>
  </si>
  <si>
    <t>Kemi Adetiba</t>
  </si>
  <si>
    <t>Sola Sobowale, Adesua Etomi, Remilekun "Reminisce" Safaru, Tobechukwu "iLLbliss" Ejiofor, Toni Tones, Paul Sambo, Jide Kosoko, Sharon Ooja</t>
  </si>
  <si>
    <t>Ben Simms</t>
  </si>
  <si>
    <t>Anime Series, International TV Shows</t>
  </si>
  <si>
    <t>Comedies, Dramas, International Movies</t>
  </si>
  <si>
    <t>September 10, 2021</t>
  </si>
  <si>
    <t>s82</t>
  </si>
  <si>
    <t>Kate</t>
  </si>
  <si>
    <t>Cedric Nicolas-Troyan</t>
  </si>
  <si>
    <t>Mary Elizabeth Winstead, Jun Kunimura, Woody Harrelson, Tadanobu Asano, Miyavi, Michiel Huisman, Miku Martineau</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</si>
  <si>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</si>
  <si>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</si>
  <si>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</si>
  <si>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</si>
  <si>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</si>
  <si>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</si>
  <si>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Anime Series, Kids' TV</t>
  </si>
  <si>
    <t>Thomas Sieben</t>
  </si>
  <si>
    <t>International Movies, Thrillers</t>
  </si>
  <si>
    <t>September 9, 2021</t>
  </si>
  <si>
    <t>Documentaries, Sports Movies</t>
  </si>
  <si>
    <t>s91</t>
  </si>
  <si>
    <t>Paradise Hills</t>
  </si>
  <si>
    <t>Alice Waddington</t>
  </si>
  <si>
    <t>Emma Roberts, Danielle Macdonald, Awkwafina, Eiza Gonzlez, Milla Jovovich, Jeremy Irvine, Arnaud Valois, Daniel Horvath</t>
  </si>
  <si>
    <t>Spain, United States</t>
  </si>
  <si>
    <t>Sci-Fi &amp; Fantasy, Thrillers</t>
  </si>
  <si>
    <t>France</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</si>
  <si>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</si>
  <si>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</si>
  <si>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</si>
  <si>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</si>
  <si>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</si>
  <si>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</si>
  <si>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</si>
  <si>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</si>
  <si>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</si>
  <si>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</si>
  <si>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</si>
  <si>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</si>
  <si>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</si>
  <si>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</si>
  <si>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</si>
  <si>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</si>
  <si>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British TV Shows, Kids' TV</t>
  </si>
  <si>
    <t>France, United States</t>
  </si>
  <si>
    <t>Chapman Way, Maclain Way</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</si>
  <si>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</si>
  <si>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</si>
  <si>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</si>
  <si>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</si>
  <si>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</si>
  <si>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</si>
  <si>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s108</t>
  </si>
  <si>
    <t>A Champion Heart</t>
  </si>
  <si>
    <t>David de Vos</t>
  </si>
  <si>
    <t>Mandy Grace, David de Vos, Donna Rusch, Devan Key, Isabella Mancuso, Ariana Guido</t>
  </si>
  <si>
    <t>September 4, 2021</t>
  </si>
  <si>
    <t>G</t>
  </si>
  <si>
    <t>Children &amp; Family Movies, Dramas</t>
  </si>
  <si>
    <t>Spain</t>
  </si>
  <si>
    <t>Crime TV Shows, International TV Shows, Spanish-Language TV Shows</t>
  </si>
  <si>
    <t>Sara Colangelo</t>
  </si>
  <si>
    <t>Dramas</t>
  </si>
  <si>
    <t>Stephen Herek</t>
  </si>
  <si>
    <t>September 2, 2021</t>
  </si>
  <si>
    <t>Comedies, Romantic Movies</t>
  </si>
  <si>
    <t>s115</t>
  </si>
  <si>
    <t>Anjaam</t>
  </si>
  <si>
    <t>Rahul Rawail</t>
  </si>
  <si>
    <t>Madhuri Dixit, Shah Rukh Khan, Tinnu Anand, Johny Lever, Kalpana Iyer, Himani Shivpuri, Sudha Chandran, Beena, Kiran Kumar</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</si>
  <si>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</si>
  <si>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</si>
  <si>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</si>
  <si>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</si>
  <si>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</si>
  <si>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</si>
  <si>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</si>
  <si>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</si>
  <si>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</si>
  <si>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</si>
  <si>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Comedies, Dramas, Independent Movies</t>
  </si>
  <si>
    <t>s119</t>
  </si>
  <si>
    <t>Gurgaon</t>
  </si>
  <si>
    <t>Shanker Raman</t>
  </si>
  <si>
    <t>Akshay Oberoi, Pankaj Tripathi, Ragini Khanna, Aamir Bashir, Shalini Vatsa, Ashish Verma</t>
  </si>
  <si>
    <t>JP Habac</t>
  </si>
  <si>
    <t>s123</t>
  </si>
  <si>
    <t>In the Cut</t>
  </si>
  <si>
    <t>Meg Ryan, Mark Ruffalo, Jennifer Jason Leigh, Nick Damici, Sharrieff Pugh, Kevin Bacon, Yaani King Mondschein, Heather Litteer</t>
  </si>
  <si>
    <t>United Kingdom, Australia, France, United States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</si>
  <si>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</si>
  <si>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</si>
  <si>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</si>
  <si>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</si>
  <si>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</si>
  <si>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</si>
  <si>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</si>
  <si>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</si>
  <si>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</si>
  <si>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</si>
  <si>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Gilles Paquet-Brenner</t>
  </si>
  <si>
    <t>s130</t>
  </si>
  <si>
    <t>An Unfinished Life</t>
  </si>
  <si>
    <t>Lasse Hallstrm</t>
  </si>
  <si>
    <t>Robert Redford, Jennifer Lopez, Morgan Freeman, Josh Lucas, Damian Lewis, Camryn Manheim, Becca Gardner, Lynda Boyd, Rob Hayter, P. Lynn Johnson</t>
  </si>
  <si>
    <t>Germany, United States</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</si>
  <si>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</si>
  <si>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</si>
  <si>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</si>
  <si>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</si>
  <si>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</si>
  <si>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</si>
  <si>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</si>
  <si>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</si>
  <si>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</si>
  <si>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</si>
  <si>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</si>
  <si>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</si>
  <si>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</si>
  <si>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</si>
  <si>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</si>
  <si>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</si>
  <si>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</si>
  <si>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</si>
  <si>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</si>
  <si>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</si>
  <si>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</si>
  <si>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</si>
  <si>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</si>
  <si>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</si>
  <si>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</si>
  <si>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</si>
  <si>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</si>
  <si>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</si>
  <si>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</si>
  <si>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</si>
  <si>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</si>
  <si>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</si>
  <si>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</si>
  <si>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</si>
  <si>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</si>
  <si>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</si>
  <si>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</si>
  <si>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</si>
  <si>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</si>
  <si>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</si>
  <si>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</si>
  <si>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</si>
  <si>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s141</t>
  </si>
  <si>
    <t>El patrn, radiografa de un crimen</t>
  </si>
  <si>
    <t>Sebastin Schindel</t>
  </si>
  <si>
    <t>Joaqun Furriel, Luis Ziembrowski, Guillermo Pfening, Mnica Lairana, Germn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</si>
  <si>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</si>
  <si>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</si>
  <si>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</si>
  <si>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</si>
  <si>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</si>
  <si>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</si>
  <si>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</si>
  <si>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</si>
  <si>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</si>
  <si>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</si>
  <si>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</si>
  <si>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</si>
  <si>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</si>
  <si>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</si>
  <si>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</si>
  <si>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</si>
  <si>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</si>
  <si>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</si>
  <si>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</si>
  <si>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</si>
  <si>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</si>
  <si>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</si>
  <si>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</si>
  <si>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</si>
  <si>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</si>
  <si>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</si>
  <si>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</si>
  <si>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</si>
  <si>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</si>
  <si>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</si>
  <si>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</si>
  <si>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</si>
  <si>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</si>
  <si>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</si>
  <si>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</si>
  <si>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</si>
  <si>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</si>
  <si>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</si>
  <si>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</si>
  <si>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</si>
  <si>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</si>
  <si>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</si>
  <si>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</si>
  <si>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Action &amp; Adventure, International Movies</t>
  </si>
  <si>
    <t>s153</t>
  </si>
  <si>
    <t>Janoskians: Untold and Untrue</t>
  </si>
  <si>
    <t>Brett Weiner</t>
  </si>
  <si>
    <t>Jai Brooks, Luke Brooks, James Yammouni, Daniel Sahyounie, Beau Brooks</t>
  </si>
  <si>
    <t>Russia</t>
  </si>
  <si>
    <t>s156</t>
  </si>
  <si>
    <t>Labyrinth</t>
  </si>
  <si>
    <t>Jim Henson</t>
  </si>
  <si>
    <t>David Bowie, Jennifer Connelly, Frank Oz, Kevin Clash, Anthony Asbury, Dave Goelz, Brian Henson, Ron Mueck, Karen Prell, Shari Weiser</t>
  </si>
  <si>
    <t>Action &amp; Adventure, Children &amp; Family Movies, Cult Movies</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</si>
  <si>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</si>
  <si>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</si>
  <si>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</si>
  <si>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</si>
  <si>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</si>
  <si>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</si>
  <si>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</si>
  <si>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</si>
  <si>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</si>
  <si>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</si>
  <si>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</si>
  <si>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</si>
  <si>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</si>
  <si>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</si>
  <si>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</si>
  <si>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</si>
  <si>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</si>
  <si>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</si>
  <si>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</si>
  <si>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</si>
  <si>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</si>
  <si>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</si>
  <si>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</si>
  <si>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</si>
  <si>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</si>
  <si>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</si>
  <si>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</si>
  <si>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</si>
  <si>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</si>
  <si>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</si>
  <si>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</si>
  <si>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</si>
  <si>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</si>
  <si>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</si>
  <si>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</si>
  <si>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</si>
  <si>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</si>
  <si>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</si>
  <si>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</si>
  <si>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</si>
  <si>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</si>
  <si>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</si>
  <si>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s168</t>
  </si>
  <si>
    <t>Open Season 2</t>
  </si>
  <si>
    <t>Matthew O'Callaghan, Todd Wilderman</t>
  </si>
  <si>
    <t>Joel McHale, Mike Epps, Jane Krakowski, Billy Connolly, Crispin Glover, Steve Schirripa, Georgia Engel, Diedrich Bader, Cody Cameron, Fred Stoller, Olivia Hack</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</si>
  <si>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</si>
  <si>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</si>
  <si>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</si>
  <si>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</si>
  <si>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</si>
  <si>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</si>
  <si>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</si>
  <si>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</si>
  <si>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Ma Maestro, Mike Vogel, Kevin Dillon, Freddy Rodrguez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</si>
  <si>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</si>
  <si>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</si>
  <si>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</si>
  <si>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</si>
  <si>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s172</t>
  </si>
  <si>
    <t>Same Kind of Different as Me</t>
  </si>
  <si>
    <t>Michael Carney</t>
  </si>
  <si>
    <t>Greg Kinnear, Rene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</si>
  <si>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</si>
  <si>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</si>
  <si>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</si>
  <si>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</si>
  <si>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</si>
  <si>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</si>
  <si>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</si>
  <si>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</si>
  <si>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</si>
  <si>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</si>
  <si>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</si>
  <si>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</si>
  <si>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</si>
  <si>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</si>
  <si>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</si>
  <si>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</si>
  <si>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</si>
  <si>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</si>
  <si>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</si>
  <si>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</si>
  <si>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</si>
  <si>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</si>
  <si>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</si>
  <si>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</si>
  <si>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</si>
  <si>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</si>
  <si>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Action &amp; Adventure, Classic Movies</t>
  </si>
  <si>
    <t>s179</t>
  </si>
  <si>
    <t>The Interview</t>
  </si>
  <si>
    <t>Evan Goldberg, Seth Rogen</t>
  </si>
  <si>
    <t>James Franco, Seth Rogen, Lizzy Caplan, Randall Park, Diana Bang, Timothy Simons, Reese Alexander, James Yi</t>
  </si>
  <si>
    <t>s180</t>
  </si>
  <si>
    <t>The Nutty Professor</t>
  </si>
  <si>
    <t>Tom Shadyac</t>
  </si>
  <si>
    <t>Eddie Murphy, Jada Pinkett Smith, James Coburn, Larry Miller, Dave Chappelle, John Ales, Patricia Wilson, Jamal Mixon</t>
  </si>
  <si>
    <t>Peter Segal</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</si>
  <si>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</si>
  <si>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</si>
  <si>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</si>
  <si>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</si>
  <si>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</si>
  <si>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</si>
  <si>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</si>
  <si>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</si>
  <si>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</si>
  <si>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s189</t>
  </si>
  <si>
    <t>2 Alone in Paris</t>
  </si>
  <si>
    <t>Ramzy Bedia, ric Judor</t>
  </si>
  <si>
    <t>Ramzy Bedia, ric Judor, Benot Magimel, Kristin Scott Thomas, lodie Bouchez, douard Baer, Fred Testot, Omar Sy</t>
  </si>
  <si>
    <t>August 28, 2021</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</si>
  <si>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</si>
  <si>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</si>
  <si>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</si>
  <si>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</si>
  <si>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</si>
  <si>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</si>
  <si>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</si>
  <si>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</si>
  <si>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</si>
  <si>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</si>
  <si>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</si>
  <si>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</si>
  <si>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</si>
  <si>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</si>
  <si>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</si>
  <si>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</si>
  <si>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s196</t>
  </si>
  <si>
    <t>EMI: Liya Hai To Chukana Padega</t>
  </si>
  <si>
    <t>Saurabh Kabra</t>
  </si>
  <si>
    <t>Sanjay Dutt, Arjun Rampal, Malaika Arora, Aashish Chaudhary, Neha Uberoi, Urmila Matondkar, Manoj Joshi, Daya Shankar Pandey, Pushkar Jog, Kulbhushan Kharbanda</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</si>
  <si>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</si>
  <si>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</si>
  <si>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</si>
  <si>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</si>
  <si>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</si>
  <si>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</si>
  <si>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</si>
  <si>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</si>
  <si>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</si>
  <si>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</si>
  <si>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</si>
  <si>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</si>
  <si>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</si>
  <si>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</si>
  <si>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</si>
  <si>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</si>
  <si>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</si>
  <si>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</si>
  <si>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s203</t>
  </si>
  <si>
    <t>Kyaa Kool Hai Hum</t>
  </si>
  <si>
    <t>Sangeeth Sivan</t>
  </si>
  <si>
    <t>Tusshar Kapoor, Riteish Deshmukh, Isha Koppikar, Neha Dhupia, Anupam Kher, Jay Sean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</si>
  <si>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</si>
  <si>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</si>
  <si>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</si>
  <si>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</si>
  <si>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</si>
  <si>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</si>
  <si>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</si>
  <si>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</si>
  <si>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</si>
  <si>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</si>
  <si>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</si>
  <si>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</si>
  <si>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</si>
  <si>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</si>
  <si>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</si>
  <si>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</si>
  <si>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</si>
  <si>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</si>
  <si>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</si>
  <si>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</si>
  <si>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</si>
  <si>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</si>
  <si>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</si>
  <si>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</si>
  <si>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</si>
  <si>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</si>
  <si>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</si>
  <si>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</si>
  <si>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</si>
  <si>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</si>
  <si>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</si>
  <si>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</si>
  <si>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</si>
  <si>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</si>
  <si>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</si>
  <si>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</si>
  <si>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</si>
  <si>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</si>
  <si>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Ireland</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</si>
  <si>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</si>
  <si>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</si>
  <si>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</si>
  <si>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</si>
  <si>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</si>
  <si>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</si>
  <si>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</si>
  <si>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</si>
  <si>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</si>
  <si>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</si>
  <si>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</si>
  <si>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</si>
  <si>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</si>
  <si>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</si>
  <si>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</si>
  <si>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</si>
  <si>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</si>
  <si>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</si>
  <si>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</si>
  <si>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</si>
  <si>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</si>
  <si>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</si>
  <si>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</si>
  <si>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</si>
  <si>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</si>
  <si>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</si>
  <si>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</si>
  <si>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</si>
  <si>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</si>
  <si>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</si>
  <si>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</si>
  <si>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</si>
  <si>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</si>
  <si>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Horror Movies, International Movies, Thrillers</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</si>
  <si>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</si>
  <si>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</si>
  <si>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</si>
  <si>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</si>
  <si>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</si>
  <si>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</si>
  <si>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</si>
  <si>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</si>
  <si>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</si>
  <si>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</si>
  <si>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</si>
  <si>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</si>
  <si>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August 18, 2021</t>
  </si>
  <si>
    <t>s254</t>
  </si>
  <si>
    <t>Bombay</t>
  </si>
  <si>
    <t>Mani Ratnam</t>
  </si>
  <si>
    <t>Arvind Swamy, Manisha Koirala, Nasser, Raja Krishnamoorthy</t>
  </si>
  <si>
    <t>s260</t>
  </si>
  <si>
    <t>Pahuna</t>
  </si>
  <si>
    <t>Paakhi Tyrewala</t>
  </si>
  <si>
    <t>Anmol Limbu, Ishika Gurung, Manju Chettri, Banita Lagun, Binod Pradhan, Mahindra Bajgai, Rupa Tamang, Saran Rai</t>
  </si>
  <si>
    <t>India, Nepal</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</si>
  <si>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</si>
  <si>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</si>
  <si>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</si>
  <si>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</si>
  <si>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</si>
  <si>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</si>
  <si>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August 15, 2021</t>
  </si>
  <si>
    <t>s268</t>
  </si>
  <si>
    <t>The Piano</t>
  </si>
  <si>
    <t>Holly Hunter, Harvey Keitel, Sam Neill, Anna Paquin, Kerry Walker, Genevieve Lemon, Tungia Baker, Ian Mune</t>
  </si>
  <si>
    <t>New Zealand, Australia, France, United States</t>
  </si>
  <si>
    <t>Classic Movies, Dramas, Independent Movies</t>
  </si>
  <si>
    <t>Moses Inwang</t>
  </si>
  <si>
    <t>Italy</t>
  </si>
  <si>
    <t>s271</t>
  </si>
  <si>
    <t>Beckett</t>
  </si>
  <si>
    <t>Ferdinando Cito Filomarino</t>
  </si>
  <si>
    <t>John David Washington, Boyd Holbrook, Alicia Vikander, Vicky Krieps, Lena Kitsopoulou, Panos Koronis, Maria Votti</t>
  </si>
  <si>
    <t>Italy, Brazil, Greece</t>
  </si>
  <si>
    <t>August 13, 2021</t>
  </si>
  <si>
    <t>s274</t>
  </si>
  <si>
    <t>Gone for Good</t>
  </si>
  <si>
    <t>Juan Carlos Medina</t>
  </si>
  <si>
    <t>Finnegan Oldfield, Nicolas Duvauchelle, Guillaume Gouix, Garance Marillier, Nailia Harzoune</t>
  </si>
  <si>
    <t>7 Seasons</t>
  </si>
  <si>
    <t>Argentina</t>
  </si>
  <si>
    <t>s277</t>
  </si>
  <si>
    <t>Valeria</t>
  </si>
  <si>
    <t>Inma Torrente</t>
  </si>
  <si>
    <t>Diana Gmez, Silma Lpez, Paula Malia, Teresa Riott, Maxi Iglesias, Ibrahim Al Shami</t>
  </si>
  <si>
    <t>International TV Shows, Romantic TV Shows, Spanish-Language TV Shows</t>
  </si>
  <si>
    <t>August 12, 2021</t>
  </si>
  <si>
    <t>International TV Shows, TV Dramas, Teen TV Shows</t>
  </si>
  <si>
    <t>s279</t>
  </si>
  <si>
    <t>Lokillo: Nothing's the Same</t>
  </si>
  <si>
    <t>Julin Gaviria</t>
  </si>
  <si>
    <t>Lokillo Florez</t>
  </si>
  <si>
    <t>Colombia</t>
  </si>
  <si>
    <t>Stand-Up Comedy</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</si>
  <si>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</si>
  <si>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</si>
  <si>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</si>
  <si>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</si>
  <si>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</si>
  <si>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</si>
  <si>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</si>
  <si>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</si>
  <si>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</si>
  <si>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</si>
  <si>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</si>
  <si>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</si>
  <si>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</si>
  <si>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</si>
  <si>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</si>
  <si>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</si>
  <si>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</si>
  <si>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</si>
  <si>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</si>
  <si>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</si>
  <si>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</si>
  <si>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</si>
  <si>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Skarsgrd, Sam Reid, Hiroyuki Sanada, Michael MacKenzie, Tom Stokes</t>
  </si>
  <si>
    <t>Switzerland, United Kingdom, Australia</t>
  </si>
  <si>
    <t>International TV Shows, Romantic TV Shows, TV Dramas</t>
  </si>
  <si>
    <t>Floyd Russ</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</si>
  <si>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</si>
  <si>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</si>
  <si>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</si>
  <si>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</si>
  <si>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</si>
  <si>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</si>
  <si>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</si>
  <si>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</si>
  <si>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</si>
  <si>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August 7, 2021</t>
  </si>
  <si>
    <t>International Movies, Music &amp; Musicals</t>
  </si>
  <si>
    <t>s296</t>
  </si>
  <si>
    <t>The Paper Tigers</t>
  </si>
  <si>
    <t>Quoc Bao Tran</t>
  </si>
  <si>
    <t>Alain Uy, Ron Yuan, Mykel Shannon Jenkins, Jae Suh Park, Matthew Page, Joziah Lagonoy, Raymond Ma</t>
  </si>
  <si>
    <t>Israel, United States</t>
  </si>
  <si>
    <t>August 6, 2021</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</si>
  <si>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</si>
  <si>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</si>
  <si>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</si>
  <si>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</si>
  <si>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</si>
  <si>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</si>
  <si>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</si>
  <si>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</si>
  <si>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</si>
  <si>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</si>
  <si>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</si>
  <si>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Raphal Romand, Stphan Castang, Victor Bonnel, Christian Bouillette, Renan Prvot,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</si>
  <si>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</si>
  <si>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</si>
  <si>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</si>
  <si>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</si>
  <si>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</si>
  <si>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</si>
  <si>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</si>
  <si>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</si>
  <si>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</si>
  <si>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</si>
  <si>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</si>
  <si>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Brazil</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</si>
  <si>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</si>
  <si>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</si>
  <si>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</si>
  <si>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</si>
  <si>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</si>
  <si>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</si>
  <si>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</si>
  <si>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</si>
  <si>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</si>
  <si>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</si>
  <si>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</si>
  <si>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</si>
  <si>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</si>
  <si>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</si>
  <si>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</si>
  <si>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</si>
  <si>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</si>
  <si>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</si>
  <si>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</si>
  <si>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</si>
  <si>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</si>
  <si>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</si>
  <si>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</si>
  <si>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</si>
  <si>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</si>
  <si>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</si>
  <si>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</si>
  <si>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</si>
  <si>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</si>
  <si>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Crime TV Shows, Docuseries</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</si>
  <si>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</si>
  <si>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</si>
  <si>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</si>
  <si>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</si>
  <si>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</si>
  <si>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</si>
  <si>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</si>
  <si>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</si>
  <si>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</si>
  <si>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</si>
  <si>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</si>
  <si>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</si>
  <si>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</si>
  <si>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</si>
  <si>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</si>
  <si>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August 1, 2021</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</si>
  <si>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</si>
  <si>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</si>
  <si>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</si>
  <si>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</si>
  <si>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</si>
  <si>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</si>
  <si>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</si>
  <si>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</si>
  <si>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</si>
  <si>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</si>
  <si>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</si>
  <si>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</si>
  <si>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</si>
  <si>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</si>
  <si>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</si>
  <si>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</si>
  <si>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</si>
  <si>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</si>
  <si>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</si>
  <si>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</si>
  <si>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</si>
  <si>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</si>
  <si>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</si>
  <si>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</si>
  <si>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</si>
  <si>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s333</t>
  </si>
  <si>
    <t>Deep Blue Sea</t>
  </si>
  <si>
    <t>Thomas Jane, Saffron Burrows, Samuel L. Jackson, Jacqueline McKenzie, Michael Rapaport, Stellan Skarsgrd,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</si>
  <si>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</si>
  <si>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</si>
  <si>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</si>
  <si>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</si>
  <si>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</si>
  <si>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</si>
  <si>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</si>
  <si>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</si>
  <si>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</si>
  <si>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Moiss Arias, Kimberly Hbert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</si>
  <si>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</si>
  <si>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</si>
  <si>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</si>
  <si>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</si>
  <si>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</si>
  <si>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</si>
  <si>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</si>
  <si>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</si>
  <si>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</si>
  <si>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</si>
  <si>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</si>
  <si>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</si>
  <si>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</si>
  <si>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</si>
  <si>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</si>
  <si>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</si>
  <si>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</si>
  <si>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</si>
  <si>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</si>
  <si>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</si>
  <si>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</si>
  <si>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</si>
  <si>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</si>
  <si>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</si>
  <si>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</si>
  <si>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</si>
  <si>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</si>
  <si>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</si>
  <si>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</si>
  <si>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</si>
  <si>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</si>
  <si>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</si>
  <si>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</si>
  <si>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</si>
  <si>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</si>
  <si>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</si>
  <si>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</si>
  <si>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</si>
  <si>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</si>
  <si>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</si>
  <si>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</si>
  <si>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</si>
  <si>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</si>
  <si>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</si>
  <si>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</si>
  <si>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</si>
  <si>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</si>
  <si>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</si>
  <si>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</si>
  <si>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</si>
  <si>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</si>
  <si>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</si>
  <si>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</si>
  <si>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</si>
  <si>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</si>
  <si>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</si>
  <si>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</si>
  <si>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</si>
  <si>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</si>
  <si>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</si>
  <si>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</si>
  <si>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</si>
  <si>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</si>
  <si>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</si>
  <si>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</si>
  <si>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</si>
  <si>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</si>
  <si>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</si>
  <si>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</si>
  <si>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</si>
  <si>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</si>
  <si>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</si>
  <si>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</si>
  <si>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</si>
  <si>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</si>
  <si>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</si>
  <si>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</si>
  <si>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Pea, Bryan Cranston, Bob Gunton, William H. Macy, Marisa Tomei, Frances Fisher</t>
  </si>
  <si>
    <t>s357</t>
  </si>
  <si>
    <t>The Losers</t>
  </si>
  <si>
    <t>Sylvain White</t>
  </si>
  <si>
    <t>Jeffrey Dean Morgan, Zoe Saldana, Chris Evans, Idris Elba, Columbus Short, scar Jaenada, Jason Patric, Holt McCallany, Peter Macdissi, Peter Francis James</t>
  </si>
  <si>
    <t>United States, France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</si>
  <si>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</si>
  <si>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</si>
  <si>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</si>
  <si>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</si>
  <si>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</si>
  <si>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</si>
  <si>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</si>
  <si>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</si>
  <si>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</si>
  <si>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</si>
  <si>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</si>
  <si>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</si>
  <si>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</si>
  <si>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</si>
  <si>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</si>
  <si>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</si>
  <si>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Kenneth Gyang</t>
  </si>
  <si>
    <t>Action &amp; Adventure, International Movies, Thrillers</t>
  </si>
  <si>
    <t>July 30, 2021</t>
  </si>
  <si>
    <t>s366</t>
  </si>
  <si>
    <t>Eyes of a Thief</t>
  </si>
  <si>
    <t>Najwa Najjar</t>
  </si>
  <si>
    <t>Khaled Abol El Naga, Souad Massi, Suhail Haddad, Malak Ermileh, Maisa Abd Elhadi, Walid Abdul Salam, Nisreen Faour, Areen Omari</t>
  </si>
  <si>
    <t>, France, Algeria</t>
  </si>
  <si>
    <t>s375</t>
  </si>
  <si>
    <t>Flower Girl</t>
  </si>
  <si>
    <t>Michelle Bello</t>
  </si>
  <si>
    <t>Damilola Adegbite, Chris Attoh, Chuks Chukwujekwu, Blossom Chukwujekwu, Eku Edewor, Bikiya Graham Douglas</t>
  </si>
  <si>
    <t>July 29, 2021</t>
  </si>
  <si>
    <t>s378</t>
  </si>
  <si>
    <t>Bartkowiak</t>
  </si>
  <si>
    <t>Daniel Markowicz</t>
  </si>
  <si>
    <t>Jzef Pawowski, Zofia Domalik, Szymon Bobrowski, Bartomiej Topa, Janusz Chabior, Rafa Zawierucha, Antoni Pawlicki, Cezary ukaszewicz, Danuta Stenka, Jan Frycz, Damian Majewski</t>
  </si>
  <si>
    <t>Poland</t>
  </si>
  <si>
    <t>July 28, 2021</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</si>
  <si>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</si>
  <si>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</si>
  <si>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</si>
  <si>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</si>
  <si>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</si>
  <si>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July 27, 2021</t>
  </si>
  <si>
    <t>s384</t>
  </si>
  <si>
    <t>Department</t>
  </si>
  <si>
    <t>Ram Gopal Varma</t>
  </si>
  <si>
    <t>Amitabh Bachchan, Sanjay Dutt, Rana Daggubati, Vijay Raaz, Abhimanyu Singh, Madhu Shalini, Deepak Tijori, Anjana Sukhani, Manchu Lakshmi</t>
  </si>
  <si>
    <t>Germany</t>
  </si>
  <si>
    <t>Laxman Utekar</t>
  </si>
  <si>
    <t>Stand-Up Comedy &amp; Talk Shows, TV Comedies</t>
  </si>
  <si>
    <t>s390</t>
  </si>
  <si>
    <t>The Operative</t>
  </si>
  <si>
    <t>Yuval Adler</t>
  </si>
  <si>
    <t>Diane Kruger, Martin Freeman, Cas Anvar, Rotem Keinan, Yohanan Herson</t>
  </si>
  <si>
    <t>France, Israel, Germany, United States, United Kingdom</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</si>
  <si>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</si>
  <si>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</si>
  <si>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</si>
  <si>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</si>
  <si>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</si>
  <si>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</si>
  <si>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</si>
  <si>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</si>
  <si>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</si>
  <si>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</si>
  <si>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</si>
  <si>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Marcos Bucay</t>
  </si>
  <si>
    <t>Kim Seong-hun</t>
  </si>
  <si>
    <t>TV Action &amp; Adventure, TV Sci-Fi &amp; Fantasy</t>
  </si>
  <si>
    <t>s403</t>
  </si>
  <si>
    <t>The Last Letter From Your Lover</t>
  </si>
  <si>
    <t>Augustine Frizzell</t>
  </si>
  <si>
    <t>Shailene Woodley, Felicity Jones, Callum Turner, Joe Alwyn, Nabhaan Rizwan, Ncuti Gatwa, Emma Appleton, Christian Brassington, Alice Orr-Ewing, Lee Knight, Zoe Boyle, Ben Cross, Diana Kent</t>
  </si>
  <si>
    <t>July 22, 2021</t>
  </si>
  <si>
    <t>Rajiv Chilaka</t>
  </si>
  <si>
    <t>Vatsal Dubey, Julie Tejwani, Rupa Bhimani, Jigna Bhardwaj, Rajesh Kava, Arun Shekher, Sanchit Wartak</t>
  </si>
  <si>
    <t>s411</t>
  </si>
  <si>
    <t>Chhota Bheem And The Broken Amulet</t>
  </si>
  <si>
    <t>s416</t>
  </si>
  <si>
    <t>Chhota Bheem aur Krishna</t>
  </si>
  <si>
    <t>TV Dramas</t>
  </si>
  <si>
    <t>s427</t>
  </si>
  <si>
    <t>Cousins</t>
  </si>
  <si>
    <t>Ainsley Gardiner, Briar Grace-Smith</t>
  </si>
  <si>
    <t>Rachel House, Briar Grace-Smith, Tanea Heke, Tioreore Ngatai-Melbourne, Ana Scotney, Hariata Moriarty, Chelsie Preston Crayford, Sylvia Rands</t>
  </si>
  <si>
    <t>New Zealand</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</si>
  <si>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</si>
  <si>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</si>
  <si>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</si>
  <si>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</si>
  <si>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</si>
  <si>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</si>
  <si>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</si>
  <si>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s434</t>
  </si>
  <si>
    <t>Milkwater</t>
  </si>
  <si>
    <t>Morgan Ingari</t>
  </si>
  <si>
    <t>Molly Bernard, Patrick Breen, Robin de Jess, Ava Eisenson, Ade Otukoya</t>
  </si>
  <si>
    <t>July 20, 2021</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</si>
  <si>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</si>
  <si>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</si>
  <si>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</si>
  <si>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</si>
  <si>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</si>
  <si>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</si>
  <si>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</si>
  <si>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</si>
  <si>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</si>
  <si>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</si>
  <si>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</si>
  <si>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</si>
  <si>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</si>
  <si>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</si>
  <si>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</si>
  <si>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</si>
  <si>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</si>
  <si>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Luis Estrada</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</si>
  <si>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</si>
  <si>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</si>
  <si>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</si>
  <si>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</si>
  <si>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</si>
  <si>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</si>
  <si>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</si>
  <si>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</si>
  <si>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</si>
  <si>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</si>
  <si>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</si>
  <si>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</si>
  <si>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</si>
  <si>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</si>
  <si>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</si>
  <si>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</si>
  <si>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</si>
  <si>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</si>
  <si>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</si>
  <si>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</si>
  <si>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</si>
  <si>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</si>
  <si>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</si>
  <si>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</si>
  <si>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</si>
  <si>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</si>
  <si>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</si>
  <si>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</si>
  <si>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</si>
  <si>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</si>
  <si>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</si>
  <si>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</si>
  <si>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</si>
  <si>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</si>
  <si>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Documentaries, International Movies, Music &amp; Musicals</t>
  </si>
  <si>
    <t>s461</t>
  </si>
  <si>
    <t>Surf's Up</t>
  </si>
  <si>
    <t>Ash Brannon, Chris Buck</t>
  </si>
  <si>
    <t>Shia LaBeouf, Jeff Bridges, Zooey Deschanel, Jon Heder, James Woods, Diedrich Bader, Mario Cantone, Kelly Slater, Rob Machado, Sal Masekela</t>
  </si>
  <si>
    <t>Children &amp; Family Movies, Comedies, Sports Movies</t>
  </si>
  <si>
    <t>Tom Donahue</t>
  </si>
  <si>
    <t>s464</t>
  </si>
  <si>
    <t>A Classic Horror Story</t>
  </si>
  <si>
    <t>Roberto De Feo, Paolo Strippoli</t>
  </si>
  <si>
    <t>Matilda Lutz, Francesco Russo, Peppino Mazzotta, Will Merrick, Yuliia Sobol, Alida Baldari Calabria, Cristina Donadio, Francesca Cavallin</t>
  </si>
  <si>
    <t>July 14, 2021</t>
  </si>
  <si>
    <t>s470</t>
  </si>
  <si>
    <t>American Woman</t>
  </si>
  <si>
    <t>Semi Chellas</t>
  </si>
  <si>
    <t>Hong Chau, Sarah Gadon, John Gallagher Jr., Lola Kirke, Ellen Burstyn, David Cubitt, Jordan Pettle, Richard Walters</t>
  </si>
  <si>
    <t>July 13, 2021</t>
  </si>
  <si>
    <t>Children &amp; Family Movies, Dramas, International Movies</t>
  </si>
  <si>
    <t>s475</t>
  </si>
  <si>
    <t>American Ultra</t>
  </si>
  <si>
    <t>Nima Nourizadeh</t>
  </si>
  <si>
    <t>Jesse Eisenberg, Kristen Stewart, Topher Grace, Connie Britton, Walton Goggins, John Leguizamo, Bill Pullman, Tony Hale, Lavell Crawford, Stuart Greer</t>
  </si>
  <si>
    <t>United States, Switzerland</t>
  </si>
  <si>
    <t>July 10, 2021</t>
  </si>
  <si>
    <t>July 9, 2021</t>
  </si>
  <si>
    <t>Kim Joo-hyung</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</si>
  <si>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</si>
  <si>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</si>
  <si>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</si>
  <si>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</si>
  <si>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</si>
  <si>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</si>
  <si>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</si>
  <si>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</si>
  <si>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</si>
  <si>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</si>
  <si>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</si>
  <si>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</si>
  <si>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</si>
  <si>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</si>
  <si>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</si>
  <si>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</si>
  <si>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</si>
  <si>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</si>
  <si>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</si>
  <si>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s495</t>
  </si>
  <si>
    <t>Rock the Kasbah</t>
  </si>
  <si>
    <t>Barry Levinson</t>
  </si>
  <si>
    <t>Bill Murray, Kate Hudson, Zooey Deschanel, Danny McBride, Scott Caan, Leem Lubany, Bruce Willis, Arian Moayed, Taylor Kinney, Glenn Fleshler</t>
  </si>
  <si>
    <t>July 7, 2021</t>
  </si>
  <si>
    <t>s497</t>
  </si>
  <si>
    <t>Brick Mansions</t>
  </si>
  <si>
    <t>Camille Delamarre</t>
  </si>
  <si>
    <t>Paul Walker, David Belle, RZA, Gouchy Boy, Catalina Denis, Ayisha Issa, Carlo Rota, Andreas Apergis, Richard Zeman, Robert Maillet</t>
  </si>
  <si>
    <t>France, Canada, United States, Spain</t>
  </si>
  <si>
    <t>s503</t>
  </si>
  <si>
    <t>Tango With Me</t>
  </si>
  <si>
    <t>Mahmood Ali-Balogun</t>
  </si>
  <si>
    <t>Genevieve Nnaji, Joseph Benjamin, Joke Silva, Tina Mba, Ahmed Yerima, Bimbo Manuel, Sade Alder-Hayes</t>
  </si>
  <si>
    <t>s504</t>
  </si>
  <si>
    <t>The Mire</t>
  </si>
  <si>
    <t>Jan Holoubek</t>
  </si>
  <si>
    <t>Andrzej Seweryn, Dawid Ogrodnik, Zofia Wichacz, Magdalena Walach, Piotr Fronczewski, Agnieszka ulewska, Ireneusz Czop, Zbigniew Walery, Jacek Beler, Nel Kaczmarek</t>
  </si>
  <si>
    <t>s507</t>
  </si>
  <si>
    <t>This Little Love Of Mine</t>
  </si>
  <si>
    <t>Christine Luby</t>
  </si>
  <si>
    <t>Saskia Hampele, Liam McIntyre, Lynn Gilmartin, Craig Horner</t>
  </si>
  <si>
    <t>International Movies, Romantic Movies</t>
  </si>
  <si>
    <t>s509</t>
  </si>
  <si>
    <t>A Land Imagined</t>
  </si>
  <si>
    <t>Yeo Siew Hua</t>
  </si>
  <si>
    <t>Peter Yu, Liu Xiaoyi, Guo Yue, Ishtiaque Zico, Jack Tan</t>
  </si>
  <si>
    <t>France, Netherlands, Singapore</t>
  </si>
  <si>
    <t>July 6, 2021</t>
  </si>
  <si>
    <t>France, Belgium</t>
  </si>
  <si>
    <t>s519</t>
  </si>
  <si>
    <t>Har Kisse Ke Hisse: Kaamyaab</t>
  </si>
  <si>
    <t>Hardik Mehta</t>
  </si>
  <si>
    <t>Sanjay Mishra, Deepak Dobriyal, Sarika Singh, Isha Talwar, Avtar Gill, Kaurwakee Vashistha, Amitabh Srivastava, Vikas Verma</t>
  </si>
  <si>
    <t>British TV Shows, Crime TV Shows, International TV Shows</t>
  </si>
  <si>
    <t>8 Seasons</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</si>
  <si>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</si>
  <si>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</si>
  <si>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</si>
  <si>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</si>
  <si>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</si>
  <si>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</si>
  <si>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</si>
  <si>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</si>
  <si>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</si>
  <si>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s532</t>
  </si>
  <si>
    <t>Rise: Ini Kalilah</t>
  </si>
  <si>
    <t>Saw Teong Hin, Nik Amir Mustapha, M.S. Prem Nath</t>
  </si>
  <si>
    <t>Remy Ishak, Mira Filzah, Jack Tan, Sangeeta Krishnasamy, Shashi Tharan, Mark O'Dea, Jenn Chia, Sharifah Sakinah</t>
  </si>
  <si>
    <t>Malaysia</t>
  </si>
  <si>
    <t>Israel</t>
  </si>
  <si>
    <t>s535</t>
  </si>
  <si>
    <t>Si Doel the Movie 2</t>
  </si>
  <si>
    <t>Rano Karno</t>
  </si>
  <si>
    <t>Maudy Koesnaedi, Rano Karno, Cornelia Agatha, Mandra Naih, Aminah Tjendrakasih, Suty Karno, Adam Jagwani</t>
  </si>
  <si>
    <t>British TV Shows, International TV Shows, TV Dramas</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</si>
  <si>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</si>
  <si>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</si>
  <si>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</si>
  <si>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</si>
  <si>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</si>
  <si>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</si>
  <si>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</si>
  <si>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</si>
  <si>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</si>
  <si>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Belgium, Netherlands</t>
  </si>
  <si>
    <t>July 2, 2021</t>
  </si>
  <si>
    <t>s552</t>
  </si>
  <si>
    <t>Haseen Dillruba</t>
  </si>
  <si>
    <t>Vinil Mathew</t>
  </si>
  <si>
    <t>Taapsee Pannu, Vikrant Massey, Harshvardhan Rane, Aditya Srivastava, Ashish Verma, Yamini Das, Daya Shankar Pandey</t>
  </si>
  <si>
    <t>International Movies, Romantic Movies, Thrillers</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</si>
  <si>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</si>
  <si>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</si>
  <si>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</si>
  <si>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</si>
  <si>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</si>
  <si>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</si>
  <si>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</si>
  <si>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</si>
  <si>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</si>
  <si>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</si>
  <si>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</si>
  <si>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</si>
  <si>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</si>
  <si>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</si>
  <si>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</si>
  <si>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</si>
  <si>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</si>
  <si>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</si>
  <si>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</si>
  <si>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</si>
  <si>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</si>
  <si>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</si>
  <si>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</si>
  <si>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</si>
  <si>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</si>
  <si>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</si>
  <si>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</si>
  <si>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</si>
  <si>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</si>
  <si>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</si>
  <si>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</si>
  <si>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</si>
  <si>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</si>
  <si>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</si>
  <si>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</si>
  <si>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</si>
  <si>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</si>
  <si>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</si>
  <si>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</si>
  <si>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Guzmn, John C. Reilly, Philip Baker Hall</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</si>
  <si>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</si>
  <si>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</si>
  <si>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</si>
  <si>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</si>
  <si>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</si>
  <si>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</si>
  <si>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</si>
  <si>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</si>
  <si>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</si>
  <si>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</si>
  <si>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</si>
  <si>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</si>
  <si>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</si>
  <si>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</si>
  <si>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</si>
  <si>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</si>
  <si>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</si>
  <si>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</si>
  <si>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</si>
  <si>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</si>
  <si>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</si>
  <si>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</si>
  <si>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</si>
  <si>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</si>
  <si>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</si>
  <si>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</si>
  <si>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</si>
  <si>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</si>
  <si>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</si>
  <si>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</si>
  <si>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</si>
  <si>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</si>
  <si>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</si>
  <si>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</si>
  <si>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</si>
  <si>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</si>
  <si>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</si>
  <si>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</si>
  <si>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</si>
  <si>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</si>
  <si>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Malik Nejer</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</si>
  <si>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</si>
  <si>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</si>
  <si>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</si>
  <si>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</si>
  <si>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</si>
  <si>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</si>
  <si>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</si>
  <si>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</si>
  <si>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</si>
  <si>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</si>
  <si>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</si>
  <si>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</si>
  <si>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</si>
  <si>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</si>
  <si>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</si>
  <si>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</si>
  <si>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</si>
  <si>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</si>
  <si>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</si>
  <si>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</si>
  <si>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</si>
  <si>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</si>
  <si>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</si>
  <si>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</si>
  <si>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</si>
  <si>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</si>
  <si>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</si>
  <si>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</si>
  <si>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</si>
  <si>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s590</t>
  </si>
  <si>
    <t>Red Joan</t>
  </si>
  <si>
    <t>Trevor Nunn</t>
  </si>
  <si>
    <t>Judi Dench, Sophie Cookson, Nina Sosanya, Tom Hughes, Tereza Srbov,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</si>
  <si>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</si>
  <si>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</si>
  <si>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</si>
  <si>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</si>
  <si>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</si>
  <si>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</si>
  <si>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</si>
  <si>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</si>
  <si>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</si>
  <si>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</si>
  <si>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</si>
  <si>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</si>
  <si>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</si>
  <si>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</si>
  <si>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</si>
  <si>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</si>
  <si>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</si>
  <si>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</si>
  <si>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</si>
  <si>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</si>
  <si>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</si>
  <si>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</si>
  <si>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</si>
  <si>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</si>
  <si>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</si>
  <si>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</si>
  <si>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</si>
  <si>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</si>
  <si>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</si>
  <si>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</si>
  <si>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</si>
  <si>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</si>
  <si>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Bjrklund, Filippo Timi, Anna Foglietta, Bjrn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</si>
  <si>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</si>
  <si>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</si>
  <si>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</si>
  <si>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</si>
  <si>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</si>
  <si>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</si>
  <si>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</si>
  <si>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</si>
  <si>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</si>
  <si>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</si>
  <si>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</si>
  <si>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</si>
  <si>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</si>
  <si>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</si>
  <si>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</si>
  <si>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</si>
  <si>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</si>
  <si>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</si>
  <si>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</si>
  <si>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</si>
  <si>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</si>
  <si>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</si>
  <si>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</si>
  <si>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</si>
  <si>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</si>
  <si>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</si>
  <si>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</si>
  <si>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</si>
  <si>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</si>
  <si>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</si>
  <si>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</si>
  <si>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</si>
  <si>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</si>
  <si>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</si>
  <si>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</si>
  <si>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</si>
  <si>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</si>
  <si>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</si>
  <si>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</si>
  <si>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</si>
  <si>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</si>
  <si>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</si>
  <si>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</si>
  <si>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</si>
  <si>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</si>
  <si>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</si>
  <si>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</si>
  <si>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</si>
  <si>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</si>
  <si>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</si>
  <si>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</si>
  <si>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</si>
  <si>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</si>
  <si>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</si>
  <si>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</si>
  <si>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</si>
  <si>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</si>
  <si>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Mns Mrlind, Bjrn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</si>
  <si>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</si>
  <si>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</si>
  <si>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</si>
  <si>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</si>
  <si>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</si>
  <si>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</si>
  <si>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</si>
  <si>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</si>
  <si>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</si>
  <si>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</si>
  <si>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</si>
  <si>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</si>
  <si>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</si>
  <si>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</si>
  <si>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</si>
  <si>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</si>
  <si>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</si>
  <si>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</si>
  <si>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</si>
  <si>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</si>
  <si>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Mary Harron</t>
  </si>
  <si>
    <t>Sweden</t>
  </si>
  <si>
    <t>s619</t>
  </si>
  <si>
    <t>America: The Motion Picture</t>
  </si>
  <si>
    <t>Matt Thompson</t>
  </si>
  <si>
    <t>Channing Tatum, Jason Mantzoukas, Olivia Munn, Andy Samberg, Bobby Moynihan, Judy Greer, Will Forte, Raoul Trujillo, Killer Mike, Simon Pegg</t>
  </si>
  <si>
    <t>June 30, 2021</t>
  </si>
  <si>
    <t>s623</t>
  </si>
  <si>
    <t>Lying and Stealing</t>
  </si>
  <si>
    <t>Matt Aselton</t>
  </si>
  <si>
    <t>Theo James, Emily Ratajkowski, Fred Melamed, Ebon Moss-Bachrach, Isiah Whitlock Jr., Evan Handler, Paul Jurewicz, John Gatins, Fernanda Andrade, Bob Stephenson</t>
  </si>
  <si>
    <t>John Dower</t>
  </si>
  <si>
    <t>China</t>
  </si>
  <si>
    <t>June 28, 2021</t>
  </si>
  <si>
    <t>s631</t>
  </si>
  <si>
    <t>Killing Them Softly</t>
  </si>
  <si>
    <t>Andrew Dominik</t>
  </si>
  <si>
    <t>Brad Pitt, Scoot McNairy, Ben Mendelsohn, Richard Jenkins, James Gandolfini, Ray Liotta, Vincent Curatola, Slaine, Max Casella, Trevor Long, Sam Shepard</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</si>
  <si>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</si>
  <si>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</si>
  <si>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</si>
  <si>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</si>
  <si>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</si>
  <si>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</si>
  <si>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</si>
  <si>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</si>
  <si>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Raa Haidar</t>
  </si>
  <si>
    <t>Lebanon</t>
  </si>
  <si>
    <t>June 25, 2021</t>
  </si>
  <si>
    <t>s637</t>
  </si>
  <si>
    <t>The Ice Road</t>
  </si>
  <si>
    <t>Jonathan Hensleigh</t>
  </si>
  <si>
    <t>Liam Neeson, Benjamin Walker, Amber Midthunder, Marcus Thomas, Laurence Fishburne, Holt McCallany, Martin Sensmeier, Matt McCoy, Matt Salinger</t>
  </si>
  <si>
    <t>June 24, 2021</t>
  </si>
  <si>
    <t>s644</t>
  </si>
  <si>
    <t>The Seventh Day</t>
  </si>
  <si>
    <t>Justin P. Lange</t>
  </si>
  <si>
    <t>Guy Pearce, Vadhir Derbez, Stephen Lang, Brady Jenness, Chris Galust, Robin Bartlett, Heath Freeman, Keith David</t>
  </si>
  <si>
    <t>Manolo Caro</t>
  </si>
  <si>
    <t>June 22, 2021</t>
  </si>
  <si>
    <t>s651</t>
  </si>
  <si>
    <t>O Vendedor de Sonhos</t>
  </si>
  <si>
    <t>Jayme Monjardim</t>
  </si>
  <si>
    <t>Csar Troncoso, Dan Stulbach, Thiago Mendona, Leonardo Medeiros</t>
  </si>
  <si>
    <t>s652</t>
  </si>
  <si>
    <t>Osuofia in London</t>
  </si>
  <si>
    <t>Kingsley Ogoro</t>
  </si>
  <si>
    <t>Nkem Owoh, Mara Derwent, Francis Odega, Cynthia Okereke, Tom Njemanze, Romanus Amuta, Sabina Mole, Blessing Onolleka, Oluchi Agunwa, Chiwendu Onaga, Patricia Ezeani, Stephen Ahanonu</t>
  </si>
  <si>
    <t>s655</t>
  </si>
  <si>
    <t>#Selfie</t>
  </si>
  <si>
    <t>Cristina Jacob</t>
  </si>
  <si>
    <t>Flavia Hojda, Crina Semciuc, Olimpia Melinte, Sali Levent, Vlad Logigan, Alex Clin, Alina Chivulescu, Rzvan Vasilescu</t>
  </si>
  <si>
    <t>Romania</t>
  </si>
  <si>
    <t>June 21, 2021</t>
  </si>
  <si>
    <t>s656</t>
  </si>
  <si>
    <t>#Selfie 69</t>
  </si>
  <si>
    <t>Maia Morgenstern, Olimpia Melinte, Crina Semciuc, Flavia Hojda, Maria Dinulescu, Alex Clin, Vlad Logigan, Sali Levent, Silvia Busuioc, Mihaela Mihut</t>
  </si>
  <si>
    <t>s657</t>
  </si>
  <si>
    <t>Love Is a Story</t>
  </si>
  <si>
    <t>Raluca Aprodu, Drago Bucur, Ducu Darie</t>
  </si>
  <si>
    <t>International Movies, Music &amp; Musicals, Romantic Movies</t>
  </si>
  <si>
    <t>June 19, 2021</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</si>
  <si>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</si>
  <si>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</si>
  <si>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</si>
  <si>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</si>
  <si>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</si>
  <si>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</si>
  <si>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</si>
  <si>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</si>
  <si>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</si>
  <si>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June 18, 2021</t>
  </si>
  <si>
    <t>s686</t>
  </si>
  <si>
    <t>Fatherhood</t>
  </si>
  <si>
    <t>Paul Weitz</t>
  </si>
  <si>
    <t>Kevin Hart, Alfre Woodard, Lil Rel Howery, DeWanda Wise, Frankie Faison, Anthony Carrigan, Paul Reiser, Melody Hurd</t>
  </si>
  <si>
    <t>Karthik Subbaraj</t>
  </si>
  <si>
    <t>s689</t>
  </si>
  <si>
    <t>Kambili: The Whole 30 Yards</t>
  </si>
  <si>
    <t>Nancy Isime, Jide Kene Achufusi, Sharon Ooja, Mawuli Gavor, Venita Akpofure, Koye Kekere Ekun, Elvina Ibru, Uzor Arukwe, Toyin Abraham</t>
  </si>
  <si>
    <t>Action &amp; Adventure, Anime Features, Classic Movies</t>
  </si>
  <si>
    <t>Lucky Kuswandi</t>
  </si>
  <si>
    <t>June 17, 2021</t>
  </si>
  <si>
    <t>s695</t>
  </si>
  <si>
    <t>Aziza</t>
  </si>
  <si>
    <t>Soudade Kaadan</t>
  </si>
  <si>
    <t>Caress Bashar, Abdel Moneim Amayri</t>
  </si>
  <si>
    <t>Lebanon, Syria</t>
  </si>
  <si>
    <t>s699</t>
  </si>
  <si>
    <t>Fan Girl</t>
  </si>
  <si>
    <t>Antoinette Jadaone</t>
  </si>
  <si>
    <t>Charlie Dizon, Paulo Avelino</t>
  </si>
  <si>
    <t>Philippines</t>
  </si>
  <si>
    <t>Iceland</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</si>
  <si>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</si>
  <si>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</si>
  <si>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</si>
  <si>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</si>
  <si>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</si>
  <si>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</si>
  <si>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</si>
  <si>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</si>
  <si>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June 16, 2021</t>
  </si>
  <si>
    <t>s706</t>
  </si>
  <si>
    <t>Biking Borders</t>
  </si>
  <si>
    <t>Max Jabs</t>
  </si>
  <si>
    <t>Max Jabs, Nono Konopka</t>
  </si>
  <si>
    <t>s709</t>
  </si>
  <si>
    <t>Lowriders</t>
  </si>
  <si>
    <t>Ricardo de Montreuil</t>
  </si>
  <si>
    <t>Demin Bichir, Gabriel Chavarria, Theo Rossi, Melissa Benoist, Tony Revolori, Eva Longoria, Yvette Monreal, Cress Williams</t>
  </si>
  <si>
    <t>s712</t>
  </si>
  <si>
    <t>Security</t>
  </si>
  <si>
    <t>Peter Chelsom</t>
  </si>
  <si>
    <t>Marco D'Amore, Maya Sansa, Silvio Muccino, Valeria Bilello, Ludovica Martino, Giulio Pranno, Tommaso Ragno, Beatrice Grann, Antonio Zavatteri, Anna Della Rosa, Fabrizio Bentivoglio</t>
  </si>
  <si>
    <t>June 15, 2021</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</si>
  <si>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</si>
  <si>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</si>
  <si>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</si>
  <si>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</si>
  <si>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</si>
  <si>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</si>
  <si>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</si>
  <si>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</si>
  <si>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</si>
  <si>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</si>
  <si>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</si>
  <si>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</si>
  <si>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</si>
  <si>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</si>
  <si>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</si>
  <si>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</si>
  <si>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</si>
  <si>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</si>
  <si>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</si>
  <si>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</si>
  <si>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s727</t>
  </si>
  <si>
    <t>Metallica: Some Kind of Monster</t>
  </si>
  <si>
    <t>Joe Berlinger, Bruce Sinofsky</t>
  </si>
  <si>
    <t>James Hetfield, Lars Ulrich, Kirk Hammett, Robert Trujillo</t>
  </si>
  <si>
    <t>June 13, 2021</t>
  </si>
  <si>
    <t>s729</t>
  </si>
  <si>
    <t>The Devil Below</t>
  </si>
  <si>
    <t>Bradley Parker</t>
  </si>
  <si>
    <t>Alicia Sanz, Will Patton, Jonathan Sadowski, Adan Canto, Zach Avery, Chinaza Uche, Jesse LaTourette</t>
  </si>
  <si>
    <t>Denmark</t>
  </si>
  <si>
    <t>June 11, 2021</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</si>
  <si>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</si>
  <si>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</si>
  <si>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</si>
  <si>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</si>
  <si>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</si>
  <si>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</si>
  <si>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</si>
  <si>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</si>
  <si>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</si>
  <si>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</si>
  <si>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</si>
  <si>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</si>
  <si>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</si>
  <si>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</si>
  <si>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</si>
  <si>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</si>
  <si>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</si>
  <si>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</si>
  <si>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</si>
  <si>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</si>
  <si>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</si>
  <si>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</si>
  <si>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</si>
  <si>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</si>
  <si>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</si>
  <si>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</si>
  <si>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</si>
  <si>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</si>
  <si>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</si>
  <si>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</si>
  <si>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</si>
  <si>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</si>
  <si>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</si>
  <si>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</si>
  <si>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</si>
  <si>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</si>
  <si>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</si>
  <si>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</si>
  <si>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Hestbk, Tamzin Merchant</t>
  </si>
  <si>
    <t>Canada, United States, Denmark</t>
  </si>
  <si>
    <t>s746</t>
  </si>
  <si>
    <t>Until Midnight</t>
  </si>
  <si>
    <t>Tariq Alkazim</t>
  </si>
  <si>
    <t>Ahmad Khamis Ali, Chuka Ekweogwu, Heba Al Hamwi, Rik Aby, Merouane Ali, Khalid Al Suwaidi, Saeed Arjumand</t>
  </si>
  <si>
    <t>United Arab Emirates</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</si>
  <si>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</si>
  <si>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</si>
  <si>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</si>
  <si>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</si>
  <si>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</si>
  <si>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</si>
  <si>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</si>
  <si>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s751</t>
  </si>
  <si>
    <t>Tragic Jungle</t>
  </si>
  <si>
    <t>Yulene Olaizola</t>
  </si>
  <si>
    <t>Indira Andrewin, Gilberto Barraza, Gabino Rodrguez, Eligio Melndez, Mariano Tun Xool, Dale Carley, Jos Alfredo Gonzlez Dzul, Eliseo Mancilla De La Cruz</t>
  </si>
  <si>
    <t>Mexico, France, Colombia</t>
  </si>
  <si>
    <t>s753</t>
  </si>
  <si>
    <t>Vampire Academy</t>
  </si>
  <si>
    <t>Zoey Deutch, Lucy Fry, Danila Kozlovsky, Gabriel Byrne, Dominic Sherwood, Sarah Hyland, Sami Gayle</t>
  </si>
  <si>
    <t>June 7, 2021</t>
  </si>
  <si>
    <t>s755</t>
  </si>
  <si>
    <t>A Private War</t>
  </si>
  <si>
    <t>Matthew Heineman</t>
  </si>
  <si>
    <t>Rosamund Pike, Jamie Dornan, Tom Hollander, Stanley Tucci, Nikki Amuka-Bird, Faye Marsay, Greg Wise, Corey Johnson, Raad Rawi, Jesuthasan Antonythasan</t>
  </si>
  <si>
    <t>June 5, 2021</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</si>
  <si>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</si>
  <si>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</si>
  <si>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</si>
  <si>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</si>
  <si>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</si>
  <si>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</si>
  <si>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</si>
  <si>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</si>
  <si>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</si>
  <si>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</si>
  <si>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</si>
  <si>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</si>
  <si>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</si>
  <si>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</si>
  <si>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</si>
  <si>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</si>
  <si>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s763</t>
  </si>
  <si>
    <t>Sweet &amp; Sour</t>
  </si>
  <si>
    <t>Lee Kae-byeok</t>
  </si>
  <si>
    <t>Jang Ki-yong, Chae Soo-bin, Jung Soo-jung</t>
  </si>
  <si>
    <t>s765</t>
  </si>
  <si>
    <t>Trippin' with the Kandasamys</t>
  </si>
  <si>
    <t>Jayan Moodley</t>
  </si>
  <si>
    <t>Jailoshini Naidoo, Maeshni Naicker, Madhushan Singh, Mishqah Parthiephal, Koobeshan Naidoo, Yugan Naidoo, Mariam Bassa, Uraysha Ramrachia</t>
  </si>
  <si>
    <t>s766</t>
  </si>
  <si>
    <t>Xtreme</t>
  </si>
  <si>
    <t>Daniel Benmayor</t>
  </si>
  <si>
    <t>Teo Garca, scar Jaenada, scar Casas, Andrea Duro, Sergio Peris-Mencheta, Alberto Jo Lee, Luis Zahera, Andrs Herrera, Nao Albet, Csar Bandera, Isa Montalbn</t>
  </si>
  <si>
    <t>s767</t>
  </si>
  <si>
    <t>Alan Saldaa: Locked Up</t>
  </si>
  <si>
    <t>Alex Daz</t>
  </si>
  <si>
    <t>Alan Saldaa</t>
  </si>
  <si>
    <t>June 3, 2021</t>
  </si>
  <si>
    <t>s769</t>
  </si>
  <si>
    <t>Dancing Queens</t>
  </si>
  <si>
    <t>Helena Bergstrm</t>
  </si>
  <si>
    <t>Molly Nutley, Fredrik Quiones, Marie Granzon, Mattias Nordkvist, Claes Malmberg, Christopher Wollter, Emil Almn, Razmus Nystrm, Andr Christenson, Louie Indriana, Max Ulveson</t>
  </si>
  <si>
    <t>s771</t>
  </si>
  <si>
    <t>Myriam Fares: The Journey</t>
  </si>
  <si>
    <t>Myriam Fares</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</si>
  <si>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</si>
  <si>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</si>
  <si>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</si>
  <si>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</si>
  <si>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</si>
  <si>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</si>
  <si>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</si>
  <si>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</si>
  <si>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</si>
  <si>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</si>
  <si>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</si>
  <si>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</si>
  <si>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</si>
  <si>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</si>
  <si>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</si>
  <si>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</si>
  <si>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</si>
  <si>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</si>
  <si>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</si>
  <si>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</si>
  <si>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</si>
  <si>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</si>
  <si>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</si>
  <si>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</si>
  <si>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</si>
  <si>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</si>
  <si>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</si>
  <si>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</si>
  <si>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</si>
  <si>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</si>
  <si>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</si>
  <si>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</si>
  <si>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</si>
  <si>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</si>
  <si>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</si>
  <si>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</si>
  <si>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</si>
  <si>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</si>
  <si>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</si>
  <si>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</si>
  <si>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</si>
  <si>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s787</t>
  </si>
  <si>
    <t>Company of Heroes</t>
  </si>
  <si>
    <t>Don Michael Paul</t>
  </si>
  <si>
    <t>Tom Sizemore, Chad Michael Collins, Vinnie Jones, Dimitri Diatchenko, Neal McDonough, Jrgen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</si>
  <si>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</si>
  <si>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</si>
  <si>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</si>
  <si>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</si>
  <si>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</si>
  <si>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</si>
  <si>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</si>
  <si>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</si>
  <si>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</si>
  <si>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</si>
  <si>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</si>
  <si>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</si>
  <si>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</si>
  <si>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</si>
  <si>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</si>
  <si>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</si>
  <si>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</si>
  <si>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</si>
  <si>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</si>
  <si>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</si>
  <si>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</si>
  <si>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</si>
  <si>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</si>
  <si>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</si>
  <si>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</si>
  <si>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</si>
  <si>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</si>
  <si>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</si>
  <si>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</si>
  <si>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</si>
  <si>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</si>
  <si>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</si>
  <si>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</si>
  <si>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</si>
  <si>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</si>
  <si>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</si>
  <si>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</si>
  <si>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</si>
  <si>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</si>
  <si>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</si>
  <si>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</si>
  <si>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</si>
  <si>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</si>
  <si>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Bran F. O'Byrne, Margo Martindale, Riki Lindhome</t>
  </si>
  <si>
    <t>s801</t>
  </si>
  <si>
    <t>Mosquita y Mari</t>
  </si>
  <si>
    <t>Aurora Guerrero</t>
  </si>
  <si>
    <t>Fenessa Pineda, Venecia Troncoso, Joaqun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</si>
  <si>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</si>
  <si>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</si>
  <si>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</si>
  <si>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</si>
  <si>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</si>
  <si>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</si>
  <si>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</si>
  <si>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</si>
  <si>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</si>
  <si>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</si>
  <si>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</si>
  <si>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</si>
  <si>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</si>
  <si>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</si>
  <si>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</si>
  <si>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</si>
  <si>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</si>
  <si>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</si>
  <si>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</si>
  <si>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Hidenori Inoue</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</si>
  <si>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</si>
  <si>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</si>
  <si>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</si>
  <si>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</si>
  <si>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</si>
  <si>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</si>
  <si>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</si>
  <si>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</si>
  <si>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</si>
  <si>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</si>
  <si>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 Diane Lane, Rick Moranis, Amy Madigan, Willem Dafoe, Deborah Van Valkenburgh, Richard Lawson, Rick Rossovich, Bill Paxton, Lee Ving</t>
  </si>
  <si>
    <t>Steve Ball</t>
  </si>
  <si>
    <t>s813</t>
  </si>
  <si>
    <t>Swordfish</t>
  </si>
  <si>
    <t>Dominic Sena</t>
  </si>
  <si>
    <t>John Travolta, Hugh Jackman, Halle Berry, Don Cheadle, Sam Shepard, Vinnie Jones, Drea de Matteo, Rudolf Martin, Zach Grenier, Camryn Grimes</t>
  </si>
  <si>
    <t>s815</t>
  </si>
  <si>
    <t>The Four Seasons</t>
  </si>
  <si>
    <t>Alan Alda</t>
  </si>
  <si>
    <t>Alan Alda, Carol Burnett, Len Cariou, Sandy Dennis, Rita Moreno, Jack Weston, Bess Armstrong, Elizabeth Alda, Beatrice Alda</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</si>
  <si>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</si>
  <si>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</si>
  <si>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</si>
  <si>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</si>
  <si>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</si>
  <si>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</si>
  <si>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</si>
  <si>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</si>
  <si>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</si>
  <si>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</si>
  <si>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</si>
  <si>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</si>
  <si>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</si>
  <si>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</si>
  <si>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</si>
  <si>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</si>
  <si>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</si>
  <si>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</si>
  <si>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</si>
  <si>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</si>
  <si>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</si>
  <si>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</si>
  <si>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</si>
  <si>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</si>
  <si>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</si>
  <si>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</si>
  <si>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</si>
  <si>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</si>
  <si>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</si>
  <si>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</si>
  <si>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</si>
  <si>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</si>
  <si>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</si>
  <si>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</si>
  <si>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s827</t>
  </si>
  <si>
    <t>Bo Burnham: Inside</t>
  </si>
  <si>
    <t>Bo Burnham</t>
  </si>
  <si>
    <t>May 30, 2021</t>
  </si>
  <si>
    <t>Ekene Som Mekwunye</t>
  </si>
  <si>
    <t>s829</t>
  </si>
  <si>
    <t>Collateral Beauty</t>
  </si>
  <si>
    <t>David Frankel</t>
  </si>
  <si>
    <t>Will Smith, Edward Norton, Kate Winslet, Michael Pea, Helen Mirren, Naomie Harris, Keira Knightley, Jacob Latimore, Ann Dowd, Liza Coln-Zayas</t>
  </si>
  <si>
    <t>May 28, 2021</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</si>
  <si>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</si>
  <si>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</si>
  <si>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</si>
  <si>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</si>
  <si>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</si>
  <si>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</si>
  <si>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</si>
  <si>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</si>
  <si>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</si>
  <si>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</si>
  <si>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s839</t>
  </si>
  <si>
    <t>Soy Rada: Serendipity</t>
  </si>
  <si>
    <t>Pablo Faro</t>
  </si>
  <si>
    <t>Agustn Aristarn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</si>
  <si>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</si>
  <si>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</si>
  <si>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</si>
  <si>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</si>
  <si>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</si>
  <si>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</si>
  <si>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</si>
  <si>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 Andrea Pennacchi, Antonio Zavatteri, Anna Ferruzzo, Riccardo Goretti, Thomas Trabacchi, Marc Clotet, Martufello</t>
  </si>
  <si>
    <t>May 26, 2021</t>
  </si>
  <si>
    <t>Dramas, International Movies, Sports Movies</t>
  </si>
  <si>
    <t>Steve Gukas</t>
  </si>
  <si>
    <t>May 25, 2021</t>
  </si>
  <si>
    <t>s847</t>
  </si>
  <si>
    <t>Home</t>
  </si>
  <si>
    <t>Tim Johnson</t>
  </si>
  <si>
    <t>Jim Parsons, Rihanna, Steve Martin, Jennifer Lopez, Matt Jones, Brian Stepanek, April Lawrence</t>
  </si>
  <si>
    <t>s851</t>
  </si>
  <si>
    <t>99 Songs</t>
  </si>
  <si>
    <t>Vishwesh Krishnamoorthy</t>
  </si>
  <si>
    <t>Ehan Bhat, Edilsy Vargas, Manisha Koirala, Lisa Ray, Tenzin Dalha, Warina Hussain, Ranjit Barot, Neel Tyagi, Rahul Ram, Diwakar Pundir</t>
  </si>
  <si>
    <t>May 21, 2021</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</si>
  <si>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</si>
  <si>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</si>
  <si>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</si>
  <si>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</si>
  <si>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</si>
  <si>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May 20, 2021</t>
  </si>
  <si>
    <t>s860</t>
  </si>
  <si>
    <t>Asmaa</t>
  </si>
  <si>
    <t>Amr Salama</t>
  </si>
  <si>
    <t>Hend Sabry, Maged El-Kidwani, Hany Adel, Sayed Rajab, Ahmed Kamal, Boutros Ghaly, Laila Ezz El Arab, Samia Asaad, Fatmah Adel, Mohamad Yones, Mohamed Abd El Azim</t>
  </si>
  <si>
    <t>Documentaries, International Movies, LGBTQ Movies</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</si>
  <si>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</si>
  <si>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</si>
  <si>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</si>
  <si>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</si>
  <si>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</si>
  <si>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</si>
  <si>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</si>
  <si>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</si>
  <si>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</si>
  <si>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</si>
  <si>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</si>
  <si>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</si>
  <si>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</si>
  <si>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</si>
  <si>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</si>
  <si>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</si>
  <si>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</si>
  <si>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</si>
  <si>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</si>
  <si>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</si>
  <si>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</si>
  <si>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</si>
  <si>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</si>
  <si>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</si>
  <si>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</si>
  <si>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</si>
  <si>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</si>
  <si>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</si>
  <si>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</si>
  <si>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</si>
  <si>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</si>
  <si>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</si>
  <si>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</si>
  <si>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Mae Czarina Cruz</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</si>
  <si>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</si>
  <si>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</si>
  <si>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</si>
  <si>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</si>
  <si>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</si>
  <si>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</si>
  <si>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</si>
  <si>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</si>
  <si>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</si>
  <si>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</si>
  <si>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</si>
  <si>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</si>
  <si>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</si>
  <si>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</si>
  <si>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United States, Czech Republic</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</si>
  <si>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</si>
  <si>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</si>
  <si>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</si>
  <si>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</si>
  <si>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</si>
  <si>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</si>
  <si>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</si>
  <si>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</si>
  <si>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</si>
  <si>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</si>
  <si>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</si>
  <si>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</si>
  <si>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</si>
  <si>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</si>
  <si>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</si>
  <si>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</si>
  <si>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</si>
  <si>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Len Orlandianyi, Benno Rokopf, Julia Koschitz, Marii Weichsler, Lars Bitterlich, Michael Pink, Inge Maux, Elfriede Schsseleder, Michael Somma, Finn Reiter, Markus Stubeier, Luca Streussnig</t>
  </si>
  <si>
    <t>Austria</t>
  </si>
  <si>
    <t>s890</t>
  </si>
  <si>
    <t>The Woman in the Window</t>
  </si>
  <si>
    <t>Joe Wright</t>
  </si>
  <si>
    <t>Amy Adams, Gary Oldman, Anthony Mackie, Fred Hechinger, Wyatt Russell, Brian Tyree Henry, Jennifer Jason Leigh, Jeanine Serralles, Mariah Bozeman, Julianne Moore</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</si>
  <si>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</si>
  <si>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</si>
  <si>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</si>
  <si>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</si>
  <si>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</si>
  <si>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</si>
  <si>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</si>
  <si>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</si>
  <si>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</si>
  <si>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</si>
  <si>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</si>
  <si>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</si>
  <si>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</si>
  <si>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lvarez Muoz</t>
  </si>
  <si>
    <t>Mexico, Brazil</t>
  </si>
  <si>
    <t>May 12, 2021</t>
  </si>
  <si>
    <t>s896</t>
  </si>
  <si>
    <t>Oxygen</t>
  </si>
  <si>
    <t>Alexandre Aja</t>
  </si>
  <si>
    <t>Mlanie Laurent, Mathieu Amalric, Malik Zidi</t>
  </si>
  <si>
    <t>May 11, 2021</t>
  </si>
  <si>
    <t>s900</t>
  </si>
  <si>
    <t>Illegal Woman</t>
  </si>
  <si>
    <t>Ramon Trmens</t>
  </si>
  <si>
    <t>Daniel Faraldo, Isak Frriz, Yolanda Sey, Raquel Camn, Adeline Flaun, Klaudia Dudov, Boris Ruiz, ngels Bassas, Ahmad Alhamsho, Abdel Aziz El Mountassir</t>
  </si>
  <si>
    <t>s902</t>
  </si>
  <si>
    <t>Deadly Switch</t>
  </si>
  <si>
    <t>Svetlana Cvetko</t>
  </si>
  <si>
    <t>Teri Polo, Dylan Walsh, Danika Yarosh, Hayley McLaughlin, Bryce Durfee, Matt Passmore, Heather Mazur, Ashlyn Pearce</t>
  </si>
  <si>
    <t>May 10, 2021</t>
  </si>
  <si>
    <t>Independent Movies, Thrillers</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</si>
  <si>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</si>
  <si>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</si>
  <si>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</si>
  <si>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</si>
  <si>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</si>
  <si>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</si>
  <si>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</si>
  <si>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</si>
  <si>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</si>
  <si>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</si>
  <si>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</si>
  <si>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</si>
  <si>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</si>
  <si>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</si>
  <si>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</si>
  <si>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</si>
  <si>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Ylmaz Erdoan</t>
  </si>
  <si>
    <t>Demet Akba, Zerrin Smer, Sinan Bengier, Salih Kalyon, Bican Gnalan, ebnem Snmez, Binnur Kaya, Serhat zcan</t>
  </si>
  <si>
    <t>May 7, 2021</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</si>
  <si>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</si>
  <si>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</si>
  <si>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</si>
  <si>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</si>
  <si>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</si>
  <si>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</si>
  <si>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</si>
  <si>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</si>
  <si>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</si>
  <si>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</si>
  <si>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</si>
  <si>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</si>
  <si>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</si>
  <si>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</si>
  <si>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</si>
  <si>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</si>
  <si>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</si>
  <si>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</si>
  <si>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</si>
  <si>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</si>
  <si>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</si>
  <si>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</si>
  <si>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</si>
  <si>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</si>
  <si>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</si>
  <si>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</si>
  <si>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</si>
  <si>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</si>
  <si>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</si>
  <si>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</si>
  <si>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</si>
  <si>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</si>
  <si>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Mexico, United States</t>
  </si>
  <si>
    <t>May 4, 2021</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</si>
  <si>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</si>
  <si>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</si>
  <si>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</si>
  <si>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</si>
  <si>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</si>
  <si>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</si>
  <si>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</si>
  <si>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</si>
  <si>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May 1, 2021</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</si>
  <si>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</si>
  <si>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</si>
  <si>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</si>
  <si>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</si>
  <si>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</si>
  <si>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</si>
  <si>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</si>
  <si>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</si>
  <si>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</si>
  <si>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</si>
  <si>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</si>
  <si>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</si>
  <si>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</si>
  <si>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</si>
  <si>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</si>
  <si>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</si>
  <si>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</si>
  <si>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</si>
  <si>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</si>
  <si>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</si>
  <si>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</si>
  <si>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</si>
  <si>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</si>
  <si>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</si>
  <si>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</si>
  <si>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</si>
  <si>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</si>
  <si>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</si>
  <si>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</si>
  <si>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</si>
  <si>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</si>
  <si>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</si>
  <si>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Suhas Kadav</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</si>
  <si>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</si>
  <si>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</si>
  <si>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</si>
  <si>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</si>
  <si>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</si>
  <si>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</si>
  <si>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</si>
  <si>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</si>
  <si>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</si>
  <si>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</si>
  <si>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</si>
  <si>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</si>
  <si>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</si>
  <si>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</si>
  <si>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</si>
  <si>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</si>
  <si>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</si>
  <si>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</si>
  <si>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</si>
  <si>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</si>
  <si>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</si>
  <si>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</si>
  <si>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</si>
  <si>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</si>
  <si>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</si>
  <si>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</si>
  <si>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</si>
  <si>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</si>
  <si>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</si>
  <si>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</si>
  <si>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</si>
  <si>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</si>
  <si>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</si>
  <si>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</si>
  <si>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</si>
  <si>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</si>
  <si>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</si>
  <si>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</si>
  <si>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</si>
  <si>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</si>
  <si>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</si>
  <si>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</si>
  <si>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</si>
  <si>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</si>
  <si>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</si>
  <si>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</si>
  <si>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</si>
  <si>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</si>
  <si>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</si>
  <si>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</si>
  <si>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</si>
  <si>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</si>
  <si>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</si>
  <si>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</si>
  <si>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</si>
  <si>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</si>
  <si>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</si>
  <si>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</si>
  <si>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</si>
  <si>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</si>
  <si>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</si>
  <si>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</si>
  <si>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</si>
  <si>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</si>
  <si>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</si>
  <si>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April 30, 2021</t>
  </si>
  <si>
    <t>s960</t>
  </si>
  <si>
    <t>The Disciple</t>
  </si>
  <si>
    <t>Chaitanya Tamhane</t>
  </si>
  <si>
    <t>Aditya Modak, Arun Dravid, Sumitra Bhave, Deepika Bhide Bhagwat, Kiran Yadnyopavit, Abhishek Kale, Neela Khedkar, Makarand Mukund, Kristy Banerjee, Prasad Vanarse</t>
  </si>
  <si>
    <t>Oriol Paulo</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</si>
  <si>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</si>
  <si>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</si>
  <si>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</si>
  <si>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</si>
  <si>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</si>
  <si>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</si>
  <si>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</si>
  <si>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Schmtz, Caito Mainier, Pedroca Monteiro, Thelmo Fernandes, Zeca Carvalho, Pablo Sanabio, Luan Caruzo</t>
  </si>
  <si>
    <t>April 28, 2021</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</si>
  <si>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</si>
  <si>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</si>
  <si>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</si>
  <si>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</si>
  <si>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</si>
  <si>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</si>
  <si>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</si>
  <si>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</si>
  <si>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Pea, Lucas Till, Cory Hardrict, Adetokumboh M'Cormack, Jim Parrack</t>
  </si>
  <si>
    <t>s972</t>
  </si>
  <si>
    <t>Between Worlds</t>
  </si>
  <si>
    <t>Maria Pulera</t>
  </si>
  <si>
    <t>Nicolas Cage, Franka Potente, Penelope Mitchell, Garrett Clayton, Lydia Hearst, Hopper Penn</t>
  </si>
  <si>
    <t>s974</t>
  </si>
  <si>
    <t>One</t>
  </si>
  <si>
    <t>Santhosh Viswanath</t>
  </si>
  <si>
    <t>Mammootty, Joju George, Murali Gopy, Mathew Thomas, Nimisha Sajayan, Salim Kumar, Gayathri Arun, Ishaani Krishna</t>
  </si>
  <si>
    <t>s975</t>
  </si>
  <si>
    <t>Ram Prasad Ki Tehrvi</t>
  </si>
  <si>
    <t>Seema Pahwa</t>
  </si>
  <si>
    <t>Supriya Pathak, Parambrata Chatterjee, Konkona Sen Sharma, Vikrant Massey, Manoj Pahwa, Vinay Pathak, Ninad Kamat, Naseeruddin Shah</t>
  </si>
  <si>
    <t>April 24, 2021</t>
  </si>
  <si>
    <t>s977</t>
  </si>
  <si>
    <t>Among Family</t>
  </si>
  <si>
    <t>Ozan Aktan</t>
  </si>
  <si>
    <t>Engin Gnaydn, Demet Evgar, Erdal zyaclar, Su Kutlu, Devrim Yakut, Fatih Artman, Glse Birsel, evket oruh, Derya Karada, Devin zgr nar</t>
  </si>
  <si>
    <t>April 23, 2021</t>
  </si>
  <si>
    <t>s978</t>
  </si>
  <si>
    <t>Dedemin Fisi</t>
  </si>
  <si>
    <t>Meltem Bozoflu</t>
  </si>
  <si>
    <t>Onur Buldu, Alper Kul, Erdem Yener, Onur Atilla, zge Borak, Doa Rutkay, Meltem Ylmazkaya, rem Sak</t>
  </si>
  <si>
    <t>s979</t>
  </si>
  <si>
    <t>Deliha</t>
  </si>
  <si>
    <t>Hakan Algl</t>
  </si>
  <si>
    <t>Gupse zay, Bar Ardu, Cihan Ercan</t>
  </si>
  <si>
    <t>s980</t>
  </si>
  <si>
    <t>Dn Dernek</t>
  </si>
  <si>
    <t>Seluk Aydemir, Birkan Pusa</t>
  </si>
  <si>
    <t>Ahmet Kural, Murat Cemcir, Rasim ztekin, Devrim Yakut, Bar Yldz, nan Ula Torun, Zerrin Smer, inasi Yurtsever</t>
  </si>
  <si>
    <t>s981</t>
  </si>
  <si>
    <t>Dgn Dernek 2: Snnet</t>
  </si>
  <si>
    <t>Seluk Aydemir</t>
  </si>
  <si>
    <t>Ahmet Kural, Murat Cemcir, Rasim ztekin, Devrim Yakut, Bar Yldz, nan Ula Torun, inasi Yurtsever, Erdal Tosun</t>
  </si>
  <si>
    <t>s982</t>
  </si>
  <si>
    <t>G.O.R.A</t>
  </si>
  <si>
    <t>mer Faruk Sorak</t>
  </si>
  <si>
    <t>Cem Ylmaz, Rasim ztekin, zkan Uur, dil Frat, afak Sezer, zge zberk, Erdal Tosun, Cezmi Baskn, Ozan Gven, Engin Gnaydn</t>
  </si>
  <si>
    <t>s983</t>
  </si>
  <si>
    <t>Hayat pcg</t>
  </si>
  <si>
    <t>enol Snmez</t>
  </si>
  <si>
    <t>Ali Sunal, Hatice endil, Ayda Aksel, Ahmet Saraolu, Janset, Zerrin Smer, Somer Karvan, Ali elik</t>
  </si>
  <si>
    <t>s984</t>
  </si>
  <si>
    <t>Heroes: Silence and Rock &amp; Roll</t>
  </si>
  <si>
    <t>Alexis Morante</t>
  </si>
  <si>
    <t>Enrique Bunbury, Juan Valdivia, Joaqun Cardiel, Pedro Andreu</t>
  </si>
  <si>
    <t>s985</t>
  </si>
  <si>
    <t>Kara Bela</t>
  </si>
  <si>
    <t>Burak Aksak</t>
  </si>
  <si>
    <t>Cengiz Bozkurt, Seda Bakan, Erkan Kolak Kstendil, Cihan Ercan, Berat Yenilmez, tar Gkseven, Erdal Tosun, Tark nlolu</t>
  </si>
  <si>
    <t>s986</t>
  </si>
  <si>
    <t>Kocan Kadar Konus</t>
  </si>
  <si>
    <t>Kvan Barun</t>
  </si>
  <si>
    <t>Ezgi Mola, Murat Yldrm, Glenay Kalkan, Ebru Cndbeyolu, Eda Ece, Begm ner, Gl Arc, Muhammet Uzuner</t>
  </si>
  <si>
    <t>s987</t>
  </si>
  <si>
    <t>Kocan Kadar Konus 2: Dirilis</t>
  </si>
  <si>
    <t>Ezgi Mola, Murat Yldrm, Glenay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</si>
  <si>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</si>
  <si>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</si>
  <si>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</si>
  <si>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</si>
  <si>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</si>
  <si>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</si>
  <si>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Gzel</t>
  </si>
  <si>
    <t>Ouzhan Ko, brahim Bykak, Emre Knay, Asl Bekirolu, Eda Ece, Bahar ahin, Muharrem Bayrak, Toygan Avanolu</t>
  </si>
  <si>
    <t>s991</t>
  </si>
  <si>
    <t>Niyazi Gl Drtnala</t>
  </si>
  <si>
    <t>Ata Demirer, Demet Akba, ebnem Bozoklu, Levent lgen</t>
  </si>
  <si>
    <t>s992</t>
  </si>
  <si>
    <t>One Like It</t>
  </si>
  <si>
    <t>Marwan Nabil</t>
  </si>
  <si>
    <t>Riham Abdel Ghafour, Mohammed Aly Rizk, Hazem Samir, Salwa Othman, Mahmoud Gharib</t>
  </si>
  <si>
    <t>s995</t>
  </si>
  <si>
    <t>This Lady Called Life</t>
  </si>
  <si>
    <t>Bisola Aiyeola, Efa Iwara, Molawa Onajobi, Tina Mba, Wale Ojo, Jemima Osunde, Lota Chukwu, Samuel Asa'ah, Michael Ejoor, Uche Elumelu</t>
  </si>
  <si>
    <t>s996</t>
  </si>
  <si>
    <t>Vizontele</t>
  </si>
  <si>
    <t>Ylmaz Erdoan, mer Faruk Sorak</t>
  </si>
  <si>
    <t>Ylmaz Erdoan, Demet Akba, Altan Erkekli, Cem Ylmaz, Cezmi Baskn, Bican Gnalan, Sebnem Snmez, clal Aydn, Mesut akarli, Zeynep Toku</t>
  </si>
  <si>
    <t>s997</t>
  </si>
  <si>
    <t>HOMUNCULUS</t>
  </si>
  <si>
    <t>Takashi Shimizu</t>
  </si>
  <si>
    <t>Go Ayano, Ryo Narita, Yukino Kishii, Anna Ishii, Seiyo Uchino</t>
  </si>
  <si>
    <t>April 22, 2021</t>
  </si>
  <si>
    <t>David Attenborough</t>
  </si>
  <si>
    <t>Australia, United Kingdom</t>
  </si>
  <si>
    <t>s1000</t>
  </si>
  <si>
    <t>Stowaway</t>
  </si>
  <si>
    <t>Joe Penna</t>
  </si>
  <si>
    <t>Anna Kendrick, Toni Collette, Daniel Dae Kim, Shamier Anderson</t>
  </si>
  <si>
    <t>Ahishor Solomon</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</si>
  <si>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</si>
  <si>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</si>
  <si>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</si>
  <si>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</si>
  <si>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</si>
  <si>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</si>
  <si>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</si>
  <si>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</si>
  <si>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</si>
  <si>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Jess Zavala, Ximena Romo, Vernica Castro, Jos Carlos Ruiz, Gabriel Nuncio, Rosa Mara Bianchi, Hctor Bonilla, Andrs Almeida</t>
  </si>
  <si>
    <t>April 19, 2021</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</si>
  <si>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</si>
  <si>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</si>
  <si>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</si>
  <si>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</si>
  <si>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</si>
  <si>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</si>
  <si>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</si>
  <si>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</si>
  <si>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</si>
  <si>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</si>
  <si>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</si>
  <si>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</si>
  <si>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</si>
  <si>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</si>
  <si>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</si>
  <si>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</si>
  <si>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</si>
  <si>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</si>
  <si>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</si>
  <si>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</si>
  <si>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</si>
  <si>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</si>
  <si>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</si>
  <si>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</si>
  <si>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</si>
  <si>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</si>
  <si>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</si>
  <si>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</si>
  <si>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</si>
  <si>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</si>
  <si>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</si>
  <si>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</si>
  <si>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</si>
  <si>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</si>
  <si>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</si>
  <si>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</si>
  <si>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</si>
  <si>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</si>
  <si>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</si>
  <si>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</si>
  <si>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</si>
  <si>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</si>
  <si>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</si>
  <si>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</si>
  <si>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</si>
  <si>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</si>
  <si>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</si>
  <si>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</si>
  <si>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</si>
  <si>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</si>
  <si>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</si>
  <si>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</si>
  <si>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</si>
  <si>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</si>
  <si>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</si>
  <si>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</si>
  <si>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</si>
  <si>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</si>
  <si>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</si>
  <si>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</si>
  <si>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</si>
  <si>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</si>
  <si>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</si>
  <si>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</si>
  <si>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</si>
  <si>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</si>
  <si>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</si>
  <si>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</si>
  <si>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Ptter, Helen Schneider, Julius Nitschkoff, Dennis Kyere, Ina Geraldine Guy, Katrin Pollitt, Julia Strowski, Anton Wichers</t>
  </si>
  <si>
    <t>s1034</t>
  </si>
  <si>
    <t>Rush</t>
  </si>
  <si>
    <t>Ron Howard</t>
  </si>
  <si>
    <t>Chris Hemsworth, Daniel Brhl,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</si>
  <si>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</si>
  <si>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</si>
  <si>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</si>
  <si>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</si>
  <si>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</si>
  <si>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</si>
  <si>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</si>
  <si>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</si>
  <si>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</si>
  <si>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</si>
  <si>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</si>
  <si>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</si>
  <si>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</si>
  <si>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</si>
  <si>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</si>
  <si>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</si>
  <si>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</si>
  <si>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</si>
  <si>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April 15, 2021</t>
  </si>
  <si>
    <t>s1040</t>
  </si>
  <si>
    <t>Dark City Beneath the Beat</t>
  </si>
  <si>
    <t>TT The Artist</t>
  </si>
  <si>
    <t>Uneek, Mighty Mark, Tsu Terry, TT The Artist</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</si>
  <si>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</si>
  <si>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</si>
  <si>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</si>
  <si>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</si>
  <si>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</si>
  <si>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s1043</t>
  </si>
  <si>
    <t>Garth Brooks: The Road Im On</t>
  </si>
  <si>
    <t>Glenn Weiss</t>
  </si>
  <si>
    <t>Garth Brooks</t>
  </si>
  <si>
    <t>s1047</t>
  </si>
  <si>
    <t>Only Mine</t>
  </si>
  <si>
    <t>Michael Civille</t>
  </si>
  <si>
    <t>Amber Midthunder, Brett Zimmerman, Chris Browning, Walter Fauntleroy, Claudia Ferri, Lorenzo James Henrie, Ellen Wroe, Ashley Holliday Tavares, Nancy Linehan Charles, Jonna Walsh</t>
  </si>
  <si>
    <t>China, United Kingdom</t>
  </si>
  <si>
    <t>s1051</t>
  </si>
  <si>
    <t>Ride or Die</t>
  </si>
  <si>
    <t>Ryuichi Hiroki</t>
  </si>
  <si>
    <t>Kiko Mizuhara, Honami Sato, Yoko Maki, Anne Suzuki, Tetsushi Tanaka, Sara Minami, Yui Uemura, Shinya Niiro, Shunsuke Tanaka, Setsuko Karasuma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</si>
  <si>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</si>
  <si>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</si>
  <si>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</si>
  <si>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</si>
  <si>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</si>
  <si>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</si>
  <si>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</si>
  <si>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s1056</t>
  </si>
  <si>
    <t>Zoot Suit</t>
  </si>
  <si>
    <t>Luis Valdez</t>
  </si>
  <si>
    <t>Daniel Valdez, Edward James Olmos, Charles Aidman, Tyne Daly, John Anderson, Abel Franco, Mike Gomez, Francis X. McCarthy, Alma Martnez, Lupe Ontiveros, Tony Plana</t>
  </si>
  <si>
    <t>Cult Movies, Dramas, Music &amp; Musicals</t>
  </si>
  <si>
    <t>April 14, 2021</t>
  </si>
  <si>
    <t>Crime TV Shows, International TV Shows, Korean TV Shows</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</si>
  <si>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</si>
  <si>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</si>
  <si>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</si>
  <si>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</si>
  <si>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</si>
  <si>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</si>
  <si>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</si>
  <si>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</si>
  <si>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</si>
  <si>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</si>
  <si>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s1070</t>
  </si>
  <si>
    <t>Uppena</t>
  </si>
  <si>
    <t>Buchi Babu Sana</t>
  </si>
  <si>
    <t>Panja Vaisshnav Tej, Krithi Shetty, Vijay Sethupathi</t>
  </si>
  <si>
    <t>s1081</t>
  </si>
  <si>
    <t>New Gods: Nezha Reborn</t>
  </si>
  <si>
    <t>Zhao Ji</t>
  </si>
  <si>
    <t>Yang Tianxiang, Zhang He, Xuan Xiaoming, Li Shimeng</t>
  </si>
  <si>
    <t>April 12, 2021</t>
  </si>
  <si>
    <t>s1084</t>
  </si>
  <si>
    <t>The Stand-In</t>
  </si>
  <si>
    <t>Jamie Babbit</t>
  </si>
  <si>
    <t>Drew Barrymore, Michael Zegen, T.J. Miller, Holland Taylor, Ellie Kemper, Andrew Rannells, Michelle Buteau</t>
  </si>
  <si>
    <t>April 10, 2021</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</si>
  <si>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</si>
  <si>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</si>
  <si>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</si>
  <si>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</si>
  <si>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</si>
  <si>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</si>
  <si>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</si>
  <si>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</si>
  <si>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</si>
  <si>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</si>
  <si>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</si>
  <si>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</si>
  <si>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</si>
  <si>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</si>
  <si>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</si>
  <si>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</si>
  <si>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</si>
  <si>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</si>
  <si>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</si>
  <si>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</si>
  <si>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</si>
  <si>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</si>
  <si>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</si>
  <si>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</si>
  <si>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Aurlie Moeremans, Arya Saloka, Roy Sungkono, Gilbert Pohan, Azizah Hanum, Tanta Ginting</t>
  </si>
  <si>
    <t>April 8, 2021</t>
  </si>
  <si>
    <t>Dolly Parton</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</si>
  <si>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</si>
  <si>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</si>
  <si>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</si>
  <si>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</si>
  <si>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</si>
  <si>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</si>
  <si>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</si>
  <si>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</si>
  <si>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</si>
  <si>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</si>
  <si>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</si>
  <si>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</si>
  <si>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</si>
  <si>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</si>
  <si>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</si>
  <si>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</si>
  <si>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</si>
  <si>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</si>
  <si>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</si>
  <si>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</si>
  <si>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</si>
  <si>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</si>
  <si>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</si>
  <si>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</si>
  <si>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</si>
  <si>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</si>
  <si>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</si>
  <si>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</si>
  <si>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</si>
  <si>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</si>
  <si>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</si>
  <si>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</si>
  <si>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</si>
  <si>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</si>
  <si>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</si>
  <si>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</si>
  <si>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</si>
  <si>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</si>
  <si>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</si>
  <si>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</si>
  <si>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</si>
  <si>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</si>
  <si>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</si>
  <si>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</si>
  <si>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</si>
  <si>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</si>
  <si>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</si>
  <si>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</si>
  <si>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</si>
  <si>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</si>
  <si>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</si>
  <si>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</si>
  <si>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</si>
  <si>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</si>
  <si>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</si>
  <si>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Mylne Jampano, Hafsia Herzi, Regina Anikiy, Annabelle Belmondo, Josphine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</si>
  <si>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</si>
  <si>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</si>
  <si>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</si>
  <si>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</si>
  <si>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</si>
  <si>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</si>
  <si>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</si>
  <si>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</si>
  <si>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</si>
  <si>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</si>
  <si>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</si>
  <si>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s1115</t>
  </si>
  <si>
    <t>3 Idiots</t>
  </si>
  <si>
    <t>Rajkumar Hirani</t>
  </si>
  <si>
    <t>Aamir Khan, Kareena Kapoor, Madhavan, Sharman Joshi, Omi Vaidya, Boman Irani, Mona Singh, Javed Jaffrey</t>
  </si>
  <si>
    <t>s1116</t>
  </si>
  <si>
    <t>Ferrari Ki Sawaari</t>
  </si>
  <si>
    <t>Rajesh Mapuskar</t>
  </si>
  <si>
    <t>Sharman Joshi, Boman Irani, Ritwik Sahore, Paresh Rawal, Deepak Shirke, Satyadeep Misra, Aakash Dabhade, Nilesh Diwekar, Vidya Balan</t>
  </si>
  <si>
    <t>Comedies, International Movies, Sports Movies</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</si>
  <si>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</si>
  <si>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</si>
  <si>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</si>
  <si>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</si>
  <si>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</si>
  <si>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</si>
  <si>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</si>
  <si>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</si>
  <si>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</si>
  <si>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</si>
  <si>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</si>
  <si>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</si>
  <si>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</si>
  <si>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</si>
  <si>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</si>
  <si>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</si>
  <si>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</si>
  <si>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</si>
  <si>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</si>
  <si>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</si>
  <si>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s1125</t>
  </si>
  <si>
    <t>Maximum Risk</t>
  </si>
  <si>
    <t>Ringo Lam</t>
  </si>
  <si>
    <t>Jean-Claude Van Damme, Natasha Henstridge, Jean-Hugues Anglade, Zach Grenier, Paul Ben-Victor, Frank Senger, Stphane Audran</t>
  </si>
  <si>
    <t>Nicholas Day</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</si>
  <si>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</si>
  <si>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</si>
  <si>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</si>
  <si>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</si>
  <si>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</si>
  <si>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s1129</t>
  </si>
  <si>
    <t>S.W.A.T.: Under Siege</t>
  </si>
  <si>
    <t>Tony Giglio</t>
  </si>
  <si>
    <t>Sam Jaeger, Michael Jai White, Adrianne Palicki, Ty Olsson, Kyra Zagorsky, Olivia Cheng, Lisa Chandler, Monique Ganderton, Matthew Marsden, Chris Gauthier</t>
  </si>
  <si>
    <t>s1132</t>
  </si>
  <si>
    <t>Seven Souls in the Skull Castle: Season Flower</t>
  </si>
  <si>
    <t>Shun Oguri, Koji Yamamoto, Songha, Ryo, Munetaka Aoki, Nana Seino, Yoshimasa Kondo, Arata Furuta</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</si>
  <si>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</si>
  <si>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</si>
  <si>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</si>
  <si>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</si>
  <si>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</si>
  <si>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</si>
  <si>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</si>
  <si>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</si>
  <si>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</si>
  <si>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</si>
  <si>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</si>
  <si>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</si>
  <si>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</si>
  <si>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</si>
  <si>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</si>
  <si>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</si>
  <si>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</si>
  <si>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</si>
  <si>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</si>
  <si>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</si>
  <si>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</si>
  <si>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</si>
  <si>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</si>
  <si>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</si>
  <si>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</si>
  <si>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</si>
  <si>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</si>
  <si>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</si>
  <si>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</si>
  <si>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</si>
  <si>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</si>
  <si>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</si>
  <si>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</si>
  <si>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</si>
  <si>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</si>
  <si>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</si>
  <si>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</si>
  <si>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</si>
  <si>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</si>
  <si>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</si>
  <si>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</si>
  <si>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</si>
  <si>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</si>
  <si>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</si>
  <si>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</si>
  <si>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</si>
  <si>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</si>
  <si>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</si>
  <si>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</si>
  <si>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</si>
  <si>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</si>
  <si>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s1148</t>
  </si>
  <si>
    <t>Not a Game</t>
  </si>
  <si>
    <t>Jose Gomez</t>
  </si>
  <si>
    <t>Brendon Mcdonnell</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</si>
  <si>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</si>
  <si>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</si>
  <si>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</si>
  <si>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</si>
  <si>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</si>
  <si>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</si>
  <si>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</si>
  <si>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</si>
  <si>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</si>
  <si>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</si>
  <si>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</si>
  <si>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</si>
  <si>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</si>
  <si>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</si>
  <si>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</si>
  <si>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</si>
  <si>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</si>
  <si>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</si>
  <si>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</si>
  <si>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</si>
  <si>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</si>
  <si>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</si>
  <si>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</si>
  <si>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</si>
  <si>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</si>
  <si>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</si>
  <si>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s1161</t>
  </si>
  <si>
    <t>Croupier</t>
  </si>
  <si>
    <t>Mike Hodges</t>
  </si>
  <si>
    <t>Clive Owen, Kate Hardie, Alex Kingston, Gina McKee, Nicholas Ball, Nick Reding, Alexander Morton</t>
  </si>
  <si>
    <t>Ireland, United Kingdom, France, Germany</t>
  </si>
  <si>
    <t>s1163</t>
  </si>
  <si>
    <t>Keeping the Bees</t>
  </si>
  <si>
    <t>Eylem Kaftan</t>
  </si>
  <si>
    <t>Meryem Uzerli, Feyyaz Duman, Hakan Karsak, ennur Nogaylar, Burcu Saliholu</t>
  </si>
  <si>
    <t>s1165</t>
  </si>
  <si>
    <t>Ni de coa</t>
  </si>
  <si>
    <t>Fernando Aylln</t>
  </si>
  <si>
    <t>Nathalie Sesea, Goyo Jimnez, Jos Juan Vaquero, Jordi Snchez, Ricardo Quevedo, Carolina Noriega, Max Marieges, Kikn Fernndez,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</si>
  <si>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</si>
  <si>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</si>
  <si>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</si>
  <si>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</si>
  <si>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s1168</t>
  </si>
  <si>
    <t>Caught by a Wave</t>
  </si>
  <si>
    <t>Massimiliano Camaiti</t>
  </si>
  <si>
    <t>Elvira Camarrone, Christian Roberto, Donatella Finocchiaro, Corrado Invernizzi, Vincenzo Amato, Manuela Ventura, Rosalba Battaglia, Daniele Pilli</t>
  </si>
  <si>
    <t>March 25, 2021</t>
  </si>
  <si>
    <t>s1171</t>
  </si>
  <si>
    <t>Secret Magic Control Agency</t>
  </si>
  <si>
    <t>Aleksey Tsitsilin</t>
  </si>
  <si>
    <t>Nicholas Corda, Sylvana Joyce, Alyson Leigh Rosenfeld, Courtney Shaw, Erica Schroeder, Georgette Timoney, Mary O'Brady, Marc Thompson</t>
  </si>
  <si>
    <t>Russia, United States</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</si>
  <si>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</si>
  <si>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</si>
  <si>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</si>
  <si>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</si>
  <si>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</si>
  <si>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</si>
  <si>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</si>
  <si>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</si>
  <si>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</si>
  <si>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</si>
  <si>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</si>
  <si>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</si>
  <si>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</si>
  <si>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</si>
  <si>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</si>
  <si>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</si>
  <si>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</si>
  <si>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</si>
  <si>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</si>
  <si>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</si>
  <si>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</si>
  <si>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</si>
  <si>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</si>
  <si>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</si>
  <si>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</si>
  <si>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</si>
  <si>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</si>
  <si>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</si>
  <si>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March 19, 2021</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</si>
  <si>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</si>
  <si>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</si>
  <si>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</si>
  <si>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</si>
  <si>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</si>
  <si>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</si>
  <si>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</si>
  <si>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</si>
  <si>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</si>
  <si>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</si>
  <si>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</si>
  <si>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</si>
  <si>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</si>
  <si>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</si>
  <si>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</si>
  <si>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</si>
  <si>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Letcia Lima, Leandro Ramos, Evelyn Castro, Valria Vitoriano, Victor Allen, Renan Medeiros, Eyrio Okura, Jssica Tamochunas, Marcondes Falco, Juliano Cazarr</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</si>
  <si>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</si>
  <si>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</si>
  <si>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</si>
  <si>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</si>
  <si>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</si>
  <si>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</si>
  <si>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</si>
  <si>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</si>
  <si>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</si>
  <si>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</si>
  <si>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</si>
  <si>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</si>
  <si>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</si>
  <si>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</si>
  <si>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</si>
  <si>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</si>
  <si>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</si>
  <si>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s1195</t>
  </si>
  <si>
    <t>Catch.er</t>
  </si>
  <si>
    <t>Walter Taylaur</t>
  </si>
  <si>
    <t>OC Ukeje, Blossom Chukwujekwu, Alexx Ekubo, Beverly Naya, Tope Tedela, Gbenro Ajibade, Omowunmi Dada, Kiki Omeili, Wofai Fada</t>
  </si>
  <si>
    <t>March 17, 2021</t>
  </si>
  <si>
    <t>s1196</t>
  </si>
  <si>
    <t>Operation Varsity Blues:TheCollegeAdmissionsScandal</t>
  </si>
  <si>
    <t>Chris Smith</t>
  </si>
  <si>
    <t>Matthew Modine</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</si>
  <si>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</si>
  <si>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</si>
  <si>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</si>
  <si>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</si>
  <si>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</si>
  <si>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</si>
  <si>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</si>
  <si>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</si>
  <si>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</si>
  <si>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</si>
  <si>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</si>
  <si>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</si>
  <si>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</si>
  <si>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Demin Bichir, Sandra Echeverra, Emile Hirsch, Joaqun Coso, Ali Wong</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</si>
  <si>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</si>
  <si>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</si>
  <si>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</si>
  <si>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</si>
  <si>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</si>
  <si>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</si>
  <si>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</si>
  <si>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lafur Darri lafsson, Adam Godley, Michael Adamthwaite, Daniel Bacon, Jonathan Holmes, Chris Gibbs, Paul Moniz de Sa</t>
  </si>
  <si>
    <t>United States, India, United Kingdom</t>
  </si>
  <si>
    <t>s1209</t>
  </si>
  <si>
    <t>arsi Pazar</t>
  </si>
  <si>
    <t>Muharrem Glmez</t>
  </si>
  <si>
    <t>Erdem Yener, Ayhan Ta, Emin Olcay, Muharrem Glmez, Elif Nur Kerkk, Tark Papuuolu, Suzan Aksoy, Doa Konakolu, Esin Eden, Deniz zerman</t>
  </si>
  <si>
    <t>March 12, 2021</t>
  </si>
  <si>
    <t>s1210</t>
  </si>
  <si>
    <t>Just In Time</t>
  </si>
  <si>
    <t>Dolapo Adeleke</t>
  </si>
  <si>
    <t>Sarah Hassan, Stycie Waweru, Mawuli Gavor, Pierra Makena, Eve D'Souza, Christabel Jazz Mistri, Martin Githinji, Lydia Gitachu, Kagwe Mungai, Blessing Lung'Aho</t>
  </si>
  <si>
    <t>Kenya</t>
  </si>
  <si>
    <t>International TV Shows, Korean TV Shows, Romantic TV Shows</t>
  </si>
  <si>
    <t>s1212</t>
  </si>
  <si>
    <t>Mucize</t>
  </si>
  <si>
    <t>Mahsun Krmzgl</t>
  </si>
  <si>
    <t>Talat Bulut, Mert Turak, Mahsun Krmzgl, Erdem Yener, Erol Demirz, Ali Srmeli, Meral etinkaya, Bra Pekin</t>
  </si>
  <si>
    <t>s1213</t>
  </si>
  <si>
    <t>Paper Lives</t>
  </si>
  <si>
    <t>Can Ulkay</t>
  </si>
  <si>
    <t>aatay Ulusoy, Emir Ali Dorul, Ersin Arc, Turgay Tanlk, Selen ztrk, Osman skender Bayer, Tomris etinel, Volkan alkan, Mehmet Bahattin Gen, Okan Byk</t>
  </si>
  <si>
    <t>s1216</t>
  </si>
  <si>
    <t>Romantik Komedi</t>
  </si>
  <si>
    <t>Ketche</t>
  </si>
  <si>
    <t>Sedef Avc, Cemal Hnal, Begm Ktk, Engin Altan Dzyatan, Sinem Kobal, Grgen z, Burcu Kara, Kubilay Penbekliolu</t>
  </si>
  <si>
    <t>s1217</t>
  </si>
  <si>
    <t>Romantik Komedi 2: Bekarla Veda</t>
  </si>
  <si>
    <t>Erol zlevi</t>
  </si>
  <si>
    <t>Sinem Kobal, Engin Altan Dzyatan, Sedef Avc, Cemal Hnal, Burcu Kara, Grgen z, yk elik, Gke zyol</t>
  </si>
  <si>
    <t>s1219</t>
  </si>
  <si>
    <t>YES DAY</t>
  </si>
  <si>
    <t>Miguel Arteta</t>
  </si>
  <si>
    <t>Jennifer Garner, Edgar Ramrez, Jenna Ortega, Julian Lerner, Everly Carganilla, Tracie Thoms, Fortune Feimster, Nat Faxon, Arturo Castro</t>
  </si>
  <si>
    <t>s1220</t>
  </si>
  <si>
    <t>You're Everything To Me</t>
  </si>
  <si>
    <t>Tolga rnek</t>
  </si>
  <si>
    <t>Tolga evik, Cengiz Bozkurt, Melis Birkan, Tuna evik</t>
  </si>
  <si>
    <t>s1221</t>
  </si>
  <si>
    <t>Coven of Sisters</t>
  </si>
  <si>
    <t>Pablo Agero</t>
  </si>
  <si>
    <t>Alex Brendemhl,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</si>
  <si>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</si>
  <si>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</si>
  <si>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</si>
  <si>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</si>
  <si>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</si>
  <si>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</si>
  <si>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</si>
  <si>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</si>
  <si>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</si>
  <si>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</si>
  <si>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</si>
  <si>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</si>
  <si>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</si>
  <si>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</si>
  <si>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 Mohamed Boudouh, Sbastien Houbani, Idir Azougli, Julien Meurice, Abdillah Assoumani, Jean-Toussaint Bernard, Romain Vissol</t>
  </si>
  <si>
    <t>March 10, 2021</t>
  </si>
  <si>
    <t>March 8, 2021</t>
  </si>
  <si>
    <t>s1229</t>
  </si>
  <si>
    <t>Bombay Rose</t>
  </si>
  <si>
    <t>Gitanjali Rao</t>
  </si>
  <si>
    <t>Cyli Khare, Gargi Shitole, Amardeep Jha, Amit Deondi, Makrand Deshpande, Virendra Saxena, Shishir Sharma</t>
  </si>
  <si>
    <t>India, United Kingdom, France, Qatar</t>
  </si>
  <si>
    <t>s1231</t>
  </si>
  <si>
    <t>Aelay</t>
  </si>
  <si>
    <t>Halitha Shameem</t>
  </si>
  <si>
    <t>P. Samuthirakani, Manikandan, Madhumathi Padmanathan, Akalyadevi B., S I Neelambari</t>
  </si>
  <si>
    <t>March 5, 2021</t>
  </si>
  <si>
    <t>s1233</t>
  </si>
  <si>
    <t>Dogwashers</t>
  </si>
  <si>
    <t>Carlos Moreno</t>
  </si>
  <si>
    <t>Christian Tappan, Anderson Ballesteros, John lex Toro, Ulises Gonzlez, Leonor Lpez, Hector Mauricio Mejia, Johnnie Castillo, Isabella Licht Delgado, Marlon Prez Cruz, Kevin Andrs Muoz</t>
  </si>
  <si>
    <t>s1234</t>
  </si>
  <si>
    <t>Fate of Alakada</t>
  </si>
  <si>
    <t>Toyin Abraham, Broda Shaggi, Calabar Chic, Munirat Antoinette Lecky, Khafi Kareem, Bukola Oshibowale, Adebimpe Akintunde, Temisan Emmanuel, Olaniyi Afonja, Sydney Egere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</si>
  <si>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</si>
  <si>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</si>
  <si>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</si>
  <si>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</si>
  <si>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</si>
  <si>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</si>
  <si>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</si>
  <si>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</si>
  <si>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</si>
  <si>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</si>
  <si>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</si>
  <si>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</si>
  <si>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</si>
  <si>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</si>
  <si>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</si>
  <si>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</si>
  <si>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</si>
  <si>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</si>
  <si>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</si>
  <si>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</si>
  <si>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Comedies, Dramas, Music &amp; Musicals</t>
  </si>
  <si>
    <t>s1244</t>
  </si>
  <si>
    <t>Black or White</t>
  </si>
  <si>
    <t>Mike Binder</t>
  </si>
  <si>
    <t>Kevin Costner, Octavia Spencer, Jillian Estell, Bill Burr, Mpho Koaho, Anthony Mackie, Jennifer Ehle, Andr Holland, Gillian Jacobs, Paula Newsome</t>
  </si>
  <si>
    <t>March 2, 2021</t>
  </si>
  <si>
    <t>s1245</t>
  </si>
  <si>
    <t>Indoo Ki Jawani</t>
  </si>
  <si>
    <t>Abir Sengupta</t>
  </si>
  <si>
    <t>Kiara Advani, Aditya Seal, Mallika Dua, Rakesh Bedi, Rajendra Sethi, Chittaranjan Tripathi, Rajesh Jais, Alka Badola Kaushal</t>
  </si>
  <si>
    <t>March 1, 2021</t>
  </si>
  <si>
    <t>s1249</t>
  </si>
  <si>
    <t>Biggie: I Got a Story to Tell</t>
  </si>
  <si>
    <t>Emmett Malloy</t>
  </si>
  <si>
    <t>The Notorious B.I.G., Sean "P. Diddy" Combs</t>
  </si>
  <si>
    <t>Blanche Gardin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</si>
  <si>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</si>
  <si>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</si>
  <si>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</si>
  <si>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</si>
  <si>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</si>
  <si>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</si>
  <si>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</si>
  <si>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Hfels, Matilda Marz, Amina Merai, Johann von Blow, Axel Stein, Theo Trebs</t>
  </si>
  <si>
    <t>s1254</t>
  </si>
  <si>
    <t>LEGO Marvel Spider-Man: Vexed by Venom</t>
  </si>
  <si>
    <t>Andrew Duncan, Ken Cunningham</t>
  </si>
  <si>
    <t>Robbie Daymond, Ben Pronsky, Josh Keaton, Tara Strong, Jennifer Hale, Laura Bailey</t>
  </si>
  <si>
    <t>s1255</t>
  </si>
  <si>
    <t>Rain Man</t>
  </si>
  <si>
    <t>Dustin Hoffman, Tom Cruise, Valeria Golino, Gerald R. Molen, Jack Murdock, Michael D. Roberts, Ralph Seymour, Lucinda Jenney, Bonnie Hunt</t>
  </si>
  <si>
    <t>s1257</t>
  </si>
  <si>
    <t>Tenacious D in The Pick of Destiny</t>
  </si>
  <si>
    <t>Liam Lynch</t>
  </si>
  <si>
    <t>Jack Black, Kyle Gass, JR Reed, Troy Gentile, Ronnie James Dio, Paul F. Tompkins, Ned Bellamy, Fred Armisen, Kirk Ward, Amy Poehler, Tim Robbins, Dave Grohl, Ben Stiller</t>
  </si>
  <si>
    <t>s1259</t>
  </si>
  <si>
    <t>Bigfoot Family</t>
  </si>
  <si>
    <t>Jrmie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</si>
  <si>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</si>
  <si>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</si>
  <si>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</si>
  <si>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</si>
  <si>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</si>
  <si>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</si>
  <si>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</si>
  <si>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</si>
  <si>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</si>
  <si>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</si>
  <si>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lvaro Cervantes, Susana Abaitua, Luis Zahera, Clara Segura, Aixa Villagrn, Paula Malia, Nil Cardoner, Txell Aixendri, Alberto San Juan</t>
  </si>
  <si>
    <t>s1262</t>
  </si>
  <si>
    <t>Fuga</t>
  </si>
  <si>
    <t>Pablo Larran</t>
  </si>
  <si>
    <t>Benjamn Vicua, Gastn Pauls, Alfredo Castro, Francisca Imboden, Hctor Noguera, Mara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</si>
  <si>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</si>
  <si>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</si>
  <si>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</si>
  <si>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</si>
  <si>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</si>
  <si>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</si>
  <si>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</si>
  <si>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</si>
  <si>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</si>
  <si>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</si>
  <si>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</si>
  <si>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</si>
  <si>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</si>
  <si>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</si>
  <si>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</si>
  <si>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</si>
  <si>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Hctor Morales, Amparo Noguera, Elsa Poblete</t>
  </si>
  <si>
    <t>Chile, Brazil</t>
  </si>
  <si>
    <t>s1268</t>
  </si>
  <si>
    <t>Who Am I</t>
  </si>
  <si>
    <t>Tom Schilling, Elyas M'Barek, Wotan Wilke Mhring, Antoine Monot Jr., Hannah Herzsprung, Stephan Kampwirth, Trine Dyrholm, Leopold Hornung, Leonard Carow</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</si>
  <si>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</si>
  <si>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</si>
  <si>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</si>
  <si>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</si>
  <si>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</si>
  <si>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24, 2021</t>
  </si>
  <si>
    <t>s1274</t>
  </si>
  <si>
    <t>Blue, Painful, Fragile</t>
  </si>
  <si>
    <t>Shunsuke Kariyama</t>
  </si>
  <si>
    <t>Ryo Yoshizawa, Hana Sugisaki, Amane Okayama, Honoka Matsumoto, Hiroya Shimizu, Nana Mori, Mizuki Kayashima, Ken Mitsuishi, Tasuku Emoto</t>
  </si>
  <si>
    <t>s1279</t>
  </si>
  <si>
    <t>Brian Regan: On the Rocks</t>
  </si>
  <si>
    <t>Brian Regan</t>
  </si>
  <si>
    <t>February 23, 2021</t>
  </si>
  <si>
    <t>Barry Avrich</t>
  </si>
  <si>
    <t>s1282</t>
  </si>
  <si>
    <t>Red</t>
  </si>
  <si>
    <t>Tirumala Kishore</t>
  </si>
  <si>
    <t>Ram Pothineni, Nivetha Pethuraj, Malvika Sharma, Amritha Aiyer, Sampath Raj</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</si>
  <si>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</si>
  <si>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</si>
  <si>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</si>
  <si>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</si>
  <si>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</si>
  <si>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</si>
  <si>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</si>
  <si>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</si>
  <si>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s1287</t>
  </si>
  <si>
    <t>Classmates Minus</t>
  </si>
  <si>
    <t>Huang Hsin-Yao</t>
  </si>
  <si>
    <t>Shih Ming-shuai, Cheng Jen-shuo, Nadow Lin, Liu Kuan-ting, Chen Yi-wen, Lotus Wang, Ada Pan, Hung Shiao-ling, Jacqueline Zhu, Evelyn Zheng Yu-tong</t>
  </si>
  <si>
    <t>February 20, 2021</t>
  </si>
  <si>
    <t>s1289</t>
  </si>
  <si>
    <t>Operation Finale</t>
  </si>
  <si>
    <t>Oscar Isaac, Ben Kingsley, Lior Raz, Mlanie Laurent, Nick Kroll, Joe Alwyn, Haley Lu Richardson, Michael Aronov, Peter Strauss, Ohad Knoller, Torben Liebrecht, Greta Scacchi, Pepe Rapazote</t>
  </si>
  <si>
    <t>s1291</t>
  </si>
  <si>
    <t>I Care a Lot</t>
  </si>
  <si>
    <t>J Blakeson</t>
  </si>
  <si>
    <t>Rosamund Pike, Peter Dinklage, Eiza Gonzlez,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</si>
  <si>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</si>
  <si>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</si>
  <si>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</si>
  <si>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</si>
  <si>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</si>
  <si>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</si>
  <si>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</si>
  <si>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</si>
  <si>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</si>
  <si>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</si>
  <si>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</si>
  <si>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</si>
  <si>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s1296</t>
  </si>
  <si>
    <t>Eeb Allay Ooo!</t>
  </si>
  <si>
    <t>Prateek Vats</t>
  </si>
  <si>
    <t>Shardul Bhardwaj, Nutan Sinha, Shashi Bhushan, Mahinder Nath, Nitin Goel, Naina Sareen</t>
  </si>
  <si>
    <t>February 18, 2021</t>
  </si>
  <si>
    <t>s1298</t>
  </si>
  <si>
    <t>No Escape Room</t>
  </si>
  <si>
    <t>Alex Merkin</t>
  </si>
  <si>
    <t>Jeni Ross, Mark Ghanim, Hamza Haq, Kathyrn Davis, Dennis Andres, Brianna Barnes</t>
  </si>
  <si>
    <t>Steven Rinella</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</si>
  <si>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</si>
  <si>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</si>
  <si>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</si>
  <si>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</si>
  <si>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</si>
  <si>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</si>
  <si>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</si>
  <si>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</si>
  <si>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s1308</t>
  </si>
  <si>
    <t>The Resurrection of Gavin Stone</t>
  </si>
  <si>
    <t>Dallas Jenkins</t>
  </si>
  <si>
    <t>Brett Dalton, Anjelah Johnson-Reyes, D.B. Sweeney, Neil Flynn, Shawn Michaels, Patrick Gagnon, Tim Frank, Tara Rios, Liam Matthews, Mary Thornton</t>
  </si>
  <si>
    <t>February 15, 2021</t>
  </si>
  <si>
    <t>s1310</t>
  </si>
  <si>
    <t>My Teacher, My Obsession</t>
  </si>
  <si>
    <t>Damin Romay</t>
  </si>
  <si>
    <t>Lucy Loken, Laura Bilgeri, Rusty Joiner, Alexandria Deberry, Dakota Bruton, Theresa Sutera, Vin Morreale Jr., Shelby Alicea, Tyler Joseph Campbell, Lestonja Diaz</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</si>
  <si>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</si>
  <si>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</si>
  <si>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</si>
  <si>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</si>
  <si>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</si>
  <si>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</si>
  <si>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</si>
  <si>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</si>
  <si>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</si>
  <si>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</si>
  <si>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February 12, 2021</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</si>
  <si>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</si>
  <si>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</si>
  <si>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</si>
  <si>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</si>
  <si>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</si>
  <si>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</si>
  <si>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</si>
  <si>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</si>
  <si>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</si>
  <si>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</si>
  <si>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</si>
  <si>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</si>
  <si>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</si>
  <si>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</si>
  <si>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</si>
  <si>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Daz</t>
  </si>
  <si>
    <t>Vernica Alva, Pablo Gama Iturrarn Mago Gamini, Luis ngel Jaramillo, Lila Downs, Elena Poniatowska, Vernica Castro, Enrique Guzmn, Alex Lora, Marco Antonio Sols, Vctor Trujillo</t>
  </si>
  <si>
    <t>February 11, 2021</t>
  </si>
  <si>
    <t>s1323</t>
  </si>
  <si>
    <t>Growing up and other problems</t>
  </si>
  <si>
    <t>Clara Martnez-Lzaro</t>
  </si>
  <si>
    <t>Silvia Alonso, Brbara Goenaga, Mara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</si>
  <si>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</si>
  <si>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</si>
  <si>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</si>
  <si>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</si>
  <si>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</si>
  <si>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</si>
  <si>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</si>
  <si>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</si>
  <si>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</si>
  <si>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</si>
  <si>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</si>
  <si>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Bergstrm, Kalled Mustonen, Anna Azcrate</t>
  </si>
  <si>
    <t>s1327</t>
  </si>
  <si>
    <t>Squared Love</t>
  </si>
  <si>
    <t>Filip Zylber</t>
  </si>
  <si>
    <t>Adrianna Chlebicka, Mateusz Banasiuk, Agnieszka ulewska, Krzysztof Czeczot, Mirosaw Baka, Tomasz Karolak, Bartomiej Kotschedoff, Jacek Knap, Anna Smoowik, Helena Mazur, Sebastian Stankiewicz</t>
  </si>
  <si>
    <t>s1328</t>
  </si>
  <si>
    <t>This Is the Life</t>
  </si>
  <si>
    <t>Abstract Rude, Chali 2na, Cut Chemist, Ellay Khule, Riddlore, Medusa, Myka Nyne, Pigeon John, 2Mex</t>
  </si>
  <si>
    <t>Joe Berlinger</t>
  </si>
  <si>
    <t>February 10, 2021</t>
  </si>
  <si>
    <t>s1330</t>
  </si>
  <si>
    <t>The Misadventures of Hedi and Cokeman</t>
  </si>
  <si>
    <t>Julien Royal</t>
  </si>
  <si>
    <t>Hedi Bouchenafa, Nassim Lyes, Fred Testot, Julie Ferrier, Benjamin Trani, Hugues Jourdain, Charlotte Gabris, Vincent Desagnat, Nina Kepekian, Hakim Jemili, Bun-hay Mean</t>
  </si>
  <si>
    <t>s1331</t>
  </si>
  <si>
    <t>The World We Make</t>
  </si>
  <si>
    <t>Brian Baugh</t>
  </si>
  <si>
    <t>Caleb Castille, Rose Reid, Kevin Sizemore, Gregory Alan Williams</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</si>
  <si>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</si>
  <si>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</si>
  <si>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</si>
  <si>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</si>
  <si>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</si>
  <si>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</si>
  <si>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</si>
  <si>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</si>
  <si>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</si>
  <si>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</si>
  <si>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s1337</t>
  </si>
  <si>
    <t>Blanche Gardin: I talk to myself</t>
  </si>
  <si>
    <t>Maa Sandoz</t>
  </si>
  <si>
    <t>February 5, 2021</t>
  </si>
  <si>
    <t>s1338</t>
  </si>
  <si>
    <t>Doob: No Bed of Roses</t>
  </si>
  <si>
    <t>Mostofa Sarwar Farooki</t>
  </si>
  <si>
    <t>Irrfan Khan, Nusrat Imroz Tisha, Parno Mittra, Rokeya Prachy, Nader Chowdhury, Rashad Hossain</t>
  </si>
  <si>
    <t>Bangladesh</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</si>
  <si>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</si>
  <si>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</si>
  <si>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</si>
  <si>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</si>
  <si>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</si>
  <si>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</si>
  <si>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</si>
  <si>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</si>
  <si>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</si>
  <si>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</si>
  <si>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</si>
  <si>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</si>
  <si>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Michle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</si>
  <si>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</si>
  <si>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</si>
  <si>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</si>
  <si>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</si>
  <si>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</si>
  <si>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</si>
  <si>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</si>
  <si>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</si>
  <si>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</si>
  <si>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</si>
  <si>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</si>
  <si>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</si>
  <si>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February 3, 2021</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</si>
  <si>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</si>
  <si>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</si>
  <si>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</si>
  <si>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</si>
  <si>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</si>
  <si>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s1352</t>
  </si>
  <si>
    <t>Our Lady of San Juan, Four Centuries of Miracles</t>
  </si>
  <si>
    <t>No Gonzlez</t>
  </si>
  <si>
    <t>Alejandro Pea Arenzana, Alejandra Yaez Reynoso, Giuliana Baker, Mauricio Lpez, Antia Nazarely Reynoso, Felipe De Jesus Hernndez, Fernanda Michelle Torres</t>
  </si>
  <si>
    <t>February 2, 2021</t>
  </si>
  <si>
    <t>s1354</t>
  </si>
  <si>
    <t>Beverly Hills Ninja</t>
  </si>
  <si>
    <t>Chris Farley, Nicollette Sheridan, Robin Shou, Nathaniel Parker, Soon-Tek Oh, Keith Cooke, Chris Rock, Franois Chau, Dale Ishimoto, Daming Chen</t>
  </si>
  <si>
    <t>February 1, 2021</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</si>
  <si>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</si>
  <si>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</si>
  <si>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</si>
  <si>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</si>
  <si>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</si>
  <si>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</si>
  <si>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</si>
  <si>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</si>
  <si>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</si>
  <si>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</si>
  <si>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</si>
  <si>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</si>
  <si>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</si>
  <si>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</si>
  <si>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</si>
  <si>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</si>
  <si>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s1365</t>
  </si>
  <si>
    <t>Zathura</t>
  </si>
  <si>
    <t>Jon Favreau</t>
  </si>
  <si>
    <t>Jonah Bobo, Josh Hutcherson, Dax Shepard, Kristen Stewart, Tim Robbins, Frank Oz, John Alexander, Derek Mears, Douglas Tait, Joe Bucaro III</t>
  </si>
  <si>
    <t>Children &amp; Family Movies, Sci-Fi &amp; Fantasy</t>
  </si>
  <si>
    <t>s1367</t>
  </si>
  <si>
    <t>Fatima</t>
  </si>
  <si>
    <t>Marco Pontecorvo</t>
  </si>
  <si>
    <t>Joaquim de Almeida, Goran Visnjic, Stephanie Gil, Alejandra Howard, Jorge Lamelas, Lcia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</si>
  <si>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</si>
  <si>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</si>
  <si>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</si>
  <si>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</si>
  <si>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</si>
  <si>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</si>
  <si>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</si>
  <si>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</si>
  <si>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Llus Qulez</t>
  </si>
  <si>
    <t>Javier Gutirrez, Karra Elejalde, Luis Callejo, Andrs Gertrdix, Isak Ferriz, dgar Vittorino, Miquel Gelabert, Florin Opritescu, lex Monner, Patrick Criado</t>
  </si>
  <si>
    <t>January 29, 2021</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</si>
  <si>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</si>
  <si>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</si>
  <si>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</si>
  <si>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</si>
  <si>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</si>
  <si>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</si>
  <si>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</si>
  <si>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</si>
  <si>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s1373</t>
  </si>
  <si>
    <t>June &amp; Kopi</t>
  </si>
  <si>
    <t>Noviandra Santosa</t>
  </si>
  <si>
    <t>Acha Septriasa, Ryan Delon, Makayla Rose Hilli, TJ</t>
  </si>
  <si>
    <t>January 28, 2021</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</si>
  <si>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</si>
  <si>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</si>
  <si>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</si>
  <si>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</si>
  <si>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</si>
  <si>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s1377</t>
  </si>
  <si>
    <t>Kilometers and Kilometers</t>
  </si>
  <si>
    <t>Jeo Baby</t>
  </si>
  <si>
    <t>Tovino Thomas, India Jarvis, Joju George, Sidhartha Siva, Basil Joseph, Sudheesh, Parvathi T, Pauly Valsan</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</si>
  <si>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</si>
  <si>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</si>
  <si>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</si>
  <si>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</si>
  <si>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</si>
  <si>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</si>
  <si>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</si>
  <si>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</si>
  <si>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</si>
  <si>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January 22, 2021</t>
  </si>
  <si>
    <t>s1387</t>
  </si>
  <si>
    <t>So My Grandmas a Lesbian!</t>
  </si>
  <si>
    <t>ngeles Rein</t>
  </si>
  <si>
    <t>Rosa Mara Sard, Vernica Forqu, Ingrid Garca Jonsson, David Verdaguer, Candela Pea, Mnica Lpez,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</si>
  <si>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</si>
  <si>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</si>
  <si>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</si>
  <si>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</si>
  <si>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</si>
  <si>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</si>
  <si>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</si>
  <si>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</si>
  <si>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</si>
  <si>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</si>
  <si>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</si>
  <si>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</si>
  <si>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</si>
  <si>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</si>
  <si>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</si>
  <si>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</si>
  <si>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</si>
  <si>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</si>
  <si>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</si>
  <si>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</si>
  <si>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</si>
  <si>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</si>
  <si>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</si>
  <si>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</si>
  <si>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Gonzlez, Ethan Hawke, Wesley Snipes</t>
  </si>
  <si>
    <t>January 20, 2021</t>
  </si>
  <si>
    <t>s1394</t>
  </si>
  <si>
    <t>Sightless</t>
  </si>
  <si>
    <t>Cooper Karl</t>
  </si>
  <si>
    <t>Madelaine Petsch, Alexander Koch, December Ensminger, Lee Jones</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</si>
  <si>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</si>
  <si>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</si>
  <si>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</si>
  <si>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</si>
  <si>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</si>
  <si>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</si>
  <si>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</si>
  <si>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</si>
  <si>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</si>
  <si>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</si>
  <si>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</si>
  <si>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</si>
  <si>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</si>
  <si>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</si>
  <si>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</si>
  <si>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</si>
  <si>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</si>
  <si>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</si>
  <si>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</si>
  <si>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</si>
  <si>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January 15, 2021</t>
  </si>
  <si>
    <t>s1404</t>
  </si>
  <si>
    <t>Double Dad</t>
  </si>
  <si>
    <t>Cris D'Amato</t>
  </si>
  <si>
    <t>Maisa Silva, Eduardo Moscovis, Marcelo Mdici, Laila Zaid, Pedro Ottoni, Rayana Diniz, Caio Vegatti, Faf de Belm, Thaynara Og, Roberto Bonfim</t>
  </si>
  <si>
    <t>s1406</t>
  </si>
  <si>
    <t>Outside the Wire</t>
  </si>
  <si>
    <t>Mikael Hfstrm</t>
  </si>
  <si>
    <t>Anthony Mackie, Damson Idris, Emily Beecham, Michael Kelly, Pilou Asbk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</si>
  <si>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</si>
  <si>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</si>
  <si>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</si>
  <si>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</si>
  <si>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</si>
  <si>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</si>
  <si>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</si>
  <si>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</si>
  <si>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</si>
  <si>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</si>
  <si>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</si>
  <si>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</si>
  <si>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</si>
  <si>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</si>
  <si>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</si>
  <si>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</si>
  <si>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</si>
  <si>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</si>
  <si>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</si>
  <si>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</si>
  <si>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</si>
  <si>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</si>
  <si>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</si>
  <si>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</si>
  <si>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</si>
  <si>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</si>
  <si>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</si>
  <si>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</si>
  <si>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</si>
  <si>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</si>
  <si>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</si>
  <si>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</si>
  <si>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</si>
  <si>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</si>
  <si>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</si>
  <si>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</si>
  <si>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</si>
  <si>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</si>
  <si>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</si>
  <si>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</si>
  <si>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s1418</t>
  </si>
  <si>
    <t>Al acecho</t>
  </si>
  <si>
    <t>Francisco D'Eufemia</t>
  </si>
  <si>
    <t>Rodrigo de la Serna, Belen Blanco, Walter Jakob, Facundo Aquinos, Patricia Calisaya</t>
  </si>
  <si>
    <t>January 12, 2021</t>
  </si>
  <si>
    <t>Chris Rock</t>
  </si>
  <si>
    <t>s1420</t>
  </si>
  <si>
    <t>Last Tango in Halifax</t>
  </si>
  <si>
    <t>Juliet May</t>
  </si>
  <si>
    <t>Derek Jacobi, Anne Reid, Sarah Lancashire, Nicola Walker, Edward Ashley, Louis Greatorex, Josh Bolt</t>
  </si>
  <si>
    <t>British TV Shows, Romantic TV Shows, TV Dramas</t>
  </si>
  <si>
    <t>Stanley Nelson</t>
  </si>
  <si>
    <t>January 11, 2021</t>
  </si>
  <si>
    <t>s1422</t>
  </si>
  <si>
    <t>The Intouchables</t>
  </si>
  <si>
    <t>Olivier Nakache, ric Toledano</t>
  </si>
  <si>
    <t>Franois Cluzet, Omar Sy, Anne Le Ny, Audrey Fleurot, Josphine de Meaux, Clotilde Mollet, Alba Gaa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</si>
  <si>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</si>
  <si>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</si>
  <si>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</si>
  <si>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</si>
  <si>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</si>
  <si>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</si>
  <si>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</si>
  <si>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</si>
  <si>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</si>
  <si>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</si>
  <si>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</si>
  <si>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</si>
  <si>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</si>
  <si>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</si>
  <si>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s1427</t>
  </si>
  <si>
    <t>Gangaajal</t>
  </si>
  <si>
    <t>Ajay Devgn, Gracy Singh, Mohan Agashe, Mohan Joshi, Ayub Khan, Akhilendra Mishra, Mukesh Tiwari, Yashpal Sharma, Brij Gopal, Anita Kanwal</t>
  </si>
  <si>
    <t>s1429</t>
  </si>
  <si>
    <t>Is Love Enough? Sir</t>
  </si>
  <si>
    <t>Rohena Gera</t>
  </si>
  <si>
    <t>Tillotama Shome, Vivek Gomber, Geetanjali Kulkarni, Rahul Vohra, Divya Seth, Chandrachoor Rai, Dilnaz Irani, Bhagyashree Pandit, Anupriya Goenka, Rashi Mal</t>
  </si>
  <si>
    <t>India, France</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</si>
  <si>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</si>
  <si>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</si>
  <si>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</si>
  <si>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</si>
  <si>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</si>
  <si>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</si>
  <si>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</si>
  <si>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</si>
  <si>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</si>
  <si>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</si>
  <si>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</si>
  <si>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</si>
  <si>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ric Warin</t>
  </si>
  <si>
    <t>Bronwen Mantel, Mel Brooks, Maddie Ziegler, Dane DeHaan, Julie Khaner, Elle Fanning, Terrence Scammell, Tamir Kapelian, Carly Rae Jepsen</t>
  </si>
  <si>
    <t>France, Canada</t>
  </si>
  <si>
    <t>s1436</t>
  </si>
  <si>
    <t>Pieces of a Woman</t>
  </si>
  <si>
    <t>Kornl Mundrucz</t>
  </si>
  <si>
    <t>Vanessa Kirby, Shia LaBeouf, Ellen Burstyn, Molly Parker, Sarah Snook, Iliza Shlesinger, Benny Safdie, Jimmie Fails</t>
  </si>
  <si>
    <t>Canada, Hungary, United States</t>
  </si>
  <si>
    <t>January 6, 2021</t>
  </si>
  <si>
    <t>s1439</t>
  </si>
  <si>
    <t>Tony Parker: The Final Shot</t>
  </si>
  <si>
    <t>Florent Bodin</t>
  </si>
  <si>
    <t>Tony Parker</t>
  </si>
  <si>
    <t>January 5, 2021</t>
  </si>
  <si>
    <t>s1442</t>
  </si>
  <si>
    <t>Hello Brother</t>
  </si>
  <si>
    <t>Sohail Khan</t>
  </si>
  <si>
    <t>Salman Khan, Arbaaz Khan, Rani Mukerji, Johny Lever, Neeraj Vora, Shakti Kapoor, Razak Khan, Sulabha Arya</t>
  </si>
  <si>
    <t>January 4, 2021</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</si>
  <si>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</si>
  <si>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</si>
  <si>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</si>
  <si>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</si>
  <si>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</si>
  <si>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</si>
  <si>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</si>
  <si>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Brin</t>
  </si>
  <si>
    <t>Anders Baasmo, Kathrine Thorborg Johansen, Ida Husy, Otto Jespersen, Sven Nordin, Trond Halbo, Alexandra Maria Lara, Wenche Myhre, Kostja Ullmann, Bjrn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</si>
  <si>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</si>
  <si>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</si>
  <si>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</si>
  <si>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</si>
  <si>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</si>
  <si>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</si>
  <si>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</si>
  <si>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</si>
  <si>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</si>
  <si>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</si>
  <si>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Rene Zellweger, Jodelle Ferland, Ian McShane, Bradley Cooper, Callum Keith Rennie, Adrian Lester, Kerry O'Malley, Cynthia Stevenson, Alexander Conti, Philip Cabrita</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</si>
  <si>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</si>
  <si>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</si>
  <si>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</si>
  <si>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</si>
  <si>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</si>
  <si>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</si>
  <si>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</si>
  <si>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</si>
  <si>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</si>
  <si>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</si>
  <si>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</si>
  <si>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</si>
  <si>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</si>
  <si>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</si>
  <si>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</si>
  <si>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</si>
  <si>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</si>
  <si>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</si>
  <si>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</si>
  <si>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</si>
  <si>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t>
  </si>
  <si>
    <t>s1457</t>
  </si>
  <si>
    <t>Into the Wild</t>
  </si>
  <si>
    <t>Sean Penn</t>
  </si>
  <si>
    <t>Emile Hirsch, Marcia Gay Harden, William Hurt, Jena Malone, Brian Dierker, Catherine Keener, Vince Vaughn, Kristen Stewart, Hal Holbrook, Zach Galifianakis</t>
  </si>
  <si>
    <t>Action &amp; Adventure, Dramas, Independent Movies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</si>
  <si>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</si>
  <si>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</si>
  <si>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</si>
  <si>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</si>
  <si>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</si>
  <si>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</si>
  <si>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</si>
  <si>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</si>
  <si>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</si>
  <si>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</si>
  <si>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</si>
  <si>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</si>
  <si>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</si>
  <si>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</si>
  <si>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</si>
  <si>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</si>
  <si>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</si>
  <si>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</si>
  <si>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</si>
  <si>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</si>
  <si>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</si>
  <si>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</si>
  <si>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</si>
  <si>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</si>
  <si>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</si>
  <si>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</si>
  <si>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</si>
  <si>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</si>
  <si>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</si>
  <si>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</si>
  <si>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</si>
  <si>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</si>
  <si>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</si>
  <si>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</si>
  <si>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</si>
  <si>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</si>
  <si>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</si>
  <si>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</si>
  <si>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</si>
  <si>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</si>
  <si>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</si>
  <si>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</si>
  <si>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</si>
  <si>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</si>
  <si>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</si>
  <si>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</si>
  <si>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</si>
  <si>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</si>
  <si>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</si>
  <si>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</si>
  <si>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</si>
  <si>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</si>
  <si>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December 30, 2020</t>
  </si>
  <si>
    <t>s1482</t>
  </si>
  <si>
    <t>The Rope Curse 2</t>
  </si>
  <si>
    <t>Liao Shih-han</t>
  </si>
  <si>
    <t>Lee Kang-sheng, Wilson Hsu, Vera Chen, Yen Cheng-kuo, Chen Bor-jeng, Liu Kuo-shao</t>
  </si>
  <si>
    <t>December 28, 2020</t>
  </si>
  <si>
    <t>s1485</t>
  </si>
  <si>
    <t>Cops and Robbers</t>
  </si>
  <si>
    <t>Arnon Manor, Timothy Ware-Hill</t>
  </si>
  <si>
    <t>Timothy Ware-Hill</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</si>
  <si>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</si>
  <si>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</si>
  <si>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</si>
  <si>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</si>
  <si>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</si>
  <si>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</si>
  <si>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</si>
  <si>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</si>
  <si>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</si>
  <si>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s1489</t>
  </si>
  <si>
    <t>DNA</t>
  </si>
  <si>
    <t>Mawenn</t>
  </si>
  <si>
    <t>Mawenn, Fanny Ardant, Louis Garrel, Dylan Robert, Marine Vacth, Caroline Chaniolleau, Alain Franon, Florent Lacger, Henri-Nol Tabary, Omar Marwan</t>
  </si>
  <si>
    <t>France, Algeria</t>
  </si>
  <si>
    <t>December 26, 2020</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</si>
  <si>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</si>
  <si>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</si>
  <si>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</si>
  <si>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</si>
  <si>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</si>
  <si>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</si>
  <si>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</si>
  <si>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</si>
  <si>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</si>
  <si>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</si>
  <si>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</si>
  <si>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</si>
  <si>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</si>
  <si>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</si>
  <si>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</si>
  <si>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</si>
  <si>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</si>
  <si>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</si>
  <si>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</si>
  <si>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</si>
  <si>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</si>
  <si>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</si>
  <si>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</si>
  <si>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</si>
  <si>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</si>
  <si>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</si>
  <si>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</si>
  <si>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</si>
  <si>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</si>
  <si>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</si>
  <si>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</si>
  <si>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</si>
  <si>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</si>
  <si>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</si>
  <si>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</si>
  <si>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</si>
  <si>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</si>
  <si>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</si>
  <si>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</si>
  <si>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</si>
  <si>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</si>
  <si>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</si>
  <si>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</si>
  <si>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</si>
  <si>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</si>
  <si>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</si>
  <si>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</si>
  <si>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</si>
  <si>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</si>
  <si>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</si>
  <si>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</si>
  <si>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s1505</t>
  </si>
  <si>
    <t>QLIMAX THE SOURCE</t>
  </si>
  <si>
    <t>Daan Jansen, Stijn Verlinde</t>
  </si>
  <si>
    <t>Michael Brons, Nigel Coppen, Thomas Velderman, Carlos Antunes, Marco Spronk, Willem Rebergen, Joshua Dutrieux, Bob van der Palen, Sefa Vlaarkamp</t>
  </si>
  <si>
    <t>Music &amp; Musicals</t>
  </si>
  <si>
    <t>s1508</t>
  </si>
  <si>
    <t>Shaun the Sheep: The Farmers Llamas</t>
  </si>
  <si>
    <t>Jay Grace</t>
  </si>
  <si>
    <t>Justin Fletcher, John Sparkes, Sean Connolly, Chris Grimes</t>
  </si>
  <si>
    <t>s1510</t>
  </si>
  <si>
    <t>Ariana grande: excuse me, i love you</t>
  </si>
  <si>
    <t>Paul Dugdale</t>
  </si>
  <si>
    <t>Ariana Grande</t>
  </si>
  <si>
    <t>December 21, 2020</t>
  </si>
  <si>
    <t>s1511</t>
  </si>
  <si>
    <t>The Con Is On</t>
  </si>
  <si>
    <t>James Haslam</t>
  </si>
  <si>
    <t>Uma Thurman, Tim Roth, Alice Eve, Parker Posey, Maggie Q, Crispin Glover, Michael Sirow, Sofa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</si>
  <si>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</si>
  <si>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</si>
  <si>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</si>
  <si>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</si>
  <si>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</si>
  <si>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</si>
  <si>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</si>
  <si>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</si>
  <si>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</si>
  <si>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</si>
  <si>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</si>
  <si>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</si>
  <si>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</si>
  <si>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</si>
  <si>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December 18, 2020</t>
  </si>
  <si>
    <t>s1516</t>
  </si>
  <si>
    <t>Guest House</t>
  </si>
  <si>
    <t>Sam Macaroni</t>
  </si>
  <si>
    <t>Pauly Shore, Mike Castle, Aimee Teegarden, Billy Zane, Charlotte McKinney, Louis Ferrigno,  Jr., Erik Griffin, Bobby Lee, Punkie Johnson, Mikaela Hoover, Chris Kattan, Steve-O</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</si>
  <si>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</si>
  <si>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</si>
  <si>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</si>
  <si>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</si>
  <si>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</si>
  <si>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</si>
  <si>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</si>
  <si>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</si>
  <si>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</si>
  <si>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</si>
  <si>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</si>
  <si>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</si>
  <si>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</si>
  <si>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</si>
  <si>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</si>
  <si>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</si>
  <si>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</si>
  <si>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</si>
  <si>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</si>
  <si>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</si>
  <si>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</si>
  <si>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Mara Cecilia Snchez, Mariana Gmez, Julin Cerati, Aura Cristina Geithener, Biassini Segura, Lina Tejeiro, Julio Csar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</si>
  <si>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</si>
  <si>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</si>
  <si>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</si>
  <si>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</si>
  <si>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</si>
  <si>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</si>
  <si>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</si>
  <si>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</si>
  <si>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</si>
  <si>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</si>
  <si>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</si>
  <si>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</si>
  <si>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s1530</t>
  </si>
  <si>
    <t>Sakaling Maging Tayo</t>
  </si>
  <si>
    <t>McCoy De Leon, Elisse Joson, Bembol Roco, Chai Fonacier, Paulo Angeles, Markus Paterson, Milo Elmido Jr.</t>
  </si>
  <si>
    <t>s1531</t>
  </si>
  <si>
    <t>Schulz Saves America</t>
  </si>
  <si>
    <t>Alexx Media</t>
  </si>
  <si>
    <t>Andrew Schulz</t>
  </si>
  <si>
    <t>s1533</t>
  </si>
  <si>
    <t>Anitta: Made In Honrio</t>
  </si>
  <si>
    <t>Andrucha Waddington, Pedro Waddington</t>
  </si>
  <si>
    <t>Anitta</t>
  </si>
  <si>
    <t>December 16, 2020</t>
  </si>
  <si>
    <t>s1535</t>
  </si>
  <si>
    <t>Bwakaw</t>
  </si>
  <si>
    <t>Jun Lana</t>
  </si>
  <si>
    <t>Eddie Garcia, Princess, Rez Cortez, Bibeth Orteza, Joey Paras, Allan Paule, Beverly Salviejo, Soxy Topacio, Armida Siguion-Reyna, Luz Valdez, Gardo Versoza</t>
  </si>
  <si>
    <t>Philippines, Canada, United Kingdom, United States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</si>
  <si>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</si>
  <si>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</si>
  <si>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</si>
  <si>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</si>
  <si>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</si>
  <si>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</si>
  <si>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</si>
  <si>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</si>
  <si>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s1541</t>
  </si>
  <si>
    <t>Nocturnal Animals</t>
  </si>
  <si>
    <t>Tom Ford</t>
  </si>
  <si>
    <t>Amy Adams, Jake Gyllenhaal, Michael Shannon, Aaron Taylor-Johnson, Isla Fisher, Ellie Bamber, Armie Hammer, Karl Glusman, Laura Linney, Michael Sheen, Andrea Riseborough</t>
  </si>
  <si>
    <t>s1543</t>
  </si>
  <si>
    <t>Vir Das: Outside In - The Lockdown Special</t>
  </si>
  <si>
    <t>Vir Das</t>
  </si>
  <si>
    <t>December 15, 2020</t>
  </si>
  <si>
    <t>s1545</t>
  </si>
  <si>
    <t>Grizzlies</t>
  </si>
  <si>
    <t>Miranda de Pencier</t>
  </si>
  <si>
    <t>Ben Schnetzer, Emerald MacDonald, Booboo Stewart, Will Sasso, Paul Nutarariaq, Ricky Marty-Pahtaykan, Tantoo Cardinal, Eric Schweig</t>
  </si>
  <si>
    <t>Dramas, Independent Movies, Sports Movies</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</si>
  <si>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</si>
  <si>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</si>
  <si>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</si>
  <si>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</si>
  <si>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</si>
  <si>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</si>
  <si>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</si>
  <si>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</si>
  <si>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</si>
  <si>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</si>
  <si>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December 11, 2020</t>
  </si>
  <si>
    <t>s1559</t>
  </si>
  <si>
    <t>Giving Voice</t>
  </si>
  <si>
    <t>James D. Stern, Fernando Villena</t>
  </si>
  <si>
    <t>Viola Davis, Denzel Washington, Stephen Henderson, Freedom Martin, Nia Sarfo, Cody Merridith, Gerardo Navarro, Aaron Guy, Callie Holley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</si>
  <si>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</si>
  <si>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</si>
  <si>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</si>
  <si>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</si>
  <si>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</si>
  <si>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</si>
  <si>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</si>
  <si>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</si>
  <si>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</si>
  <si>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December 10, 2020</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</si>
  <si>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</si>
  <si>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</si>
  <si>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</si>
  <si>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</si>
  <si>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</si>
  <si>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</si>
  <si>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</si>
  <si>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</si>
  <si>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</si>
  <si>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</si>
  <si>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</si>
  <si>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</si>
  <si>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</si>
  <si>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</si>
  <si>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</si>
  <si>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</si>
  <si>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</si>
  <si>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</si>
  <si>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s1572</t>
  </si>
  <si>
    <t>Rose Island</t>
  </si>
  <si>
    <t>Sydney Sibilia</t>
  </si>
  <si>
    <t>Elio Germano, Matilda De Angelis, Tom Wlaschiha, Luca Zingaretti, Fabrizio Bentivoglio, Leonardo Lidi, Franois Cluzet</t>
  </si>
  <si>
    <t>s1576</t>
  </si>
  <si>
    <t>Andr &amp; his olive tree</t>
  </si>
  <si>
    <t>Josiah Ng</t>
  </si>
  <si>
    <t>Andr Chiang</t>
  </si>
  <si>
    <t>Singapore</t>
  </si>
  <si>
    <t>December 8, 2020</t>
  </si>
  <si>
    <t>s1577</t>
  </si>
  <si>
    <t>Bobbleheads The Movie</t>
  </si>
  <si>
    <t>Kirk Wise</t>
  </si>
  <si>
    <t>Jennifer Coolidge, Karen Fukuhara, Khary Payton, Julian Sands, Brenda Song, Luke Wilson, Cher</t>
  </si>
  <si>
    <t>Kuwait</t>
  </si>
  <si>
    <t>s1581</t>
  </si>
  <si>
    <t>Spirit Riding Free: Ride Along Adventure</t>
  </si>
  <si>
    <t>Beth Sleven, Allan Jacobsen, Kevin Wotton</t>
  </si>
  <si>
    <t>Amber Frank, Bailey Gambertoglio, Sydney Park, Katey Sagal, Rachel Kimsey, Darcy Rose Byrnes, Duncan Joiner, Bella Aboulhosn, Kai Scott</t>
  </si>
  <si>
    <t>s1583</t>
  </si>
  <si>
    <t>Triple 9</t>
  </si>
  <si>
    <t>Casey Affleck, Chiwetel Ejiofor, Anthony Mackie, Aaron Paul, Clifton Collins Jr., Norman Reedus, Woody Harrelson, Kate Winslet, Teresa Palmer, Michael Kenneth Williams, Gal Gadot</t>
  </si>
  <si>
    <t>December 7, 2020</t>
  </si>
  <si>
    <t>s1585</t>
  </si>
  <si>
    <t>Ava</t>
  </si>
  <si>
    <t>Jessica Chastain, Colin Farrell, John Malkovich, Common, Geena Davis, Jess Weixler, Diana Silvers, Joan Chen, Ioan Gruffudd</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</si>
  <si>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</si>
  <si>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</si>
  <si>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</si>
  <si>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</si>
  <si>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</si>
  <si>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</si>
  <si>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</si>
  <si>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</si>
  <si>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</si>
  <si>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</si>
  <si>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</si>
  <si>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December 4, 2020</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</si>
  <si>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</si>
  <si>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</si>
  <si>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</si>
  <si>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</si>
  <si>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</si>
  <si>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</si>
  <si>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</si>
  <si>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Hlscher</t>
  </si>
  <si>
    <t>Comedies, International Movies, Thrillers</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</si>
  <si>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</si>
  <si>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</si>
  <si>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</si>
  <si>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</si>
  <si>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</si>
  <si>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</si>
  <si>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</si>
  <si>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</si>
  <si>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</si>
  <si>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</si>
  <si>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</si>
  <si>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</si>
  <si>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</si>
  <si>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</si>
  <si>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</si>
  <si>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Kvin Mischel, Hassam Ghancy, Slimane, Maxime Pambet, Camille Japy, Christophe Reymond</t>
  </si>
  <si>
    <t>s1602</t>
  </si>
  <si>
    <t>Just Another Christmas</t>
  </si>
  <si>
    <t>Roberto Santucci</t>
  </si>
  <si>
    <t>Leandro Hassum, Elisa Pinheiro, Danielle Winits, Louise Cardoso, Rodrigo Fagundes, Arianne Botelho, Miguel Rmulo, Jos Rubens Chach, Levi Ferreira, Daniel Filho</t>
  </si>
  <si>
    <t>s1603</t>
  </si>
  <si>
    <t>Must Be... Love</t>
  </si>
  <si>
    <t>Dado C. Lumibao</t>
  </si>
  <si>
    <t>Kathryn Bernardo, Daniel Padilla, Liza Soberano, John Estrada, John Lapus</t>
  </si>
  <si>
    <t>December 2, 2020</t>
  </si>
  <si>
    <t>s1605</t>
  </si>
  <si>
    <t>Ari Eldjrn: Pardon My Icelandic</t>
  </si>
  <si>
    <t>August Jakobsson</t>
  </si>
  <si>
    <t>Ari Eldjrn</t>
  </si>
  <si>
    <t>s1607</t>
  </si>
  <si>
    <t>Fierce</t>
  </si>
  <si>
    <t>Anna Wieczur-Bluszcz</t>
  </si>
  <si>
    <t>Katarzyna Sawczuk, Maciej Zakocielny, Anita Sokoowska, Julia Kamiska, Tomasz Karolak, Maria Pakulnis, Barbara Wypych, Wojciech Solarz, Adrian Majewski, Micha Piprowski, Urszula Dudziak, Krzysztof Ibisz</t>
  </si>
  <si>
    <t>s1609</t>
  </si>
  <si>
    <t>3 Days to Kill</t>
  </si>
  <si>
    <t>Kevin Costner, Amber Heard, Hailee Steinfeld, Connie Nielsen, Tmas Lemarquis, Richard Sammel, Marc Androni, Bruno Ricci, Jonas Bloquet, Eriq Ebouaney</t>
  </si>
  <si>
    <t>United States, France, Serbia</t>
  </si>
  <si>
    <t>December 1, 2020</t>
  </si>
  <si>
    <t>s1610</t>
  </si>
  <si>
    <t>Angela's Christmas Wish</t>
  </si>
  <si>
    <t>Damien OConnor</t>
  </si>
  <si>
    <t>Lucy O'Connell, Brendan Mullins, Ruth Negga, Lola Metcalfe, Jared Harris, Moe Dunford, Oscar Butler, Shona Hamill, Pat Kinevane, Janet Moran, Anya O'Connor</t>
  </si>
  <si>
    <t>s1611</t>
  </si>
  <si>
    <t>Angels &amp; Demons</t>
  </si>
  <si>
    <t>Tom Hanks, Ewan McGregor, Ayelet Zurer, Stellan Skarsgrd, Pierfrancesco Favino, Nikolaj Lie Kaas, Armin Mueller-Stahl, Thure Lindhardt, David Pasquesi, Cosimo Fusco</t>
  </si>
  <si>
    <t>United States, Italy</t>
  </si>
  <si>
    <t>s1613</t>
  </si>
  <si>
    <t>Chef</t>
  </si>
  <si>
    <t>Jon Favreau, Sofa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</si>
  <si>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</si>
  <si>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</si>
  <si>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</si>
  <si>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</si>
  <si>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Spain, Italy</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</si>
  <si>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</si>
  <si>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</si>
  <si>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</si>
  <si>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</si>
  <si>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</si>
  <si>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</si>
  <si>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</si>
  <si>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</si>
  <si>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</si>
  <si>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</si>
  <si>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</si>
  <si>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</si>
  <si>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</si>
  <si>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</si>
  <si>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</si>
  <si>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</si>
  <si>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s1625</t>
  </si>
  <si>
    <t>The Da Vinci Code</t>
  </si>
  <si>
    <t>Tom Hanks, Audrey Tautou, Ian McKellen, Jean Reno, Paul Bettany, Alfred Molina, Jrgen Prochnow, Jean-Yves Berteloot, Etienne Chicot, Jean-Pierre Marielle</t>
  </si>
  <si>
    <t>United States, Malta, France, United Kingdom</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</si>
  <si>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</si>
  <si>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</si>
  <si>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</si>
  <si>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</si>
  <si>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</si>
  <si>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</si>
  <si>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</si>
  <si>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</si>
  <si>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</si>
  <si>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</si>
  <si>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</si>
  <si>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</si>
  <si>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</si>
  <si>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</si>
  <si>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</si>
  <si>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</si>
  <si>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</si>
  <si>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</si>
  <si>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</si>
  <si>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</si>
  <si>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</si>
  <si>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</si>
  <si>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</si>
  <si>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s1634</t>
  </si>
  <si>
    <t>The 2nd</t>
  </si>
  <si>
    <t>Brian Skiba</t>
  </si>
  <si>
    <t>Ryan Phillippe, Casper Van Dien, Jack Griffo, Lexi Simonsen, Richard Burgi, William Katt, Samaire Armstrong, William McNamara, Jacob Grodnik</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</si>
  <si>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</si>
  <si>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</si>
  <si>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</si>
  <si>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</si>
  <si>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</si>
  <si>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</si>
  <si>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</si>
  <si>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</si>
  <si>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</si>
  <si>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</si>
  <si>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</si>
  <si>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Dont Listen</t>
  </si>
  <si>
    <t>ngel Gmez Hernndez</t>
  </si>
  <si>
    <t>Rodolfo Sancho, Ana Fernndez, Ramn Barea, Beln Fabra, Lucas Blas</t>
  </si>
  <si>
    <t>s1643</t>
  </si>
  <si>
    <t>The Beast</t>
  </si>
  <si>
    <t>Ludovico Di Martino</t>
  </si>
  <si>
    <t>Fabrizio Gifuni, Lino Musella, Monica Piseddu, Andrea Pennacchi, Emanuele Linfatti, Nicol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</si>
  <si>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</si>
  <si>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</si>
  <si>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</si>
  <si>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</si>
  <si>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</si>
  <si>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</si>
  <si>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</si>
  <si>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</si>
  <si>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</si>
  <si>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</si>
  <si>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</si>
  <si>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</si>
  <si>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</si>
  <si>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</si>
  <si>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</si>
  <si>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</si>
  <si>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</si>
  <si>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</si>
  <si>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</si>
  <si>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</si>
  <si>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</si>
  <si>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</si>
  <si>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</si>
  <si>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</si>
  <si>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</si>
  <si>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</si>
  <si>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</si>
  <si>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</si>
  <si>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</si>
  <si>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</si>
  <si>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</si>
  <si>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</si>
  <si>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V Vignarajan</t>
  </si>
  <si>
    <t>Vinoth Kishan, Arjun Das, Pooja Ramachandran, Kumar Natarajan, Misha Ghoshal, Arul Vincent, Chenthu Mohan, Pradeep Kalipurayath</t>
  </si>
  <si>
    <t>November 24, 2020</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</si>
  <si>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</si>
  <si>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</si>
  <si>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</si>
  <si>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</si>
  <si>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</si>
  <si>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</si>
  <si>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</si>
  <si>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</si>
  <si>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</si>
  <si>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</si>
  <si>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</si>
  <si>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</si>
  <si>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</si>
  <si>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</si>
  <si>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</si>
  <si>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</si>
  <si>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</si>
  <si>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</si>
  <si>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</si>
  <si>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</si>
  <si>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</si>
  <si>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</si>
  <si>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</si>
  <si>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</si>
  <si>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</si>
  <si>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</si>
  <si>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</si>
  <si>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</si>
  <si>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</si>
  <si>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</si>
  <si>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</si>
  <si>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November 22, 2020</t>
  </si>
  <si>
    <t>s1665</t>
  </si>
  <si>
    <t>Machete Kills</t>
  </si>
  <si>
    <t>Danny Trejo, Sofa Vergara, Charlie Sheen, Michelle Rodriguez, Demin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</si>
  <si>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</si>
  <si>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</si>
  <si>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</si>
  <si>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</si>
  <si>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</si>
  <si>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</si>
  <si>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</si>
  <si>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</si>
  <si>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</si>
  <si>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s1672</t>
  </si>
  <si>
    <t>The App That Stole Christmas</t>
  </si>
  <si>
    <t>Monica Floyd</t>
  </si>
  <si>
    <t>Jackie Long, Diane Marie Howard, Jaylin Hall, Miguel A. Nez Jr., Ray J, JayQ The Legend, J. Anthony Brown, Kenny Rhodes, Amber Cosich</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</si>
  <si>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</si>
  <si>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</si>
  <si>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</si>
  <si>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</si>
  <si>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</si>
  <si>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</si>
  <si>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</si>
  <si>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</si>
  <si>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</si>
  <si>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</si>
  <si>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</si>
  <si>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</si>
  <si>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</si>
  <si>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</si>
  <si>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</si>
  <si>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</si>
  <si>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</si>
  <si>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</si>
  <si>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</si>
  <si>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</si>
  <si>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</si>
  <si>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</si>
  <si>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</si>
  <si>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</si>
  <si>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</si>
  <si>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</si>
  <si>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</si>
  <si>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</si>
  <si>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</si>
  <si>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</si>
  <si>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</si>
  <si>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</si>
  <si>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</si>
  <si>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</si>
  <si>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</si>
  <si>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</si>
  <si>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</si>
  <si>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</si>
  <si>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</si>
  <si>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</si>
  <si>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s1686</t>
  </si>
  <si>
    <t>Ainu Mosir</t>
  </si>
  <si>
    <t>Takeshi Fukunaga</t>
  </si>
  <si>
    <t>Kanto Shimokura, Debo Akibe, Emi Shimokura, Toko Miura, Lily Franky</t>
  </si>
  <si>
    <t>November 17, 2020</t>
  </si>
  <si>
    <t>s1687</t>
  </si>
  <si>
    <t>Kevin Hart: Zero F**ks Given</t>
  </si>
  <si>
    <t>Leslie Small</t>
  </si>
  <si>
    <t>Kevin Hart</t>
  </si>
  <si>
    <t>s1690</t>
  </si>
  <si>
    <t>Loving</t>
  </si>
  <si>
    <t>Jeff Nichols</t>
  </si>
  <si>
    <t>Joel Edgerton, Ruth Negga, Marton Csokas, Nick Kroll, Michael Shannon, Terri Abney, Alano Miller, Jon Bass, Bill Camp, David Jensen</t>
  </si>
  <si>
    <t>November 16, 2020</t>
  </si>
  <si>
    <t>s1692</t>
  </si>
  <si>
    <t>A Very Country Christmas</t>
  </si>
  <si>
    <t>Justin G. Dyck</t>
  </si>
  <si>
    <t>Bea Santos, Greyston Holt, Greg Vaughan, Deana Carter, Allison Hossack</t>
  </si>
  <si>
    <t>November 15, 2020</t>
  </si>
  <si>
    <t>Music &amp; Musicals, Romantic Movies</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</si>
  <si>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</si>
  <si>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</si>
  <si>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</si>
  <si>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</si>
  <si>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</si>
  <si>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</si>
  <si>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</si>
  <si>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</si>
  <si>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</si>
  <si>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</si>
  <si>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</si>
  <si>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</si>
  <si>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</si>
  <si>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</si>
  <si>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</si>
  <si>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</si>
  <si>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</si>
  <si>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</si>
  <si>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</si>
  <si>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</si>
  <si>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</si>
  <si>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</si>
  <si>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</si>
  <si>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</si>
  <si>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</si>
  <si>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</si>
  <si>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</si>
  <si>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</si>
  <si>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</si>
  <si>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</si>
  <si>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</si>
  <si>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</si>
  <si>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</si>
  <si>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ngel Sol</t>
  </si>
  <si>
    <t>s1708</t>
  </si>
  <si>
    <t>A Very Special Love</t>
  </si>
  <si>
    <t>John Lloyd Cruz, Sarah Geronimo, Dante Rivero, Rowell Santiago, Johnny Revilla, Bing Pimental, Daphne Osea-Paez, Al Tantay, Irma Adlawan, Arno Morales, Miles Ocampo</t>
  </si>
  <si>
    <t>November 12, 2020</t>
  </si>
  <si>
    <t>s1710</t>
  </si>
  <si>
    <t>First Love</t>
  </si>
  <si>
    <t>Paul Soriano</t>
  </si>
  <si>
    <t>Aga Muhlach, Bea Alonzo, Sandy Andolong, Albie Casio,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</si>
  <si>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</si>
  <si>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</si>
  <si>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</si>
  <si>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</si>
  <si>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</si>
  <si>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</si>
  <si>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</si>
  <si>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</si>
  <si>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</si>
  <si>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</si>
  <si>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</si>
  <si>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Thoms Lepera, Jernimo Giocondo Bosia, Toms Wicz, Toms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</si>
  <si>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</si>
  <si>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</si>
  <si>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</si>
  <si>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</si>
  <si>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</si>
  <si>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</si>
  <si>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</si>
  <si>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</si>
  <si>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Lebanon, Canada, France</t>
  </si>
  <si>
    <t>s1721</t>
  </si>
  <si>
    <t>What We Wanted</t>
  </si>
  <si>
    <t>Ulrike Kofler</t>
  </si>
  <si>
    <t>Lavinia Wilson, Elyas M'Barek, Anna Unterberger, Lukas Spisser, Iva Hpperger, Fedor Teyml, Marta Manduca, Maria Hofsttter, Tina Haller</t>
  </si>
  <si>
    <t>November 6, 2020</t>
  </si>
  <si>
    <t>s1726</t>
  </si>
  <si>
    <t>Citation</t>
  </si>
  <si>
    <t>Kunle Afolayan</t>
  </si>
  <si>
    <t>Temi Otedola, Jimmy Jean-Louis, Joke Silva, Gabriel Afolayan, Adjetey Anang, Ini Edo, Sadiq Daba, Wole Olowomojuore, Yomi Fash-Lanso, Bukunmi Oluwashina, Bienvenu Neba, Ray Reboul, Ibukun Awosika, Seun Kuti</t>
  </si>
  <si>
    <t>s1728</t>
  </si>
  <si>
    <t>Girl's Revenge</t>
  </si>
  <si>
    <t>Weica Wang</t>
  </si>
  <si>
    <t>Wang Yu-ping, Yuri Chen, Shiny Yao, Pii Liu, Mike Lin, Edison Song, Xia Teng-hong, Moon Lee</t>
  </si>
  <si>
    <t>s1729</t>
  </si>
  <si>
    <t>The Endless Trench</t>
  </si>
  <si>
    <t>Aitor Arregi, Jon Garao, Jose Mari Goenaga</t>
  </si>
  <si>
    <t>Antonio de la Torre, Beln Cuesta, Vicente Vergara, Jos Manuel Poga, Emilio Palacios</t>
  </si>
  <si>
    <t>Spain, France, Canada</t>
  </si>
  <si>
    <t>s1730</t>
  </si>
  <si>
    <t>The Late Bloomer</t>
  </si>
  <si>
    <t>Kevin Pollak</t>
  </si>
  <si>
    <t>Johnny Simmons, Maria Bello, Brittany Snow, Kumail Nanjiani, Beck Bennett, Paul Wesley, Jane Lynch, J.K. Simmons, Lenora Crichlow</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</si>
  <si>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</si>
  <si>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</si>
  <si>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</si>
  <si>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</si>
  <si>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</si>
  <si>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</si>
  <si>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</si>
  <si>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</si>
  <si>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</si>
  <si>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</si>
  <si>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</si>
  <si>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</si>
  <si>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</si>
  <si>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</si>
  <si>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</si>
  <si>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</si>
  <si>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</si>
  <si>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</si>
  <si>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</si>
  <si>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</si>
  <si>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</si>
  <si>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</si>
  <si>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November 4, 2020</t>
  </si>
  <si>
    <t>s1740</t>
  </si>
  <si>
    <t>Christmas with a Prince</t>
  </si>
  <si>
    <t>Kaitlyn Leeb, Nick Hounslow, Josh Dean, Melinda Shankar, Liam MacDonald, Ilamaria Ebrahim, Charles Shaughnessy, Julia Baldwin</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</si>
  <si>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</si>
  <si>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</si>
  <si>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</si>
  <si>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</si>
  <si>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</si>
  <si>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</si>
  <si>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</si>
  <si>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</si>
  <si>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</si>
  <si>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</si>
  <si>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</si>
  <si>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</si>
  <si>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</si>
  <si>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November 2, 2020</t>
  </si>
  <si>
    <t>s1748</t>
  </si>
  <si>
    <t>Prospect</t>
  </si>
  <si>
    <t>Zeek Earl, Christopher Caldwell</t>
  </si>
  <si>
    <t>Sophie Thatcher, Pedro Pascal, Jay Duplass, Andre Royo, Sheila Vand, Anwan Glover</t>
  </si>
  <si>
    <t>November 1, 2020</t>
  </si>
  <si>
    <t>s1750</t>
  </si>
  <si>
    <t>Christmas Break-In</t>
  </si>
  <si>
    <t>Michael Kampa</t>
  </si>
  <si>
    <t>Danny Glover, Denise Richards, Cameron Seely, Sean O'Bryan, Katrina Begin, Jake Van Wagoner, Douglas Spain, Dawson Ehlke</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</si>
  <si>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</si>
  <si>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</si>
  <si>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</si>
  <si>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</si>
  <si>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</si>
  <si>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</si>
  <si>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</si>
  <si>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s1754</t>
  </si>
  <si>
    <t>Elliot the Littlest Reindeer</t>
  </si>
  <si>
    <t>Jennifer Westcott</t>
  </si>
  <si>
    <t>Josh Hutcherson, Samantha Bee, Martin Short, Morena Baccarin, Jeff Dunham, John Cleese</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</si>
  <si>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</si>
  <si>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</si>
  <si>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</si>
  <si>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</si>
  <si>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</si>
  <si>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</si>
  <si>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</si>
  <si>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</si>
  <si>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</si>
  <si>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</si>
  <si>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</si>
  <si>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</si>
  <si>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</si>
  <si>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</si>
  <si>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</si>
  <si>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</si>
  <si>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s1768</t>
  </si>
  <si>
    <t>The Impossible</t>
  </si>
  <si>
    <t>Naomi Watts, Ewan McGregor, Tom Holland, Samuel Joslin, Oaklee Pendergast, Marta Etura, Snke Mhring,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</si>
  <si>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</si>
  <si>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</si>
  <si>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</si>
  <si>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</si>
  <si>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</si>
  <si>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</si>
  <si>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</si>
  <si>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</si>
  <si>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</si>
  <si>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</si>
  <si>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</si>
  <si>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</si>
  <si>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t>
  </si>
  <si>
    <t>October 31, 2020</t>
  </si>
  <si>
    <t>s1773</t>
  </si>
  <si>
    <t>The 12th Man</t>
  </si>
  <si>
    <t>Harald Zwart</t>
  </si>
  <si>
    <t>Thomas Gullestad, Jonathan Rhys Meyers, Marie Blokhus, Mads Sjgrd Pettersen, Vegar Hoel, Hkon T. Nielsen, Eirik Risholm Velle, Daniel Frikstad, Eric Dirnes, Alexander Zwart</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</si>
  <si>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</si>
  <si>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</si>
  <si>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</si>
  <si>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</si>
  <si>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</si>
  <si>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</si>
  <si>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</si>
  <si>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</si>
  <si>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p Drs,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</si>
  <si>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</si>
  <si>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</si>
  <si>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</si>
  <si>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</si>
  <si>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</si>
  <si>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</si>
  <si>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</si>
  <si>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</si>
  <si>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s1781</t>
  </si>
  <si>
    <t>Rogue City</t>
  </si>
  <si>
    <t>Olivier Marchal</t>
  </si>
  <si>
    <t>Lannick Gautry, Stanislas Merhar, Kaaris, David Belle, Jean Reno, Claudia Cardinale, Grard Lanvin, Patrick Catalifo, Moussa Maaskri, Catherine Marchal</t>
  </si>
  <si>
    <t>s1784</t>
  </si>
  <si>
    <t>The Day of the Lord</t>
  </si>
  <si>
    <t>Santiago Alvarado Ilarri</t>
  </si>
  <si>
    <t>Juli Fbregas, Ximena Romo, Hctor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</si>
  <si>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</si>
  <si>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</si>
  <si>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</si>
  <si>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</si>
  <si>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</si>
  <si>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</si>
  <si>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</si>
  <si>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</si>
  <si>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</si>
  <si>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</si>
  <si>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</si>
  <si>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s1788</t>
  </si>
  <si>
    <t>Metallica Through The Never</t>
  </si>
  <si>
    <t>Nimrd Antal</t>
  </si>
  <si>
    <t>Dane DeHaan, James Hetfield, Lars Ulrich, Kirk Hammett, Robert Trujillo</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</si>
  <si>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</si>
  <si>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</si>
  <si>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</si>
  <si>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</si>
  <si>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October 27, 2020</t>
  </si>
  <si>
    <t>Matas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</si>
  <si>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</si>
  <si>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</si>
  <si>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</si>
  <si>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</si>
  <si>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</si>
  <si>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</si>
  <si>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</si>
  <si>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</si>
  <si>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</si>
  <si>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</si>
  <si>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</si>
  <si>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</si>
  <si>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</si>
  <si>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</si>
  <si>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</si>
  <si>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</si>
  <si>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</si>
  <si>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</si>
  <si>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</si>
  <si>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</si>
  <si>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</si>
  <si>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</si>
  <si>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</si>
  <si>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</si>
  <si>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</si>
  <si>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</si>
  <si>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</si>
  <si>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</si>
  <si>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Thas Schier, Cida Rolim, Katia Horn, Igor Augustho, Marcel Szymanski</t>
  </si>
  <si>
    <t>October 23, 2020</t>
  </si>
  <si>
    <t>Thierry Demaizire,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</si>
  <si>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</si>
  <si>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</si>
  <si>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</si>
  <si>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</si>
  <si>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</si>
  <si>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</si>
  <si>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</si>
  <si>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</si>
  <si>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</si>
  <si>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October 22, 2020</t>
  </si>
  <si>
    <t>s1807</t>
  </si>
  <si>
    <t>Cadaver</t>
  </si>
  <si>
    <t>Jarand Herdal</t>
  </si>
  <si>
    <t>Gitte Witt, Thomas Gullestad, Thorbjrn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</si>
  <si>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</si>
  <si>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</si>
  <si>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</si>
  <si>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</si>
  <si>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</si>
  <si>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</si>
  <si>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</si>
  <si>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</si>
  <si>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</si>
  <si>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</si>
  <si>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</si>
  <si>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</si>
  <si>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</si>
  <si>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</si>
  <si>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</si>
  <si>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</si>
  <si>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</si>
  <si>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</si>
  <si>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</si>
  <si>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</si>
  <si>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</si>
  <si>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</si>
  <si>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</si>
  <si>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</si>
  <si>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</si>
  <si>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</si>
  <si>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</si>
  <si>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</si>
  <si>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</si>
  <si>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</si>
  <si>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</si>
  <si>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</si>
  <si>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</si>
  <si>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</si>
  <si>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</si>
  <si>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</si>
  <si>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</si>
  <si>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</si>
  <si>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</si>
  <si>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</si>
  <si>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</si>
  <si>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</si>
  <si>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</si>
  <si>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</si>
  <si>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</si>
  <si>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</si>
  <si>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</si>
  <si>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</si>
  <si>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</si>
  <si>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</si>
  <si>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</si>
  <si>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</si>
  <si>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</si>
  <si>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</si>
  <si>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</si>
  <si>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</si>
  <si>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</si>
  <si>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</si>
  <si>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</si>
  <si>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</si>
  <si>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</si>
  <si>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</si>
  <si>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</si>
  <si>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</si>
  <si>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</si>
  <si>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</si>
  <si>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</si>
  <si>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</si>
  <si>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</si>
  <si>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</si>
  <si>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</si>
  <si>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</si>
  <si>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</si>
  <si>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Rene Dick, Julia Kassar, Liliane Nemri, Ziad Rahbani, Nayef Naji, Edmond Haddad, Alia Nemry</t>
  </si>
  <si>
    <t>Lebanon, France</t>
  </si>
  <si>
    <t>s1827</t>
  </si>
  <si>
    <t>The Little Wars</t>
  </si>
  <si>
    <t>Soraya Khoury, Nabil Ismal,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</si>
  <si>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</si>
  <si>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</si>
  <si>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</si>
  <si>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</si>
  <si>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</si>
  <si>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</si>
  <si>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</si>
  <si>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</si>
  <si>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</si>
  <si>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</si>
  <si>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</si>
  <si>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</si>
  <si>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</si>
  <si>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</si>
  <si>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</si>
  <si>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</si>
  <si>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</si>
  <si>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</si>
  <si>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</si>
  <si>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</si>
  <si>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</si>
  <si>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</si>
  <si>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</si>
  <si>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</si>
  <si>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</si>
  <si>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</si>
  <si>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</si>
  <si>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</si>
  <si>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</si>
  <si>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</si>
  <si>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</si>
  <si>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</si>
  <si>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</si>
  <si>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</si>
  <si>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</si>
  <si>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</si>
  <si>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</si>
  <si>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s1839</t>
  </si>
  <si>
    <t>In a Valley of Violence</t>
  </si>
  <si>
    <t>Ti West</t>
  </si>
  <si>
    <t>Ethan Hawke, John Travolta, Taissa Farmiga, James Ransone, Karen Gillan, Toby Huss, Tommy Nohilly, Larry Fessenden, Michael Davis, Burn Gorman</t>
  </si>
  <si>
    <t>s1841</t>
  </si>
  <si>
    <t>Someone Has to Die</t>
  </si>
  <si>
    <t>Carmen Maura, Cecilia Surez, Ester Expsito, Ernesto Alterio, Alejandro Speitzer, Isaac Hernndez, Carlos Cuevas, Mariola Fuentes, Pilar Castro, Juan Carlos Vellido, Eduardo Casanova, Manuel Morn, Javier Pereira</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</si>
  <si>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</si>
  <si>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</si>
  <si>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</si>
  <si>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</si>
  <si>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</si>
  <si>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</si>
  <si>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</si>
  <si>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</si>
  <si>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</si>
  <si>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</si>
  <si>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</si>
  <si>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</si>
  <si>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</si>
  <si>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</si>
  <si>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</si>
  <si>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</si>
  <si>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</si>
  <si>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</si>
  <si>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</si>
  <si>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</si>
  <si>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</si>
  <si>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</si>
  <si>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</si>
  <si>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</si>
  <si>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</si>
  <si>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</si>
  <si>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</si>
  <si>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</si>
  <si>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</si>
  <si>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</si>
  <si>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</si>
  <si>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</si>
  <si>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</si>
  <si>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</si>
  <si>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</si>
  <si>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</si>
  <si>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</si>
  <si>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</si>
  <si>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</si>
  <si>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</si>
  <si>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s1859</t>
  </si>
  <si>
    <t>Fida</t>
  </si>
  <si>
    <t>Ken Ghosh</t>
  </si>
  <si>
    <t>Fardeen Khan, Kareena Kapoor, Shahid Kapoor, Kim Sharma, Akhilendra Mishra</t>
  </si>
  <si>
    <t>October 13, 2020</t>
  </si>
  <si>
    <t>s1860</t>
  </si>
  <si>
    <t>Octonauts &amp; the Great Barrier Reef</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</si>
  <si>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</si>
  <si>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</si>
  <si>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</si>
  <si>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</si>
  <si>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</si>
  <si>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</si>
  <si>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</si>
  <si>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</si>
  <si>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</si>
  <si>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</si>
  <si>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</si>
  <si>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</si>
  <si>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</si>
  <si>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</si>
  <si>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</si>
  <si>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</si>
  <si>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</si>
  <si>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</si>
  <si>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</si>
  <si>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</si>
  <si>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</si>
  <si>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</si>
  <si>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</si>
  <si>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</si>
  <si>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</si>
  <si>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October 9, 2020</t>
  </si>
  <si>
    <t>s1870</t>
  </si>
  <si>
    <t>Ginny Weds Sunny</t>
  </si>
  <si>
    <t>Puneet Khanna</t>
  </si>
  <si>
    <t>Yami Gautam, Vikrant Massey, Suhail Nayyar, Ayesha Raza Mishra, Isha Talwar, Rajeev Gupta</t>
  </si>
  <si>
    <t>s1871</t>
  </si>
  <si>
    <t>My Step Dad: The Hippie</t>
  </si>
  <si>
    <t>Onur Buldu, Mahir pek, Derya Karada, Onur Attila, Meltem Ylmazkaya, Yasemin Conka, Burak Topaloglu, Sefik Taylan, Orkun Karagz, Erdogan Aydin</t>
  </si>
  <si>
    <t>Turkey, South Korea</t>
  </si>
  <si>
    <t>s1873</t>
  </si>
  <si>
    <t>The Forty-Year-Old Version</t>
  </si>
  <si>
    <t>Radha Blank</t>
  </si>
  <si>
    <t>Radha Blank, Peter Kim, Oswin Benjamin, Imani Lewis, Haskiri Velazquez, Antonio Ortiz, T.J. Atoms, Reed Birney</t>
  </si>
  <si>
    <t>s1875</t>
  </si>
  <si>
    <t>Bigflo &amp; Oli: Hip Hop Frenzy</t>
  </si>
  <si>
    <t>Bigflo &amp; Oli, Jrmie Levypon</t>
  </si>
  <si>
    <t>Bigflo &amp; Oli</t>
  </si>
  <si>
    <t>October 8, 2020</t>
  </si>
  <si>
    <t>s1877</t>
  </si>
  <si>
    <t>Palermo Hollywood</t>
  </si>
  <si>
    <t>Eduardo Pinto</t>
  </si>
  <si>
    <t>Brian Maya, Matas Desiderio, Manuela Pal, Azul Lombarda</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</si>
  <si>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</si>
  <si>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</si>
  <si>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</si>
  <si>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</si>
  <si>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</si>
  <si>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</si>
  <si>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</si>
  <si>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</si>
  <si>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</si>
  <si>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</si>
  <si>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</si>
  <si>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</si>
  <si>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</si>
  <si>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</si>
  <si>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</si>
  <si>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</si>
  <si>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</si>
  <si>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</si>
  <si>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</si>
  <si>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</si>
  <si>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</si>
  <si>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</si>
  <si>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</si>
  <si>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</si>
  <si>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</si>
  <si>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</si>
  <si>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</si>
  <si>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</si>
  <si>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</si>
  <si>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</si>
  <si>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</si>
  <si>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</si>
  <si>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</si>
  <si>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s1889</t>
  </si>
  <si>
    <t>Good Game: The Beginning</t>
  </si>
  <si>
    <t>Umut Aral</t>
  </si>
  <si>
    <t>Mert Yazcolu, Afra Saraolu, Yiit Kirazc, Orkun Itmak, Bahar ahin, Tolga Canbeyli, Bada Oh Deniz, Hakan Kurta, Doa Yildiz</t>
  </si>
  <si>
    <t>s1892</t>
  </si>
  <si>
    <t>A Chaster Marriage</t>
  </si>
  <si>
    <t>Umut Kirca</t>
  </si>
  <si>
    <t>Emre Karayel, Ceren Moray, Begm Ktk, Ececan Gmeci, mit Erdim, Cem Kili, Haldun Boysan, Ferdi Akarnur, Mine Teber, Gne Hayat</t>
  </si>
  <si>
    <t>October 2, 2020</t>
  </si>
  <si>
    <t>s1897</t>
  </si>
  <si>
    <t>ltr</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</si>
  <si>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</si>
  <si>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</si>
  <si>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</si>
  <si>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</si>
  <si>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</si>
  <si>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</si>
  <si>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</si>
  <si>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</si>
  <si>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Ma Maestro</t>
  </si>
  <si>
    <t>s1900</t>
  </si>
  <si>
    <t>Turkish Dance School</t>
  </si>
  <si>
    <t>Binnur Kaya, Demet zdemir, Uraz Kayglarolu, Okan abalar, Bora Cengiz, Nergis ztrk, Berat Yenilmez, Meltem Glen, Hakan Salnm</t>
  </si>
  <si>
    <t>s1901</t>
  </si>
  <si>
    <t>Vampires vs. the Bronx</t>
  </si>
  <si>
    <t>Oz Rodriguez</t>
  </si>
  <si>
    <t>Jaden Michael, Gerald W. Jones III, Gregory Diaz IV, Sarah Gadon, Method Man, Shea Whigham, Coco Jones, The Kid Mero, Chris Redd, Vladimir Caamao, Jeremie Harris, Adam David Thompson, Zoe Saldana</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</si>
  <si>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</si>
  <si>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</si>
  <si>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</si>
  <si>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</si>
  <si>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</si>
  <si>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</si>
  <si>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</si>
  <si>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</si>
  <si>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</si>
  <si>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</si>
  <si>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</si>
  <si>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</si>
  <si>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</si>
  <si>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</si>
  <si>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</si>
  <si>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</si>
  <si>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</si>
  <si>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</si>
  <si>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</si>
  <si>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</si>
  <si>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</si>
  <si>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</si>
  <si>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s1910</t>
  </si>
  <si>
    <t>Free State of Jones</t>
  </si>
  <si>
    <t>Matthew McConaughey, Gugu Mbatha-Raw, Mahershala Ali, Keri Russell, Christopher Berry, Sean Bridgers, Jacob Lofland, Thomas Francis Murphy, Bill Tangradi</t>
  </si>
  <si>
    <t>s1913</t>
  </si>
  <si>
    <t>Hunt for the Wilderpeople</t>
  </si>
  <si>
    <t>Taika Waititi</t>
  </si>
  <si>
    <t>Sam Neill, Julian Dennison, Rima Te Wiata, Rachel House, Tioreore Ngatai-Melbourne, Oscar Kightley, Stan Walker, Mike Minogue, Cohen Holloway, Rhys Darby</t>
  </si>
  <si>
    <t>s1917</t>
  </si>
  <si>
    <t>Rize</t>
  </si>
  <si>
    <t>David LaChapelle</t>
  </si>
  <si>
    <t>Tommy the Clown, Tight Eyez</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</si>
  <si>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</si>
  <si>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</si>
  <si>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</si>
  <si>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</si>
  <si>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</si>
  <si>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</si>
  <si>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</si>
  <si>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</si>
  <si>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s1925</t>
  </si>
  <si>
    <t>We Have Always Lived in the Castle</t>
  </si>
  <si>
    <t>Stacie Passon</t>
  </si>
  <si>
    <t>Taissa Farmiga, Alexandra Daddario, Crispin Glover, Sebastian Stan, Paula Malcomson, Peter Coonan, Ian Toner, Joanne Crawford</t>
  </si>
  <si>
    <t>September 30, 2020</t>
  </si>
  <si>
    <t>s1928</t>
  </si>
  <si>
    <t>Baxu and the Giants</t>
  </si>
  <si>
    <t>Florian Schott</t>
  </si>
  <si>
    <t>Camilla Jo-Ann Daries, Wafeeq Narimab, Anna Louw, Steven Afrikaner, Ashwyn Mberi, Robert Hara Gaeb</t>
  </si>
  <si>
    <t>Namibia</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</si>
  <si>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</si>
  <si>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</si>
  <si>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</si>
  <si>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</si>
  <si>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</si>
  <si>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</si>
  <si>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</si>
  <si>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</si>
  <si>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Jess, Brian Hutchison, Michael Benjamin Washington, Tuc Watkins</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</si>
  <si>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</si>
  <si>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</si>
  <si>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</si>
  <si>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</si>
  <si>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</si>
  <si>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</si>
  <si>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</si>
  <si>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</si>
  <si>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</si>
  <si>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</si>
  <si>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</si>
  <si>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</si>
  <si>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</si>
  <si>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</si>
  <si>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</si>
  <si>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</si>
  <si>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</si>
  <si>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</si>
  <si>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</si>
  <si>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</si>
  <si>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</si>
  <si>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</si>
  <si>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</si>
  <si>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</si>
  <si>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</si>
  <si>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</si>
  <si>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</si>
  <si>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</si>
  <si>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</si>
  <si>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</si>
  <si>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</si>
  <si>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</si>
  <si>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</si>
  <si>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</si>
  <si>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</si>
  <si>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</si>
  <si>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</si>
  <si>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</si>
  <si>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</si>
  <si>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</si>
  <si>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</si>
  <si>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</si>
  <si>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</si>
  <si>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</si>
  <si>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</si>
  <si>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September 26, 2020</t>
  </si>
  <si>
    <t>s1951</t>
  </si>
  <si>
    <t>Time Out</t>
  </si>
  <si>
    <t>Rikhil Bahadur</t>
  </si>
  <si>
    <t>Chirag Malhotra, Pranay Pachauri, Kaamya Sharma, Riya Kothari, Aditya Jain, Shiva Dawar, Sanya Arora, Tarana Marwah, Raunaq Chopra, Vedabrata Rao</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</si>
  <si>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</si>
  <si>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</si>
  <si>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</si>
  <si>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</si>
  <si>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</si>
  <si>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</si>
  <si>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</si>
  <si>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</si>
  <si>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</si>
  <si>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</si>
  <si>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</si>
  <si>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</si>
  <si>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</si>
  <si>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</si>
  <si>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</si>
  <si>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</si>
  <si>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</si>
  <si>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</si>
  <si>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</si>
  <si>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</si>
  <si>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</si>
  <si>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</si>
  <si>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</si>
  <si>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</si>
  <si>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</si>
  <si>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</si>
  <si>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</si>
  <si>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</si>
  <si>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</si>
  <si>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</si>
  <si>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</si>
  <si>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</si>
  <si>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</si>
  <si>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</si>
  <si>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</si>
  <si>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</si>
  <si>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</si>
  <si>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</si>
  <si>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</si>
  <si>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</si>
  <si>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</si>
  <si>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</si>
  <si>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</si>
  <si>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</si>
  <si>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</si>
  <si>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</si>
  <si>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</si>
  <si>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</si>
  <si>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</si>
  <si>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</si>
  <si>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</si>
  <si>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</si>
  <si>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</si>
  <si>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</si>
  <si>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</si>
  <si>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</si>
  <si>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</si>
  <si>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</si>
  <si>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</si>
  <si>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</si>
  <si>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</si>
  <si>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</si>
  <si>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</si>
  <si>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</si>
  <si>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</si>
  <si>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</si>
  <si>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</si>
  <si>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</si>
  <si>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</si>
  <si>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</si>
  <si>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</si>
  <si>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</si>
  <si>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</si>
  <si>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</si>
  <si>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</si>
  <si>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</si>
  <si>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</si>
  <si>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</si>
  <si>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s1985</t>
  </si>
  <si>
    <t>GIMS: On the Record</t>
  </si>
  <si>
    <t>Matre Gims</t>
  </si>
  <si>
    <t>s1986</t>
  </si>
  <si>
    <t>Horrid Henry's Gross Day Out</t>
  </si>
  <si>
    <t>Gary Andrews</t>
  </si>
  <si>
    <t>Lizzie Waterworth-Santo, Emma Tate, Sue Elliot Nicholls, Tamsin Heatley, Wayne Forester, Aidan Cook, Philip Pope</t>
  </si>
  <si>
    <t>s1988</t>
  </si>
  <si>
    <t>Residue</t>
  </si>
  <si>
    <t>Merawi Gerima</t>
  </si>
  <si>
    <t>Obinna Nwachukwu, Dennis Lindsey, Taline Stewart, Derron Scott, Jamal Graham, JaCari Dye, Julian Selman, Melody Tally, Ramon Thompson, Hasinatu Camara</t>
  </si>
  <si>
    <t>September 16, 2020</t>
  </si>
  <si>
    <t>s1996</t>
  </si>
  <si>
    <t>The Devil All The Time</t>
  </si>
  <si>
    <t>Antonio Campos</t>
  </si>
  <si>
    <t>Tom Holland, Bill Skarsgrd, Riley Keough, Robert Pattinson, Mia Wasikowska, Jason Clarke, Sebastian Stan, Haley Bennett, Harry Melling, Eliza Scanlen</t>
  </si>
  <si>
    <t>s1997</t>
  </si>
  <si>
    <t>The Paramedic</t>
  </si>
  <si>
    <t>Carles Torras</t>
  </si>
  <si>
    <t>Mario Casas, Dborah Franois, Guillermo Pfening, Mara Rodrguez Soto, Celso Bugallo, Ral Jimnez, Pol Monen, Alice Bocchi, Martn Bacigalupo</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</si>
  <si>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</si>
  <si>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</si>
  <si>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</si>
  <si>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</si>
  <si>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</si>
  <si>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</si>
  <si>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</si>
  <si>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</si>
  <si>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</si>
  <si>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</si>
  <si>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</si>
  <si>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</si>
  <si>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</si>
  <si>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</si>
  <si>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</si>
  <si>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</si>
  <si>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</si>
  <si>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</si>
  <si>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</si>
  <si>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</si>
  <si>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</si>
  <si>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</si>
  <si>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</si>
  <si>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</si>
  <si>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</si>
  <si>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</si>
  <si>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</si>
  <si>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September 14, 2020</t>
  </si>
  <si>
    <t>September 11, 2020</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</si>
  <si>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</si>
  <si>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</si>
  <si>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</si>
  <si>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</si>
  <si>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</si>
  <si>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</si>
  <si>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</si>
  <si>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</si>
  <si>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</si>
  <si>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</si>
  <si>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</si>
  <si>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</si>
  <si>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</si>
  <si>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</si>
  <si>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</si>
  <si>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</si>
  <si>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</si>
  <si>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</si>
  <si>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</si>
  <si>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</si>
  <si>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</si>
  <si>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</si>
  <si>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</si>
  <si>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</si>
  <si>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</si>
  <si>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</si>
  <si>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</si>
  <si>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</si>
  <si>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</si>
  <si>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</si>
  <si>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</si>
  <si>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</si>
  <si>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</si>
  <si>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</si>
  <si>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</si>
  <si>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</si>
  <si>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</si>
  <si>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</si>
  <si>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</si>
  <si>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</si>
  <si>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</si>
  <si>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</si>
  <si>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</si>
  <si>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</si>
  <si>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</si>
  <si>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</si>
  <si>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</si>
  <si>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ahin Irmak, rem Sak, Gonca Vuslateri, Emre Karayel, Duygu Yeti, Onur Buldu, Salih Kalyon, Bilge en, Nilgn Belgn, Hakan Akn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</si>
  <si>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</si>
  <si>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</si>
  <si>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</si>
  <si>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</si>
  <si>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</si>
  <si>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</si>
  <si>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</si>
  <si>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</si>
  <si>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</si>
  <si>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</si>
  <si>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</si>
  <si>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</si>
  <si>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</si>
  <si>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</si>
  <si>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</si>
  <si>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</si>
  <si>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</si>
  <si>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</si>
  <si>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</si>
  <si>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</si>
  <si>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</si>
  <si>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</si>
  <si>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</si>
  <si>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</si>
  <si>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</si>
  <si>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</si>
  <si>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Mamouna Doucour</t>
  </si>
  <si>
    <t>Fathia Youssouf, Mdina El Aidi-Azouni, Esther Gohourou, Ilanah Cami-Goursolas, Myriam Hamma, Mamouna Gueye, Mbissine Thrse Diop, Demba Diaw, Mamadou Samak</t>
  </si>
  <si>
    <t>s2035</t>
  </si>
  <si>
    <t>So Much Love to Give</t>
  </si>
  <si>
    <t>Marcos Carnevale</t>
  </si>
  <si>
    <t>Adrin Suar, Soledad Villamil, Gabriela Toscano, Alan Sabbagh, Daro Barassi, Magela Zanotta, Betiana Blum</t>
  </si>
  <si>
    <t>s2036</t>
  </si>
  <si>
    <t>The Social Dilemma</t>
  </si>
  <si>
    <t>Jeff Orlowski</t>
  </si>
  <si>
    <t>Skyler Gisondo, Kara Hayward, Vincent Kartheiser</t>
  </si>
  <si>
    <t>s2037</t>
  </si>
  <si>
    <t>#Alive</t>
  </si>
  <si>
    <t>Cho Il</t>
  </si>
  <si>
    <t>Yoo Ah-in, Park Shin-hye</t>
  </si>
  <si>
    <t>September 8, 2020</t>
  </si>
  <si>
    <t>September 7, 2020</t>
  </si>
  <si>
    <t>s2040</t>
  </si>
  <si>
    <t>Toll Booth</t>
  </si>
  <si>
    <t>Tolga Karaelik</t>
  </si>
  <si>
    <t>Bra Pekin, Nur Aysan, Ruhi Sar, Nergis ztrk, Nadir Sarbacak, Serkan Ercan, Sermet Yeil, Enes Mazak, Zafer Diper</t>
  </si>
  <si>
    <t>Davis Guggenheim</t>
  </si>
  <si>
    <t>September 5, 2020</t>
  </si>
  <si>
    <t>s2044</t>
  </si>
  <si>
    <t>Villain</t>
  </si>
  <si>
    <t>Philip Barantini</t>
  </si>
  <si>
    <t>Craig Fairbrass, George Russo, Robert Glenister, Izuka Hoyle, Mark Monero, Tomi May, Eloise Lovell Anderson, Taz Skylar, Nicholas Aaron</t>
  </si>
  <si>
    <t>September 4, 2020</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</si>
  <si>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</si>
  <si>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</si>
  <si>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</si>
  <si>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</si>
  <si>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</si>
  <si>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</si>
  <si>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</si>
  <si>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</si>
  <si>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</si>
  <si>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</si>
  <si>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</si>
  <si>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</si>
  <si>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</si>
  <si>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</si>
  <si>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</si>
  <si>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</si>
  <si>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</si>
  <si>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</si>
  <si>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</si>
  <si>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</si>
  <si>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</si>
  <si>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</si>
  <si>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</si>
  <si>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</si>
  <si>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</si>
  <si>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</si>
  <si>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</si>
  <si>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September 2, 2020</t>
  </si>
  <si>
    <t>s2056</t>
  </si>
  <si>
    <t>Freaks  You're One of Us</t>
  </si>
  <si>
    <t>Felix Binder</t>
  </si>
  <si>
    <t>Cornelia Grschel, Tim Oliver Schultz, Wotan Wilke Mhring,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</si>
  <si>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</si>
  <si>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</si>
  <si>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</si>
  <si>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</si>
  <si>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</si>
  <si>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</si>
  <si>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</si>
  <si>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</si>
  <si>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</si>
  <si>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</si>
  <si>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Kormkur</t>
  </si>
  <si>
    <t>Shailene Woodley, Sam Claflin, Jeffrey Thomas, Elizabeth Hawthorne</t>
  </si>
  <si>
    <t>Hong Kong, Iceland, United States</t>
  </si>
  <si>
    <t>September 1, 2020</t>
  </si>
  <si>
    <t>s2061</t>
  </si>
  <si>
    <t>Always Be My Maybe</t>
  </si>
  <si>
    <t>Gerald Anderson, Arci Muoz,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</si>
  <si>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</si>
  <si>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</si>
  <si>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</si>
  <si>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</si>
  <si>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s2066</t>
  </si>
  <si>
    <t>Children of the Sea</t>
  </si>
  <si>
    <t>Ayumu Watanabe</t>
  </si>
  <si>
    <t>Mana Ashida, Hiiro Ishibashi, Seishu Uragami, Win Morisaki, Goro Inagaki, Yu Aoi, Toru Watanabe, Min Tanaka, Sumiko Fuji</t>
  </si>
  <si>
    <t>Anime Features, International Movies</t>
  </si>
  <si>
    <t>s2068</t>
  </si>
  <si>
    <t>Fate/Grand Order -First Order-</t>
  </si>
  <si>
    <t>Hitoshi Namba</t>
  </si>
  <si>
    <t>Nobunaga Shimazaki, Rie Takahashi, Ayako Kawasumi, Madoka Yonezawa, Kenichi Suzumura, Tomokazu Sugita</t>
  </si>
  <si>
    <t>Felipe Esparza</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</si>
  <si>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</si>
  <si>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</si>
  <si>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</si>
  <si>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</si>
  <si>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</si>
  <si>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</si>
  <si>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</si>
  <si>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</si>
  <si>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s2075</t>
  </si>
  <si>
    <t>Soldier</t>
  </si>
  <si>
    <t>Abbas Mustan</t>
  </si>
  <si>
    <t>Rakhee Gulzar, Bobby Deol, Preity Zinta</t>
  </si>
  <si>
    <t>s2076</t>
  </si>
  <si>
    <t>Take the Ball, Pass the Ball</t>
  </si>
  <si>
    <t>Duncan McMath</t>
  </si>
  <si>
    <t>Thierry Henry, Michael Carnick, Javier Mascherano, Fabio Capello, Jordi Cruyff, Andrs Iniesta, Xavi Hernndez,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</si>
  <si>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</si>
  <si>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</si>
  <si>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</si>
  <si>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</si>
  <si>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</si>
  <si>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</si>
  <si>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</si>
  <si>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</si>
  <si>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</si>
  <si>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</si>
  <si>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</si>
  <si>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</si>
  <si>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</si>
  <si>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</si>
  <si>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</si>
  <si>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</si>
  <si>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</si>
  <si>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</si>
  <si>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</si>
  <si>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</si>
  <si>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</si>
  <si>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</si>
  <si>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</si>
  <si>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</si>
  <si>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</si>
  <si>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</si>
  <si>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</si>
  <si>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</si>
  <si>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</si>
  <si>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</si>
  <si>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</si>
  <si>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</si>
  <si>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</si>
  <si>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</si>
  <si>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</si>
  <si>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August 28, 2020</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</si>
  <si>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</si>
  <si>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</si>
  <si>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</si>
  <si>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</si>
  <si>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</si>
  <si>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</si>
  <si>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</si>
  <si>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Galn Galindo</t>
  </si>
  <si>
    <t>Javier Rey, Vernica Echegui, Brays Efe, Antonio Resines, lex Garca, Carlos Areces, Ernesto Alterio, Leonardo Sbaraglia</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</si>
  <si>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</si>
  <si>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</si>
  <si>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</si>
  <si>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</si>
  <si>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</si>
  <si>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</si>
  <si>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</si>
  <si>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</si>
  <si>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</si>
  <si>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</si>
  <si>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</si>
  <si>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</si>
  <si>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</si>
  <si>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August 26, 2020</t>
  </si>
  <si>
    <t>s2095</t>
  </si>
  <si>
    <t>Lingua Franca</t>
  </si>
  <si>
    <t>Isabel Sandoval</t>
  </si>
  <si>
    <t>Eamon Farren, Lev Gorn, PJ Boudousqu,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</si>
  <si>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</si>
  <si>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</si>
  <si>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</si>
  <si>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</si>
  <si>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Bagiski, Andrew Laws, Sneha Koorse, Declan De Barra, Beau DeMayo, Simon Emanuel, Ivn Pohrnok, Tim Aslam, Charlotte Brndstrm</t>
  </si>
  <si>
    <t>s2101</t>
  </si>
  <si>
    <t>Septembers of Shiraz</t>
  </si>
  <si>
    <t>Wayne Blair</t>
  </si>
  <si>
    <t>Adrien Brody, Salma Hayek, Shohreh Aghdashloo, Alon Aboutboul, Navid Navid, Ariana Molkara, Nasser Memarzia, Jamie Ward, Anthony Azizi, Liron Levo, Gabriella Wright</t>
  </si>
  <si>
    <t>August 24, 2020</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</si>
  <si>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</si>
  <si>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</si>
  <si>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</si>
  <si>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</si>
  <si>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</si>
  <si>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</si>
  <si>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</si>
  <si>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</si>
  <si>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Erndira Ibarra, Dale Carley, Ariane Pellicer, Johana Blendl, Dai Liparoti, Mauricio Aspe, Nick Zedd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</si>
  <si>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</si>
  <si>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</si>
  <si>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</si>
  <si>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</si>
  <si>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</si>
  <si>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</si>
  <si>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</si>
  <si>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</si>
  <si>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</si>
  <si>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s2111</t>
  </si>
  <si>
    <t>Scarecrow</t>
  </si>
  <si>
    <t>Khaled Marei</t>
  </si>
  <si>
    <t>Ahmed Helmy, Menna Shalaby, Khaled El Sawy, Bayoumi Fouad, Entsar, Samy Maghawry, Mahmoud Ellisy, Yasser El Tobgy, Hassan Hosny, Lotfy Labib</t>
  </si>
  <si>
    <t>s2112</t>
  </si>
  <si>
    <t>The Crimes That Bind</t>
  </si>
  <si>
    <t>Cecilia Roth, Miguel ngel Sol, Benjamn Amadeo, Sofa Gala Castiglione, Yanina vila, Marcelo Subiotto, Paola Barrientos, Diego Cremonesi, Claudio Martnez Bel</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</si>
  <si>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</si>
  <si>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</si>
  <si>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</si>
  <si>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</si>
  <si>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</si>
  <si>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</si>
  <si>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</si>
  <si>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</si>
  <si>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</si>
  <si>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</si>
  <si>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</si>
  <si>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</si>
  <si>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</si>
  <si>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</si>
  <si>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Documentaries, Faith &amp; Spirituality, International Movies</t>
  </si>
  <si>
    <t>s2121</t>
  </si>
  <si>
    <t>Les Misrables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</si>
  <si>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</si>
  <si>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</si>
  <si>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</si>
  <si>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</si>
  <si>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</si>
  <si>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</si>
  <si>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</si>
  <si>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</si>
  <si>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August 15, 2020</t>
  </si>
  <si>
    <t>s2127</t>
  </si>
  <si>
    <t>What's Your Raashee?</t>
  </si>
  <si>
    <t>Harman Baweja, Priyanka Chopra, Manju Singh, Anjan Srivastav, Darshan Jariwala, Dilip Joshi, Vishwa Badola, Rajesh Vivek, Daya Shankar Pandey, Yuri Suri</t>
  </si>
  <si>
    <t>August 14, 2020</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</si>
  <si>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</si>
  <si>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</si>
  <si>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</si>
  <si>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</si>
  <si>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</si>
  <si>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</si>
  <si>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</si>
  <si>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</si>
  <si>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</si>
  <si>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</si>
  <si>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</si>
  <si>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</si>
  <si>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</si>
  <si>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</si>
  <si>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</si>
  <si>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s2138</t>
  </si>
  <si>
    <t>An Easy Girl</t>
  </si>
  <si>
    <t>Rebecca Zlotowski</t>
  </si>
  <si>
    <t>Mina Farid, Zahia Dehar, Benot Magimel, Nuno Lopes, Clotilde Courau, Loubna Abidar, "Riley" Lakdhar Dridi, Henri-Nol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</si>
  <si>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</si>
  <si>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</si>
  <si>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</si>
  <si>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</si>
  <si>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</si>
  <si>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</si>
  <si>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Michal Abiteboul, Nicolas Ronchi, tienne Rotha Moeng</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</si>
  <si>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</si>
  <si>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</si>
  <si>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</si>
  <si>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</si>
  <si>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</si>
  <si>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</si>
  <si>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</si>
  <si>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</si>
  <si>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</si>
  <si>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</si>
  <si>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</si>
  <si>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</si>
  <si>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</si>
  <si>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August 10, 2020</t>
  </si>
  <si>
    <t>s2147</t>
  </si>
  <si>
    <t>The Lost Husband</t>
  </si>
  <si>
    <t>Vicky Wight</t>
  </si>
  <si>
    <t>Leslie Bibb, Josh Duhamel, Nora Dunn, Sharon Lawrence, Callie Hope Haverda, Roxton Garcia</t>
  </si>
  <si>
    <t>August 8, 2020</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</si>
  <si>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</si>
  <si>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</si>
  <si>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</si>
  <si>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</si>
  <si>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</si>
  <si>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</si>
  <si>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</si>
  <si>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</si>
  <si>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Schweighfer, Kailas Mahadevan</t>
  </si>
  <si>
    <t>August 7, 2020</t>
  </si>
  <si>
    <t>s2155</t>
  </si>
  <si>
    <t>Stars in the Sky: A Hunting Story</t>
  </si>
  <si>
    <t>s2156</t>
  </si>
  <si>
    <t>The Magic School Bus Rides Again Kids In Space</t>
  </si>
  <si>
    <t>Kate McKinnon, Matthew Mucci, Mikaela Blake, Gabby Clarke, Roman Lutterotti, Leke Maceda-Rustecki, Birva Pandya, Lynsey Pham, Kaden Stephen</t>
  </si>
  <si>
    <t>s2160</t>
  </si>
  <si>
    <t>Work It</t>
  </si>
  <si>
    <t>Laura Terruso</t>
  </si>
  <si>
    <t>Sabrina Carpenter, Jordan Fisher, Liza Koshy, Keiynan Lonsdale, Michelle Buteau, Drew Ray Tanner</t>
  </si>
  <si>
    <t>August 6, 2020</t>
  </si>
  <si>
    <t>s2162</t>
  </si>
  <si>
    <t>Nasha Natasha</t>
  </si>
  <si>
    <t>Martn Sastre</t>
  </si>
  <si>
    <t>Natalia Oreiro</t>
  </si>
  <si>
    <t>s2164</t>
  </si>
  <si>
    <t>Anelka: Misunderstood</t>
  </si>
  <si>
    <t>Franck Nataf</t>
  </si>
  <si>
    <t>Nicolas Anelka</t>
  </si>
  <si>
    <t>August 5, 2020</t>
  </si>
  <si>
    <t>August 4, 2020</t>
  </si>
  <si>
    <t>s2168</t>
  </si>
  <si>
    <t>Malibu Rescue: The Next Wave</t>
  </si>
  <si>
    <t>Savage Steve Holland</t>
  </si>
  <si>
    <t>Ricardo Hurtado, Breanna Yde, Jackie R. Jacobson, Abby Donnelly, Alkoya Brunson, Jeff Meacham, Ella Gross, Carlos Sanson, JT Neal, Camaron Engels, Kirrilee Berger</t>
  </si>
  <si>
    <t>s2170</t>
  </si>
  <si>
    <t>Sam Jay: 3 In The Morning</t>
  </si>
  <si>
    <t>Sam Jay</t>
  </si>
  <si>
    <t>s2172</t>
  </si>
  <si>
    <t>Almost Love</t>
  </si>
  <si>
    <t>Mike Doyle</t>
  </si>
  <si>
    <t>Scott Evans, Augustus Prew, Kate Walsh, Michelle Buteau, Zo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</si>
  <si>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</si>
  <si>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</si>
  <si>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</si>
  <si>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</si>
  <si>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</si>
  <si>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</si>
  <si>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</si>
  <si>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</si>
  <si>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</si>
  <si>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</si>
  <si>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</si>
  <si>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</si>
  <si>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s2180</t>
  </si>
  <si>
    <t>The Ottoman Lieutenant</t>
  </si>
  <si>
    <t>Joseph Ruben</t>
  </si>
  <si>
    <t>Michiel Huisman, Hera Hilmar, Josh Hartnett, Ben Kingsley, Haluk Bilginer, Affif Ben Badra, Paul Barrett, Jessica Turner</t>
  </si>
  <si>
    <t>Turkey, United States</t>
  </si>
  <si>
    <t>s2184</t>
  </si>
  <si>
    <t>What Keeps You Alive</t>
  </si>
  <si>
    <t>Colin Minihan</t>
  </si>
  <si>
    <t>Hannah Emily Anderson, Brittany Allen, Martha MacIsaac, Joey Klein, Charlotte Lindsay Marron</t>
  </si>
  <si>
    <t>LGBTQ Movies, Thrillers</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</si>
  <si>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</si>
  <si>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</si>
  <si>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</si>
  <si>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</si>
  <si>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</si>
  <si>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</si>
  <si>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</si>
  <si>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</si>
  <si>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</si>
  <si>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</si>
  <si>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</si>
  <si>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</si>
  <si>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</si>
  <si>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</si>
  <si>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</si>
  <si>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</si>
  <si>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</si>
  <si>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s2192</t>
  </si>
  <si>
    <t>Retablo</t>
  </si>
  <si>
    <t>lvaro Delgado-Aparicio L.</t>
  </si>
  <si>
    <t>Junior Bjar Roca, Amiel Cayo, Magaly Solier, Hermelinda Lujn, Mauro Chuchn, Claudia Sols, Coco Chiarella</t>
  </si>
  <si>
    <t>Peru, Germany, Norway</t>
  </si>
  <si>
    <t>July 30, 2020</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</si>
  <si>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</si>
  <si>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</si>
  <si>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</si>
  <si>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</si>
  <si>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</si>
  <si>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</si>
  <si>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</si>
  <si>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</si>
  <si>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</si>
  <si>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</si>
  <si>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</si>
  <si>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</si>
  <si>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</si>
  <si>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</si>
  <si>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</si>
  <si>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</si>
  <si>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</si>
  <si>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 Ike Barry, Chukwudi Iwuji</t>
  </si>
  <si>
    <t>Brazil, France</t>
  </si>
  <si>
    <t>s2199</t>
  </si>
  <si>
    <t>The Hater</t>
  </si>
  <si>
    <t>Jan Komasa</t>
  </si>
  <si>
    <t>Maciej Musiaowski, Agata Kulesza, Danuta Stenka, Vanessa Aleksander, Maciej Stuhr, Jacek Koman, Adam Gradowski, Piotr Biedron, Martynika Kosnica</t>
  </si>
  <si>
    <t>s2203</t>
  </si>
  <si>
    <t>Banana Split</t>
  </si>
  <si>
    <t>Ben Kasulke</t>
  </si>
  <si>
    <t>Hannah Marks, Liana Liberato, Dylan Sprouse, Luke Spencer Roberts, Jessica Hecht, Addison Riecke, Meagan Kimberly Smith, Haley Ramm</t>
  </si>
  <si>
    <t>July 26, 2020</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</si>
  <si>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</si>
  <si>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</si>
  <si>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</si>
  <si>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</si>
  <si>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</si>
  <si>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</si>
  <si>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</si>
  <si>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</si>
  <si>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</si>
  <si>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</si>
  <si>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</si>
  <si>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</si>
  <si>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</si>
  <si>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</si>
  <si>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</si>
  <si>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</si>
  <si>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</si>
  <si>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</si>
  <si>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</si>
  <si>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</si>
  <si>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</si>
  <si>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Rene Elise Goldsberry</t>
  </si>
  <si>
    <t>s2210</t>
  </si>
  <si>
    <t>Nimbe</t>
  </si>
  <si>
    <t>Tope Alake</t>
  </si>
  <si>
    <t>Odunlade Adekola, Chimezie Imo, Sani Danja, Rachael Okonkwo, Broda Shaggi, Toyin Abraham, Kelechi Udegbe, Doyin Abiola, Molawa Davis</t>
  </si>
  <si>
    <t>s2211</t>
  </si>
  <si>
    <t>Offering to the Storm</t>
  </si>
  <si>
    <t>Fernando Gonzlez Molina</t>
  </si>
  <si>
    <t>Marta Etura, Leonardo Sbaraglia, Carlos Librado "Nene", Francesc Orella, Imanol Arias, lvaro Cervantes, Itziar Aizpuru, Benn Northover, Marta Larralde, Alicia Snchez, Eduardo Rosa, Angel Alkain, Ana Wagener, Paco Tous, Patricia Lpez Arnaiz, Pedro Casablanc</t>
  </si>
  <si>
    <t>Spain, Germany</t>
  </si>
  <si>
    <t>s2212</t>
  </si>
  <si>
    <t>Romance Doll</t>
  </si>
  <si>
    <t>Yuki Tanada</t>
  </si>
  <si>
    <t>Issey Takahashi, Yuu Aoi, Kenta Hamano, Toko Miura, Koji Ohkura, Pierre Taki, Eri Watanabe, Kitaro</t>
  </si>
  <si>
    <t>s2214</t>
  </si>
  <si>
    <t>The Kissing Booth 2</t>
  </si>
  <si>
    <t>Joey King, Joel Courtney, Jacob Elordi, Molly Ringwald, Taylor Zakhar Perez, Maisie Richardson-Sellers, Meganne Young</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</si>
  <si>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</si>
  <si>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</si>
  <si>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</si>
  <si>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</si>
  <si>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</si>
  <si>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</si>
  <si>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</si>
  <si>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</si>
  <si>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</si>
  <si>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July 22, 2020</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</si>
  <si>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</si>
  <si>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</si>
  <si>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</si>
  <si>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</si>
  <si>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</si>
  <si>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</si>
  <si>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</si>
  <si>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</si>
  <si>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</si>
  <si>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</si>
  <si>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</si>
  <si>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</si>
  <si>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</si>
  <si>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</si>
  <si>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</si>
  <si>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July 18, 2020</t>
  </si>
  <si>
    <t>July 17, 2020</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</si>
  <si>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</si>
  <si>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</si>
  <si>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</si>
  <si>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</si>
  <si>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</si>
  <si>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</si>
  <si>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</si>
  <si>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</si>
  <si>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</si>
  <si>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</si>
  <si>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</si>
  <si>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</si>
  <si>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Marie-Jose Croze, Axelle Laffont, Matthias Dandois, Victor Meutelet, Wal Sersoub, Florence Thomassin</t>
  </si>
  <si>
    <t>s2235</t>
  </si>
  <si>
    <t>Cold Feet</t>
  </si>
  <si>
    <t>Jim Iyke, Joselyn Dumas, Enyinna Nwigwe, Beverly Naya, Femi Adebayo, Segun Arinze, Padita Agu</t>
  </si>
  <si>
    <t>July 15, 2020</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</si>
  <si>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</si>
  <si>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</si>
  <si>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</si>
  <si>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</si>
  <si>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</si>
  <si>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</si>
  <si>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</si>
  <si>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Fos, Euridice Axen, Massimiliano Gallo, Alessia Giuliani</t>
  </si>
  <si>
    <t>July 14, 2020</t>
  </si>
  <si>
    <t>s2243</t>
  </si>
  <si>
    <t>Urzila Carlson: Overqualified Loser</t>
  </si>
  <si>
    <t>Hayden Guppy</t>
  </si>
  <si>
    <t>Urzila Carlson</t>
  </si>
  <si>
    <t>s2245</t>
  </si>
  <si>
    <t>Hole in the Wall</t>
  </si>
  <si>
    <t>Andr Odendaal, Johan Vorster</t>
  </si>
  <si>
    <t>Andr Odendaal, Nicholas Campbell, Tinarie van Wyk Loots, Bheki Mkwane, Susan Coetzer, Botho Molohloane, Anna Davel, Nomboniso Paile, Dania Gelderblom, Hamish Kyd</t>
  </si>
  <si>
    <t>July 11, 2020</t>
  </si>
  <si>
    <t>July 10, 2020</t>
  </si>
  <si>
    <t>s2248</t>
  </si>
  <si>
    <t>Mama's Boy</t>
  </si>
  <si>
    <t>Amro Salah</t>
  </si>
  <si>
    <t>Hesham Maged, Shikoo, Mohammed Tharwat, Mahmoud Ellisy, Ahmed Sultan, Noor Kadri</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</si>
  <si>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</si>
  <si>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</si>
  <si>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</si>
  <si>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</si>
  <si>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</si>
  <si>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</si>
  <si>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</si>
  <si>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</si>
  <si>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s2257</t>
  </si>
  <si>
    <t>Born Racer</t>
  </si>
  <si>
    <t>Bryn Evans</t>
  </si>
  <si>
    <t>Scott Dixon</t>
  </si>
  <si>
    <t>July 8, 2020</t>
  </si>
  <si>
    <t>s2258</t>
  </si>
  <si>
    <t>Mucho Mucho Amor: The Legend of Walter Mercado</t>
  </si>
  <si>
    <t>Cristina Costantini, Kareem Tabsch</t>
  </si>
  <si>
    <t>Walter Mercado</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</si>
  <si>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</si>
  <si>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</si>
  <si>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</si>
  <si>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</si>
  <si>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</si>
  <si>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</si>
  <si>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</si>
  <si>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</si>
  <si>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</si>
  <si>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Scott Zabielski</t>
  </si>
  <si>
    <t>Jim Jefferies</t>
  </si>
  <si>
    <t>s2263</t>
  </si>
  <si>
    <t>A Kid from Coney Island</t>
  </si>
  <si>
    <t>Coodie, Chike</t>
  </si>
  <si>
    <t>Stephon Marbury</t>
  </si>
  <si>
    <t>July 6, 2020</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</si>
  <si>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</si>
  <si>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</si>
  <si>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</si>
  <si>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</si>
  <si>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</si>
  <si>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</si>
  <si>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</si>
  <si>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</si>
  <si>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</si>
  <si>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</si>
  <si>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</si>
  <si>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</si>
  <si>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</si>
  <si>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</si>
  <si>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</si>
  <si>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</si>
  <si>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</si>
  <si>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</si>
  <si>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</si>
  <si>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</si>
  <si>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</si>
  <si>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</si>
  <si>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</si>
  <si>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</si>
  <si>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</si>
  <si>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</si>
  <si>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</si>
  <si>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</si>
  <si>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</si>
  <si>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</si>
  <si>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</si>
  <si>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</si>
  <si>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</si>
  <si>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</si>
  <si>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</si>
  <si>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</si>
  <si>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</si>
  <si>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</si>
  <si>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</si>
  <si>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</si>
  <si>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</si>
  <si>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</si>
  <si>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</si>
  <si>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</si>
  <si>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</si>
  <si>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</si>
  <si>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</si>
  <si>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</si>
  <si>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</si>
  <si>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</si>
  <si>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</si>
  <si>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</si>
  <si>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</si>
  <si>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</si>
  <si>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</si>
  <si>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</si>
  <si>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</si>
  <si>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</si>
  <si>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</si>
  <si>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</si>
  <si>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</si>
  <si>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</si>
  <si>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</si>
  <si>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</si>
  <si>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</si>
  <si>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</si>
  <si>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</si>
  <si>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</si>
  <si>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</si>
  <si>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</si>
  <si>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</si>
  <si>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</si>
  <si>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</si>
  <si>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</si>
  <si>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</si>
  <si>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</si>
  <si>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</si>
  <si>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</si>
  <si>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</si>
  <si>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</si>
  <si>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</si>
  <si>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</si>
  <si>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</si>
  <si>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</si>
  <si>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</si>
  <si>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</si>
  <si>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</si>
  <si>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</si>
  <si>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</si>
  <si>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</si>
  <si>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</si>
  <si>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</si>
  <si>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</si>
  <si>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</si>
  <si>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</si>
  <si>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</si>
  <si>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</si>
  <si>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</si>
  <si>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</si>
  <si>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</si>
  <si>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</si>
  <si>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</si>
  <si>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</si>
  <si>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</si>
  <si>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</si>
  <si>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</si>
  <si>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</si>
  <si>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</si>
  <si>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</si>
  <si>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</si>
  <si>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</si>
  <si>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</si>
  <si>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</si>
  <si>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</si>
  <si>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</si>
  <si>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</si>
  <si>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</si>
  <si>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</si>
  <si>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</si>
  <si>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</si>
  <si>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</si>
  <si>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</si>
  <si>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</si>
  <si>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s2301</t>
  </si>
  <si>
    <t>The Perfect Picture: Ten Years Later</t>
  </si>
  <si>
    <t>Shirley Frimpong-Manso</t>
  </si>
  <si>
    <t>Jackie Appiah, Naa Ashorkor Mensa-Doku, Lydia Forson, Adjetey Anang, Richard Mofe-Damijo, Chris Attoh, Gideon Okeke, Joselyn Dumas, John Dumelo, Beverly Naya</t>
  </si>
  <si>
    <t>Ghana</t>
  </si>
  <si>
    <t>July 2, 2020</t>
  </si>
  <si>
    <t>s2303</t>
  </si>
  <si>
    <t>Thiago Ventura: POKAS</t>
  </si>
  <si>
    <t>Fabio Ock, Joana Mazzucchelli</t>
  </si>
  <si>
    <t>Thiago Ventura</t>
  </si>
  <si>
    <t>s2305</t>
  </si>
  <si>
    <t>#AnneFrank - Parallel Stories</t>
  </si>
  <si>
    <t>Sabina Fedeli, Anna Migotto</t>
  </si>
  <si>
    <t>Helen Mirren, Gengher Gatti</t>
  </si>
  <si>
    <t>July 1, 2020</t>
  </si>
  <si>
    <t>s2308</t>
  </si>
  <si>
    <t>Abby Hatcher</t>
  </si>
  <si>
    <t>Kyran Kelly</t>
  </si>
  <si>
    <t>Macy Drouin, Wyatt White, Paul Sun-Hyung Lee, Michela Luci, Christian Dal Dosso, Laaibah Alvi, Leo Orgil</t>
  </si>
  <si>
    <t>s2309</t>
  </si>
  <si>
    <t>Ad</t>
  </si>
  <si>
    <t>Salvador Calvo</t>
  </si>
  <si>
    <t>Luis Tosar, Anna Castillo, lvaro Cervantes, Miquel Fernndez, Jess Carroza, Moustapha Oumarou, Adam Nourou, Zayidiyya Dissou, Ana Wagener, Nora Navas</t>
  </si>
  <si>
    <t>s2310</t>
  </si>
  <si>
    <t>Ali Baba ve 7 Cceler</t>
  </si>
  <si>
    <t>Cem Ylmaz</t>
  </si>
  <si>
    <t>Cem Ylmaz, Irina Ivkina, etin Altay, Zafer Algz, Can Ylmaz, Bahtiyar Engin, Fevzi Gke,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</si>
  <si>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</si>
  <si>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</si>
  <si>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</si>
  <si>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</si>
  <si>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</si>
  <si>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</si>
  <si>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</si>
  <si>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</si>
  <si>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Yaknda</t>
  </si>
  <si>
    <t>Cem Ylmaz, Tlin zen, Ozan Gven, zkan Uur, Zafer Algz, Cengiz Bozkurt, Cahit Gk, Bahtiyar Engin, Mazhar Alanson, Metin Cokun, Turul Tlek</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</si>
  <si>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</si>
  <si>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</si>
  <si>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</si>
  <si>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</si>
  <si>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</si>
  <si>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</si>
  <si>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</si>
  <si>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s2318</t>
  </si>
  <si>
    <t>Total Recall</t>
  </si>
  <si>
    <t>Paul Verhoeven</t>
  </si>
  <si>
    <t>Arnold Schwarzenegger, Rachel Ticotin, Sharon Stone, Michael Ironside, Ronny Cox, Marshall Bell, Michael Champion, Mel Johnson Jr., Roy Brocksmith, Rosemary Dunsmore</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</si>
  <si>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</si>
  <si>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</si>
  <si>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</si>
  <si>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</si>
  <si>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June 30, 2020</t>
  </si>
  <si>
    <t>s2322</t>
  </si>
  <si>
    <t>George Lopez: We'll Do It For Half</t>
  </si>
  <si>
    <t>George Lopez</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</si>
  <si>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</si>
  <si>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</si>
  <si>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</si>
  <si>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</si>
  <si>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</si>
  <si>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</si>
  <si>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</si>
  <si>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</si>
  <si>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</si>
  <si>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</si>
  <si>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</si>
  <si>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</si>
  <si>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</si>
  <si>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Abhijit Panse</t>
  </si>
  <si>
    <t>Nawazuddin Siddiqui, Amrita Rao, Rajeev Panday, Sanjay Narvekar, Rajesh Khera, Prakash Belawadi, Avantika Akerkar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</si>
  <si>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</si>
  <si>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</si>
  <si>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</si>
  <si>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</si>
  <si>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</si>
  <si>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</si>
  <si>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June 26, 2020</t>
  </si>
  <si>
    <t>s2331</t>
  </si>
  <si>
    <t>Eurovision Song Contest: The Story of Fire Saga</t>
  </si>
  <si>
    <t>David Dobkin</t>
  </si>
  <si>
    <t>Will Ferrell, Rachel McAdams, Dan Stevens, Melissanthi Mahut, Mikael Persbrandt, lafur Darri lafsson, Graham Norton, Demi Lovato, Pierce Brosnan</t>
  </si>
  <si>
    <t>Comedies, Music &amp; Musicals, Romantic Movies</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</si>
  <si>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</si>
  <si>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</si>
  <si>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</si>
  <si>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</si>
  <si>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</si>
  <si>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</si>
  <si>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</si>
  <si>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</si>
  <si>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s2337</t>
  </si>
  <si>
    <t>Thackeray (Hindi)</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</si>
  <si>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</si>
  <si>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</si>
  <si>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</si>
  <si>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</si>
  <si>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</si>
  <si>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</si>
  <si>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</si>
  <si>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</si>
  <si>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</si>
  <si>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</si>
  <si>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</si>
  <si>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</si>
  <si>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June 24, 2020</t>
  </si>
  <si>
    <t>s2343</t>
  </si>
  <si>
    <t>Bulbbul</t>
  </si>
  <si>
    <t>Anvita Dutt</t>
  </si>
  <si>
    <t>Tripti Dimri, Avinash Tiwary, Rahul Bose, Parambrata Chatterjee, Paoli Dam, Veera Kapur Ee</t>
  </si>
  <si>
    <t>s2345</t>
  </si>
  <si>
    <t>Nobody Knows I'm Here</t>
  </si>
  <si>
    <t>Gaspar Antillo</t>
  </si>
  <si>
    <t>Jorge Garca, Millaray Lobos, Luis Gnecco, Alejandro Goic, Gastn Pauls, Eduardo Paxeco</t>
  </si>
  <si>
    <t>Chile</t>
  </si>
  <si>
    <t>s2346</t>
  </si>
  <si>
    <t>Eric Andre: Legalize Everything</t>
  </si>
  <si>
    <t>Eric Notarnicola</t>
  </si>
  <si>
    <t>Eric Andr</t>
  </si>
  <si>
    <t>June 23, 2020</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</si>
  <si>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</si>
  <si>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</si>
  <si>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</si>
  <si>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</si>
  <si>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</si>
  <si>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</si>
  <si>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</si>
  <si>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</si>
  <si>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</si>
  <si>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June 21, 2020</t>
  </si>
  <si>
    <t>s2351</t>
  </si>
  <si>
    <t>Woodshock</t>
  </si>
  <si>
    <t>Kate Mulleavy, Laura Mulleavy</t>
  </si>
  <si>
    <t>Kirsten Dunst, Joe Cole, Pilou Asbk,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</si>
  <si>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</si>
  <si>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</si>
  <si>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</si>
  <si>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</si>
  <si>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</si>
  <si>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</si>
  <si>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</si>
  <si>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</si>
  <si>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</si>
  <si>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</si>
  <si>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</si>
  <si>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</si>
  <si>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</si>
  <si>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</si>
  <si>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</si>
  <si>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</si>
  <si>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</si>
  <si>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</si>
  <si>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s2359</t>
  </si>
  <si>
    <t>Lost Bullet</t>
  </si>
  <si>
    <t>Guillaume Pierret</t>
  </si>
  <si>
    <t>Alban Lenoir, Nicolas Duvauchelle, Ramzy Bedia, Stfi Celma, Rod Paradot, Sbastien Lalanne, Pascale Arbillot, Arthur Aspaturian, Patrick Mdioni</t>
  </si>
  <si>
    <t>s2361</t>
  </si>
  <si>
    <t>One-Way to Tomorrow</t>
  </si>
  <si>
    <t>Dilan iek Deniz, Metin Akdlger</t>
  </si>
  <si>
    <t>s2362</t>
  </si>
  <si>
    <t>The Emigrant</t>
  </si>
  <si>
    <t>Khaled El Nabawy, Hanan Turk, Yousra, Mahmoud Hemeida, Safia el-Emari, Michel Piccoli, Ahmed Bedir</t>
  </si>
  <si>
    <t>Egypt, France</t>
  </si>
  <si>
    <t>s2364</t>
  </si>
  <si>
    <t>Wasp Network</t>
  </si>
  <si>
    <t>Olivier Assayas</t>
  </si>
  <si>
    <t>Penlope Cruz, Edgar Ramrez, Wagner Moura, Gael Garca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</si>
  <si>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</si>
  <si>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</si>
  <si>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</si>
  <si>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</si>
  <si>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</si>
  <si>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</si>
  <si>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</si>
  <si>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</si>
  <si>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</si>
  <si>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</si>
  <si>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</si>
  <si>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</si>
  <si>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</si>
  <si>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</si>
  <si>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</si>
  <si>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</si>
  <si>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</si>
  <si>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</si>
  <si>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</si>
  <si>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</si>
  <si>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</si>
  <si>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</si>
  <si>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</si>
  <si>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</si>
  <si>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</si>
  <si>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</si>
  <si>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</si>
  <si>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</si>
  <si>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</si>
  <si>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</si>
  <si>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</si>
  <si>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</si>
  <si>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</si>
  <si>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</si>
  <si>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</si>
  <si>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</si>
  <si>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</si>
  <si>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</si>
  <si>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</si>
  <si>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</si>
  <si>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</si>
  <si>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</si>
  <si>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</si>
  <si>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</si>
  <si>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</si>
  <si>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</si>
  <si>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</si>
  <si>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</si>
  <si>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</si>
  <si>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</si>
  <si>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</si>
  <si>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</si>
  <si>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</si>
  <si>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</si>
  <si>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</si>
  <si>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</si>
  <si>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</si>
  <si>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</si>
  <si>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</si>
  <si>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</si>
  <si>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</si>
  <si>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</si>
  <si>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</si>
  <si>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</si>
  <si>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</si>
  <si>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June 15, 2020</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</si>
  <si>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</si>
  <si>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</si>
  <si>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</si>
  <si>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</si>
  <si>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</si>
  <si>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</si>
  <si>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</si>
  <si>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</si>
  <si>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</si>
  <si>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</si>
  <si>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June 13, 2020</t>
  </si>
  <si>
    <t>s2390</t>
  </si>
  <si>
    <t>Asura Guru</t>
  </si>
  <si>
    <t>A. Raajdheep</t>
  </si>
  <si>
    <t>Vikram Prabhu, Subbaraju, Mahima Nambiar, Yogi Babu, Jagan</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</si>
  <si>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</si>
  <si>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</si>
  <si>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</si>
  <si>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</si>
  <si>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</si>
  <si>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</si>
  <si>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</si>
  <si>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</si>
  <si>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</si>
  <si>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</si>
  <si>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</si>
  <si>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Mlanie Thierry, Paul Walter Hauser, Jasper Pkknen, Johnny Nguyen, Chadwick Boseman</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</si>
  <si>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</si>
  <si>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</si>
  <si>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</si>
  <si>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</si>
  <si>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</si>
  <si>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</si>
  <si>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</si>
  <si>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</si>
  <si>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</si>
  <si>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</si>
  <si>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</si>
  <si>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</si>
  <si>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</si>
  <si>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</si>
  <si>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</si>
  <si>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</si>
  <si>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</si>
  <si>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</si>
  <si>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</si>
  <si>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</si>
  <si>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</si>
  <si>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</si>
  <si>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</si>
  <si>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</si>
  <si>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s2408</t>
  </si>
  <si>
    <t>Middle Men</t>
  </si>
  <si>
    <t>George Gallo</t>
  </si>
  <si>
    <t>Luke Wilson, Giovanni Ribisi, Gabriel Macht, James Caan, Jacinda Barrett, Kevin Pollak, Laura Ramsey, Rade Serbedzija, Terry Crews, Kelsey Grammer</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</si>
  <si>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</si>
  <si>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</si>
  <si>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</si>
  <si>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</si>
  <si>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</si>
  <si>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</si>
  <si>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</si>
  <si>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</si>
  <si>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</si>
  <si>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</si>
  <si>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</si>
  <si>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Biaows, Tomasz Mandes</t>
  </si>
  <si>
    <t>Anna-Maria Sieklucka, Michele Morrone, Bronisaw Wrocawski, Otar Saralidze, Magdalena Lamparska, Natasza Urbaska, Grayna Szapoowska, Tomasz Stockinger, Gianni Parisi, Mateusz 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</si>
  <si>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</si>
  <si>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</si>
  <si>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</si>
  <si>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</si>
  <si>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</si>
  <si>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</si>
  <si>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</si>
  <si>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</si>
  <si>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</si>
  <si>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June 6, 2020</t>
  </si>
  <si>
    <t>Crime TV Shows, TV Action &amp; Adventure, TV Dramas</t>
  </si>
  <si>
    <t>s2417</t>
  </si>
  <si>
    <t>The Night Clerk</t>
  </si>
  <si>
    <t>Michael Cristofer</t>
  </si>
  <si>
    <t>Tye Sheridan, Ana de Armas, Helen Hunt, John Leguizamo, Johnathon Schaech, Jacque Gray</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</si>
  <si>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</si>
  <si>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</si>
  <si>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</si>
  <si>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</si>
  <si>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</si>
  <si>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</si>
  <si>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</si>
  <si>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</si>
  <si>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</si>
  <si>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</si>
  <si>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</si>
  <si>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</si>
  <si>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</si>
  <si>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</si>
  <si>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</si>
  <si>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</si>
  <si>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</si>
  <si>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</si>
  <si>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</si>
  <si>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</si>
  <si>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</si>
  <si>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</si>
  <si>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</si>
  <si>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Ramrez, Michael Pitt, Anna Brewster, Patrick Bergin, Sharlto Copley, Brandon Auret, Tamer Burjaq, Terence Maynard, James Richard Marshall</t>
  </si>
  <si>
    <t>June 4, 2020</t>
  </si>
  <si>
    <t>s2428</t>
  </si>
  <si>
    <t>Hot Sweet Sour</t>
  </si>
  <si>
    <t>Anda Haznedarolu</t>
  </si>
  <si>
    <t>Bura Glsoy, zge zpirinci, Yusuf Akgn, Fsun Demirel, Gzde Trkpene, Osman Alka, Rahmi Dilligil, Somer Karvan</t>
  </si>
  <si>
    <t>s2429</t>
  </si>
  <si>
    <t>Overnight Republic</t>
  </si>
  <si>
    <t>Murat Kepez</t>
  </si>
  <si>
    <t>alar orumlu, Bra Pekin, Ersin Korkut, Glhan Tekin, Mahir pek, Uur Bilgin, ner Ate, Hakan Ummak, Patrycja Widlak, Hamza Yazc</t>
  </si>
  <si>
    <t>s2430</t>
  </si>
  <si>
    <t>Cant Complain</t>
  </si>
  <si>
    <t>Ahmed Helmy, Menna Shalaby, Khaled El Sawy, Lotfy Labib</t>
  </si>
  <si>
    <t>June 3, 2020</t>
  </si>
  <si>
    <t>s2431</t>
  </si>
  <si>
    <t>Lady Bird</t>
  </si>
  <si>
    <t>Greta Gerwig</t>
  </si>
  <si>
    <t>Saoirse Ronan, Laurie Metcalf, Tracy Letts, Lucas Hedges, Timothe Chalamet, Beanie Feldstein, Lois Smith, Stephen Henderson, Odeya Rush, Jordan Rodrigues</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</si>
  <si>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</si>
  <si>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</si>
  <si>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</si>
  <si>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</si>
  <si>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</si>
  <si>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</si>
  <si>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</si>
  <si>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</si>
  <si>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</si>
  <si>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</si>
  <si>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</si>
  <si>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</si>
  <si>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Ahmed Al-Badry</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</si>
  <si>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</si>
  <si>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</si>
  <si>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</si>
  <si>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</si>
  <si>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</si>
  <si>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</si>
  <si>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</si>
  <si>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</si>
  <si>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</si>
  <si>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</si>
  <si>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</si>
  <si>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</si>
  <si>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</si>
  <si>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</si>
  <si>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</si>
  <si>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</si>
  <si>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</si>
  <si>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</si>
  <si>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</si>
  <si>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</si>
  <si>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</si>
  <si>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</si>
  <si>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</si>
  <si>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</si>
  <si>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</si>
  <si>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</si>
  <si>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</si>
  <si>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</si>
  <si>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</si>
  <si>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</si>
  <si>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</si>
  <si>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</si>
  <si>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</si>
  <si>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International TV Shows, Korean TV Shows, TV Dramas</t>
  </si>
  <si>
    <t>s2449</t>
  </si>
  <si>
    <t>Kalek Shanab</t>
  </si>
  <si>
    <t>Hani Al-Shaibani</t>
  </si>
  <si>
    <t>Saad Abdullah, Mohamed Alkendi, Ammar Rahma, Maria Khan, Msabeh Bin Hashim, Hani Abd Al Ghani, Zayed Mohammed Mahmoud, Khaled Abdullah</t>
  </si>
  <si>
    <t>s2452</t>
  </si>
  <si>
    <t>Mirai</t>
  </si>
  <si>
    <t>Mamoru Hosoda</t>
  </si>
  <si>
    <t>Moka Kamishiraishi, Haru Kuroki, Gen Hoshino, Kumiko Aso, Mitsuo Yoshihara, Yoshiko Miyazaki, Koji Yakusho, Masaharu Fukuyama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</si>
  <si>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</si>
  <si>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</si>
  <si>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</si>
  <si>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</si>
  <si>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</si>
  <si>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</si>
  <si>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</si>
  <si>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</si>
  <si>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</si>
  <si>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</si>
  <si>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</si>
  <si>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</si>
  <si>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</si>
  <si>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</si>
  <si>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</si>
  <si>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</si>
  <si>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</si>
  <si>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</si>
  <si>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</si>
  <si>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</si>
  <si>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</si>
  <si>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</si>
  <si>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</si>
  <si>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</si>
  <si>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s2461</t>
  </si>
  <si>
    <t>The Other</t>
  </si>
  <si>
    <t>Nabila Ebeid, Mahmoud Hemeida, Hanan Turk, Hani Salama, Lebleba, Hassan Abdel Hamid, Ezzat Abou Aouf, Ahmed Fouad Selim, Amr Saad, Ahmad Wafiq</t>
  </si>
  <si>
    <t>May 28, 2020</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</si>
  <si>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</si>
  <si>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</si>
  <si>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</si>
  <si>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</si>
  <si>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</si>
  <si>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</si>
  <si>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</si>
  <si>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</si>
  <si>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</si>
  <si>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</si>
  <si>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Joaqun Furriel, Rafael Ferro, Maite Lanata, Juan Manuel Guilera, Abel Ayala, Sebastin Mogordoy, Delfina Chaves, Marita Ballesteros, Miriam Odorico</t>
  </si>
  <si>
    <t>s2468</t>
  </si>
  <si>
    <t>I'm No Longer Here</t>
  </si>
  <si>
    <t>Fernando Fras de la Parra</t>
  </si>
  <si>
    <t>Juan Daniel Garca,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</si>
  <si>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</si>
  <si>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</si>
  <si>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</si>
  <si>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</si>
  <si>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</si>
  <si>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</si>
  <si>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</si>
  <si>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</si>
  <si>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</si>
  <si>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 Yanting, Joseph, Han Mo, Chen Hao, L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</si>
  <si>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</si>
  <si>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</si>
  <si>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</si>
  <si>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</si>
  <si>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</si>
  <si>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</si>
  <si>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</si>
  <si>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</si>
  <si>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</si>
  <si>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</si>
  <si>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</si>
  <si>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</si>
  <si>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</si>
  <si>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</si>
  <si>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</si>
  <si>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</si>
  <si>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</si>
  <si>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</si>
  <si>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</si>
  <si>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</si>
  <si>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</si>
  <si>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</si>
  <si>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</si>
  <si>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</si>
  <si>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</si>
  <si>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</si>
  <si>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</si>
  <si>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</si>
  <si>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</si>
  <si>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</si>
  <si>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</si>
  <si>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</si>
  <si>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</si>
  <si>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</si>
  <si>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</si>
  <si>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</si>
  <si>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</si>
  <si>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</si>
  <si>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</si>
  <si>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</si>
  <si>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</si>
  <si>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s2486</t>
  </si>
  <si>
    <t>Mujeres arriba</t>
  </si>
  <si>
    <t>Andrs Feddersen</t>
  </si>
  <si>
    <t>Loretto Bernal, Natalia Valdebenito, Alison Mandel, Matas Assler, Cristin Riquelme, Diego Casanueva, Samuel Gonzlez, Consuelo Holzapfel, Esteban Rojas, Amanda Mller</t>
  </si>
  <si>
    <t>s2488</t>
  </si>
  <si>
    <t>No Longer kids</t>
  </si>
  <si>
    <t>Samir Al Asfory</t>
  </si>
  <si>
    <t>Said Saleh, Hassan Moustafa, Ahmed Zaki, Younes Shalabi, Nadia Shukri, Karima Mokhtar</t>
  </si>
  <si>
    <t>s2491</t>
  </si>
  <si>
    <t>The Married Couples</t>
  </si>
  <si>
    <t>Hassan AbdulSalam</t>
  </si>
  <si>
    <t>Samir Ghanem, George Sidhum, Sherine, Nagah El-Mogui</t>
  </si>
  <si>
    <t>s2492</t>
  </si>
  <si>
    <t>The School of Mischief</t>
  </si>
  <si>
    <t>Houssam El-Din Mustafa</t>
  </si>
  <si>
    <t>Suhair El-Babili, Adel Emam, Saeed Saleh, Younes Shalabi, Hadi El-Gayyar, Ahmad Zaki, Hassan Moustafa</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</si>
  <si>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</si>
  <si>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</si>
  <si>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</si>
  <si>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</si>
  <si>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</si>
  <si>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</si>
  <si>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</si>
  <si>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</si>
  <si>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</si>
  <si>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</si>
  <si>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</si>
  <si>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</si>
  <si>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</si>
  <si>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</si>
  <si>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</si>
  <si>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</si>
  <si>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</si>
  <si>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</si>
  <si>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</si>
  <si>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</si>
  <si>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</si>
  <si>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</si>
  <si>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</si>
  <si>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</si>
  <si>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Surez, Brbara de Regil, Mauricio Argelles, Csar Rodrguez, Fernando Becerril, Anna Carreiro, Carlos Macas, Jos Sefami, Raquel Garza</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</si>
  <si>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</si>
  <si>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</si>
  <si>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</si>
  <si>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</si>
  <si>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</si>
  <si>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</si>
  <si>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</si>
  <si>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</si>
  <si>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</si>
  <si>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</si>
  <si>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</si>
  <si>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</si>
  <si>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</si>
  <si>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</si>
  <si>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</si>
  <si>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</si>
  <si>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</si>
  <si>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</si>
  <si>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</si>
  <si>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</si>
  <si>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</si>
  <si>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</si>
  <si>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</si>
  <si>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</si>
  <si>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</si>
  <si>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</si>
  <si>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</si>
  <si>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</si>
  <si>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</si>
  <si>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</si>
  <si>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</si>
  <si>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</si>
  <si>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</si>
  <si>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</si>
  <si>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</si>
  <si>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</si>
  <si>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</si>
  <si>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</si>
  <si>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</si>
  <si>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</si>
  <si>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</si>
  <si>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</si>
  <si>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</si>
  <si>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</si>
  <si>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</si>
  <si>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</si>
  <si>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</si>
  <si>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</si>
  <si>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May 17, 2020</t>
  </si>
  <si>
    <t>s2517</t>
  </si>
  <si>
    <t>The End</t>
  </si>
  <si>
    <t>Mohammed Alhmly</t>
  </si>
  <si>
    <t>Mohamed El Hemaly, Abdulla Al-khudr, Ghadeer Zayid, Heba El Dorry, Abdulaziz Al-mesallam, Meshal Al-farhan, Meshal Al-Mujibel, Ibrahim Al-Sheikhly, Souad al-Husseini, Soliman Elyassin</t>
  </si>
  <si>
    <t>International TV Shows, Korean TV Shows, TV Action &amp; Adventure</t>
  </si>
  <si>
    <t>May 15, 2020</t>
  </si>
  <si>
    <t>s2521</t>
  </si>
  <si>
    <t>Heaven Without People</t>
  </si>
  <si>
    <t>Lucien Bourjeily</t>
  </si>
  <si>
    <t>Farah Shaer, Jean Paul Hage, Samira Sarkis, Jenny Gebara, Laeticia Semaan, Nadim Abou Samra, Hussein Hijazi, Ghassan Chemali</t>
  </si>
  <si>
    <t>s2522</t>
  </si>
  <si>
    <t>I love you, stupid</t>
  </si>
  <si>
    <t>Laura Ma</t>
  </si>
  <si>
    <t>Quim Gutirrez, Natalia Tena, Alfonso Bassave, Alba Ribas, Patricia Vico, Ernesto Alterio</t>
  </si>
  <si>
    <t>s2523</t>
  </si>
  <si>
    <t>Inhuman Resources</t>
  </si>
  <si>
    <t>Eric Cantona, Suzanne Clment, Alex Lutz, Gustave Kervern, Alice de Lencquesaing, Louise Coldefy, Nicolas Martinez, Adama Niane</t>
  </si>
  <si>
    <t>Anime Series, International TV Shows, TV Horror</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</si>
  <si>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</si>
  <si>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</si>
  <si>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</si>
  <si>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</si>
  <si>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</si>
  <si>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</si>
  <si>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</si>
  <si>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</si>
  <si>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</si>
  <si>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</si>
  <si>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</si>
  <si>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</si>
  <si>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</si>
  <si>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</si>
  <si>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</si>
  <si>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</si>
  <si>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</si>
  <si>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</si>
  <si>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</si>
  <si>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</si>
  <si>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</si>
  <si>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Pea, Csar Romero, Csar Ramos, Giovanna Zacaras, Mnica Del Carmen, Roco Verdejo, Itat Cantoral</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</si>
  <si>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</si>
  <si>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</si>
  <si>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</si>
  <si>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</si>
  <si>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</si>
  <si>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</si>
  <si>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</si>
  <si>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</si>
  <si>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</si>
  <si>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</si>
  <si>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</si>
  <si>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</si>
  <si>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</si>
  <si>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</si>
  <si>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</si>
  <si>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</si>
  <si>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</si>
  <si>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</si>
  <si>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</si>
  <si>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</si>
  <si>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</si>
  <si>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</si>
  <si>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</si>
  <si>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</si>
  <si>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</si>
  <si>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</si>
  <si>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</si>
  <si>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</si>
  <si>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</si>
  <si>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</si>
  <si>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</si>
  <si>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</si>
  <si>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</si>
  <si>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</si>
  <si>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s2548</t>
  </si>
  <si>
    <t>Have a Good Trip: Adventures in Psychedelics</t>
  </si>
  <si>
    <t>Donick Cary</t>
  </si>
  <si>
    <t>Nick Offerman, Adam Scott</t>
  </si>
  <si>
    <t>s2550</t>
  </si>
  <si>
    <t>John Henry</t>
  </si>
  <si>
    <t>Will Forbes</t>
  </si>
  <si>
    <t>Terry Crews, Ludacris, Jamila Velazquez, J.J. Soria, Ken Foree, Daffany Clark, Kimberly Hbert-Gregory,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</si>
  <si>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</si>
  <si>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</si>
  <si>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</si>
  <si>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</si>
  <si>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</si>
  <si>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</si>
  <si>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s2554</t>
  </si>
  <si>
    <t>The Eddy</t>
  </si>
  <si>
    <t>Damien Chazelle, Houda Benyamina, Lala Marrakchi, Alan Poul</t>
  </si>
  <si>
    <t>Andr Holland, Joanna Kulig, Amandla Stenberg, Lela Bekhti, Tahar Rahim, Benjamin Biolay, Adil Dehbi, Melissa George, Lada Obradovic, Tchky Karyo, Randy Kerber, Elyes Aguis, Damian Nueva Cortes</t>
  </si>
  <si>
    <t>United Kingdom, Germany, United States, France</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</si>
  <si>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</si>
  <si>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</si>
  <si>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</si>
  <si>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</si>
  <si>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</si>
  <si>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</si>
  <si>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</si>
  <si>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</si>
  <si>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</si>
  <si>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</si>
  <si>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</si>
  <si>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</si>
  <si>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</si>
  <si>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</si>
  <si>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</si>
  <si>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</si>
  <si>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</si>
  <si>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</si>
  <si>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</si>
  <si>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</si>
  <si>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</si>
  <si>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</si>
  <si>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</si>
  <si>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</si>
  <si>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</si>
  <si>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</si>
  <si>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</si>
  <si>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</si>
  <si>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</si>
  <si>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</si>
  <si>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</si>
  <si>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</si>
  <si>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</si>
  <si>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</si>
  <si>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</si>
  <si>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Frias 2</t>
  </si>
  <si>
    <t>Lucas Margutti</t>
  </si>
  <si>
    <t>Luccas Neto, Giovanna Alparone, Jssica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</si>
  <si>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</si>
  <si>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</si>
  <si>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</si>
  <si>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</si>
  <si>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</si>
  <si>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</si>
  <si>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</si>
  <si>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Hernn Guerschuny</t>
  </si>
  <si>
    <t>Sebastin Wainraich, Natalie Prez,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</si>
  <si>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</si>
  <si>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</si>
  <si>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</si>
  <si>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</si>
  <si>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</si>
  <si>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</si>
  <si>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</si>
  <si>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Polana, Liss Pereira, Brian Moreno, Ana Cristina Botero, Jairo Ordez,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</si>
  <si>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</si>
  <si>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</si>
  <si>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</si>
  <si>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</si>
  <si>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</si>
  <si>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</si>
  <si>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</si>
  <si>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</si>
  <si>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</si>
  <si>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</si>
  <si>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</si>
  <si>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</si>
  <si>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</si>
  <si>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</si>
  <si>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</si>
  <si>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</si>
  <si>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</si>
  <si>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</si>
  <si>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</si>
  <si>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</si>
  <si>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</si>
  <si>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</si>
  <si>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</si>
  <si>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</si>
  <si>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</si>
  <si>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</si>
  <si>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</si>
  <si>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</si>
  <si>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</si>
  <si>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</si>
  <si>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</si>
  <si>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s2583</t>
  </si>
  <si>
    <t>Madagascar: Escape 2 Africa</t>
  </si>
  <si>
    <t>Eric Darnell, Tom McGrath</t>
  </si>
  <si>
    <t>Ben Stiller, Chris Rock, David Schwimmer, Jada Pinkett Smith, Sacha Baron Cohen, Cedric the Entertainer, Andy Richter, Bernie Mac, Alec Baldwin, Sherri Shepherd</t>
  </si>
  <si>
    <t>s2585</t>
  </si>
  <si>
    <t>Material</t>
  </si>
  <si>
    <t>Craig Freimond</t>
  </si>
  <si>
    <t>Vincent Ebrahim, Riaad Moosa, Joey Rasdien, Denise Newman, Krijay Govender, Nik Rabinowitz, Zakeeya Patel, Carishma Basday, Royston Stoffels, Mel Miller</t>
  </si>
  <si>
    <t>s2588</t>
  </si>
  <si>
    <t>Mrs. Serial Killer</t>
  </si>
  <si>
    <t>Shirish Kunder</t>
  </si>
  <si>
    <t>Jacqueline Fernandez, Manoj Bajpayee, Mohit Raina, Zayn Marie Khan</t>
  </si>
  <si>
    <t>s2590</t>
  </si>
  <si>
    <t>Psycho</t>
  </si>
  <si>
    <t>Mysskin</t>
  </si>
  <si>
    <t>Udhayanidhi Stalin, Aditi Rao Hydari, Nithya Menon, Ram, Rajkumar Pitchumani</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</si>
  <si>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</si>
  <si>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</si>
  <si>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</si>
  <si>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</si>
  <si>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</si>
  <si>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</si>
  <si>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</si>
  <si>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</si>
  <si>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</si>
  <si>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</si>
  <si>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</si>
  <si>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</si>
  <si>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</si>
  <si>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</si>
  <si>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</si>
  <si>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</si>
  <si>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</si>
  <si>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s2602</t>
  </si>
  <si>
    <t>Rich in Love</t>
  </si>
  <si>
    <t>Danilo Mesquita, Giovanna Lancellotti, Jaffar Bambirra, Lell,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</si>
  <si>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</si>
  <si>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</si>
  <si>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</si>
  <si>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</si>
  <si>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</si>
  <si>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</si>
  <si>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</si>
  <si>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</si>
  <si>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April 29, 2020</t>
  </si>
  <si>
    <t>s2606</t>
  </si>
  <si>
    <t>Eki Elmalar</t>
  </si>
  <si>
    <t>Ylmaz Erdoan, Farah Zeynep Abdullah, Songl den, kran Oval, Devrim Yakut, kr zyldz, Fatih Artman, Cezmi Baskn, Caner Cindoruk, Ersin Korkut</t>
  </si>
  <si>
    <t>s2608</t>
  </si>
  <si>
    <t>Love Is War</t>
  </si>
  <si>
    <t>Omoni Oboli</t>
  </si>
  <si>
    <t>Omoni Oboli, Richard Mofe-Damijo, Jide Kosoko, Akin Lewis, Bimbo Manuel, Shaffy Bello, Toke Makinwa, Femi Branch, Uzor Osimkpa</t>
  </si>
  <si>
    <t>s2611</t>
  </si>
  <si>
    <t>R.K.Nagar</t>
  </si>
  <si>
    <t>Saravana Rajan</t>
  </si>
  <si>
    <t>Vaibhav Reddy, Sana Althaf, Sampath Raj, Inigo Prabhakaran, Anjana Keerthi, Subbu Panchu</t>
  </si>
  <si>
    <t>s2613</t>
  </si>
  <si>
    <t>Beynelmilel</t>
  </si>
  <si>
    <t>Muharrem Glmez, Srr Sreyya nder</t>
  </si>
  <si>
    <t>Cezmi Baskn, zg Namal, Umut Kurt, Nazmi Krk, Bahri Beyat, Meral Okay, Dilber Ay, ahin Irmak, Oktay Kaynarca, Burak Tamdoan</t>
  </si>
  <si>
    <t>April 28, 2020</t>
  </si>
  <si>
    <t>s2614</t>
  </si>
  <si>
    <t>Bir Baba Hindu</t>
  </si>
  <si>
    <t>Sermiyan Midyat</t>
  </si>
  <si>
    <t>Sermiyan Midyat, afak Sezer, Nicole Faria, Burak Satbol</t>
  </si>
  <si>
    <t>Turkey, India</t>
  </si>
  <si>
    <t>s2615</t>
  </si>
  <si>
    <t>Boushkash</t>
  </si>
  <si>
    <t>Ahmed Yousry, Hazem Fouda</t>
  </si>
  <si>
    <t>Mohamed Saad, Zeina, Ezzat Abou Aouf, Edward, Hassan Hosny, Ahmed Rateb, Hamdi el Sakhawy, Safaa El-Toukhy</t>
  </si>
  <si>
    <t>s2616</t>
  </si>
  <si>
    <t>Cinar Agaci</t>
  </si>
  <si>
    <t>Handan peki</t>
  </si>
  <si>
    <t>Nurgl Yeilay, Celile Toyon Uysal, Deniz Deha Lostar, Settar Tanren, Suzan Aksoy, Hseyin Avni Danyal, Jlide Kural, Ragp Sava</t>
  </si>
  <si>
    <t>s2617</t>
  </si>
  <si>
    <t>Grmce</t>
  </si>
  <si>
    <t>Eda Ece, Dilah Demir, Gupse zay, Bura Glsoy</t>
  </si>
  <si>
    <t>s2618</t>
  </si>
  <si>
    <t>stanbul Krmzs</t>
  </si>
  <si>
    <t>Ferzan zpetek</t>
  </si>
  <si>
    <t>Halit Ergen, Nejat ler, Mehmet Gnsr, idem Selk Onat, Tuba Bykstn, Serra Ylmaz, Zerrin Tekindor, Ayten Gker, pek Bilgin, Ergin Bal</t>
  </si>
  <si>
    <t>Italy, Turkey</t>
  </si>
  <si>
    <t>s2619</t>
  </si>
  <si>
    <t>Kk Esnaf</t>
  </si>
  <si>
    <t>brahim Bykak, Zeynep Koak, Gupse zay, Cengiz Bozkurt</t>
  </si>
  <si>
    <t>s2621</t>
  </si>
  <si>
    <t>Neseli Hayat</t>
  </si>
  <si>
    <t>Ylmaz Erdoan, Ersin Korkut, Bra Pekin, Erdal Tosun, Rza Akn, Sinan Bengier, Cezmi Baskn, Ayberk Atilla, Fatma Murat, Metin Yldz</t>
  </si>
  <si>
    <t>s2622</t>
  </si>
  <si>
    <t>Organize Isler</t>
  </si>
  <si>
    <t>Ylmaz Erdoan, Tolga evik, Demet Akba, Altan Erkekli, zg Namal, Erdal Tosun, Tuncer Salman, ner Erkan, Ebru Akel, Baak Kklkaya, Cem Ylmaz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</si>
  <si>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</si>
  <si>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</si>
  <si>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</si>
  <si>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</si>
  <si>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</si>
  <si>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</si>
  <si>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</si>
  <si>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</si>
  <si>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</si>
  <si>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</si>
  <si>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</si>
  <si>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</si>
  <si>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</si>
  <si>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</si>
  <si>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</si>
  <si>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</si>
  <si>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</si>
  <si>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</si>
  <si>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</si>
  <si>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</si>
  <si>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</si>
  <si>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</si>
  <si>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</si>
  <si>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</si>
  <si>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</si>
  <si>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</si>
  <si>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</si>
  <si>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</si>
  <si>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s2633</t>
  </si>
  <si>
    <t>No Direction Home: Bob Dylan</t>
  </si>
  <si>
    <t>Bob Dylan, Joan Baez, Dave Van Ronk, Peter Yarrow, Allen Ginsberg, Pete Seeger, Maria Muldaur, Mavis Staples, Al Kooper, Tony Glover</t>
  </si>
  <si>
    <t>United Kingdom, United States, Japan</t>
  </si>
  <si>
    <t>s2634</t>
  </si>
  <si>
    <t>She Made Me a Criminal</t>
  </si>
  <si>
    <t>Amr Arafa</t>
  </si>
  <si>
    <t>Ahmed Helmy, Ghada Adel, Hassan Hosny, Riham Abdel Ghafour, Edward, Abdullah Moshref, Youssef Eid, Mohamed Sharaf</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</si>
  <si>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</si>
  <si>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</si>
  <si>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</si>
  <si>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</si>
  <si>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</si>
  <si>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</si>
  <si>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</si>
  <si>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</si>
  <si>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</si>
  <si>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</si>
  <si>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</si>
  <si>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</si>
  <si>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</si>
  <si>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</si>
  <si>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</si>
  <si>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</si>
  <si>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</si>
  <si>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April 24, 2020</t>
  </si>
  <si>
    <t>s2643</t>
  </si>
  <si>
    <t>Kolaiyuthir Kaalam</t>
  </si>
  <si>
    <t>Chakri Toleti</t>
  </si>
  <si>
    <t>Nayanthara, Bhoomika Chawla, Prem Kathir, Rohini Hattangadi, Pratap Pothen, Julian Freund</t>
  </si>
  <si>
    <t>s2645</t>
  </si>
  <si>
    <t>Yours Sincerely, Kanan Gill</t>
  </si>
  <si>
    <t>Neville Shah</t>
  </si>
  <si>
    <t>Kanan Gill</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</si>
  <si>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</si>
  <si>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</si>
  <si>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</si>
  <si>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</si>
  <si>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</si>
  <si>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</si>
  <si>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</si>
  <si>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</si>
  <si>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s2650</t>
  </si>
  <si>
    <t>This Earth of Mankind</t>
  </si>
  <si>
    <t>Iqbaal Ramadhan, Mawar de Jongh, Sha Ine Febriyanti, Giorgino Abraham, Bryan Domani, Jerome Kurnia, Donny Damara, Ayu Laksmi</t>
  </si>
  <si>
    <t>s2651</t>
  </si>
  <si>
    <t>Time to Hunt</t>
  </si>
  <si>
    <t>Yoon Sung-hyun</t>
  </si>
  <si>
    <t>Lee Je-hoon, Ahn Jae-hong, Choi Woo-shik, Park Jeong-min, Park Hae-soo</t>
  </si>
  <si>
    <t>April 22, 2020</t>
  </si>
  <si>
    <t>s2654</t>
  </si>
  <si>
    <t>The Plagues of Breslau</t>
  </si>
  <si>
    <t>Patryk Vega</t>
  </si>
  <si>
    <t>Magorzata Kouchowska, Daria Widawska, Katarzyna Bujakiewicz, Maria Dejmek, Andrzej Grabowski, Ewa Kasprzyk, Jacek Beler, Wojciech Kalinowski, Igor Kujawski, Iwona Bielska, Tomasz Owieciski</t>
  </si>
  <si>
    <t>s2655</t>
  </si>
  <si>
    <t>The Set Up</t>
  </si>
  <si>
    <t>Adesua Etomi, Jim Iyke, Dakore Akande, Marie Humbert, Ayoola Ayolola, Tina Mba, Joke Silva, Kehinde Bankole</t>
  </si>
  <si>
    <t>s2656</t>
  </si>
  <si>
    <t>The Silence of the Marsh</t>
  </si>
  <si>
    <t>Marc Vigil</t>
  </si>
  <si>
    <t>Pedro Alonso, Nacho Fresneda, Carmina Barrios, Jos ngel Egido, lex Monner, Ral Prieto, Maite Sandoval, Javier Godino, Luis Zahera, Miguel de Lira</t>
  </si>
  <si>
    <t>s2657</t>
  </si>
  <si>
    <t>The Willoughbys</t>
  </si>
  <si>
    <t>Kris Pearn</t>
  </si>
  <si>
    <t>Will Forte, Maya Rudolph, Ricky Gervais, Alessia Cara, Terry Crews, Jane Krakowski, Martin Short, Sen Cullen</t>
  </si>
  <si>
    <t>April 21, 2020</t>
  </si>
  <si>
    <t>s2660</t>
  </si>
  <si>
    <t>Middleditch &amp; Schwartz</t>
  </si>
  <si>
    <t>Ryan Polito</t>
  </si>
  <si>
    <t>Thomas Middleditch, Ben Schwartz</t>
  </si>
  <si>
    <t>April 20, 2020</t>
  </si>
  <si>
    <t>s2664</t>
  </si>
  <si>
    <t>Varane Avashyamund</t>
  </si>
  <si>
    <t>Anoop Sathyan</t>
  </si>
  <si>
    <t>Shobana, Suresh Gopi, Dulquer Salmaan, Kalyani Priyadarshan, K.P.A.C. Lalitha, Sarvajith Santosh Sivan, Urvashi, Johny Antony, Lalu Alex, Lal Jose</t>
  </si>
  <si>
    <t>April 18, 2020</t>
  </si>
  <si>
    <t>April 17, 2020</t>
  </si>
  <si>
    <t>s2668</t>
  </si>
  <si>
    <t>Babamn Ceketi</t>
  </si>
  <si>
    <t>Mfit Can Sant</t>
  </si>
  <si>
    <t>Mfit Can Sant, Mert Turak, nal Yeter, Elif Nur Kerkk, Uur Demirpehlivan, Ayen Gruda, Erkan Can, Banu Maniolu</t>
  </si>
  <si>
    <t>s2669</t>
  </si>
  <si>
    <t>Earth and Blood</t>
  </si>
  <si>
    <t>Sami Bouajila, Eriq Ebouaney, Samy Seghir, Sofia Lesaffre</t>
  </si>
  <si>
    <t>s2672</t>
  </si>
  <si>
    <t>Rising High</t>
  </si>
  <si>
    <t>Cneyt Kaya</t>
  </si>
  <si>
    <t>David Kross, Frederick Lau, Janina Uhse, Anne Schfer, Sophia Thomalla</t>
  </si>
  <si>
    <t>s2673</t>
  </si>
  <si>
    <t>Sergio</t>
  </si>
  <si>
    <t>Greg Barker</t>
  </si>
  <si>
    <t>Wagner Moura, Ana de Armas, Bran F. O'Byrne, Clemens Schick, Bradley Whitford</t>
  </si>
  <si>
    <t>s2674</t>
  </si>
  <si>
    <t>The Legacy of the Bones</t>
  </si>
  <si>
    <t>Marta Etura, Carlos Librado "Nene", Leonardo Sbaraglia, Francesc Orella, Imanol Arias, Benn Northover, Itziar Aizpuru, Patricia Lpez Arnaiz, Alicia Snchez, Eduardo Rosa</t>
  </si>
  <si>
    <t>s2675</t>
  </si>
  <si>
    <t>Alel</t>
  </si>
  <si>
    <t>Leticia Jorge Romero</t>
  </si>
  <si>
    <t>Nstor Guzzini, Mirella Pascual, Cristina Morn, Romina Peluffo, Laila Reyes Silberberg, Pablo Tate, Gernimo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</si>
  <si>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</si>
  <si>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</si>
  <si>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</si>
  <si>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</si>
  <si>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</si>
  <si>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</si>
  <si>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</si>
  <si>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</si>
  <si>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</si>
  <si>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</si>
  <si>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</si>
  <si>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</si>
  <si>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</si>
  <si>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</si>
  <si>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</si>
  <si>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</si>
  <si>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</si>
  <si>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</si>
  <si>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Maurcio Meirelles: Generating Chaos</t>
  </si>
  <si>
    <t>Diego Pignataro</t>
  </si>
  <si>
    <t>Maurcio Meirelles</t>
  </si>
  <si>
    <t>s2681</t>
  </si>
  <si>
    <t>Puerto Ricans in Paris</t>
  </si>
  <si>
    <t>Ian Edelman</t>
  </si>
  <si>
    <t>Luis Guzmn, Edgar Garcia, Alice Taglioni, Rosie Perez, Miriam Shor, Frdric Anscombre, Rosario Dawson, Julie Ferrier, Michal Cohen, Ravi Patel</t>
  </si>
  <si>
    <t>s2682</t>
  </si>
  <si>
    <t>Stunt School</t>
  </si>
  <si>
    <t>Ali Yorgancolu</t>
  </si>
  <si>
    <t>Asl nandk, Toygan Avanolu, Tuna Orhan, Caner zyurtlu, Melis iten, Asl Turanl, Ahmet Olgun Snear, Seda Trkmen, Ayten Uncuolu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</si>
  <si>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</si>
  <si>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</si>
  <si>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</si>
  <si>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</si>
  <si>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</si>
  <si>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</si>
  <si>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</si>
  <si>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</si>
  <si>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</si>
  <si>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</si>
  <si>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</si>
  <si>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</si>
  <si>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</si>
  <si>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</si>
  <si>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</si>
  <si>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</si>
  <si>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</si>
  <si>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</si>
  <si>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</si>
  <si>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</si>
  <si>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</si>
  <si>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</si>
  <si>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</si>
  <si>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</si>
  <si>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</si>
  <si>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s2691</t>
  </si>
  <si>
    <t>Code 8</t>
  </si>
  <si>
    <t>Jeff Chan</t>
  </si>
  <si>
    <t>Robbie Amell, Stephen Amell, Sung Kang, Kari Matchett, Greg Bryk, Aaron Abrams, Kyla Kane</t>
  </si>
  <si>
    <t>April 11, 2020</t>
  </si>
  <si>
    <t>Action &amp; Adventure, Independent Movies, International Movies</t>
  </si>
  <si>
    <t>April 10, 2020</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</si>
  <si>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</si>
  <si>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</si>
  <si>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</si>
  <si>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</si>
  <si>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</si>
  <si>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</si>
  <si>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</si>
  <si>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</si>
  <si>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</si>
  <si>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</si>
  <si>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</si>
  <si>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</si>
  <si>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</si>
  <si>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</si>
  <si>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</si>
  <si>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</si>
  <si>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</si>
  <si>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</si>
  <si>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</si>
  <si>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</si>
  <si>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</si>
  <si>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</si>
  <si>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</si>
  <si>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</si>
  <si>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</si>
  <si>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</si>
  <si>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</si>
  <si>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</si>
  <si>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</si>
  <si>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</si>
  <si>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</si>
  <si>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</si>
  <si>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</si>
  <si>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</si>
  <si>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</si>
  <si>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</si>
  <si>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</si>
  <si>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</si>
  <si>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</si>
  <si>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</si>
  <si>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</si>
  <si>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</si>
  <si>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</si>
  <si>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</si>
  <si>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</si>
  <si>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</si>
  <si>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</si>
  <si>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</si>
  <si>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</si>
  <si>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</si>
  <si>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</si>
  <si>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</si>
  <si>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</si>
  <si>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</si>
  <si>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</si>
  <si>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</si>
  <si>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</si>
  <si>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</si>
  <si>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</si>
  <si>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</si>
  <si>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</si>
  <si>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s2710</t>
  </si>
  <si>
    <t>Coffee &amp; Kareem</t>
  </si>
  <si>
    <t>Michael Dowse</t>
  </si>
  <si>
    <t>Ed Helms, Taraji P. Henson, Terrence Little Gardenhigh, Betty Gilpin</t>
  </si>
  <si>
    <t>April 3, 2020</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</si>
  <si>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</si>
  <si>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</si>
  <si>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</si>
  <si>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</si>
  <si>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</si>
  <si>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April 2, 2020</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</si>
  <si>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</si>
  <si>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</si>
  <si>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</si>
  <si>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</si>
  <si>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</si>
  <si>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</si>
  <si>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</si>
  <si>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</si>
  <si>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</si>
  <si>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</si>
  <si>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</si>
  <si>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</si>
  <si>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</si>
  <si>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</si>
  <si>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</si>
  <si>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</si>
  <si>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</si>
  <si>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</si>
  <si>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</si>
  <si>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</si>
  <si>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</si>
  <si>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</si>
  <si>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</si>
  <si>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</si>
  <si>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</si>
  <si>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</si>
  <si>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</si>
  <si>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</si>
  <si>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</si>
  <si>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</si>
  <si>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</si>
  <si>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</si>
  <si>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</si>
  <si>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</si>
  <si>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</si>
  <si>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</si>
  <si>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</si>
  <si>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</si>
  <si>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</si>
  <si>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</si>
  <si>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</si>
  <si>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</si>
  <si>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</si>
  <si>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</si>
  <si>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</si>
  <si>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</si>
  <si>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</si>
  <si>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</si>
  <si>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</si>
  <si>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</si>
  <si>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</si>
  <si>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</si>
  <si>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</si>
  <si>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</si>
  <si>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</si>
  <si>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</si>
  <si>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</si>
  <si>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</si>
  <si>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</si>
  <si>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s2732</t>
  </si>
  <si>
    <t>Kabhi Khushi Kabhie Gham</t>
  </si>
  <si>
    <t>Amitabh Bachchan, Jaya Bhaduri, Shah Rukh Khan, Kajol, Hrithik Roshan, Kareena Kapoor, Rani Mukerji, Farida Jalal, Himani Shivpuri, Alok Nath</t>
  </si>
  <si>
    <t>s2733</t>
  </si>
  <si>
    <t>Kal Ho Naa Ho</t>
  </si>
  <si>
    <t>Nikkhil Advani</t>
  </si>
  <si>
    <t>Shah Rukh Khan, Saif Ali Khan, Preity Zinta, Jaya Bhaduri, Sushma Seth, Reema Lagoo, Lillete Dubey, Delnaaz Paul</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</si>
  <si>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</si>
  <si>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</si>
  <si>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</si>
  <si>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</si>
  <si>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</si>
  <si>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</si>
  <si>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</si>
  <si>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</si>
  <si>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</si>
  <si>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</si>
  <si>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s2739</t>
  </si>
  <si>
    <t>Muqaddar ka Faisla</t>
  </si>
  <si>
    <t>Prakash Mehra</t>
  </si>
  <si>
    <t>Raaj Kumar, Rakhee Gulzar, Raj Babbar, Tina Munim, Pran, Ranjeet, Meenakshi Sheshadri, Akbar Khan</t>
  </si>
  <si>
    <t>s2742</t>
  </si>
  <si>
    <t>SETHUM AAYIRAM PON</t>
  </si>
  <si>
    <t>Anand Ravichandran</t>
  </si>
  <si>
    <t>Nivedhithaa Sathish, Srilekha Rajendran, Avinash Raghudevan, Gabrella Sellus, Rathaa Krishnan P., Rajendran</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</si>
  <si>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</si>
  <si>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</si>
  <si>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</si>
  <si>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</si>
  <si>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</si>
  <si>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</si>
  <si>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</si>
  <si>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</si>
  <si>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</si>
  <si>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</si>
  <si>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s2748</t>
  </si>
  <si>
    <t>Ungli</t>
  </si>
  <si>
    <t>Renzil D'Silva</t>
  </si>
  <si>
    <t>Emraan Hashmi, Randeep Hooda, Kangana Ranaut, Sanjay Dutt, Neha Dhupia, Angad Bedi, Neil Bhoopalam, Shraddha Kapoor</t>
  </si>
  <si>
    <t>s2750</t>
  </si>
  <si>
    <t>Wildling</t>
  </si>
  <si>
    <t>Fritz Bhm</t>
  </si>
  <si>
    <t>Bel Powley, Brad Dourif, Liv Tyler, Collin Kelly-Sordelet, James Le Gros</t>
  </si>
  <si>
    <t>s2751</t>
  </si>
  <si>
    <t>A truthful Mother</t>
  </si>
  <si>
    <t>Ravishankar Venkateswaran</t>
  </si>
  <si>
    <t>Revathi, Roger Narayanan, Sneha Ravishankar, Vidya Shankar, SR Leela</t>
  </si>
  <si>
    <t>March 31, 2020</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</si>
  <si>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</si>
  <si>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</si>
  <si>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</si>
  <si>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</si>
  <si>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</si>
  <si>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</si>
  <si>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</si>
  <si>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</si>
  <si>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</si>
  <si>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</si>
  <si>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</si>
  <si>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</si>
  <si>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</si>
  <si>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</si>
  <si>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</si>
  <si>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</si>
  <si>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</si>
  <si>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</si>
  <si>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</si>
  <si>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</si>
  <si>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</si>
  <si>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</si>
  <si>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</si>
  <si>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</si>
  <si>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March 29, 2020</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</si>
  <si>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</si>
  <si>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</si>
  <si>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</si>
  <si>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</si>
  <si>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</si>
  <si>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</si>
  <si>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</si>
  <si>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</si>
  <si>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s2767</t>
  </si>
  <si>
    <t>Maska</t>
  </si>
  <si>
    <t>Neeraj Udhwani</t>
  </si>
  <si>
    <t>Manisha Koirala, Prit Kamani, Shirley Setia, Nikita Dutta, Javed Jaffrey, Dhruv Lohumi</t>
  </si>
  <si>
    <t>s2769</t>
  </si>
  <si>
    <t>The Decline</t>
  </si>
  <si>
    <t>Patrice Lalibert</t>
  </si>
  <si>
    <t>Guillaume Laurin, Marie-Evelyne Lessard, Ral Boss, Marc-Andr Grondin, Marc Beaupr,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</si>
  <si>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</si>
  <si>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</si>
  <si>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</si>
  <si>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</si>
  <si>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</si>
  <si>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</si>
  <si>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</si>
  <si>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</si>
  <si>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</si>
  <si>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</si>
  <si>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</si>
  <si>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Compre, Bernard D. Jones, Gil Ozeri, Matt McGorry, Meera Rohit Kumbhani</t>
  </si>
  <si>
    <t>s2774</t>
  </si>
  <si>
    <t>Willy and the Guardians of the Lake: Tales from the Lakeside Winter Adventure</t>
  </si>
  <si>
    <t>Zsolt Plfi</t>
  </si>
  <si>
    <t>Csongor Szalay, Anna Kubik, Sri Vida, Andrs Farag, Rbert Bolla</t>
  </si>
  <si>
    <t>Hungary</t>
  </si>
  <si>
    <t>March 26, 2020</t>
  </si>
  <si>
    <t>s2776</t>
  </si>
  <si>
    <t>Happy Old Year</t>
  </si>
  <si>
    <t>Nawapol Thamrongrattanarit</t>
  </si>
  <si>
    <t>Chutimon Chuengcharoensukying, Sunny Suwanmethanont, Sarika Sartsilpsupa, Thirawat Ngosawang, Apasiri Nitibhon, Patcha Kitchaicharoen</t>
  </si>
  <si>
    <t>s2779</t>
  </si>
  <si>
    <t>Bethany Hamilton: Unstoppable</t>
  </si>
  <si>
    <t>Aaron Lieber</t>
  </si>
  <si>
    <t>Bethany Hamilton</t>
  </si>
  <si>
    <t>March 25, 2020</t>
  </si>
  <si>
    <t>Children &amp; Family Movies, Documentaries, Sports Movies</t>
  </si>
  <si>
    <t>s2781</t>
  </si>
  <si>
    <t>Curtiz</t>
  </si>
  <si>
    <t>Tamas Yvan Topolanszky</t>
  </si>
  <si>
    <t>Ferenc Lengyel, Evelin Dobos, Declan Hannigan, Scott Alexander Young, Jzsef Gyabronka, Nikolett Barabas, Yan Feldman, Rafael Feldman, Christopher Krieg, Andrew Hefler, Lili Bordn</t>
  </si>
  <si>
    <t>s2782</t>
  </si>
  <si>
    <t>The Occupant</t>
  </si>
  <si>
    <t>lex Pastor, David Pastor</t>
  </si>
  <si>
    <t>Javier Gutirrez, Mario Casas, Bruna Cus, Ruth Daz</t>
  </si>
  <si>
    <t>s2783</t>
  </si>
  <si>
    <t>Tom Segura: Ball Hog</t>
  </si>
  <si>
    <t>Rami Hachache</t>
  </si>
  <si>
    <t>Tom Segura</t>
  </si>
  <si>
    <t>March 24, 2020</t>
  </si>
  <si>
    <t>March 23, 2020</t>
  </si>
  <si>
    <t>March 20, 2020</t>
  </si>
  <si>
    <t>s2790</t>
  </si>
  <si>
    <t>El silencio es bienvenido</t>
  </si>
  <si>
    <t>Gabriela Garca Rivas</t>
  </si>
  <si>
    <t>Eileen Yez, Jorge Luis Moreno, Daniela Newton, Andrea Newton, Luis Eduardo Yee, Enrique Medina, Roberto Fiesco</t>
  </si>
  <si>
    <t>s2797</t>
  </si>
  <si>
    <t>Ultras</t>
  </si>
  <si>
    <t>Francesco Lettieri</t>
  </si>
  <si>
    <t>Aniello Arena, Antonia Truppo, Ciro Nacca, Simone Borelli, Daniele Vicorito, Salvatore Pelliccia</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</si>
  <si>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</si>
  <si>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</si>
  <si>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</si>
  <si>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</si>
  <si>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</si>
  <si>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</si>
  <si>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</si>
  <si>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</si>
  <si>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</si>
  <si>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</si>
  <si>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</si>
  <si>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</si>
  <si>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</si>
  <si>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</si>
  <si>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</si>
  <si>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</si>
  <si>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</si>
  <si>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s2804</t>
  </si>
  <si>
    <t>Lu Over the Wall</t>
  </si>
  <si>
    <t>Masaaki Yuasa</t>
  </si>
  <si>
    <t>Kanon Tani, Shota Shimoda, Shinichi Shinohara, Akira Emoto, Soma Saito, Minako Kotobuki, Daigo, Nobu</t>
  </si>
  <si>
    <t>Anime Features, Music &amp; Musicals, Sci-Fi &amp; Fantasy</t>
  </si>
  <si>
    <t>s2807</t>
  </si>
  <si>
    <t>Bert Kreischer: Hey Big Boy</t>
  </si>
  <si>
    <t>Jeff Tomsic</t>
  </si>
  <si>
    <t>Bert Kreischer</t>
  </si>
  <si>
    <t>March 17, 2020</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</si>
  <si>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</si>
  <si>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</si>
  <si>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</si>
  <si>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</si>
  <si>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</si>
  <si>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</si>
  <si>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</si>
  <si>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</si>
  <si>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</si>
  <si>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</si>
  <si>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s2816</t>
  </si>
  <si>
    <t>Jai Mummy Di</t>
  </si>
  <si>
    <t>Navjot Gulati</t>
  </si>
  <si>
    <t>Poonam Dhillon, Supriya Pathak, Sunny Singh, Sonalli Sehgall, Rajendra Sethi, Veer Rajwant Singh, Danish Husain, Alok Nath</t>
  </si>
  <si>
    <t>March 14, 2020</t>
  </si>
  <si>
    <t>March 13, 2020</t>
  </si>
  <si>
    <t>s2818</t>
  </si>
  <si>
    <t>Baby Mamas</t>
  </si>
  <si>
    <t>Stephanie Zwane</t>
  </si>
  <si>
    <t>Salamina Mosese, Kay Smith, Thembisa Mdoda, Dineo Ranaka, Sthembiso Khoza, Khaya Mthembu, Jonathan Boynton-Lee, Nicholas Nkuna, Donovan Pietersen, Pamela Nomvete</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</si>
  <si>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</si>
  <si>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</si>
  <si>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</si>
  <si>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</si>
  <si>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</si>
  <si>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</si>
  <si>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</si>
  <si>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</si>
  <si>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</si>
  <si>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</si>
  <si>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</si>
  <si>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</si>
  <si>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</si>
  <si>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</si>
  <si>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</si>
  <si>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</si>
  <si>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</si>
  <si>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</si>
  <si>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ztekin</t>
  </si>
  <si>
    <t>Aras Bulut ynemli, Nisa Sofiya Aksongur, Deniz Baysal, Celile Toyon Uysal, lker Aksum, Mesut Akusta</t>
  </si>
  <si>
    <t>March 11, 2020</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</si>
  <si>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</si>
  <si>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</si>
  <si>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</si>
  <si>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</si>
  <si>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</si>
  <si>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</si>
  <si>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</si>
  <si>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</si>
  <si>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Pakistan, United States</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</si>
  <si>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</si>
  <si>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</si>
  <si>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</si>
  <si>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</si>
  <si>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</si>
  <si>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</si>
  <si>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</si>
  <si>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</si>
  <si>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</si>
  <si>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</si>
  <si>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</si>
  <si>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Flix Maritaud, Nicolas Bauwens, Tommy Lee Bak,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</si>
  <si>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</si>
  <si>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</si>
  <si>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</si>
  <si>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</si>
  <si>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</si>
  <si>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</si>
  <si>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</si>
  <si>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</si>
  <si>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</si>
  <si>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Beln Rueda, Javier Rey, Aura Garrido, Manolo Solo, Alex Brendemhl, Ramn Barea, Sergio Dorado, Allende Blanco, Rubn Ochandiano</t>
  </si>
  <si>
    <t>s2840</t>
  </si>
  <si>
    <t>93 Days</t>
  </si>
  <si>
    <t>Bimbo Akintola, Somkele Iyamah, Danny Glover, Gideon Okeke, Seun Kentebe, Keppy Ekpenyong, Zara Udofia Ejoh, Bimbo Manuel, Patrick Diabuah, Tina Mba, Alastair Mackenzie, Tim Reid</t>
  </si>
  <si>
    <t>March 5, 2020</t>
  </si>
  <si>
    <t>Trivikram Srinivas</t>
  </si>
  <si>
    <t>Allu Arjun, Pooja Hegde, Tabu, Sushanth, Nivetha Pethuraj, Jayaram, Murli Sharma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</si>
  <si>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</si>
  <si>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</si>
  <si>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</si>
  <si>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</si>
  <si>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</si>
  <si>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</si>
  <si>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</si>
  <si>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</si>
  <si>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</si>
  <si>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</si>
  <si>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s2845</t>
  </si>
  <si>
    <t>Lil Peep: Everybodys Everything</t>
  </si>
  <si>
    <t>Sebastian Jones, Ramez Silyan</t>
  </si>
  <si>
    <t>Lil Peep</t>
  </si>
  <si>
    <t>s2846</t>
  </si>
  <si>
    <t>The Death of Mr. Lazarescu</t>
  </si>
  <si>
    <t>Monica Brldeanu, Ion Fiscuteanu, Doru Ana, Dragos Bucur, Gabriel Spahiu, Dan Chiriac, Luminita Gheorghiu, Alina Berzunteanu, Dana Dogaru, Mimi Brnescu</t>
  </si>
  <si>
    <t>s2847</t>
  </si>
  <si>
    <t>Velvet</t>
  </si>
  <si>
    <t>Carlos Sedes</t>
  </si>
  <si>
    <t>Paula Echevarra, Miguel ngel Silvestre, Aitana Snchez-Gijn, Manuela Velasco, Manuela Vells, Marta Hazas, Javier Rey, Maxi Iglesias, Cecilia Freire, Adrin Lastra, Miriam Giovanelli, Natalia Milln, Jos Sacristn, Ingrid Rubio, Peter Vives, Lloren Gonzlez, 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</si>
  <si>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</si>
  <si>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</si>
  <si>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</si>
  <si>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</si>
  <si>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</si>
  <si>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</si>
  <si>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</si>
  <si>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</si>
  <si>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</si>
  <si>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</si>
  <si>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</si>
  <si>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</si>
  <si>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</si>
  <si>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</si>
  <si>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</si>
  <si>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</si>
  <si>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</si>
  <si>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</si>
  <si>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</si>
  <si>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</si>
  <si>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</si>
  <si>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</si>
  <si>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</si>
  <si>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</si>
  <si>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</si>
  <si>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</si>
  <si>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</si>
  <si>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</si>
  <si>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March 1, 2020</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</si>
  <si>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</si>
  <si>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</si>
  <si>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</si>
  <si>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</si>
  <si>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</si>
  <si>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</si>
  <si>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</si>
  <si>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</si>
  <si>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</si>
  <si>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</si>
  <si>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</si>
  <si>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</si>
  <si>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</si>
  <si>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</si>
  <si>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</si>
  <si>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</si>
  <si>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</si>
  <si>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</si>
  <si>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</si>
  <si>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</si>
  <si>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</si>
  <si>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</si>
  <si>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</si>
  <si>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</si>
  <si>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</si>
  <si>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</si>
  <si>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s2868</t>
  </si>
  <si>
    <t>All The Bright Places</t>
  </si>
  <si>
    <t>Elle Fanning, Justice Smith, Luke Wilson, Keegan-Michael Key, Alexandra Shipp, Lamar Johnson, Virginia Gardner, Kelli O'Hara, Felix Mallard, Sofia Hasmik</t>
  </si>
  <si>
    <t>February 28, 2020</t>
  </si>
  <si>
    <t>s2874</t>
  </si>
  <si>
    <t>Ala Vaikunthapurramuloo</t>
  </si>
  <si>
    <t>February 27, 2020</t>
  </si>
  <si>
    <t>s2877</t>
  </si>
  <si>
    <t>Pokmon: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</si>
  <si>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</si>
  <si>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</si>
  <si>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</si>
  <si>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</si>
  <si>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</si>
  <si>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</si>
  <si>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</si>
  <si>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</si>
  <si>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</si>
  <si>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</si>
  <si>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</si>
  <si>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</si>
  <si>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</si>
  <si>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</si>
  <si>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</si>
  <si>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</si>
  <si>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</si>
  <si>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</si>
  <si>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</si>
  <si>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</si>
  <si>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</si>
  <si>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</si>
  <si>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</si>
  <si>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</si>
  <si>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</si>
  <si>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</si>
  <si>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</si>
  <si>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</si>
  <si>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</si>
  <si>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</si>
  <si>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</si>
  <si>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</si>
  <si>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</si>
  <si>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</si>
  <si>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</si>
  <si>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</si>
  <si>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</si>
  <si>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</si>
  <si>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</si>
  <si>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</si>
  <si>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</si>
  <si>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</si>
  <si>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February 21, 2020</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</si>
  <si>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</si>
  <si>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</si>
  <si>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</si>
  <si>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</si>
  <si>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</si>
  <si>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</si>
  <si>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</si>
  <si>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</si>
  <si>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</si>
  <si>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</si>
  <si>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</si>
  <si>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</si>
  <si>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</si>
  <si>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</si>
  <si>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</si>
  <si>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</si>
  <si>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</si>
  <si>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</si>
  <si>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</si>
  <si>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</si>
  <si>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</si>
  <si>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February 17, 2020</t>
  </si>
  <si>
    <t>s2904</t>
  </si>
  <si>
    <t>By the Sea</t>
  </si>
  <si>
    <t>Angelina Jolie</t>
  </si>
  <si>
    <t>Angelina Jolie, Brad Pitt, Mlanie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</si>
  <si>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</si>
  <si>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</si>
  <si>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</si>
  <si>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</si>
  <si>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</si>
  <si>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</si>
  <si>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</si>
  <si>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</si>
  <si>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</si>
  <si>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</si>
  <si>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</si>
  <si>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</si>
  <si>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</si>
  <si>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</si>
  <si>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</si>
  <si>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</si>
  <si>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 William Levy, Jon Favreau, Taraji P. Henson, Shea Whigham, Cain Velasquez</t>
  </si>
  <si>
    <t>s2909</t>
  </si>
  <si>
    <t>The Forest</t>
  </si>
  <si>
    <t>Jason Zada</t>
  </si>
  <si>
    <t>Natalie Dormer, Taylor Kinney, Yukiyoshi Ozawa, Eoin Macken, Stephanie Vogt, Rina Takasaki, Noriko Sakura, Yuho Yamashita</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</si>
  <si>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</si>
  <si>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</si>
  <si>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</si>
  <si>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</si>
  <si>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</si>
  <si>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</si>
  <si>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</si>
  <si>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</si>
  <si>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</si>
  <si>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</si>
  <si>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</si>
  <si>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</si>
  <si>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 Tylka</t>
  </si>
  <si>
    <t>Piotr Cyrwus, Mikoaj Kubacki, Anna Radwan, Marian Dzidziel, Jan Nowicki, Juliusz Chrzstowski, Magorzata Krzysica, Jacek Strama</t>
  </si>
  <si>
    <t>s2915</t>
  </si>
  <si>
    <t>Isi &amp; Ossi</t>
  </si>
  <si>
    <t>Oliver Kienle</t>
  </si>
  <si>
    <t>Lisa Vicari, Dennis Mojen, Walid Al-Atiyat, Christina Hecke, Zo Straub, Lisa Hagmeister, Hans-Jochen Wagner, Andr Eisermann, Ernst Sttzner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</si>
  <si>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</si>
  <si>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</si>
  <si>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</si>
  <si>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</si>
  <si>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</si>
  <si>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</si>
  <si>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</si>
  <si>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</si>
  <si>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</si>
  <si>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</si>
  <si>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</si>
  <si>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</si>
  <si>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</si>
  <si>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</si>
  <si>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</si>
  <si>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</si>
  <si>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</si>
  <si>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</si>
  <si>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</si>
  <si>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s2925</t>
  </si>
  <si>
    <t>French Toast</t>
  </si>
  <si>
    <t>Paul Krger, Anl Stolp</t>
  </si>
  <si>
    <t>Lika Berning, Thierry Ballarin, Deon Lotz, Helne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</si>
  <si>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</si>
  <si>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</si>
  <si>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</si>
  <si>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</si>
  <si>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February 11, 2020</t>
  </si>
  <si>
    <t>s2929</t>
  </si>
  <si>
    <t>Good Time</t>
  </si>
  <si>
    <t>Benny Safdie, Josh Safdie</t>
  </si>
  <si>
    <t>Robert Pattinson, Benny Safdie, Jennifer Jason Leigh, Barkhad Abdi, Buddy Duress, Peter Verby, Taliah Webster, Necro</t>
  </si>
  <si>
    <t>s2931</t>
  </si>
  <si>
    <t>Love for Sale 2</t>
  </si>
  <si>
    <t>Della Dartyan, Adipati Dolken, Ratna Riantiarno, Ariyo Wahab, Bastian Steel, Gading Marten, Putri Ayudya, Taskya Namya, Egi Fedly, Yayu Unru, Abdurrahman Arif</t>
  </si>
  <si>
    <t>February 10, 2020</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</si>
  <si>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</si>
  <si>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</si>
  <si>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</si>
  <si>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</si>
  <si>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</si>
  <si>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</si>
  <si>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</si>
  <si>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</si>
  <si>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</si>
  <si>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</si>
  <si>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</si>
  <si>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</si>
  <si>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</si>
  <si>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</si>
  <si>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</si>
  <si>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</si>
  <si>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</si>
  <si>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</si>
  <si>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</si>
  <si>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</si>
  <si>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</si>
  <si>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</si>
  <si>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</si>
  <si>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</si>
  <si>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</si>
  <si>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</si>
  <si>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</si>
  <si>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</si>
  <si>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</si>
  <si>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</si>
  <si>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</si>
  <si>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</si>
  <si>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s2944</t>
  </si>
  <si>
    <t>The Ballad of Lefty Brown</t>
  </si>
  <si>
    <t>Jared Mosh</t>
  </si>
  <si>
    <t>Bill Pullman, Kathy Baker, Jim Caviezel, Joseph Anderson, Diego Josef, Tommy Flanagan, Peter Fonda</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</si>
  <si>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</si>
  <si>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</si>
  <si>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</si>
  <si>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</si>
  <si>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</si>
  <si>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</si>
  <si>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</si>
  <si>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</si>
  <si>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</si>
  <si>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</si>
  <si>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</si>
  <si>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</si>
  <si>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</si>
  <si>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</si>
  <si>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</si>
  <si>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</si>
  <si>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</si>
  <si>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</si>
  <si>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</si>
  <si>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</si>
  <si>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</si>
  <si>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</si>
  <si>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</si>
  <si>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</si>
  <si>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</si>
  <si>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</si>
  <si>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</si>
  <si>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</si>
  <si>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</si>
  <si>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</si>
  <si>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February 3, 2020</t>
  </si>
  <si>
    <t>s2955</t>
  </si>
  <si>
    <t>Thambi</t>
  </si>
  <si>
    <t>Jyothika, Sathyaraj, Karthi, Showkar Janaki, Nikhila Vimal, Havarasu, Anson Paul</t>
  </si>
  <si>
    <t>s2956</t>
  </si>
  <si>
    <t>The Silent War</t>
  </si>
  <si>
    <t>Alfonso Corts-Cavanillas</t>
  </si>
  <si>
    <t>Asier Etxeandia, Marian lvarez, Hugo Silva, Aitor Luna, Imanol Arias, Olimpia Melinte, Ruth Daz,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</si>
  <si>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</si>
  <si>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</si>
  <si>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</si>
  <si>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</si>
  <si>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</si>
  <si>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</si>
  <si>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</si>
  <si>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</si>
  <si>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</si>
  <si>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</si>
  <si>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</si>
  <si>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</si>
  <si>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</si>
  <si>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</si>
  <si>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</si>
  <si>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</si>
  <si>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</si>
  <si>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</si>
  <si>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</si>
  <si>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</si>
  <si>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</si>
  <si>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</si>
  <si>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</si>
  <si>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</si>
  <si>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</si>
  <si>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Dfano Holwijn</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</si>
  <si>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</si>
  <si>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</si>
  <si>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</si>
  <si>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</si>
  <si>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</si>
  <si>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</si>
  <si>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</si>
  <si>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s2971</t>
  </si>
  <si>
    <t>37 Seconds</t>
  </si>
  <si>
    <t>Hikari</t>
  </si>
  <si>
    <t>Mei Kayama, Misuzu Kanno, Shunsuke Daitoh, Makiko Watanabe, Yoshihiko Kumashino, Minori Hagiwara, Shohei Uno, Yuka Itaya, Kiyohiko Shibukawa, Eita Okuno, Haruka Imou, Toshinori Omi</t>
  </si>
  <si>
    <t>January 31, 2020</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</si>
  <si>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</si>
  <si>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</si>
  <si>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</si>
  <si>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</si>
  <si>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</si>
  <si>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</si>
  <si>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</si>
  <si>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s2976</t>
  </si>
  <si>
    <t>Miss Americana</t>
  </si>
  <si>
    <t>Lana Wilson</t>
  </si>
  <si>
    <t>Taylor Swift</t>
  </si>
  <si>
    <t>January 30, 2020</t>
  </si>
  <si>
    <t>s2979</t>
  </si>
  <si>
    <t>Kevin Hart: I'm a Grown Little Man</t>
  </si>
  <si>
    <t>Shannon Hartman</t>
  </si>
  <si>
    <t>s2982</t>
  </si>
  <si>
    <t>Close Enemies</t>
  </si>
  <si>
    <t>David Oelhoffen</t>
  </si>
  <si>
    <t>Matthias Schoenaerts, Reda Kateb, Adel Bencherif, Sofiane Zermani, Sabrina Ouazani, Gwendolyn Gourvenec, Nicolas Giraud, Yann Goven, Astrid Whettnall, Ahmed Benaissa, Marc Barb</t>
  </si>
  <si>
    <t>January 29, 2020</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</si>
  <si>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</si>
  <si>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</si>
  <si>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</si>
  <si>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</si>
  <si>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</si>
  <si>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</si>
  <si>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</si>
  <si>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</si>
  <si>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</si>
  <si>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</si>
  <si>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</si>
  <si>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</si>
  <si>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</si>
  <si>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</si>
  <si>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</si>
  <si>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</si>
  <si>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</si>
  <si>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</si>
  <si>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</si>
  <si>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</si>
  <si>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</si>
  <si>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</si>
  <si>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</si>
  <si>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</si>
  <si>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</si>
  <si>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Grard Rudolf, Paul Eilers, Pete Spyropoulos, Jaco Muller, Armand Aucamp, Christine Tesco</t>
  </si>
  <si>
    <t>s2996</t>
  </si>
  <si>
    <t>Airplane Mode</t>
  </si>
  <si>
    <t>Csar Rodrigues</t>
  </si>
  <si>
    <t>Larissa Manoela, Andr Luiz Frambach, Erasmo Carlos, Mariana Amncio, Amanda Orestes, Eike Duarte, Nayobe Nzainab, Katiuscia Canoro, Phellyx Moura, Dani Ornellas, Michel Bercovitch, Slvia Loureno</t>
  </si>
  <si>
    <t>January 23, 2020</t>
  </si>
  <si>
    <t>s2997</t>
  </si>
  <si>
    <t>Alex Fernndez: The Best Comedian in the World</t>
  </si>
  <si>
    <t>Alex Fernndez</t>
  </si>
  <si>
    <t>s3000</t>
  </si>
  <si>
    <t>The Ghost Bride</t>
  </si>
  <si>
    <t>Quek Shio-chuan</t>
  </si>
  <si>
    <t>Huang Peijia, Wu Kang-jen, Ludi Lin, Janet Hsieh, Kuang Tian, Susan Leong, Jordan Voon, Angeline Tan, Jojo Goh, Teresa Daley</t>
  </si>
  <si>
    <t>Taiwan, Malaysia</t>
  </si>
  <si>
    <t>January 22, 2020</t>
  </si>
  <si>
    <t>s3003</t>
  </si>
  <si>
    <t>Whisky</t>
  </si>
  <si>
    <t>Pablo Stoll, Juan Pablo Rebella</t>
  </si>
  <si>
    <t>Andrs Pazos, Mirella Pascual, Jorge Bolani, Jos Pedro Bujaruz, Vernica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</si>
  <si>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</si>
  <si>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</si>
  <si>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</si>
  <si>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</si>
  <si>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</si>
  <si>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</si>
  <si>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</si>
  <si>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</si>
  <si>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</si>
  <si>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</si>
  <si>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</si>
  <si>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</si>
  <si>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</si>
  <si>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</si>
  <si>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</si>
  <si>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</si>
  <si>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</si>
  <si>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</si>
  <si>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</si>
  <si>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</si>
  <si>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</si>
  <si>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</si>
  <si>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</si>
  <si>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</si>
  <si>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</si>
  <si>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</si>
  <si>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</si>
  <si>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</si>
  <si>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s3015</t>
  </si>
  <si>
    <t>Deadcon</t>
  </si>
  <si>
    <t>Caryn Waechter</t>
  </si>
  <si>
    <t>Lauren Elizabeth, Claudia Sulewski, Keith Machekanyanga, Mimi Gianopulos, Lukas Gage, Carl Gilliard, Caeli, Mark Dohner, Jessie Paege, Richard Kohnke, Dominic Burgess, Judah Mackey</t>
  </si>
  <si>
    <t>January 16, 2020</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</si>
  <si>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</si>
  <si>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</si>
  <si>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</si>
  <si>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</si>
  <si>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</si>
  <si>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</si>
  <si>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</si>
  <si>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</si>
  <si>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</si>
  <si>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</si>
  <si>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</si>
  <si>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</si>
  <si>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</si>
  <si>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</si>
  <si>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</si>
  <si>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</si>
  <si>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</si>
  <si>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</si>
  <si>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</si>
  <si>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</si>
  <si>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</si>
  <si>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</si>
  <si>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</si>
  <si>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</si>
  <si>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</si>
  <si>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</si>
  <si>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</si>
  <si>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</si>
  <si>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</si>
  <si>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</si>
  <si>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Martnez, Enric Auquer, Mara Vzquez, Daniel Currs, Rebeca Montero, Luisa Mayol, Jessica Serna, Tamara Canosa</t>
  </si>
  <si>
    <t>Spain, France, United States</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</si>
  <si>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</si>
  <si>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</si>
  <si>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</si>
  <si>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</si>
  <si>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</si>
  <si>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</si>
  <si>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</si>
  <si>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</si>
  <si>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</si>
  <si>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</si>
  <si>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</si>
  <si>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</si>
  <si>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</si>
  <si>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</si>
  <si>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s3030</t>
  </si>
  <si>
    <t>Women of Mafia 2</t>
  </si>
  <si>
    <t>Angie Cepeda, Agnieszka Dygant, Aleksandra Grabowska, Aleksandra Popawska, Katarzyna Warnke, Piotr Adamczyk, Enrique Arce, Amin Bensalem, Wojciech Bocianowski, Janusz Chabior</t>
  </si>
  <si>
    <t>January 13, 2020</t>
  </si>
  <si>
    <t>s3032</t>
  </si>
  <si>
    <t>Betty White: First Lady of Television</t>
  </si>
  <si>
    <t>Steve Boettcher</t>
  </si>
  <si>
    <t>Betty White, Valerie Bertinelli, Georgia Engel, Tina Fey, Valerie Harper, Jennifer Love Hewitt, Carl Reiner, Ryan Reynolds, Alex Trebek</t>
  </si>
  <si>
    <t>January 12, 2020</t>
  </si>
  <si>
    <t>s3033</t>
  </si>
  <si>
    <t>Made in China</t>
  </si>
  <si>
    <t>Mikhil Musale</t>
  </si>
  <si>
    <t>Rajkummar Rao, Boman Irani, Mouni Roy, Sumeet Vyas, Paresh Rawal, Gajraj Rao, Manoj Joshi, Sanjay Goradia, Amyra Dastur, Chittaranjan Tripathi, Abhishek Banerjee</t>
  </si>
  <si>
    <t>January 10, 2020</t>
  </si>
  <si>
    <t>s3037</t>
  </si>
  <si>
    <t>Jamtara - Sabka Number Ayega</t>
  </si>
  <si>
    <t>Amit Sial, Dibyendu Bhattacharya, Aksha Pardhasany, Sparsh Shrivastava, Monika Panwar, Anshumaan Pushkar</t>
  </si>
  <si>
    <t>s3039</t>
  </si>
  <si>
    <t>Monsters: Dark Continent</t>
  </si>
  <si>
    <t>Tom Green</t>
  </si>
  <si>
    <t>Johnny Harris, Sam Keeley, Joe Dempsie, Kyle Soller, Nicholas Pinnock, Parker Sawyers, Philip Arditti, Sofia Boutella</t>
  </si>
  <si>
    <t>s3042</t>
  </si>
  <si>
    <t>Bulletproof 2</t>
  </si>
  <si>
    <t>Faizon Love, Kirk Fox, Tony Todd, Pearl Thusi, Cassie Clare, Fiona Ramsey, Neels Clasen, Roxy Nel</t>
  </si>
  <si>
    <t>January 9, 2020</t>
  </si>
  <si>
    <t>s3044</t>
  </si>
  <si>
    <t>A Ghost Story</t>
  </si>
  <si>
    <t>David Lowery</t>
  </si>
  <si>
    <t>Casey Affleck, Rooney Mara, Liz Franke, Rob Zabrecky, Will Oldham, Sonia Acevedo</t>
  </si>
  <si>
    <t>January 7, 2020</t>
  </si>
  <si>
    <t>s3045</t>
  </si>
  <si>
    <t>Live Twice, Love Once</t>
  </si>
  <si>
    <t>Maria Ripoll</t>
  </si>
  <si>
    <t>Oscar Martnez, Inma Cuesta, Mafalda Carbonell, Nacho Lpez, Isabel Requena, Aina Clotet, Antonio Valero, Mara Zamora, Hugo Balaguer, Valeria Schoneveld</t>
  </si>
  <si>
    <t>s3047</t>
  </si>
  <si>
    <t>All the Freckles in the World</t>
  </si>
  <si>
    <t>Yibrn Asuad</t>
  </si>
  <si>
    <t>Hnssel Casillas, Loreto Peralta, Andrea Sutton, Luis De La Rosa, Alejandro Flores, Anajos Aldrete, Daniel Haddad, Montserrat Maran, Juan Carlos Viana Prieto, Hernn Del Riego</t>
  </si>
  <si>
    <t>January 3, 2020</t>
  </si>
  <si>
    <t>s3049</t>
  </si>
  <si>
    <t>Half Girlfriend</t>
  </si>
  <si>
    <t>Arjun Kapoor, Shraddha Kapoor, Vikrant Massey, Seema Biswas, Rhea Chakraborty, Sujata Sehgal, Anisa Butt</t>
  </si>
  <si>
    <t>January 2, 2020</t>
  </si>
  <si>
    <t>s3052</t>
  </si>
  <si>
    <t>Aruna &amp; Her Palate</t>
  </si>
  <si>
    <t>Edwin</t>
  </si>
  <si>
    <t>Dian Sastrowardoyo, Oka Antara, Hannah Al Rashid, Nicholas Saputra, Deddy Mahendra Desta, Ayu Azhari</t>
  </si>
  <si>
    <t>Indonesia, South Korea, Singapore</t>
  </si>
  <si>
    <t>January 1, 2020</t>
  </si>
  <si>
    <t>s3055</t>
  </si>
  <si>
    <t>Breaking the Bank</t>
  </si>
  <si>
    <t>Vadim Jean</t>
  </si>
  <si>
    <t>Kelsey Grammer, Tamsin Greig, John Michael Higgins, Mathew Horne, Pearce Quigley, Togo Igawa, Sonya Cassidy, Julie Dray, Danny Morgan, Andrew Sachs</t>
  </si>
  <si>
    <t>s3058</t>
  </si>
  <si>
    <t>Garfield Gets Real</t>
  </si>
  <si>
    <t>Mark A.Z. Dipp, Kyung Ho Lee</t>
  </si>
  <si>
    <t>Frank Welker, Wally Wingert, Gregg Berger, Jennifer Darling, Pat Fraley, Jason Marsden, Neil Ross, Audrey Wasilewski, Stephen Stanton, Greg Eagles</t>
  </si>
  <si>
    <t>s3059</t>
  </si>
  <si>
    <t>Garfield's Fun Fest</t>
  </si>
  <si>
    <t>Mark A.Z. Dipp, Eondeok Han</t>
  </si>
  <si>
    <t>Frank Welker, Tim Conway, Gregg Berger, Wally Wingert, Audrey Wasilewski, Fred Tatasciore, Stephen Stanton, Jennifer Darling, Neil Ross, Greg Eagles</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</si>
  <si>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</si>
  <si>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</si>
  <si>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</si>
  <si>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</si>
  <si>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</si>
  <si>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</si>
  <si>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</si>
  <si>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</si>
  <si>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</si>
  <si>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</si>
  <si>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</si>
  <si>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</si>
  <si>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</si>
  <si>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</si>
  <si>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</si>
  <si>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s3069</t>
  </si>
  <si>
    <t>Pan's Labyrinth</t>
  </si>
  <si>
    <t>Ivana Baquero, Sergi Lpez, Maribel Verd, Doug Jones, Ariadna Gil, lex Angulo, Manolo Solo, Csar Vea, Roger Casamajor, Sergi Lopez</t>
  </si>
  <si>
    <t>s3070</t>
  </si>
  <si>
    <t>Pokmon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</si>
  <si>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</si>
  <si>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</si>
  <si>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</si>
  <si>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</si>
  <si>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</si>
  <si>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s3074</t>
  </si>
  <si>
    <t>Road Trip: Beer Pong</t>
  </si>
  <si>
    <t>Steve Rash</t>
  </si>
  <si>
    <t>Nestor Aaron Absera, Julianna Guill, Preston Jones, Julia Levy-Boeken, Danny Pudi, Michael Trotter, Daniel Newman, DJ Qualls</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</si>
  <si>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</si>
  <si>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</si>
  <si>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</si>
  <si>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</si>
  <si>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</si>
  <si>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</si>
  <si>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</si>
  <si>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</si>
  <si>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</si>
  <si>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</si>
  <si>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</si>
  <si>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</si>
  <si>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</si>
  <si>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</si>
  <si>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</si>
  <si>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</si>
  <si>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</si>
  <si>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</si>
  <si>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</si>
  <si>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</si>
  <si>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</si>
  <si>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</si>
  <si>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</si>
  <si>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</si>
  <si>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</si>
  <si>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</si>
  <si>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</si>
  <si>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</si>
  <si>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</si>
  <si>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</si>
  <si>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 Mujica, Emir Kusturica</t>
  </si>
  <si>
    <t>Argentina, Uruguay, Serbia</t>
  </si>
  <si>
    <t>s3095</t>
  </si>
  <si>
    <t>The App</t>
  </si>
  <si>
    <t>Elisa Fuksas</t>
  </si>
  <si>
    <t>Vincenzo Crea, Jessica Cressy, Greta Scarano, Maya Sansa, Abel Ferrara, Anita Kravos</t>
  </si>
  <si>
    <t>December 26, 2019</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</si>
  <si>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</si>
  <si>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</si>
  <si>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</si>
  <si>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</si>
  <si>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</si>
  <si>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</si>
  <si>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</si>
  <si>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</si>
  <si>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</si>
  <si>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</si>
  <si>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</si>
  <si>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</si>
  <si>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</si>
  <si>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</si>
  <si>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</si>
  <si>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</si>
  <si>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</si>
  <si>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</si>
  <si>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</si>
  <si>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</si>
  <si>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</si>
  <si>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</si>
  <si>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</si>
  <si>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</si>
  <si>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</si>
  <si>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</si>
  <si>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</si>
  <si>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</si>
  <si>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</si>
  <si>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</si>
  <si>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December 24, 2019</t>
  </si>
  <si>
    <t>s3105</t>
  </si>
  <si>
    <t>Como cado del cielo</t>
  </si>
  <si>
    <t>Pepe Bojrquez</t>
  </si>
  <si>
    <t>Omar Chaparro, Ana Claudia Talancn, Stephanie Cayo, Yare Santana, Anglica Mara, Manuel 'Flaco' Ibez,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</si>
  <si>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</si>
  <si>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</si>
  <si>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</si>
  <si>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</si>
  <si>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s3108</t>
  </si>
  <si>
    <t>Jacob's Ladder</t>
  </si>
  <si>
    <t>David M. Rosenthal</t>
  </si>
  <si>
    <t>Michael Ealy, Jesse Williams, Nicole Beharie, Guy Burnet, Joseph Sikora, Karla Souza, Ritchie Coster, Jon Eyez</t>
  </si>
  <si>
    <t>December 22, 2019</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</si>
  <si>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</si>
  <si>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</si>
  <si>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</si>
  <si>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</si>
  <si>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</si>
  <si>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</si>
  <si>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</si>
  <si>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</si>
  <si>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</si>
  <si>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December 20, 2019</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</si>
  <si>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</si>
  <si>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</si>
  <si>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</si>
  <si>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</si>
  <si>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</si>
  <si>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</si>
  <si>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</si>
  <si>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</si>
  <si>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</si>
  <si>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</si>
  <si>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Minujn</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</si>
  <si>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</si>
  <si>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</si>
  <si>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</si>
  <si>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</si>
  <si>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</si>
  <si>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</si>
  <si>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</si>
  <si>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</si>
  <si>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</si>
  <si>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</si>
  <si>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</si>
  <si>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</si>
  <si>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</si>
  <si>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</si>
  <si>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</si>
  <si>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</si>
  <si>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</si>
  <si>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</si>
  <si>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</si>
  <si>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</si>
  <si>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</si>
  <si>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</si>
  <si>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</si>
  <si>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</si>
  <si>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</si>
  <si>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</si>
  <si>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</si>
  <si>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</si>
  <si>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</si>
  <si>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</si>
  <si>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</si>
  <si>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</si>
  <si>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</si>
  <si>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</si>
  <si>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</si>
  <si>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</si>
  <si>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</si>
  <si>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</si>
  <si>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</si>
  <si>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</si>
  <si>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</si>
  <si>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</si>
  <si>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</si>
  <si>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</si>
  <si>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</si>
  <si>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</si>
  <si>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</si>
  <si>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</si>
  <si>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</si>
  <si>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</si>
  <si>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</si>
  <si>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</si>
  <si>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</si>
  <si>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</si>
  <si>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</si>
  <si>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</si>
  <si>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</si>
  <si>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</si>
  <si>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</si>
  <si>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</si>
  <si>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</si>
  <si>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</si>
  <si>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</si>
  <si>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</si>
  <si>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</si>
  <si>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</si>
  <si>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</si>
  <si>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</si>
  <si>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</si>
  <si>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</si>
  <si>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</si>
  <si>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</si>
  <si>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</si>
  <si>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s3148</t>
  </si>
  <si>
    <t>Talaash</t>
  </si>
  <si>
    <t>Aamir Khan, Rani Mukerji, Kareena Kapoor, Nawazuddin Siddiqui, Shernaz Patel, Sheeba Chaddha</t>
  </si>
  <si>
    <t>s3150</t>
  </si>
  <si>
    <t>Zindagi Na Milegi Dobara</t>
  </si>
  <si>
    <t>Hrithik Roshan, Abhay Deol, Farhan Akhtar, Katrina Kaif, Kalki Koechlin, Deepti Naval, Naseeruddin Shah, Ariadna Cabrol</t>
  </si>
  <si>
    <t>s3151</t>
  </si>
  <si>
    <t>6 Underground</t>
  </si>
  <si>
    <t>Michael Bay</t>
  </si>
  <si>
    <t>Ryan Reynolds, Mlanie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</si>
  <si>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</si>
  <si>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</si>
  <si>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</si>
  <si>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</si>
  <si>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</si>
  <si>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</si>
  <si>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</si>
  <si>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</si>
  <si>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</si>
  <si>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</si>
  <si>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</si>
  <si>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</si>
  <si>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</si>
  <si>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</si>
  <si>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</si>
  <si>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</si>
  <si>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</si>
  <si>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</si>
  <si>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</si>
  <si>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</si>
  <si>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</si>
  <si>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</si>
  <si>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</si>
  <si>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</si>
  <si>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</si>
  <si>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</si>
  <si>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</si>
  <si>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</si>
  <si>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</si>
  <si>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</si>
  <si>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</si>
  <si>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</si>
  <si>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</si>
  <si>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</si>
  <si>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</si>
  <si>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</si>
  <si>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</si>
  <si>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</si>
  <si>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</si>
  <si>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</si>
  <si>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</si>
  <si>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</si>
  <si>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</si>
  <si>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</si>
  <si>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</si>
  <si>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</si>
  <si>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</si>
  <si>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Petrnio Gontijo, Day Mesquita, Beth Goulart, Dalton Vigh, Eduardo Galvo, Csar Mello, Leonardo Franco, Raphael Viana, Otvio Martins</t>
  </si>
  <si>
    <t>December 7, 2019</t>
  </si>
  <si>
    <t>December 6, 2019</t>
  </si>
  <si>
    <t>s3167</t>
  </si>
  <si>
    <t>Banana Island Ghost</t>
  </si>
  <si>
    <t>Chigul, Patrick Diabuah, Adetomiwa Edun, Uche Jumbo, Saidi Balogun, Ali Nuhu, Bimbo Manuel, Akah Nnani, Damilola Adegbite, Dorcas Shola Fapson</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</si>
  <si>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</si>
  <si>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</si>
  <si>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</si>
  <si>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</si>
  <si>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</si>
  <si>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</si>
  <si>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</si>
  <si>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</si>
  <si>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</si>
  <si>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</si>
  <si>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</si>
  <si>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</si>
  <si>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</si>
  <si>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</si>
  <si>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</si>
  <si>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</si>
  <si>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</si>
  <si>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</si>
  <si>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</si>
  <si>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</si>
  <si>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</si>
  <si>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</si>
  <si>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</si>
  <si>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</si>
  <si>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</si>
  <si>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</si>
  <si>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</si>
  <si>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s3187</t>
  </si>
  <si>
    <t>Tiffany Haddish: Black Mitzvah</t>
  </si>
  <si>
    <t>Linda Mendoza</t>
  </si>
  <si>
    <t>December 3,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</si>
  <si>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</si>
  <si>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</si>
  <si>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</si>
  <si>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</si>
  <si>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</si>
  <si>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</si>
  <si>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</si>
  <si>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</si>
  <si>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</si>
  <si>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</si>
  <si>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</si>
  <si>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</si>
  <si>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</si>
  <si>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</si>
  <si>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</si>
  <si>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</si>
  <si>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</si>
  <si>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</si>
  <si>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s3194</t>
  </si>
  <si>
    <t>High End Yaariyan</t>
  </si>
  <si>
    <t>Pankaj Batra</t>
  </si>
  <si>
    <t>Ninja, Ranjit Bawa, Jassi Gill, Musskan Sethi, Navneet Kaur Dhillon, Neet Mahal, Aarushi Sharma</t>
  </si>
  <si>
    <t>s3196</t>
  </si>
  <si>
    <t>Jindua</t>
  </si>
  <si>
    <t>Navaniat Singh</t>
  </si>
  <si>
    <t>Jimmy Shergill, Sargun Mehta, Neeru Bajwa, Bhavkhandan Singh Rakhra, Arkie Kandola, Nina Rehill, Rajiv Thakur, Harjap Singh Bhangal, Balinder Johal, Carolyn Bridget Kennedy, Sonia Dhillon, Jimmy Sheirgill</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</si>
  <si>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</si>
  <si>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</si>
  <si>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</si>
  <si>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</si>
  <si>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</si>
  <si>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</si>
  <si>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</si>
  <si>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</si>
  <si>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</si>
  <si>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</si>
  <si>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</si>
  <si>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</si>
  <si>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</si>
  <si>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</si>
  <si>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</si>
  <si>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</si>
  <si>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</si>
  <si>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</si>
  <si>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</si>
  <si>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</si>
  <si>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</si>
  <si>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</si>
  <si>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</si>
  <si>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</si>
  <si>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</si>
  <si>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</si>
  <si>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</si>
  <si>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</si>
  <si>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</si>
  <si>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</si>
  <si>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</si>
  <si>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</si>
  <si>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</si>
  <si>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</si>
  <si>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</si>
  <si>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</si>
  <si>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</si>
  <si>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</si>
  <si>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</si>
  <si>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</si>
  <si>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</si>
  <si>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United Kingdom, Canada</t>
  </si>
  <si>
    <t>s3210</t>
  </si>
  <si>
    <t>Crazy people</t>
  </si>
  <si>
    <t>Ramsey Nouah, Chigul, Sola Sobowale, Ireti Doyle, Ben Touitou, Francis Onwochei, Ememobong Nkana, Emem Inwang, Patrick Onyeke</t>
  </si>
  <si>
    <t>s3211</t>
  </si>
  <si>
    <t>I Lost My Body</t>
  </si>
  <si>
    <t>Jrmy Clapin</t>
  </si>
  <si>
    <t>Hakim Faris, Victoire Du Bois, Patrick d'Assumao, Dev Patel, Alia Shawkat, George Wendt</t>
  </si>
  <si>
    <t>s3212</t>
  </si>
  <si>
    <t>Kalushi: The Story of Solomon Mahlangu</t>
  </si>
  <si>
    <t>Mandla Dube</t>
  </si>
  <si>
    <t>Thabo Rametsi, Thabo Malema, Welile Nzuza, Jafta Mamabolo, Louw Venter, Pearl Thusi</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</si>
  <si>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</si>
  <si>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</si>
  <si>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</si>
  <si>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</si>
  <si>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</si>
  <si>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</si>
  <si>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</si>
  <si>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</si>
  <si>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</si>
  <si>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</si>
  <si>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</si>
  <si>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</si>
  <si>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</si>
  <si>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</si>
  <si>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</si>
  <si>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</si>
  <si>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</si>
  <si>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</si>
  <si>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</si>
  <si>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</si>
  <si>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</si>
  <si>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</si>
  <si>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</si>
  <si>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</si>
  <si>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</si>
  <si>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</si>
  <si>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</si>
  <si>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</si>
  <si>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</si>
  <si>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</si>
  <si>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</si>
  <si>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</si>
  <si>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</si>
  <si>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</si>
  <si>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</si>
  <si>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</si>
  <si>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</si>
  <si>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</si>
  <si>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</si>
  <si>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s3234</t>
  </si>
  <si>
    <t>Pranaam</t>
  </si>
  <si>
    <t>Sanjiv Jaiswal</t>
  </si>
  <si>
    <t>Rajeev Khandelwal, Samiksha Singh, S.M. Zaheer, Vikram Gokhale, Meenakshi Sethi, Atul Kulkarni, Abhimanyu Singh, Aniruddha Dave</t>
  </si>
  <si>
    <t>November 25, 2019</t>
  </si>
  <si>
    <t>s3236</t>
  </si>
  <si>
    <t>Shot Caller</t>
  </si>
  <si>
    <t>Nikolaj Coster-Waldau, Omari Hardwick, Lake Bell, Jon Bernthal, Emory Cohen, Jeffrey Donovan, Evan Jones, Benjamin Bratt, Holt McCallany</t>
  </si>
  <si>
    <t>November 24, 2019</t>
  </si>
  <si>
    <t>November 23, 2019</t>
  </si>
  <si>
    <t>s3238</t>
  </si>
  <si>
    <t>Brother</t>
  </si>
  <si>
    <t>Julien Abraham</t>
  </si>
  <si>
    <t>MHD, Darren Muselet, Assa Maga, Jalil Lespert, Youssouf Gueye, Hiam Abbass, Lisette Malidor</t>
  </si>
  <si>
    <t>November 22, 2019</t>
  </si>
  <si>
    <t>s3240</t>
  </si>
  <si>
    <t>Girls und Panzer der Film</t>
  </si>
  <si>
    <t>Mai Fuchigami, Ai Kayano, Mami Ozaki, Ikumi Nakagami, Yuka Iguchi, Misato Fukuen, Mikako Takahashi, Kana Ueda, Mika Kikuchi, Maya Yoshioka</t>
  </si>
  <si>
    <t>s3245</t>
  </si>
  <si>
    <t>Shelby American</t>
  </si>
  <si>
    <t>Carroll Shelby</t>
  </si>
  <si>
    <t>Singapore, United States</t>
  </si>
  <si>
    <t>s3249</t>
  </si>
  <si>
    <t>The Knight Before Christmas</t>
  </si>
  <si>
    <t>Monika Mitchell</t>
  </si>
  <si>
    <t>Vanessa Hudgens, Josh Whitehouse, Emmanuelle Chriqui, Harry Jarvis, Mimi Gianopulos, Ella Kenion, Jean-Michel Le Gal, Arnold Pinnock</t>
  </si>
  <si>
    <t>November 21, 2019</t>
  </si>
  <si>
    <t>November 20, 2019</t>
  </si>
  <si>
    <t>s3251</t>
  </si>
  <si>
    <t>Bikram: Yogi, Guru, Predator</t>
  </si>
  <si>
    <t>Eva Orner</t>
  </si>
  <si>
    <t>Bikram Choudhury</t>
  </si>
  <si>
    <t>s3252</t>
  </si>
  <si>
    <t>Dorasaani</t>
  </si>
  <si>
    <t>KVR Mahendra</t>
  </si>
  <si>
    <t>Anand Deverakonda, Shivatmika Rajasekhar, Kannada Kishore</t>
  </si>
  <si>
    <t>s3254</t>
  </si>
  <si>
    <t>Lorena, Light-Footed Woman</t>
  </si>
  <si>
    <t>Juan Carlos Rulfo</t>
  </si>
  <si>
    <t>Lorena Ramrez</t>
  </si>
  <si>
    <t>s3255</t>
  </si>
  <si>
    <t>Mallesham</t>
  </si>
  <si>
    <t>Raj R</t>
  </si>
  <si>
    <t>Jhansi, Priyadarshi Pullikonda, Ananya Nagalla</t>
  </si>
  <si>
    <t>s3257</t>
  </si>
  <si>
    <t>Iliza Shlesinger: Unveiled</t>
  </si>
  <si>
    <t>Steve Paley</t>
  </si>
  <si>
    <t>Iliza Shlesinger</t>
  </si>
  <si>
    <t>November 19, 2019</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</si>
  <si>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</si>
  <si>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</si>
  <si>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</si>
  <si>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</si>
  <si>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</si>
  <si>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</si>
  <si>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</si>
  <si>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</si>
  <si>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</si>
  <si>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</si>
  <si>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</si>
  <si>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Nicols Martnez, Lorenza Izzo, Ariel Levy, Magda Apanowicz, Sky Ferreira, Kirby Bliss Blanton, Aaron Burns, Ramn Llao, Richard Burgi</t>
  </si>
  <si>
    <t>United States, Chile</t>
  </si>
  <si>
    <t>November 15, 2019</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</si>
  <si>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</si>
  <si>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</si>
  <si>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</si>
  <si>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</si>
  <si>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</si>
  <si>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</si>
  <si>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</si>
  <si>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</si>
  <si>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</si>
  <si>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</si>
  <si>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</si>
  <si>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</si>
  <si>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 Gimenez Zapiola, Renata Toscano, Santiago Saez, Carmela Barsamian, Paulo Snchez Lima, Daniel Rosado, Laura Azcurra, Gastn Ricaud, Florencia Bentez,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</si>
  <si>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</si>
  <si>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</si>
  <si>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</si>
  <si>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</si>
  <si>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</si>
  <si>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</si>
  <si>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</si>
  <si>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</si>
  <si>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</si>
  <si>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</si>
  <si>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</si>
  <si>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</si>
  <si>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</si>
  <si>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</si>
  <si>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</si>
  <si>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</si>
  <si>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</si>
  <si>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</si>
  <si>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s3279</t>
  </si>
  <si>
    <t>SunGanges</t>
  </si>
  <si>
    <t>Valli Bindana</t>
  </si>
  <si>
    <t>Naseeruddin Shah</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</si>
  <si>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</si>
  <si>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</si>
  <si>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</si>
  <si>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</si>
  <si>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</si>
  <si>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s3286</t>
  </si>
  <si>
    <t>Fadily Camara : La plus drle de tes copines</t>
  </si>
  <si>
    <t>Gautier &amp; Leduc</t>
  </si>
  <si>
    <t>Fadily Camara</t>
  </si>
  <si>
    <t>November 14, 2019</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</si>
  <si>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</si>
  <si>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</si>
  <si>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</si>
  <si>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</si>
  <si>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</si>
  <si>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</si>
  <si>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</si>
  <si>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</si>
  <si>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</si>
  <si>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November 8, 2019</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</si>
  <si>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</si>
  <si>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</si>
  <si>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</si>
  <si>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</si>
  <si>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</si>
  <si>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</si>
  <si>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</si>
  <si>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Mlanie Doutey, Hugo Becker, Kool Shen, Hubert Kound, Seth Gueko, Sonia Couling, Chalad Na Songkhla, Flore Bonaventura, Nessbeal, Dorian N'Goumou dit Dosseh, Hache-P</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</si>
  <si>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</si>
  <si>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</si>
  <si>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</si>
  <si>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</si>
  <si>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</si>
  <si>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</si>
  <si>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</si>
  <si>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</si>
  <si>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</si>
  <si>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</si>
  <si>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s3303</t>
  </si>
  <si>
    <t>Shadow</t>
  </si>
  <si>
    <t>Zhang Yimou</t>
  </si>
  <si>
    <t>Deng Chao, Sun Li, Ryan Cheng, Wang Qianyuan, Hu Jun, Wang Jingchun, Guan Xiaotong, Leo Wu</t>
  </si>
  <si>
    <t>s3304</t>
  </si>
  <si>
    <t>Luccas Neto in: Summer Camp</t>
  </si>
  <si>
    <t>Luccas Neto, Gi Alparone, Jssica Diehl, Roni Fischer, Karol Alves, Joo Pessanha</t>
  </si>
  <si>
    <t>November 5, 2019</t>
  </si>
  <si>
    <t>s3306</t>
  </si>
  <si>
    <t>Seth Meyers: Lobby Baby</t>
  </si>
  <si>
    <t>Neal Brennan</t>
  </si>
  <si>
    <t>Seth Meyers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</si>
  <si>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</si>
  <si>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</si>
  <si>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</si>
  <si>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</si>
  <si>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</si>
  <si>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</si>
  <si>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</si>
  <si>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</si>
  <si>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</si>
  <si>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</si>
  <si>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</si>
  <si>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November 4, 2019</t>
  </si>
  <si>
    <t>s3312</t>
  </si>
  <si>
    <t>Minimalism: A Documentary About the Important Things</t>
  </si>
  <si>
    <t>Matt D'Avella</t>
  </si>
  <si>
    <t>Joshua Fields Millburn, Ryan Nicodemus</t>
  </si>
  <si>
    <t>s3313</t>
  </si>
  <si>
    <t>Oththa Seruppu Size 7</t>
  </si>
  <si>
    <t>Parthiban</t>
  </si>
  <si>
    <t>November 2, 2019</t>
  </si>
  <si>
    <t>s3316</t>
  </si>
  <si>
    <t>A Fairly Odd Summer</t>
  </si>
  <si>
    <t>Drake Bell, Daniella Monet, David Lewis, Susanne Blakeslee, Daran Norris, Scott Baio, Devon Weigel, Ella Anderson, Carter Hastings</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</si>
  <si>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</si>
  <si>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</si>
  <si>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</si>
  <si>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</si>
  <si>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</si>
  <si>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</si>
  <si>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</si>
  <si>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</si>
  <si>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</si>
  <si>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</si>
  <si>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</si>
  <si>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</si>
  <si>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</si>
  <si>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</si>
  <si>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</si>
  <si>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</si>
  <si>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</si>
  <si>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</si>
  <si>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</si>
  <si>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</si>
  <si>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</si>
  <si>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</si>
  <si>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</si>
  <si>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</si>
  <si>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</si>
  <si>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</si>
  <si>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</si>
  <si>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</si>
  <si>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</si>
  <si>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</si>
  <si>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s3327</t>
  </si>
  <si>
    <t>A Remarkable Tale</t>
  </si>
  <si>
    <t>Marina Seresesky</t>
  </si>
  <si>
    <t>Carmen Machi, Pepn Nieto, Kiti Mnver, Jon Kortajarena, Jimmy Castro, Ricardo Nkosi, Montse Pla, Malcolm Trevio-Sitt, Pepa Charro, Esperanza Elipe, Mariana Cordero, Txema Blasco</t>
  </si>
  <si>
    <t>November 1, 2019</t>
  </si>
  <si>
    <t>s3330</t>
  </si>
  <si>
    <t>American Son</t>
  </si>
  <si>
    <t>Kenny Leon</t>
  </si>
  <si>
    <t>Kerry Washington, Steven Pasquale, Jeremy Jordan, Eugene Lee</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</si>
  <si>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</si>
  <si>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</si>
  <si>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</si>
  <si>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</si>
  <si>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</si>
  <si>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</si>
  <si>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</si>
  <si>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</si>
  <si>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s3335</t>
  </si>
  <si>
    <t>Drive</t>
  </si>
  <si>
    <t>Jacqueline Fernandez, Sushant Singh Rajput, Boman Irani, Pankaj Tripathi, Vikramjeet Virk, Sapna Pabbi, Vibha Chhibber, Kaustubh Kumar</t>
  </si>
  <si>
    <t>s3338</t>
  </si>
  <si>
    <t>Holiday in the Wild</t>
  </si>
  <si>
    <t>Rob Lowe, Kristin Davis, Fezile Mpela, John Owen Lowe, Colin Moss</t>
  </si>
  <si>
    <t>s3339</t>
  </si>
  <si>
    <t>Holly Star</t>
  </si>
  <si>
    <t>Michael A. Nickles</t>
  </si>
  <si>
    <t>Katlyn Carlson, Brian Muller, Teya Patt, Pamela Chabora</t>
  </si>
  <si>
    <t>s3344</t>
  </si>
  <si>
    <t>Santa Girl</t>
  </si>
  <si>
    <t>Blayne Weaver</t>
  </si>
  <si>
    <t>Barry Bostwick, Jennifer Stone, Devon Werkheiser, McKayla Witt, Joshua Cody, Hank Stone</t>
  </si>
  <si>
    <t>s3348</t>
  </si>
  <si>
    <t>The King</t>
  </si>
  <si>
    <t>David Michd</t>
  </si>
  <si>
    <t>Timothe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</si>
  <si>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</si>
  <si>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</si>
  <si>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</si>
  <si>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</si>
  <si>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</si>
  <si>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</si>
  <si>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s3354</t>
  </si>
  <si>
    <t>Zo: Panoramas</t>
  </si>
  <si>
    <t>Rodrigo Guardiola, Gabriel Cruz Rivas</t>
  </si>
  <si>
    <t>Sergio Acosta, Jess Bez, ngel Mosqueda, Rodrigo Guardiola, Len Larregui</t>
  </si>
  <si>
    <t>s3355</t>
  </si>
  <si>
    <t>Grego Rossello: Disculpe las molestias</t>
  </si>
  <si>
    <t>Juani Libonatti</t>
  </si>
  <si>
    <t>Grego Rossello</t>
  </si>
  <si>
    <t>October 31, 2019</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</si>
  <si>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</si>
  <si>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</si>
  <si>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</si>
  <si>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</si>
  <si>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</si>
  <si>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</si>
  <si>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</si>
  <si>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</si>
  <si>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</si>
  <si>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</si>
  <si>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</si>
  <si>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</si>
  <si>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</si>
  <si>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s3363</t>
  </si>
  <si>
    <t>Arsenio Hall: Smart &amp; Classy</t>
  </si>
  <si>
    <t>Arsenio Hall</t>
  </si>
  <si>
    <t>October 29, 2019</t>
  </si>
  <si>
    <t>October 28, 2019</t>
  </si>
  <si>
    <t>s3367</t>
  </si>
  <si>
    <t>Little Miss Sumo</t>
  </si>
  <si>
    <t>Matt Kay</t>
  </si>
  <si>
    <t>Hiyori Kon</t>
  </si>
  <si>
    <t>October 26, 2019</t>
  </si>
  <si>
    <t>October 25, 2019</t>
  </si>
  <si>
    <t>s3372</t>
  </si>
  <si>
    <t>Consequences</t>
  </si>
  <si>
    <t>Nehir Erdoan, Tardu Flordun, lker Kaleli, Serkan Keskin, Esra Bezen Bilgin, Ayta Uun, Cem zeren, Caner Arkan</t>
  </si>
  <si>
    <t>s3373</t>
  </si>
  <si>
    <t>Dolemite Is My Name</t>
  </si>
  <si>
    <t>Craig Brewer</t>
  </si>
  <si>
    <t>Eddie Murphy, Wesley Snipes, Keegan-Michael Key, Mike Epps, Craig Robinson, Tituss Burgess, Da'Vine Joy Randolph, Kodi Smit-McPhee</t>
  </si>
  <si>
    <t>United States, United Kingdom, Germany</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</si>
  <si>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</si>
  <si>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</si>
  <si>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</si>
  <si>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</si>
  <si>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</si>
  <si>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</si>
  <si>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</si>
  <si>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</si>
  <si>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Nomie Schmidt, Joel Basman, Sunnyi Melles, Udo Samel, Rachel Braunschweig, Oriana Schrage, Meytal Gal</t>
  </si>
  <si>
    <t>Switzerland</t>
  </si>
  <si>
    <t>October 24, 2019</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</si>
  <si>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</si>
  <si>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</si>
  <si>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</si>
  <si>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</si>
  <si>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</si>
  <si>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</si>
  <si>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</si>
  <si>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</si>
  <si>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</si>
  <si>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</si>
  <si>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</si>
  <si>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</si>
  <si>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</si>
  <si>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</si>
  <si>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</si>
  <si>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</si>
  <si>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</si>
  <si>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</si>
  <si>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</si>
  <si>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</si>
  <si>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</si>
  <si>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</si>
  <si>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</si>
  <si>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</si>
  <si>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</si>
  <si>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</si>
  <si>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</si>
  <si>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</si>
  <si>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October 19, 2019</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</si>
  <si>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</si>
  <si>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</si>
  <si>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</si>
  <si>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</si>
  <si>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</si>
  <si>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</si>
  <si>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</si>
  <si>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Nez Jr.</t>
  </si>
  <si>
    <t>South Africa, Nigeria</t>
  </si>
  <si>
    <t>October 18, 2019</t>
  </si>
  <si>
    <t>s3399</t>
  </si>
  <si>
    <t>Eli</t>
  </si>
  <si>
    <t>Ciarn Foy</t>
  </si>
  <si>
    <t>Charlie Shotwell, Lili Taylor, Kelly Reilly, Max Martini, Sadie Sink, Deneen Tyler, Katia Gomez</t>
  </si>
  <si>
    <t>s3403</t>
  </si>
  <si>
    <t>Love, Surreal and Odd</t>
  </si>
  <si>
    <t>Aylin Kontante, Blent Emrah Parlak, Bra Pekin, alar orumlu, Fatih Artman, Gupse zay, Serkan Keskin, ebnem Bozoklu</t>
  </si>
  <si>
    <t>s3406</t>
  </si>
  <si>
    <t>Seventeen</t>
  </si>
  <si>
    <t>Daniel Snchez Arvalo</t>
  </si>
  <si>
    <t>Biel Montoro, Nacho Snchez, Lola Cordn, Itsaso Arana, Chani Martn, Iigo Aranburu, Kandido Uranga, Javier Cifrin, Mamen Duch, Carolina Clemente, Jorge Cabrera, Daniel Fuster, Edgar Costas, Patxi Santamara</t>
  </si>
  <si>
    <t>s3408</t>
  </si>
  <si>
    <t>Tatu</t>
  </si>
  <si>
    <t>Don Omope</t>
  </si>
  <si>
    <t>Rahama Sadau, Sambasa Nzeribe, Segun Arinze, Gabriel Afolayan, Desmond Elliot, Funlola Aofiyebi, Toyin Aimakhu, Stephen Demian, Afeez Oyetoro, Oludara Egerton Shyngle</t>
  </si>
  <si>
    <t>s3410</t>
  </si>
  <si>
    <t>The Laundromat</t>
  </si>
  <si>
    <t>Steven Soderbergh</t>
  </si>
  <si>
    <t>Meryl Streep, Gary Oldman, Antonio Banderas, Sharon Stone, James Cromwell, Jeffrey Wright, Melissa Rauch, Jeff Michalski, Jane Morris, Robert Patrick, David Schwimmer</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</si>
  <si>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</si>
  <si>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</si>
  <si>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</si>
  <si>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</si>
  <si>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</si>
  <si>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</si>
  <si>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</si>
  <si>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</si>
  <si>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</si>
  <si>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</si>
  <si>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</si>
  <si>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October 16, 2019</t>
  </si>
  <si>
    <t>Leslie Iwerks</t>
  </si>
  <si>
    <t>s3420</t>
  </si>
  <si>
    <t>Park Na-rae: Glamour Warning</t>
  </si>
  <si>
    <t>Park Na-rae</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</si>
  <si>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</si>
  <si>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</si>
  <si>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</si>
  <si>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</si>
  <si>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</si>
  <si>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</si>
  <si>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</si>
  <si>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</si>
  <si>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</si>
  <si>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Katksz</t>
  </si>
  <si>
    <t>Gler kten, Hazal Tresan, lkin Tfeki, Bedia Ener, Erkan Can, yk Karayel, Emre Kzlrmak, Bestemsu zdemir, Engin Akyrek, Burak Tamdoan, Saygn Soysal, Tuba Bykstn, Ali Yren, Ahmet Tansu Taanlar, Elif nci</t>
  </si>
  <si>
    <t>October 15, 2019</t>
  </si>
  <si>
    <t>s3425</t>
  </si>
  <si>
    <t>Martin Matte: La vie, la mort...eh la la..!</t>
  </si>
  <si>
    <t>Jean-Franois Blais</t>
  </si>
  <si>
    <t>Martin Matte</t>
  </si>
  <si>
    <t>October 14, 2019</t>
  </si>
  <si>
    <t>s3426</t>
  </si>
  <si>
    <t>Street Flow</t>
  </si>
  <si>
    <t>Lela Sy, Kery James</t>
  </si>
  <si>
    <t>Kery James, Jammeh Diangana, Chlo Jouannet, Bakary Diombera</t>
  </si>
  <si>
    <t>October 13, 2019</t>
  </si>
  <si>
    <t>s3428</t>
  </si>
  <si>
    <t>Bygones Be Bygones</t>
  </si>
  <si>
    <t>Ata Demirer, Tuvana Trkay, lk Duru, Salih Kalyon, Renan Bilek, Seda Gven, Toprak Sergen, Ali Yourtuolu, Bedir Bedir, Gme Alpay Aslan</t>
  </si>
  <si>
    <t>October 11, 2019</t>
  </si>
  <si>
    <t>s3429</t>
  </si>
  <si>
    <t>El Camino: A Breaking Bad Movie</t>
  </si>
  <si>
    <t>Vince Gilligan</t>
  </si>
  <si>
    <t>Aaron Paul</t>
  </si>
  <si>
    <t>s3430</t>
  </si>
  <si>
    <t>Fractured</t>
  </si>
  <si>
    <t>Sam Worthington, Lily Rabe, Stephen Tobolowsky, Adjoa Andoh, Lucy Capri, Lauren Cochrane, Shane Dean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</si>
  <si>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</si>
  <si>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</si>
  <si>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</si>
  <si>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</si>
  <si>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</si>
  <si>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</si>
  <si>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s3435</t>
  </si>
  <si>
    <t>The Influence</t>
  </si>
  <si>
    <t>Dennis Rovira van Boekholt</t>
  </si>
  <si>
    <t>Manuela Vells, Maggie Civantos, Alain Hernndez, Claudia Placer, Daniela Rubio, Emma Surez, Ramn Esquinas, Felipe Garca Vlez, Mariana Cordero</t>
  </si>
  <si>
    <t>Spain, France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</si>
  <si>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</si>
  <si>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</si>
  <si>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</si>
  <si>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</si>
  <si>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</si>
  <si>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</si>
  <si>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</si>
  <si>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</si>
  <si>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</si>
  <si>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s3442</t>
  </si>
  <si>
    <t>Deon Cole: Cole Hearted</t>
  </si>
  <si>
    <t>Deon Cole</t>
  </si>
  <si>
    <t>October 8, 2019</t>
  </si>
  <si>
    <t>s3444</t>
  </si>
  <si>
    <t>Love for Sale</t>
  </si>
  <si>
    <t>Gading Marten, Della Dartyan, Rukman Rosadi, Albert Halim, Verdi Solaiman, Adriano Qalbi, Sabrina Rochelle Kalangie, Rizky Mocil</t>
  </si>
  <si>
    <t>October 6, 2019</t>
  </si>
  <si>
    <t>October 5, 2019</t>
  </si>
  <si>
    <t>s3447</t>
  </si>
  <si>
    <t>Noblemen</t>
  </si>
  <si>
    <t>Vandana Kataria</t>
  </si>
  <si>
    <t>Ali Haji, Kunal Kapoor, Muskkaan Jaferi, Hardik Thakkar, Ali Mir, Shaan Grover, M.K. Raina, Ivan Rodrigues</t>
  </si>
  <si>
    <t>October 4, 2019</t>
  </si>
  <si>
    <t>s3449</t>
  </si>
  <si>
    <t>Brother in Love</t>
  </si>
  <si>
    <t>Onur Bilgetay</t>
  </si>
  <si>
    <t>Cem Gelinolu, Melis Babadag, Ege Kkenli, Mfit Kayacan, Lale Baar, Ali Erkazan, zlem akar, Selen Doma, Ferdi Sancar, Gven Hokna</t>
  </si>
  <si>
    <t>s3451</t>
  </si>
  <si>
    <t>In the Tall Grass</t>
  </si>
  <si>
    <t>Vincenzo Natali</t>
  </si>
  <si>
    <t>Patrick Wilson, Laysla De Oliveira, Avery Whitted, Harrison Gilbertson, Rachel Wilson, Will Buie Jr.</t>
  </si>
  <si>
    <t>s3452</t>
  </si>
  <si>
    <t>Kids on the Block</t>
  </si>
  <si>
    <t>Tuge Soysop</t>
  </si>
  <si>
    <t>Selim Bayraktar, Berat Efe Parlar, Esat Polat Gler, Eda Der, Dora Dalg, Taha Snmezisik, Zeynep Ilgin elik, Arda Taarcan, Alperen Efe Esmer, lknur Klahloglu, kra Klahlolu</t>
  </si>
  <si>
    <t>s3457</t>
  </si>
  <si>
    <t>Super Monsters: Vida's First Halloween</t>
  </si>
  <si>
    <t>Jacob Joice, Steve Ball</t>
  </si>
  <si>
    <t>Gigi Saul Guerrero, Elyse Maloway, Vincent Tong, Erin Mathews, Andrea Libman, Alessandro Juliani, Nicole Anthony, Diana Kaarina, Ian James Corlett, Britt McKillip, Kathleen Barr</t>
  </si>
  <si>
    <t>October 2, 2019</t>
  </si>
  <si>
    <t>s3460</t>
  </si>
  <si>
    <t>Ready to Mingle</t>
  </si>
  <si>
    <t>Luis Javier Henaine</t>
  </si>
  <si>
    <t>Cassandra Ciangherotti, Gabriela de la Garza, Irn Castillo, Sophie Alexander-Katz, Flor Eduarda Gurrola, Mariana Cabrera, Juan Pablo Medina, Pablo Cruz Guerrero, Diana Bovio, Andrs Almeida</t>
  </si>
  <si>
    <t>s3462</t>
  </si>
  <si>
    <t>Cheese in the Trap</t>
  </si>
  <si>
    <t>Lee Yoon-jung</t>
  </si>
  <si>
    <t>Park Hae-Jin, Kim Go-eun, Seo Kang-jun, Lee Sung-kyoung, Nam Joo-hyuk, Park Min-ji, Hwang Seog-jeong, Son Byung-ho, Ahn Kil-kang</t>
  </si>
  <si>
    <t>October 1, 2019</t>
  </si>
  <si>
    <t>s3466</t>
  </si>
  <si>
    <t>First Kiss</t>
  </si>
  <si>
    <t>Roy Poortmans</t>
  </si>
  <si>
    <t>Vajn van den Bosch, Buddy Vedder, Leontine Borsato, Caroline de Bruijn, Stijn Fransen, Marije Zuurveld</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</si>
  <si>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</si>
  <si>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</si>
  <si>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</si>
  <si>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</si>
  <si>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</si>
  <si>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</si>
  <si>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</si>
  <si>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</si>
  <si>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</si>
  <si>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</si>
  <si>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</si>
  <si>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</si>
  <si>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</si>
  <si>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</si>
  <si>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</si>
  <si>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</si>
  <si>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</si>
  <si>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</si>
  <si>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</si>
  <si>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</si>
  <si>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</si>
  <si>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</si>
  <si>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</si>
  <si>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Mana Yasuda</t>
  </si>
  <si>
    <t>September 28, 2019</t>
  </si>
  <si>
    <t>s3481</t>
  </si>
  <si>
    <t>TUNA GIRL</t>
  </si>
  <si>
    <t>Fuka Koshiba, Tom Fujita, Hidetoshi Hoshida, Hiroto Kanai, Ryosuke Yusa, Shuri Tanaka, Chal Inoue, Takashi Taniguchi, Takeshi Masu</t>
  </si>
  <si>
    <t>September 27, 2019</t>
  </si>
  <si>
    <t>s3483</t>
  </si>
  <si>
    <t>Deliha 2</t>
  </si>
  <si>
    <t>Gupse zay</t>
  </si>
  <si>
    <t>Gupse zay, Eda Ece, Aksel Bonfil, Derya Alabora, Esin Eden, Hlya Duyar, Ali elik, Mert ner</t>
  </si>
  <si>
    <t>s3485</t>
  </si>
  <si>
    <t>In the Shadow of the Moon</t>
  </si>
  <si>
    <t>Jim Mickle</t>
  </si>
  <si>
    <t>Boyd Holbrook, Michael C. Hall, Cleopatra Coleman, Bokeem Woodbine, Rudi Dharmalingam, Rachel Keller</t>
  </si>
  <si>
    <t>Dramas, Sci-Fi &amp; Fantasy, Thrillers</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</si>
  <si>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</si>
  <si>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</si>
  <si>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</si>
  <si>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</si>
  <si>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</si>
  <si>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</si>
  <si>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</si>
  <si>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</si>
  <si>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</si>
  <si>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September 25, 2019</t>
  </si>
  <si>
    <t>B. V. Nandini Reddy</t>
  </si>
  <si>
    <t>Samantha Ruth Prabhu, Lakshmi, Rajendraprasad, Naga Shourya, Rao Ramesh, Teja Sajja, Pragathi, Jagapathi Babu, Aishwarya, Urvashi</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</si>
  <si>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</si>
  <si>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</si>
  <si>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</si>
  <si>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</si>
  <si>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</si>
  <si>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</si>
  <si>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</si>
  <si>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</si>
  <si>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</si>
  <si>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</si>
  <si>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</si>
  <si>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</si>
  <si>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</si>
  <si>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</si>
  <si>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</si>
  <si>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</si>
  <si>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</si>
  <si>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</si>
  <si>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</si>
  <si>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</si>
  <si>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</si>
  <si>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September 21, 2019</t>
  </si>
  <si>
    <t>s3501</t>
  </si>
  <si>
    <t>Between Two Ferns: The Movie</t>
  </si>
  <si>
    <t>Scott Aukerman</t>
  </si>
  <si>
    <t>Zach Galifianakis, Lauren Lapkus, Ryan Gaul, Jiavani Linayao, Will Ferrell</t>
  </si>
  <si>
    <t>September 20, 2019</t>
  </si>
  <si>
    <t>s3504</t>
  </si>
  <si>
    <t>Criminal: Spain</t>
  </si>
  <si>
    <t>Mariano Barroso</t>
  </si>
  <si>
    <t>Emma Surez, Jorge Bosch, lvaro Cervantes, Carmen Machi, Inma Cuesta, Eduard Fernndez, Mara Morales, Jos ngel Egido, Daniel Chamorro, Javi Coll, Carlos Manuel Daz, Nuria Menca, Milo Taboada</t>
  </si>
  <si>
    <t>s3507</t>
  </si>
  <si>
    <t>The Hockey Girls</t>
  </si>
  <si>
    <t>Kiko Cruz Claverol, Patricia Font</t>
  </si>
  <si>
    <t>Iria del Ro, Nora Navas, Josep Linuesa, Natlia Barrientos, Dlia Brufau, Yasmina Drissi Sales, Jlia Gibert, Mireia Oriol, Asia Ortega Leiva, Claudia Riera, Mireia Aixal, Juli Fbregas, gata Roca, Marc Clotet</t>
  </si>
  <si>
    <t>s3508</t>
  </si>
  <si>
    <t>Travel Mates 2</t>
  </si>
  <si>
    <t>Ouzhan Ko, brahim Bykak, Ezgi Eybolu, Olgun Toker, Kadir Polati, Aycan Koptur, Bahar ahin, Kvan Baran Arslan</t>
  </si>
  <si>
    <t>s3510</t>
  </si>
  <si>
    <t>Kabir Singh</t>
  </si>
  <si>
    <t>Sandeep Reddy Vanga</t>
  </si>
  <si>
    <t>Shahid Kapoor, Kiara Advani, Suresh Oberoi, Arjan Bajwa, Adil Hussain, Nikita Dutta, Kamini Kaushal, Anurag Arora</t>
  </si>
  <si>
    <t>September 19, 2019</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</si>
  <si>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</si>
  <si>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</si>
  <si>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</si>
  <si>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</si>
  <si>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</si>
  <si>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</si>
  <si>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</si>
  <si>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</si>
  <si>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</si>
  <si>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</si>
  <si>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</si>
  <si>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</si>
  <si>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</si>
  <si>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</si>
  <si>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</si>
  <si>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</si>
  <si>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</si>
  <si>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</si>
  <si>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</si>
  <si>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</si>
  <si>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</si>
  <si>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</si>
  <si>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</si>
  <si>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</si>
  <si>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</si>
  <si>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</si>
  <si>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</si>
  <si>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</si>
  <si>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s3521</t>
  </si>
  <si>
    <t>Locked on You</t>
  </si>
  <si>
    <t>Ata Demirer, Demet Akba, Gonca Vuslateri, lker Aksum, Tark nlolu, Erkan Can, Hande Dane, Ayten Uncuolu, Hakan Salnm, tar Gkseven</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</si>
  <si>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</si>
  <si>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</si>
  <si>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</si>
  <si>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</si>
  <si>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</si>
  <si>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</si>
  <si>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</si>
  <si>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</si>
  <si>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September 12, 2019</t>
  </si>
  <si>
    <t>s3529</t>
  </si>
  <si>
    <t>Bill Burr: Paper Tiger</t>
  </si>
  <si>
    <t>Bill Burr</t>
  </si>
  <si>
    <t>September 10, 2019</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</si>
  <si>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</si>
  <si>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</si>
  <si>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</si>
  <si>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</si>
  <si>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</si>
  <si>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</si>
  <si>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</si>
  <si>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</si>
  <si>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</si>
  <si>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</si>
  <si>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</si>
  <si>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</si>
  <si>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</si>
  <si>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</si>
  <si>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</si>
  <si>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Aelya Topalolu, zgr Emre Yldrm, Seda Gven, Yosi Mizrahi, Dilad imek, Ali Yourtuolu</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</si>
  <si>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</si>
  <si>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</si>
  <si>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</si>
  <si>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</si>
  <si>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</si>
  <si>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</si>
  <si>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</si>
  <si>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</si>
  <si>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</si>
  <si>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</si>
  <si>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September 1, 2019</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</si>
  <si>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</si>
  <si>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</si>
  <si>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</si>
  <si>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</si>
  <si>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</si>
  <si>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</si>
  <si>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</si>
  <si>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</si>
  <si>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</si>
  <si>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</si>
  <si>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</si>
  <si>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</si>
  <si>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</si>
  <si>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</si>
  <si>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</si>
  <si>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August 30, 2019</t>
  </si>
  <si>
    <t>s3549</t>
  </si>
  <si>
    <t>Feo pero sabroso</t>
  </si>
  <si>
    <t>Ivn Marn, Lina Cardona, Carlos Barbosa, Ana Cristina Botero, Karine Amaya, Fabiola Posada, Nelson Polana, Andrea Carvajal, Roco Tavera, Alberto Saavedra, Christian Lpez, Jorge Herrera, Ricardo Quevedo</t>
  </si>
  <si>
    <t>s3550</t>
  </si>
  <si>
    <t>Mi amigo Alexis</t>
  </si>
  <si>
    <t>Alejandro Fernndez Almendras</t>
  </si>
  <si>
    <t>Luciano Gonzlez, Alexis Snchez, Daniel Muoz, Ignacia Uribe, Marco Baeza, Manuela Oyarzn, Camilo Carmona, Alejandra Yaez, Lorna Campos, Gustavo Becerra</t>
  </si>
  <si>
    <t>s3555</t>
  </si>
  <si>
    <t>Unbridled</t>
  </si>
  <si>
    <t>Jota Linares</t>
  </si>
  <si>
    <t>Natalia de Molina, Daniel Grao, Natalia Mateo, Ignacio Mateos, Borja Luna, Mario Tardn,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</si>
  <si>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</si>
  <si>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</si>
  <si>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</si>
  <si>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</si>
  <si>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</si>
  <si>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</si>
  <si>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</si>
  <si>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</si>
  <si>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</si>
  <si>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</si>
  <si>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</si>
  <si>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</si>
  <si>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</si>
  <si>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s3560</t>
  </si>
  <si>
    <t>Dave Chappelle: Sticks &amp; Stones</t>
  </si>
  <si>
    <t>Stan Lathan</t>
  </si>
  <si>
    <t>August 26, 2019</t>
  </si>
  <si>
    <t>s3561</t>
  </si>
  <si>
    <t>Drink Drank Drunk</t>
  </si>
  <si>
    <t>Yeung Yat-Tak</t>
  </si>
  <si>
    <t>Carlos Chan, Ken Hung, Deep Ng, Michelle Wai, Yee Tong, Felix Lok, Kin-Yan Lee</t>
  </si>
  <si>
    <t>August 24, 2019</t>
  </si>
  <si>
    <t>August 23, 2019</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</si>
  <si>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</si>
  <si>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</si>
  <si>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</si>
  <si>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</si>
  <si>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</si>
  <si>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</si>
  <si>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</si>
  <si>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</si>
  <si>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</si>
  <si>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</si>
  <si>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</si>
  <si>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</si>
  <si>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</si>
  <si>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</si>
  <si>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</si>
  <si>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</si>
  <si>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August 21, 2019</t>
  </si>
  <si>
    <t>Ashwin Saravanan</t>
  </si>
  <si>
    <t>Taapsee Pannu, Vinodhini, Parvathi T, Ramya Subramanian, Sanchana Natarajan, Anish Kuruvilla, David Solomon Raja</t>
  </si>
  <si>
    <t>s3570</t>
  </si>
  <si>
    <t>Game Over (Tamil Version)</t>
  </si>
  <si>
    <t>India, Turkey</t>
  </si>
  <si>
    <t>s3573</t>
  </si>
  <si>
    <t>The Girl Allergic to Wi-Fi</t>
  </si>
  <si>
    <t>Sue Ramirez, Jameson Blake, Markus Paterson, Angellie Sao</t>
  </si>
  <si>
    <t>August 20, 2019</t>
  </si>
  <si>
    <t>s3575</t>
  </si>
  <si>
    <t>Simon Amstell: Set Free</t>
  </si>
  <si>
    <t>Julia Knowles</t>
  </si>
  <si>
    <t>Simon Amstell</t>
  </si>
  <si>
    <t>August 16, 2019</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</si>
  <si>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</si>
  <si>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</si>
  <si>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</si>
  <si>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</si>
  <si>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</si>
  <si>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</si>
  <si>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</si>
  <si>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</si>
  <si>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</si>
  <si>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</si>
  <si>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</si>
  <si>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</si>
  <si>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</si>
  <si>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</si>
  <si>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</si>
  <si>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</si>
  <si>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</si>
  <si>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</si>
  <si>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</si>
  <si>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</si>
  <si>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</si>
  <si>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</si>
  <si>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</si>
  <si>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</si>
  <si>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</si>
  <si>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</si>
  <si>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</si>
  <si>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</si>
  <si>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</si>
  <si>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</si>
  <si>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</si>
  <si>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</si>
  <si>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</si>
  <si>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</si>
  <si>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</si>
  <si>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</si>
  <si>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</si>
  <si>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Colin Quinn</t>
  </si>
  <si>
    <t>August 9, 2019</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</si>
  <si>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</si>
  <si>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</si>
  <si>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</si>
  <si>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</si>
  <si>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</si>
  <si>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</si>
  <si>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</si>
  <si>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</si>
  <si>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</si>
  <si>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s3606</t>
  </si>
  <si>
    <t>The Family</t>
  </si>
  <si>
    <t>Jesse Moss</t>
  </si>
  <si>
    <t>James Cromwell, David Rysdahl, Ben Rosenfield, Zachary Booth</t>
  </si>
  <si>
    <t>August 8, 2019</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</si>
  <si>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</si>
  <si>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</si>
  <si>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</si>
  <si>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</si>
  <si>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</si>
  <si>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</si>
  <si>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</si>
  <si>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</si>
  <si>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</si>
  <si>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</si>
  <si>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</si>
  <si>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</si>
  <si>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</si>
  <si>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</si>
  <si>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</si>
  <si>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</si>
  <si>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</si>
  <si>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</si>
  <si>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</si>
  <si>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</si>
  <si>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</si>
  <si>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</si>
  <si>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</si>
  <si>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</si>
  <si>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</si>
  <si>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s3623</t>
  </si>
  <si>
    <t>Sebastian Maniscalco: Why Would You Do That</t>
  </si>
  <si>
    <t>s3624</t>
  </si>
  <si>
    <t>Enter the Anime</t>
  </si>
  <si>
    <t>Alex Burunova</t>
  </si>
  <si>
    <t>Kozo Morishita, Yoko Takahashi, Shinji Aramaki, Kenji Kamiyama</t>
  </si>
  <si>
    <t>August 5, 2019</t>
  </si>
  <si>
    <t>s3626</t>
  </si>
  <si>
    <t>No One Will Ever Know</t>
  </si>
  <si>
    <t>Jess Torres Torres</t>
  </si>
  <si>
    <t>Adriana Paz, Jorge A. Jimnez, David Medel, Arcelia Ramrez, Luciano Marti, Joanna Larequi, Claudia Santiago, Paul Choza, Gabriel Casanova, Alisson Santiago, Manuel Ojeda, Ofelia Medina, Silvia Pasquel</t>
  </si>
  <si>
    <t>s3627</t>
  </si>
  <si>
    <t>Misfit</t>
  </si>
  <si>
    <t>Djamila, Niek Roozen, Bente Fokkens, Jolijn Henneman, Fenna Ramos, Jill Schirnhofer, Donny Roelvink, Dfano Holwijn, Luca Gilliot</t>
  </si>
  <si>
    <t>August 3, 2019</t>
  </si>
  <si>
    <t>August 2, 2019</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</si>
  <si>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</si>
  <si>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</si>
  <si>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</si>
  <si>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</si>
  <si>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</si>
  <si>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</si>
  <si>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</si>
  <si>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</si>
  <si>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</si>
  <si>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July 31, 2019</t>
  </si>
  <si>
    <t>s3635</t>
  </si>
  <si>
    <t>The Red Sea Diving Resort</t>
  </si>
  <si>
    <t>Gideon Raff</t>
  </si>
  <si>
    <t>Chris Evans, Michael Kenneth Williams, Haley Bennett, Alessandro Nivola, Michiel Huisman, Alex Hassell, Mark Ivanir, Chris Chalk, Greg Kinnear, Ben Kingsley</t>
  </si>
  <si>
    <t>Whitney Cummings</t>
  </si>
  <si>
    <t>July 30, 2019</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</si>
  <si>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</si>
  <si>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</si>
  <si>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</si>
  <si>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</si>
  <si>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</si>
  <si>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</si>
  <si>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</si>
  <si>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</si>
  <si>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</si>
  <si>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</si>
  <si>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</si>
  <si>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</si>
  <si>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</si>
  <si>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Blachre, Tiphaine Daviot, Margot Dufrene, Anne-Solenne Hatte, Camille Razat, Dany Verissimo-Petit, Denis Lavant, Aurlien Cotentin, Mathieu Madnian, Thomas Vandenberghe</t>
  </si>
  <si>
    <t>s3642</t>
  </si>
  <si>
    <t>The Son</t>
  </si>
  <si>
    <t>Joaqun Furriel, Martina Gusmn, Luciano Cceres, Heidi Toini, Regina Lamm</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</si>
  <si>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</si>
  <si>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</si>
  <si>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</si>
  <si>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</si>
  <si>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</si>
  <si>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</si>
  <si>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</si>
  <si>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</si>
  <si>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</si>
  <si>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</si>
  <si>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</si>
  <si>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</si>
  <si>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</si>
  <si>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</si>
  <si>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</si>
  <si>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</si>
  <si>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</si>
  <si>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</si>
  <si>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</si>
  <si>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</si>
  <si>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</si>
  <si>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</si>
  <si>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</si>
  <si>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</si>
  <si>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</si>
  <si>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</si>
  <si>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</si>
  <si>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July 20, 2019</t>
  </si>
  <si>
    <t>s3653</t>
  </si>
  <si>
    <t>Ay, mi madre!</t>
  </si>
  <si>
    <t>Frank Ariza</t>
  </si>
  <si>
    <t>Estefana de los Santos, Secun de la Rosa, Terele Pvez, Mara Alfonsa Rosso, Mariola Fuentes, Alfonso Snchez, Paz Vega, Marta Torn, Concha Galn</t>
  </si>
  <si>
    <t>July 19, 2019</t>
  </si>
  <si>
    <t>s3654</t>
  </si>
  <si>
    <t>Comedians in Cars Getting Coffee</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</si>
  <si>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</si>
  <si>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</si>
  <si>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</si>
  <si>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</si>
  <si>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</si>
  <si>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</si>
  <si>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</si>
  <si>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</si>
  <si>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</si>
  <si>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s3662</t>
  </si>
  <si>
    <t>Bogda</t>
  </si>
  <si>
    <t>Nisheeta Keni</t>
  </si>
  <si>
    <t>Suhas Joshi, Mrunmayee Deshpande, Rohit Kokate, Ajinkya Bhosale, Jayant Gadekar, Vivekanand Walake, Pallavi Malvade, Nirmala Tikam</t>
  </si>
  <si>
    <t>July 16, 2019</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</si>
  <si>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</si>
  <si>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</si>
  <si>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</si>
  <si>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</si>
  <si>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July 15, 2019</t>
  </si>
  <si>
    <t>July 12, 2019</t>
  </si>
  <si>
    <t>s3669</t>
  </si>
  <si>
    <t>4L</t>
  </si>
  <si>
    <t>Gerardo Olivares</t>
  </si>
  <si>
    <t>Jean Reno, Hovik Keuchkerian, Susana Abaitua, Juan Dos Santos, Arturo Valls, Enrique San Francisco, Francesc Garrido, Eric Nguyen</t>
  </si>
  <si>
    <t>s3671</t>
  </si>
  <si>
    <t>Cities of Last Things</t>
  </si>
  <si>
    <t>Wi Ding Ho</t>
  </si>
  <si>
    <t>Jack Kao, Lee Hong-chi, Louise Grinberg, Huang Lu, Ding Ning</t>
  </si>
  <si>
    <t>Taiwan, China, France, United States</t>
  </si>
  <si>
    <t>s3673</t>
  </si>
  <si>
    <t>Kidnapping Stella</t>
  </si>
  <si>
    <t>Max von der Groeben, Jella Haase, Clemens Schick</t>
  </si>
  <si>
    <t>s3676</t>
  </si>
  <si>
    <t>Point Blank</t>
  </si>
  <si>
    <t>Joe Lynch</t>
  </si>
  <si>
    <t>Frank Grillo, Anthony Mackie, Marcia Gay Harden, Teyonah Parris, Boris McGiver, Christian Cooke, Markice Moore</t>
  </si>
  <si>
    <t>s3680</t>
  </si>
  <si>
    <t>Aziz Ansari: RIGHT NOW</t>
  </si>
  <si>
    <t>Spike Jonze</t>
  </si>
  <si>
    <t>Aziz Ansari</t>
  </si>
  <si>
    <t>July 9, 2019</t>
  </si>
  <si>
    <t>July 6, 2019</t>
  </si>
  <si>
    <t>July 4, 2019</t>
  </si>
  <si>
    <t>July 1, 2019</t>
  </si>
  <si>
    <t>s3694</t>
  </si>
  <si>
    <t>Katherine Ryan: Glitter Room</t>
  </si>
  <si>
    <t>Katherine Ryan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</si>
  <si>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</si>
  <si>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</si>
  <si>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</si>
  <si>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</si>
  <si>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</si>
  <si>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</si>
  <si>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</si>
  <si>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</si>
  <si>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</si>
  <si>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</si>
  <si>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s3702</t>
  </si>
  <si>
    <t>Super Deluxe</t>
  </si>
  <si>
    <t>Thiagarajan Kumararaja</t>
  </si>
  <si>
    <t>Vijay Sethupathi, Fahadh Faasil, Samantha Ruth Prabhu, Ramya Krishnan, Mysskin, Gayathrie, Ashwanth Ashok Kumar, Bagavathi Perumal</t>
  </si>
  <si>
    <t>June 29, 2019</t>
  </si>
  <si>
    <t>June 28, 2019</t>
  </si>
  <si>
    <t>s3704</t>
  </si>
  <si>
    <t>El testigo</t>
  </si>
  <si>
    <t>Kate Horne</t>
  </si>
  <si>
    <t>Jess Abad Colorado</t>
  </si>
  <si>
    <t>Colombia, Peru, United Kingdom</t>
  </si>
  <si>
    <t>s3707</t>
  </si>
  <si>
    <t>La Leyenda del Diamante</t>
  </si>
  <si>
    <t>Roberto Girault Facha</t>
  </si>
  <si>
    <t>Ana Layevska, Alex Sirvent, Paulina Goto, Fernando Estrada, Alejandro Oliva, David Villegas, Xavier Cervantes, Cuauhtmoc Duque, Karyme Lozano, Rodrigo Trevio</t>
  </si>
  <si>
    <t>s3710</t>
  </si>
  <si>
    <t>ANIMA</t>
  </si>
  <si>
    <t>Thom Yorke</t>
  </si>
  <si>
    <t>June 27, 2019</t>
  </si>
  <si>
    <t>s3712</t>
  </si>
  <si>
    <t>Daniel Sosa: Maleducado</t>
  </si>
  <si>
    <t>Alex Daz, Marcos Bucay</t>
  </si>
  <si>
    <t>Daniel Sosa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</si>
  <si>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</si>
  <si>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</si>
  <si>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</si>
  <si>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</si>
  <si>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</si>
  <si>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s3716</t>
  </si>
  <si>
    <t>Mike Epps: Only One Mike</t>
  </si>
  <si>
    <t>Kevin Bray</t>
  </si>
  <si>
    <t>Mike Epps</t>
  </si>
  <si>
    <t>June 25,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</si>
  <si>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</si>
  <si>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</si>
  <si>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</si>
  <si>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</si>
  <si>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</si>
  <si>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</si>
  <si>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</si>
  <si>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</si>
  <si>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</si>
  <si>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Martnez, Dolores Fonzi, Diego Velzquez, Paulina Garcia, Luis Gnecco, Malena Snchez, Emilio Vodanovich, Norman Briski</t>
  </si>
  <si>
    <t>Argentina, United States</t>
  </si>
  <si>
    <t>June 21, 2019</t>
  </si>
  <si>
    <t>s3720</t>
  </si>
  <si>
    <t>Bolvar</t>
  </si>
  <si>
    <t>Luis Alberto Restrepo, Andrs Beltrn, Jaime Rayo</t>
  </si>
  <si>
    <t>Luis Gernimo Abreu, Jos Ramn Barreto, Ernesto Benjumea, Flix Antequera, Jefferson Quiones, Shany Nadan, Mara Jos Vargas, Hans Martnez, Mauro Mauad, lvaro Bayona, Rosmeri Marval, Irene Esser, Nohely Arteaga</t>
  </si>
  <si>
    <t>s3721</t>
  </si>
  <si>
    <t>EVANGELION: DEATH (TRUE)</t>
  </si>
  <si>
    <t>Hideaki Anno</t>
  </si>
  <si>
    <t>Megumi Ogata, Kotono Mitsuishi, Megumi Hayashibara, Yuko Miyamura, Yuriko Yamaguchi, Fumihiko Tachiki, Motomu Kiyokawa, Koichi Yamadera, Takehito Koyasu, Hiro Yuki, Miki Nagasawa, Mugihito, Akira Ishida</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</si>
  <si>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</si>
  <si>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</si>
  <si>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</si>
  <si>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</si>
  <si>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</si>
  <si>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</si>
  <si>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</si>
  <si>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</si>
  <si>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</si>
  <si>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</si>
  <si>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</si>
  <si>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</si>
  <si>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Franois Civil, Omar Sy, Mathieu Kassovitz, Reda Kateb, Paula Beer, Alexis Michalik, Jean-Yves Berteloot, Damien Bonnard, Pierre Cevar, Sbastien Libessart</t>
  </si>
  <si>
    <t>s3732</t>
  </si>
  <si>
    <t>Beats</t>
  </si>
  <si>
    <t>Khalil Everage, Anthony Anderson, Uzo Aduba, Emayatzy Corinealdi, Paul Walter Hauser, Dave East, Seandrea Sledge, Ashley Jackson, Megan Sousa</t>
  </si>
  <si>
    <t>June 19, 2019</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</si>
  <si>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</si>
  <si>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</si>
  <si>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</si>
  <si>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</si>
  <si>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</si>
  <si>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</si>
  <si>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</si>
  <si>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</si>
  <si>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</si>
  <si>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</si>
  <si>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</si>
  <si>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</si>
  <si>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Schtter, Tinka Furst, Corinna Harfouch, Bela B. Felsenheimer, Martina Schne-Radunski, Mathias Bloech, Tanna Barthel, Felix Maria Zeppenfeld, Kalle Schwensen</t>
  </si>
  <si>
    <t>June 15, 2019</t>
  </si>
  <si>
    <t>s3740</t>
  </si>
  <si>
    <t>Luckee</t>
  </si>
  <si>
    <t>Sanjay Jadhav</t>
  </si>
  <si>
    <t>Abhay Mahajan, Dipti Sati, Mayur More, Shubhangi Tambale, Chetan Dalvi, Nilesh Diwekar</t>
  </si>
  <si>
    <t>s3741</t>
  </si>
  <si>
    <t>Pihu</t>
  </si>
  <si>
    <t>Vinod Kapri</t>
  </si>
  <si>
    <t>Pihu Myra Vishwakarma</t>
  </si>
  <si>
    <t>June 14, 2019</t>
  </si>
  <si>
    <t>s3748</t>
  </si>
  <si>
    <t>DJ Cinderella</t>
  </si>
  <si>
    <t>Masa Silva, Filipe Bragana, Fernanda Paes Leme, Miriam Freeland, Marcelo Valle, Elisa Pinheiro, Srgio Malheiros, Giovanna Grigio, Brbara Maia, Letcia Pedro, Kiria Malheiros, Leo Cidade, Matheus Costa, Isabel Fillardis, Selma Lopes</t>
  </si>
  <si>
    <t>s3754</t>
  </si>
  <si>
    <t>Murder Mystery</t>
  </si>
  <si>
    <t>Kyle Newacheck</t>
  </si>
  <si>
    <t>Adam Sandler, Jennifer Aniston, Luke Evans, Gemma Arterton, Adeel Akhtar, Luis Gerardo Mndez, Dany Boon, Terence Stamp</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</si>
  <si>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</si>
  <si>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</si>
  <si>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</si>
  <si>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</si>
  <si>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</si>
  <si>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</si>
  <si>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</si>
  <si>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</si>
  <si>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</si>
  <si>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</si>
  <si>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</si>
  <si>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</si>
  <si>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</si>
  <si>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</si>
  <si>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</si>
  <si>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</si>
  <si>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</si>
  <si>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</si>
  <si>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</si>
  <si>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</si>
  <si>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</si>
  <si>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</si>
  <si>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</si>
  <si>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</si>
  <si>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</si>
  <si>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</si>
  <si>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</si>
  <si>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</si>
  <si>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</si>
  <si>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</si>
  <si>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</si>
  <si>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</si>
  <si>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</si>
  <si>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</si>
  <si>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</si>
  <si>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</si>
  <si>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</si>
  <si>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</si>
  <si>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</si>
  <si>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</si>
  <si>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Blow, Michael Lott, Hans Martin Stier, Anneke Kim Sarnau</t>
  </si>
  <si>
    <t>s3769</t>
  </si>
  <si>
    <t>Stree</t>
  </si>
  <si>
    <t>Amar Kaushik</t>
  </si>
  <si>
    <t>Rajkummar Rao, Shraddha Kapoor, Pankaj Tripathi, Aparshakti Khurana, Abhishek Banerjee, Atul Srivastava</t>
  </si>
  <si>
    <t>Comedies, Horror Movies, Independent Movies</t>
  </si>
  <si>
    <t>s3772</t>
  </si>
  <si>
    <t>The Black Godfather</t>
  </si>
  <si>
    <t>Clarence Avant, Quincy Jones</t>
  </si>
  <si>
    <t>s3773</t>
  </si>
  <si>
    <t>Alles ist gut</t>
  </si>
  <si>
    <t>Eva Trobisch</t>
  </si>
  <si>
    <t>Aenne Schwarz, Andreas Dhler, Hans Lw, Tilo Nest, Lina Wendel, Lisa Hagmeister</t>
  </si>
  <si>
    <t>June 6, 2019</t>
  </si>
  <si>
    <t>s3774</t>
  </si>
  <si>
    <t>A Silent Voice</t>
  </si>
  <si>
    <t>Miyu Irino, Saori Hayami, Aoi Yuki, Kensho Ono, Yuki Kaneko, Yui Ishikawa, Megumi Han, Toshiyuki Toyonaga, Mayu Matsuoka</t>
  </si>
  <si>
    <t>June 5, 2019</t>
  </si>
  <si>
    <t>s3776</t>
  </si>
  <si>
    <t>Cosmos Laundromat: First Cycle</t>
  </si>
  <si>
    <t>Mathieu Auvray</t>
  </si>
  <si>
    <t>Pierre Bokma, Reinout Scholten van Aschat</t>
  </si>
  <si>
    <t>June 4, 2019</t>
  </si>
  <si>
    <t>s3777</t>
  </si>
  <si>
    <t>Miranda Sings LiveYour Welcome</t>
  </si>
  <si>
    <t>Colleen Ballinger</t>
  </si>
  <si>
    <t>June 2, 2019</t>
  </si>
  <si>
    <t>s3782</t>
  </si>
  <si>
    <t>Krutant</t>
  </si>
  <si>
    <t>Datta Mohan Bhandare</t>
  </si>
  <si>
    <t>Suyog Rajendra Gorhe, Sandeep Kulkarni, Vidya Karanjikar, Sayli Patil</t>
  </si>
  <si>
    <t>June 1, 2019</t>
  </si>
  <si>
    <t>s3784</t>
  </si>
  <si>
    <t>III Smoking Barrels</t>
  </si>
  <si>
    <t>Sanjib Dey</t>
  </si>
  <si>
    <t>Subrat Dutta, Indraneil Sengupta, Mandakini Goswami, Amrita Chattopadhyay, Nalneesh Neel, Niloy Sankar Gupta, Shiny Gogoi, Siddharth Boro</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</si>
  <si>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</si>
  <si>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</si>
  <si>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</si>
  <si>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</si>
  <si>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</si>
  <si>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</si>
  <si>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</si>
  <si>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</si>
  <si>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May 31, 2019</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</si>
  <si>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</si>
  <si>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</si>
  <si>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</si>
  <si>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</si>
  <si>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</si>
  <si>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</si>
  <si>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</si>
  <si>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</si>
  <si>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</si>
  <si>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</si>
  <si>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</si>
  <si>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s3794</t>
  </si>
  <si>
    <t>Svaha: The Sixth Finger</t>
  </si>
  <si>
    <t>Jang Jae-hyun</t>
  </si>
  <si>
    <t>Lee Jung-jae, Park Jung-min, Lee Jae-in, Yoo Ji-tae, Jung Jin-young, Lee Da-wit, Jin Seon-kyu, Ji Seung-hyeon, Min Tanaka</t>
  </si>
  <si>
    <t>May 30, 2019</t>
  </si>
  <si>
    <t>May 24, 2019</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</si>
  <si>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</si>
  <si>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</si>
  <si>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</si>
  <si>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</si>
  <si>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</si>
  <si>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</si>
  <si>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</si>
  <si>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</si>
  <si>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s3801</t>
  </si>
  <si>
    <t>The Perfection</t>
  </si>
  <si>
    <t>Richard Shepard</t>
  </si>
  <si>
    <t>Allison Williams, Logan Browning, Steven Weber, Alaina Huffman, Mark Kandborg, Graeme Duffy</t>
  </si>
  <si>
    <t>Horror Movies, LGBTQ Movies, Music &amp; Musicals</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</si>
  <si>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</si>
  <si>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</si>
  <si>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</si>
  <si>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</si>
  <si>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</si>
  <si>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</si>
  <si>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</si>
  <si>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</si>
  <si>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</si>
  <si>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Gavin Lewis, Theodore Barnes, Shelby Simmons, Cynthia Kaye McWilliams</t>
  </si>
  <si>
    <t>May 17, 2019</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</si>
  <si>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</si>
  <si>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</si>
  <si>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</si>
  <si>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</si>
  <si>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</si>
  <si>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</si>
  <si>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</si>
  <si>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</si>
  <si>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</si>
  <si>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</si>
  <si>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</si>
  <si>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</si>
  <si>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</si>
  <si>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</si>
  <si>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</si>
  <si>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</si>
  <si>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</si>
  <si>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</si>
  <si>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</si>
  <si>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</si>
  <si>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</si>
  <si>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</si>
  <si>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</si>
  <si>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</si>
  <si>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</si>
  <si>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May 15, 2019</t>
  </si>
  <si>
    <t>s3823</t>
  </si>
  <si>
    <t>Hamid</t>
  </si>
  <si>
    <t>Aijaz Khan</t>
  </si>
  <si>
    <t>Talha Arshad Reshi, Rasika Dugal, Vikas Kumar, Sumit Kaul, Bashir Lone, Gurveer Singh, Ashraf Nagoo, Mir Sarvar</t>
  </si>
  <si>
    <t>s3826</t>
  </si>
  <si>
    <t>Backdraft 2</t>
  </si>
  <si>
    <t>Gonzalo Lpez-Gallego</t>
  </si>
  <si>
    <t>Joe Anderson, William Baldwin, Donald Sutherland, Alisha Bailey, Alastair Mackenzie, Dominic Mafham, Jessamine-Bliss Bell, Martin Hutson, Aaron McCusker, Cyril Nri</t>
  </si>
  <si>
    <t>May 14, 2019</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</si>
  <si>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</si>
  <si>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</si>
  <si>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</si>
  <si>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</si>
  <si>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</si>
  <si>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</si>
  <si>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</si>
  <si>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</si>
  <si>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s3833</t>
  </si>
  <si>
    <t>Dry Martina</t>
  </si>
  <si>
    <t>Che Sandoval</t>
  </si>
  <si>
    <t>Antonella Costa, Patricio Contreras, Geraldine Neary, Pedro Campos, lvaro Espinosa</t>
  </si>
  <si>
    <t>Chile, Argentina</t>
  </si>
  <si>
    <t>May 11, 2019</t>
  </si>
  <si>
    <t>s3834</t>
  </si>
  <si>
    <t>Shhrazade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</si>
  <si>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</si>
  <si>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</si>
  <si>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</si>
  <si>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</si>
  <si>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</si>
  <si>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</si>
  <si>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May 10, 2019</t>
  </si>
  <si>
    <t>s3837</t>
  </si>
  <si>
    <t>In Family I Trust</t>
  </si>
  <si>
    <t>Patricia Font</t>
  </si>
  <si>
    <t>Clara Lago, lex Garca, Carmen Maura, Alexandra Jimnez, Paula Malia, Fernando Guallar, Carlos Cuevas</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</si>
  <si>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</si>
  <si>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</si>
  <si>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</si>
  <si>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</si>
  <si>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</si>
  <si>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</si>
  <si>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</si>
  <si>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</si>
  <si>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May 6, 2019</t>
  </si>
  <si>
    <t>s3859</t>
  </si>
  <si>
    <t>The Wandering Earth</t>
  </si>
  <si>
    <t>Frant Gwo</t>
  </si>
  <si>
    <t>Jing Wu, Chuxiao Qu, Jinmai Zhao, Li Guangjie, Ng Man-Tat, Mike Kai Sui, Qu Jingjing, Yichi Zhang, Yang Haoyu, Arkady Sharogradsky, Hongchen Li, Lei Jiayin, Yi Yang, Zhigang Jiang, Huan Zhang</t>
  </si>
  <si>
    <t>May 3, 2019</t>
  </si>
  <si>
    <t>s3861</t>
  </si>
  <si>
    <t>Crime Diaries: Night Out</t>
  </si>
  <si>
    <t>Felipe Cano</t>
  </si>
  <si>
    <t>Sebastin Osorio, Fabiana Medina, Laura Osma, Enrique Carriazo, Julin Romn, Juliana Velsquez, Juan Pablo Urrego, Carlos Vergara, Ernesto Campos, Fabio Rubiano, Ernesto Benjumea, Jairo Camargo, Marcela Agudelo</t>
  </si>
  <si>
    <t>s3863</t>
  </si>
  <si>
    <t>Despite Everything</t>
  </si>
  <si>
    <t>Gabriela Tagliavini</t>
  </si>
  <si>
    <t>Blanca Surez, Macarena Garca, Amaia Salamanca, Beln Cuesta, Maxi Iglesias, Juan Diego, Joaqun Climent, Carlos Bardem, Emilio Gutirrez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</si>
  <si>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</si>
  <si>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</si>
  <si>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</si>
  <si>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</si>
  <si>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</si>
  <si>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</si>
  <si>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</si>
  <si>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</si>
  <si>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</si>
  <si>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</si>
  <si>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</si>
  <si>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</si>
  <si>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</si>
  <si>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</si>
  <si>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</si>
  <si>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</si>
  <si>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</si>
  <si>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</si>
  <si>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</si>
  <si>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</si>
  <si>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</si>
  <si>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</si>
  <si>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</si>
  <si>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</si>
  <si>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</si>
  <si>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</si>
  <si>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</si>
  <si>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</si>
  <si>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</si>
  <si>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</si>
  <si>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</si>
  <si>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</si>
  <si>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</si>
  <si>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</si>
  <si>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</si>
  <si>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</si>
  <si>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</si>
  <si>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</si>
  <si>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</si>
  <si>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</si>
  <si>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</si>
  <si>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s3878</t>
  </si>
  <si>
    <t>Anthony Jeselnik: Fire in the Maternity Ward</t>
  </si>
  <si>
    <t>Anthony Jeselnik</t>
  </si>
  <si>
    <t>April 29, 2019</t>
  </si>
  <si>
    <t>s3886</t>
  </si>
  <si>
    <t>Teen Aur Aadha</t>
  </si>
  <si>
    <t>Dar Gai</t>
  </si>
  <si>
    <t>Zoya Hussain, Suhasini Mulay, Jim Sarbh, Aarya Dave, Anjum Rajabali, M.K. Raina</t>
  </si>
  <si>
    <t>April 26, 2019</t>
  </si>
  <si>
    <t>s3889</t>
  </si>
  <si>
    <t>Loving is Losing</t>
  </si>
  <si>
    <t>Ricardo Quevedo, Liss Pereira, Ivn Marn, Lorna Cepeda, Carolina Sarmiento, Linda Baldrich, Joavany lvarez, Mara Cecilia Botero, Roco Tavera, Bruno Daz</t>
  </si>
  <si>
    <t>s3890</t>
  </si>
  <si>
    <t>Money Trap</t>
  </si>
  <si>
    <t>Ylmaz Erdoan, Kvan Tatltu, Ezgi Mola, Bensu Soral, Rza Kocaolu, Okan abalar, Gven Kra, Ahmet Mmtaz Taylan</t>
  </si>
  <si>
    <t>s3891</t>
  </si>
  <si>
    <t>Njan Prakashan</t>
  </si>
  <si>
    <t>Sathyan Anthikad</t>
  </si>
  <si>
    <t>Fahadh Faasil, Sreenivasan, Nikhila Vimal, Devika Sanjay, Anju Kurian, K.P.A.C. Lalitha</t>
  </si>
  <si>
    <t>April 25, 2019</t>
  </si>
  <si>
    <t>s3895</t>
  </si>
  <si>
    <t>A Fortunate Man</t>
  </si>
  <si>
    <t>Bille August</t>
  </si>
  <si>
    <t>Esben Smed, Katrine Rosenthal, Benjamin Kitter, Julie Christiansen, Tommy Kenter, Tammi st, Rasmus Bjerg, Ole Lemmeke, Sarah Viktoria Bjerregaard, Anders Hove, Jens Albinus</t>
  </si>
  <si>
    <t>April 20, 2019</t>
  </si>
  <si>
    <t>April 19, 2019</t>
  </si>
  <si>
    <t>s3900</t>
  </si>
  <si>
    <t>Music Teacher</t>
  </si>
  <si>
    <t>Sarthak Dasgupta</t>
  </si>
  <si>
    <t>Manav Kaul, Amrita Bagchi, Divya Dutta, Neena Gupta, Niharika Lyra Dutt, K.C. Shankar</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</si>
  <si>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</si>
  <si>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</si>
  <si>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</si>
  <si>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</si>
  <si>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</si>
  <si>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</si>
  <si>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</si>
  <si>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</si>
  <si>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</si>
  <si>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</si>
  <si>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</si>
  <si>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</si>
  <si>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</si>
  <si>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</si>
  <si>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</si>
  <si>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</si>
  <si>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</si>
  <si>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</si>
  <si>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</si>
  <si>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</si>
  <si>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</si>
  <si>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</si>
  <si>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April 16, 2019</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</si>
  <si>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</si>
  <si>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</si>
  <si>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</si>
  <si>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</si>
  <si>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</si>
  <si>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</si>
  <si>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</si>
  <si>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</si>
  <si>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</si>
  <si>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</si>
  <si>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</si>
  <si>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</si>
  <si>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</si>
  <si>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</si>
  <si>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</si>
  <si>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</si>
  <si>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</si>
  <si>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</si>
  <si>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</si>
  <si>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</si>
  <si>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</si>
  <si>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</si>
  <si>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</si>
  <si>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</si>
  <si>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</si>
  <si>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</si>
  <si>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</si>
  <si>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</si>
  <si>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</si>
  <si>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</si>
  <si>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</si>
  <si>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</si>
  <si>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</si>
  <si>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</si>
  <si>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April 13, 2019</t>
  </si>
  <si>
    <t>s3922</t>
  </si>
  <si>
    <t>Who Would You Take to a Deserted Island?</t>
  </si>
  <si>
    <t>Mara Pedraza, Jaime Lorente, Pol Monen, Andrea Ros</t>
  </si>
  <si>
    <t>s3923</t>
  </si>
  <si>
    <t>Dabbe 5: Zehr-i Cin</t>
  </si>
  <si>
    <t>Hasan Karacada</t>
  </si>
  <si>
    <t>Nil Gnal, mit Blent Diner, Sultan Krolu Kl, Emir zbek Yldz, Pelin Acar, Murat Sevi</t>
  </si>
  <si>
    <t>April 12, 2019</t>
  </si>
  <si>
    <t>s3924</t>
  </si>
  <si>
    <t>Dabbe: The Possession</t>
  </si>
  <si>
    <t>Cansu Kurgun, Irmak rnek, A. Murat zgen, Sultan Krolu Kl, Elin Atamg, Sabriye Gn, Furkan Bayraktar, Mehmet Canbeg, Oguzhan Kocakli</t>
  </si>
  <si>
    <t>s3927</t>
  </si>
  <si>
    <t>The Perfect Date</t>
  </si>
  <si>
    <t>Chris Nelson</t>
  </si>
  <si>
    <t>Noah Centineo, Laura Marano, Camila Mendes, Odiseas Georgiadis, Matt Walsh, Joe Chrest, Carrie Lazar, Alex Biglane, Blaine Kern III, Zak Steiner</t>
  </si>
  <si>
    <t>April 11, 2019</t>
  </si>
  <si>
    <t>s3929</t>
  </si>
  <si>
    <t>Persona</t>
  </si>
  <si>
    <t>Lee Kyoungmi, Yim Pilsung, Jeon Go-woon, Kim Jong-kwan</t>
  </si>
  <si>
    <t>Lee Ji-eun (IU), Bae Doona, Park Hae Soo, Kim Tae-hun, Shim Dal-gi, Lee Sung-wook, Jung Jun Won</t>
  </si>
  <si>
    <t>s3930</t>
  </si>
  <si>
    <t>Liss Pereira: Reteniendo lquidos</t>
  </si>
  <si>
    <t>Liss Pereira</t>
  </si>
  <si>
    <t>April 10, 2019</t>
  </si>
  <si>
    <t>s3931</t>
  </si>
  <si>
    <t>The Silence</t>
  </si>
  <si>
    <t>John R. Leonetti</t>
  </si>
  <si>
    <t>Stanley Tucci, Kiernan Shipka, Miranda Otto, Kate Trotter, John Corbett, Kyle Breitkopf, Dempsey Bryk, Billy MacLellan</t>
  </si>
  <si>
    <t>Canada, Germany</t>
  </si>
  <si>
    <t>s3933</t>
  </si>
  <si>
    <t>Sarvam Thaala Mayam (Telugu Version)</t>
  </si>
  <si>
    <t>G.V. Prakash Kumar, Nedumudi Venu, Aparna Balamurali, Divyadarshini, Vineeth, Kumaravel, Ravi Prakash, Sumesh</t>
  </si>
  <si>
    <t>April 8, 2019</t>
  </si>
  <si>
    <t>Rajnikanth, Vijay Sethupathi, M. Sasikumar, Nawazuddin Siddiqui, Trisha Krishnan, Simran</t>
  </si>
  <si>
    <t>s3936</t>
  </si>
  <si>
    <t>Alien Warfare</t>
  </si>
  <si>
    <t>Jeremiah Jones</t>
  </si>
  <si>
    <t>Clayton Snyder, David Meadows, Daniel Washington, Scott C. Roe, Larissa Andrade, Sal Rendino, Jose Guns Alves, Scott King</t>
  </si>
  <si>
    <t>April 5, 2019</t>
  </si>
  <si>
    <t>s3940</t>
  </si>
  <si>
    <t>Petta</t>
  </si>
  <si>
    <t>s3946</t>
  </si>
  <si>
    <t>Unicorn Store</t>
  </si>
  <si>
    <t>Brie Larson</t>
  </si>
  <si>
    <t>Brie Larson, Samuel L. Jackson, Joan Cusack, Bradley Whitford, Mamoudou Athie, Hamish Linklater, Martha MacIsaac, Karan Soni, Annaleigh Ashford</t>
  </si>
  <si>
    <t>Ricardo Quevedo</t>
  </si>
  <si>
    <t>April 3, 2019</t>
  </si>
  <si>
    <t>s3949</t>
  </si>
  <si>
    <t>Suzzanna: Buried Alive</t>
  </si>
  <si>
    <t>Rocky Soraya, Anggy Umbara</t>
  </si>
  <si>
    <t>Luna Maya, Herjunot Ali, Teuku Rifnu Wikana, Verdi Solaiman, Alex Abbad</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</si>
  <si>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</si>
  <si>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</si>
  <si>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</si>
  <si>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</si>
  <si>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</si>
  <si>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</si>
  <si>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</si>
  <si>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</si>
  <si>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</si>
  <si>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</si>
  <si>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</si>
  <si>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</si>
  <si>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</si>
  <si>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</si>
  <si>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</si>
  <si>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</si>
  <si>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</si>
  <si>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</si>
  <si>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</si>
  <si>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</si>
  <si>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</si>
  <si>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</si>
  <si>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s3958</t>
  </si>
  <si>
    <t>The Trap</t>
  </si>
  <si>
    <t>Erik White</t>
  </si>
  <si>
    <t>T.I., Mike Epps, Loretta Devine, Queen Latifah, Teyana Taylor, Meagan Tandy, Stephen Bishop, Roland Powell, Joel Rush</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</si>
  <si>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</si>
  <si>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</si>
  <si>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</si>
  <si>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</si>
  <si>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</si>
  <si>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</si>
  <si>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</si>
  <si>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</si>
  <si>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</si>
  <si>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</si>
  <si>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s3963</t>
  </si>
  <si>
    <t>15 August</t>
  </si>
  <si>
    <t>Swapnaneel Jayakar</t>
  </si>
  <si>
    <t>Rahul Pethe, Mrunmayee Deshpande, Adinath Kothare, Vaibhav Mangale, Jaywant Wadkar, Satish Pulekar, Naina Apte, Uday Tikekar</t>
  </si>
  <si>
    <t>March 29, 2019</t>
  </si>
  <si>
    <t>s3964</t>
  </si>
  <si>
    <t>Bayonet</t>
  </si>
  <si>
    <t>Kyzza Terrazas</t>
  </si>
  <si>
    <t>Luis Gerardo Mndez, Brontis Jodorowsky, Joonas Saartamo, Laura Birn, Ilkka Koivula, Ville Virtanen, Ral Villegas, Miriam Balderas, Ximena Guzmn</t>
  </si>
  <si>
    <t>Mexico, Finland</t>
  </si>
  <si>
    <t>s3967</t>
  </si>
  <si>
    <t>The Highwaymen</t>
  </si>
  <si>
    <t>John Lee Hancock</t>
  </si>
  <si>
    <t>Kevin Costner, Woody Harrelson, Kathy Bates, John Carroll Lynch, Thomas Mann, Kim Dickens, W. Earl Brown, William Sadler</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</si>
  <si>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</si>
  <si>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</si>
  <si>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</si>
  <si>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</si>
  <si>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</si>
  <si>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</si>
  <si>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</si>
  <si>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</si>
  <si>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</si>
  <si>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</si>
  <si>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</si>
  <si>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</si>
  <si>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</si>
  <si>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</si>
  <si>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</si>
  <si>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</si>
  <si>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s3978</t>
  </si>
  <si>
    <t>Superlopez</t>
  </si>
  <si>
    <t>Javier Ruiz Caldera</t>
  </si>
  <si>
    <t>Dani Rovira, Alexandra Jimnez, Julin Lpez, Maribel Verd, Pedro Casablanc, Gracia Olayo, Ferran Ra,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</si>
  <si>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</si>
  <si>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</si>
  <si>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</si>
  <si>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</si>
  <si>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</si>
  <si>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</si>
  <si>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March 22, 2019</t>
  </si>
  <si>
    <t>s3983</t>
  </si>
  <si>
    <t>Mirage</t>
  </si>
  <si>
    <t>Adriana Ugarte, Chino Darn, Javier Gutirrez, lvaro Morte, Nora Navas, Miquel Fernndez, Clara Segura, Mima Riera, Aina Clotet, Albert Prez, Julio Bohigas-Couto, Beln Rueda</t>
  </si>
  <si>
    <t>s3986</t>
  </si>
  <si>
    <t>The Dirt</t>
  </si>
  <si>
    <t>Douglas Booth, Iwan Rheon, Colson Baker, Daniel Webber, David Costabile, Pete Davidson</t>
  </si>
  <si>
    <t>March 21, 2019</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</si>
  <si>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</si>
  <si>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</si>
  <si>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</si>
  <si>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</si>
  <si>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</si>
  <si>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</si>
  <si>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</si>
  <si>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</si>
  <si>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</si>
  <si>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</si>
  <si>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</si>
  <si>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</si>
  <si>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</si>
  <si>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</si>
  <si>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</si>
  <si>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</si>
  <si>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</si>
  <si>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</si>
  <si>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</si>
  <si>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</si>
  <si>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</si>
  <si>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</si>
  <si>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s3998</t>
  </si>
  <si>
    <t>Imago</t>
  </si>
  <si>
    <t>Karan Shivajirao Chavan, Vikram Tanajirao Patil</t>
  </si>
  <si>
    <t>Aishwarya Ghaydar, Amol Deshmukh, Adarsh Kurne, Vishwas Kamble, Neha Awati, Amaraja Patil, Rinkle Chopde, Shreyas Gurav</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</si>
  <si>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</si>
  <si>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</si>
  <si>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</si>
  <si>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</si>
  <si>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</si>
  <si>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</si>
  <si>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</si>
  <si>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</si>
  <si>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</si>
  <si>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</si>
  <si>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</si>
  <si>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</si>
  <si>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</si>
  <si>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</si>
  <si>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</si>
  <si>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</si>
  <si>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</si>
  <si>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</si>
  <si>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Franois Civil, Manon Azem, Samuel Jouy, Narcisse Mame, Nal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</si>
  <si>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</si>
  <si>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</si>
  <si>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</si>
  <si>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</si>
  <si>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</si>
  <si>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</si>
  <si>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</si>
  <si>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</si>
  <si>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</si>
  <si>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</si>
  <si>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</si>
  <si>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</si>
  <si>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</si>
  <si>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</si>
  <si>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</si>
  <si>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</si>
  <si>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</si>
  <si>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</si>
  <si>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</si>
  <si>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</si>
  <si>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</si>
  <si>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</si>
  <si>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</si>
  <si>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</si>
  <si>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</si>
  <si>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</si>
  <si>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</si>
  <si>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</si>
  <si>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</si>
  <si>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</si>
  <si>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</si>
  <si>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</si>
  <si>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</si>
  <si>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</si>
  <si>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</si>
  <si>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</si>
  <si>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</si>
  <si>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</si>
  <si>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</si>
  <si>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</si>
  <si>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</si>
  <si>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</si>
  <si>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</si>
  <si>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March 13, 2019</t>
  </si>
  <si>
    <t>s4025</t>
  </si>
  <si>
    <t>Triple Frontier</t>
  </si>
  <si>
    <t>J.C. Chandor</t>
  </si>
  <si>
    <t>Ben Affleck, Oscar Isaac, Charlie Hunnam, Pedro Pascal, Garrett Hedlund, Adria Arjona</t>
  </si>
  <si>
    <t>Brian Klein</t>
  </si>
  <si>
    <t>Jimmy Carr</t>
  </si>
  <si>
    <t>March 8, 2019</t>
  </si>
  <si>
    <t>s4032</t>
  </si>
  <si>
    <t>Hajwala 2: Mysterious Mission</t>
  </si>
  <si>
    <t>Ibrahim Bin Mohamed, Hasan Aljaberi</t>
  </si>
  <si>
    <t>Hussain Al Hosani, Ali Almarzouqi, Abdullah Al Yousef, Omar Al Hafidh, Meral Niazi, Yaser Hassan, Fatema Almansoori, Ahmed El Mohammdi</t>
  </si>
  <si>
    <t>s4034</t>
  </si>
  <si>
    <t>Juanita</t>
  </si>
  <si>
    <t>Clark Johnson</t>
  </si>
  <si>
    <t>Alfre Woodard, Adam Beach, LaTanya Richardson Jackson, Marcus Henderson, Blair Underwood, Ashlie Atkinson, Tsulan Cooper</t>
  </si>
  <si>
    <t>s4035</t>
  </si>
  <si>
    <t>Lady J</t>
  </si>
  <si>
    <t>Emmanuel Mouret</t>
  </si>
  <si>
    <t>Ccile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</si>
  <si>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</si>
  <si>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</si>
  <si>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</si>
  <si>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</si>
  <si>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</si>
  <si>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</si>
  <si>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</si>
  <si>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</si>
  <si>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</si>
  <si>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</si>
  <si>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</si>
  <si>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</si>
  <si>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</si>
  <si>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</si>
  <si>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</si>
  <si>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</si>
  <si>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</si>
  <si>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</si>
  <si>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</si>
  <si>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</si>
  <si>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</si>
  <si>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</si>
  <si>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</si>
  <si>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</si>
  <si>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</si>
  <si>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</si>
  <si>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</si>
  <si>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</si>
  <si>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</si>
  <si>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</si>
  <si>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</si>
  <si>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</si>
  <si>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</si>
  <si>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</si>
  <si>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</si>
  <si>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</si>
  <si>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</si>
  <si>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</si>
  <si>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A.R. Murugadoss</t>
  </si>
  <si>
    <t>s4052</t>
  </si>
  <si>
    <t>Nottapon Boonprakob</t>
  </si>
  <si>
    <t>Artiwara Kongmalai</t>
  </si>
  <si>
    <t>March 1, 2019</t>
  </si>
  <si>
    <t>s4054</t>
  </si>
  <si>
    <t>Budapest</t>
  </si>
  <si>
    <t>Xavier Gens</t>
  </si>
  <si>
    <t>Manu Payet, Jonathan Cohen, Monsieur Poulpe, Alice Beladi, Alix Poisson</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</si>
  <si>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</si>
  <si>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</si>
  <si>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</si>
  <si>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</si>
  <si>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</si>
  <si>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</si>
  <si>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</si>
  <si>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</si>
  <si>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</si>
  <si>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</si>
  <si>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</si>
  <si>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</si>
  <si>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</si>
  <si>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</si>
  <si>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</si>
  <si>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Assa Maga, Lily Banda, Lemogang Tsipa, Philbert Falakeza, Joseph Marcell, Noma Dumezweni</t>
  </si>
  <si>
    <t>United Kingdom, Malawi</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</si>
  <si>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</si>
  <si>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</si>
  <si>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</si>
  <si>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</si>
  <si>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</si>
  <si>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s4066</t>
  </si>
  <si>
    <t>The Spiderwick Chronicles</t>
  </si>
  <si>
    <t>Freddie Highmore, Mary-Louise Parker, Sarah Bolger, Joan Plowright, David Strathairn, Nick Nolte, Seth Rogen, Andrew McCarthy, Martin Short</t>
  </si>
  <si>
    <t>s4067</t>
  </si>
  <si>
    <t>Your Son</t>
  </si>
  <si>
    <t>Miguel ngel Vivas</t>
  </si>
  <si>
    <t>Jos Coronado, Ana Wagener, Asia Ortega, Pol Monen, Ester Expsito</t>
  </si>
  <si>
    <t>s4068</t>
  </si>
  <si>
    <t>Quin te cantar</t>
  </si>
  <si>
    <t>Carlos Vermut</t>
  </si>
  <si>
    <t>Najwa Nimri, Eva Llorach, Carme Elias, Natalia de Molina, Julin Villagrn,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</si>
  <si>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</si>
  <si>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</si>
  <si>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</si>
  <si>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</si>
  <si>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</si>
  <si>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</si>
  <si>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</si>
  <si>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</si>
  <si>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</si>
  <si>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</si>
  <si>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</si>
  <si>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</si>
  <si>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</si>
  <si>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</si>
  <si>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</si>
  <si>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</si>
  <si>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</si>
  <si>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</si>
  <si>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</si>
  <si>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</si>
  <si>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</si>
  <si>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</si>
  <si>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</si>
  <si>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</si>
  <si>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</si>
  <si>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</si>
  <si>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</si>
  <si>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</si>
  <si>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</si>
  <si>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</si>
  <si>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</si>
  <si>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</si>
  <si>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</si>
  <si>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</si>
  <si>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</si>
  <si>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</si>
  <si>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</si>
  <si>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</si>
  <si>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</si>
  <si>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</si>
  <si>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</si>
  <si>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</si>
  <si>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</si>
  <si>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</si>
  <si>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</si>
  <si>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</si>
  <si>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</si>
  <si>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</si>
  <si>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</si>
  <si>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</si>
  <si>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February 23, 2019</t>
  </si>
  <si>
    <t>s4084</t>
  </si>
  <si>
    <t>Bert Kreischer: The Machine</t>
  </si>
  <si>
    <t>February 22, 2019</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</si>
  <si>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</si>
  <si>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</si>
  <si>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</si>
  <si>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</si>
  <si>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</si>
  <si>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</si>
  <si>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</si>
  <si>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</si>
  <si>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</si>
  <si>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</si>
  <si>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</si>
  <si>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Nomie Schmidt, Grgoire Isvarine, Marie Mottet, Lou Castel, Mathias Minne, Margaux Bonin, Julia Kouakou, Alexandre Schreiber, Schemci Lauth, Theo Tagand, Clment Olivieri, Doria Achour</t>
  </si>
  <si>
    <t>s4089</t>
  </si>
  <si>
    <t>Shonar Pahar</t>
  </si>
  <si>
    <t>Parambrata Chatterjee</t>
  </si>
  <si>
    <t>Tanuja, Jishu Sengupta, Parambrata Chatterjee, Arunima Ghosh, Shrijato Banerjee, Soumitra Chatterjee, Gargi Roychowdhury</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</si>
  <si>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</si>
  <si>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</si>
  <si>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</si>
  <si>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</si>
  <si>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</si>
  <si>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</si>
  <si>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</si>
  <si>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</si>
  <si>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</si>
  <si>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</si>
  <si>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</si>
  <si>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</si>
  <si>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</si>
  <si>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</si>
  <si>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</si>
  <si>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</si>
  <si>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</si>
  <si>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</si>
  <si>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</si>
  <si>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</si>
  <si>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</si>
  <si>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</si>
  <si>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</si>
  <si>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</si>
  <si>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</si>
  <si>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</si>
  <si>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</si>
  <si>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</si>
  <si>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</si>
  <si>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</si>
  <si>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</si>
  <si>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</si>
  <si>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</si>
  <si>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</si>
  <si>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s4101</t>
  </si>
  <si>
    <t>Buddies</t>
  </si>
  <si>
    <t>Marcelo Galvo</t>
  </si>
  <si>
    <t>Ariel Goldenberg, Rita Pokk, Breno Viola, Lima Duarte, Marco Luque, Daniel Torres, Monaliza Marchi, Amlia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</si>
  <si>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</si>
  <si>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</si>
  <si>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</si>
  <si>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</si>
  <si>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</si>
  <si>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</si>
  <si>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</si>
  <si>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</si>
  <si>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</si>
  <si>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</si>
  <si>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</si>
  <si>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Hjrdis</t>
  </si>
  <si>
    <t>Lars Kaalund</t>
  </si>
  <si>
    <t>Lise Baastrup, Martin Brygmann, Ellen Hillings, Nicky Andersen, Nicoline Sharma Rubow, Jasmin Bart-Williams, William Rtzou,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</si>
  <si>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</si>
  <si>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</si>
  <si>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</si>
  <si>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</si>
  <si>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</si>
  <si>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</si>
  <si>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</si>
  <si>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</si>
  <si>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</si>
  <si>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</si>
  <si>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</si>
  <si>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</si>
  <si>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Paco Ignacio Taibo II</t>
  </si>
  <si>
    <t>s4111</t>
  </si>
  <si>
    <t>The Breaker Upperers</t>
  </si>
  <si>
    <t>Jackie van Beek, Madeleine Sami</t>
  </si>
  <si>
    <t>Madeleine Sami, Jackie van Beek, James Rolleston, Celia Pacquola, Ana Scotney, Rima Te Wiata, Carl Bland, Brett O'Gorman, Cohen Holloway, Jemaine Clement</t>
  </si>
  <si>
    <t>s4113</t>
  </si>
  <si>
    <t>Ugly Aur Pagli</t>
  </si>
  <si>
    <t>Sachin Kamlakar Khot</t>
  </si>
  <si>
    <t>Mallika Sherawat, Ranvir Shorey, Tinnu Anand, Sushmita Mukherjee, Manish Anand, Vihang Nayak, Bharati Achrekar, Zeenat Aman</t>
  </si>
  <si>
    <t>s4114</t>
  </si>
  <si>
    <t>Yucatn</t>
  </si>
  <si>
    <t>Daniel Monzn</t>
  </si>
  <si>
    <t>Luis Tosar, Rodrigo de la Serna, Joan Pera, Stephanie Cayo, Gloria Muoz, Adrin Nez, Alicia Fernndez, Jorge Asn, Agustn Jimnez, Lupe Carti Roda, Txell Aixendri, Xavi Lite, Alejandro Vera, Joo Lagarto</t>
  </si>
  <si>
    <t>February 14, 2019</t>
  </si>
  <si>
    <t>s4116</t>
  </si>
  <si>
    <t>Ken Jeong: You Complete Me, Ho</t>
  </si>
  <si>
    <t>Ken Jeong</t>
  </si>
  <si>
    <t>February 12, 2019</t>
  </si>
  <si>
    <t>February 9, 2019</t>
  </si>
  <si>
    <t>s4121</t>
  </si>
  <si>
    <t>High Flying Bird</t>
  </si>
  <si>
    <t>Andr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</si>
  <si>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</si>
  <si>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</si>
  <si>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</si>
  <si>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</si>
  <si>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</si>
  <si>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s4124</t>
  </si>
  <si>
    <t>ReMastered: The Two Killings of Sam Cooke</t>
  </si>
  <si>
    <t>Kelly Duane de la Vega</t>
  </si>
  <si>
    <t>Sam Cooke</t>
  </si>
  <si>
    <t>s4125</t>
  </si>
  <si>
    <t>The Tree of Blood</t>
  </si>
  <si>
    <t>Julio Medem</t>
  </si>
  <si>
    <t>rsula Corber, lvaro Cervantes, Najwa Nimri, Patricia Lpez Arnaiz, Daniel Grao, Joaqun Furriel, Maria Molins, Emilio Gutirrez Caba, Luisa Gavasa, Jos Mara Pou, ngela Molina</t>
  </si>
  <si>
    <t>February 7, 2019</t>
  </si>
  <si>
    <t>February 5, 2019</t>
  </si>
  <si>
    <t>s4129</t>
  </si>
  <si>
    <t>Ray Romano: Right Here, Around the Corner</t>
  </si>
  <si>
    <t>Ray Romano</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</si>
  <si>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</si>
  <si>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</si>
  <si>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</si>
  <si>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</si>
  <si>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</si>
  <si>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</si>
  <si>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</si>
  <si>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</si>
  <si>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</si>
  <si>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February 1, 2019</t>
  </si>
  <si>
    <t>s4137</t>
  </si>
  <si>
    <t>Dear Ex</t>
  </si>
  <si>
    <t>Hsu Chih-yen, Mag Hsu</t>
  </si>
  <si>
    <t>Roy Chiu, Hsieh Ying-xuan, Joseph Huang, Spark Chen</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</si>
  <si>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</si>
  <si>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</si>
  <si>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</si>
  <si>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</si>
  <si>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</si>
  <si>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</si>
  <si>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</si>
  <si>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</si>
  <si>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</si>
  <si>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</si>
  <si>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</si>
  <si>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</si>
  <si>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</si>
  <si>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</si>
  <si>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</si>
  <si>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</si>
  <si>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</si>
  <si>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</si>
  <si>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</si>
  <si>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</si>
  <si>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</si>
  <si>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</si>
  <si>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</si>
  <si>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</si>
  <si>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</si>
  <si>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</si>
  <si>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</si>
  <si>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</si>
  <si>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</si>
  <si>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</si>
  <si>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s4155</t>
  </si>
  <si>
    <t>High Society</t>
  </si>
  <si>
    <t>Byun Hyuk</t>
  </si>
  <si>
    <t>Park Hae-il, Su Ae, Yoon Je-moon, Ra Mi-ran, Lee Jin-wook, Kim Gyu-sun, Han Ju-yeong, Kim Hae-gon, Nam Moon-cheol, Jang So-yeon</t>
  </si>
  <si>
    <t>s4156</t>
  </si>
  <si>
    <t>Up Among  The Stars</t>
  </si>
  <si>
    <t>Zoe Berriata</t>
  </si>
  <si>
    <t>Luis Callejo, Jorge Andreu, Macarena Gmez, Magi Mira, lvaro Roig, Mara Morales, Jos Luis Garca Prez, Kiti Mnver, Ingrid Garca Jonsson, Liz Lobato</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</si>
  <si>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</si>
  <si>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</si>
  <si>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</si>
  <si>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</si>
  <si>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</si>
  <si>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</si>
  <si>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</si>
  <si>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</si>
  <si>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</si>
  <si>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</si>
  <si>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</si>
  <si>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</si>
  <si>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</si>
  <si>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</si>
  <si>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</si>
  <si>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</si>
  <si>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</si>
  <si>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</si>
  <si>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</si>
  <si>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</si>
  <si>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</si>
  <si>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</si>
  <si>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</si>
  <si>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</si>
  <si>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</si>
  <si>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</si>
  <si>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</si>
  <si>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</si>
  <si>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 Ortuo</t>
  </si>
  <si>
    <t>Clare Durant, Ivn Pellicer, Luis Bermejo, Liz Lobato, Chacha Huang, ngela Molina</t>
  </si>
  <si>
    <t>Spain, Belgium</t>
  </si>
  <si>
    <t>January 25, 2019</t>
  </si>
  <si>
    <t>s4170</t>
  </si>
  <si>
    <t>Mi Obra Maestra</t>
  </si>
  <si>
    <t>Gastn Duprat</t>
  </si>
  <si>
    <t>Guillermo Francella, Luis Brandoni, Ral Arvalo, Andrea Frigerio, Mara Soldi, Mnica Duprat, Mahmoud Azim, Santiago Korovsky, Julio Marticorena, Alejandro Paker</t>
  </si>
  <si>
    <t>January 24, 2019</t>
  </si>
  <si>
    <t>s4174</t>
  </si>
  <si>
    <t>Just Love</t>
  </si>
  <si>
    <t>Andy Caballero, Diego Corsini</t>
  </si>
  <si>
    <t>Franco Masini, Yamila Saud, Victorio D'Alessandro, Andrea Frigerio, Gerardo Romano, Bautista Lena, Josefina Ramrez, Noel Schajris, Diana Hernndez, Daniela Aita</t>
  </si>
  <si>
    <t>s4175</t>
  </si>
  <si>
    <t>Innocent</t>
  </si>
  <si>
    <t>Seren Yce</t>
  </si>
  <si>
    <t>Ali Atay, Haluk Bilginer, Nur Srer, Okan Yalabk, Tlin zen, Serkan Keskin, Bartu Kkalayan, Irem Altug, Mehmet zgr, Merve Ates, Defne Halman, Cem Zeynel Kili, Esra Kizildogan</t>
  </si>
  <si>
    <t>January 23, 2019</t>
  </si>
  <si>
    <t>January 18, 2019</t>
  </si>
  <si>
    <t>s4178</t>
  </si>
  <si>
    <t>IO</t>
  </si>
  <si>
    <t>Jonathan Helpert</t>
  </si>
  <si>
    <t>Margaret Qualley, Anthony Mackie, Danny Huston</t>
  </si>
  <si>
    <t>s4181</t>
  </si>
  <si>
    <t>Old Lord Savanna</t>
  </si>
  <si>
    <t>Andr D'Elia</t>
  </si>
  <si>
    <t>Leonardo Ribeiro</t>
  </si>
  <si>
    <t>s4182</t>
  </si>
  <si>
    <t>Patria</t>
  </si>
  <si>
    <t>s4183</t>
  </si>
  <si>
    <t>Soni</t>
  </si>
  <si>
    <t>Geetika Vidya Ohlyan, Saloni Batra, Mohinder Gujral, Mohit Chauhan, Vikas Shukla, Gauri Chakraborty, Simrat Kaur, Dimple Kaur</t>
  </si>
  <si>
    <t>January 15, 2019</t>
  </si>
  <si>
    <t>s4187</t>
  </si>
  <si>
    <t>Abdullah, The Final Witness</t>
  </si>
  <si>
    <t>Hashim Nadeem Khan</t>
  </si>
  <si>
    <t>Sajid Hasan, Hameed Sheikh, Habibullah Panezai, Imraan Abbas, Sadia, Imran Tareen, Asal Deen, Yameen Shah</t>
  </si>
  <si>
    <t>s4189</t>
  </si>
  <si>
    <t>Echcharikkai</t>
  </si>
  <si>
    <t>Sarjun</t>
  </si>
  <si>
    <t>Sathyaraj, Varalakshmi Sarathkumar, Kishore Kumar G., Vivek Rajgopal, Jayakumar, Yogi Babu, Soundar, L. Alice</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</si>
  <si>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</si>
  <si>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</si>
  <si>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</si>
  <si>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</si>
  <si>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</si>
  <si>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</si>
  <si>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</si>
  <si>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</si>
  <si>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</si>
  <si>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</si>
  <si>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</si>
  <si>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</si>
  <si>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</si>
  <si>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</si>
  <si>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</si>
  <si>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</si>
  <si>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</si>
  <si>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</si>
  <si>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</si>
  <si>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</si>
  <si>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</si>
  <si>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</si>
  <si>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</si>
  <si>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</si>
  <si>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</si>
  <si>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</si>
  <si>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</si>
  <si>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</si>
  <si>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</si>
  <si>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</si>
  <si>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s4205</t>
  </si>
  <si>
    <t>Solo</t>
  </si>
  <si>
    <t>Hugo Stuven</t>
  </si>
  <si>
    <t>Alain Hernndez, Aura Garrido, Ben Temple</t>
  </si>
  <si>
    <t>s4206</t>
  </si>
  <si>
    <t>The Last Laugh</t>
  </si>
  <si>
    <t>Greg Pritikin</t>
  </si>
  <si>
    <t>Chevy Chase, Richard Dreyfuss, Andie MacDowell, Kate Micucci, Chris Parnell, George Wallace, Lewis Black</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</si>
  <si>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</si>
  <si>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</si>
  <si>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</si>
  <si>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</si>
  <si>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</si>
  <si>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</si>
  <si>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</si>
  <si>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</si>
  <si>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</si>
  <si>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</si>
  <si>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</si>
  <si>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</si>
  <si>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</si>
  <si>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</si>
  <si>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</si>
  <si>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</si>
  <si>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</si>
  <si>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</si>
  <si>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</si>
  <si>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</si>
  <si>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</si>
  <si>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sold Uggadttir</t>
  </si>
  <si>
    <t>Kristin Thora Haraldsdottir, Babetida Sadjo, Patrik Nkkvi Petursson</t>
  </si>
  <si>
    <t>Iceland, Sweden, Belgium</t>
  </si>
  <si>
    <t>January 4, 2019</t>
  </si>
  <si>
    <t>s4215</t>
  </si>
  <si>
    <t>Lionheart</t>
  </si>
  <si>
    <t>Genevieve Nnaji</t>
  </si>
  <si>
    <t>Genevieve Nnaji, Nkem Owoh, Pete Edochie, Onyeka Onwenu, Kanayo O. Kanayo</t>
  </si>
  <si>
    <t>January 2, 2019</t>
  </si>
  <si>
    <t>s4218</t>
  </si>
  <si>
    <t>Monty Python and the Holy Grail</t>
  </si>
  <si>
    <t>Terry Gilliam, Terry Jones</t>
  </si>
  <si>
    <t>Graham Chapman, John Cleese, Eric Idle, Terry Gilliam, Terry Jones, Michael Palin, Connie Booth, Carol Cleveland, Neil Innes</t>
  </si>
  <si>
    <t>January 1, 2019</t>
  </si>
  <si>
    <t>s4220</t>
  </si>
  <si>
    <t>Back to the 90s</t>
  </si>
  <si>
    <t>Yanyong Kuruaungkoul</t>
  </si>
  <si>
    <t>Dan Aaron Ramnarong, Pimchanok Leuwisetpaiboon, Chanintorn Jitpreeda, Chonlakarn Puangnoy, Achita Pramoj Na Ayudhya, Vichuda Pindum, Kriengsak Hrientong, Likit Sittiphun</t>
  </si>
  <si>
    <t>s4222</t>
  </si>
  <si>
    <t>Merku Thodarchi Malai</t>
  </si>
  <si>
    <t>Lenin Bharathi</t>
  </si>
  <si>
    <t>Antony, Gayathri Krishna, Abu Valayamkulam, Anthony Vaathiyaar, Aarubala, Sornam</t>
  </si>
  <si>
    <t>s4223</t>
  </si>
  <si>
    <t>Moshe Kasher: Live in Oakland</t>
  </si>
  <si>
    <t>Moshe Kasher</t>
  </si>
  <si>
    <t>s4224</t>
  </si>
  <si>
    <t>Pokmon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</si>
  <si>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</si>
  <si>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</si>
  <si>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</si>
  <si>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</si>
  <si>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</si>
  <si>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</si>
  <si>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</si>
  <si>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</si>
  <si>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</si>
  <si>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</si>
  <si>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s4229</t>
  </si>
  <si>
    <t>Whitney Cummings: Money Shot</t>
  </si>
  <si>
    <t>John Fortenberry</t>
  </si>
  <si>
    <t>s4230</t>
  </si>
  <si>
    <t>Bill Hicks: One Night Stand</t>
  </si>
  <si>
    <t>Bill Hicks</t>
  </si>
  <si>
    <t>December 31, 2018</t>
  </si>
  <si>
    <t>s4232</t>
  </si>
  <si>
    <t>Bill Hicks: Relentless</t>
  </si>
  <si>
    <t>Chris Bould</t>
  </si>
  <si>
    <t>s4233</t>
  </si>
  <si>
    <t>Bill Hicks: Revelations</t>
  </si>
  <si>
    <t>s4234</t>
  </si>
  <si>
    <t>Bill Hicks: Sane Man</t>
  </si>
  <si>
    <t>Kevin Booth, David Johndrow</t>
  </si>
  <si>
    <t>s4238</t>
  </si>
  <si>
    <t>Sam Kinison: Breaking the Rules</t>
  </si>
  <si>
    <t>Walter C. Miller</t>
  </si>
  <si>
    <t>Sam Kinison</t>
  </si>
  <si>
    <t>s4239</t>
  </si>
  <si>
    <t>Sam Kinison: Family Entertainment Hour</t>
  </si>
  <si>
    <t>s4240</t>
  </si>
  <si>
    <t>Sam Kinison: Live in Vegas</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</si>
  <si>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</si>
  <si>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</si>
  <si>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</si>
  <si>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</si>
  <si>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</si>
  <si>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</si>
  <si>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</si>
  <si>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</si>
  <si>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</si>
  <si>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</si>
  <si>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</si>
  <si>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</si>
  <si>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</si>
  <si>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</si>
  <si>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</si>
  <si>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</si>
  <si>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</si>
  <si>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</si>
  <si>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</si>
  <si>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</si>
  <si>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</si>
  <si>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</si>
  <si>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December 30, 2018</t>
  </si>
  <si>
    <t>s4253</t>
  </si>
  <si>
    <t>A Twelve Year Night</t>
  </si>
  <si>
    <t>lvaro Brechner</t>
  </si>
  <si>
    <t>Antonio de la Torre, Chino Darn, Alfonso Tort, Soledad Villamil, Csar Troncoso, Silvia Prez Cruz, Csar Bordn, Mirella Pascual, Nidia Telles, Eduardo Recabarren</t>
  </si>
  <si>
    <t>Uruguay, Argentina, Spain</t>
  </si>
  <si>
    <t>December 28, 2018</t>
  </si>
  <si>
    <t>s4256</t>
  </si>
  <si>
    <t>Life Ki Toh Lag Gayi</t>
  </si>
  <si>
    <t>Rakesh Mehta</t>
  </si>
  <si>
    <t>Kay Kay Menon, Ranvir Shorey, Manu Rishi Chadha, Pradhuman Singh, Neha Bhasin, Jackie Shroff, Asrani, Neeraj Vora, Sharat Saxena, Tom Alter</t>
  </si>
  <si>
    <t>s4260</t>
  </si>
  <si>
    <t>When Angels Sleep</t>
  </si>
  <si>
    <t>Gonzalo Bendala</t>
  </si>
  <si>
    <t>Julin Villagrn, Marian lvarez, Ester Expsito, Sira Alonso de Alarcn, Asia Ortega, Daniel Jumillas, Christian Mulas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</si>
  <si>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</si>
  <si>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</si>
  <si>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</si>
  <si>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</si>
  <si>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</si>
  <si>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</si>
  <si>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December 22, 2018</t>
  </si>
  <si>
    <t>British TV Shows, TV Comedies</t>
  </si>
  <si>
    <t>December 21, 2018</t>
  </si>
  <si>
    <t>s4268</t>
  </si>
  <si>
    <t>Bad Seeds</t>
  </si>
  <si>
    <t>Kheiron</t>
  </si>
  <si>
    <t>Kheiron, Catherine Deneuve, Andr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</si>
  <si>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</si>
  <si>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</si>
  <si>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</si>
  <si>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</si>
  <si>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s4278</t>
  </si>
  <si>
    <t>23:59</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</si>
  <si>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</si>
  <si>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</si>
  <si>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</si>
  <si>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</si>
  <si>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</si>
  <si>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</si>
  <si>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</si>
  <si>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</si>
  <si>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</si>
  <si>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</si>
  <si>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</si>
  <si>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</si>
  <si>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</si>
  <si>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</si>
  <si>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</si>
  <si>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</si>
  <si>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</si>
  <si>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</si>
  <si>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</si>
  <si>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</si>
  <si>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</si>
  <si>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</si>
  <si>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</si>
  <si>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</si>
  <si>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</si>
  <si>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</si>
  <si>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</si>
  <si>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</si>
  <si>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</si>
  <si>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</si>
  <si>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</si>
  <si>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</si>
  <si>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</si>
  <si>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</si>
  <si>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</si>
  <si>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</si>
  <si>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</si>
  <si>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</si>
  <si>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</si>
  <si>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</si>
  <si>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</si>
  <si>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s4290</t>
  </si>
  <si>
    <t>Dragons: Dawn of the Dragon Racers</t>
  </si>
  <si>
    <t>Elaine Bogan, John Sanford</t>
  </si>
  <si>
    <t>Jay Baruchel, America Ferrera, Zack Pearlman, Christopher Mintz-Plasse, T.J. Miller, Andree Vermeulen</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</si>
  <si>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</si>
  <si>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</si>
  <si>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</si>
  <si>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</si>
  <si>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</si>
  <si>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</si>
  <si>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</si>
  <si>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</si>
  <si>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</si>
  <si>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</si>
  <si>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</si>
  <si>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</si>
  <si>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</si>
  <si>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</si>
  <si>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</si>
  <si>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</si>
  <si>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</si>
  <si>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</si>
  <si>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</si>
  <si>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</si>
  <si>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</si>
  <si>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</si>
  <si>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</si>
  <si>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s4298</t>
  </si>
  <si>
    <t>Kita Kita</t>
  </si>
  <si>
    <t>Sigrid Andrea Bernardo</t>
  </si>
  <si>
    <t>Alessandra de Rossi, Empoy Marquez</t>
  </si>
  <si>
    <t>s4300</t>
  </si>
  <si>
    <t>Once in a Lifetime Sessions with Kasabian</t>
  </si>
  <si>
    <t>Sergio Pizzorno, Tom Meighan, Chris Edwards, Ian Mattthews, Lauren Laverne</t>
  </si>
  <si>
    <t>s4302</t>
  </si>
  <si>
    <t>Once in a Lifetime Sessions with Snow Patrol</t>
  </si>
  <si>
    <t>Gary Lightbody, Nathan Connolly, Jonny Quinn, Paul Wilson, Johnny McDaid, Edith Bowman</t>
  </si>
  <si>
    <t>s4304</t>
  </si>
  <si>
    <t>Vanjagar Ulagam</t>
  </si>
  <si>
    <t>Manoj Beedha</t>
  </si>
  <si>
    <t>Guru Somasundaram, Cibi Bhuvana Chandran, Vishagan Vanangamudi, Anisha Ambrose, Chandini Tamilarasan, Azhagamperumal, John Vijay, Vasu Vikram, Hareesh Peradi, Jayaprakash Radhakrishnan</t>
  </si>
  <si>
    <t>December 14, 2018</t>
  </si>
  <si>
    <t>s4307</t>
  </si>
  <si>
    <t>ROMA</t>
  </si>
  <si>
    <t>Alfonso Cuarn</t>
  </si>
  <si>
    <t>Yalitza Aparicio, Marina de Tavira</t>
  </si>
  <si>
    <t>s4315</t>
  </si>
  <si>
    <t>Vir Das: Losing It</t>
  </si>
  <si>
    <t>December 11, 2018</t>
  </si>
  <si>
    <t>s4316</t>
  </si>
  <si>
    <t>5 Star Christmas</t>
  </si>
  <si>
    <t>Marco Risi</t>
  </si>
  <si>
    <t>Massimo Ghini, Ricky Memphis, Martina Stella, Ralph Palka, Biagio Izzo, Riccardo Rossi, Paola Minaccioni</t>
  </si>
  <si>
    <t>December 7, 2018</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</si>
  <si>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</si>
  <si>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</si>
  <si>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</si>
  <si>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</si>
  <si>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</si>
  <si>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</si>
  <si>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</si>
  <si>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</si>
  <si>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</si>
  <si>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</si>
  <si>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</si>
  <si>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</si>
  <si>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</si>
  <si>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</si>
  <si>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</si>
  <si>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</si>
  <si>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December 4, 2018</t>
  </si>
  <si>
    <t>December 3, 2018</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</si>
  <si>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</si>
  <si>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</si>
  <si>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</si>
  <si>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</si>
  <si>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</si>
  <si>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</si>
  <si>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</si>
  <si>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</si>
  <si>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</si>
  <si>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</si>
  <si>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</si>
  <si>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</si>
  <si>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</si>
  <si>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</si>
  <si>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s4333</t>
  </si>
  <si>
    <t>Battle</t>
  </si>
  <si>
    <t>Katarina Launing</t>
  </si>
  <si>
    <t>Lisa Teige, Fabian Svegaard Tapia, Vebjrn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</si>
  <si>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</si>
  <si>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</si>
  <si>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</si>
  <si>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</si>
  <si>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</si>
  <si>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</si>
  <si>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</si>
  <si>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</si>
  <si>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</si>
  <si>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</si>
  <si>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</si>
  <si>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</si>
  <si>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</si>
  <si>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</si>
  <si>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</si>
  <si>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</si>
  <si>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</si>
  <si>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</si>
  <si>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</si>
  <si>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</si>
  <si>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</si>
  <si>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</si>
  <si>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</si>
  <si>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</si>
  <si>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</si>
  <si>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</si>
  <si>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</si>
  <si>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</si>
  <si>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</si>
  <si>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</si>
  <si>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</si>
  <si>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</si>
  <si>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</si>
  <si>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</si>
  <si>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</si>
  <si>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</si>
  <si>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</si>
  <si>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</si>
  <si>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</si>
  <si>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</si>
  <si>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</si>
  <si>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</si>
  <si>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</si>
  <si>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</si>
  <si>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</si>
  <si>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</si>
  <si>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</si>
  <si>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s4349</t>
  </si>
  <si>
    <t>SDU: Sex Duties Unit</t>
  </si>
  <si>
    <t>Gary Mak</t>
  </si>
  <si>
    <t>Chapman To, Shawn Yue, Matt Chow, Kwok Cheung Tsang</t>
  </si>
  <si>
    <t>s4350</t>
  </si>
  <si>
    <t>Set Off</t>
  </si>
  <si>
    <t>Liu Jiang</t>
  </si>
  <si>
    <t>Wenpei Ju, Fan Wei, Liu Hua, Qianyuan Wang, Ren Zhengbin, He Jiang</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</si>
  <si>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</si>
  <si>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</si>
  <si>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</si>
  <si>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</si>
  <si>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</si>
  <si>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</si>
  <si>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</si>
  <si>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</si>
  <si>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</si>
  <si>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</si>
  <si>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</si>
  <si>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</si>
  <si>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s4356</t>
  </si>
  <si>
    <t>Happy as Lazzaro</t>
  </si>
  <si>
    <t>Alice Rohrwacher</t>
  </si>
  <si>
    <t>Adriano Tardiolo, Agnese Graziani, Alba Rohrwacher, Luca Chikovani, Tommaso Ragno, Sergi Lpez, Natalino Balasso, Carlo Tarmati, Pasqualina Scuncia, Nicoletta Braschi</t>
  </si>
  <si>
    <t>Italy, Switzerland, France, Germany</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</si>
  <si>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</si>
  <si>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</si>
  <si>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</si>
  <si>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</si>
  <si>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</si>
  <si>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</si>
  <si>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</si>
  <si>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s4361</t>
  </si>
  <si>
    <t>The World Is Yours</t>
  </si>
  <si>
    <t>Romain Gavras</t>
  </si>
  <si>
    <t>Isabelle Adjani, Karim Leklou, Franois Damiens, Vincent Cassel, Oulaya Amamra</t>
  </si>
  <si>
    <t>s4362</t>
  </si>
  <si>
    <t>Time Share</t>
  </si>
  <si>
    <t>Sebastin Hofmann</t>
  </si>
  <si>
    <t>Luis Gerardo Mndez, Miguel Rodarte, R.J. Mitte, Cassandra Ciangherotti, Montserrat Maraon, Andrs Almeida, Emiliano Rodrguez</t>
  </si>
  <si>
    <t>Mexico, Netherlands</t>
  </si>
  <si>
    <t>November 27, 2018</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</si>
  <si>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</si>
  <si>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</si>
  <si>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</si>
  <si>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</si>
  <si>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</si>
  <si>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</si>
  <si>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November 22, 2018</t>
  </si>
  <si>
    <t>s4370</t>
  </si>
  <si>
    <t>The Christmas Chronicles</t>
  </si>
  <si>
    <t>Clay Kaytis</t>
  </si>
  <si>
    <t>Kurt Russell, Darby Camp, Judah Lewis, Kimberly Williams-Paisley, Oliver Hudson, Lamorne Morris, Martin Roach</t>
  </si>
  <si>
    <t>s4371</t>
  </si>
  <si>
    <t>The Tribe</t>
  </si>
  <si>
    <t>Fernando Colomo</t>
  </si>
  <si>
    <t>Paco Len, Carmen Machi, Luis Bermejo, Maribel del Pino, Maite Sandoval, Arlette Torres, Marisol Aznar, Mara Jos Sarrate, Manuel Huedo, Artur Busquets</t>
  </si>
  <si>
    <t>November 21, 2018</t>
  </si>
  <si>
    <t>November 20, 2018</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</si>
  <si>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</si>
  <si>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</si>
  <si>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</si>
  <si>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</si>
  <si>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</si>
  <si>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</si>
  <si>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</si>
  <si>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</si>
  <si>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</si>
  <si>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</si>
  <si>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</si>
  <si>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s4378</t>
  </si>
  <si>
    <t>Trevor Noah: Son of Patricia</t>
  </si>
  <si>
    <t>David Paul Meyer</t>
  </si>
  <si>
    <t>Trevor Noah</t>
  </si>
  <si>
    <t>s4379</t>
  </si>
  <si>
    <t>The Pixar Story</t>
  </si>
  <si>
    <t>Stacy Keach</t>
  </si>
  <si>
    <t>November 18, 2018</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</si>
  <si>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</si>
  <si>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</si>
  <si>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</si>
  <si>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</si>
  <si>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</si>
  <si>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</si>
  <si>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</si>
  <si>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t>
  </si>
  <si>
    <t>Brnice Bejo, Suzanne Clment, Stphane De Groodt, Vincent Elbaz, Grgory Gadebois, Doria Tillier, Roschdy Zem, Fleur Fitoussi</t>
  </si>
  <si>
    <t>s4386</t>
  </si>
  <si>
    <t>The Ballad of Buster Scruggs</t>
  </si>
  <si>
    <t>Joel Coen, Ethan Coen</t>
  </si>
  <si>
    <t>Liam Neeson, James Franco, Tim Blake Nelson, Tom Waits, Zoe Kazan, Brendan Gleeson</t>
  </si>
  <si>
    <t>s4389</t>
  </si>
  <si>
    <t>Aalorukkam</t>
  </si>
  <si>
    <t>V C Abhilash</t>
  </si>
  <si>
    <t>Indrans, Sreekanth Menon, Vishnu Agasthya, Aliyar, Seethabaala, Shaji John, Sajith Nampiyar, Benny Vadakkan</t>
  </si>
  <si>
    <t>November 15, 2018</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</si>
  <si>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</si>
  <si>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</si>
  <si>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</si>
  <si>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</si>
  <si>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</si>
  <si>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</si>
  <si>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</si>
  <si>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</si>
  <si>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</si>
  <si>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</si>
  <si>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</si>
  <si>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</si>
  <si>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</si>
  <si>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</si>
  <si>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</si>
  <si>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</si>
  <si>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</si>
  <si>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</si>
  <si>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</si>
  <si>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</si>
  <si>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</si>
  <si>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Garao</t>
  </si>
  <si>
    <t>Joseba Usabiaga, Eneko Sagardoy, Iigo Aranburu, Ramn Aguirre, Aia Kruse, Iigo Azpitarte</t>
  </si>
  <si>
    <t>s4398</t>
  </si>
  <si>
    <t>BuyBust</t>
  </si>
  <si>
    <t>Erik Matti</t>
  </si>
  <si>
    <t>Anne Curtis, Brandon Vera, Victor Neri, Arjo Atayde, Levi Ignacio, Alex Calleja, Lao Rodriguez, Joross Gamboa, Ricky Pascua, Nonie Buencamino</t>
  </si>
  <si>
    <t>November 13, 2018</t>
  </si>
  <si>
    <t>Christopher Guest</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</si>
  <si>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</si>
  <si>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</si>
  <si>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</si>
  <si>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</si>
  <si>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</si>
  <si>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</si>
  <si>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</si>
  <si>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</si>
  <si>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Zbert</t>
  </si>
  <si>
    <t>Lucas Gregorowicz, Moritz Bleibtreu, Louis Hofmann, Wotan Wilke Mhring, Alexandra Neldel, Melanie Winigir, Mavie Hrbiger, Dar Salim, Elmar Wepper, Antoine Monot Jr.</t>
  </si>
  <si>
    <t>s4405</t>
  </si>
  <si>
    <t>Outlaw King</t>
  </si>
  <si>
    <t>David Mackenzie</t>
  </si>
  <si>
    <t>Chris Pine, Aaron Taylor-Johnson, Florence Pugh, Billy Howle, Sam Spruell, Tony Curran, Callan Mulvey, James Cosmo, Stephen Dillane</t>
  </si>
  <si>
    <t>November 8, 2018</t>
  </si>
  <si>
    <t>November 7, 2018</t>
  </si>
  <si>
    <t>s4412</t>
  </si>
  <si>
    <t>Bucket List</t>
  </si>
  <si>
    <t>Tejas Prabha Vijay Deoskar</t>
  </si>
  <si>
    <t>Madhuri Dixit, Sumeet Raghvan, Renuka Shahane, Milind Pathak, Vandana Gupte, Pradeep Velankar, Shubha Khote, Resham Tipnis</t>
  </si>
  <si>
    <t>November 5, 2018</t>
  </si>
  <si>
    <t>November 3, 2018</t>
  </si>
  <si>
    <t>s4415</t>
  </si>
  <si>
    <t>Ana e Vitria</t>
  </si>
  <si>
    <t>Matheus Souza</t>
  </si>
  <si>
    <t>Ana Caetano, Vitria Falco, Clarissa Mller, Bruce Gomlevsky, Thati Lopes, Caique Nogueira, rika Mader, Victor Lamoglia, Gabriela Nunes, Bryan Ruffo, Hamilton Dias</t>
  </si>
  <si>
    <t>November 2, 2018</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</si>
  <si>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</si>
  <si>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</si>
  <si>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</si>
  <si>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</si>
  <si>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</si>
  <si>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</si>
  <si>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</si>
  <si>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</si>
  <si>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</si>
  <si>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</si>
  <si>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Theyll Love Me When Im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</si>
  <si>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</si>
  <si>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</si>
  <si>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</si>
  <si>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</si>
  <si>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</si>
  <si>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</si>
  <si>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</si>
  <si>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</si>
  <si>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</si>
  <si>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</si>
  <si>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</si>
  <si>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</si>
  <si>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</si>
  <si>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</si>
  <si>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</si>
  <si>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</si>
  <si>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</si>
  <si>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</si>
  <si>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</si>
  <si>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</si>
  <si>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</si>
  <si>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</si>
  <si>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</si>
  <si>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</si>
  <si>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</si>
  <si>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</si>
  <si>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</si>
  <si>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</si>
  <si>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</si>
  <si>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</si>
  <si>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</si>
  <si>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</si>
  <si>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</si>
  <si>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</si>
  <si>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t>
  </si>
  <si>
    <t>s4430</t>
  </si>
  <si>
    <t>Chup Chup Ke</t>
  </si>
  <si>
    <t>Priyadarshan, Kookie V. Gulati</t>
  </si>
  <si>
    <t>Shahid Kapoor, Kareena Kapoor, Om Puri, Neha Dhupia, Sunil Shetty, Paresh Rawal, Rajpal Yadav, Shakti Kapoor</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</si>
  <si>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</si>
  <si>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</si>
  <si>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</si>
  <si>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</si>
  <si>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</si>
  <si>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</si>
  <si>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</si>
  <si>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</si>
  <si>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</si>
  <si>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</si>
  <si>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</si>
  <si>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</si>
  <si>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</si>
  <si>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</si>
  <si>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</si>
  <si>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</si>
  <si>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</si>
  <si>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</si>
  <si>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</si>
  <si>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</si>
  <si>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</si>
  <si>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</si>
  <si>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</si>
  <si>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</si>
  <si>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</si>
  <si>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</si>
  <si>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</si>
  <si>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</si>
  <si>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</si>
  <si>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</si>
  <si>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</si>
  <si>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</si>
  <si>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</si>
  <si>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</si>
  <si>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</si>
  <si>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</si>
  <si>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</si>
  <si>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</si>
  <si>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</si>
  <si>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</si>
  <si>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</si>
  <si>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</si>
  <si>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</si>
  <si>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</si>
  <si>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</si>
  <si>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</si>
  <si>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</si>
  <si>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</si>
  <si>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</si>
  <si>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</si>
  <si>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</si>
  <si>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</si>
  <si>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</si>
  <si>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</si>
  <si>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</si>
  <si>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</si>
  <si>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</si>
  <si>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</si>
  <si>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</si>
  <si>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</si>
  <si>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</si>
  <si>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</si>
  <si>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</si>
  <si>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</si>
  <si>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</si>
  <si>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</si>
  <si>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</si>
  <si>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</si>
  <si>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</si>
  <si>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</si>
  <si>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</si>
  <si>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</si>
  <si>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</si>
  <si>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</si>
  <si>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</si>
  <si>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</si>
  <si>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</si>
  <si>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</si>
  <si>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</si>
  <si>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</si>
  <si>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</si>
  <si>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</si>
  <si>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</si>
  <si>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</si>
  <si>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</si>
  <si>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</si>
  <si>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</si>
  <si>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</si>
  <si>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</si>
  <si>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</si>
  <si>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</si>
  <si>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</si>
  <si>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</si>
  <si>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</si>
  <si>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</si>
  <si>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</si>
  <si>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</si>
  <si>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</si>
  <si>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</si>
  <si>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</si>
  <si>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</si>
  <si>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</si>
  <si>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</si>
  <si>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</si>
  <si>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</si>
  <si>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</si>
  <si>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</si>
  <si>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</si>
  <si>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</si>
  <si>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</si>
  <si>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</si>
  <si>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</si>
  <si>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</si>
  <si>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</si>
  <si>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</si>
  <si>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</si>
  <si>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</si>
  <si>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</si>
  <si>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</si>
  <si>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</si>
  <si>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</si>
  <si>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</si>
  <si>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</si>
  <si>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</si>
  <si>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</si>
  <si>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</si>
  <si>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</si>
  <si>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October 30, 2018</t>
  </si>
  <si>
    <t>s4471</t>
  </si>
  <si>
    <t>Dragon Tiger Gate</t>
  </si>
  <si>
    <t>Donnie Yen, Nicholas Tse, Shawn Yue, Dong Jie, Li Xiaoran, Yuen Wah, Chen Kuan Tai, Xing Yu, Vincent Sze, Tommy Yuen</t>
  </si>
  <si>
    <t>October 27, 2018</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</si>
  <si>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</si>
  <si>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</si>
  <si>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</si>
  <si>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</si>
  <si>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</si>
  <si>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</si>
  <si>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</si>
  <si>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</si>
  <si>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Barrejn</t>
  </si>
  <si>
    <t>Luis Callejo, Juana Acosta, Carlo D'Ursi, Josean Bengoetxea, Brbara Santa-Cruz, Maica Barroso, Adam Jezierski, Sergio Quintana</t>
  </si>
  <si>
    <t>Spain, Portugal</t>
  </si>
  <si>
    <t>s4478</t>
  </si>
  <si>
    <t>W/O Ram</t>
  </si>
  <si>
    <t>Vijay Yelakanti</t>
  </si>
  <si>
    <t>Lakshmi Manchu, Aadarsh Balakrishna, Priyadarshi Pullikonda, Samrat Reddy, Shrikanth Iyyangar, Shrusti Dange</t>
  </si>
  <si>
    <t>October 25, 2018</t>
  </si>
  <si>
    <t>s4481</t>
  </si>
  <si>
    <t>Ronnie Coleman: The King</t>
  </si>
  <si>
    <t>Ronnie Coleman</t>
  </si>
  <si>
    <t>S.S. Rajamouli</t>
  </si>
  <si>
    <t>Prabhas, Rana Daggubati, Anushka Shetty, Tamannaah Bhatia, Sathyaraj, Nassar, Ramya Krishnan, Sudeep</t>
  </si>
  <si>
    <t>s4483</t>
  </si>
  <si>
    <t>ADAM SANDLER 100% FRESH</t>
  </si>
  <si>
    <t>Adam Sandler</t>
  </si>
  <si>
    <t>October 23, 2018</t>
  </si>
  <si>
    <t>s4485</t>
  </si>
  <si>
    <t>Scorpion King 5: Book of Souls</t>
  </si>
  <si>
    <t>Zach McGowan, Pearl Thusi, Nathan Jones, Peter Mensah, Katy Louise Saunders, Mayling Ng, Howard Charles, Inge Beckmann</t>
  </si>
  <si>
    <t>s4487</t>
  </si>
  <si>
    <t>How to Get Over a Breakup</t>
  </si>
  <si>
    <t>Joanna Lombardi, Bruno Ascenzo</t>
  </si>
  <si>
    <t>Gisela Ponce de Len, Karina Jordn, Jely Retegui, Andrs Salas, Christopher Von Uckermann, Carlos Carln</t>
  </si>
  <si>
    <t>Peru</t>
  </si>
  <si>
    <t>October 20, 2018</t>
  </si>
  <si>
    <t>October 19, 2018</t>
  </si>
  <si>
    <t>s4491</t>
  </si>
  <si>
    <t>Club de Cuervos Presents: I, Potro</t>
  </si>
  <si>
    <t>Joaqun Ferreira, Marcela lvarez, Benjamn Alfonso, Emilia Claudeville, Mauricio Llera, Sol Gaschetto, Martn Seefeld, Martn Rocco, Gonzalo VIzn</t>
  </si>
  <si>
    <t>Mexico, Argentina</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</si>
  <si>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</si>
  <si>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</si>
  <si>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</si>
  <si>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</si>
  <si>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</si>
  <si>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</si>
  <si>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</si>
  <si>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</si>
  <si>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s4497</t>
  </si>
  <si>
    <t>Naa Bangaaru Talli</t>
  </si>
  <si>
    <t>Rajesh Touchriver</t>
  </si>
  <si>
    <t>Siddique, Anjali Patil, Lakshmi Menon, Nina Kurup, Rathna Shekar Reddy, Anoop Aravindan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</si>
  <si>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</si>
  <si>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</si>
  <si>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</si>
  <si>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</si>
  <si>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</si>
  <si>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</si>
  <si>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</si>
  <si>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</si>
  <si>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s4503</t>
  </si>
  <si>
    <t>Mr. Chandramouli</t>
  </si>
  <si>
    <t>Thiru</t>
  </si>
  <si>
    <t>Karthik, Gautam Karthik, Regina Cassandra, Varalakshmi Sarathkumar, Santhosh Prathap, Mime Gopi, J. Mahendran, Viji Chandrasekhar</t>
  </si>
  <si>
    <t>October 18, 2018</t>
  </si>
  <si>
    <t>October 17, 2018</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</si>
  <si>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</si>
  <si>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</si>
  <si>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</si>
  <si>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</si>
  <si>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</si>
  <si>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</si>
  <si>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</si>
  <si>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</si>
  <si>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</si>
  <si>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</si>
  <si>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</si>
  <si>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</si>
  <si>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</si>
  <si>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</si>
  <si>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</si>
  <si>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</si>
  <si>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</si>
  <si>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</si>
  <si>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</si>
  <si>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</si>
  <si>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</si>
  <si>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</si>
  <si>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</si>
  <si>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</si>
  <si>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</si>
  <si>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</si>
  <si>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</si>
  <si>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</si>
  <si>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s4516</t>
  </si>
  <si>
    <t>Kuntilanak</t>
  </si>
  <si>
    <t>Rizal Mantovani</t>
  </si>
  <si>
    <t>Sandrinna M Skornicki, Aurlie Moeremans, Fero Walandouw, Andryan Bima, Ciara Nadine Brosnan, Ali Fikry, Adlu Fahrezy, Nena Rosier, Naufal Ho, Aqi Singgih</t>
  </si>
  <si>
    <t>s4520</t>
  </si>
  <si>
    <t>The Kindergarten Teacher</t>
  </si>
  <si>
    <t>Maggie Gyllenhaal, Parker Sevak, Gael Garca Bernal, Michael Chernus, Anna Baryshnikov, Rosa Salazar, Ajay Naidu</t>
  </si>
  <si>
    <t>United States, Israel, United Kingdom, Canada</t>
  </si>
  <si>
    <t>October 11, 2018</t>
  </si>
  <si>
    <t>s4523</t>
  </si>
  <si>
    <t>22 July</t>
  </si>
  <si>
    <t>Anders Danielsen Lie, Jon igarden, Jonas Strand Gravli, Ola G. Furuseth, Maria Bock, Thorbjrn Harr, Jaden Smith</t>
  </si>
  <si>
    <t>Norway, Iceland, United States</t>
  </si>
  <si>
    <t>October 10, 2018</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</si>
  <si>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</si>
  <si>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</si>
  <si>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</si>
  <si>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</si>
  <si>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</si>
  <si>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</si>
  <si>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</si>
  <si>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</si>
  <si>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</si>
  <si>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</si>
  <si>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</si>
  <si>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</si>
  <si>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</si>
  <si>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</si>
  <si>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s4529</t>
  </si>
  <si>
    <t>Seven in Heaven</t>
  </si>
  <si>
    <t>Chris Eigeman</t>
  </si>
  <si>
    <t>Travis Tope, Haley Ramm, Jacinda Barrett, Gary Cole, Dylan Everett, Clark Backo, Vinson Tran, Paulino Nunes, Jeff Clarke</t>
  </si>
  <si>
    <t>October 6, 2018</t>
  </si>
  <si>
    <t>October 5, 2018</t>
  </si>
  <si>
    <t>Czech Republic, United States</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</si>
  <si>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</si>
  <si>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</si>
  <si>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</si>
  <si>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</si>
  <si>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</si>
  <si>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</si>
  <si>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</si>
  <si>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</si>
  <si>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</si>
  <si>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</si>
  <si>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</si>
  <si>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</si>
  <si>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</si>
  <si>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</si>
  <si>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</si>
  <si>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</si>
  <si>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</si>
  <si>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</si>
  <si>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</si>
  <si>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</si>
  <si>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</si>
  <si>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</si>
  <si>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</si>
  <si>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</si>
  <si>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</si>
  <si>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</si>
  <si>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</si>
  <si>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Anthony Giordano</t>
  </si>
  <si>
    <t>Joe Rogan</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</si>
  <si>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</si>
  <si>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</si>
  <si>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</si>
  <si>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</si>
  <si>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</si>
  <si>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</si>
  <si>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</si>
  <si>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</si>
  <si>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</si>
  <si>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</si>
  <si>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</si>
  <si>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</si>
  <si>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</si>
  <si>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</si>
  <si>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</si>
  <si>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</si>
  <si>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</si>
  <si>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</si>
  <si>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</si>
  <si>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</si>
  <si>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</si>
  <si>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s4555</t>
  </si>
  <si>
    <t>Parrot Sketch Not Included: Twenty Years of Monty Python</t>
  </si>
  <si>
    <t>Ian MacNaughton</t>
  </si>
  <si>
    <t>Steve Martin, John Cleese, Graham Chapman, Terry Gilliam, Eric Idle, Terry Jones, Michael Palin, Carol Cleveland, Connie Booth</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</si>
  <si>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</si>
  <si>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</si>
  <si>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</si>
  <si>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</si>
  <si>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</si>
  <si>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</si>
  <si>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</si>
  <si>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</si>
  <si>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</si>
  <si>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</si>
  <si>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</si>
  <si>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</si>
  <si>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</si>
  <si>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</si>
  <si>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</si>
  <si>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</si>
  <si>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</si>
  <si>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</si>
  <si>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</si>
  <si>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</si>
  <si>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</si>
  <si>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</si>
  <si>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</si>
  <si>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</si>
  <si>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</si>
  <si>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</si>
  <si>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</si>
  <si>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</si>
  <si>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</si>
  <si>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</si>
  <si>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</si>
  <si>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</si>
  <si>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</si>
  <si>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</si>
  <si>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</si>
  <si>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</si>
  <si>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</si>
  <si>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</si>
  <si>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</si>
  <si>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</si>
  <si>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</si>
  <si>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</si>
  <si>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</si>
  <si>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</si>
  <si>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</si>
  <si>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</si>
  <si>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</si>
  <si>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</si>
  <si>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</si>
  <si>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</si>
  <si>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</si>
  <si>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</si>
  <si>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</si>
  <si>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</si>
  <si>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</si>
  <si>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</si>
  <si>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</si>
  <si>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</si>
  <si>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</si>
  <si>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</si>
  <si>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</si>
  <si>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</si>
  <si>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</si>
  <si>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</si>
  <si>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</si>
  <si>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</si>
  <si>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</si>
  <si>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</si>
  <si>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</si>
  <si>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</si>
  <si>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</si>
  <si>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</si>
  <si>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</si>
  <si>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</si>
  <si>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</si>
  <si>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</si>
  <si>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</si>
  <si>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</si>
  <si>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</si>
  <si>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</si>
  <si>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</si>
  <si>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</si>
  <si>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</si>
  <si>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</si>
  <si>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</si>
  <si>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</si>
  <si>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</si>
  <si>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</si>
  <si>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</si>
  <si>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</si>
  <si>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</si>
  <si>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</si>
  <si>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</si>
  <si>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</si>
  <si>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</si>
  <si>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</si>
  <si>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</si>
  <si>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</si>
  <si>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</si>
  <si>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</si>
  <si>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</si>
  <si>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</si>
  <si>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</si>
  <si>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</si>
  <si>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</si>
  <si>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</si>
  <si>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</si>
  <si>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</si>
  <si>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</si>
  <si>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</si>
  <si>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</si>
  <si>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</si>
  <si>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</si>
  <si>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</si>
  <si>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</si>
  <si>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</si>
  <si>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</si>
  <si>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</si>
  <si>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</si>
  <si>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</si>
  <si>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</si>
  <si>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</si>
  <si>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</si>
  <si>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</si>
  <si>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</si>
  <si>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</si>
  <si>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</si>
  <si>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</si>
  <si>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</si>
  <si>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</si>
  <si>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</si>
  <si>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</si>
  <si>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</si>
  <si>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</si>
  <si>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</si>
  <si>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</si>
  <si>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</si>
  <si>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</si>
  <si>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</si>
  <si>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</si>
  <si>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</si>
  <si>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</si>
  <si>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</si>
  <si>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</si>
  <si>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</si>
  <si>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</si>
  <si>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</si>
  <si>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</si>
  <si>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</si>
  <si>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</si>
  <si>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</si>
  <si>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</si>
  <si>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</si>
  <si>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</si>
  <si>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</si>
  <si>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</si>
  <si>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</si>
  <si>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</si>
  <si>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</si>
  <si>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</si>
  <si>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</si>
  <si>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</si>
  <si>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</si>
  <si>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</si>
  <si>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</si>
  <si>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</si>
  <si>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</si>
  <si>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</si>
  <si>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</si>
  <si>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</si>
  <si>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</si>
  <si>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</si>
  <si>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</si>
  <si>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</si>
  <si>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</si>
  <si>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</si>
  <si>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</si>
  <si>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</si>
  <si>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</si>
  <si>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</si>
  <si>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</si>
  <si>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</si>
  <si>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</si>
  <si>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</si>
  <si>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</si>
  <si>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</si>
  <si>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</si>
  <si>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</si>
  <si>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</si>
  <si>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</si>
  <si>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</si>
  <si>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</si>
  <si>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</si>
  <si>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</si>
  <si>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</si>
  <si>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</si>
  <si>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</si>
  <si>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</si>
  <si>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</si>
  <si>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</si>
  <si>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</si>
  <si>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</si>
  <si>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</si>
  <si>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</si>
  <si>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</si>
  <si>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Jlio Andrade, Lee Taylor, Hermila Guedes, Julia Konrad, Erasmo Carlos, Marjorie Estiano, Seu Jorge, Jaloo, Felipe Abib, Humberto Carro,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</si>
  <si>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</si>
  <si>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</si>
  <si>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</si>
  <si>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</si>
  <si>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</si>
  <si>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</si>
  <si>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</si>
  <si>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</si>
  <si>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</si>
  <si>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Skarsgrd, James Badge Dale, Riley Keough, Julian Black Antelope, Tantoo Cardinal, Macon Blair, Jonathan Whitesell, Peter McRobbie</t>
  </si>
  <si>
    <t>s4625</t>
  </si>
  <si>
    <t>The 3rd Eye</t>
  </si>
  <si>
    <t>Jessica Mila, Denny Sumargo, Citra Prima, Bianca Hello, Epy Kusnandar, Anita Hara, Derry Drajat, Voke Victoria, Shofia Shireen, Afdhal Yusman</t>
  </si>
  <si>
    <t>s4627</t>
  </si>
  <si>
    <t>In Darkness</t>
  </si>
  <si>
    <t>Anthony Byrne</t>
  </si>
  <si>
    <t>Natalie Dormer, Ed Skrein, Emily Ratajkowski, Neil Maskell, Jan Bijvoet, James Cosmo, Joely Richardson</t>
  </si>
  <si>
    <t>September 22, 2018</t>
  </si>
  <si>
    <t>September 21, 2018</t>
  </si>
  <si>
    <t>s4631</t>
  </si>
  <si>
    <t>Quincy</t>
  </si>
  <si>
    <t>Rashida Jones, Alan Hicks</t>
  </si>
  <si>
    <t>Quincy Jones</t>
  </si>
  <si>
    <t>September 20, 2018</t>
  </si>
  <si>
    <t>September 19, 2018</t>
  </si>
  <si>
    <t>September 15, 2018</t>
  </si>
  <si>
    <t>September 14, 2018</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</si>
  <si>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</si>
  <si>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</si>
  <si>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</si>
  <si>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</si>
  <si>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</si>
  <si>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</si>
  <si>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</si>
  <si>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</si>
  <si>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September 12, 2018</t>
  </si>
  <si>
    <t>s4647</t>
  </si>
  <si>
    <t>On My Skin</t>
  </si>
  <si>
    <t>Alessio Cremonini</t>
  </si>
  <si>
    <t>Alessandro Borghi, Jasmine Trinca, Milvia Marigliano, Max Tortora</t>
  </si>
  <si>
    <t>September 11, 2018</t>
  </si>
  <si>
    <t>s4650</t>
  </si>
  <si>
    <t>The Resistance Banker</t>
  </si>
  <si>
    <t>Joram Lrsen</t>
  </si>
  <si>
    <t>Barry Atsma, Jacob Derwig, Pierre Bokma, Jaap Spijkers, Raymond Thiry, Fockeline Ouwerkerk, Matteo van der Grijn, Jochum ten Haaf, Peter Jordan, Gtz Schubert</t>
  </si>
  <si>
    <t>September 7, 2018</t>
  </si>
  <si>
    <t>s4657</t>
  </si>
  <si>
    <t>Next Gen</t>
  </si>
  <si>
    <t>Kevin R. Adams, Joe Ksander</t>
  </si>
  <si>
    <t>John Krasinski, Charlyne Yi, Jason Sudeikis, Michael Pea, David Cross, Constance Wu</t>
  </si>
  <si>
    <t>s4658</t>
  </si>
  <si>
    <t>Sierra Burgess Is A Loser</t>
  </si>
  <si>
    <t>Ian Samuels</t>
  </si>
  <si>
    <t>Shannon Purser, Kristine Froseth, RJ Cyler, Noah Centineo, Loretta Devine, Giorgia Whigham, Alice Lee, Lea Thompson, Alan Ruck, Mary Pat Gleason, Chrissy Metz</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</si>
  <si>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</si>
  <si>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</si>
  <si>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</si>
  <si>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</si>
  <si>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</si>
  <si>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</si>
  <si>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</si>
  <si>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</si>
  <si>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</si>
  <si>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</si>
  <si>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</si>
  <si>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 Rachel Brann, Selina Lo, Tony Todd</t>
  </si>
  <si>
    <t>September 3, 2018</t>
  </si>
  <si>
    <t>s4665</t>
  </si>
  <si>
    <t>Age of Rebellion</t>
  </si>
  <si>
    <t>Peter Ho</t>
  </si>
  <si>
    <t>Peter Ho, Jeanine Yang, Tammy Chen, Jason Tsou, Chang Ting-hu, Nana Lee, Nien Hsuan Wu</t>
  </si>
  <si>
    <t>September 1, 2018</t>
  </si>
  <si>
    <t>s4666</t>
  </si>
  <si>
    <t>Carbon</t>
  </si>
  <si>
    <t>Benot Magimel, Gringe, Idir Chender, Laura Smet, Michal Youn, Dani, Patrick Catalifo, Grard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</si>
  <si>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</si>
  <si>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</si>
  <si>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</si>
  <si>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</si>
  <si>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</si>
  <si>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</si>
  <si>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</si>
  <si>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</si>
  <si>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</si>
  <si>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</si>
  <si>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</si>
  <si>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</si>
  <si>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</si>
  <si>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</si>
  <si>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</si>
  <si>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</si>
  <si>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</si>
  <si>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s4672</t>
  </si>
  <si>
    <t>Sparring</t>
  </si>
  <si>
    <t>Samuel Jouy</t>
  </si>
  <si>
    <t>Mathieu Kassovitz, Olivia Merilahti, Souleymane M'Baye, Billie Blain, Malik Bine, Zakariya Gouram, Jolente De Keersmaeker, Lyes Salem, Ali Labidi, David Saracino</t>
  </si>
  <si>
    <t>August 31, 2018</t>
  </si>
  <si>
    <t>s4676</t>
  </si>
  <si>
    <t>The Laws of Thermodynamics</t>
  </si>
  <si>
    <t>Vito Sanz, Berta Vzquez, Chino Darn, Vicky Luengo, Andrea Ros, Irene Escolar, Josep Maria Pou, Daniel Snchez Arvalo</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</si>
  <si>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</si>
  <si>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</si>
  <si>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</si>
  <si>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</si>
  <si>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</si>
  <si>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</si>
  <si>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</si>
  <si>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</si>
  <si>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</si>
  <si>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</si>
  <si>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</si>
  <si>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s4684</t>
  </si>
  <si>
    <t>Maria Bamford: The Special Special Special</t>
  </si>
  <si>
    <t>Jordan Brady</t>
  </si>
  <si>
    <t>Maria Bamford, Wayne Federman, Jackie Kashian</t>
  </si>
  <si>
    <t>August 25, 2018</t>
  </si>
  <si>
    <t>August 24, 2018</t>
  </si>
  <si>
    <t>s4686</t>
  </si>
  <si>
    <t>GHOUL</t>
  </si>
  <si>
    <t>Patrick Graham</t>
  </si>
  <si>
    <t>Radhika Apte, Manav Kaul, Ratnabali Bhattacharjee, Mahesh Balraj</t>
  </si>
  <si>
    <t>s4687</t>
  </si>
  <si>
    <t>One Last Shot</t>
  </si>
  <si>
    <t>Mike Clattenburg</t>
  </si>
  <si>
    <t>Robb Wells, John Paul Tremblay, John Dunsworth</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</si>
  <si>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</si>
  <si>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</si>
  <si>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</si>
  <si>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</si>
  <si>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</si>
  <si>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</si>
  <si>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</si>
  <si>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</si>
  <si>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</si>
  <si>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</si>
  <si>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</si>
  <si>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</si>
  <si>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</si>
  <si>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</si>
  <si>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</si>
  <si>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</si>
  <si>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</si>
  <si>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</si>
  <si>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</si>
  <si>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</si>
  <si>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</si>
  <si>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</si>
  <si>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</si>
  <si>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</si>
  <si>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</si>
  <si>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</si>
  <si>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</si>
  <si>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</si>
  <si>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August 17, 2018</t>
  </si>
  <si>
    <t>s4698</t>
  </si>
  <si>
    <t>The Motive</t>
  </si>
  <si>
    <t>Manuel Martn Cuenca</t>
  </si>
  <si>
    <t>Javier Gutirrez, Mara Len, Adelfa Calvo, Adriana Paz, Tenoch Huerta, Rafael Tllez, Antonio de la Torre</t>
  </si>
  <si>
    <t>Spain, Mexico</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</si>
  <si>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</si>
  <si>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</si>
  <si>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</si>
  <si>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</si>
  <si>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</si>
  <si>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</si>
  <si>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</si>
  <si>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</si>
  <si>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</si>
  <si>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</si>
  <si>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</si>
  <si>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</si>
  <si>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</si>
  <si>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</si>
  <si>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</si>
  <si>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</si>
  <si>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</si>
  <si>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August 10, 2018</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</si>
  <si>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</si>
  <si>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</si>
  <si>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</si>
  <si>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</si>
  <si>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</si>
  <si>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</si>
  <si>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</si>
  <si>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</si>
  <si>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</si>
  <si>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</si>
  <si>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</si>
  <si>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</si>
  <si>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</si>
  <si>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Nicols Furtado, Oriana Sabatini, Pedro Casablanc, Arancha Mart, Carlos Alcntara, Mara Onetto, Sara Slamo</t>
  </si>
  <si>
    <t>August 9,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</si>
  <si>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</si>
  <si>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</si>
  <si>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</si>
  <si>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</si>
  <si>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</si>
  <si>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</si>
  <si>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</si>
  <si>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</si>
  <si>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</si>
  <si>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</si>
  <si>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</si>
  <si>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</si>
  <si>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</si>
  <si>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</si>
  <si>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</si>
  <si>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</si>
  <si>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</si>
  <si>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</si>
  <si>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August 3, 2018</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</si>
  <si>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</si>
  <si>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</si>
  <si>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</si>
  <si>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</si>
  <si>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</si>
  <si>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</si>
  <si>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</si>
  <si>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</si>
  <si>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</si>
  <si>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</si>
  <si>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</si>
  <si>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</si>
  <si>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</si>
  <si>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</si>
  <si>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</si>
  <si>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</si>
  <si>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</si>
  <si>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</si>
  <si>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</si>
  <si>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</si>
  <si>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</si>
  <si>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</si>
  <si>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</si>
  <si>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</si>
  <si>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</si>
  <si>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</si>
  <si>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</si>
  <si>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</si>
  <si>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</si>
  <si>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</si>
  <si>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</si>
  <si>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</si>
  <si>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</si>
  <si>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</si>
  <si>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</si>
  <si>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</si>
  <si>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</si>
  <si>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</si>
  <si>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</si>
  <si>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</si>
  <si>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</si>
  <si>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</si>
  <si>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</si>
  <si>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</si>
  <si>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</si>
  <si>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</si>
  <si>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</si>
  <si>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</si>
  <si>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</si>
  <si>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</si>
  <si>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</si>
  <si>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</si>
  <si>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</si>
  <si>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</si>
  <si>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</si>
  <si>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</si>
  <si>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</si>
  <si>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</si>
  <si>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</si>
  <si>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</si>
  <si>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</si>
  <si>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</si>
  <si>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</si>
  <si>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</si>
  <si>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</si>
  <si>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</si>
  <si>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</si>
  <si>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</si>
  <si>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August 1, 2018</t>
  </si>
  <si>
    <t>s4740</t>
  </si>
  <si>
    <t>Being Napoleon</t>
  </si>
  <si>
    <t>Jesse Handsher, Olivier Roland</t>
  </si>
  <si>
    <t>Mark Schneider, Frank Samson</t>
  </si>
  <si>
    <t>s4741</t>
  </si>
  <si>
    <t>Invisible</t>
  </si>
  <si>
    <t>Pablo Giorgelli</t>
  </si>
  <si>
    <t>Mora Arenillas, Mara Bestelli, Diego Cremonesi</t>
  </si>
  <si>
    <t>Argentina, France</t>
  </si>
  <si>
    <t>July 30, 2018</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</si>
  <si>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</si>
  <si>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</si>
  <si>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</si>
  <si>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</si>
  <si>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</si>
  <si>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</si>
  <si>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</si>
  <si>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</si>
  <si>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s4749</t>
  </si>
  <si>
    <t>The Mansion</t>
  </si>
  <si>
    <t>Tony Datis</t>
  </si>
  <si>
    <t>Nathalie Odzierejko, Marc Jarousseau, Ludovik Day, Yvick Letexier, Jrme Niel, Vincent Tirel, Vanessa Guide, Delphine Baril, Baptiste Lorber, Lila Lacombe</t>
  </si>
  <si>
    <t>s4750</t>
  </si>
  <si>
    <t>Coco y Raulito: Carrusel de ternura</t>
  </si>
  <si>
    <t>Ral Campos, Jan Suter</t>
  </si>
  <si>
    <t>Coco Celis, Ral Meneses</t>
  </si>
  <si>
    <t>July 27, 2018</t>
  </si>
  <si>
    <t>s4752</t>
  </si>
  <si>
    <t>Extinction</t>
  </si>
  <si>
    <t>Ben Young</t>
  </si>
  <si>
    <t>Michael Pea, Lizzy Caplan, Israel Broussard, Mike Colter, Emma Booth, Lex Shrapnel, Erica Tremblay, Lilly Aspell</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</si>
  <si>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</si>
  <si>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</si>
  <si>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</si>
  <si>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</si>
  <si>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</si>
  <si>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</si>
  <si>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</si>
  <si>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</si>
  <si>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</si>
  <si>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Ral Arvalo, Aura Garrido, Hugo Arbues, Beln Cuesta, Antonio Dechent, Aitor Luna, Sergio Mur</t>
  </si>
  <si>
    <t>July 20, 2018</t>
  </si>
  <si>
    <t>s4761</t>
  </si>
  <si>
    <t>Duck Duck Goose</t>
  </si>
  <si>
    <t>Chris Jenkins</t>
  </si>
  <si>
    <t>Jim Gaffigan, Zendaya, Lance Lim, Greg Proops, Reggie Watts, Carl Reiner, Jennifer Grey, Stephen Fry, Diedrich Bader, Natasha Leggero, Craig Ferguson, Rick Overton</t>
  </si>
  <si>
    <t>China, United States, United Kingdom</t>
  </si>
  <si>
    <t>s4766</t>
  </si>
  <si>
    <t>Nothing to Lose</t>
  </si>
  <si>
    <t>Petrnio Gontijo, Day Mesquita, Beth Goulart, Dalton Vigh, Eduardo Galvo, Andr Gonalves, Marcello Airoldi</t>
  </si>
  <si>
    <t>July 19, 2018</t>
  </si>
  <si>
    <t>July 18, 2018</t>
  </si>
  <si>
    <t>s4769</t>
  </si>
  <si>
    <t>Camarn: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</si>
  <si>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</si>
  <si>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</si>
  <si>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</si>
  <si>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</si>
  <si>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</si>
  <si>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</si>
  <si>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</si>
  <si>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</si>
  <si>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</si>
  <si>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</si>
  <si>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</si>
  <si>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</si>
  <si>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</si>
  <si>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</si>
  <si>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</si>
  <si>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</si>
  <si>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</si>
  <si>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</si>
  <si>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s4780</t>
  </si>
  <si>
    <t>Mr. Sunshine</t>
  </si>
  <si>
    <t>Lee Eung-bok</t>
  </si>
  <si>
    <t>Lee Byung-hun, Kim Tae-ri, Yoo Yeon-seok, Kim Min-jung, Byun Yo-han</t>
  </si>
  <si>
    <t>July 8, 2018</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</si>
  <si>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</si>
  <si>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</si>
  <si>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</si>
  <si>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</si>
  <si>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</si>
  <si>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</si>
  <si>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</si>
  <si>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</si>
  <si>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</si>
  <si>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</si>
  <si>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</si>
  <si>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</si>
  <si>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</si>
  <si>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</si>
  <si>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</si>
  <si>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</si>
  <si>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</si>
  <si>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</si>
  <si>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</si>
  <si>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</si>
  <si>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</si>
  <si>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</si>
  <si>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</si>
  <si>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</si>
  <si>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</si>
  <si>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</si>
  <si>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</si>
  <si>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</si>
  <si>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</si>
  <si>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</si>
  <si>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</si>
  <si>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</si>
  <si>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</si>
  <si>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</si>
  <si>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</si>
  <si>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</si>
  <si>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</si>
  <si>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</si>
  <si>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</si>
  <si>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</si>
  <si>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</si>
  <si>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</si>
  <si>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</si>
  <si>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</si>
  <si>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</si>
  <si>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</si>
  <si>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</si>
  <si>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</si>
  <si>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</si>
  <si>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</si>
  <si>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</si>
  <si>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</si>
  <si>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</si>
  <si>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</si>
  <si>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</si>
  <si>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</si>
  <si>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</si>
  <si>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</si>
  <si>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</si>
  <si>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</si>
  <si>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</si>
  <si>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</si>
  <si>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</si>
  <si>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</si>
  <si>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s4800</t>
  </si>
  <si>
    <t>Soul Robbers</t>
  </si>
  <si>
    <t>Juan Antonio de la Riva</t>
  </si>
  <si>
    <t>Sofa Sisniega, Natasha Dupeyron, Ana Sofa Durn, Javier Escobar, Luis Gatica, Juan ngel Esparza, Jorge Luis Moreno, Arnulfo Reyes Sanchez, Tizoc Arroyo, Jos Enot, Ricardo Dalmacci, Harding Junior, Claudine Sosa, Pablo Valentn</t>
  </si>
  <si>
    <t>s4801</t>
  </si>
  <si>
    <t>Tum Milo Toh Sahi</t>
  </si>
  <si>
    <t>Nana Patekar, Dimple Kapadia, Sunil Shetty, Vidya Malvade, Rehan Khan, Anjana Sukhani, Mohnish Bahl, Vrajesh Hirjee</t>
  </si>
  <si>
    <t>s4803</t>
  </si>
  <si>
    <t>Zoo</t>
  </si>
  <si>
    <t>Shlok Sharma</t>
  </si>
  <si>
    <t>Shashank Arora, Shweta Tripathi, Rahul Kumar, Gopal K. Singh, Yogesh Kurme, Prince Daniel</t>
  </si>
  <si>
    <t>s4804</t>
  </si>
  <si>
    <t>Bill Burr: You People Are All the Same</t>
  </si>
  <si>
    <t>June 30, 2018</t>
  </si>
  <si>
    <t>s4806</t>
  </si>
  <si>
    <t>The Maus</t>
  </si>
  <si>
    <t>Yayo Herrero</t>
  </si>
  <si>
    <t>Alma Terzic, August Wittgenstein, Aleksandar Seksan, Sanin Milavic, Diana Fernndez Prez, Ella Jazz</t>
  </si>
  <si>
    <t>s4807</t>
  </si>
  <si>
    <t>Calibre</t>
  </si>
  <si>
    <t>Matt Palmer</t>
  </si>
  <si>
    <t>Jack Lowden, Martin McCann, Tony Curran, Ian Pirie, Cameron Jack</t>
  </si>
  <si>
    <t>June 29, 2018</t>
  </si>
  <si>
    <t>s4809</t>
  </si>
  <si>
    <t>Jani Dueas: Grandes fracasos de ayer y hoy</t>
  </si>
  <si>
    <t>Jani Dueas</t>
  </si>
  <si>
    <t>s4811</t>
  </si>
  <si>
    <t>Penalty Kick</t>
  </si>
  <si>
    <t>Rodrigo Triana</t>
  </si>
  <si>
    <t>Adrin Uribe, Julieth Restrepo, Carlos Manuel Vesga, Jos Sefami, Mary Paz Mata, Alicia Sandoval, Teresa Monroy, Eduardo Ibarrola</t>
  </si>
  <si>
    <t>Colombia, Mexico</t>
  </si>
  <si>
    <t>s4813</t>
  </si>
  <si>
    <t>TAU</t>
  </si>
  <si>
    <t>Federico D'Alessandro</t>
  </si>
  <si>
    <t>Maika Monroe, Ed Skrein, Gary Oldman</t>
  </si>
  <si>
    <t>June 26, 2018</t>
  </si>
  <si>
    <t>s4815</t>
  </si>
  <si>
    <t>W. Kamau Bell: Private School Negro</t>
  </si>
  <si>
    <t>W. Kamau Bell</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</si>
  <si>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</si>
  <si>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</si>
  <si>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</si>
  <si>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</si>
  <si>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</si>
  <si>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</si>
  <si>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</si>
  <si>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</si>
  <si>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</si>
  <si>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 Elmaleh, Clmentine Poidatz, Stphane Debac, Richard Berry, Catherine Jacob</t>
  </si>
  <si>
    <t>June 24, 2018</t>
  </si>
  <si>
    <t>June 23, 2018</t>
  </si>
  <si>
    <t>s4820</t>
  </si>
  <si>
    <t>Brain on Fire</t>
  </si>
  <si>
    <t>Gerard Barrett</t>
  </si>
  <si>
    <t>Chlo Grace Moretz, Thomas Mann, Richard Armitage, Jenny Slate, Carrie-Anne Moss, Tyler Perry, Alex Zahara</t>
  </si>
  <si>
    <t>United States, Canada, Ireland</t>
  </si>
  <si>
    <t>June 22, 2018</t>
  </si>
  <si>
    <t>s4823</t>
  </si>
  <si>
    <t>Us and Them</t>
  </si>
  <si>
    <t>Rene Liu</t>
  </si>
  <si>
    <t>Jing Boran, Zhou Dongyu, Zhuangzhuang Tian, Qu Zheming, Zhang Zixian</t>
  </si>
  <si>
    <t>s4824</t>
  </si>
  <si>
    <t>Hannah Gadsby: Nanette</t>
  </si>
  <si>
    <t>Madeleine Parry, Jon Olb</t>
  </si>
  <si>
    <t>June 19,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</si>
  <si>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</si>
  <si>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</si>
  <si>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</si>
  <si>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</si>
  <si>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</si>
  <si>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</si>
  <si>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</si>
  <si>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</si>
  <si>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</si>
  <si>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s4829</t>
  </si>
  <si>
    <t>Set It Up</t>
  </si>
  <si>
    <t>Zoey Deutch, Glen Powell, Lucy Liu, Taye Diggs, Meredith Hagner, Pete Davidson, Tituss Burgess</t>
  </si>
  <si>
    <t>s4830</t>
  </si>
  <si>
    <t>Sunday's Illness</t>
  </si>
  <si>
    <t>Ramn Salazar</t>
  </si>
  <si>
    <t>Brbara Lennie, Susi Snchez, Miguel ngel Sol, Richard Bohringer</t>
  </si>
  <si>
    <t>s4831</t>
  </si>
  <si>
    <t>The last hour</t>
  </si>
  <si>
    <t>Eduardo Mendoza de Echave</t>
  </si>
  <si>
    <t>Pietro Sibille, Nidia Bermejo, Too Vega, Tommy Prraga, Fausto Molina, Katerina D'Onofrio, Haysen Percovich, Emilram Cosso, Sandro Caldern, Tony Dulzaidez</t>
  </si>
  <si>
    <t>Chile, Peru</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</si>
  <si>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</si>
  <si>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</si>
  <si>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</si>
  <si>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</si>
  <si>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</si>
  <si>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</si>
  <si>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</si>
  <si>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</si>
  <si>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</si>
  <si>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</si>
  <si>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ancdota</t>
  </si>
  <si>
    <t>June 7, 2018</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</si>
  <si>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</si>
  <si>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</si>
  <si>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</si>
  <si>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</si>
  <si>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</si>
  <si>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</si>
  <si>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</si>
  <si>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</si>
  <si>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</si>
  <si>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</si>
  <si>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s4843</t>
  </si>
  <si>
    <t>Outside In</t>
  </si>
  <si>
    <t>Jay Duplass, Edie Falco, Kaitlyn Dever, Ben Schwartz, Louis Hobson, Alycia Delmore, Pamela Reed, Matt Malloy, Aaron Blakely</t>
  </si>
  <si>
    <t>s4844</t>
  </si>
  <si>
    <t>Pedal the World</t>
  </si>
  <si>
    <t>Felix Starck</t>
  </si>
  <si>
    <t>s4848</t>
  </si>
  <si>
    <t>Sara's Notebook</t>
  </si>
  <si>
    <t>Norberto Lpez Amado</t>
  </si>
  <si>
    <t>Beln Rueda, Marian lvarez, Ivn Mendes, Manolo Cardona, Nick Devlin, Florin Opritescu</t>
  </si>
  <si>
    <t>May 26, 2018</t>
  </si>
  <si>
    <t>s4850</t>
  </si>
  <si>
    <t>Fernando Sanjiao: Hombre</t>
  </si>
  <si>
    <t>Fernando Sanjiao</t>
  </si>
  <si>
    <t>May 25, 2018</t>
  </si>
  <si>
    <t>s4851</t>
  </si>
  <si>
    <t>Ibiza</t>
  </si>
  <si>
    <t>Alex Richanbach</t>
  </si>
  <si>
    <t>Gillian Jacobs, Vanessa Bayer, Phoebe Robinson, Richard Madden, Michaela Watkins, Flix Gmez</t>
  </si>
  <si>
    <t>s4852</t>
  </si>
  <si>
    <t>Steve Martin and Martin Short: An Evening You Will Forget for the Rest of Your Life</t>
  </si>
  <si>
    <t>Steve Martin, Martin Short</t>
  </si>
  <si>
    <t>May 22, 2018</t>
  </si>
  <si>
    <t>s4855</t>
  </si>
  <si>
    <t>Tig Notaro Happy To Be Here</t>
  </si>
  <si>
    <t>Tig Notaro</t>
  </si>
  <si>
    <t>s4856</t>
  </si>
  <si>
    <t>Catching Feelings</t>
  </si>
  <si>
    <t>Kagiso Lediga, Pearl Thusi, Akin Omotoso, Andrew Buckland</t>
  </si>
  <si>
    <t>May 18, 2018</t>
  </si>
  <si>
    <t>s4859</t>
  </si>
  <si>
    <t>Katt Williams: American Hustle (The Movie)</t>
  </si>
  <si>
    <t>Brit McAdams</t>
  </si>
  <si>
    <t>Katt Williams, Da Brat, Snoop Dogg, Tamala Jones, Jeremy Piven, Ludacris, Melanie Comarcho, Red Grant, Alphonso Mcauley, Damaine Radcliff, Taran Killam</t>
  </si>
  <si>
    <t>May 17,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</si>
  <si>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</si>
  <si>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</si>
  <si>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</si>
  <si>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</si>
  <si>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</si>
  <si>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</si>
  <si>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</si>
  <si>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</si>
  <si>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s4864</t>
  </si>
  <si>
    <t>Ali Wong: Hard Knock Wife</t>
  </si>
  <si>
    <t>Ali Wong</t>
  </si>
  <si>
    <t>May 13, 2018</t>
  </si>
  <si>
    <t>s4865</t>
  </si>
  <si>
    <t>Spivak</t>
  </si>
  <si>
    <t>Anthony Abrams, Adam Larson Broder</t>
  </si>
  <si>
    <t>Michael Bacall, Maggie Lawson, Elden Henson, Robert Kazinsky, Mark Webber, Chloe Wepper</t>
  </si>
  <si>
    <t>May 12, 2018</t>
  </si>
  <si>
    <t>May 11, 2018</t>
  </si>
  <si>
    <t>s4867</t>
  </si>
  <si>
    <t>Carlos Ballarta: Furia era</t>
  </si>
  <si>
    <t>Carlos Ballarta</t>
  </si>
  <si>
    <t>s4869</t>
  </si>
  <si>
    <t>The Kissing Booth</t>
  </si>
  <si>
    <t>Joey King, Joel Courtney, Jacob Elordi, Molly Ringwald</t>
  </si>
  <si>
    <t>s4871</t>
  </si>
  <si>
    <t>Hari Kondabolu: Warn Your Relatives</t>
  </si>
  <si>
    <t>Bobcat Goldthwait</t>
  </si>
  <si>
    <t>Hari Kondabolu</t>
  </si>
  <si>
    <t>May 8, 2018</t>
  </si>
  <si>
    <t>s4872</t>
  </si>
  <si>
    <t>My Fuhrer</t>
  </si>
  <si>
    <t>Dani Levy</t>
  </si>
  <si>
    <t>Helge Schneider, Ulrich Mhe,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</si>
  <si>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</si>
  <si>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</si>
  <si>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</si>
  <si>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</si>
  <si>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</si>
  <si>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</si>
  <si>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</si>
  <si>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</si>
  <si>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</si>
  <si>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</si>
  <si>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</si>
  <si>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</si>
  <si>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</si>
  <si>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</si>
  <si>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</si>
  <si>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</si>
  <si>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</si>
  <si>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</si>
  <si>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</si>
  <si>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</si>
  <si>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s4879</t>
  </si>
  <si>
    <t>Forgive Us Our Debts</t>
  </si>
  <si>
    <t>Antonio Morabito</t>
  </si>
  <si>
    <t>Marco Giallini, Claudio Santamaria, Jerzy Stuhr, Flonja Kodheli</t>
  </si>
  <si>
    <t>Italy, Switzerland, Albania, Poland</t>
  </si>
  <si>
    <t>s4881</t>
  </si>
  <si>
    <t>Lo ms sencillo es complicarlo todo</t>
  </si>
  <si>
    <t>Rene Bueno</t>
  </si>
  <si>
    <t>Danna Paola, Marjorie De Sousa, Alosian Vivancos, Daniela Wong, Lalo Brito, Eduardo Tans, Paulina Matos, Fernando Sarfati, Lorena San Martn, Consuelo Vega</t>
  </si>
  <si>
    <t>s4882</t>
  </si>
  <si>
    <t>Manhunt</t>
  </si>
  <si>
    <t>John Woo</t>
  </si>
  <si>
    <t>Zhang Hanyu, Masaharu Fukuyama, Qi Wei, Ji-won Ha, Jun Kunimura, Angeles Woo, Nanami Sakuraba</t>
  </si>
  <si>
    <t>s4883</t>
  </si>
  <si>
    <t>Thi Mai</t>
  </si>
  <si>
    <t>Patricia Ferreira</t>
  </si>
  <si>
    <t>Carmen Machi, Adriana Ozores, Aitana Snchez-Gijn, Dani Rovira, Eric Nguyen, Pedro Casablanc, Jos Troncoso, Jos Burgos, Ana Lpez, Pedro Miguel Martnez, Nguyen Ngan Ha</t>
  </si>
  <si>
    <t>s4884</t>
  </si>
  <si>
    <t>Si saben cmo me pongo p qu me invitan?</t>
  </si>
  <si>
    <t>Ricardo Quevedo, Ivn Marn, Freddy Beltrn, Nelson Polana,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</si>
  <si>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</si>
  <si>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</si>
  <si>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</si>
  <si>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</si>
  <si>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</si>
  <si>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</si>
  <si>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</si>
  <si>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</si>
  <si>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</si>
  <si>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</si>
  <si>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</si>
  <si>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</si>
  <si>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</si>
  <si>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</si>
  <si>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</si>
  <si>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</si>
  <si>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s4889</t>
  </si>
  <si>
    <t>Darc</t>
  </si>
  <si>
    <t>Julius R. Nasso</t>
  </si>
  <si>
    <t>Tony Schiena, Armand Assante, Kippei Shiina, Sho Ikushima, Vienna Hehir, Tetsu Watanabe, Grand Master John U. Kim, Dawn Olivieri</t>
  </si>
  <si>
    <t>s4890</t>
  </si>
  <si>
    <t>Despido Procedente</t>
  </si>
  <si>
    <t>Lucas Figueroa</t>
  </si>
  <si>
    <t>Imanol Arias, Daro Grandinetti, Hugo Silva, Luis Luque, Miguel ngel Sol, Toms Pozzi, Valeria Alonso</t>
  </si>
  <si>
    <t>s4891</t>
  </si>
  <si>
    <t>John Mulaney: Kid Gorgeous at Radio City</t>
  </si>
  <si>
    <t>Alex Timbers</t>
  </si>
  <si>
    <t>John Mulaney</t>
  </si>
  <si>
    <t>s4892</t>
  </si>
  <si>
    <t>My Perfect Romance</t>
  </si>
  <si>
    <t>Kimberly-Sue Murray, Christopher Russell, Lauren Holly, Jodie Sweetin, Morgan Fairchild</t>
  </si>
  <si>
    <t>s4894</t>
  </si>
  <si>
    <t>Pocoyo &amp; The Space Circus</t>
  </si>
  <si>
    <t>Alfonso Rodrguez</t>
  </si>
  <si>
    <t>Stephen Fry, Carys Doyle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</si>
  <si>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</si>
  <si>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</si>
  <si>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</si>
  <si>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</si>
  <si>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</si>
  <si>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</si>
  <si>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</si>
  <si>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</si>
  <si>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</si>
  <si>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</si>
  <si>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</si>
  <si>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Len, Alexandra Jimnez, Rossy de Palma, Nuria Herrero, Adrin Lastra, Oscar Martnez, Inma Cuevas, Ana Rujas, Carolina Lapausa</t>
  </si>
  <si>
    <t>April 30, 2018</t>
  </si>
  <si>
    <t>s4905</t>
  </si>
  <si>
    <t>Running Shaadi</t>
  </si>
  <si>
    <t>Amit Roy</t>
  </si>
  <si>
    <t>Amit Sadh, Tapsee Pannu, Arsh Bajwa, Brijendra Kala, Mahavir Bhullar, Pankaj Jha, Neeta Mohindra</t>
  </si>
  <si>
    <t>s4906</t>
  </si>
  <si>
    <t>The Price of Success</t>
  </si>
  <si>
    <t>Teddy Lussi-Modeste</t>
  </si>
  <si>
    <t>Tahar Rahim, Mawenn Le Besco, Roschdy Zem, Grgoire Colin, Sultan, Ali Marhyar, Camille Lellouche, Sada Bekkouche, Meriem Serbah, Salma Lahmer</t>
  </si>
  <si>
    <t>April 27, 2018</t>
  </si>
  <si>
    <t>s4908</t>
  </si>
  <si>
    <t>Candy Jar</t>
  </si>
  <si>
    <t>Ben Shelton</t>
  </si>
  <si>
    <t>Christina Hendricks, Helen Hunt, Uzo Aduba, Sami Gayle, Jacob Latimore</t>
  </si>
  <si>
    <t>s4910</t>
  </si>
  <si>
    <t>Holy Goalie</t>
  </si>
  <si>
    <t>Curro Velzquez</t>
  </si>
  <si>
    <t>Karra Elejalde, Alain Hernndez, Juan Manuel Montilla, Joel Bosqued, Macarena Garca, Tito Valverde, Paco Rueda, Guillermo Furiase, Txema Blasco, Paco Sagarzazu</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</si>
  <si>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</si>
  <si>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</si>
  <si>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</si>
  <si>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</si>
  <si>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</si>
  <si>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</si>
  <si>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</si>
  <si>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</si>
  <si>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</si>
  <si>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</si>
  <si>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</si>
  <si>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</si>
  <si>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</si>
  <si>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</si>
  <si>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</si>
  <si>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</si>
  <si>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Clia Catunda, Kiko Mistrorigo, Rodrigo Eba</t>
  </si>
  <si>
    <t>Fbio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</si>
  <si>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</si>
  <si>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</si>
  <si>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</si>
  <si>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</si>
  <si>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</si>
  <si>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</si>
  <si>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</si>
  <si>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</si>
  <si>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</si>
  <si>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</si>
  <si>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</si>
  <si>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</si>
  <si>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</si>
  <si>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</si>
  <si>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</si>
  <si>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</si>
  <si>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s4924</t>
  </si>
  <si>
    <t>All The Reasons To Forget</t>
  </si>
  <si>
    <t>Pedro Coutinho</t>
  </si>
  <si>
    <t>Johnny Massaro, Bianca Comparato, Regina Braga, Maria Laura Nogueira, Victor Mendes, Thiago Amaral, Rafael Primot, Eduardo Mossri, Rita Batata, Larissa Ferrara</t>
  </si>
  <si>
    <t>April 19, 2018</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</si>
  <si>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</si>
  <si>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</si>
  <si>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</si>
  <si>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</si>
  <si>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</si>
  <si>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</si>
  <si>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</si>
  <si>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</si>
  <si>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</si>
  <si>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</si>
  <si>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</si>
  <si>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</si>
  <si>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</si>
  <si>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</si>
  <si>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</si>
  <si>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</si>
  <si>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</si>
  <si>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</si>
  <si>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</si>
  <si>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</si>
  <si>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</si>
  <si>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</si>
  <si>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</si>
  <si>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</si>
  <si>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</si>
  <si>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</si>
  <si>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</si>
  <si>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</si>
  <si>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</si>
  <si>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</si>
  <si>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</si>
  <si>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</si>
  <si>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</si>
  <si>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</si>
  <si>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</si>
  <si>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</si>
  <si>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</si>
  <si>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</si>
  <si>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Andrs Parra, Beln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</si>
  <si>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</si>
  <si>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</si>
  <si>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</si>
  <si>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</si>
  <si>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</si>
  <si>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</si>
  <si>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</si>
  <si>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</si>
  <si>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</si>
  <si>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</si>
  <si>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</si>
  <si>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</si>
  <si>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</si>
  <si>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</si>
  <si>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sera Lucas Lauriente</t>
  </si>
  <si>
    <t>Lucas Lauriente</t>
  </si>
  <si>
    <t>s4944</t>
  </si>
  <si>
    <t>Day of the Dead: Bloodline</t>
  </si>
  <si>
    <t>Hctor Hernndez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</si>
  <si>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</si>
  <si>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</si>
  <si>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</si>
  <si>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</si>
  <si>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</si>
  <si>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</si>
  <si>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</si>
  <si>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</si>
  <si>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</si>
  <si>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</si>
  <si>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</si>
  <si>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s4948</t>
  </si>
  <si>
    <t>A Sort of Family</t>
  </si>
  <si>
    <t>Diego Lerman</t>
  </si>
  <si>
    <t>Brbara Lennie, Daniel Aroz, Claudio Tolcachir, Paula Cohen, Yanina vila</t>
  </si>
  <si>
    <t>Argentina, Brazil, France, Poland, Germany, Denmark</t>
  </si>
  <si>
    <t>April 1, 2018</t>
  </si>
  <si>
    <t>s4949</t>
  </si>
  <si>
    <t>Billu</t>
  </si>
  <si>
    <t>Irrfan Khan, Shah Rukh Khan, Lara Dutta, Rajpal Yadav, Om Puri, Asrani, Manoj Joshi</t>
  </si>
  <si>
    <t>s4951</t>
  </si>
  <si>
    <t>John Mulaney: New in Town</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</si>
  <si>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</si>
  <si>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</si>
  <si>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</si>
  <si>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</si>
  <si>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</si>
  <si>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</si>
  <si>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</si>
  <si>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</si>
  <si>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</si>
  <si>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</si>
  <si>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</si>
  <si>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</si>
  <si>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</si>
  <si>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</si>
  <si>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</si>
  <si>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</si>
  <si>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</si>
  <si>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</si>
  <si>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March 31, 2018</t>
  </si>
  <si>
    <t>s4959</t>
  </si>
  <si>
    <t>Revolt</t>
  </si>
  <si>
    <t>Joe Miale</t>
  </si>
  <si>
    <t>Lee Pace, Brnice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</si>
  <si>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</si>
  <si>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</si>
  <si>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</si>
  <si>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</si>
  <si>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</si>
  <si>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</si>
  <si>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</si>
  <si>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</si>
  <si>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Nol Wells, Ben Schwartz, Joe Pantoliano, Annie Potts, Rahul Kohli, Kristin Bauer van Straten, David Walton, Leonardo Nam, Kate Berlant</t>
  </si>
  <si>
    <t>s4963</t>
  </si>
  <si>
    <t>Sofa Nio de Rivera: Seleccin Natural</t>
  </si>
  <si>
    <t>Sofa Nio de Rivera</t>
  </si>
  <si>
    <t>s4964</t>
  </si>
  <si>
    <t>The Titan</t>
  </si>
  <si>
    <t>Lennart Ruff</t>
  </si>
  <si>
    <t>Sam Worthington, Taylor Schilling, Agyness Deyn, Nathalie Emmanuel, Noah Jupe, Corey Johnson, Aleksandar Jovanovic, Diego Boneta, Tom Wilkinson</t>
  </si>
  <si>
    <t>United Kingdom, Spain, United States, Germany</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</si>
  <si>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</si>
  <si>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</si>
  <si>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</si>
  <si>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</si>
  <si>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</si>
  <si>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</si>
  <si>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</si>
  <si>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</si>
  <si>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</si>
  <si>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</si>
  <si>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</si>
  <si>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</si>
  <si>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</si>
  <si>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</si>
  <si>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</si>
  <si>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</si>
  <si>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</si>
  <si>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</si>
  <si>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</si>
  <si>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</si>
  <si>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</si>
  <si>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</si>
  <si>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</si>
  <si>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</si>
  <si>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</si>
  <si>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</si>
  <si>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</si>
  <si>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</si>
  <si>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</si>
  <si>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</si>
  <si>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s4975</t>
  </si>
  <si>
    <t>Roxanne Roxanne</t>
  </si>
  <si>
    <t>Michael Larnell</t>
  </si>
  <si>
    <t>Chant Adams, Mahershala Ali, Nia Long, Elvis Nolasco, Kevin Phillips, Shenell Edmonds</t>
  </si>
  <si>
    <t>s4976</t>
  </si>
  <si>
    <t>Secret Superstar</t>
  </si>
  <si>
    <t>Advait Chandan</t>
  </si>
  <si>
    <t>Zaira Wasim, Meher Vij, Raj Arjun, Aamir Khan, Tirth Sharma</t>
  </si>
  <si>
    <t>s4978</t>
  </si>
  <si>
    <t>Benji</t>
  </si>
  <si>
    <t>Brandon Camp</t>
  </si>
  <si>
    <t>Gabriel Bateman, Darby Camp, Kiele Sanchez, Jerod Haynes, Gralen Bryant Banks, Angus Sampson, Will Rothhaar, Jim Gleason, Brady Permenter</t>
  </si>
  <si>
    <t>United Arab Emirates, United States</t>
  </si>
  <si>
    <t>March 16, 2018</t>
  </si>
  <si>
    <t>Alison Klayman</t>
  </si>
  <si>
    <t>s4983</t>
  </si>
  <si>
    <t>In This Corner of the World</t>
  </si>
  <si>
    <t>Sunao Katabuchi</t>
  </si>
  <si>
    <t>Non, Yoshimasa Hosoya, Natsuki Inaba, Minori Omi, Daisuke Ono, Megumi Han, Nanase Iwai, Shigeru Ushiyama, Mayumi Shintani</t>
  </si>
  <si>
    <t>March 15, 2018</t>
  </si>
  <si>
    <t>s4984</t>
  </si>
  <si>
    <t>Jag lskar dig: En skilsmssokomedi</t>
  </si>
  <si>
    <t>Johan Brisinger</t>
  </si>
  <si>
    <t>Bjrn Kjellman, Christine Meltzer, Rodolfo Corsato, Martina Haag, Sven-Bertil Taube, Anita Wall, Nour El-Refai</t>
  </si>
  <si>
    <t>s4987</t>
  </si>
  <si>
    <t>The Art of Loving</t>
  </si>
  <si>
    <t>Maria Sadowska</t>
  </si>
  <si>
    <t>Magdalena Boczarska, Eryk Lubos, Justyna Wasilewska, Piotr Adamczyk, Arkadiusz Jakubik, Wojciech Mecwaldowski, Borys Szyc, Katarzyna Kwiatkowska, Artur Barci</t>
  </si>
  <si>
    <t>s4988</t>
  </si>
  <si>
    <t>Steel Rain</t>
  </si>
  <si>
    <t>Yang Woo-seok</t>
  </si>
  <si>
    <t>Woo-sung Jung, Do-won Kwak, Kap-soo Kim, Woo-jin Jo, Eui-sung Kim, Kyeong-yeong Lee, Won-joong Jung, Hyun-sung Jang</t>
  </si>
  <si>
    <t>March 14, 2018</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</si>
  <si>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</si>
  <si>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</si>
  <si>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</si>
  <si>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</si>
  <si>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</si>
  <si>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</si>
  <si>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</si>
  <si>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</si>
  <si>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</si>
  <si>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</si>
  <si>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</si>
  <si>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</si>
  <si>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MAO, Ryota Takeuchi, Ai Kayano, Toru Okawa, Takehito Koyasu, Atsuko Tanaka</t>
  </si>
  <si>
    <t>March 9, 2018</t>
  </si>
  <si>
    <t>s4994</t>
  </si>
  <si>
    <t>The Outsider</t>
  </si>
  <si>
    <t>Martin Zandvliet</t>
  </si>
  <si>
    <t>Jared Leto, Tadanobu Asano, Kippei Shiina, Shioli Kutsuna, Emile Hirsch, Raymond Nicholson, Rory Cochrane, Nao Omori, Min Tanaka</t>
  </si>
  <si>
    <t>s4997</t>
  </si>
  <si>
    <t>Bullet Head</t>
  </si>
  <si>
    <t>Paul Solet, Rick Benattar</t>
  </si>
  <si>
    <t>Adrien Brody, John Malkovich, Rory Culkin, Antonio Banderas, Ori Pfeffer, Alexandra Dinu, Owen Davis, Deyan Petrov</t>
  </si>
  <si>
    <t>March 7, 2018</t>
  </si>
  <si>
    <t>March 6, 2018</t>
  </si>
  <si>
    <t>s4999</t>
  </si>
  <si>
    <t>Gad Elmaleh: American Dream</t>
  </si>
  <si>
    <t>Gad Elmaleh</t>
  </si>
  <si>
    <t>Ben Wallis</t>
  </si>
  <si>
    <t>March 2, 2018</t>
  </si>
  <si>
    <t>s5002</t>
  </si>
  <si>
    <t>Malena Pichot: Estupidez compleja</t>
  </si>
  <si>
    <t>Malena Pichot</t>
  </si>
  <si>
    <t>s5003</t>
  </si>
  <si>
    <t>Natalia Valdebenito: El especial</t>
  </si>
  <si>
    <t>Natalia Valdebenito</t>
  </si>
  <si>
    <t>s5004</t>
  </si>
  <si>
    <t>Ravenous</t>
  </si>
  <si>
    <t>Robin Aubert</t>
  </si>
  <si>
    <t>Marc-Andr Grondin, Monia Chokri, Charlotte St-Martin, Brigitte Poupart, Marie-Ginette Guay, Micheline Lanctt, douard Tremblay-Grenier, Luc Proulx, Didier Lucien, Robert Brouillette, Patrick Hivon</t>
  </si>
  <si>
    <t>March 1, 2018</t>
  </si>
  <si>
    <t>s5007</t>
  </si>
  <si>
    <t>Battle Drone</t>
  </si>
  <si>
    <t>Mitch Gould</t>
  </si>
  <si>
    <t>Louis Mandylor, Daniel Southworth, Richard Alan Reid, Oleg Taktarov, Natassia Malthe, Jason Earles, Dominique Swain, Michael Par</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</si>
  <si>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</si>
  <si>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</si>
  <si>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</si>
  <si>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</si>
  <si>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</si>
  <si>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</si>
  <si>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</si>
  <si>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</si>
  <si>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</si>
  <si>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</si>
  <si>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</si>
  <si>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</si>
  <si>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</si>
  <si>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</si>
  <si>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</si>
  <si>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</si>
  <si>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</si>
  <si>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</si>
  <si>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</si>
  <si>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</si>
  <si>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</si>
  <si>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</si>
  <si>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</si>
  <si>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</si>
  <si>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</si>
  <si>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</si>
  <si>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</si>
  <si>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</si>
  <si>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</si>
  <si>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</si>
  <si>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</si>
  <si>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</si>
  <si>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</si>
  <si>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</si>
  <si>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</si>
  <si>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</si>
  <si>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</si>
  <si>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</si>
  <si>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</si>
  <si>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</si>
  <si>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</si>
  <si>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</si>
  <si>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</si>
  <si>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</si>
  <si>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</si>
  <si>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</si>
  <si>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</si>
  <si>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</si>
  <si>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</si>
  <si>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</si>
  <si>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February 28, 2018</t>
  </si>
  <si>
    <t>February 27, 2018</t>
  </si>
  <si>
    <t>s5025</t>
  </si>
  <si>
    <t>Marlon Wayans: Woke-ish</t>
  </si>
  <si>
    <t>Marlon Wayans</t>
  </si>
  <si>
    <t>s5026</t>
  </si>
  <si>
    <t>Veronica</t>
  </si>
  <si>
    <t>Sandra Escacena, Claudia Placer, Bruna Gonzlez, Ivn Chavero, Ana Torrent, Consuelo Trujillo</t>
  </si>
  <si>
    <t>February 25, 2018</t>
  </si>
  <si>
    <t>February 23, 2018</t>
  </si>
  <si>
    <t>s5029</t>
  </si>
  <si>
    <t>Mute</t>
  </si>
  <si>
    <t>Duncan Jones</t>
  </si>
  <si>
    <t>Alexander Skarsgrd, Paul Rudd, Justin Theroux</t>
  </si>
  <si>
    <t>s5032</t>
  </si>
  <si>
    <t>Forgotten</t>
  </si>
  <si>
    <t>Hang-Jun Jang</t>
  </si>
  <si>
    <t>Ha-neul Kang, Moo-Yul Kim, Young-hee Na, Seong-kun Mun, Myung-Ryul Nam, Eun-woo Lee, Chan-bi Jung, Go Choi, Seong-il Bae, Soon-won Lee</t>
  </si>
  <si>
    <t>February 21, 2018</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</si>
  <si>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</si>
  <si>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</si>
  <si>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</si>
  <si>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</si>
  <si>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</si>
  <si>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</si>
  <si>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</si>
  <si>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Agustn Aristarn: Soy Rada</t>
  </si>
  <si>
    <t>Mariano Baez</t>
  </si>
  <si>
    <t>February 16, 2018</t>
  </si>
  <si>
    <t>s5038</t>
  </si>
  <si>
    <t>Irreplaceable You</t>
  </si>
  <si>
    <t>Stephanie Laing</t>
  </si>
  <si>
    <t>Gugu Mbatha-Raw, Michiel Huisman, Christopher Walken, Steve Coogan, Kate McKinnon, Jacki Weaver, Timothy Simons, Brian Tyree Henry, Alanna Masterson, Gayle Rankin, Tamara Tunie</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</si>
  <si>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</si>
  <si>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</si>
  <si>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</si>
  <si>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</si>
  <si>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</si>
  <si>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</si>
  <si>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</si>
  <si>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</si>
  <si>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</si>
  <si>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</si>
  <si>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</si>
  <si>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</si>
  <si>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</si>
  <si>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</si>
  <si>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</si>
  <si>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</si>
  <si>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</si>
  <si>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s5045</t>
  </si>
  <si>
    <t>When We First Met</t>
  </si>
  <si>
    <t>Ari Sandel</t>
  </si>
  <si>
    <t>Adam DeVine, Alexandra Daddario, Shelley Hennig, Robbie Amell, Andrew Bachelor</t>
  </si>
  <si>
    <t>February 6, 2018</t>
  </si>
  <si>
    <t>s5048</t>
  </si>
  <si>
    <t>The Cloverfield Paradox</t>
  </si>
  <si>
    <t>Julius Onah</t>
  </si>
  <si>
    <t>Gugu Mbatha-Raw, David Oyelowo, Daniel Brhl, John Ortiz, Chris O'Dowd, Aksel Hennie, Zhang Ziyi, Elizabeth Debicki, Roger Davies, Clover Nee</t>
  </si>
  <si>
    <t>February 5, 2018</t>
  </si>
  <si>
    <t>February 2, 2018</t>
  </si>
  <si>
    <t>s5051</t>
  </si>
  <si>
    <t>On Body and Soul</t>
  </si>
  <si>
    <t>Ildiko Enyedi</t>
  </si>
  <si>
    <t>Alexandra Borbly, Gza Morcsnyi, Rka Tenki, Zoltn Schneider, Ervin Nagy, Itala Bekes, va Bata, Pl Mcsai, Zsuzsa Jaro, Nra Rainer-Micsinyei</t>
  </si>
  <si>
    <t>s5052</t>
  </si>
  <si>
    <t>The Bros</t>
  </si>
  <si>
    <t>You-Jeong Chang</t>
  </si>
  <si>
    <t>Dong-hwi Lee, Dong-seok Ma, Ha-Nui Lee, Woo-jin Jo, Young-chang Song, Chang-wook Ji, Man-seok Oh, Ye-ji Seo</t>
  </si>
  <si>
    <t>February 1, 2018</t>
  </si>
  <si>
    <t>s5054</t>
  </si>
  <si>
    <t>Newness</t>
  </si>
  <si>
    <t>Nicholas Hoult, Laia Costa, Danny Huston, Courtney Eaton, Matthew Gray Gubler, Albert Hammond Jr.</t>
  </si>
  <si>
    <t>Dan Forrer</t>
  </si>
  <si>
    <t>s5056</t>
  </si>
  <si>
    <t>Expedition Happiness</t>
  </si>
  <si>
    <t>Selima Taibi</t>
  </si>
  <si>
    <t>Selima Taibi, Felix Starck</t>
  </si>
  <si>
    <t>January 31, 2018</t>
  </si>
  <si>
    <t>s5057</t>
  </si>
  <si>
    <t>Jerry Seinfeld: I'm Telling You for the Last Time</t>
  </si>
  <si>
    <t>Marty Callner</t>
  </si>
  <si>
    <t>January 30, 2018</t>
  </si>
  <si>
    <t>s5059</t>
  </si>
  <si>
    <t>Holy Camp!</t>
  </si>
  <si>
    <t>Javier Ambrossi, Javier Calvo</t>
  </si>
  <si>
    <t>Macarena Garca, Anna Castillo, Beln Cuesta, Gracia Olayo, Richard Collins-Moore, Llum Barrera, Secun de la Rosa, Mara Isabel Daz, Vctor Elas, Henry Mndez,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</si>
  <si>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</si>
  <si>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</si>
  <si>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</si>
  <si>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</si>
  <si>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</si>
  <si>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</si>
  <si>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</si>
  <si>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</si>
  <si>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</si>
  <si>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</si>
  <si>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s5063</t>
  </si>
  <si>
    <t>Sebastin Marcelo Wainraich</t>
  </si>
  <si>
    <t>s5065</t>
  </si>
  <si>
    <t>Acts of Vengeance</t>
  </si>
  <si>
    <t>Isaac Florentine</t>
  </si>
  <si>
    <t>Antonio Banderas, Karl Urban, Paz Vega, Robert Forster, Clint Dyer, Cristina Serafini, Lillian Blankenship, Atanas Srebrev, Mark Rhino Smith</t>
  </si>
  <si>
    <t>January 25, 2018</t>
  </si>
  <si>
    <t>January 24, 2018</t>
  </si>
  <si>
    <t>s5067</t>
  </si>
  <si>
    <t>Ricardo Quevedo: Hay gente as</t>
  </si>
  <si>
    <t>s5068</t>
  </si>
  <si>
    <t>Todd Glass: Act Happy</t>
  </si>
  <si>
    <t>Scott Moran</t>
  </si>
  <si>
    <t>January 23, 2018</t>
  </si>
  <si>
    <t>January 22,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</si>
  <si>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</si>
  <si>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</si>
  <si>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</si>
  <si>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</si>
  <si>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</si>
  <si>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</si>
  <si>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</si>
  <si>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</si>
  <si>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</si>
  <si>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</si>
  <si>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</si>
  <si>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</si>
  <si>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</si>
  <si>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</si>
  <si>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</si>
  <si>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Jzef Pawlowski, Stuart Graham, David Pearse, Brian Milligan, Anna Prochniak, Stella McCusker, Ian McElhinney, Lalor Roddy</t>
  </si>
  <si>
    <t>January 18, 2018</t>
  </si>
  <si>
    <t>s5077</t>
  </si>
  <si>
    <t>Arango y Sanint: Rase el show</t>
  </si>
  <si>
    <t>Julin Arango, Antonio Sanint</t>
  </si>
  <si>
    <t>January 17, 2018</t>
  </si>
  <si>
    <t>s5078</t>
  </si>
  <si>
    <t>Godzilla</t>
  </si>
  <si>
    <t>Mamoru Miyano, Takahiro Sakurai, Kana Hanazawa, Tomokazu Sugita, Yuki Kaji, Junichi Suwabe, Daisuke Ono, Kenta Miyake, Kenyu Horiuchi, Kazuya Nakai, Kazuhiro Yamaji</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</si>
  <si>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</si>
  <si>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</si>
  <si>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</si>
  <si>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</si>
  <si>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</si>
  <si>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</si>
  <si>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</si>
  <si>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</si>
  <si>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</si>
  <si>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</si>
  <si>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</si>
  <si>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</si>
  <si>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</si>
  <si>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</si>
  <si>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</si>
  <si>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</si>
  <si>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January 12, 2018</t>
  </si>
  <si>
    <t>s5084</t>
  </si>
  <si>
    <t>Milada</t>
  </si>
  <si>
    <t>David Mrnka</t>
  </si>
  <si>
    <t>Ayelet Zurer, Robert Gant, Vica Kerekes, Aa Geislerov, Ivana Chlkov, Vladimr Javorsk, Dagmar Blhov, Jaromr Dulava, Martin Pechlt, Brian Caspe</t>
  </si>
  <si>
    <t>s5085</t>
  </si>
  <si>
    <t>The Polka King</t>
  </si>
  <si>
    <t>Maya Forbes</t>
  </si>
  <si>
    <t>Jack Black, Jenny Slate, Jason Schwartzman, Jacki Weaver, J.B. Smoove, Vanessa Bayer, Robert Capron, Willie Garson, Lew Schneider</t>
  </si>
  <si>
    <t>s5087</t>
  </si>
  <si>
    <t>Tom Segura: Disgraceful</t>
  </si>
  <si>
    <t>January 10, 2018</t>
  </si>
  <si>
    <t>s5089</t>
  </si>
  <si>
    <t>The House Next Door</t>
  </si>
  <si>
    <t>Milind Rau</t>
  </si>
  <si>
    <t>Siddharth, Andrea Jeremiah, Anisha Victor, Atul Kulkarni, Suresh, Prakash Belawadi</t>
  </si>
  <si>
    <t>January 9, 2018</t>
  </si>
  <si>
    <t>January 6, 2018</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</si>
  <si>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</si>
  <si>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</si>
  <si>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</si>
  <si>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</si>
  <si>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</si>
  <si>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</si>
  <si>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</si>
  <si>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</si>
  <si>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</si>
  <si>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</si>
  <si>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</si>
  <si>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</si>
  <si>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January 1, 2018</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</si>
  <si>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</si>
  <si>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</si>
  <si>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</si>
  <si>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</si>
  <si>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</si>
  <si>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</si>
  <si>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</si>
  <si>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</si>
  <si>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</si>
  <si>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</si>
  <si>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</si>
  <si>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</si>
  <si>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</si>
  <si>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</si>
  <si>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 Grondin, Wyatt Russell, Elisha Cuthbert, Callum Keith Rennie, Jason Jones, Kim Coates, T.J. Miller</t>
  </si>
  <si>
    <t>December 30, 2017</t>
  </si>
  <si>
    <t>December 29, 2017</t>
  </si>
  <si>
    <t>s5105</t>
  </si>
  <si>
    <t>The Climb</t>
  </si>
  <si>
    <t>Ludovic Bernard</t>
  </si>
  <si>
    <t>Ahmed Sylla, Alice Beladi, Kevin Razy, Nicolas Wanczycki, Waly Dia, Umesh Tamang</t>
  </si>
  <si>
    <t>s5107</t>
  </si>
  <si>
    <t>Bibi &amp; Tina: Tohuwabohu Total</t>
  </si>
  <si>
    <t>Lina Larissa Strahl, Lisa-Marie Koroll, Louis Held, Lea van Acken, Emilio Sakraya, Michael Maertens, Martin Seifert</t>
  </si>
  <si>
    <t>December 27, 2017</t>
  </si>
  <si>
    <t>s5108</t>
  </si>
  <si>
    <t>Mr. Roosevelt</t>
  </si>
  <si>
    <t>Nol Wells</t>
  </si>
  <si>
    <t>Nol Wells, Nick Thune, Britt Lower, Daniella Pineda, Andre Hyland, Armen Weitzman, Sergio Cilli</t>
  </si>
  <si>
    <t>December 26, 2017</t>
  </si>
  <si>
    <t>s5109</t>
  </si>
  <si>
    <t>Todd Barry: Spicy Honey</t>
  </si>
  <si>
    <t>Todd Barry</t>
  </si>
  <si>
    <t>s5111</t>
  </si>
  <si>
    <t>Creep 2</t>
  </si>
  <si>
    <t>Patrick Brice</t>
  </si>
  <si>
    <t>Mark Duplass, Desiree Akhavan, Karan Soni</t>
  </si>
  <si>
    <t>December 23, 2017</t>
  </si>
  <si>
    <t>s5112</t>
  </si>
  <si>
    <t>Myths &amp; Monsters</t>
  </si>
  <si>
    <t>Daniel Kontur</t>
  </si>
  <si>
    <t>December 22, 2017</t>
  </si>
  <si>
    <t>s5114</t>
  </si>
  <si>
    <t>Bright</t>
  </si>
  <si>
    <t>Will Smith, Joel Edgerton, Noomi Rapace, Lucy Fry, Edgar Ramrez, Ike Barinholtz, Brad William Henke, Enrique Murciano, Happy Anderson, Kenneth Choi, Andrea Navedo, Dawn Olivieri</t>
  </si>
  <si>
    <t>s5115</t>
  </si>
  <si>
    <t>Desire</t>
  </si>
  <si>
    <t>Diego Kaplan</t>
  </si>
  <si>
    <t>Carolina Ardohain, Mnica Antonpulos,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</si>
  <si>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</si>
  <si>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</si>
  <si>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</si>
  <si>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</si>
  <si>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</si>
  <si>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</si>
  <si>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</si>
  <si>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</si>
  <si>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</si>
  <si>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</si>
  <si>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</si>
  <si>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</si>
  <si>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</si>
  <si>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</si>
  <si>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December 18, 2017</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</si>
  <si>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</si>
  <si>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</si>
  <si>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</si>
  <si>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</si>
  <si>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</si>
  <si>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</si>
  <si>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</si>
  <si>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</si>
  <si>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</si>
  <si>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</si>
  <si>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</si>
  <si>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</si>
  <si>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</si>
  <si>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</si>
  <si>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</si>
  <si>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</si>
  <si>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</si>
  <si>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s5128</t>
  </si>
  <si>
    <t>Judd Apatow: The Return</t>
  </si>
  <si>
    <t>Judd Apatow</t>
  </si>
  <si>
    <t>December 12, 2017</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</si>
  <si>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</si>
  <si>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</si>
  <si>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</si>
  <si>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</si>
  <si>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</si>
  <si>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</si>
  <si>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</si>
  <si>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</si>
  <si>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</si>
  <si>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</si>
  <si>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</si>
  <si>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</si>
  <si>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</si>
  <si>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</si>
  <si>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</si>
  <si>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</si>
  <si>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</si>
  <si>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</si>
  <si>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</si>
  <si>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</si>
  <si>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</si>
  <si>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</si>
  <si>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</si>
  <si>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</si>
  <si>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</si>
  <si>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</si>
  <si>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</si>
  <si>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</si>
  <si>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</si>
  <si>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</si>
  <si>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</si>
  <si>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</si>
  <si>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</si>
  <si>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</si>
  <si>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</si>
  <si>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</si>
  <si>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</si>
  <si>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</si>
  <si>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</si>
  <si>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</si>
  <si>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</si>
  <si>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</si>
  <si>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</si>
  <si>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</si>
  <si>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</si>
  <si>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</si>
  <si>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</si>
  <si>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</si>
  <si>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</si>
  <si>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</si>
  <si>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</si>
  <si>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</si>
  <si>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</si>
  <si>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s5149</t>
  </si>
  <si>
    <t>Voyeur</t>
  </si>
  <si>
    <t>Myles Kane, Josh Koury</t>
  </si>
  <si>
    <t>Gay Talese</t>
  </si>
  <si>
    <t>November 27, 2017</t>
  </si>
  <si>
    <t>s5152</t>
  </si>
  <si>
    <t>Poster Boys</t>
  </si>
  <si>
    <t>Shreyas Talpade</t>
  </si>
  <si>
    <t>Sunny Deol, Bobby Deol, Shreyas Talpade, Sonali Kulkarni, Tripti Dimri, Samiksha Bhatnagar, Lovely Singh, Purnima Varma</t>
  </si>
  <si>
    <t>November 24, 2017</t>
  </si>
  <si>
    <t>s5154</t>
  </si>
  <si>
    <t>The Girl from the Song</t>
  </si>
  <si>
    <t>Ibai Abad</t>
  </si>
  <si>
    <t>Lewis Rainer, Josephine Berry, Charlotte Atkinson, Charles MacGechan</t>
  </si>
  <si>
    <t>November 22, 2017</t>
  </si>
  <si>
    <t>s5159</t>
  </si>
  <si>
    <t>Barbra: The Music ... The Mem'ries ... The Magic!</t>
  </si>
  <si>
    <t>Barbra Streisand, Jim Gable</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</si>
  <si>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</si>
  <si>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</si>
  <si>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</si>
  <si>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</si>
  <si>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</si>
  <si>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</si>
  <si>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</si>
  <si>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</si>
  <si>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</si>
  <si>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</si>
  <si>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</si>
  <si>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</si>
  <si>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</si>
  <si>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</si>
  <si>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</si>
  <si>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</si>
  <si>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</si>
  <si>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s5168</t>
  </si>
  <si>
    <t>Mudbound</t>
  </si>
  <si>
    <t>Carey Mulligan, Jason Clarke, Mary J. Blige, Garrett Hedlund, Jason Mitchell, Rob Morgan, Jonathan Banks</t>
  </si>
  <si>
    <t>November 15, 2017</t>
  </si>
  <si>
    <t>s5172</t>
  </si>
  <si>
    <t>DeRay Davis: How to Act Black</t>
  </si>
  <si>
    <t>DeRay Davis</t>
  </si>
  <si>
    <t>November 14, 2017</t>
  </si>
  <si>
    <t>s5173</t>
  </si>
  <si>
    <t>Bon Cop Bad Cop 2</t>
  </si>
  <si>
    <t>Alain Desrochers</t>
  </si>
  <si>
    <t>Patrick Huard, Colm Feore, Marc Beaupr, Noam Jenkins, Andreas Apergis, Mariana Mazza, Erik Knudsen, Sarah-Jeanne Labrosse, Lucie Laurier, Neil Crone, Catherine St-Laurent</t>
  </si>
  <si>
    <t>November 11, 2017</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</si>
  <si>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</si>
  <si>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</si>
  <si>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</si>
  <si>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</si>
  <si>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</si>
  <si>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s5177</t>
  </si>
  <si>
    <t>Mea Culpa</t>
  </si>
  <si>
    <t>Alexis de Anda</t>
  </si>
  <si>
    <t>s5178</t>
  </si>
  <si>
    <t>The Killer</t>
  </si>
  <si>
    <t>Diogo Morgado, Etienne Chicot, Maria de Medeiros, Deto Montenegro, Jonas Leite, Paulo Gorgulho, Will Roberts, Allan Lima, Eduardo Galvo, Igor Galvo</t>
  </si>
  <si>
    <t>November 7, 2017</t>
  </si>
  <si>
    <t>s5180</t>
  </si>
  <si>
    <t>Jerry Seinfeld: Comedian</t>
  </si>
  <si>
    <t>Christian Charles</t>
  </si>
  <si>
    <t>Jerry Seinfeld, Orny Adams, Colin Quinn, Bill Cosby, Robert Klein, Chris Rock, Garry Shandling, Jay Leno, Kevin Nealon, Ray Romano</t>
  </si>
  <si>
    <t>s5182</t>
  </si>
  <si>
    <t>The Journey Is the Destination</t>
  </si>
  <si>
    <t>Bronwen Hughes</t>
  </si>
  <si>
    <t>Ben Schnetzer, Kelly Macdonald, Sam Hazeldine, Ella Purnell, Maria Bello, Yusra Warsama</t>
  </si>
  <si>
    <t>s5184</t>
  </si>
  <si>
    <t>Mubarakan</t>
  </si>
  <si>
    <t>Anil Kapoor, Arjun Kapoor, Ileana D'Cruz, Athiya Shetty, Neha Sharma, Vineet Kumar Singh, Pavan Malhotra, Ratna Pathak Shah, Karan Kundra, Anil Mange, Rahul Dev, Sanjay Kapoor</t>
  </si>
  <si>
    <t>November 5, 2017</t>
  </si>
  <si>
    <t>s5187</t>
  </si>
  <si>
    <t>Bandie</t>
  </si>
  <si>
    <t>Alo Sarkar</t>
  </si>
  <si>
    <t>Uttam Kumar, Sulakshana Pandit, Utpal Dutt, Bindu, Amjad Khan, Helen, Indrani Mukherjee, Padma Khanna, Iftekhar</t>
  </si>
  <si>
    <t>November 1, 2017</t>
  </si>
  <si>
    <t>s5188</t>
  </si>
  <si>
    <t>Getaway Plan</t>
  </si>
  <si>
    <t>Iaki Dorronsoro</t>
  </si>
  <si>
    <t>Alain Hernndez, Javier Gutirrez,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</si>
  <si>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</si>
  <si>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</si>
  <si>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</si>
  <si>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</si>
  <si>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</si>
  <si>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</si>
  <si>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</si>
  <si>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Sgebrecht, Max Herbrechter</t>
  </si>
  <si>
    <t>s5191</t>
  </si>
  <si>
    <t>The Bittersweet</t>
  </si>
  <si>
    <t>D Ho</t>
  </si>
  <si>
    <t>Min-ho Lee, Zhu Xuan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</si>
  <si>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</si>
  <si>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</si>
  <si>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</si>
  <si>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</si>
  <si>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</si>
  <si>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</si>
  <si>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</si>
  <si>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</si>
  <si>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</si>
  <si>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</si>
  <si>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</si>
  <si>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</si>
  <si>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</si>
  <si>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</si>
  <si>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</si>
  <si>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</si>
  <si>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 Lombardo Boyar, Molly Burnett, Chris Coppola, Reggie De Leon, David DeLuise, Matty Finochio, Josh Flitter, Benjamin Flores Jr.</t>
  </si>
  <si>
    <t>October 28, 2017</t>
  </si>
  <si>
    <t>October 27, 2017</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</si>
  <si>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</si>
  <si>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</si>
  <si>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</si>
  <si>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</si>
  <si>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</si>
  <si>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</si>
  <si>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</si>
  <si>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</si>
  <si>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</si>
  <si>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</si>
  <si>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</si>
  <si>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Demin Bichir, Tim Roth, Michael Madsen, Bruce Dern, James Parks, Dana Gourrier, Channing Tatum, Zo Bell</t>
  </si>
  <si>
    <t>October 25, 2017</t>
  </si>
  <si>
    <t>s5205</t>
  </si>
  <si>
    <t>Jack Whitehall: At Large</t>
  </si>
  <si>
    <t>October 24, 2017</t>
  </si>
  <si>
    <t>s5208</t>
  </si>
  <si>
    <t>Thomas Jane, Molly Parker, Dylan Schmid, Kaitlyn Bernard, Bob Frazer, Brian d'Arcy James, Neal McDonough</t>
  </si>
  <si>
    <t>October 20, 2017</t>
  </si>
  <si>
    <t>Heidi Ewing, Rachel Grady</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</si>
  <si>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</si>
  <si>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</si>
  <si>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</si>
  <si>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</si>
  <si>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</si>
  <si>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</si>
  <si>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</si>
  <si>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Franois-Xavier Demaison, Chantal Lauby, Lionnel Astier, 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</si>
  <si>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</si>
  <si>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</si>
  <si>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</si>
  <si>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</si>
  <si>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</si>
  <si>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</si>
  <si>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</si>
  <si>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</si>
  <si>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</si>
  <si>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</si>
  <si>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</si>
  <si>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</si>
  <si>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</si>
  <si>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</si>
  <si>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</si>
  <si>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</si>
  <si>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</si>
  <si>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</si>
  <si>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s5221</t>
  </si>
  <si>
    <t>Shakti Samanta</t>
  </si>
  <si>
    <t>Shammi Kapoor, Padmini, Maria Menado, Shashikala, Agha, K.N. Singh, Madan Puri, Helen</t>
  </si>
  <si>
    <t>India, Malaysia</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</si>
  <si>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</si>
  <si>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</si>
  <si>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</si>
  <si>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</si>
  <si>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</si>
  <si>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</si>
  <si>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</si>
  <si>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</si>
  <si>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</si>
  <si>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Eryiit, Ecem Uzun, Mehmet Kurtulus, Okan Yalabik, Serkan Keskin, Sema Poyraz</t>
  </si>
  <si>
    <t>Turkey, France, Germany, Poland</t>
  </si>
  <si>
    <t>s5225</t>
  </si>
  <si>
    <t>El Especial de Alex Fernndez, el Especial</t>
  </si>
  <si>
    <t>Jan Suter</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</si>
  <si>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</si>
  <si>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</si>
  <si>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</si>
  <si>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</si>
  <si>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</si>
  <si>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</si>
  <si>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</si>
  <si>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</si>
  <si>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</si>
  <si>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</si>
  <si>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</si>
  <si>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</si>
  <si>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</si>
  <si>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</si>
  <si>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Cmara, Julin Lpez, Miren Ibarguren, Gorka Otxoa, Tina Sinz, Ramn Barea</t>
  </si>
  <si>
    <t>s5231</t>
  </si>
  <si>
    <t>Christina P: Mother Inferior</t>
  </si>
  <si>
    <t>Christina Pazsitzky</t>
  </si>
  <si>
    <t>October 10, 2017</t>
  </si>
  <si>
    <t>October 6, 2017</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</si>
  <si>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</si>
  <si>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</si>
  <si>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</si>
  <si>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</si>
  <si>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</si>
  <si>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</si>
  <si>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</si>
  <si>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</si>
  <si>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</si>
  <si>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</si>
  <si>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s5239</t>
  </si>
  <si>
    <t>For Your Own Good</t>
  </si>
  <si>
    <t>Carlos Thern</t>
  </si>
  <si>
    <t>Jose Coronado, Javier Cmara, Roberto lamo, Pilar Castro, Mara Pujalte, Carmen Ruiz, Silvia Alonso, Georgina Amors, Andrea Ros, Miki Esparb</t>
  </si>
  <si>
    <t>s5242</t>
  </si>
  <si>
    <t>Ghost Patrol</t>
  </si>
  <si>
    <t>Karen J. Lloyd</t>
  </si>
  <si>
    <t>Scott McNeil, Vincent Tong, Travis Turner, Shannon Chan-Kent, Lili Beaudoin</t>
  </si>
  <si>
    <t>France, United Kingdom, United States</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</si>
  <si>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</si>
  <si>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</si>
  <si>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</si>
  <si>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</si>
  <si>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</si>
  <si>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s5250</t>
  </si>
  <si>
    <t>Vernica</t>
  </si>
  <si>
    <t>Carlos Algara, Alejandro Martinez-Beltran</t>
  </si>
  <si>
    <t>Arcelia Ramrez, Olga Segura, Sofa Garza</t>
  </si>
  <si>
    <t>September 30, 2017</t>
  </si>
  <si>
    <t>s5253</t>
  </si>
  <si>
    <t>Gerald's Game</t>
  </si>
  <si>
    <t>Carla Gugino, Bruce Greenwood, Henry Thomas, Carel Struycken, Chiara Aurelia</t>
  </si>
  <si>
    <t>September 29, 2017</t>
  </si>
  <si>
    <t>s5256</t>
  </si>
  <si>
    <t>Our Souls at Night</t>
  </si>
  <si>
    <t>Ritesh Batra</t>
  </si>
  <si>
    <t>Robert Redford, Jane Fonda, Bruce Dern, Matthias Schoenaerts, Iain Armitage, Judy Greer, Phyllis Somerville</t>
  </si>
  <si>
    <t>s5261</t>
  </si>
  <si>
    <t>Much Loved</t>
  </si>
  <si>
    <t>Nabil Ayouch</t>
  </si>
  <si>
    <t>Loubna Abidar, Asmaa Lazrak, Halima Karaouane, Sara El Mhamdi Elaaloui, Abdellah Didane, Danny Boushebel, Carlo Brandt, Camlia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</si>
  <si>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</si>
  <si>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</si>
  <si>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</si>
  <si>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</si>
  <si>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</si>
  <si>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</si>
  <si>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</si>
  <si>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September 25, 2017</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</si>
  <si>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</si>
  <si>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</si>
  <si>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</si>
  <si>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</si>
  <si>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</si>
  <si>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</si>
  <si>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</si>
  <si>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</si>
  <si>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lex de la Iglesia</t>
  </si>
  <si>
    <t>Blanca Surez, Mario Casas, Carmen Machi, Secun de la Rosa, Jaime Ordoez, Terele Pvez, Joaqun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</si>
  <si>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</si>
  <si>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</si>
  <si>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</si>
  <si>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</si>
  <si>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</si>
  <si>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</si>
  <si>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</si>
  <si>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</si>
  <si>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</si>
  <si>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</si>
  <si>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</si>
  <si>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</si>
  <si>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</si>
  <si>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</si>
  <si>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</si>
  <si>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</si>
  <si>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</si>
  <si>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</si>
  <si>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</si>
  <si>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</si>
  <si>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</si>
  <si>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</si>
  <si>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s5274</t>
  </si>
  <si>
    <t>Ghost of the Mountains</t>
  </si>
  <si>
    <t>September 13, 2017</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</si>
  <si>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</si>
  <si>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</si>
  <si>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</si>
  <si>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</si>
  <si>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</si>
  <si>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</si>
  <si>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</si>
  <si>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</si>
  <si>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s5280</t>
  </si>
  <si>
    <t>Fabrizio Copano: Solo pienso en mi</t>
  </si>
  <si>
    <t>Rodrigo Toro, Francisco Schultz</t>
  </si>
  <si>
    <t>Fabrizio Copano</t>
  </si>
  <si>
    <t>s5283</t>
  </si>
  <si>
    <t>Carrie Pilby</t>
  </si>
  <si>
    <t>Bel Powley, Nathan Lane, Vanessa Bayer, Gabriel Byrne, Jason Ritter, Colin O'Donoghue, William Moseley, Desmin Borges</t>
  </si>
  <si>
    <t>September 5, 2017</t>
  </si>
  <si>
    <t>s5284</t>
  </si>
  <si>
    <t>Marc Maron: Too Real</t>
  </si>
  <si>
    <t>September 1, 2017</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</si>
  <si>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</si>
  <si>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</si>
  <si>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</si>
  <si>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</si>
  <si>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</si>
  <si>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</si>
  <si>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</si>
  <si>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</si>
  <si>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</si>
  <si>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</si>
  <si>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</si>
  <si>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</si>
  <si>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</si>
  <si>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</si>
  <si>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s5297</t>
  </si>
  <si>
    <t>Ek Jaan Hain Hum</t>
  </si>
  <si>
    <t>Rajiv Kapoor, Divya Rana, Shammi Kapoor, Tanuja, Kiran Vairale, Rakesh Bedi, Gulshan Grover, Monty Sharma</t>
  </si>
  <si>
    <t>s5301</t>
  </si>
  <si>
    <t>Khoon Khoon</t>
  </si>
  <si>
    <t>Mohammed Hussain</t>
  </si>
  <si>
    <t>Danny Denzongpa, Mahendra Sandhu, Rekha, Faryal, Helen, Jagdeep</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</si>
  <si>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</si>
  <si>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</si>
  <si>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</si>
  <si>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</si>
  <si>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</si>
  <si>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</si>
  <si>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</si>
  <si>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</si>
  <si>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</si>
  <si>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</si>
  <si>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</si>
  <si>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s5307</t>
  </si>
  <si>
    <t>Offline - Das leben ist kein bonuslevel</t>
  </si>
  <si>
    <t>Florian Schnell</t>
  </si>
  <si>
    <t>Moritz Jahn, Mala Emde, Ugur Ekeroglu, David Schtter, Hannes Wegener, Yung Ngo, Kida Khodr Ramadan</t>
  </si>
  <si>
    <t>s5309</t>
  </si>
  <si>
    <t>Rocco</t>
  </si>
  <si>
    <t>Rocco Siffredi</t>
  </si>
  <si>
    <t>s5310</t>
  </si>
  <si>
    <t>Sohni Mahiwal</t>
  </si>
  <si>
    <t>Zeenat Aman, Pran, Tanuja, Poonam Dhillon</t>
  </si>
  <si>
    <t>s5311</t>
  </si>
  <si>
    <t>The Distinguished Citizen</t>
  </si>
  <si>
    <t>Gastn Duprat, Mariano Cohn</t>
  </si>
  <si>
    <t>Oscar Martnez, Dady Brieva, Andrea Frigerio, Nora Navas, Manuel Vicente, Beln Chavanne, Marcelo D'Andrea, Gustavo Garzn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</si>
  <si>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</si>
  <si>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</si>
  <si>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</si>
  <si>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</si>
  <si>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</si>
  <si>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</si>
  <si>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</si>
  <si>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</si>
  <si>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</si>
  <si>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</si>
  <si>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</si>
  <si>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Adrin Caetano</t>
  </si>
  <si>
    <t>Leonardo Sbaraglia, Daniel Hendler, ngela Molina, Alin Devetac, Pablo Cedrn, Alejandra Flechner</t>
  </si>
  <si>
    <t>Argentina, Uruguay, Spain, France</t>
  </si>
  <si>
    <t>s5315</t>
  </si>
  <si>
    <t>Todo Sobre El Asado</t>
  </si>
  <si>
    <t>Mariano Cohn, Gastn Duprat</t>
  </si>
  <si>
    <t>El Negro 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</si>
  <si>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</si>
  <si>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</si>
  <si>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</si>
  <si>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</si>
  <si>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</si>
  <si>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</si>
  <si>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</si>
  <si>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</si>
  <si>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</si>
  <si>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</si>
  <si>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</si>
  <si>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</si>
  <si>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</si>
  <si>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</si>
  <si>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</si>
  <si>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</si>
  <si>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</si>
  <si>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</si>
  <si>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</si>
  <si>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</si>
  <si>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</si>
  <si>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</si>
  <si>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August 18, 2017</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</si>
  <si>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</si>
  <si>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</si>
  <si>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</si>
  <si>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</si>
  <si>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</si>
  <si>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</si>
  <si>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</si>
  <si>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</si>
  <si>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</si>
  <si>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August 15, 2017</t>
  </si>
  <si>
    <t>s5326</t>
  </si>
  <si>
    <t>Brad Paisley's Comedy Rodeo</t>
  </si>
  <si>
    <t>Brad Paisley, Nate Bargatze, John Heffron, Jon Reep, Sarah Tiana, Mike E. Winfield</t>
  </si>
  <si>
    <t>s5327</t>
  </si>
  <si>
    <t>Colin Quinn: Unconstitutional</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</si>
  <si>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</si>
  <si>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</si>
  <si>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</si>
  <si>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</si>
  <si>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</si>
  <si>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</si>
  <si>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</si>
  <si>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</si>
  <si>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</si>
  <si>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</si>
  <si>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</si>
  <si>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</si>
  <si>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Mximo Hollander, Sebastin Aguirre, rsula Pruneda, Rodrigo Mendoza, Germn Bracco, Toms Manterola, Regina Soto, Diego Velzquez, Mnica Del Carmen, Jos Egez,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</si>
  <si>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</si>
  <si>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</si>
  <si>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</si>
  <si>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</si>
  <si>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</si>
  <si>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</si>
  <si>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</si>
  <si>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</si>
  <si>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</si>
  <si>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</si>
  <si>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</si>
  <si>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</si>
  <si>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</si>
  <si>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</si>
  <si>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</si>
  <si>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</si>
  <si>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s5338</t>
  </si>
  <si>
    <t>Baahubali: The Beginning (Hindi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</si>
  <si>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</si>
  <si>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</si>
  <si>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</si>
  <si>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</si>
  <si>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</si>
  <si>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</si>
  <si>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</si>
  <si>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</si>
  <si>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</si>
  <si>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</si>
  <si>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</si>
  <si>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</si>
  <si>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</si>
  <si>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</si>
  <si>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</si>
  <si>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</si>
  <si>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</si>
  <si>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</si>
  <si>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</si>
  <si>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</si>
  <si>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</si>
  <si>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</si>
  <si>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</si>
  <si>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s5347</t>
  </si>
  <si>
    <t>The Invisible Guardian</t>
  </si>
  <si>
    <t>Marta Etura, Elvira Mnguez, Francesc Orella, Itziar Aizpuru, Nene, Miquel Fernndez, Pedro Casablanc, Colin McFarlane, Benn Northover</t>
  </si>
  <si>
    <t>August 3, 2017</t>
  </si>
  <si>
    <t>August 1, 2017</t>
  </si>
  <si>
    <t>s5352</t>
  </si>
  <si>
    <t>Handsome Devil</t>
  </si>
  <si>
    <t>John Butler</t>
  </si>
  <si>
    <t>Fionn O'Shea, Nicholas Galitzine, Andrew Scott, Michael McElhatton, Moe Dunford, Ruair O'Connor, Jay Duffy, Mark Lavery, Jamie Hallahan, Ardal O'Hanlon, Amy Huberman</t>
  </si>
  <si>
    <t>s5354</t>
  </si>
  <si>
    <t>Jessica Darling's It List</t>
  </si>
  <si>
    <t>Ali Scher</t>
  </si>
  <si>
    <t>Chloe East, Emma Rayne Lyle, Jane Widdop, Jane Sibbett, Eric Lutes, Blair Fowler, Ashley Liao, Eva Bella, Kimrie Lewis-Davis, Abraham Benrubi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</si>
  <si>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</si>
  <si>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</si>
  <si>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</si>
  <si>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</si>
  <si>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</si>
  <si>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</si>
  <si>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</si>
  <si>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</si>
  <si>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</si>
  <si>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</si>
  <si>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</si>
  <si>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Bastin Inostroza, Ana Mara Henrquez, Mauricio Pinto, Pedro Godoy, Hermelinda Cayo, Hctor Mella, Gonzalo Villalobos, Noelia Rubio</t>
  </si>
  <si>
    <t>Chile, France</t>
  </si>
  <si>
    <t>s5365</t>
  </si>
  <si>
    <t>Un plus une</t>
  </si>
  <si>
    <t>Claude Lelouch</t>
  </si>
  <si>
    <t>Jean Dujardin, Elsa Zylberstein, Christopher Lambert, Alice Pol, Rahul Vohra, Shriya Pilgaonkar, Abhishek Krishnan, Venantino Venantini, Amma, Kalki Koechlin</t>
  </si>
  <si>
    <t>July 28, 2017</t>
  </si>
  <si>
    <t>s5369</t>
  </si>
  <si>
    <t>The Incredible Jessica James</t>
  </si>
  <si>
    <t>Jim Strouse</t>
  </si>
  <si>
    <t>Jessica Williams, Chris O'Dowd, Lakeith Stanfield, Nol Wells, Taliyah Whitaker, Zabryna Guevara, Sarah Jones, Will Stephen, Susan Heyward, Megan Ketch</t>
  </si>
  <si>
    <t>s5370</t>
  </si>
  <si>
    <t>Joe Mandes Award-Winning Comedy Special</t>
  </si>
  <si>
    <t>Joe Mande</t>
  </si>
  <si>
    <t>July 25, 2017</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</si>
  <si>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</si>
  <si>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</si>
  <si>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</si>
  <si>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</si>
  <si>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</si>
  <si>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</si>
  <si>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</si>
  <si>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</si>
  <si>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</si>
  <si>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</si>
  <si>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</si>
  <si>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</si>
  <si>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 Villaronga</t>
  </si>
  <si>
    <t>Marcel Borrs, Bruna Cus, Nuria Prims, Oriol Pla, Luisa Gavasa, Terele Pvez, Fernando Esteso, Juan Diego, Roger Casamajor, Jorge Usn</t>
  </si>
  <si>
    <t>July 17, 2017</t>
  </si>
  <si>
    <t>s5375</t>
  </si>
  <si>
    <t>Amar</t>
  </si>
  <si>
    <t>Mara Pedraza, Pol Monen, Natalia Tena, Nacho Fresneda, Greta Fernndez, Gustavo Salmern,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</si>
  <si>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</si>
  <si>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</si>
  <si>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</si>
  <si>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</si>
  <si>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</si>
  <si>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</si>
  <si>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</si>
  <si>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</si>
  <si>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</si>
  <si>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</si>
  <si>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</si>
  <si>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</si>
  <si>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</si>
  <si>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</si>
  <si>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</si>
  <si>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</si>
  <si>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</si>
  <si>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</si>
  <si>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</si>
  <si>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</si>
  <si>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s5386</t>
  </si>
  <si>
    <t>Take Me</t>
  </si>
  <si>
    <t>Pat Healy</t>
  </si>
  <si>
    <t>Taylor Schilling, Pat Healy, Alycia Delmore, Jim O'Heir, Brooke Dillman, Mark Kelly, Toby Huss, Alejandro Patio</t>
  </si>
  <si>
    <t>s5388</t>
  </si>
  <si>
    <t>10 jours en or</t>
  </si>
  <si>
    <t>Nicolas Brossette</t>
  </si>
  <si>
    <t>Franck Dubosc, Claude Rich, Marie Kremer, Mathis Tour, Rufus, Olivier Claverie</t>
  </si>
  <si>
    <t>July 1, 2017</t>
  </si>
  <si>
    <t>s5389</t>
  </si>
  <si>
    <t>Serdar Akar</t>
  </si>
  <si>
    <t>Erdal Beikiolu, Yasemin Allen, Melis Birkan, Saygn Soysal, Berkan al, Metin Belgin, Aya Eren, Selin Uludoan, zay Fecht, Suna Yldzolu</t>
  </si>
  <si>
    <t>s5390</t>
  </si>
  <si>
    <t>A 2nd Chance</t>
  </si>
  <si>
    <t>Nina Pearce, Adam Tuominen, Emily Morris, Amy Handley, Carmel Johnson, Alanah Gilbert, Hapi Murphy, Lilly Blacker, Julie Kay Lumasag, Elysia Markou</t>
  </si>
  <si>
    <t>s5392</t>
  </si>
  <si>
    <t>Amrapali</t>
  </si>
  <si>
    <t>Lekh Tandon</t>
  </si>
  <si>
    <t>Vyjayantimala, Sunil Dutt, Prem Nath, Bipin Gupta, Gajanan Jagirdar, Zul Vellani, K.N. Singh, Randhir</t>
  </si>
  <si>
    <t>s5395</t>
  </si>
  <si>
    <t>Hans Teeuwen: Real Rancour</t>
  </si>
  <si>
    <t>Doesjka van Hoogdalem</t>
  </si>
  <si>
    <t>Hans Teeuwen</t>
  </si>
  <si>
    <t>s5397</t>
  </si>
  <si>
    <t>Lal Patthar</t>
  </si>
  <si>
    <t>Sushil Majumdar</t>
  </si>
  <si>
    <t>Raaj Kumar, Hema Malini, Rakhee Gulzar, Vinod Mehra, Asit Kumar Sen, Paintal, Dulari, Chandramohan, Sujata Bakshi, Meena T.</t>
  </si>
  <si>
    <t>s5399</t>
  </si>
  <si>
    <t>Liar's Dice</t>
  </si>
  <si>
    <t>Geetu Mohandas</t>
  </si>
  <si>
    <t>Nawazuddin Siddiqui, Geetanjali Thapa, Manya Gupta, Murari Kumar</t>
  </si>
  <si>
    <t>s5401</t>
  </si>
  <si>
    <t>Professor</t>
  </si>
  <si>
    <t>Shammi Kapoor, Kalpana, Lalita Pawar, Parveen Choudhary, Salim, Pratima Devi, Rashid Khan, Bir Sakuja, Bela Bose, Ratnamala</t>
  </si>
  <si>
    <t>s5403</t>
  </si>
  <si>
    <t>The Invisible Guest</t>
  </si>
  <si>
    <t>Paulo Oriol</t>
  </si>
  <si>
    <t>Mario Casas, Ana Wagener, Jos Coronado, Brbara Lennie, Francesc Orella, Paco Tous, David Selvas</t>
  </si>
  <si>
    <t>s5409</t>
  </si>
  <si>
    <t>Yaar Gaddar</t>
  </si>
  <si>
    <t>Mithun Chakraborty, Saif Ali Khan, Somy Ali, Prem Chopra, Gulshan Grover, Puneet Issar, Himani Shivpuri, Johnny Lever, Yunus Parvez, Umesh Shukla</t>
  </si>
  <si>
    <t>s5412</t>
  </si>
  <si>
    <t>Zipi &amp; Zape y la Isla del Capitan</t>
  </si>
  <si>
    <t>Oskar Santos</t>
  </si>
  <si>
    <t>Teo Planell, Toni Gmez, Elena Anaya, Iria Castellano, Mximo Pastor, Ana Blanco de Crdova, Ferm Reixach, Jorge Bosch, Carolina Lapausa, Goizalde Nez, Juan Codina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</si>
  <si>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</si>
  <si>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</si>
  <si>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</si>
  <si>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</si>
  <si>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</si>
  <si>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</si>
  <si>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</si>
  <si>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</si>
  <si>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</si>
  <si>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</si>
  <si>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</si>
  <si>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</si>
  <si>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</si>
  <si>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</si>
  <si>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</si>
  <si>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</si>
  <si>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</si>
  <si>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</si>
  <si>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</si>
  <si>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</si>
  <si>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</si>
  <si>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</si>
  <si>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</si>
  <si>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</si>
  <si>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</si>
  <si>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</si>
  <si>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</si>
  <si>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</si>
  <si>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</si>
  <si>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</si>
  <si>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June 16, 2017</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</si>
  <si>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</si>
  <si>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</si>
  <si>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</si>
  <si>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</si>
  <si>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</si>
  <si>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</si>
  <si>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</si>
  <si>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</si>
  <si>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</si>
  <si>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</si>
  <si>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</si>
  <si>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</si>
  <si>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</si>
  <si>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</si>
  <si>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</si>
  <si>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</si>
  <si>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</si>
  <si>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</si>
  <si>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</si>
  <si>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</si>
  <si>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</si>
  <si>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</si>
  <si>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</si>
  <si>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June 10, 2017</t>
  </si>
  <si>
    <t>s5436</t>
  </si>
  <si>
    <t>Man to Man</t>
  </si>
  <si>
    <t>Chang-Min Lee</t>
  </si>
  <si>
    <t>Hae-Jin Park, Sung-woong Park, Min-jung Kim, Jung-an Chae, Jung-hoon Yeon, Hyun-sung Jang, Man-sik Jung, Shin-il Kang, Ho-jin Chun, In-ho Tae</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</si>
  <si>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</si>
  <si>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</si>
  <si>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</si>
  <si>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</si>
  <si>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</si>
  <si>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</si>
  <si>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</si>
  <si>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</si>
  <si>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</si>
  <si>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</si>
  <si>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</si>
  <si>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</si>
  <si>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</si>
  <si>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</si>
  <si>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</si>
  <si>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</si>
  <si>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</si>
  <si>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Gutirrez, lvaro Cervantes, Karra Elejalde, Carlos Hiplito, Ricardo Gmez, Patrick Criado, Eduard Fernndez, Miguel Herrn, Emilio Palacios</t>
  </si>
  <si>
    <t>June 2, 2017</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</si>
  <si>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</si>
  <si>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</si>
  <si>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</si>
  <si>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</si>
  <si>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</si>
  <si>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</si>
  <si>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</si>
  <si>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</si>
  <si>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</si>
  <si>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</si>
  <si>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</si>
  <si>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</si>
  <si>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</si>
  <si>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</si>
  <si>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</si>
  <si>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</si>
  <si>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</si>
  <si>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</si>
  <si>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</si>
  <si>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</si>
  <si>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</si>
  <si>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</si>
  <si>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</si>
  <si>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</si>
  <si>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</si>
  <si>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</si>
  <si>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</si>
  <si>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</si>
  <si>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</si>
  <si>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</si>
  <si>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</si>
  <si>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Joo Crtes, Csar Cardadeiro</t>
  </si>
  <si>
    <t>s5456</t>
  </si>
  <si>
    <t>Maya Memsaab</t>
  </si>
  <si>
    <t>Ketan Mehta</t>
  </si>
  <si>
    <t>Deepa Sahi, Farooq Shaikh, Raj Babbar, Shah Rukh Khan, Shreeram Lagoo, Sudha Shivpuri, Paresh Rawal, Raghuvir Yadav, Satyadev Dubey</t>
  </si>
  <si>
    <t>France, United Kingdom, India</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</si>
  <si>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</si>
  <si>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</si>
  <si>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</si>
  <si>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</si>
  <si>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</si>
  <si>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</si>
  <si>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</si>
  <si>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</si>
  <si>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</si>
  <si>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</si>
  <si>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</si>
  <si>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Rodrguez</t>
  </si>
  <si>
    <t>Eduard Fernndez, Jos Coronado, Marta Etura, Carlos Santos, Enric Benavent, Philippe Rebbot, Israel Elejalde, Toms del Estal, Emilio Gutirrez Caba</t>
  </si>
  <si>
    <t>s5467</t>
  </si>
  <si>
    <t>The Mitfords: A Tale of Two Sisters</t>
  </si>
  <si>
    <t>s5469</t>
  </si>
  <si>
    <t>Sarah Silverman A Speck of Dust</t>
  </si>
  <si>
    <t>Sarah Silverman</t>
  </si>
  <si>
    <t>May 30, 2017</t>
  </si>
  <si>
    <t>s5470</t>
  </si>
  <si>
    <t>Rangoon</t>
  </si>
  <si>
    <t>Saif Ali Khan, Shahid Kapoor, Kangana Ranaut, Shriswara, Richard McCabe, Satoru Kawaguchi, Surendra Pal, Lin Laishram</t>
  </si>
  <si>
    <t>May 29, 2017</t>
  </si>
  <si>
    <t>May 26, 2017</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</si>
  <si>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</si>
  <si>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</si>
  <si>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</si>
  <si>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</si>
  <si>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</si>
  <si>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</si>
  <si>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</si>
  <si>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</si>
  <si>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Ars</t>
  </si>
  <si>
    <t>Jean-Patrick Benes</t>
  </si>
  <si>
    <t>Ola Rapace, Micha Lescot, Thierry Hancisse, Hlne Fillires, Ruth Vega Fernandez, Louis-Do de Lencquesaing, Eva Lallier, Emilie Gavois-Kahn</t>
  </si>
  <si>
    <t>May 23, 2017</t>
  </si>
  <si>
    <t>s5477</t>
  </si>
  <si>
    <t>BLAME!</t>
  </si>
  <si>
    <t>Hiroyuki Seshita</t>
  </si>
  <si>
    <t>Takahiro Sakurai, Kana Hanazawa, Sora Amamiya, Kazuhiro Yamaji, Mamoru Miyano, Aya Suzaki, Nobunaga Shimazaki, Yuki Kaji, Aki Toyosaki, Saori Hayami</t>
  </si>
  <si>
    <t>May 19, 2017</t>
  </si>
  <si>
    <t>s5479</t>
  </si>
  <si>
    <t>Laerte-se</t>
  </si>
  <si>
    <t>Lygia Barbosa da Silva, Eliane Brum</t>
  </si>
  <si>
    <t>Laerte Coutinho</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</si>
  <si>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</si>
  <si>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</si>
  <si>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</si>
  <si>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</si>
  <si>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</si>
  <si>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</si>
  <si>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</si>
  <si>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</si>
  <si>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</si>
  <si>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</si>
  <si>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</si>
  <si>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</si>
  <si>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</si>
  <si>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</si>
  <si>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</si>
  <si>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</si>
  <si>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s5486</t>
  </si>
  <si>
    <t>Ram Jaane</t>
  </si>
  <si>
    <t>Shah Rukh Khan, Juhi Chawla, Vivek Mushran, Pankaj Kapur, Puneet Issar, Tinnu Anand, Deven Verma, Gulshan Grover, Amrit Pal, Arun Bali</t>
  </si>
  <si>
    <t>s5487</t>
  </si>
  <si>
    <t>The Devil's Mistress</t>
  </si>
  <si>
    <t>Filip Renc</t>
  </si>
  <si>
    <t>Tatiana Pauhofov, Karl Markovics, Gedeon Burkhard, Simona Stasov, Martin Huba, Pavel Krz, Zdenka Prochzkov, Anna Fialov, Lenka Vlaskov, Jir Mdl</t>
  </si>
  <si>
    <t>Czech Republic, Slovakia</t>
  </si>
  <si>
    <t>s5488</t>
  </si>
  <si>
    <t>Wild Oats</t>
  </si>
  <si>
    <t>Shirley MacLaine, Jessica Lange, Billy Connolly, Santiago Segura, Howard Hesseman, Matt Walsh, Jay Hayden, Rebecca Da Costa, Demi Moore</t>
  </si>
  <si>
    <t>May 13, 2017</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</si>
  <si>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</si>
  <si>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</si>
  <si>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</si>
  <si>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</si>
  <si>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</si>
  <si>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</si>
  <si>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</si>
  <si>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</si>
  <si>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</si>
  <si>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</si>
  <si>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</si>
  <si>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</si>
  <si>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</si>
  <si>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</si>
  <si>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</si>
  <si>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</si>
  <si>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</si>
  <si>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</si>
  <si>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</si>
  <si>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</si>
  <si>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</si>
  <si>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</si>
  <si>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</si>
  <si>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s5496</t>
  </si>
  <si>
    <t>Simplemente Manu NNa</t>
  </si>
  <si>
    <t>Jan Suter, Ral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</si>
  <si>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</si>
  <si>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</si>
  <si>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</si>
  <si>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</si>
  <si>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</si>
  <si>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</si>
  <si>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</si>
  <si>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</si>
  <si>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</si>
  <si>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</si>
  <si>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</si>
  <si>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</si>
  <si>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</si>
  <si>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</si>
  <si>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</si>
  <si>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</si>
  <si>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</si>
  <si>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</si>
  <si>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</si>
  <si>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</si>
  <si>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</si>
  <si>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</si>
  <si>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</si>
  <si>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</si>
  <si>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</si>
  <si>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</si>
  <si>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Marie-Philomne Nga, Bass Dhem, Delphine Thodore</t>
  </si>
  <si>
    <t>s5503</t>
  </si>
  <si>
    <t>In the Shadow of Iris</t>
  </si>
  <si>
    <t>Romain Duris, Charlotte Le Bon, Jalil Lespert, Camille Cottin, Adel Bencherif, Sophie Verbeeck, Hlne Barbry</t>
  </si>
  <si>
    <t>s5505</t>
  </si>
  <si>
    <t>Kiss &amp; Cry</t>
  </si>
  <si>
    <t>Sean Cisterna</t>
  </si>
  <si>
    <t>Sarah Fisher, Luke Bilyk, Chantal Kreviazuk, Sergio Di Zio, Denis Akiyama, Julia Tomasone, Brittany Bristow, Zo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</si>
  <si>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</si>
  <si>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</si>
  <si>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</si>
  <si>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</si>
  <si>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</si>
  <si>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</si>
  <si>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</si>
  <si>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</si>
  <si>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</si>
  <si>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</si>
  <si>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</si>
  <si>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lex Monner, Emma Surez, Sergi Lpez, Bruno Todeschini, Igor Szpakowski, Slvia Bel, Greta Fernndez, Mikel Iglesias</t>
  </si>
  <si>
    <t>Spain, Switzerland</t>
  </si>
  <si>
    <t>April 28, 2017</t>
  </si>
  <si>
    <t>s5512</t>
  </si>
  <si>
    <t>Rodney King</t>
  </si>
  <si>
    <t>Roger Guenveur Smith</t>
  </si>
  <si>
    <t>s5513</t>
  </si>
  <si>
    <t>Small Crimes</t>
  </si>
  <si>
    <t>Evan Katz</t>
  </si>
  <si>
    <t>Nikolaj Coster-Waldau, Gary Cole, Molly Parker, Macon Blair, Pat Healy, Jacki Weaver, Robert Forster</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</si>
  <si>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</si>
  <si>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</si>
  <si>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</si>
  <si>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</si>
  <si>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</si>
  <si>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</si>
  <si>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</si>
  <si>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</si>
  <si>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</si>
  <si>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</si>
  <si>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</si>
  <si>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</si>
  <si>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Mns Herngren</t>
  </si>
  <si>
    <t>Robert Gustafsson, Jens Hultn, Caroline Boulton, Colin McFarlane, Cory Peterson, Jay Simpson, David Schaal</t>
  </si>
  <si>
    <t>s5519</t>
  </si>
  <si>
    <t>Vir Das: Abroad Understanding</t>
  </si>
  <si>
    <t>April 22, 2017</t>
  </si>
  <si>
    <t>April 21, 2017</t>
  </si>
  <si>
    <t>s5523</t>
  </si>
  <si>
    <t>Sand Castle</t>
  </si>
  <si>
    <t>Fernando Coimbra</t>
  </si>
  <si>
    <t>Nicholas Hoult, Logan Marshall-Green, Henry Cavill, Glen Powell, Neil Brown Jr., Beau Knapp, Sammy Sheik, Gonzalo Menendez</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</si>
  <si>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</si>
  <si>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</si>
  <si>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</si>
  <si>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</si>
  <si>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</si>
  <si>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</si>
  <si>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</si>
  <si>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</si>
  <si>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</si>
  <si>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</si>
  <si>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Hbner, Michael Maertens, Winnie Bwe, Fabian Buch, Max von der Groeben, Martin Seifert</t>
  </si>
  <si>
    <t>April 15, 2017</t>
  </si>
  <si>
    <t>s5528</t>
  </si>
  <si>
    <t>Bibi &amp; Tina II</t>
  </si>
  <si>
    <t>Lina Larissa Strahl, Lisa-Marie Koroll, Louis Held, Emilio Moutaoukkil, Michael Maertens, Martin Seifert, Winnie Bwe, Fabian Buch, Mavie Hrbiger, Olli Schulz, Charly Hbner, Milan Peschel</t>
  </si>
  <si>
    <t>s5529</t>
  </si>
  <si>
    <t>Bibi &amp; Tina: Girls Versus Boys</t>
  </si>
  <si>
    <t>Lina Larissa Strahl, Lisa-Marie Koroll, Tilman Przgen, Philipp Laude, Charly Hbner, Louis Held, Benjamin Lutzke, Max von der Groeben, Kostja Ullmann, Michael Maertens, Fabian Buch, Winnie Bwe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</si>
  <si>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</si>
  <si>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</si>
  <si>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</si>
  <si>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</si>
  <si>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</si>
  <si>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</si>
  <si>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</si>
  <si>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</si>
  <si>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</si>
  <si>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</si>
  <si>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d'Assumao, Damien Chapelle, Xavier Beauvois, Vincent Launay-Franceschini</t>
  </si>
  <si>
    <t>April 14, 2017</t>
  </si>
  <si>
    <t>s5533</t>
  </si>
  <si>
    <t>Our Lovers</t>
  </si>
  <si>
    <t>Miguel ngel Lamata</t>
  </si>
  <si>
    <t>Eduardo Noriega, Michelle Jenner, Fele Martnez,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</si>
  <si>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</si>
  <si>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</si>
  <si>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</si>
  <si>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</si>
  <si>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</si>
  <si>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</si>
  <si>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</si>
  <si>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Surez, Aislinn Derbez, Renato Lpez, Mario Ivn Martnez,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</si>
  <si>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</si>
  <si>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</si>
  <si>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</si>
  <si>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</si>
  <si>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</si>
  <si>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</si>
  <si>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</si>
  <si>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</si>
  <si>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</si>
  <si>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</si>
  <si>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April 7, 2017</t>
  </si>
  <si>
    <t>s5540</t>
  </si>
  <si>
    <t>The Lighthouse of the Orcas</t>
  </si>
  <si>
    <t>Maribel Verd, Joaqun Furriel, Joaqun Rapalini</t>
  </si>
  <si>
    <t>s5541</t>
  </si>
  <si>
    <t>Win It All</t>
  </si>
  <si>
    <t>Joe Swanberg</t>
  </si>
  <si>
    <t>Jake Johnson, Aislinn Derbez, Joe Lo Truglio, Keegan-Michael Key, Nicky Excitement</t>
  </si>
  <si>
    <t>April 1, 2017</t>
  </si>
  <si>
    <t>s5544</t>
  </si>
  <si>
    <t>Couples Counseling</t>
  </si>
  <si>
    <t>Alexandre Reinecke</t>
  </si>
  <si>
    <t>Zez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</si>
  <si>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</si>
  <si>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</si>
  <si>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</si>
  <si>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</si>
  <si>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</si>
  <si>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</si>
  <si>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</si>
  <si>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</si>
  <si>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</si>
  <si>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</si>
  <si>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</si>
  <si>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</si>
  <si>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</si>
  <si>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</si>
  <si>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</si>
  <si>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</si>
  <si>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s5550</t>
  </si>
  <si>
    <t>Salaakhen</t>
  </si>
  <si>
    <t>A. Salaam</t>
  </si>
  <si>
    <t>Shashi Kapoor, Sulakshana Pandit, Mehmood, Sudhir, Anjana Mumtaz, Sajjan, M. Rajan, Mac Mohan, Amrish Puri, Ramesh Deo</t>
  </si>
  <si>
    <t>s5551</t>
  </si>
  <si>
    <t>Skins</t>
  </si>
  <si>
    <t>Eduardo Casanova</t>
  </si>
  <si>
    <t>Ana Polvorosa, Candela Pea, Macarena Gmez, Carmen Machi, Jon Kortajarena, Secun de la Rosa, Itziar Castro, Antonio Durn 'Morris', Joaqun Climent, Ana Mara Ayala, Eloi Costa</t>
  </si>
  <si>
    <t>s5552</t>
  </si>
  <si>
    <t>The Tenth Man</t>
  </si>
  <si>
    <t>Daniel Burman</t>
  </si>
  <si>
    <t>Alan Sabbagh, Julieta Zylberberg, Usher Barilka, Elvira Onetto, Adrin Stoppelman, Dan Breitman, Elisa Carricajo</t>
  </si>
  <si>
    <t>s5553</t>
  </si>
  <si>
    <t>Toro</t>
  </si>
  <si>
    <t>Kike Mallo</t>
  </si>
  <si>
    <t>Mario Casas, Luis Tosar, Jos Sacristn, Claudia Canal, Jos Manuel Poga, Ingrid Garca Jonsson, Luichi Macas</t>
  </si>
  <si>
    <t>March 31, 2017</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</si>
  <si>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</si>
  <si>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</si>
  <si>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</si>
  <si>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</si>
  <si>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</si>
  <si>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</si>
  <si>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</si>
  <si>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</si>
  <si>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</si>
  <si>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</si>
  <si>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</si>
  <si>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</si>
  <si>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</si>
  <si>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</si>
  <si>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</si>
  <si>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</si>
  <si>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</si>
  <si>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</si>
  <si>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</si>
  <si>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</si>
  <si>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</si>
  <si>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</si>
  <si>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</si>
  <si>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</si>
  <si>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</si>
  <si>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</si>
  <si>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</si>
  <si>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</si>
  <si>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</si>
  <si>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</si>
  <si>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</si>
  <si>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</si>
  <si>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</si>
  <si>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</si>
  <si>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</si>
  <si>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</si>
  <si>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s5569</t>
  </si>
  <si>
    <t>Pandora</t>
  </si>
  <si>
    <t>Jung-woo Park</t>
  </si>
  <si>
    <t>Nam-gil Kim, Young-ae Kim, Jeong-hee Moon, Joo-hyun Kim, Jin-young Jung, Kyeong-yeong Lee, Shin-il Kang, Dae-Myung Kim, Seung-mok Yoo, Myung-min Kim</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</si>
  <si>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</si>
  <si>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</si>
  <si>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</si>
  <si>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</si>
  <si>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</si>
  <si>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</si>
  <si>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</si>
  <si>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</si>
  <si>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</si>
  <si>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</si>
  <si>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</si>
  <si>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</si>
  <si>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</si>
  <si>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</si>
  <si>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</si>
  <si>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</si>
  <si>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</si>
  <si>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</si>
  <si>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</si>
  <si>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</si>
  <si>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</si>
  <si>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</si>
  <si>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</si>
  <si>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March 14, 2017</t>
  </si>
  <si>
    <t>s5577</t>
  </si>
  <si>
    <t>Jim Norton: Mouthful of Shame</t>
  </si>
  <si>
    <t>Jim Norton</t>
  </si>
  <si>
    <t>s5578</t>
  </si>
  <si>
    <t>100 Meters</t>
  </si>
  <si>
    <t>Marcel Barrena</t>
  </si>
  <si>
    <t>Dani Rovira, Karra Elejalde, Alexandra Jimnez, David Verdaguer, Clara Segura, Alba Ribas, Bruno Bergonzini, Ricardo Pereira, Manuela Couto, Marc Balaguer</t>
  </si>
  <si>
    <t>March 10, 2017</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</si>
  <si>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</si>
  <si>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</si>
  <si>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</si>
  <si>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</si>
  <si>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s5582</t>
  </si>
  <si>
    <t>The Butterfly's Dream</t>
  </si>
  <si>
    <t>Kvan Tatltu, Mert Frat, Belim Bilgin, Farah Zeynep Abdullah, Ylmaz Erdoan, Ahmet Mmtaz Taylan, Taner Birsel, Selman nlsoy, pek Bilgin, Aksel Bonfil, Devrim Yakut, Salih Kalyon</t>
  </si>
  <si>
    <t>s5583</t>
  </si>
  <si>
    <t>Amy Schumer: The Leather Special</t>
  </si>
  <si>
    <t>March 7, 2017</t>
  </si>
  <si>
    <t>March 1, 2017</t>
  </si>
  <si>
    <t>s5585</t>
  </si>
  <si>
    <t>Nila</t>
  </si>
  <si>
    <t>Selvamani Selvaraj</t>
  </si>
  <si>
    <t>Sruthi Hariharan, Vicky R</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</si>
  <si>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</si>
  <si>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</si>
  <si>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</si>
  <si>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</si>
  <si>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</si>
  <si>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</si>
  <si>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</si>
  <si>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</si>
  <si>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</si>
  <si>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</si>
  <si>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 Politi</t>
  </si>
  <si>
    <t>Jesuta Barbosa, Laura Neiva, Criolo, Ana Ceclia Costa, Joo Fbio Cabral, Ariclenes Barroso, Karol Conk, Chay Suede, Luciana Souza, Chris Couto, Roberto Berindelli</t>
  </si>
  <si>
    <t>February 26, 2017</t>
  </si>
  <si>
    <t>s5590</t>
  </si>
  <si>
    <t>Operaes Especiais</t>
  </si>
  <si>
    <t>Tomas Portella</t>
  </si>
  <si>
    <t>Cleo Pires, Marcos Caruso, Thiago Martins, Fabrcio Boliveira, Fabiula Nascimento, Antonio Pedro Tabet, Fbio Lago, Anal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</si>
  <si>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</si>
  <si>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</si>
  <si>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</si>
  <si>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</si>
  <si>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</si>
  <si>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</si>
  <si>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February 22, 2017</t>
  </si>
  <si>
    <t>s5595</t>
  </si>
  <si>
    <t>Trevor Noah: Afraid of the Dark</t>
  </si>
  <si>
    <t>February 21, 2017</t>
  </si>
  <si>
    <t>s5596</t>
  </si>
  <si>
    <t>Boy Missing</t>
  </si>
  <si>
    <t>Blanca Portillo, Antonio Dechent, Vicente Romero, Marc Domnech, Nausicaa Bonnn, Andrs Herrera, Jos Coronado, Macarena Gmez, Paco Manzanedo, Sergi Subir</t>
  </si>
  <si>
    <t>February 19, 2017</t>
  </si>
  <si>
    <t>s5597</t>
  </si>
  <si>
    <t>Growing Up Wild</t>
  </si>
  <si>
    <t>Keith Scholey</t>
  </si>
  <si>
    <t>Daveed Diggs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</si>
  <si>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</si>
  <si>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</si>
  <si>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</si>
  <si>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</si>
  <si>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</si>
  <si>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</si>
  <si>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</si>
  <si>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</si>
  <si>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</si>
  <si>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</si>
  <si>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</si>
  <si>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</si>
  <si>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Schne, Udo Kroschwald</t>
  </si>
  <si>
    <t>February 15, 2017</t>
  </si>
  <si>
    <t>s5605</t>
  </si>
  <si>
    <t>The Fury of a Patient Man</t>
  </si>
  <si>
    <t>Ral Arvalo</t>
  </si>
  <si>
    <t>Antonio de la Torre, Luis Callejo, Ruth Daz, Ral Jimnez, Manolo Solo, Font Garca, Pilar Gmez, Alicia Rubio</t>
  </si>
  <si>
    <t>s5606</t>
  </si>
  <si>
    <t>The Memory of Water</t>
  </si>
  <si>
    <t>Matas Bize</t>
  </si>
  <si>
    <t>Elena Anaya, Benjamn Vicua, Nstor Cantillana, Sergio Hernndez,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</si>
  <si>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</si>
  <si>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</si>
  <si>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</si>
  <si>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</si>
  <si>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</si>
  <si>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</si>
  <si>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</si>
  <si>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</si>
  <si>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</si>
  <si>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</si>
  <si>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</si>
  <si>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</si>
  <si>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</si>
  <si>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</si>
  <si>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</si>
  <si>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</si>
  <si>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</si>
  <si>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</si>
  <si>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</si>
  <si>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</si>
  <si>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</si>
  <si>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</si>
  <si>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</si>
  <si>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</si>
  <si>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</si>
  <si>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</si>
  <si>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</si>
  <si>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</si>
  <si>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</si>
  <si>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</si>
  <si>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</si>
  <si>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</si>
  <si>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s5619</t>
  </si>
  <si>
    <t>Haraamkhor</t>
  </si>
  <si>
    <t>Nawazuddin Siddiqui, Shweta Tripathi, Harish Khanna, Irfan Khan, Trimala Adhikari, Mohd Samad</t>
  </si>
  <si>
    <t>s5620</t>
  </si>
  <si>
    <t>Heroes Wanted</t>
  </si>
  <si>
    <t>Joaqun Mazn</t>
  </si>
  <si>
    <t>Mara Len, Miki Esparb, Jordi Snchez, Andoni Agirregomezkorta, Juan Carlos Aduviri, Slvia Abril, Carlos Areces, Joaqun Reyes</t>
  </si>
  <si>
    <t>s5621</t>
  </si>
  <si>
    <t>The Reconquest</t>
  </si>
  <si>
    <t>Jons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</si>
  <si>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</si>
  <si>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</si>
  <si>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</si>
  <si>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</si>
  <si>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</si>
  <si>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</si>
  <si>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</si>
  <si>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</si>
  <si>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</si>
  <si>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</si>
  <si>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Mrquez Abella</t>
  </si>
  <si>
    <t>Tenoch Huerta, Anajos Aldrete, Esteban vila, David Thornton, Jimena Cuarn, Lakshmi Picazo</t>
  </si>
  <si>
    <t>s5625</t>
  </si>
  <si>
    <t>Journey to Greenland</t>
  </si>
  <si>
    <t>Sbastien Betbeder</t>
  </si>
  <si>
    <t>Thomas Blanchard, Thomas Scimeca, Franois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</si>
  <si>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</si>
  <si>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</si>
  <si>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</si>
  <si>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</si>
  <si>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</si>
  <si>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</si>
  <si>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</si>
  <si>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Silncio do Cu</t>
  </si>
  <si>
    <t>Marco Dutra</t>
  </si>
  <si>
    <t>Leonardo Sbaraglia, Carolina Dieckmann, Chino Darn, Alvaro Armand Ugon, Mirella Pascual, Roberto Surez, Paula Cohen, Dylan Cortes, Priscila Bellora, Gabriela Freire, Mara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</si>
  <si>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</si>
  <si>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</si>
  <si>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</si>
  <si>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</si>
  <si>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</si>
  <si>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</si>
  <si>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</si>
  <si>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</si>
  <si>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</si>
  <si>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</si>
  <si>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</si>
  <si>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</si>
  <si>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</si>
  <si>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</si>
  <si>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</si>
  <si>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</si>
  <si>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</si>
  <si>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</si>
  <si>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</si>
  <si>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</si>
  <si>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</si>
  <si>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</si>
  <si>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</si>
  <si>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Sthr</t>
  </si>
  <si>
    <t>Paul Kalkbrenner, Rita Lengyel, Corinna Harfouch, Araba Walton, Peter Schneider, Rolf Peter Kahl, Henriette Mller,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</si>
  <si>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</si>
  <si>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</si>
  <si>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</si>
  <si>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</si>
  <si>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</si>
  <si>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</si>
  <si>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</si>
  <si>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</si>
  <si>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</si>
  <si>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Jrgen Vogel, Moritz Bleibtreu, Petra Schmidt-Schaller, Georg Friedrich, Rainer Bock, Mark Zak, Helena Schnfelder, Fabian Hinrichs</t>
  </si>
  <si>
    <t>s5636</t>
  </si>
  <si>
    <t>We Are Young. We Are Strong.</t>
  </si>
  <si>
    <t>Burhan Qurbani</t>
  </si>
  <si>
    <t>Jonas Nay, Trang Le Hong, Devid Striesow, Joel Basman, Saskia Rosendahl, Paul Gbler, David Schtter, Jakob Bieber, Swantje Kohlhof, Mai Duong Kieu</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</si>
  <si>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</si>
  <si>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</si>
  <si>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</si>
  <si>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</si>
  <si>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</si>
  <si>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</si>
  <si>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</si>
  <si>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</si>
  <si>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</si>
  <si>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</si>
  <si>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</si>
  <si>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</si>
  <si>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</si>
  <si>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</si>
  <si>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</si>
  <si>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</si>
  <si>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</si>
  <si>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</si>
  <si>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</si>
  <si>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</si>
  <si>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</si>
  <si>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</si>
  <si>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</si>
  <si>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</si>
  <si>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</si>
  <si>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</si>
  <si>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</si>
  <si>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</si>
  <si>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</si>
  <si>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</si>
  <si>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</si>
  <si>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</si>
  <si>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</si>
  <si>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</si>
  <si>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</si>
  <si>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</si>
  <si>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</si>
  <si>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</si>
  <si>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</si>
  <si>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</si>
  <si>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</si>
  <si>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</si>
  <si>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</si>
  <si>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</si>
  <si>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</si>
  <si>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</si>
  <si>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</si>
  <si>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</si>
  <si>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</si>
  <si>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</si>
  <si>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</si>
  <si>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</si>
  <si>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</si>
  <si>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Rene Zellweger, Matthew Broderick, Patrick Warburton, John Goodman, Chris Rock, Kathy Bates, Barry Levinson, Larry King, Ray Liotta</t>
  </si>
  <si>
    <t>s5650</t>
  </si>
  <si>
    <t>Headwinds</t>
  </si>
  <si>
    <t>Benot Magimel, Isabelle Carr, Antoine Dulry, Ramzy Bdia, Bouli Lanners, Marie-Ange Casta, Daniel Duval, Lubna Azabal, Aurore Clment, Audrey Tautou</t>
  </si>
  <si>
    <t>s5652</t>
  </si>
  <si>
    <t>Udta Punjab</t>
  </si>
  <si>
    <t>Shahid Kapoor, Kareena Kapoor, Alia Bhatt, Diljit Dosanjh, Satish Kaushik, Suhail Nayyar, Prabhjyot Singh, Harpreet Singh, Manav Vij, Taran Bajaj</t>
  </si>
  <si>
    <t>s5653</t>
  </si>
  <si>
    <t>Mr. Pig</t>
  </si>
  <si>
    <t>Diego Luna</t>
  </si>
  <si>
    <t>Danny Glover, Maya Rudolph, Jos Mara Yazpik, Joel Murray, Anglica Aragn, Gabriela Araujo</t>
  </si>
  <si>
    <t>December 31, 2016</t>
  </si>
  <si>
    <t>s5657</t>
  </si>
  <si>
    <t>7:19</t>
  </si>
  <si>
    <t>Jorge Michel Grau</t>
  </si>
  <si>
    <t>Demin Bichir, Hctor Bonilla, Oscar Serrano, Azalia Ortiz, Octavio Michel, Carmen Beato</t>
  </si>
  <si>
    <t>December 23, 2016</t>
  </si>
  <si>
    <t>s5658</t>
  </si>
  <si>
    <t>Garfunkel and Oates: Trying to be Special</t>
  </si>
  <si>
    <t>Riki Lindhome, Jeremy Konner</t>
  </si>
  <si>
    <t>Riki Lindhome, Kate Micucci, Anthony Jeselnik, Steve Agee</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</si>
  <si>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</si>
  <si>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</si>
  <si>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</si>
  <si>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</si>
  <si>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</si>
  <si>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</si>
  <si>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Im Sorry For What I Said When I Was Hungry</t>
  </si>
  <si>
    <t>s5662</t>
  </si>
  <si>
    <t>Barry</t>
  </si>
  <si>
    <t>Vikram Gandhi</t>
  </si>
  <si>
    <t>Devon Terrell, Anya Taylor-Joy, Jason Mitchell, Ashley Judd, Jenna Elfman, Ellar Coltrane, Avi Nash, Linus Roache, John Benjamin Hickey</t>
  </si>
  <si>
    <t>December 16, 2016</t>
  </si>
  <si>
    <t>s5664</t>
  </si>
  <si>
    <t>Sister Cities</t>
  </si>
  <si>
    <t>Sean Hanish</t>
  </si>
  <si>
    <t>Jacki Weaver, Troian Bellisario, Stana Katic, Michelle Trachtenberg, Jess Weixler, Alfred Molina, Amy Smart, Tom Everett Scott, Kaia Gerber, Aimee Garcia, Kathy Baker, Peter Jason</t>
  </si>
  <si>
    <t>s5665</t>
  </si>
  <si>
    <t>3 Trken &amp; ein Baby</t>
  </si>
  <si>
    <t>Sinan Akku</t>
  </si>
  <si>
    <t>Kostja Ullmann, Eko Fresh, Kida Khodr Ramadan, Sabrina Klber, Sami Nasser, Kayla Rybicka, Jytte-Merle Bhrnsen, Emrah Erdogru, Tim Grothe, Hlya Duyar</t>
  </si>
  <si>
    <t>December 15, 2016</t>
  </si>
  <si>
    <t>s5667</t>
  </si>
  <si>
    <t>Eddie - Strongman</t>
  </si>
  <si>
    <t>Matt Bell</t>
  </si>
  <si>
    <t>Eddie Hall</t>
  </si>
  <si>
    <t>s5675</t>
  </si>
  <si>
    <t>Merlin</t>
  </si>
  <si>
    <t>James Hawes</t>
  </si>
  <si>
    <t>Colin Morgan, Bradley James, Katie McGrath, Angel Coulby, Richard Wilson, Anthony Head, John Hurt, Nathaniel Parker</t>
  </si>
  <si>
    <t>s5677</t>
  </si>
  <si>
    <t>Sand Storm</t>
  </si>
  <si>
    <t>Elite Zexer</t>
  </si>
  <si>
    <t>Lamis Ammar, Ruba Blal, Haitham Omari, Khadija Alakel, Jalal Masarwa</t>
  </si>
  <si>
    <t>Israel, Germany, France</t>
  </si>
  <si>
    <t>s5679</t>
  </si>
  <si>
    <t>Ricardo O'Farrill: Abrazo navideo</t>
  </si>
  <si>
    <t>Ricardo O'Farrill, Carlos Ballarta, Sofa Nio de Rivera, Chumel Torres, Marissa "Chabe" Lozano</t>
  </si>
  <si>
    <t>December 12, 2016</t>
  </si>
  <si>
    <t>s5680</t>
  </si>
  <si>
    <t>Asperger's Are Us</t>
  </si>
  <si>
    <t>Noah Britton, Ethan Finlan, Jack Hanke, New Michael Ingemi</t>
  </si>
  <si>
    <t>December 11, 2016</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</si>
  <si>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</si>
  <si>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</si>
  <si>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</si>
  <si>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</si>
  <si>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</si>
  <si>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</si>
  <si>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</si>
  <si>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</si>
  <si>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</si>
  <si>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</si>
  <si>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December 8, 2016</t>
  </si>
  <si>
    <t>s5686</t>
  </si>
  <si>
    <t>Other People</t>
  </si>
  <si>
    <t>Chris Kelly</t>
  </si>
  <si>
    <t>Jesse Plemons, Molly Shannon, Bradley Whitford, Maude Apatow, Madisen Beaty, John Early, Zach Woods, Paul Dooley, June Squibb</t>
  </si>
  <si>
    <t>s5688</t>
  </si>
  <si>
    <t>Blue Jay</t>
  </si>
  <si>
    <t>Sarah Paulson, Mark Duplass, Clu Gulager</t>
  </si>
  <si>
    <t>December 6, 2016</t>
  </si>
  <si>
    <t>s5689</t>
  </si>
  <si>
    <t>One in a Billion</t>
  </si>
  <si>
    <t>Roman Gackowski</t>
  </si>
  <si>
    <t>Satnam Singh Bhamara, Mark Cuban, Adam Silver, Vivek Ranadiv</t>
  </si>
  <si>
    <t>s5690</t>
  </si>
  <si>
    <t>Reggie Watts: Spatial</t>
  </si>
  <si>
    <t>Benjamin Dickinson</t>
  </si>
  <si>
    <t>Reggie Watts</t>
  </si>
  <si>
    <t>December 5, 2016</t>
  </si>
  <si>
    <t>s5692</t>
  </si>
  <si>
    <t>Mercenary</t>
  </si>
  <si>
    <t>Sacha Wolff</t>
  </si>
  <si>
    <t>Toki Pilioko, Iliana Zabeth, Mikaele Tuugahala, Laurent Pakihivatau, Petelo Sealeu, Maoni Talalua, Teotola Maka, Bessarion Udesiani</t>
  </si>
  <si>
    <t>December 4, 2016</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</si>
  <si>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</si>
  <si>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</si>
  <si>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</si>
  <si>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</si>
  <si>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</si>
  <si>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</si>
  <si>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</si>
  <si>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</si>
  <si>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</si>
  <si>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</si>
  <si>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</si>
  <si>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</si>
  <si>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</si>
  <si>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</si>
  <si>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</si>
  <si>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</si>
  <si>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</si>
  <si>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</si>
  <si>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</si>
  <si>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</si>
  <si>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</si>
  <si>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</si>
  <si>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Alcntara, Emilia Drago, Christian Meier, Andrs Salas, Anah de Crdenas, Rodrigo Snchez Patio, Denisse Dibs, Javier Delgiudice, Ana Cecilia Natteri</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</si>
  <si>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</si>
  <si>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</si>
  <si>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</si>
  <si>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</si>
  <si>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</si>
  <si>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</si>
  <si>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</si>
  <si>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</si>
  <si>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</si>
  <si>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</si>
  <si>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</si>
  <si>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</si>
  <si>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</si>
  <si>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</si>
  <si>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</si>
  <si>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</si>
  <si>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</si>
  <si>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</si>
  <si>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Mara Jose Cuevas</t>
  </si>
  <si>
    <t>Olga Breeskin, Lyn May, Rossy Mendoza, Wanda Seux, Princesa Yamal</t>
  </si>
  <si>
    <t>November 25, 2016</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</si>
  <si>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</si>
  <si>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</si>
  <si>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</si>
  <si>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</si>
  <si>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</si>
  <si>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</si>
  <si>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</si>
  <si>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</si>
  <si>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</si>
  <si>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</si>
  <si>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</si>
  <si>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</si>
  <si>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</si>
  <si>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</si>
  <si>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</si>
  <si>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</si>
  <si>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</si>
  <si>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</si>
  <si>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</si>
  <si>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</si>
  <si>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</si>
  <si>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</si>
  <si>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</si>
  <si>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</si>
  <si>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</si>
  <si>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</si>
  <si>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Dborah Lukumuena, Jisca Kalvanda, Kvin Mischel, Majdouline Idrissi, Oulaya Amamra, Yasin Houicha</t>
  </si>
  <si>
    <t>France, Qatar</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</si>
  <si>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</si>
  <si>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</si>
  <si>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</si>
  <si>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</si>
  <si>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</si>
  <si>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</si>
  <si>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</si>
  <si>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</si>
  <si>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</si>
  <si>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</si>
  <si>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</si>
  <si>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</si>
  <si>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</si>
  <si>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November 10, 2016</t>
  </si>
  <si>
    <t>s5722</t>
  </si>
  <si>
    <t>Kathleen Madigan: Bothering Jesus</t>
  </si>
  <si>
    <t>Lorene Machado</t>
  </si>
  <si>
    <t>Kathleen Madigan</t>
  </si>
  <si>
    <t>s5725</t>
  </si>
  <si>
    <t>Dana Carvey: Straight White Male, 60</t>
  </si>
  <si>
    <t>Dana Carvey</t>
  </si>
  <si>
    <t>November 4, 2016</t>
  </si>
  <si>
    <t>s5727</t>
  </si>
  <si>
    <t>A Grand Night In: The Story of Aardman</t>
  </si>
  <si>
    <t>Richard Mears</t>
  </si>
  <si>
    <t>Julie Walters</t>
  </si>
  <si>
    <t>November 1, 2016</t>
  </si>
  <si>
    <t>s5734</t>
  </si>
  <si>
    <t>Norman Lear: Just Another Version of You</t>
  </si>
  <si>
    <t>Norman Lear, George Clooney, Bill Moyers, John Amos, Russell Simmons, Louise Lasser, Rob Reiner, Jon Stewart, Amy Poehler</t>
  </si>
  <si>
    <t>s5736</t>
  </si>
  <si>
    <t>Spanish Affair 2</t>
  </si>
  <si>
    <t>Emilio Martnez Lzaro</t>
  </si>
  <si>
    <t>Dani Rovira, Clara Lago, Karra Elejalde, Carmen Machi, Beln Cuesta, Berto Romero, Rosa Mara Sard, Alfonso Snchez, Alberto Lpez,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</si>
  <si>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</si>
  <si>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</si>
  <si>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</si>
  <si>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</si>
  <si>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</si>
  <si>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</si>
  <si>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</si>
  <si>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</si>
  <si>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</si>
  <si>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</si>
  <si>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</si>
  <si>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</si>
  <si>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</si>
  <si>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</si>
  <si>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</si>
  <si>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</si>
  <si>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Assa Maga, Bayron Lebli, Mdina Diarra, Rufus, Jonathan Lambert, Jean-Benot Ugeux</t>
  </si>
  <si>
    <t>s5741</t>
  </si>
  <si>
    <t>They Are Everywhere</t>
  </si>
  <si>
    <t>Yvan Attal</t>
  </si>
  <si>
    <t>Yvan Attal, Benot Poelvoorde, Charlotte Gainsbourg, Valrie Bonneton, Dany Boon, Grgory Gadebois, Denis Podalyds, Franois Damiens, Yame Couture, Freya Mavor, Rivka Michaeli</t>
  </si>
  <si>
    <t>s5743</t>
  </si>
  <si>
    <t>West Coast</t>
  </si>
  <si>
    <t>Benjamin Weill</t>
  </si>
  <si>
    <t>Devi Couzigou, Mathis Crusson, Victor Le Blond, Sullivan Loyez, Pierre-Franois Martin-Laval, Hugo Chalan-Marchio</t>
  </si>
  <si>
    <t>s5744</t>
  </si>
  <si>
    <t>7 aos</t>
  </si>
  <si>
    <t>Roger Gual</t>
  </si>
  <si>
    <t>Paco Len, Juana Acosta, Juan Pablo Raba, Alex Brendemhl, Manuel Morn</t>
  </si>
  <si>
    <t>October 27, 2016</t>
  </si>
  <si>
    <t>October 21, 2016</t>
  </si>
  <si>
    <t>s5746</t>
  </si>
  <si>
    <t>Joe Rogan: Triggered</t>
  </si>
  <si>
    <t>s5747</t>
  </si>
  <si>
    <t>A Mighty Team</t>
  </si>
  <si>
    <t>Thomas Sorriaux</t>
  </si>
  <si>
    <t>Grard Depardieu, Chantal Lauby, Medi Sadoun, Ilian Bergala, Blanche Gardin, Patrick Timsit, Barbara Cabrita, Jean Dell, Thomas Vandenberghe, Tho Fernandez, La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</si>
  <si>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</si>
  <si>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</si>
  <si>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</si>
  <si>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</si>
  <si>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</si>
  <si>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</si>
  <si>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</si>
  <si>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</si>
  <si>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</si>
  <si>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 It, Yuki Matsuoka, Ryotaro Okiayu, Romi Park</t>
  </si>
  <si>
    <t>s5751</t>
  </si>
  <si>
    <t>Blind Date</t>
  </si>
  <si>
    <t>Clovis Cornillac</t>
  </si>
  <si>
    <t>Mlanie Bernier, Clovis Cornillac, Lilou Fogli, Philippe Duquesne, Grgoire Oestermann, Oscar Copp, Boris Terral, Manu Payet</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</si>
  <si>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</si>
  <si>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</si>
  <si>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</si>
  <si>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</si>
  <si>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</si>
  <si>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</si>
  <si>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</si>
  <si>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</si>
  <si>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</si>
  <si>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</si>
  <si>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</si>
  <si>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</si>
  <si>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</si>
  <si>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October 7, 2016</t>
  </si>
  <si>
    <t>s5759</t>
  </si>
  <si>
    <t>Russell Peters: Almost Famous</t>
  </si>
  <si>
    <t>Dave Higby</t>
  </si>
  <si>
    <t>Russell Peters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</si>
  <si>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</si>
  <si>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</si>
  <si>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</si>
  <si>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</si>
  <si>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</si>
  <si>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</si>
  <si>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</si>
  <si>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</si>
  <si>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</si>
  <si>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October 1, 2016</t>
  </si>
  <si>
    <t>s5765</t>
  </si>
  <si>
    <t>Bombshell</t>
  </si>
  <si>
    <t>Riccardo Pilizzeri</t>
  </si>
  <si>
    <t>Ande Cunningham, Mark Mitchinson, Mia Pistorius, Nathalie Boltt, Nathan Lovejoy, Colin Moy, Jay Simon, Coen Falke, Greta Gregory, Byron Coll</t>
  </si>
  <si>
    <t>s5766</t>
  </si>
  <si>
    <t>Chat: The King of Brazil</t>
  </si>
  <si>
    <t>Guilherme Fontes</t>
  </si>
  <si>
    <t>Marco Ricca, Andrea Beltro, Letcia Sabatella, Leandra Leal, Gabriel Braga Nunes, Paulo Betti, Marcos Oliveira, Eliane Giardini</t>
  </si>
  <si>
    <t>s5768</t>
  </si>
  <si>
    <t>Harud</t>
  </si>
  <si>
    <t>Aamir Bashir</t>
  </si>
  <si>
    <t>Mohammad Amir Naji, Shahnawaz Bhat, Shamim Basharat, Salma Ashai, Mudessir Ahmed Khan, Rayes Mohiuddin</t>
  </si>
  <si>
    <t>s5771</t>
  </si>
  <si>
    <t>Much Ado About Nothing</t>
  </si>
  <si>
    <t>Agustn Silva, Paulina Garca, Daniel Alcano, Alejandro Goic, Luis Gnecco, Samuel Landea, Dindi Jane, Isabella Costa, Augusto Schuster, Pilar Ronderos</t>
  </si>
  <si>
    <t>Chile, United States, France</t>
  </si>
  <si>
    <t>s5773</t>
  </si>
  <si>
    <t>My Big Night</t>
  </si>
  <si>
    <t>Raphael, Mario Casas, Pepn Nieto, Blanca Surez, Hugo Silva, Carmen Machi, Luis Callejo, Carlos Areces, Enrique Villn, Santiago Segura, Jaime Ordoez, Toms Pozzi, Carolina Bang, Ana Polvorosa, Luis Fernndez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</si>
  <si>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</si>
  <si>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</si>
  <si>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</si>
  <si>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</si>
  <si>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</si>
  <si>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</si>
  <si>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</si>
  <si>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</si>
  <si>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</si>
  <si>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</si>
  <si>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 Kortekaas, Sieger Sloot, Mark Rietman</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</si>
  <si>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</si>
  <si>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</si>
  <si>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</si>
  <si>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</si>
  <si>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</si>
  <si>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</si>
  <si>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</si>
  <si>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</si>
  <si>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</si>
  <si>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</si>
  <si>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</si>
  <si>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</si>
  <si>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September 23, 2016</t>
  </si>
  <si>
    <t>s5785</t>
  </si>
  <si>
    <t>Iliza Shlesinger: Confirmed Kills</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</si>
  <si>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</si>
  <si>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</si>
  <si>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</si>
  <si>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</si>
  <si>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</si>
  <si>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</si>
  <si>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</si>
  <si>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</si>
  <si>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s5797</t>
  </si>
  <si>
    <t>Sample This</t>
  </si>
  <si>
    <t>Gene Simmons</t>
  </si>
  <si>
    <t>September 15, 2016</t>
  </si>
  <si>
    <t>September 1, 2016</t>
  </si>
  <si>
    <t>August 26, 2016</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</si>
  <si>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</si>
  <si>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</si>
  <si>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</si>
  <si>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</si>
  <si>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</si>
  <si>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</si>
  <si>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</si>
  <si>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</si>
  <si>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</si>
  <si>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</si>
  <si>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</si>
  <si>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</si>
  <si>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August 15, 2016</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</si>
  <si>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</si>
  <si>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</si>
  <si>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</si>
  <si>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</si>
  <si>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</si>
  <si>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</si>
  <si>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</si>
  <si>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</si>
  <si>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</si>
  <si>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</si>
  <si>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</si>
  <si>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</si>
  <si>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</si>
  <si>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</si>
  <si>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</si>
  <si>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</si>
  <si>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</si>
  <si>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</si>
  <si>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</si>
  <si>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August 1, 2016</t>
  </si>
  <si>
    <t>s5825</t>
  </si>
  <si>
    <t>Interview with a Serial Killer</t>
  </si>
  <si>
    <t>Christopher Martin</t>
  </si>
  <si>
    <t>Arthur Shawcross</t>
  </si>
  <si>
    <t>s5827</t>
  </si>
  <si>
    <t>Real Crime: Diamond Geezers</t>
  </si>
  <si>
    <t>Tom Whitter</t>
  </si>
  <si>
    <t>Forbes KB</t>
  </si>
  <si>
    <t>July 29, 2016</t>
  </si>
  <si>
    <t>s5829</t>
  </si>
  <si>
    <t>Tallulah</t>
  </si>
  <si>
    <t>Sian Heder</t>
  </si>
  <si>
    <t>Ellen Page, Allison Janney, Tammy Blanchard, Evan Jonigkeit, Uzo Aduba, John Benjamin Hickey, David Zayas, Zachary Quinto, Fredric Lehne</t>
  </si>
  <si>
    <t>s5831</t>
  </si>
  <si>
    <t>Rebirth</t>
  </si>
  <si>
    <t>Karl Mueller</t>
  </si>
  <si>
    <t>Fran Kranz, Adam Goldberg, Nicky Whelan, Luis Gerardo Mndez,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</si>
  <si>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</si>
  <si>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</si>
  <si>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</si>
  <si>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</si>
  <si>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</si>
  <si>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</si>
  <si>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</si>
  <si>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</si>
  <si>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</si>
  <si>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</si>
  <si>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</si>
  <si>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</si>
  <si>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</si>
  <si>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</si>
  <si>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</si>
  <si>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MAO, Reina Ueda, Asami Seto, Kaito Ishikawa, Yusuke Kobayashi, Shunsuke Takeuchi, Manami Sugihira, Momo Asakura, Kanako Tojo, Ryohei Kimura, Hikaru Ueda, Taiten Kusunoki</t>
  </si>
  <si>
    <t>July 4, 2016</t>
  </si>
  <si>
    <t>s5836</t>
  </si>
  <si>
    <t>Jim Jefferies: Freedumb</t>
  </si>
  <si>
    <t>July 1, 2016</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</si>
  <si>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</si>
  <si>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</si>
  <si>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</si>
  <si>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</si>
  <si>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June 24, 2016</t>
  </si>
  <si>
    <t>s5840</t>
  </si>
  <si>
    <t>Sofa Nio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</si>
  <si>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</si>
  <si>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</si>
  <si>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</si>
  <si>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</si>
  <si>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</si>
  <si>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</si>
  <si>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</si>
  <si>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</si>
  <si>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</si>
  <si>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</si>
  <si>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</si>
  <si>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June 1, 2016</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</si>
  <si>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</si>
  <si>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</si>
  <si>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</si>
  <si>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</si>
  <si>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</si>
  <si>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</si>
  <si>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</si>
  <si>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</si>
  <si>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</si>
  <si>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Ral Castillo, Benjamin Bratt</t>
  </si>
  <si>
    <t>April 29, 2016</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</si>
  <si>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</si>
  <si>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</si>
  <si>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</si>
  <si>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</si>
  <si>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</si>
  <si>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</si>
  <si>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</si>
  <si>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</si>
  <si>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</si>
  <si>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</si>
  <si>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April 1, 2016</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</si>
  <si>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</si>
  <si>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</si>
  <si>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</si>
  <si>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</si>
  <si>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</si>
  <si>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</si>
  <si>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</si>
  <si>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</si>
  <si>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</si>
  <si>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</si>
  <si>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</si>
  <si>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</si>
  <si>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</si>
  <si>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</si>
  <si>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</si>
  <si>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</si>
  <si>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</si>
  <si>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</si>
  <si>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</si>
  <si>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</si>
  <si>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</si>
  <si>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</si>
  <si>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</si>
  <si>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</si>
  <si>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</si>
  <si>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</si>
  <si>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</si>
  <si>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</si>
  <si>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</si>
  <si>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</si>
  <si>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</si>
  <si>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February 5, 2016</t>
  </si>
  <si>
    <t>s5869</t>
  </si>
  <si>
    <t>Hannibal Buress: Comedy Camisado</t>
  </si>
  <si>
    <t>Hannibal Buress</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</si>
  <si>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</si>
  <si>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</si>
  <si>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</si>
  <si>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</si>
  <si>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</si>
  <si>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</si>
  <si>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</si>
  <si>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</si>
  <si>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</si>
  <si>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</si>
  <si>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</si>
  <si>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</si>
  <si>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</si>
  <si>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</si>
  <si>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</si>
  <si>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</si>
  <si>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</si>
  <si>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</si>
  <si>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</si>
  <si>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</si>
  <si>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</si>
  <si>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</si>
  <si>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</si>
  <si>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</si>
  <si>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</si>
  <si>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</si>
  <si>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</si>
  <si>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</si>
  <si>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</si>
  <si>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</si>
  <si>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</si>
  <si>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</si>
  <si>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</si>
  <si>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</si>
  <si>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</si>
  <si>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</si>
  <si>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</si>
  <si>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</si>
  <si>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</si>
  <si>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</si>
  <si>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</si>
  <si>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</si>
  <si>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</si>
  <si>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</si>
  <si>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</si>
  <si>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</si>
  <si>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</si>
  <si>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</si>
  <si>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</si>
  <si>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</si>
  <si>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</si>
  <si>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</si>
  <si>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</si>
  <si>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</si>
  <si>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</si>
  <si>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</si>
  <si>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</si>
  <si>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</si>
  <si>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</si>
  <si>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</si>
  <si>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</si>
  <si>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</si>
  <si>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</si>
  <si>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</si>
  <si>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</si>
  <si>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</si>
  <si>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</si>
  <si>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</si>
  <si>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</si>
  <si>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</si>
  <si>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</si>
  <si>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</si>
  <si>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</si>
  <si>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</si>
  <si>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</si>
  <si>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</si>
  <si>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</si>
  <si>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s5895</t>
  </si>
  <si>
    <t>Anjelah Johnson: Not Fancy</t>
  </si>
  <si>
    <t>Anjelah Johnson-Reyes</t>
  </si>
  <si>
    <t>October 2,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</si>
  <si>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</si>
  <si>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</si>
  <si>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</si>
  <si>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</si>
  <si>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</si>
  <si>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</si>
  <si>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</si>
  <si>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</si>
  <si>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</si>
  <si>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</si>
  <si>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</si>
  <si>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</si>
  <si>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</si>
  <si>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</si>
  <si>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</si>
  <si>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s5902</t>
  </si>
  <si>
    <t>Tig</t>
  </si>
  <si>
    <t>Kristina Goolsby, Ashley York</t>
  </si>
  <si>
    <t>July 17, 2015</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</si>
  <si>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</si>
  <si>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</si>
  <si>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</si>
  <si>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</si>
  <si>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</si>
  <si>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</si>
  <si>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</si>
  <si>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</si>
  <si>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</si>
  <si>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</si>
  <si>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</si>
  <si>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</si>
  <si>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</si>
  <si>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</si>
  <si>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</si>
  <si>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s5908</t>
  </si>
  <si>
    <t>Advantageous</t>
  </si>
  <si>
    <t>Jennifer Phang</t>
  </si>
  <si>
    <t>Jacqueline Kim, James Urbaniak, Freya Adams, Ken Jeong, Jennifer Ehle, Samantha Kim, Troi Zee, Olivia Horton, Jennifer Ikeda, Mercedes Griffeth</t>
  </si>
  <si>
    <t>June 23, 2015</t>
  </si>
  <si>
    <t>s5910</t>
  </si>
  <si>
    <t>The Perfect Dictatorship</t>
  </si>
  <si>
    <t>Damin Alczar, Alfonso Herrera, Joaqun Cosio, Osvaldo Benavides, Silvia Navarro, Flavio Medina, Sal Lisazo, Tony Dalton</t>
  </si>
  <si>
    <t>June 1,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</si>
  <si>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</si>
  <si>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</si>
  <si>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</si>
  <si>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</si>
  <si>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</si>
  <si>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</si>
  <si>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</si>
  <si>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</si>
  <si>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</si>
  <si>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</si>
  <si>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s5916</t>
  </si>
  <si>
    <t>Aziz Ansari Live at Madison Square Garden</t>
  </si>
  <si>
    <t>March 6, 2015</t>
  </si>
  <si>
    <t>s5917</t>
  </si>
  <si>
    <t>My Own Man</t>
  </si>
  <si>
    <t>David Sampliner</t>
  </si>
  <si>
    <t>s5918</t>
  </si>
  <si>
    <t>Ralphie May: Unruly</t>
  </si>
  <si>
    <t>February 27, 2015</t>
  </si>
  <si>
    <t>s5922</t>
  </si>
  <si>
    <t>Bill Burr: I'm Sorry You Feel That Way</t>
  </si>
  <si>
    <t>December 5, 2014</t>
  </si>
  <si>
    <t>s5925</t>
  </si>
  <si>
    <t>Chelsea Peretti: One of the Greats</t>
  </si>
  <si>
    <t>Chelsea Peretti</t>
  </si>
  <si>
    <t>November 14, 2014</t>
  </si>
  <si>
    <t>s5928</t>
  </si>
  <si>
    <t>Wyatt Cenac: Brooklyn</t>
  </si>
  <si>
    <t>Wyatt Cenac</t>
  </si>
  <si>
    <t>October 21, 2014</t>
  </si>
  <si>
    <t>s5929</t>
  </si>
  <si>
    <t>Chelsea Handler: Uganda Be Kidding Me Live</t>
  </si>
  <si>
    <t>October 10,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</si>
  <si>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</si>
  <si>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</si>
  <si>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</si>
  <si>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</si>
  <si>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</si>
  <si>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</si>
  <si>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</si>
  <si>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</si>
  <si>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</si>
  <si>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</si>
  <si>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</si>
  <si>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</si>
  <si>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</si>
  <si>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</si>
  <si>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</si>
  <si>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</si>
  <si>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</si>
  <si>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</si>
  <si>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</si>
  <si>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</si>
  <si>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</si>
  <si>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</si>
  <si>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</si>
  <si>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</si>
  <si>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</si>
  <si>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</si>
  <si>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</si>
  <si>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</si>
  <si>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</si>
  <si>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</si>
  <si>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</si>
  <si>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</si>
  <si>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</si>
  <si>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</si>
  <si>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</si>
  <si>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September 1,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</si>
  <si>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</si>
  <si>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</si>
  <si>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</si>
  <si>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</si>
  <si>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</si>
  <si>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</si>
  <si>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</si>
  <si>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</si>
  <si>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</si>
  <si>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</si>
  <si>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</si>
  <si>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</si>
  <si>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</si>
  <si>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</si>
  <si>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</si>
  <si>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</si>
  <si>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</si>
  <si>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</si>
  <si>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</si>
  <si>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</si>
  <si>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</si>
  <si>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</si>
  <si>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</si>
  <si>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</si>
  <si>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</si>
  <si>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</si>
  <si>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</si>
  <si>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</si>
  <si>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</si>
  <si>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</si>
  <si>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</si>
  <si>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</si>
  <si>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</si>
  <si>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</si>
  <si>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</si>
  <si>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</si>
  <si>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</si>
  <si>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</si>
  <si>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</si>
  <si>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</si>
  <si>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</si>
  <si>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</si>
  <si>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</si>
  <si>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</si>
  <si>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</si>
  <si>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</si>
  <si>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</si>
  <si>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</si>
  <si>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</si>
  <si>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</si>
  <si>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</si>
  <si>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</si>
  <si>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</si>
  <si>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</si>
  <si>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</si>
  <si>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</si>
  <si>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</si>
  <si>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</si>
  <si>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Icar Bollan</t>
  </si>
  <si>
    <t>Luis Tosar, Gael Garca Bernal, Juan Carlos Aduviri, Karra Elejalde, Ral Arvalo, Carlos Santos, Cassandra Ciangherotti, Milena Soliz, Lenidas Chiri, Vicente Romero, Daniel Currs, Pau Clera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</si>
  <si>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</si>
  <si>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</si>
  <si>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</si>
  <si>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</si>
  <si>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</si>
  <si>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</si>
  <si>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</si>
  <si>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</si>
  <si>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</si>
  <si>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</si>
  <si>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</si>
  <si>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</si>
  <si>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</si>
  <si>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</si>
  <si>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</si>
  <si>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</si>
  <si>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</si>
  <si>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</si>
  <si>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</si>
  <si>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</si>
  <si>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</si>
  <si>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</si>
  <si>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</si>
  <si>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</si>
  <si>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</si>
  <si>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</si>
  <si>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</si>
  <si>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</si>
  <si>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</si>
  <si>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</si>
  <si>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</si>
  <si>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</si>
  <si>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Oct-01</t>
  </si>
  <si>
    <t>Sadiq Daba, David Bailie, Kayode Olaiya, Kehinde Bankole, Fabian Adeoye Lojede, Nick Rhys, Kunle Afolayan, Colin David Reese, Ibrahim Shatta, Femi Adebayo, Kanayo O. Kanayo, Lawrence Stubbings, Ademola Adedoyin</t>
  </si>
  <si>
    <t>s5966</t>
  </si>
  <si>
    <t>22-Jul</t>
  </si>
  <si>
    <t>s5967</t>
  </si>
  <si>
    <t>15-Aug</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</si>
  <si>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</si>
  <si>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</si>
  <si>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</si>
  <si>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</si>
  <si>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</si>
  <si>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</si>
  <si>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</si>
  <si>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</si>
  <si>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</si>
  <si>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</si>
  <si>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</si>
  <si>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</si>
  <si>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NR</t>
  </si>
  <si>
    <t>s5974</t>
  </si>
  <si>
    <t>#Roxy</t>
  </si>
  <si>
    <t>Michael Kennedy</t>
  </si>
  <si>
    <t>Jake Short, Sarah Fisher, Booboo Stewart, Danny Trejo, Pippa Mackie, Jake Smith, Patricia Zentilli, Carter Thicke</t>
  </si>
  <si>
    <t>s5976</t>
  </si>
  <si>
    <t>g man ig</t>
  </si>
  <si>
    <t>skar Thr Axelsson</t>
  </si>
  <si>
    <t>Jhannes Haukur Jhannesson, gsta Eva Erlendsdttir, Elma Stefania Agustsdottir, Thor Kristjansson, Anna Gunnds Gumundsdttir, Sara Dgg sgeirsdttir, rstur Le Gunnarsson, Jhann Sigurarson, Sveinn Geirsson, Arnar Pll Hararson</t>
  </si>
  <si>
    <t>s5977</t>
  </si>
  <si>
    <t>ok Filim Hareketler Bunlar</t>
  </si>
  <si>
    <t>Aya Erturan, Aydan Ta, Ayegl Akdemir, Burcu Gnder, Blent Emrah Parlak, Bra Pekin, Emre Canpolat, Ersin Korkut, Eser Yenenler, Gizem Tural, Glhan Tekin, Glsm Alkan, Hamdi Kahraman, brahim Bykak, Metin Keeci</t>
  </si>
  <si>
    <t>s5978</t>
  </si>
  <si>
    <t>on Flux</t>
  </si>
  <si>
    <t>Karyn Kusama</t>
  </si>
  <si>
    <t>Charlize Theron, Marton Csokas, Jonny Lee Miller, Sophie Okonedo, Frances McDormand, Pete Postlethwaite, Amelia Warner, Caroline Chikezie, Nikolai Kinski, Paterson Joseph, Yangzom Brauen</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</si>
  <si>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</si>
  <si>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</si>
  <si>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</si>
  <si>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</si>
  <si>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</si>
  <si>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</si>
  <si>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</si>
  <si>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</si>
  <si>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</si>
  <si>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</si>
  <si>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</si>
  <si>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</si>
  <si>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s5986</t>
  </si>
  <si>
    <t>12 ROUND GUN</t>
  </si>
  <si>
    <t>Sam Upton</t>
  </si>
  <si>
    <t>Sam Upton, Jared Abrahamson, Mark Boone Junior, Laila Ali, Kate Vernon, Cassi Thomson, Colby French, Miguel Perez, Jay Acovone</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</si>
  <si>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</si>
  <si>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</si>
  <si>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</si>
  <si>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</si>
  <si>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</si>
  <si>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</si>
  <si>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</si>
  <si>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</si>
  <si>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</si>
  <si>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</si>
  <si>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</si>
  <si>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</si>
  <si>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</si>
  <si>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</si>
  <si>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</si>
  <si>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</si>
  <si>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</si>
  <si>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</si>
  <si>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</si>
  <si>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</si>
  <si>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</si>
  <si>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</si>
  <si>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</si>
  <si>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</si>
  <si>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</si>
  <si>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</si>
  <si>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</si>
  <si>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</si>
  <si>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</si>
  <si>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</si>
  <si>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</si>
  <si>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</si>
  <si>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</si>
  <si>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</si>
  <si>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</si>
  <si>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</si>
  <si>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</si>
  <si>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Tta Vega, Claudia Lennear, Judith Hill, Bruce Springsteen, Mick Jagger, Stevie Wonder, Sting, Bette Midler, Cissy Houston, Sheryl Crow, Tata Vega</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</si>
  <si>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</si>
  <si>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</si>
  <si>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</si>
  <si>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</si>
  <si>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</si>
  <si>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</si>
  <si>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</si>
  <si>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</si>
  <si>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</si>
  <si>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</si>
  <si>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</si>
  <si>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</si>
  <si>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Franois Chau, Russell Hodgkinson, Daniel Booko, Russell Mercado, Josie Loren, Dustin Ybarra</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</si>
  <si>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</si>
  <si>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</si>
  <si>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</si>
  <si>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</si>
  <si>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</si>
  <si>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</si>
  <si>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</si>
  <si>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</si>
  <si>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</si>
  <si>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</si>
  <si>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</si>
  <si>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</si>
  <si>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</si>
  <si>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Sofa Gala, Daniel Aroz,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</si>
  <si>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</si>
  <si>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</si>
  <si>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</si>
  <si>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</si>
  <si>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</si>
  <si>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</si>
  <si>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</si>
  <si>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</si>
  <si>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</si>
  <si>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</si>
  <si>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</si>
  <si>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</si>
  <si>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</si>
  <si>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</si>
  <si>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</si>
  <si>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</si>
  <si>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</si>
  <si>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</si>
  <si>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</si>
  <si>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</si>
  <si>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</si>
  <si>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</si>
  <si>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</si>
  <si>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</si>
  <si>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</si>
  <si>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Pea, Bianca Kajlich, Fred Ward</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</si>
  <si>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</si>
  <si>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</si>
  <si>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</si>
  <si>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</si>
  <si>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</si>
  <si>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</si>
  <si>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</si>
  <si>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</si>
  <si>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</si>
  <si>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</si>
  <si>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</si>
  <si>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</si>
  <si>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</si>
  <si>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</si>
  <si>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</si>
  <si>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s6018</t>
  </si>
  <si>
    <t>5 to 7</t>
  </si>
  <si>
    <t>Victor Levin</t>
  </si>
  <si>
    <t>Anton Yelchin, Brnice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</si>
  <si>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</si>
  <si>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</si>
  <si>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</si>
  <si>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</si>
  <si>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</si>
  <si>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</si>
  <si>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</si>
  <si>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</si>
  <si>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</si>
  <si>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</si>
  <si>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</si>
  <si>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</si>
  <si>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</si>
  <si>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</si>
  <si>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</si>
  <si>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</si>
  <si>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</si>
  <si>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</si>
  <si>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</si>
  <si>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</si>
  <si>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</si>
  <si>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</si>
  <si>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</si>
  <si>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</si>
  <si>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</si>
  <si>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</si>
  <si>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</si>
  <si>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</si>
  <si>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</si>
  <si>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</si>
  <si>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</si>
  <si>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</si>
  <si>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</si>
  <si>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</si>
  <si>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</si>
  <si>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</si>
  <si>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</si>
  <si>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</si>
  <si>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</si>
  <si>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</si>
  <si>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</si>
  <si>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</si>
  <si>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</si>
  <si>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</si>
  <si>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</si>
  <si>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</si>
  <si>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</si>
  <si>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</si>
  <si>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</si>
  <si>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</si>
  <si>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</si>
  <si>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</si>
  <si>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</si>
  <si>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</si>
  <si>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</si>
  <si>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</si>
  <si>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</si>
  <si>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</si>
  <si>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</si>
  <si>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</si>
  <si>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</si>
  <si>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</si>
  <si>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</si>
  <si>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</si>
  <si>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</si>
  <si>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</si>
  <si>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</si>
  <si>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</si>
  <si>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</si>
  <si>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</si>
  <si>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</si>
  <si>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</si>
  <si>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</si>
  <si>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</si>
  <si>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</si>
  <si>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</si>
  <si>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</si>
  <si>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</si>
  <si>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</si>
  <si>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</si>
  <si>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</si>
  <si>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</si>
  <si>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</si>
  <si>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</si>
  <si>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</si>
  <si>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</si>
  <si>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</si>
  <si>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</si>
  <si>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Chris Bell</t>
  </si>
  <si>
    <t>s6047</t>
  </si>
  <si>
    <t>A Most Violent Year</t>
  </si>
  <si>
    <t>Oscar Isaac, Jessica Chastain, David Oyelowo, Albert Brooks, Elyes Gabel, Catalina Sandino Moreno, Christopher Abbott, Peter Gerety, Alessandro Nivola</t>
  </si>
  <si>
    <t>July 22, 2018</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</si>
  <si>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</si>
  <si>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</si>
  <si>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</si>
  <si>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</si>
  <si>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</si>
  <si>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</si>
  <si>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</si>
  <si>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</si>
  <si>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</si>
  <si>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</si>
  <si>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</si>
  <si>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</si>
  <si>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</si>
  <si>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</si>
  <si>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</si>
  <si>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</si>
  <si>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</si>
  <si>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</si>
  <si>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</si>
  <si>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</si>
  <si>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</si>
  <si>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</si>
  <si>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</si>
  <si>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</si>
  <si>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</si>
  <si>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</si>
  <si>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</si>
  <si>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</si>
  <si>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</si>
  <si>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</si>
  <si>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</si>
  <si>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</si>
  <si>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</si>
  <si>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</si>
  <si>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</si>
  <si>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</si>
  <si>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</si>
  <si>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</si>
  <si>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</si>
  <si>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</si>
  <si>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</si>
  <si>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</si>
  <si>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</si>
  <si>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</si>
  <si>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</si>
  <si>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</si>
  <si>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</si>
  <si>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</si>
  <si>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</si>
  <si>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</si>
  <si>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</si>
  <si>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</si>
  <si>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</si>
  <si>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</si>
  <si>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</si>
  <si>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</si>
  <si>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</si>
  <si>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Gregory Caruso</t>
  </si>
  <si>
    <t>s6066</t>
  </si>
  <si>
    <t>A Wrinkle in Time</t>
  </si>
  <si>
    <t>Storm Reid, Oprah Winfrey, Reese Witherspoon, Mindy Kaling, Deric McCabe, Levi Miller, Chris Pine, Gugu Mbatha-Raw, Zach Galifianakis, Michael Pea, Bellamy Young, Andr Holland, Will McCormack, Rowan Blanchard, Daniel MacPherson</t>
  </si>
  <si>
    <t>September 25, 2018</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</si>
  <si>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</si>
  <si>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</si>
  <si>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</si>
  <si>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</si>
  <si>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</si>
  <si>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</si>
  <si>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</si>
  <si>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Marie-Franoise Theodore, Eric Etebari, Dorian Kingi</t>
  </si>
  <si>
    <t>Action &amp; Adventure, Children &amp; Family Movies, Independent Movies</t>
  </si>
  <si>
    <t>s6071</t>
  </si>
  <si>
    <t>Ak Tesadfleri Sever</t>
  </si>
  <si>
    <t>Mehmet Gnsr, Belim Bilgin, Ayda Aksel, Altan Erkekli, Sebnem Snmez, Hseyin Avni Danyal, Berna Konur, mit Blent Diner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</si>
  <si>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</si>
  <si>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</si>
  <si>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</si>
  <si>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</si>
  <si>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</si>
  <si>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</si>
  <si>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</si>
  <si>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</si>
  <si>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</si>
  <si>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</si>
  <si>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</si>
  <si>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</si>
  <si>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</si>
  <si>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</si>
  <si>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</si>
  <si>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</si>
  <si>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</si>
  <si>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</si>
  <si>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</si>
  <si>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</si>
  <si>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</si>
  <si>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</si>
  <si>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</si>
  <si>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</si>
  <si>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</si>
  <si>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</si>
  <si>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</si>
  <si>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</si>
  <si>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</si>
  <si>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</si>
  <si>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</si>
  <si>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</si>
  <si>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</si>
  <si>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</si>
  <si>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</si>
  <si>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</si>
  <si>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</si>
  <si>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</si>
  <si>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</si>
  <si>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</si>
  <si>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</si>
  <si>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</si>
  <si>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</si>
  <si>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</si>
  <si>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Surez, Esteban Lamothe, Gloria Carr, Rafael Spregelburd, Toms Ottaviano, Julieta Gullo, Zoe Hochbaum, Lucia Carolina Pecrul</t>
  </si>
  <si>
    <t>August 25, 2016</t>
  </si>
  <si>
    <t>s6084</t>
  </si>
  <si>
    <t>Acapulco La vida va</t>
  </si>
  <si>
    <t>Alfonso Serrano Maturino</t>
  </si>
  <si>
    <t>Patricio Castillo, Sergio Bustamante, Alejandro Surez, Luz Mara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</si>
  <si>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</si>
  <si>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</si>
  <si>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</si>
  <si>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</si>
  <si>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</si>
  <si>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</si>
  <si>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</si>
  <si>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</si>
  <si>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</si>
  <si>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</si>
  <si>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</si>
  <si>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</si>
  <si>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</si>
  <si>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</si>
  <si>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Krmzgl, Mustafa Sandal, Gina Gershon, Robert Patrick, Danny Glover, Engin Altan Dzyatan, Scott William Winters, Sharrieff Pugh</t>
  </si>
  <si>
    <t>s6089</t>
  </si>
  <si>
    <t>Acts of Violence</t>
  </si>
  <si>
    <t>Brett Donowho</t>
  </si>
  <si>
    <t>Cole Hauser, Bruce Willis, Shawn Ashmore, Ashton Holmes, Melissa Bolona, Patrick St. Esprit, Sophia Bush, Mike Epps</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</si>
  <si>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</si>
  <si>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</si>
  <si>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</si>
  <si>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</si>
  <si>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</si>
  <si>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</si>
  <si>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</si>
  <si>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</si>
  <si>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</si>
  <si>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</si>
  <si>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</si>
  <si>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</si>
  <si>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</si>
  <si>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</si>
  <si>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</si>
  <si>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</si>
  <si>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</si>
  <si>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</si>
  <si>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s6098</t>
  </si>
  <si>
    <t>Afterschool</t>
  </si>
  <si>
    <t>Ezra Miller, Addison Timlin, Jeremy Allen White, Michael Stuhlbarg, Emory Cohen, David Costabile, Rosemarie DeWitt, Dariusz M. Uczkowski, Gary Wilmes, Paul Sparks, Alexandra Neil, Lee Wilkof</t>
  </si>
  <si>
    <t>s6099</t>
  </si>
  <si>
    <t>Aftershock</t>
  </si>
  <si>
    <t>Nicols Lpez</t>
  </si>
  <si>
    <t>Eli Roth, Andrea Osvrt, Ariel Levy, Natasha Yarovenko, Nicols Martnez, Lorenza Izzo, Marcial Tagle, Ramn Llao, Ignacia Allamand, Paz Bascun</t>
  </si>
  <si>
    <t>s6100</t>
  </si>
  <si>
    <t>Agatha and the Truth of Murder</t>
  </si>
  <si>
    <t>Terry Loane</t>
  </si>
  <si>
    <t>Ruth Bradley, Pippa Haywood, Dean Andrews, Bebe Cave, Blake Harrison, Tim McInnerny, Ralph Ineson, Michael McElhatton</t>
  </si>
  <si>
    <t>s6104</t>
  </si>
  <si>
    <t>Ahista Ahista</t>
  </si>
  <si>
    <t>Abhay Deol, Soha Ali Khan, Shayan Munshi, Kamini Khanna, Sohrab Ardeshir, Murad Ali, Shakeel Khan, Natasha Sinha, Brijendra Kala</t>
  </si>
  <si>
    <t>s6105</t>
  </si>
  <si>
    <t>Ai Weiwei: Never Sorry</t>
  </si>
  <si>
    <t>Ai Weiwei, Lao Ai</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</si>
  <si>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</si>
  <si>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</si>
  <si>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</si>
  <si>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</si>
  <si>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</si>
  <si>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</si>
  <si>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</si>
  <si>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</si>
  <si>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</si>
  <si>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</si>
  <si>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</si>
  <si>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</si>
  <si>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</si>
  <si>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</si>
  <si>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</si>
  <si>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</si>
  <si>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</si>
  <si>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</si>
  <si>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</si>
  <si>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</si>
  <si>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</si>
  <si>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</si>
  <si>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</si>
  <si>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</si>
  <si>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</si>
  <si>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</si>
  <si>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</si>
  <si>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</si>
  <si>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</si>
  <si>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</si>
  <si>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</si>
  <si>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</si>
  <si>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</si>
  <si>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</si>
  <si>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</si>
  <si>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</si>
  <si>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</si>
  <si>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Vctor Garca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</si>
  <si>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</si>
  <si>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</si>
  <si>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</si>
  <si>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</si>
  <si>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</si>
  <si>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</si>
  <si>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</si>
  <si>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</si>
  <si>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</si>
  <si>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</si>
  <si>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</si>
  <si>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</si>
  <si>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</si>
  <si>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</si>
  <si>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</si>
  <si>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</si>
  <si>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</si>
  <si>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</si>
  <si>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</si>
  <si>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</si>
  <si>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Brhl, Monique Chaumette, Joachim Bissmeier, Katrin Pollitt, Lars Rudolph, Uwe Preuss, Daniel Strer,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</si>
  <si>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</si>
  <si>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</si>
  <si>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</si>
  <si>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</si>
  <si>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</si>
  <si>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</si>
  <si>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</si>
  <si>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</si>
  <si>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</si>
  <si>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</si>
  <si>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</si>
  <si>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</si>
  <si>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</si>
  <si>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</si>
  <si>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</si>
  <si>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</si>
  <si>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</si>
  <si>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</si>
  <si>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</si>
  <si>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</si>
  <si>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</si>
  <si>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</si>
  <si>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</si>
  <si>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</si>
  <si>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</si>
  <si>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</si>
  <si>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</si>
  <si>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</si>
  <si>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</si>
  <si>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</si>
  <si>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</si>
  <si>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</si>
  <si>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</si>
  <si>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</si>
  <si>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</si>
  <si>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</si>
  <si>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</si>
  <si>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</si>
  <si>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</si>
  <si>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s6139</t>
  </si>
  <si>
    <t>American Experience: Ruby Ridge</t>
  </si>
  <si>
    <t>Barak Goodman</t>
  </si>
  <si>
    <t>Dave Hunt, Bo Gritz, Sara Weaver</t>
  </si>
  <si>
    <t>April 19, 2017</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</si>
  <si>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</si>
  <si>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</si>
  <si>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</si>
  <si>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</si>
  <si>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</si>
  <si>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</si>
  <si>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</si>
  <si>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</si>
  <si>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</si>
  <si>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</si>
  <si>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</si>
  <si>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</si>
  <si>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</si>
  <si>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</si>
  <si>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</si>
  <si>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</si>
  <si>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</si>
  <si>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</si>
  <si>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</si>
  <si>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</si>
  <si>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</si>
  <si>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</si>
  <si>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</si>
  <si>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</si>
  <si>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</si>
  <si>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</si>
  <si>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s6148</t>
  </si>
  <si>
    <t>American Psycho</t>
  </si>
  <si>
    <t>Christian Bale, Willem Dafoe, Jared Leto, Reese Witherspoon, Samantha Mathis, Chlo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</si>
  <si>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</si>
  <si>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</si>
  <si>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</si>
  <si>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</si>
  <si>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</si>
  <si>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</si>
  <si>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</si>
  <si>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</si>
  <si>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</si>
  <si>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</si>
  <si>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</si>
  <si>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</si>
  <si>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</si>
  <si>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</si>
  <si>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</si>
  <si>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</si>
  <si>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</si>
  <si>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</si>
  <si>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</si>
  <si>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</si>
  <si>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</si>
  <si>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</si>
  <si>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</si>
  <si>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</si>
  <si>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</si>
  <si>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</si>
  <si>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</si>
  <si>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</si>
  <si>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</si>
  <si>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</si>
  <si>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</si>
  <si>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</si>
  <si>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</si>
  <si>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</si>
  <si>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</si>
  <si>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</si>
  <si>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</si>
  <si>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</si>
  <si>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</si>
  <si>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</si>
  <si>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</si>
  <si>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</si>
  <si>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</si>
  <si>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</si>
  <si>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</si>
  <si>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</si>
  <si>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</si>
  <si>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</si>
  <si>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</si>
  <si>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</si>
  <si>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</si>
  <si>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</si>
  <si>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</si>
  <si>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</si>
  <si>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</si>
  <si>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</si>
  <si>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</si>
  <si>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</si>
  <si>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</si>
  <si>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</si>
  <si>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</si>
  <si>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</si>
  <si>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</si>
  <si>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</si>
  <si>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</si>
  <si>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</si>
  <si>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</si>
  <si>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</si>
  <si>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</si>
  <si>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</si>
  <si>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</si>
  <si>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</si>
  <si>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</si>
  <si>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</si>
  <si>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</si>
  <si>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</si>
  <si>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</si>
  <si>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</si>
  <si>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</si>
  <si>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Sonal Kaushal, Rupa Bhimani, Julie Tejwani, Sabina Malik, Jigna Bharadhwaj, Rajesh Kawa</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</si>
  <si>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</si>
  <si>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</si>
  <si>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</si>
  <si>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</si>
  <si>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</si>
  <si>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</si>
  <si>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</si>
  <si>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</si>
  <si>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</si>
  <si>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</si>
  <si>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</si>
  <si>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</si>
  <si>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</si>
  <si>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</si>
  <si>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</si>
  <si>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</si>
  <si>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</si>
  <si>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</si>
  <si>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</si>
  <si>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</si>
  <si>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</si>
  <si>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</si>
  <si>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</si>
  <si>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</si>
  <si>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</si>
  <si>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</si>
  <si>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</si>
  <si>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</si>
  <si>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</si>
  <si>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</si>
  <si>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</si>
  <si>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</si>
  <si>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</si>
  <si>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</si>
  <si>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</si>
  <si>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</si>
  <si>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Guzmn, Nick Nolte, Christina Jacquelyn Calph, Murphy Guyer, Jos Ramn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</si>
  <si>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</si>
  <si>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</si>
  <si>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</si>
  <si>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</si>
  <si>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</si>
  <si>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</si>
  <si>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Franois Civil, Marion Lambert, Ali Marhyar, Cosme Castro, Hamid Djavadan, Tho Cholbi, Emy Lvy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</si>
  <si>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</si>
  <si>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</si>
  <si>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</si>
  <si>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</si>
  <si>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</si>
  <si>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</si>
  <si>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</si>
  <si>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</si>
  <si>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</si>
  <si>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</si>
  <si>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</si>
  <si>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</si>
  <si>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</si>
  <si>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</si>
  <si>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</si>
  <si>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</si>
  <si>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</si>
  <si>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</si>
  <si>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</si>
  <si>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</si>
  <si>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</si>
  <si>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</si>
  <si>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</si>
  <si>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</si>
  <si>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</si>
  <si>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</si>
  <si>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</si>
  <si>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</si>
  <si>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s6196</t>
  </si>
  <si>
    <t>Attacking the Devil: Harold Evans and the Last Nazi War Crime</t>
  </si>
  <si>
    <t>David Morris, Jacqui Morris</t>
  </si>
  <si>
    <t>Harold Evans</t>
  </si>
  <si>
    <t>May 15, 2016</t>
  </si>
  <si>
    <t>s6197</t>
  </si>
  <si>
    <t>Attitude Test</t>
  </si>
  <si>
    <t>Fabrizio Copano, Augusto Matte</t>
  </si>
  <si>
    <t>Beln Soto, Denise Rosenthal, Constanza Piccoli, Fabiola Alarcn, Lucas Balmaceda, Agustn Silva, Camilo Carmona, Ingrid Cruz, Elvis Fuentes, Samuel Landea</t>
  </si>
  <si>
    <t>August 19, 2018</t>
  </si>
  <si>
    <t>s6198</t>
  </si>
  <si>
    <t>Auschwitz: Blueprints of Genocide</t>
  </si>
  <si>
    <t>Mike Rossiter</t>
  </si>
  <si>
    <t>Roy Marsden</t>
  </si>
  <si>
    <t>January 19, 2019</t>
  </si>
  <si>
    <t>s6200</t>
  </si>
  <si>
    <t>Automata</t>
  </si>
  <si>
    <t>Gabe Ibez</t>
  </si>
  <si>
    <t>Antonio Banderas, Dylan McDermott, Melanie Griffith, Birgitte Hjort Srensen,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</si>
  <si>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</si>
  <si>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</si>
  <si>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</si>
  <si>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</si>
  <si>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</si>
  <si>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</si>
  <si>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</si>
  <si>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</si>
  <si>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</si>
  <si>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</si>
  <si>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</si>
  <si>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</si>
  <si>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</si>
  <si>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</si>
  <si>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</si>
  <si>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</si>
  <si>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</si>
  <si>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</si>
  <si>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</si>
  <si>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Olum</t>
  </si>
  <si>
    <t>agan Irmak</t>
  </si>
  <si>
    <t>etin Tekindor, Fikret Kukan, Hmeyra, Ege Tanman, erif Sezer, Yetkin Dikinciler, Binnur Kaya, Mahmut Gkgz, Nergis oraki, Bilge Sen</t>
  </si>
  <si>
    <t>s6206</t>
  </si>
  <si>
    <t>Babel</t>
  </si>
  <si>
    <t>Alejandro G. Irritu</t>
  </si>
  <si>
    <t>Brad Pitt, Cate Blanchett, Gael Garca Bernal, Koji Yakusho, Adriana Barraza, Rinko Kikuchi, Said Tarchani, Boubker Ait El Caid, Elle Fanning, Nathan Gamble, Mohamed Akhzam</t>
  </si>
  <si>
    <t>France, United States, Mexico</t>
  </si>
  <si>
    <t>s6208</t>
  </si>
  <si>
    <t>Back and Forth</t>
  </si>
  <si>
    <t>Jos Eduardo Belmonte</t>
  </si>
  <si>
    <t>Ingrid Guimares, Fbio Assuno, Alice Braga, Rosanne Mulholland, Caroline Abras, Joo Assuno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</si>
  <si>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</si>
  <si>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</si>
  <si>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</si>
  <si>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</si>
  <si>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</si>
  <si>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</si>
  <si>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</si>
  <si>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</si>
  <si>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</si>
  <si>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</si>
  <si>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</si>
  <si>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</si>
  <si>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</si>
  <si>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</si>
  <si>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</si>
  <si>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</si>
  <si>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Ta Leoni, Tchky Karyo, Theresa Randle, Joe Pantoliano, Emmanuel Xuereb, Michael Imperioli, Nestor Serrano, Julio Oscar Mechoso</t>
  </si>
  <si>
    <t>s6213</t>
  </si>
  <si>
    <t>Bad Boys II</t>
  </si>
  <si>
    <t>Will Smith, Martin Lawrence, Jordi Moll, Gabrielle Union, Peter Stormare, Theresa Randle, Joe Pantoliano, Michael Shannon, Jon Seda, Yul Vazquez</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</si>
  <si>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</si>
  <si>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</si>
  <si>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</si>
  <si>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</si>
  <si>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</si>
  <si>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</si>
  <si>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</si>
  <si>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</si>
  <si>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</si>
  <si>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</si>
  <si>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</si>
  <si>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</si>
  <si>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</si>
  <si>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</si>
  <si>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</si>
  <si>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</si>
  <si>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</si>
  <si>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</si>
  <si>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</si>
  <si>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</si>
  <si>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</si>
  <si>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</si>
  <si>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</si>
  <si>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</si>
  <si>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</si>
  <si>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</si>
  <si>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</si>
  <si>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</si>
  <si>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</si>
  <si>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</si>
  <si>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</si>
  <si>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</si>
  <si>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</si>
  <si>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</si>
  <si>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</si>
  <si>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Doandemir, Fatih Artman, Devrim Yakut, Cengiz Bozkurt, Erdal Tosun, Berat Yenilmez, Ercan Yazgan, Sadi Celil Cengiz, Cihan Ercan, Burcu Biricik, Tark nlolu, Grkan Uygun, Gke Bahadr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</si>
  <si>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</si>
  <si>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</si>
  <si>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</si>
  <si>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</si>
  <si>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</si>
  <si>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</si>
  <si>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</si>
  <si>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</si>
  <si>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</si>
  <si>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</si>
  <si>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</si>
  <si>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</si>
  <si>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</si>
  <si>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</si>
  <si>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</si>
  <si>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</si>
  <si>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</si>
  <si>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</si>
  <si>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</si>
  <si>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</si>
  <si>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</si>
  <si>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</si>
  <si>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Bara Dreams</t>
  </si>
  <si>
    <t>Jordi Llompart</t>
  </si>
  <si>
    <t>Johan Cruyff, Andrs Iniesta, Gary Lineker, Xavi Hernndez, Lionel Messi, Pau Gasol</t>
  </si>
  <si>
    <t>s6233</t>
  </si>
  <si>
    <t>Barah Aana</t>
  </si>
  <si>
    <t>Raja Menon</t>
  </si>
  <si>
    <t>Naseeruddin Shah, Arjun Mathur, Vijay Raaz, Tannishtha Chatterjee, Violante Placido, Benjamin Gilani</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</si>
  <si>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</si>
  <si>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</si>
  <si>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</si>
  <si>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</si>
  <si>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</si>
  <si>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</si>
  <si>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</si>
  <si>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</si>
  <si>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</si>
  <si>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</si>
  <si>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</si>
  <si>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</si>
  <si>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</si>
  <si>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</si>
  <si>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</si>
  <si>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</si>
  <si>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</si>
  <si>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</si>
  <si>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</si>
  <si>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</si>
  <si>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</si>
  <si>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</si>
  <si>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</si>
  <si>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</si>
  <si>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</si>
  <si>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</si>
  <si>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</si>
  <si>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</si>
  <si>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</si>
  <si>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</si>
  <si>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</si>
  <si>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</si>
  <si>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</si>
  <si>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</si>
  <si>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</si>
  <si>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</si>
  <si>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</si>
  <si>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</si>
  <si>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</si>
  <si>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</si>
  <si>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</si>
  <si>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</si>
  <si>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</si>
  <si>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</si>
  <si>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</si>
  <si>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</si>
  <si>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</si>
  <si>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</si>
  <si>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</si>
  <si>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</si>
  <si>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</si>
  <si>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</si>
  <si>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</si>
  <si>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</si>
  <si>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s6252</t>
  </si>
  <si>
    <t>Bathtubs Over Broadway</t>
  </si>
  <si>
    <t>Dava Whisenant</t>
  </si>
  <si>
    <t>Steve Young</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</si>
  <si>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</si>
  <si>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</si>
  <si>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</si>
  <si>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</si>
  <si>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</si>
  <si>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</si>
  <si>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</si>
  <si>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</si>
  <si>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</si>
  <si>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</si>
  <si>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</si>
  <si>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</si>
  <si>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</si>
  <si>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</si>
  <si>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</si>
  <si>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</si>
  <si>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August 29, 2018</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</si>
  <si>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</si>
  <si>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</si>
  <si>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</si>
  <si>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</si>
  <si>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</si>
  <si>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</si>
  <si>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</si>
  <si>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</si>
  <si>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</si>
  <si>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</si>
  <si>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</si>
  <si>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</si>
  <si>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</si>
  <si>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</si>
  <si>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</si>
  <si>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</si>
  <si>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</si>
  <si>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</si>
  <si>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</si>
  <si>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</si>
  <si>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</si>
  <si>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</si>
  <si>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</si>
  <si>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</si>
  <si>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</si>
  <si>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</si>
  <si>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</si>
  <si>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</si>
  <si>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</si>
  <si>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</si>
  <si>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</si>
  <si>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</si>
  <si>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s6275</t>
  </si>
  <si>
    <t>Behind the Curtain: Todrick Hall</t>
  </si>
  <si>
    <t>Katherine Fairfax Wright</t>
  </si>
  <si>
    <t>Todrick Hall</t>
  </si>
  <si>
    <t>Documentaries, LGBTQ Movies, Music &amp; Musicals</t>
  </si>
  <si>
    <t>s6278</t>
  </si>
  <si>
    <t>Beiimaan Love</t>
  </si>
  <si>
    <t>Rajeev Chaudhari</t>
  </si>
  <si>
    <t>Sunny Leone, Rajneesh Duggal, Rajeev Verma, Daniel Weber, Yuvraj Siddharth Singh, Ziesha Nancy</t>
  </si>
  <si>
    <t>s6279</t>
  </si>
  <si>
    <t>Being AP</t>
  </si>
  <si>
    <t>Anthony Wonke</t>
  </si>
  <si>
    <t>Tony McCoy</t>
  </si>
  <si>
    <t>s6281</t>
  </si>
  <si>
    <t>Below Her Mouth</t>
  </si>
  <si>
    <t>April Mullen</t>
  </si>
  <si>
    <t>Erika Linder, Natalie Krill, Sebastian Pigott, Mayko Nguyen, Tommie-Amber Pirie, Melanie Leishman, Andrea Stefancikova, Daniela Barbosa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</si>
  <si>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</si>
  <si>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</si>
  <si>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</si>
  <si>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</si>
  <si>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</si>
  <si>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</si>
  <si>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</si>
  <si>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</si>
  <si>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</si>
  <si>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</si>
  <si>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</si>
  <si>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</si>
  <si>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</si>
  <si>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</si>
  <si>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 Tark nlolu, zlem Trkad, Nihal Yaln, Cemil zbayer, Cengiz Bozkurt, Orhan Gner, Mert Aran</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</si>
  <si>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</si>
  <si>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</si>
  <si>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</si>
  <si>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</si>
  <si>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</si>
  <si>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</si>
  <si>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</si>
  <si>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</si>
  <si>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</si>
  <si>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</si>
  <si>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</si>
  <si>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</si>
  <si>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</si>
  <si>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</si>
  <si>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</si>
  <si>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</si>
  <si>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</si>
  <si>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</si>
  <si>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</si>
  <si>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</si>
  <si>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</si>
  <si>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</si>
  <si>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</si>
  <si>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</si>
  <si>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</si>
  <si>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</si>
  <si>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</si>
  <si>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</si>
  <si>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</si>
  <si>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</si>
  <si>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</si>
  <si>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</si>
  <si>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</si>
  <si>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</si>
  <si>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</si>
  <si>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</si>
  <si>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</si>
  <si>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</si>
  <si>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</si>
  <si>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</si>
  <si>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</si>
  <si>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</si>
  <si>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</si>
  <si>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</si>
  <si>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</si>
  <si>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</si>
  <si>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</si>
  <si>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t>
  </si>
  <si>
    <t>s6308</t>
  </si>
  <si>
    <t>Big Time</t>
  </si>
  <si>
    <t>Kaspar Astrup Schrder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</si>
  <si>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</si>
  <si>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</si>
  <si>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</si>
  <si>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</si>
  <si>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</si>
  <si>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</si>
  <si>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</si>
  <si>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</si>
  <si>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</si>
  <si>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</si>
  <si>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</si>
  <si>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</si>
  <si>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</si>
  <si>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</si>
  <si>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</si>
  <si>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</si>
  <si>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</si>
  <si>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</si>
  <si>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</si>
  <si>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</si>
  <si>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</si>
  <si>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</si>
  <si>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</si>
  <si>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</si>
  <si>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</si>
  <si>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</si>
  <si>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</si>
  <si>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</si>
  <si>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</si>
  <si>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</si>
  <si>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</si>
  <si>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</si>
  <si>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</si>
  <si>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</si>
  <si>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</si>
  <si>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</si>
  <si>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</si>
  <si>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</si>
  <si>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</si>
  <si>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s6320</t>
  </si>
  <si>
    <t>Bitter Daisies</t>
  </si>
  <si>
    <t>Miguel Conde</t>
  </si>
  <si>
    <t>Mara Mera, Toni Salgado, Miquel Insua, Denis Gmez, Luca lvarez, Sara Sanz, Jimmy Nez, Paloma Saavedra, Manuel Corts,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</si>
  <si>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</si>
  <si>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</si>
  <si>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</si>
  <si>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</si>
  <si>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</si>
  <si>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</si>
  <si>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</si>
  <si>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</si>
  <si>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</si>
  <si>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</si>
  <si>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</si>
  <si>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</si>
  <si>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</si>
  <si>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</si>
  <si>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</si>
  <si>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</si>
  <si>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</si>
  <si>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</si>
  <si>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</si>
  <si>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</si>
  <si>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</si>
  <si>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</si>
  <si>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</si>
  <si>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</si>
  <si>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</si>
  <si>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</si>
  <si>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Darn, Leonardo Sbaraglia, Laia Costa, Federico Luppi, Dolores Fonzi, Andrs Herrera</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</si>
  <si>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</si>
  <si>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</si>
  <si>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</si>
  <si>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</si>
  <si>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</si>
  <si>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</si>
  <si>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</si>
  <si>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</si>
  <si>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</si>
  <si>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</si>
  <si>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</si>
  <si>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</si>
  <si>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</si>
  <si>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</si>
  <si>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</si>
  <si>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</si>
  <si>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</si>
  <si>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</si>
  <si>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</si>
  <si>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</si>
  <si>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</si>
  <si>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</si>
  <si>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s6337</t>
  </si>
  <si>
    <t>Blood Father</t>
  </si>
  <si>
    <t>Jean-Franois Richet</t>
  </si>
  <si>
    <t>Mel Gibson, Erin Moriarty, Diego Luna, Michael Parks, William H. Macy, Miguel Sandoval, Dale Dickey, Richard Cabral, Daniel Moncada, Ryan Dorsey</t>
  </si>
  <si>
    <t>s6338</t>
  </si>
  <si>
    <t>Blow</t>
  </si>
  <si>
    <t>Ted Demme</t>
  </si>
  <si>
    <t>Johnny Depp, Penlope Cruz, Franka Potente, Rachel Griffiths, Paul Reubens, Jordi Moll, Cliff Curtis, Miguel Sandoval, Ethan Suplee, Ray Liotta</t>
  </si>
  <si>
    <t>s6339</t>
  </si>
  <si>
    <t>Blue Is the Warmest Color</t>
  </si>
  <si>
    <t>Abdellatif Kechiche</t>
  </si>
  <si>
    <t>La Seydoux, Adle Exarchopoulos, Salim Kechiouche, Aurlien Recoing, Catherine Sale, Benjamin Siksou, Mona Walravens, Alma Jodorowsky, Jrmie Laheurte, Anne Loiret, Benot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</si>
  <si>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</si>
  <si>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</si>
  <si>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</si>
  <si>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</si>
  <si>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</si>
  <si>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</si>
  <si>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</si>
  <si>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</si>
  <si>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</si>
  <si>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s6343</t>
  </si>
  <si>
    <t>Blue Ruin</t>
  </si>
  <si>
    <t>Macon Blair, Devin Ratray, Amy Hargreaves, Kevin Kolack, Eve Plumb, David W. Thompson, Brent Werzner, Stacy Rock, Sidn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</si>
  <si>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</si>
  <si>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</si>
  <si>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</si>
  <si>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</si>
  <si>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</si>
  <si>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</si>
  <si>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</si>
  <si>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</si>
  <si>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</si>
  <si>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</si>
  <si>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</si>
  <si>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</si>
  <si>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</si>
  <si>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</si>
  <si>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</si>
  <si>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</si>
  <si>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</si>
  <si>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</si>
  <si>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</si>
  <si>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</si>
  <si>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</si>
  <si>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</si>
  <si>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</si>
  <si>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</si>
  <si>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</si>
  <si>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</si>
  <si>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</si>
  <si>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</si>
  <si>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</si>
  <si>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</si>
  <si>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s6354</t>
  </si>
  <si>
    <t>Bokeh</t>
  </si>
  <si>
    <t>Geoffrey Orthwein, Andrew Sullivan</t>
  </si>
  <si>
    <t>Maika Monroe, Matt O'Leary, Arnar Jnsson, Gunnar Helgason, Berglind Rs Sigurardttir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</si>
  <si>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</si>
  <si>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</si>
  <si>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</si>
  <si>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</si>
  <si>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</si>
  <si>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</si>
  <si>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</si>
  <si>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</si>
  <si>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</si>
  <si>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</si>
  <si>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</si>
  <si>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</si>
  <si>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</si>
  <si>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</si>
  <si>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</si>
  <si>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</si>
  <si>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</si>
  <si>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</si>
  <si>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</si>
  <si>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</si>
  <si>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</si>
  <si>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</si>
  <si>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</si>
  <si>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</si>
  <si>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s6363</t>
  </si>
  <si>
    <t>Born Strong</t>
  </si>
  <si>
    <t>Gary Cohen, Ross Hockrow</t>
  </si>
  <si>
    <t>Eddie Hall, Hafr Jlus Bjrnsson,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</si>
  <si>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</si>
  <si>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</si>
  <si>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</si>
  <si>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</si>
  <si>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</si>
  <si>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</si>
  <si>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</si>
  <si>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</si>
  <si>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</si>
  <si>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s6367</t>
  </si>
  <si>
    <t>Boy and the World</t>
  </si>
  <si>
    <t>Al Abreu</t>
  </si>
  <si>
    <t>Vincius Garcia, Felipe Zilse, Al Abreu, Lu Horta, Marco Aurlio Campos, Cassius Romero, Alfredo Rollo</t>
  </si>
  <si>
    <t>s6368</t>
  </si>
  <si>
    <t>Boy Bye</t>
  </si>
  <si>
    <t>Chris Stokes</t>
  </si>
  <si>
    <t>Wendy Raquel Robinson, Ross Fleming, Shondrella Avery, Tammy Townsend, Omar Gooding, Tracy Davis, Veronika Bozeman, Kelly Perine, Valarie Pettiford</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</si>
  <si>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</si>
  <si>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</si>
  <si>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</si>
  <si>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</si>
  <si>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</si>
  <si>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</si>
  <si>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</si>
  <si>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</si>
  <si>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</si>
  <si>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</si>
  <si>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</si>
  <si>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</si>
  <si>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</si>
  <si>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</si>
  <si>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</si>
  <si>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</si>
  <si>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</si>
  <si>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</si>
  <si>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</si>
  <si>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</si>
  <si>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</si>
  <si>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</si>
  <si>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</si>
  <si>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</si>
  <si>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</si>
  <si>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</si>
  <si>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</si>
  <si>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</si>
  <si>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</si>
  <si>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</si>
  <si>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</si>
  <si>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</si>
  <si>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</si>
  <si>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</si>
  <si>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</si>
  <si>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Bran F. O'Byrne, Shannon Kane, Ellen Barkin, Vincent D'Onofrio, Logan Marshall-Green</t>
  </si>
  <si>
    <t>s6381</t>
  </si>
  <si>
    <t>Brotherhood of Blades II: The Infernal Battlefield</t>
  </si>
  <si>
    <t>Lu Yang</t>
  </si>
  <si>
    <t>Chang Chen, Yang Mi, Zhang Yi, Lei Jiayin, Xin Zhilei, Shih Chieh King</t>
  </si>
  <si>
    <t>November 28, 2018</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</si>
  <si>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</si>
  <si>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</si>
  <si>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</si>
  <si>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</si>
  <si>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</si>
  <si>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</si>
  <si>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</si>
  <si>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</si>
  <si>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</si>
  <si>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</si>
  <si>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</si>
  <si>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</si>
  <si>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</si>
  <si>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</si>
  <si>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</si>
  <si>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</si>
  <si>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</si>
  <si>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</si>
  <si>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</si>
  <si>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</si>
  <si>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</si>
  <si>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</si>
  <si>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</si>
  <si>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s6393</t>
  </si>
  <si>
    <t>Burning</t>
  </si>
  <si>
    <t>Lee Chang-dong</t>
  </si>
  <si>
    <t>Yoo Ah-in, Steven Yeun, Jun Jong-seo, Kim Soo-kyung, Moon Sung-keun, ChoI Seung-ho</t>
  </si>
  <si>
    <t>South Korea, Japan</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</si>
  <si>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</si>
  <si>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</si>
  <si>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</si>
  <si>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</si>
  <si>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</si>
  <si>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</si>
  <si>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</si>
  <si>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</si>
  <si>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</si>
  <si>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</si>
  <si>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Czanne et moi</t>
  </si>
  <si>
    <t>Daniele Thompson</t>
  </si>
  <si>
    <t>Guillaume Canet, Guillaume Gallienne, Alice Pol, Dborah Franois, Sabine Azma, Freya Mavor, Isabelle Candelier, Laurent Stocker</t>
  </si>
  <si>
    <t>September 7, 2017</t>
  </si>
  <si>
    <t>s6398</t>
  </si>
  <si>
    <t>Cabin Fever</t>
  </si>
  <si>
    <t>Travis Zariwny</t>
  </si>
  <si>
    <t>Gage Golightly, Matthew Daddario, Samuel Davis, Nadine Crocker, Dustin Ingram, Randy Schulman</t>
  </si>
  <si>
    <t>s6400</t>
  </si>
  <si>
    <t>Cahaya Dari Timur Beta Maluku</t>
  </si>
  <si>
    <t>Chicco Jerikho, Abdurrahman Arif, Jajang C. Noer, Ridho Hafiedz, Leo Maitimu, Shafira Umm, Glenn Fredly, Aufa Assagaf, Burhanuddin Ohorella, Bebeto Leutually</t>
  </si>
  <si>
    <t>s6401</t>
  </si>
  <si>
    <t>Caida del Cielo</t>
  </si>
  <si>
    <t>Nstor Snchez Sotelo</t>
  </si>
  <si>
    <t>Muriel Santa Ana, Peto Menahem, Hctor Daz, Sebastin Wainraich, Karina K., Hernn Jimnez, Fabin Forte, Vernica Intile</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</si>
  <si>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</si>
  <si>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</si>
  <si>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</si>
  <si>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</si>
  <si>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</si>
  <si>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</si>
  <si>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</si>
  <si>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</si>
  <si>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s6409</t>
  </si>
  <si>
    <t>Camelia la Texana</t>
  </si>
  <si>
    <t>Carlos Bolado</t>
  </si>
  <si>
    <t>Sara Maldonado, Erik Hayser, Andrs Palacios, Dagoberto Gama, Luis Ernesto Franco, Arcelia Ramrez, Erndira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</si>
  <si>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</si>
  <si>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</si>
  <si>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</si>
  <si>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</si>
  <si>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</si>
  <si>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</si>
  <si>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</si>
  <si>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</si>
  <si>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</si>
  <si>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</si>
  <si>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s6413</t>
  </si>
  <si>
    <t>Camp X-Ray</t>
  </si>
  <si>
    <t>Peter Sattler</t>
  </si>
  <si>
    <t>Kristen Stewart, Peyman Moaadi, John Carroll Lynch, Lane Garrison, Joseph Julian Soria, Ser'Darius Blain, Cory Michael Smith, Julia Duffy</t>
  </si>
  <si>
    <t>January 14, 2017</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</si>
  <si>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</si>
  <si>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</si>
  <si>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</si>
  <si>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</si>
  <si>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</si>
  <si>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</si>
  <si>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</si>
  <si>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</si>
  <si>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</si>
  <si>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</si>
  <si>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</si>
  <si>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</si>
  <si>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</si>
  <si>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</si>
  <si>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</si>
  <si>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</si>
  <si>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s6422</t>
  </si>
  <si>
    <t>Caregiver</t>
  </si>
  <si>
    <t>Chito S. Roo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</si>
  <si>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</si>
  <si>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</si>
  <si>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</si>
  <si>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</si>
  <si>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</si>
  <si>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</si>
  <si>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</si>
  <si>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</si>
  <si>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</si>
  <si>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</si>
  <si>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</si>
  <si>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</si>
  <si>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</si>
  <si>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</si>
  <si>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</si>
  <si>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</si>
  <si>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Garca Bernal, Diego Luna, Genesis Rodriguez, Pedro Armendriz Jr., Nick Offerman, Efren Ramirez, Adrian Martinez</t>
  </si>
  <si>
    <t>November 14, 2012</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</si>
  <si>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</si>
  <si>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</si>
  <si>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</si>
  <si>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</si>
  <si>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</si>
  <si>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</si>
  <si>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</si>
  <si>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</si>
  <si>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</si>
  <si>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</si>
  <si>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</si>
  <si>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</si>
  <si>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</si>
  <si>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</si>
  <si>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</si>
  <si>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</si>
  <si>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</si>
  <si>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</si>
  <si>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</si>
  <si>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</si>
  <si>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</si>
  <si>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</si>
  <si>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</si>
  <si>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</si>
  <si>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</si>
  <si>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</si>
  <si>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</si>
  <si>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</si>
  <si>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</si>
  <si>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</si>
  <si>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</si>
  <si>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</si>
  <si>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</si>
  <si>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</si>
  <si>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</si>
  <si>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</si>
  <si>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</si>
  <si>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</si>
  <si>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</si>
  <si>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</si>
  <si>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</si>
  <si>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</si>
  <si>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</si>
  <si>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</si>
  <si>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</si>
  <si>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</si>
  <si>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</si>
  <si>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</si>
  <si>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</si>
  <si>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</si>
  <si>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</si>
  <si>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</si>
  <si>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</si>
  <si>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</si>
  <si>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</si>
  <si>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</si>
  <si>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</si>
  <si>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</si>
  <si>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</si>
  <si>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</si>
  <si>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</si>
  <si>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</si>
  <si>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</si>
  <si>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</si>
  <si>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</si>
  <si>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</si>
  <si>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</si>
  <si>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</si>
  <si>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</si>
  <si>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</si>
  <si>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</si>
  <si>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</si>
  <si>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</si>
  <si>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</si>
  <si>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</si>
  <si>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</si>
  <si>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</si>
  <si>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</si>
  <si>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</si>
  <si>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</si>
  <si>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</si>
  <si>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</si>
  <si>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</si>
  <si>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</si>
  <si>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</si>
  <si>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</si>
  <si>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</si>
  <si>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</si>
  <si>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</si>
  <si>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</si>
  <si>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</si>
  <si>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s6459</t>
  </si>
  <si>
    <t>Chernobyl Diaries</t>
  </si>
  <si>
    <t>Ingrid Bols Berdal, Dimitri Diatchenko, Olivia Taylor Dudley, Devin Kelley, Jesse McCartney, Nathan Phillips, Jonathan Sadowski, Alex Feldman, Kristof Konrad, Pasha D. Lychnikoff</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</si>
  <si>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</si>
  <si>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</si>
  <si>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</si>
  <si>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</si>
  <si>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</si>
  <si>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</si>
  <si>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</si>
  <si>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</si>
  <si>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</si>
  <si>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</si>
  <si>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</si>
  <si>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</si>
  <si>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</si>
  <si>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</si>
  <si>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</si>
  <si>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</si>
  <si>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</si>
  <si>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</si>
  <si>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</si>
  <si>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Ramrez, Alan Wilder</t>
  </si>
  <si>
    <t>s6471</t>
  </si>
  <si>
    <t>China Salesman</t>
  </si>
  <si>
    <t>Tan Bing</t>
  </si>
  <si>
    <t>Li Dong Xue, Mike Tyson, Steven Seagal, Janicke Askevold, Li Ai, Eriq Ebouaney, Clovis Fouin, Wang Zijian</t>
  </si>
  <si>
    <t>September 24, 2018</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</si>
  <si>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</si>
  <si>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</si>
  <si>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</si>
  <si>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</si>
  <si>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</si>
  <si>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</si>
  <si>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</si>
  <si>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</si>
  <si>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</si>
  <si>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</si>
  <si>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</si>
  <si>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</si>
  <si>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</si>
  <si>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</si>
  <si>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</si>
  <si>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</si>
  <si>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</si>
  <si>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</si>
  <si>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</si>
  <si>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</si>
  <si>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</si>
  <si>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</si>
  <si>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</si>
  <si>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</si>
  <si>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</si>
  <si>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</si>
  <si>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</si>
  <si>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</si>
  <si>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</si>
  <si>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</si>
  <si>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</si>
  <si>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</si>
  <si>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</si>
  <si>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</si>
  <si>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</si>
  <si>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</si>
  <si>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</si>
  <si>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</si>
  <si>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</si>
  <si>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</si>
  <si>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Matas Marmorato, Martn Urruty, Csar Albarracn, Guillermo Fernandez, Daniel Di Biase</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</si>
  <si>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</si>
  <si>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</si>
  <si>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</si>
  <si>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</si>
  <si>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</si>
  <si>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</si>
  <si>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</si>
  <si>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</si>
  <si>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</si>
  <si>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</si>
  <si>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</si>
  <si>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</si>
  <si>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</si>
  <si>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</si>
  <si>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</si>
  <si>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</si>
  <si>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</si>
  <si>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</si>
  <si>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</si>
  <si>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</si>
  <si>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</si>
  <si>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</si>
  <si>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</si>
  <si>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</si>
  <si>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</si>
  <si>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</si>
  <si>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</si>
  <si>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</si>
  <si>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</si>
  <si>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</si>
  <si>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</si>
  <si>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</si>
  <si>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</si>
  <si>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</si>
  <si>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</si>
  <si>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</si>
  <si>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</si>
  <si>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</si>
  <si>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</si>
  <si>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</si>
  <si>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</si>
  <si>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</si>
  <si>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</si>
  <si>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</si>
  <si>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</si>
  <si>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</si>
  <si>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</si>
  <si>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s6500</t>
  </si>
  <si>
    <t>Clive Davis: The Soundtrack of Our Lives</t>
  </si>
  <si>
    <t>Chris Perkel</t>
  </si>
  <si>
    <t>Clive Davis</t>
  </si>
  <si>
    <t>s6501</t>
  </si>
  <si>
    <t>Closed Circuit</t>
  </si>
  <si>
    <t>John Crowley</t>
  </si>
  <si>
    <t>Eric Bana, Rebecca Hall, Ciarn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</si>
  <si>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</si>
  <si>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</si>
  <si>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</si>
  <si>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</si>
  <si>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</si>
  <si>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</si>
  <si>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</si>
  <si>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</si>
  <si>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</si>
  <si>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</si>
  <si>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</si>
  <si>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</si>
  <si>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</si>
  <si>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</si>
  <si>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</si>
  <si>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</si>
  <si>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</si>
  <si>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</si>
  <si>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</si>
  <si>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</si>
  <si>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</si>
  <si>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</si>
  <si>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</si>
  <si>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</si>
  <si>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</si>
  <si>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</si>
  <si>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</si>
  <si>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</si>
  <si>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</si>
  <si>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</si>
  <si>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</si>
  <si>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</si>
  <si>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</si>
  <si>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</si>
  <si>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</si>
  <si>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</si>
  <si>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</si>
  <si>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</si>
  <si>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</si>
  <si>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</si>
  <si>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</si>
  <si>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</si>
  <si>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</si>
  <si>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</si>
  <si>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</si>
  <si>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</si>
  <si>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</si>
  <si>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</si>
  <si>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</si>
  <si>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</si>
  <si>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</si>
  <si>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</si>
  <si>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</si>
  <si>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</si>
  <si>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</si>
  <si>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</si>
  <si>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</si>
  <si>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</si>
  <si>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</si>
  <si>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</si>
  <si>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</si>
  <si>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</si>
  <si>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</si>
  <si>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s6531</t>
  </si>
  <si>
    <t>Contract</t>
  </si>
  <si>
    <t>Adhvik Mahajan, Prasad Purandhare, Sakshi Gulati, Zakir Hussain, Amruta Subhash, Kishore Kadam, Sumeet Nijhawan, Upyendra Limaye</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</si>
  <si>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</si>
  <si>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</si>
  <si>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</si>
  <si>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</si>
  <si>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</si>
  <si>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</si>
  <si>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</si>
  <si>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</si>
  <si>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</si>
  <si>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</si>
  <si>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</si>
  <si>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</si>
  <si>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</si>
  <si>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</si>
  <si>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</si>
  <si>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</si>
  <si>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</si>
  <si>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</si>
  <si>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</si>
  <si>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</si>
  <si>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</si>
  <si>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</si>
  <si>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</si>
  <si>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</si>
  <si>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Pea</t>
  </si>
  <si>
    <t>s6542</t>
  </si>
  <si>
    <t>CRD</t>
  </si>
  <si>
    <t>Kranti Kanade</t>
  </si>
  <si>
    <t>Mrinmayee Godbole, Vinay Sharma, Saurabh Saraswat, Isha Keskar, Abhay Mahajan, Geetika Tyagi</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</si>
  <si>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</si>
  <si>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</si>
  <si>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</si>
  <si>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</si>
  <si>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</si>
  <si>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</si>
  <si>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</si>
  <si>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</si>
  <si>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</si>
  <si>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</si>
  <si>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</si>
  <si>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</si>
  <si>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</si>
  <si>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</si>
  <si>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</si>
  <si>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</si>
  <si>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</si>
  <si>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</si>
  <si>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</si>
  <si>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</si>
  <si>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imek, Nilay Gk, Volkan nal, Fehmi Karaarslan, Elin Atamg, mer Duran, Murat Sevi, Aybike Turan, Burak imen</t>
  </si>
  <si>
    <t>s6549</t>
  </si>
  <si>
    <t>Dad</t>
  </si>
  <si>
    <t>Gary David Goldberg</t>
  </si>
  <si>
    <t>Jack Lemmon, Ted Danson, Olympia Dukakis, Kathy Baker, Kevin Spacey, Ethan Hawke, Zakes Mokae, J.T. Walsh, Peter Michael Goetz, John Apicella, Richard McGonagle, Bill Morey, Mary Fogarty</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</si>
  <si>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</si>
  <si>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</si>
  <si>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</si>
  <si>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</si>
  <si>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</si>
  <si>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</si>
  <si>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</si>
  <si>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</si>
  <si>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</si>
  <si>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</si>
  <si>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</si>
  <si>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</si>
  <si>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Pars</t>
  </si>
  <si>
    <t>Walter Corns, Dany Casco, Caro Angus, Roco Rodrguez Presedo, Chucho Fernndez, Amanda Nara, Maite Zumelz</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</si>
  <si>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</si>
  <si>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</si>
  <si>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</si>
  <si>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</si>
  <si>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</si>
  <si>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</si>
  <si>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</si>
  <si>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</si>
  <si>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</si>
  <si>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</si>
  <si>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Valle</t>
  </si>
  <si>
    <t>Matthew McConaughey, Jennifer Garner, Jared Leto, Denis O'Hare, Steve Zahn, Michael O'Neill, Dallas Roberts, Griffin Dunne, Kevin Rankin, Donna DuPlantier</t>
  </si>
  <si>
    <t>s6558</t>
  </si>
  <si>
    <t>Dance Academy: The Comeback</t>
  </si>
  <si>
    <t>Xenia Goodwin, Alicia Banit, Dena Kaplan, Jordan Rodrigues, Keiynan Lonsdale, Thomas Lacey, Tara Morice, Miranda Otto</t>
  </si>
  <si>
    <t>Germany, Australia</t>
  </si>
  <si>
    <t>s6559</t>
  </si>
  <si>
    <t>Dancing Quietly</t>
  </si>
  <si>
    <t>Philipp Eichholtz</t>
  </si>
  <si>
    <t>Martina Schne-Radunski, Hans-Heinrich Hardt, Sebastian Frsdorf, Claudia Jacob, Deleila Piasko, Tobias Borchers, Ruth Bickelhaupt</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</si>
  <si>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</si>
  <si>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</si>
  <si>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</si>
  <si>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</si>
  <si>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</si>
  <si>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</si>
  <si>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</si>
  <si>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Rene Smith, Jeremy Foley, Charles Hallahan, Grant Heslov, Kirk Trutner, Arabella Field, Tzi Ma</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</si>
  <si>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</si>
  <si>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</si>
  <si>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</si>
  <si>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</si>
  <si>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</si>
  <si>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</si>
  <si>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</si>
  <si>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Wickiewicz, Piotr Gowacki</t>
  </si>
  <si>
    <t>United Kingdom, Poland, United States</t>
  </si>
  <si>
    <t>s6567</t>
  </si>
  <si>
    <t>Dark Places</t>
  </si>
  <si>
    <t>Charlize Theron, Nicholas Hoult, Chlo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</si>
  <si>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</si>
  <si>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</si>
  <si>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</si>
  <si>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</si>
  <si>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</si>
  <si>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</si>
  <si>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</si>
  <si>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</si>
  <si>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</si>
  <si>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</si>
  <si>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</si>
  <si>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</si>
  <si>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</si>
  <si>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</si>
  <si>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</si>
  <si>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</si>
  <si>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</si>
  <si>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</si>
  <si>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</si>
  <si>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</si>
  <si>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</si>
  <si>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</si>
  <si>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</si>
  <si>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</si>
  <si>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</si>
  <si>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</si>
  <si>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</si>
  <si>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</si>
  <si>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</si>
  <si>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</si>
  <si>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</si>
  <si>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</si>
  <si>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</si>
  <si>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</si>
  <si>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</si>
  <si>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</si>
  <si>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</si>
  <si>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</si>
  <si>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</si>
  <si>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</si>
  <si>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</si>
  <si>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</si>
  <si>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</si>
  <si>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</si>
  <si>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</si>
  <si>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</si>
  <si>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</si>
  <si>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</si>
  <si>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</si>
  <si>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</si>
  <si>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</si>
  <si>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</si>
  <si>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</si>
  <si>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</si>
  <si>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</si>
  <si>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</si>
  <si>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</si>
  <si>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</si>
  <si>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</si>
  <si>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</si>
  <si>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</si>
  <si>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</si>
  <si>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</si>
  <si>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</si>
  <si>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</si>
  <si>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</si>
  <si>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</si>
  <si>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</si>
  <si>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</si>
  <si>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</si>
  <si>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</si>
  <si>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</si>
  <si>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</si>
  <si>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</si>
  <si>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</si>
  <si>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</si>
  <si>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</si>
  <si>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</si>
  <si>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</si>
  <si>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</si>
  <si>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</si>
  <si>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</si>
  <si>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</si>
  <si>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</si>
  <si>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</si>
  <si>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</si>
  <si>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</si>
  <si>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</si>
  <si>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</si>
  <si>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</si>
  <si>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</si>
  <si>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</si>
  <si>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</si>
  <si>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</si>
  <si>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</si>
  <si>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</si>
  <si>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</si>
  <si>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</si>
  <si>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</si>
  <si>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</si>
  <si>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</si>
  <si>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</si>
  <si>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</si>
  <si>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</si>
  <si>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</si>
  <si>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</si>
  <si>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</si>
  <si>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s6601</t>
  </si>
  <si>
    <t>Devil's Gate</t>
  </si>
  <si>
    <t>Clay Staub</t>
  </si>
  <si>
    <t>Amanda Schull, Milo Ventimiglia, Shawn Ashmore, Bridget Regan, Jonathan Frakes, Sarah Constible, Spencer Drever, Javier Botet</t>
  </si>
  <si>
    <t>s6603</t>
  </si>
  <si>
    <t>Devrai</t>
  </si>
  <si>
    <t>Atul Kulkarni, Sonali Kulkarni, Tushar Dalvi, Devika Daftardar, Amruta Subhash, Mohan Agashe, Ashwin Chitale, Jyoti Subhash</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</si>
  <si>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</si>
  <si>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</si>
  <si>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</si>
  <si>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</si>
  <si>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</si>
  <si>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</si>
  <si>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</si>
  <si>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</si>
  <si>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</si>
  <si>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</si>
  <si>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</si>
  <si>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</si>
  <si>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s6609</t>
  </si>
  <si>
    <t>Diary of a Chambermaid</t>
  </si>
  <si>
    <t>Benot Jacquot</t>
  </si>
  <si>
    <t>La Seydoux, Vincent Lindon, Clotilde Mollet, Herv Pierre, Mlodie Valemberg, Patrick d'Assumao, Vincent Lacoste, Josphine Derenne, Dominique Reymond</t>
  </si>
  <si>
    <t>s6610</t>
  </si>
  <si>
    <t>Die Another Day</t>
  </si>
  <si>
    <t>Pierce Brosnan, Halle Berry, Toby Stephens, Rick Yune, Rosamund Pike, Judi Dench, John Cleese, Michael Madsen, Will Yun Lee, Kenneth Tsang, Emilio Echevarra, Mikhail Gorevoy, Lawrence Makoare, Colin Salmon, Samantha Bond</t>
  </si>
  <si>
    <t>s6611</t>
  </si>
  <si>
    <t>Dil Hai Tumhaara</t>
  </si>
  <si>
    <t>Rekha, Preity Zinta, Mahima Chaudhry, Arjun Rampal, Jimmy Shergill, Alok Nath, Dilip Joshi, Govind Namdeo</t>
  </si>
  <si>
    <t>s6613</t>
  </si>
  <si>
    <t>Dinner for Schmucks</t>
  </si>
  <si>
    <t>Steve Carell, Paul Rudd, Zach Galifianakis, Jemaine Clement, Jeff Dunham, Bruce Greenwood, Ron Livingston, Chris O'Dowd, Lucy Punch, Stephanie Szostak, David Walliams, Larry Wilmore</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</si>
  <si>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</si>
  <si>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</si>
  <si>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</si>
  <si>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</si>
  <si>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</si>
  <si>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</si>
  <si>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</si>
  <si>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</si>
  <si>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</si>
  <si>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</si>
  <si>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</si>
  <si>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</si>
  <si>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</si>
  <si>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</si>
  <si>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</si>
  <si>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</si>
  <si>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</si>
  <si>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</si>
  <si>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</si>
  <si>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</si>
  <si>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</si>
  <si>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</si>
  <si>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</si>
  <si>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</si>
  <si>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</si>
  <si>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</si>
  <si>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</si>
  <si>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</si>
  <si>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</si>
  <si>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</si>
  <si>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</si>
  <si>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</si>
  <si>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</si>
  <si>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</si>
  <si>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</si>
  <si>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</si>
  <si>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</si>
  <si>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</si>
  <si>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</si>
  <si>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</si>
  <si>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</si>
  <si>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</si>
  <si>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</si>
  <si>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</si>
  <si>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</si>
  <si>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</si>
  <si>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</si>
  <si>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</si>
  <si>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</si>
  <si>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</si>
  <si>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</si>
  <si>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</si>
  <si>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</si>
  <si>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</si>
  <si>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</si>
  <si>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</si>
  <si>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</si>
  <si>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</si>
  <si>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</si>
  <si>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</si>
  <si>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</si>
  <si>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</si>
  <si>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</si>
  <si>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</si>
  <si>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</si>
  <si>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</si>
  <si>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</si>
  <si>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</si>
  <si>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</si>
  <si>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</si>
  <si>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</si>
  <si>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</si>
  <si>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</si>
  <si>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</si>
  <si>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</si>
  <si>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</si>
  <si>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</si>
  <si>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</si>
  <si>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</si>
  <si>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</si>
  <si>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</si>
  <si>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</si>
  <si>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</si>
  <si>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</si>
  <si>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</si>
  <si>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</si>
  <si>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</si>
  <si>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</si>
  <si>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</si>
  <si>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</si>
  <si>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</si>
  <si>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</si>
  <si>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</si>
  <si>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</si>
  <si>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</si>
  <si>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</si>
  <si>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</si>
  <si>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</si>
  <si>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</si>
  <si>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</si>
  <si>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</si>
  <si>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</si>
  <si>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</si>
  <si>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</si>
  <si>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</si>
  <si>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</si>
  <si>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</si>
  <si>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 Eriksen, Richard Cordery, Martin Hutson, Turlough Convery, Delroy Brown, Tamzin Merchant</t>
  </si>
  <si>
    <t>s6648</t>
  </si>
  <si>
    <t>Dream Big: Engineering Our World</t>
  </si>
  <si>
    <t>Greg MacGillivray</t>
  </si>
  <si>
    <t>Jeff Bridges</t>
  </si>
  <si>
    <t>s6650</t>
  </si>
  <si>
    <t>Dries</t>
  </si>
  <si>
    <t>Reiner Holzemer</t>
  </si>
  <si>
    <t>Dries Van Noten</t>
  </si>
  <si>
    <t>Germany, Belgium</t>
  </si>
  <si>
    <t>January 16, 2019</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</si>
  <si>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</si>
  <si>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</si>
  <si>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</si>
  <si>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</si>
  <si>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</si>
  <si>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</si>
  <si>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</si>
  <si>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</si>
  <si>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</si>
  <si>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</si>
  <si>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</si>
  <si>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</si>
  <si>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</si>
  <si>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</si>
  <si>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</si>
  <si>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</si>
  <si>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</si>
  <si>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</si>
  <si>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</si>
  <si>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</si>
  <si>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</si>
  <si>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</si>
  <si>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</si>
  <si>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</si>
  <si>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</si>
  <si>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</si>
  <si>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</si>
  <si>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</si>
  <si>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</si>
  <si>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</si>
  <si>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</si>
  <si>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</si>
  <si>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</si>
  <si>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</si>
  <si>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</si>
  <si>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</si>
  <si>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</si>
  <si>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</si>
  <si>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</si>
  <si>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</si>
  <si>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</si>
  <si>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</si>
  <si>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</si>
  <si>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</si>
  <si>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</si>
  <si>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</si>
  <si>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</si>
  <si>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</si>
  <si>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</si>
  <si>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</si>
  <si>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</si>
  <si>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</si>
  <si>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</si>
  <si>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February 4, 2018</t>
  </si>
  <si>
    <t>s6676</t>
  </si>
  <si>
    <t>El Che</t>
  </si>
  <si>
    <t>Venezuela</t>
  </si>
  <si>
    <t>April 8, 2017</t>
  </si>
  <si>
    <t>s6681</t>
  </si>
  <si>
    <t>Elephants Dream 4 Hour</t>
  </si>
  <si>
    <t>Bassam Kurdali</t>
  </si>
  <si>
    <t>Cas Jansen, Tygo Gernandt</t>
  </si>
  <si>
    <t>August 23, 2018</t>
  </si>
  <si>
    <t>s6683</t>
  </si>
  <si>
    <t>Elizabeth Harvest</t>
  </si>
  <si>
    <t>Sebastian Gutierrez</t>
  </si>
  <si>
    <t>Abbey Lee, Ciarn Hinds, Carla Gugino, Matthew Beard, Dylan Baker</t>
  </si>
  <si>
    <t>s6684</t>
  </si>
  <si>
    <t>Elles 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</si>
  <si>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</si>
  <si>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</si>
  <si>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</si>
  <si>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</si>
  <si>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</si>
  <si>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</si>
  <si>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</si>
  <si>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</si>
  <si>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</si>
  <si>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</si>
  <si>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</si>
  <si>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</si>
  <si>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</si>
  <si>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</si>
  <si>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</si>
  <si>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</si>
  <si>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</si>
  <si>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</si>
  <si>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</si>
  <si>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</si>
  <si>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</si>
  <si>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</si>
  <si>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</si>
  <si>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</si>
  <si>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</si>
  <si>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</si>
  <si>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</si>
  <si>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s6697</t>
  </si>
  <si>
    <t>End of Watch</t>
  </si>
  <si>
    <t>Jake Gyllenhaal, Michael Pea, Natalie Martinez, Anna Kendrick, David Harbour, Frank Grillo, America Ferrera, Cle Sloan, Jaime FitzSimons, Cody Horn, Shondrella Avery, America Ferrara</t>
  </si>
  <si>
    <t>s6699</t>
  </si>
  <si>
    <t>Enemy</t>
  </si>
  <si>
    <t>Denis Villeneuve</t>
  </si>
  <si>
    <t>Jake Gyllenhaal, Mlanie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</si>
  <si>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</si>
  <si>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</si>
  <si>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</si>
  <si>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</si>
  <si>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</si>
  <si>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</si>
  <si>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</si>
  <si>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</si>
  <si>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</si>
  <si>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</si>
  <si>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</si>
  <si>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</si>
  <si>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</si>
  <si>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</si>
  <si>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</si>
  <si>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</si>
  <si>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</si>
  <si>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</si>
  <si>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</si>
  <si>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</si>
  <si>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</si>
  <si>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</si>
  <si>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</si>
  <si>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</si>
  <si>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</si>
  <si>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</si>
  <si>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</si>
  <si>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Wadysaw Kowalski, Micha Bajor, Jan Peszek, Jerzy Biczycki</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</si>
  <si>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</si>
  <si>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</si>
  <si>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</si>
  <si>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</si>
  <si>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</si>
  <si>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</si>
  <si>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s6709</t>
  </si>
  <si>
    <t>Euphoria</t>
  </si>
  <si>
    <t>Valeria Golino</t>
  </si>
  <si>
    <t>Riccardo Scamarcio, Valerio Mastandrea, Isabella Ferrari, Valentina Cervi, Jasmine Trinca, Andrea Germani, Marzia Ubaldi, Iaia Forte</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</si>
  <si>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</si>
  <si>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</si>
  <si>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</si>
  <si>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</si>
  <si>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</si>
  <si>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</si>
  <si>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</si>
  <si>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</si>
  <si>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</si>
  <si>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</si>
  <si>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</si>
  <si>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</si>
  <si>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</si>
  <si>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</si>
  <si>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Penlope Cruz, Javier Bardem, Ricardo Darn, Eduard Fernndez, Brbara Lennie, Inma Cuesta, Elvira Mnguez, Ramn Barea, Carla Campra, Sara Slamo, Roger Casamajor, Jos ngel Egido</t>
  </si>
  <si>
    <t>Spain, France, Italy</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</si>
  <si>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</si>
  <si>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</si>
  <si>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</si>
  <si>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</si>
  <si>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</si>
  <si>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</si>
  <si>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</si>
  <si>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s6720</t>
  </si>
  <si>
    <t>Executive Decision</t>
  </si>
  <si>
    <t>Stuart Baird</t>
  </si>
  <si>
    <t>Kurt Russell, Halle Berry, John Leguizamo, Oliver Platt, Steven Seagal, Joe Morton, David Suchet, BD Wong, Len Cariou, Whip Hubley</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</si>
  <si>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</si>
  <si>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</si>
  <si>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</si>
  <si>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</si>
  <si>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</si>
  <si>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</si>
  <si>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</si>
  <si>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</si>
  <si>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</si>
  <si>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</si>
  <si>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</si>
  <si>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</si>
  <si>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s6726</t>
  </si>
  <si>
    <t>Eyyvah Eyyvah</t>
  </si>
  <si>
    <t>Demet Akba, Ata Demirer, zge Borak, Bican Gnalan, Salih Kalyon, Tanju Tuncel, Meray lgen</t>
  </si>
  <si>
    <t>s6727</t>
  </si>
  <si>
    <t>Eyyvah Eyyvah 2</t>
  </si>
  <si>
    <t>Demet Akba, Ata Demirer, zge Borak, Salih Kalyon, Tanju Tuncel, Meray lgen, Bican Gnalan, Tark nlolu, Ayenil amlolu</t>
  </si>
  <si>
    <t>s6728</t>
  </si>
  <si>
    <t>Eyyvah Eyyvah 3</t>
  </si>
  <si>
    <t>Demet Akba, Ata Demirer, zge Borak, Salih Kalyon, Tanju Tuncel, Serra Ylmaz, Tark nlolu, Ayenil amlolu</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</si>
  <si>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</si>
  <si>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</si>
  <si>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</si>
  <si>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</si>
  <si>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</si>
  <si>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</si>
  <si>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</si>
  <si>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</si>
  <si>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</si>
  <si>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</si>
  <si>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</si>
  <si>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</si>
  <si>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</si>
  <si>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</si>
  <si>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</si>
  <si>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</si>
  <si>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</si>
  <si>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</si>
  <si>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</si>
  <si>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</si>
  <si>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</si>
  <si>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Yiit, Giwar Xatar Hajabi, Ridvan Kirtan, Ilhan Erdinc, Michael Hanemann, Sedat Kirtan</t>
  </si>
  <si>
    <t>s6739</t>
  </si>
  <si>
    <t>Fanatic</t>
  </si>
  <si>
    <t>Keith L. Smith</t>
  </si>
  <si>
    <t>Denyce Lawton, Hosea Chanchez, Michelle Mitchenor, Darius McCrary, Shawne Merriman, Sticky Fingaz, Miguel A. Nez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</si>
  <si>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</si>
  <si>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</si>
  <si>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</si>
  <si>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</si>
  <si>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</si>
  <si>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</si>
  <si>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</si>
  <si>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</si>
  <si>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</si>
  <si>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</si>
  <si>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</si>
  <si>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</si>
  <si>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</si>
  <si>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</si>
  <si>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</si>
  <si>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</si>
  <si>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</si>
  <si>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</si>
  <si>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</si>
  <si>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</si>
  <si>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</si>
  <si>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</si>
  <si>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</si>
  <si>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</si>
  <si>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</si>
  <si>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</si>
  <si>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</si>
  <si>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</si>
  <si>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</si>
  <si>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</si>
  <si>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</si>
  <si>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</si>
  <si>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</si>
  <si>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</si>
  <si>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</si>
  <si>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</si>
  <si>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</si>
  <si>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</si>
  <si>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</si>
  <si>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</si>
  <si>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</si>
  <si>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</si>
  <si>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</si>
  <si>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</si>
  <si>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</si>
  <si>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</si>
  <si>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</si>
  <si>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</si>
  <si>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</si>
  <si>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</si>
  <si>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</si>
  <si>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</si>
  <si>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</si>
  <si>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</si>
  <si>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</si>
  <si>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</si>
  <si>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</si>
  <si>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</si>
  <si>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</si>
  <si>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</si>
  <si>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</si>
  <si>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</si>
  <si>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</si>
  <si>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</si>
  <si>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</si>
  <si>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</si>
  <si>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</si>
  <si>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</si>
  <si>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</si>
  <si>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</si>
  <si>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</si>
  <si>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</si>
  <si>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</si>
  <si>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</si>
  <si>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</si>
  <si>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</si>
  <si>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</si>
  <si>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</si>
  <si>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</si>
  <si>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</si>
  <si>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</si>
  <si>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</si>
  <si>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s6766</t>
  </si>
  <si>
    <t>Five Elements Ninjas</t>
  </si>
  <si>
    <t>Cheh Chang</t>
  </si>
  <si>
    <t>Tien-chi Cheng, Tien Hsiang Lung, Meng Lo, Michael Chan Wai-Man, Pei Hsi Chen, Li Wang, Ke Chu</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</si>
  <si>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</si>
  <si>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</si>
  <si>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</si>
  <si>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</si>
  <si>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</si>
  <si>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</si>
  <si>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</si>
  <si>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</si>
  <si>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</si>
  <si>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</si>
  <si>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</si>
  <si>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</si>
  <si>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</si>
  <si>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</si>
  <si>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</si>
  <si>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</si>
  <si>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</si>
  <si>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</si>
  <si>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</si>
  <si>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</si>
  <si>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s6777</t>
  </si>
  <si>
    <t>For Colored Girls</t>
  </si>
  <si>
    <t>Kimberly Elise, Janet Jackson, Loretta Devine, Thandie Newton, Anika Noni Rose, Kerry Washington, Tessa Thompson, Phylicia Rashad, Whoopi Goldberg, Omari Hardwick, Macy Gray, Michael Ealy, Richard Lawson, Hill Harper, Khalil Kain</t>
  </si>
  <si>
    <t>s6779</t>
  </si>
  <si>
    <t>For Greater Glory</t>
  </si>
  <si>
    <t>Dean Wright</t>
  </si>
  <si>
    <t>Rubn Blades, Bruce Greenwood, Bruce McGill, Peter O'Toole, Andy Garcia, Nestor Carbonell, Eduardo Verstegui,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</si>
  <si>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</si>
  <si>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</si>
  <si>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</si>
  <si>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</si>
  <si>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</si>
  <si>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</si>
  <si>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</si>
  <si>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</si>
  <si>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</si>
  <si>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</si>
  <si>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</si>
  <si>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</si>
  <si>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</si>
  <si>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</si>
  <si>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</si>
  <si>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</si>
  <si>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</si>
  <si>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</si>
  <si>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</si>
  <si>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</si>
  <si>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s6791</t>
  </si>
  <si>
    <t>Four Christmases</t>
  </si>
  <si>
    <t>Seth Gordon</t>
  </si>
  <si>
    <t>Vince Vaughn, Reese Witherspoon, Robert Duvall, Sissy Spacek, Jon Voight, Jon Favreau, Mary Steenburgen, Dwight Yoakam, Tim McGraw, Kristin Chenoweth</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</si>
  <si>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</si>
  <si>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</si>
  <si>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</si>
  <si>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</si>
  <si>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</si>
  <si>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</si>
  <si>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</si>
  <si>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</si>
  <si>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</si>
  <si>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</si>
  <si>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</si>
  <si>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</si>
  <si>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</si>
  <si>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</si>
  <si>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</si>
  <si>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</si>
  <si>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</si>
  <si>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</si>
  <si>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</si>
  <si>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</si>
  <si>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</si>
  <si>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</si>
  <si>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</si>
  <si>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</si>
  <si>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</si>
  <si>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</si>
  <si>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</si>
  <si>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</si>
  <si>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</si>
  <si>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</si>
  <si>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</si>
  <si>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</si>
  <si>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</si>
  <si>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</si>
  <si>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</si>
  <si>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</si>
  <si>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</si>
  <si>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</si>
  <si>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</si>
  <si>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</si>
  <si>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</si>
  <si>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</si>
  <si>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</si>
  <si>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</si>
  <si>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</si>
  <si>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</si>
  <si>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</si>
  <si>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s6808</t>
  </si>
  <si>
    <t>From Japan to Egypt</t>
  </si>
  <si>
    <t>Ahmed Eid, Saki Tsukamoto, Nada Moussa, Mohammed Tharwat</t>
  </si>
  <si>
    <t>s6809</t>
  </si>
  <si>
    <t>From Paris with Love</t>
  </si>
  <si>
    <t>John Travolta, Jonathan Rhys Meyers, Kasia Smutniak, Richard Durden, Bing Yin, Amber Rose Revah, Eric Godon, Franois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</si>
  <si>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</si>
  <si>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</si>
  <si>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</si>
  <si>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</si>
  <si>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</si>
  <si>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</si>
  <si>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</si>
  <si>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</si>
  <si>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</si>
  <si>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</si>
  <si>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</si>
  <si>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</si>
  <si>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</si>
  <si>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</si>
  <si>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</si>
  <si>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</si>
  <si>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</si>
  <si>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</si>
  <si>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</si>
  <si>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</si>
  <si>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</si>
  <si>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</si>
  <si>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</si>
  <si>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</si>
  <si>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</si>
  <si>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</si>
  <si>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</si>
  <si>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s6820</t>
  </si>
  <si>
    <t>Gabriel and the Mountain</t>
  </si>
  <si>
    <t>Fellipe Barbosa</t>
  </si>
  <si>
    <t>Joo Pedro Zappa, Caroline Abras, Alex Alembe, Leonard Siampala, Tony B. Lesika, John Goodluck, Rashidi Athuman, Toney Montana, George Ngandu, Rhosinah Sekeleti, Luke Mpata, Lewis Gadson, Manuela Pacq</t>
  </si>
  <si>
    <t>s6822</t>
  </si>
  <si>
    <t>Gagarin: First in Space</t>
  </si>
  <si>
    <t>Pavel Parkhomenko</t>
  </si>
  <si>
    <t>Yaroslav Zhalnin, Mikhail Filippov, Olga Ivanova, Vadim Michman, Vladimir Steklov, Viktor Proskurin, Nadezhda Markina, Daniil Vorobyov</t>
  </si>
  <si>
    <t>s6824</t>
  </si>
  <si>
    <t>Galih dan Ratna</t>
  </si>
  <si>
    <t>Refal Hady, Sheryl Sheinafia, Ayu Dyah Pasha, Joko Anwar, Hengky Tarnando, Marissa Anita, Sari Koeswoyo</t>
  </si>
  <si>
    <t>s6827</t>
  </si>
  <si>
    <t>Gangs of New York</t>
  </si>
  <si>
    <t>Leonardo DiCaprio, Daniel Day-Lewis, Cameron Diaz, Jim Broadbent, John C. Reilly, Henry Thomas, Liam Neeson, Brendan Gleeson, Gary Lewis, Stephen Graham</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</si>
  <si>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</si>
  <si>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</si>
  <si>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</si>
  <si>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</si>
  <si>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</si>
  <si>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</si>
  <si>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</si>
  <si>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</si>
  <si>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</si>
  <si>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</si>
  <si>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</si>
  <si>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</si>
  <si>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</si>
  <si>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</si>
  <si>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</si>
  <si>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</si>
  <si>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</si>
  <si>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</si>
  <si>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</si>
  <si>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</si>
  <si>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</si>
  <si>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</si>
  <si>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</si>
  <si>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</si>
  <si>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</si>
  <si>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</si>
  <si>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</si>
  <si>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</si>
  <si>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</si>
  <si>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</si>
  <si>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</si>
  <si>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</si>
  <si>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</si>
  <si>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</si>
  <si>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</si>
  <si>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</si>
  <si>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</si>
  <si>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</si>
  <si>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</si>
  <si>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</si>
  <si>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</si>
  <si>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</si>
  <si>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</si>
  <si>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</si>
  <si>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</si>
  <si>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</si>
  <si>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</si>
  <si>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</si>
  <si>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</si>
  <si>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</si>
  <si>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</si>
  <si>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</si>
  <si>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</si>
  <si>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</si>
  <si>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</si>
  <si>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</si>
  <si>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</si>
  <si>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</si>
  <si>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</si>
  <si>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</si>
  <si>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</si>
  <si>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</si>
  <si>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</si>
  <si>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</si>
  <si>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</si>
  <si>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</si>
  <si>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</si>
  <si>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</si>
  <si>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</si>
  <si>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</si>
  <si>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</si>
  <si>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</si>
  <si>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</si>
  <si>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</si>
  <si>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</si>
  <si>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</si>
  <si>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</si>
  <si>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</si>
  <si>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</si>
  <si>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</si>
  <si>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</si>
  <si>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</si>
  <si>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</si>
  <si>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</si>
  <si>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</si>
  <si>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</si>
  <si>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</si>
  <si>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</si>
  <si>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</si>
  <si>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</si>
  <si>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</si>
  <si>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</si>
  <si>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</si>
  <si>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</si>
  <si>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</si>
  <si>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</si>
  <si>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</si>
  <si>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</si>
  <si>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</si>
  <si>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</si>
  <si>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</si>
  <si>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</si>
  <si>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</si>
  <si>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</si>
  <si>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</si>
  <si>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</si>
  <si>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</si>
  <si>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</si>
  <si>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</si>
  <si>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</si>
  <si>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</si>
  <si>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</si>
  <si>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</si>
  <si>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</si>
  <si>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</si>
  <si>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s6867</t>
  </si>
  <si>
    <t>GoldenEye</t>
  </si>
  <si>
    <t>Pierce Brosnan, Sean Bean, Izabella Scorupco, Famke Janssen, Joe Don Baker, Judi Dench, Robbie Coltrane, Gottfried John, Alan Cumming, Tchky Karyo, Desmond Llewelyn, Samantha Bond, Michael Kitchen, Serena Gordon, Simon Kunz</t>
  </si>
  <si>
    <t>s6868</t>
  </si>
  <si>
    <t>Goldie</t>
  </si>
  <si>
    <t>Sam de Jong</t>
  </si>
  <si>
    <t>Slick Woods, George Sample III, Shaquila Angela Griszell, Danny Hoch, Khris Davis, Jazmyn Davis, Alana Tyler-Tomkins, Fran Jaye</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</si>
  <si>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</si>
  <si>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</si>
  <si>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</si>
  <si>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</si>
  <si>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</si>
  <si>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</si>
  <si>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</si>
  <si>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s6873</t>
  </si>
  <si>
    <t>Gone are the Days</t>
  </si>
  <si>
    <t>Mark Landre Gould</t>
  </si>
  <si>
    <t>Lance Henriksen, Tom Berenger, Meg Steedle, Danny Trejo</t>
  </si>
  <si>
    <t>Independent Movies</t>
  </si>
  <si>
    <t>s6874</t>
  </si>
  <si>
    <t>Gonul</t>
  </si>
  <si>
    <t>Neslihan Yesilyurt</t>
  </si>
  <si>
    <t>Gke Bahadr, Engin ztrk,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</si>
  <si>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</si>
  <si>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</si>
  <si>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</si>
  <si>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</si>
  <si>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</si>
  <si>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</si>
  <si>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</si>
  <si>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</si>
  <si>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</si>
  <si>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</si>
  <si>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</si>
  <si>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</si>
  <si>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</si>
  <si>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</si>
  <si>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</si>
  <si>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</si>
  <si>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</si>
  <si>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</si>
  <si>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</si>
  <si>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</si>
  <si>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</si>
  <si>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</si>
  <si>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</si>
  <si>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</si>
  <si>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</si>
  <si>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</si>
  <si>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</si>
  <si>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</si>
  <si>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</si>
  <si>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</si>
  <si>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</si>
  <si>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</si>
  <si>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</si>
  <si>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</si>
  <si>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</si>
  <si>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</si>
  <si>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</si>
  <si>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</si>
  <si>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</si>
  <si>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</si>
  <si>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</si>
  <si>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</si>
  <si>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</si>
  <si>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</si>
  <si>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</si>
  <si>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s6887</t>
  </si>
  <si>
    <t>Gothika</t>
  </si>
  <si>
    <t>Mathieu Kassovitz</t>
  </si>
  <si>
    <t>Halle Berry, Robert Downey Jr., Charles S. Dutton, John Carroll Lynch, Bernard Hill, Penlope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</si>
  <si>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</si>
  <si>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</si>
  <si>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</si>
  <si>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</si>
  <si>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</si>
  <si>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</si>
  <si>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</si>
  <si>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</si>
  <si>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</si>
  <si>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</si>
  <si>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</si>
  <si>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</si>
  <si>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</si>
  <si>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</si>
  <si>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</si>
  <si>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</si>
  <si>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</si>
  <si>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</si>
  <si>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</si>
  <si>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</si>
  <si>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</si>
  <si>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</si>
  <si>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</si>
  <si>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</si>
  <si>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</si>
  <si>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s6903</t>
  </si>
  <si>
    <t>Guy Martin: Last Flight of the Vulcan Bomber</t>
  </si>
  <si>
    <t>James Woodroffe</t>
  </si>
  <si>
    <t>Guy Martin, Kevin Stone, Shaun Dooley</t>
  </si>
  <si>
    <t>s6904</t>
  </si>
  <si>
    <t>Hroes</t>
  </si>
  <si>
    <t>Fabrizio Copano, Juanita Ringeling, Fernando Alarcn, Delfina Guzmn, Paty Cofr, Andrs Rilln, Julio Jung, Nicols Oyarzn</t>
  </si>
  <si>
    <t>s6905</t>
  </si>
  <si>
    <t>Hkmet Kadin</t>
  </si>
  <si>
    <t>Demet Akba, Sermiyan Midyat, Mahir pek, Glhan Tekin, Burcu Gnder, Cezmi Baskn, Renan Bilek, Ayberk Attila, Rza Akn, Blent olak</t>
  </si>
  <si>
    <t>s6906</t>
  </si>
  <si>
    <t>Hkmet Kadin 2</t>
  </si>
  <si>
    <t>Demet Akba, Sermiyan Midyat, Mahir pek, Glhan Tekin, Burcu Gnder, Mine enhuy Teber, Osman Alka, Blent olak, Olgun Toker, Doukan Polat</t>
  </si>
  <si>
    <t>s6909</t>
  </si>
  <si>
    <t>Hadi nallah</t>
  </si>
  <si>
    <t>Ali Taner Baltac</t>
  </si>
  <si>
    <t>Bra Pekin, Murat Boz, Cezmi Baskn, inasi Yurtsever, dil Dizdar, Hlya Glsen Irmak, Canan zer, enay Bozoklar, Emrah Kaman, Mjde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</si>
  <si>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</si>
  <si>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</si>
  <si>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</si>
  <si>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</si>
  <si>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</si>
  <si>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</si>
  <si>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</si>
  <si>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</si>
  <si>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</si>
  <si>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</si>
  <si>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</si>
  <si>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</si>
  <si>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</si>
  <si>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</si>
  <si>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</si>
  <si>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</si>
  <si>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</si>
  <si>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</si>
  <si>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</si>
  <si>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</si>
  <si>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</si>
  <si>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</si>
  <si>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</si>
  <si>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</si>
  <si>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</si>
  <si>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</si>
  <si>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</si>
  <si>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</si>
  <si>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</si>
  <si>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</si>
  <si>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</si>
  <si>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s6919</t>
  </si>
  <si>
    <t>Hans Zimmer: Live in Prague</t>
  </si>
  <si>
    <t>Tim Van Someren</t>
  </si>
  <si>
    <t>Hans Zimmer</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</si>
  <si>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</si>
  <si>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</si>
  <si>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</si>
  <si>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</si>
  <si>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</si>
  <si>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</si>
  <si>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</si>
  <si>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Ivn Arana, Brbara de Regil, Miguel Rodarte</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</si>
  <si>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</si>
  <si>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</si>
  <si>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</si>
  <si>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</si>
  <si>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</si>
  <si>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</si>
  <si>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</si>
  <si>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</si>
  <si>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</si>
  <si>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</si>
  <si>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</si>
  <si>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</si>
  <si>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</si>
  <si>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Garcs, Jon Reep, Missi Pyle</t>
  </si>
  <si>
    <t>s6929</t>
  </si>
  <si>
    <t>Harold &amp; Kumar Go to White Castle</t>
  </si>
  <si>
    <t>Danny Leiner</t>
  </si>
  <si>
    <t>John Cho, Kal Penn, Paula Garcs,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</si>
  <si>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</si>
  <si>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</si>
  <si>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</si>
  <si>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</si>
  <si>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</si>
  <si>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s6932</t>
  </si>
  <si>
    <t>Harriet the Spy: Blog Wars</t>
  </si>
  <si>
    <t>Jennifer Stone, Kristin Booth, Wesley Morgan, Doug Murray, Shauna MacDonald, Jason Blicker, Jayne Eastwood, Melinda Shankar, Alexander Conti, Vanessa Morgan</t>
  </si>
  <si>
    <t>s6934</t>
  </si>
  <si>
    <t>Harry and Snowman</t>
  </si>
  <si>
    <t>Ron Davis</t>
  </si>
  <si>
    <t>Harry DeLeyer</t>
  </si>
  <si>
    <t>s6935</t>
  </si>
  <si>
    <t>Harry Benson: Shoot First</t>
  </si>
  <si>
    <t>Justin Bare, Matthew Miele</t>
  </si>
  <si>
    <t>Harry Benson</t>
  </si>
  <si>
    <t>s6937</t>
  </si>
  <si>
    <t>Haseena Maan Jaayegi</t>
  </si>
  <si>
    <t>Sanjay Dutt, Govinda, Karisma Kapoor, Pooja Batra, Kader Khan, Paresh Rawal, Satish Kaushik, Aruna Irani, Anupam Kher, Ashish Vidyarthi, Aashif Sheikh, Asrani, Razak Khan, Shakti Kapoor, Bindu, Mahavir Shah, Mohan Joshi, Anil Dhawan</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</si>
  <si>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</si>
  <si>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</si>
  <si>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</si>
  <si>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</si>
  <si>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</si>
  <si>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</si>
  <si>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</si>
  <si>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</si>
  <si>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</si>
  <si>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</si>
  <si>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</si>
  <si>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</si>
  <si>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</si>
  <si>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</si>
  <si>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</si>
  <si>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</si>
  <si>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</si>
  <si>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</si>
  <si>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</si>
  <si>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</si>
  <si>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</si>
  <si>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</si>
  <si>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</si>
  <si>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</si>
  <si>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</si>
  <si>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</si>
  <si>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</si>
  <si>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</si>
  <si>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</si>
  <si>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</si>
  <si>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</si>
  <si>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</si>
  <si>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</si>
  <si>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</si>
  <si>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</si>
  <si>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</si>
  <si>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</si>
  <si>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</si>
  <si>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</si>
  <si>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</si>
  <si>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</si>
  <si>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</si>
  <si>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</si>
  <si>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s6953</t>
  </si>
  <si>
    <t>Hedgehogs</t>
  </si>
  <si>
    <t>Huang Jianming</t>
  </si>
  <si>
    <t>Anthony Padilla, Ian Hecox, Jenn McAllister, Jon Heder, Chevy Chase</t>
  </si>
  <si>
    <t>s6955</t>
  </si>
  <si>
    <t>Hell and Back</t>
  </si>
  <si>
    <t>Tom Gianas, Ross R. Shuman</t>
  </si>
  <si>
    <t>Nick Swardson, Mila Kunis, Bob Odenkirk, T.J. Miller, Rob Riggle, Susan Sarandon, Danny McBride, Jennifer Coolidge, John Farley, Maria Bamford</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</si>
  <si>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</si>
  <si>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</si>
  <si>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</si>
  <si>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</si>
  <si>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</si>
  <si>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</si>
  <si>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</si>
  <si>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</si>
  <si>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</si>
  <si>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</si>
  <si>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</si>
  <si>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</si>
  <si>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</si>
  <si>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</si>
  <si>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</si>
  <si>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</si>
  <si>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</si>
  <si>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</si>
  <si>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</si>
  <si>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</si>
  <si>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</si>
  <si>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</si>
  <si>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</si>
  <si>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</si>
  <si>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</si>
  <si>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s6965</t>
  </si>
  <si>
    <t>Hickok</t>
  </si>
  <si>
    <t>Timothy Woodward Jr.</t>
  </si>
  <si>
    <t>Luke Hemsworth, Trace Adkins, Kris Kristofferson, Bruce Dern, Cameron Richardson, Kaiwi Lyman, Hunter Fischer, Robert Catrini, Britain Simons</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</si>
  <si>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</si>
  <si>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</si>
  <si>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</si>
  <si>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</si>
  <si>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</si>
  <si>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</si>
  <si>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</si>
  <si>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</si>
  <si>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</si>
  <si>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Scott Hicks</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</si>
  <si>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</si>
  <si>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</si>
  <si>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</si>
  <si>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</si>
  <si>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</si>
  <si>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</si>
  <si>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</si>
  <si>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</si>
  <si>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</si>
  <si>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</si>
  <si>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</si>
  <si>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</si>
  <si>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</si>
  <si>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</si>
  <si>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</si>
  <si>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s6981</t>
  </si>
  <si>
    <t>Ho Mann Jahaan</t>
  </si>
  <si>
    <t>Asim Raza</t>
  </si>
  <si>
    <t>Adeel Hussain, Mahira Khan, Sheheryar Munawar, Sonya Jehan, Bushra Ansari, Nimra Bucha, Arshad Mahmud, Jamal Shah</t>
  </si>
  <si>
    <t>s6983</t>
  </si>
  <si>
    <t>Hokkabaz</t>
  </si>
  <si>
    <t>Ali Taner Baltac, Cem Ylmaz</t>
  </si>
  <si>
    <t>Cem Ylmaz, Mazhar Alanson, zlem Tekin, Tuna Orhan, Tuncer Salman, Kemal nci, Grgen z, Caner Alkaya, Aye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</si>
  <si>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</si>
  <si>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</si>
  <si>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</si>
  <si>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</si>
  <si>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</si>
  <si>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</si>
  <si>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</si>
  <si>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</si>
  <si>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</si>
  <si>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</si>
  <si>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</si>
  <si>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</si>
  <si>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</si>
  <si>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</si>
  <si>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</si>
  <si>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</si>
  <si>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</si>
  <si>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</si>
  <si>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</si>
  <si>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</si>
  <si>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</si>
  <si>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</si>
  <si>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</si>
  <si>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</si>
  <si>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</si>
  <si>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</si>
  <si>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</si>
  <si>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</si>
  <si>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</si>
  <si>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</si>
  <si>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</si>
  <si>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</si>
  <si>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</si>
  <si>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</si>
  <si>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</si>
  <si>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</si>
  <si>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</si>
  <si>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</si>
  <si>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</si>
  <si>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</si>
  <si>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</si>
  <si>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</si>
  <si>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</si>
  <si>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s6998</t>
  </si>
  <si>
    <t>Horns</t>
  </si>
  <si>
    <t>Daniel Radcliffe, Juno Temple, Max Minghella, Joe Anderson, Kelli Garner, Heather Graham, David Morse, Kathleen Quinlan, James Remar</t>
  </si>
  <si>
    <t>Dramas, Horror Movies, Sci-Fi &amp; Fantasy</t>
  </si>
  <si>
    <t>s7000</t>
  </si>
  <si>
    <t>Horror Story</t>
  </si>
  <si>
    <t>Ayush Raina</t>
  </si>
  <si>
    <t>Karan Kundra, Nishant Malkani, Hassan Zaidi, Ravish Desai, Radhika Menon, Aparna Bajpai, Nandini Vaid, Sheetal Singh, Bikramjeet Singh, Masood Akhtar</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</si>
  <si>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</si>
  <si>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</si>
  <si>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</si>
  <si>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</si>
  <si>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</si>
  <si>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</si>
  <si>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</si>
  <si>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</si>
  <si>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</si>
  <si>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</si>
  <si>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</si>
  <si>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</si>
  <si>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</si>
  <si>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</si>
  <si>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</si>
  <si>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</si>
  <si>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</si>
  <si>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s7008</t>
  </si>
  <si>
    <t>Hotel Pacific</t>
  </si>
  <si>
    <t>Janusz Majewski</t>
  </si>
  <si>
    <t>Marek Kondrat, Roman Wilhelmi, Roman Skamene, estmr anda, Micha Pawlicki, Martin Hron, Stanisawa Celiska, Joanna Kasperska, Jaroslava Schallerov</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</si>
  <si>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</si>
  <si>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</si>
  <si>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</si>
  <si>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</si>
  <si>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</si>
  <si>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</si>
  <si>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</si>
  <si>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</si>
  <si>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</si>
  <si>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</si>
  <si>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</si>
  <si>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</si>
  <si>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</si>
  <si>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</si>
  <si>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</si>
  <si>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</si>
  <si>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</si>
  <si>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</si>
  <si>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</si>
  <si>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</si>
  <si>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</si>
  <si>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</si>
  <si>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</si>
  <si>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</si>
  <si>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</si>
  <si>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</si>
  <si>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</si>
  <si>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</si>
  <si>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</si>
  <si>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</si>
  <si>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</si>
  <si>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</si>
  <si>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</si>
  <si>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</si>
  <si>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</si>
  <si>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</si>
  <si>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</si>
  <si>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</si>
  <si>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</si>
  <si>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</si>
  <si>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</si>
  <si>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</si>
  <si>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</si>
  <si>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</si>
  <si>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</si>
  <si>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</si>
  <si>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</si>
  <si>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</si>
  <si>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</si>
  <si>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</si>
  <si>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</si>
  <si>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</si>
  <si>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</si>
  <si>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</si>
  <si>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</si>
  <si>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</si>
  <si>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</si>
  <si>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</si>
  <si>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</si>
  <si>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</si>
  <si>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</si>
  <si>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</si>
  <si>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</si>
  <si>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Vernica Echegui</t>
  </si>
  <si>
    <t>United States, Spain, Germany</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</si>
  <si>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</si>
  <si>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</si>
  <si>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</si>
  <si>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</si>
  <si>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</si>
  <si>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</si>
  <si>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</si>
  <si>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</si>
  <si>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</si>
  <si>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</si>
  <si>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</si>
  <si>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</si>
  <si>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</si>
  <si>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Barn, Vanesa Gonzlez, Candela Vetrano, Florencia Torrente, Nazareno Casero, Sofa Gala, Gustavo Garzn, Beln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</si>
  <si>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</si>
  <si>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</si>
  <si>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</si>
  <si>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</si>
  <si>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</si>
  <si>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</si>
  <si>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</si>
  <si>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</si>
  <si>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</si>
  <si>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</si>
  <si>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</si>
  <si>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</si>
  <si>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</si>
  <si>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</si>
  <si>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</si>
  <si>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</si>
  <si>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</si>
  <si>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s7041</t>
  </si>
  <si>
    <t>I Am Not Madame Bovary</t>
  </si>
  <si>
    <t>Feng Xiaogang</t>
  </si>
  <si>
    <t>Fan Bingbing, Guo Tao, Da Peng, Zhang Jiayi, Yu Hewei, Yi Zhao, Zonghan Li, Zhao Lixin, Tian Xiaojie, Yin Yuanzhang, Enhe Feng, Xin Liu, Jiang Yongbo</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</si>
  <si>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</si>
  <si>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</si>
  <si>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</si>
  <si>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</si>
  <si>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</si>
  <si>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</si>
  <si>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</si>
  <si>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</si>
  <si>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</si>
  <si>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</si>
  <si>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</si>
  <si>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</si>
  <si>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</si>
  <si>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</si>
  <si>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</si>
  <si>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</si>
  <si>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</si>
  <si>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</si>
  <si>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</si>
  <si>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</si>
  <si>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</si>
  <si>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</si>
  <si>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</si>
  <si>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</si>
  <si>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</si>
  <si>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</si>
  <si>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</si>
  <si>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</si>
  <si>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</si>
  <si>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</si>
  <si>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</si>
  <si>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</si>
  <si>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</si>
  <si>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</si>
  <si>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</si>
  <si>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</si>
  <si>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</si>
  <si>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</si>
  <si>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</si>
  <si>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</si>
  <si>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</si>
  <si>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</si>
  <si>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</si>
  <si>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</si>
  <si>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</si>
  <si>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</si>
  <si>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</si>
  <si>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</si>
  <si>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</si>
  <si>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</si>
  <si>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</si>
  <si>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</si>
  <si>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</si>
  <si>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</si>
  <si>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</si>
  <si>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</si>
  <si>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</si>
  <si>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</si>
  <si>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Osvrt</t>
  </si>
  <si>
    <t>March 19, 2018</t>
  </si>
  <si>
    <t>s7062</t>
  </si>
  <si>
    <t>In The Deep</t>
  </si>
  <si>
    <t>Mandy Moore, Claire Holt, Matthew Modine, Chris Johnson, Yani Gellman, Santiago Segura</t>
  </si>
  <si>
    <t>United Kingdom, United States, Dominican Republic</t>
  </si>
  <si>
    <t>s7063</t>
  </si>
  <si>
    <t>Incir Receli 2</t>
  </si>
  <si>
    <t>Ayta Arlar</t>
  </si>
  <si>
    <t>Halil Sezai Parackolu, afak Pekdemir, Ahmet Uz, Mehmet Selim Akgl, Sinan alkanolu, Tuba Sarnal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</si>
  <si>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</si>
  <si>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</si>
  <si>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</si>
  <si>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</si>
  <si>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</si>
  <si>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</si>
  <si>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</si>
  <si>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</si>
  <si>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</si>
  <si>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</si>
  <si>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</si>
  <si>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</si>
  <si>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s7068</t>
  </si>
  <si>
    <t>Incredibles 2 (Spanish Version)</t>
  </si>
  <si>
    <t>Brad Bird</t>
  </si>
  <si>
    <t>Vctor Trujillo, Consuelo Duval, Daro T. Pie, Leyla Rangel, Oliver Daz Barba, Dulce Guerrero, Eli Fucile, Martin Hernandez</t>
  </si>
  <si>
    <t>s7069</t>
  </si>
  <si>
    <t>INDIA</t>
  </si>
  <si>
    <t>Sanjeev Gupta</t>
  </si>
  <si>
    <t>Heeba Shah, Ashwin Shukla, Muskaan, Aldan Shaikh, Ayesha</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</si>
  <si>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</si>
  <si>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</si>
  <si>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</si>
  <si>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</si>
  <si>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</si>
  <si>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</si>
  <si>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</si>
  <si>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</si>
  <si>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</si>
  <si>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</si>
  <si>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</si>
  <si>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</si>
  <si>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</si>
  <si>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</si>
  <si>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</si>
  <si>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</si>
  <si>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</si>
  <si>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</si>
  <si>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s7078</t>
  </si>
  <si>
    <t>Inglourious Basterds</t>
  </si>
  <si>
    <t>Brad Pitt, Mlanie Laurent, Christoph Waltz, Eli Roth, Michael Fassbender, Diane Kruger, Daniel Brhl,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</si>
  <si>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</si>
  <si>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</si>
  <si>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</si>
  <si>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</si>
  <si>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</si>
  <si>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</si>
  <si>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</si>
  <si>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</si>
  <si>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</si>
  <si>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</si>
  <si>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s7085</t>
  </si>
  <si>
    <t>Instructions Not Included</t>
  </si>
  <si>
    <t>Eugenio Derbez</t>
  </si>
  <si>
    <t>Eugenio Derbez, Jessica Lindsey, Loreto Peralta, Daniel Raymont, Alessandra Rosaldo, Hugo Stiglitz, Arcelia Ramrez, Sammy Prez, Agustn Bernal, Karla Souza</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</si>
  <si>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</si>
  <si>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</si>
  <si>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</si>
  <si>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</si>
  <si>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</si>
  <si>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</si>
  <si>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</si>
  <si>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</si>
  <si>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</si>
  <si>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</si>
  <si>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</si>
  <si>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</si>
  <si>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</si>
  <si>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</si>
  <si>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</si>
  <si>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</si>
  <si>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</si>
  <si>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</si>
  <si>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</si>
  <si>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</si>
  <si>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</si>
  <si>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</si>
  <si>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</si>
  <si>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</si>
  <si>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</si>
  <si>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</si>
  <si>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</si>
  <si>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</si>
  <si>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</si>
  <si>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</si>
  <si>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</si>
  <si>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</si>
  <si>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</si>
  <si>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</si>
  <si>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</si>
  <si>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</si>
  <si>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</si>
  <si>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</si>
  <si>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</si>
  <si>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</si>
  <si>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</si>
  <si>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s7100</t>
  </si>
  <si>
    <t>Ishqedarriyaan</t>
  </si>
  <si>
    <t>V. K. Prakash</t>
  </si>
  <si>
    <t>Suhasini Mulay, Kavin Dave, Evelyn Sharma</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</si>
  <si>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</si>
  <si>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</si>
  <si>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</si>
  <si>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</si>
  <si>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</si>
  <si>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</si>
  <si>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</si>
  <si>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Ismail Farouk</t>
  </si>
  <si>
    <t>s7106</t>
  </si>
  <si>
    <t>It's Now or Never</t>
  </si>
  <si>
    <t>Dani Rovira, Mara Valverde, Jordi Snchez, Joaqun Nez, Alicia Rubio, Clara Lago, Anna Gras, Gracia Olayo, Melody, Marta Prez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</si>
  <si>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</si>
  <si>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</si>
  <si>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</si>
  <si>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</si>
  <si>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</si>
  <si>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</si>
  <si>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</si>
  <si>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</si>
  <si>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</si>
  <si>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</si>
  <si>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</si>
  <si>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</si>
  <si>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Stphane Berla</t>
  </si>
  <si>
    <t>Orlando Seale, Samantha Barks, Harry Sadeghi, Stephane Cornicard, Jessie Buckley, Sophia Ellis, Barbara Scaff, Michelle Fairley, Richard Ridings, Howard Samuels</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</si>
  <si>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</si>
  <si>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</si>
  <si>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</si>
  <si>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</si>
  <si>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</si>
  <si>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</si>
  <si>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</si>
  <si>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</si>
  <si>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</si>
  <si>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</si>
  <si>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</si>
  <si>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</si>
  <si>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</si>
  <si>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</si>
  <si>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</si>
  <si>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</si>
  <si>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</si>
  <si>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</si>
  <si>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</si>
  <si>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</si>
  <si>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</si>
  <si>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</si>
  <si>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</si>
  <si>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</si>
  <si>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</si>
  <si>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</si>
  <si>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</si>
  <si>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</si>
  <si>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</si>
  <si>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</si>
  <si>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</si>
  <si>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Krzyewska, Wodzimierz Boruski, Andrzej Mrowiec, Jzef Rosiski, Piotr Kkolewski, Beata Nowicka, Edmund Fetting, Grayna Staniszewska, Andrzej apicki</t>
  </si>
  <si>
    <t>s7125</t>
  </si>
  <si>
    <t>Jeremy Scott: The People's Designer</t>
  </si>
  <si>
    <t>Jeremy Scott</t>
  </si>
  <si>
    <t>s7127</t>
  </si>
  <si>
    <t>Jersey Boys</t>
  </si>
  <si>
    <t>John Lloyd Young, Erich Bergen, Michael Lomenda, Vincent Piazza, Christopher Walken, Mike Doyle, Rene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</si>
  <si>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</si>
  <si>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</si>
  <si>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</si>
  <si>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</si>
  <si>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</si>
  <si>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</si>
  <si>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</si>
  <si>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</si>
  <si>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</si>
  <si>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s7131</t>
  </si>
  <si>
    <t>Jimi Hendrix</t>
  </si>
  <si>
    <t>Joe Boyd</t>
  </si>
  <si>
    <t>Jimi Hendrix, Eric Clapton, Billy Cox</t>
  </si>
  <si>
    <t>s7133</t>
  </si>
  <si>
    <t>Jiro Dreams of Sushi</t>
  </si>
  <si>
    <t>David Gelb</t>
  </si>
  <si>
    <t>Jiro Ono</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</si>
  <si>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</si>
  <si>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</si>
  <si>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</si>
  <si>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</si>
  <si>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</si>
  <si>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</si>
  <si>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</si>
  <si>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</si>
  <si>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</si>
  <si>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</si>
  <si>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</si>
  <si>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</si>
  <si>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</si>
  <si>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</si>
  <si>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</si>
  <si>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</si>
  <si>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</si>
  <si>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</si>
  <si>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</si>
  <si>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</si>
  <si>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</si>
  <si>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</si>
  <si>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</si>
  <si>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</si>
  <si>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</si>
  <si>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</si>
  <si>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</si>
  <si>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</si>
  <si>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</si>
  <si>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</si>
  <si>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</si>
  <si>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</si>
  <si>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</si>
  <si>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</si>
  <si>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</si>
  <si>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</si>
  <si>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</si>
  <si>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</si>
  <si>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</si>
  <si>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</si>
  <si>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</si>
  <si>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</si>
  <si>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</si>
  <si>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</si>
  <si>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</si>
  <si>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</si>
  <si>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</si>
  <si>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</si>
  <si>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</si>
  <si>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</si>
  <si>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</si>
  <si>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</si>
  <si>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</si>
  <si>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</si>
  <si>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</si>
  <si>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</si>
  <si>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</si>
  <si>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</si>
  <si>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</si>
  <si>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</si>
  <si>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</si>
  <si>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</si>
  <si>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</si>
  <si>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</si>
  <si>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</si>
  <si>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</si>
  <si>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</si>
  <si>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</si>
  <si>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</si>
  <si>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</si>
  <si>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</si>
  <si>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</si>
  <si>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</si>
  <si>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</si>
  <si>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</si>
  <si>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</si>
  <si>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</si>
  <si>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</si>
  <si>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</si>
  <si>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</si>
  <si>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</si>
  <si>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</si>
  <si>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</si>
  <si>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</si>
  <si>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</si>
  <si>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</si>
  <si>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</si>
  <si>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</si>
  <si>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</si>
  <si>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</si>
  <si>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</si>
  <si>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</si>
  <si>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</si>
  <si>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</si>
  <si>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</si>
  <si>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</si>
  <si>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</si>
  <si>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</si>
  <si>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</si>
  <si>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</si>
  <si>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</si>
  <si>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</si>
  <si>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</si>
  <si>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</si>
  <si>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</si>
  <si>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</si>
  <si>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</si>
  <si>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</si>
  <si>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</si>
  <si>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</si>
  <si>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</si>
  <si>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</si>
  <si>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</si>
  <si>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</si>
  <si>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</si>
  <si>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</si>
  <si>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</si>
  <si>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</si>
  <si>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</si>
  <si>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</si>
  <si>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</si>
  <si>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</si>
  <si>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</si>
  <si>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</si>
  <si>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</si>
  <si>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</si>
  <si>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</si>
  <si>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</si>
  <si>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</si>
  <si>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</si>
  <si>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</si>
  <si>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</si>
  <si>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</si>
  <si>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</si>
  <si>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</si>
  <si>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s7184</t>
  </si>
  <si>
    <t>Khalnayak</t>
  </si>
  <si>
    <t>Subhash Ghai</t>
  </si>
  <si>
    <t>Sanjay Dutt, Madhuri Dixit, Jackie Shroff, Anupam Kher, Rakhee Gulzar, Pramod Moutho, Ramya Krishnan, Sushmita Mukherjee, Neena Gupta, A.K. Hangal</t>
  </si>
  <si>
    <t>s7187</t>
  </si>
  <si>
    <t>Khosla Ka Ghosla</t>
  </si>
  <si>
    <t>Anupam Kher, Boman Irani, Parvin Dabas, Tara Sharma, Navin Nischol, Kiran Juneja, Ranvir Shorey, Vinod Nagpal, Vinay Pathak, Nitish Pandey</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</si>
  <si>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</si>
  <si>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</si>
  <si>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</si>
  <si>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</si>
  <si>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</si>
  <si>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</si>
  <si>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</si>
  <si>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</si>
  <si>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</si>
  <si>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</si>
  <si>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</si>
  <si>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</si>
  <si>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</si>
  <si>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Hafr Jlus Bjrnsson,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</si>
  <si>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</si>
  <si>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</si>
  <si>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</si>
  <si>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</si>
  <si>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</si>
  <si>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</si>
  <si>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</si>
  <si>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</si>
  <si>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</si>
  <si>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</si>
  <si>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</si>
  <si>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</si>
  <si>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</si>
  <si>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</si>
  <si>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</si>
  <si>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</si>
  <si>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</si>
  <si>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</si>
  <si>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</si>
  <si>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</si>
  <si>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</si>
  <si>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</si>
  <si>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</si>
  <si>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</si>
  <si>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</si>
  <si>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</si>
  <si>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</si>
  <si>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Frdric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</si>
  <si>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</si>
  <si>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</si>
  <si>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</si>
  <si>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</si>
  <si>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</si>
  <si>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</si>
  <si>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</si>
  <si>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</si>
  <si>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</si>
  <si>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</si>
  <si>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</si>
  <si>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</si>
  <si>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</si>
  <si>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</si>
  <si>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</si>
  <si>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</si>
  <si>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</si>
  <si>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</si>
  <si>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Thurczy, Zoltn Fenyvesi, Adm Fekete, Dusan Vitanovic, Mnika Balsai, Lidia Danis, Zoltn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</si>
  <si>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</si>
  <si>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</si>
  <si>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</si>
  <si>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</si>
  <si>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</si>
  <si>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</si>
  <si>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</si>
  <si>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</si>
  <si>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</si>
  <si>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</si>
  <si>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</si>
  <si>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</si>
  <si>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</si>
  <si>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</si>
  <si>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</si>
  <si>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</si>
  <si>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</si>
  <si>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</si>
  <si>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</si>
  <si>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</si>
  <si>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</si>
  <si>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</si>
  <si>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</si>
  <si>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</si>
  <si>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</si>
  <si>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</si>
  <si>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</si>
  <si>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</si>
  <si>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</si>
  <si>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May 26, 2019</t>
  </si>
  <si>
    <t>s7217</t>
  </si>
  <si>
    <t>KL Zombi</t>
  </si>
  <si>
    <t>Woo Ming Jin</t>
  </si>
  <si>
    <t>Zizan Razak, Siti Saleha, Zain Hamid, Izara Aishah, Fadzli Daniel Ali, Usop Wilcha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</si>
  <si>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</si>
  <si>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</si>
  <si>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</si>
  <si>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</si>
  <si>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</si>
  <si>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</si>
  <si>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</si>
  <si>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</si>
  <si>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</si>
  <si>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</si>
  <si>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</si>
  <si>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</si>
  <si>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</si>
  <si>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</si>
  <si>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</si>
  <si>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</si>
  <si>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</si>
  <si>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</si>
  <si>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</si>
  <si>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</si>
  <si>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</si>
  <si>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</si>
  <si>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</si>
  <si>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</si>
  <si>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</si>
  <si>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</si>
  <si>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</si>
  <si>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</si>
  <si>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Skarsgrd, Pl Sverre Hagen, Bruno Ganz, Hildegun Riise, Peter Andersson, Birgitte Hjort Srensen, Jakob Oftebro, Anders Baasmo Christiansen, Jon igarden, Gard B. Eidsvold, Kristofer Hivju, Birgitte Hjort Sorensen, Stellan Skarsgard</t>
  </si>
  <si>
    <t>Norway, Denmark, Sweden</t>
  </si>
  <si>
    <t>Tilak Shetty</t>
  </si>
  <si>
    <t>s7231</t>
  </si>
  <si>
    <t>Krish Trish and Baltiboy: Face Your Fears</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</si>
  <si>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</si>
  <si>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</si>
  <si>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</si>
  <si>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</si>
  <si>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</si>
  <si>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</si>
  <si>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</si>
  <si>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</si>
  <si>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</si>
  <si>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</si>
  <si>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</si>
  <si>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</si>
  <si>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</si>
  <si>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</si>
  <si>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</si>
  <si>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</si>
  <si>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</si>
  <si>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</si>
  <si>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</si>
  <si>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</si>
  <si>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</si>
  <si>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</si>
  <si>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</si>
  <si>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</si>
  <si>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</si>
  <si>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</si>
  <si>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</si>
  <si>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</si>
  <si>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</si>
  <si>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</si>
  <si>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</si>
  <si>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</si>
  <si>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</si>
  <si>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</si>
  <si>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s7245</t>
  </si>
  <si>
    <t>Kurt &amp; Courtney</t>
  </si>
  <si>
    <t>Kurt Cobain, Courtney Love</t>
  </si>
  <si>
    <t>January 8, 2019</t>
  </si>
  <si>
    <t>s7247</t>
  </si>
  <si>
    <t>Kurtulus Son Durak</t>
  </si>
  <si>
    <t>Yusuf Pirhasan</t>
  </si>
  <si>
    <t>Belim Bilgin, Demet Akba, Asuman Dabak, Ayten Soykk, Damla Snmez, Mete Horozolu, Ahmet Mmtaz Taylan, Yavuz Bingl, Hseyin Soysalan, Tolga Karaelik, Nihal Yaln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</si>
  <si>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</si>
  <si>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</si>
  <si>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</si>
  <si>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</si>
  <si>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</si>
  <si>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</si>
  <si>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</si>
  <si>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</si>
  <si>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</si>
  <si>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</si>
  <si>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</si>
  <si>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</si>
  <si>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</si>
  <si>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ltima Fiesta</t>
  </si>
  <si>
    <t>Leandro Mark, Nicols Silbert</t>
  </si>
  <si>
    <t>Nicols Vzquez, Alan Sabbagh, Benjamn Amadeo, Eva De Dominici, Csar Bordn, Julian Kartun, Paula Carruega, Luciano Rossi, Ezequiel Campa</t>
  </si>
  <si>
    <t>s7253</t>
  </si>
  <si>
    <t>La Bamba</t>
  </si>
  <si>
    <t>Lou Diamond Phillips, Esai Morales, Rosanna DeSoto, Elizabeth Pea,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</si>
  <si>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</si>
  <si>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</si>
  <si>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</si>
  <si>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</si>
  <si>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s7259</t>
  </si>
  <si>
    <t>La Viuda Negra</t>
  </si>
  <si>
    <t>Alejandro Lozano</t>
  </si>
  <si>
    <t>Ana Serradilla, Julin Romn, Ramiro Meneses, Juan Pablo Gamboa, Eileen Moreno, Luis Alfredo Velasco, Margarita Reyes, Alexander Gil, Luis Roberto Guzmn, Ral Mndez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</si>
  <si>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</si>
  <si>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</si>
  <si>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</si>
  <si>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</si>
  <si>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</si>
  <si>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</si>
  <si>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</si>
  <si>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</si>
  <si>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</si>
  <si>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</si>
  <si>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</si>
  <si>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</si>
  <si>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</si>
  <si>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</si>
  <si>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</si>
  <si>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Rodrguez, Bill Irwin, Mary Beth Hurt</t>
  </si>
  <si>
    <t>s7266</t>
  </si>
  <si>
    <t>Lalbaug Parel: Zali Mumbai Sonyachi</t>
  </si>
  <si>
    <t>Sachin Khedekar, Seema Biswas, Ankush Chaudhari, Satish Kaushik, Siddarth Jadhav, Shashank Shende, Sameer Dharmadhikari, Karan Patel, Veena Jamkar, Kashmira Shah</t>
  </si>
  <si>
    <t>s7268</t>
  </si>
  <si>
    <t>Larceny</t>
  </si>
  <si>
    <t>R. Ellis Frazier</t>
  </si>
  <si>
    <t>Dolph Lundgren, Corbin Bernsen, Louis Mandylor, Isaac C. Singleton Jr., Jocelyn Osorio, Eddie J. Fernandez, David Fernandez Jr., Mauricio Mendoza, Steven Dell, Luis Gatica</t>
  </si>
  <si>
    <t>s7270</t>
  </si>
  <si>
    <t>Last Ferry</t>
  </si>
  <si>
    <t>Jaki Bradley</t>
  </si>
  <si>
    <t>Ramn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</si>
  <si>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</si>
  <si>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</si>
  <si>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</si>
  <si>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</si>
  <si>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</si>
  <si>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</si>
  <si>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</si>
  <si>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</si>
  <si>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</si>
  <si>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</si>
  <si>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</si>
  <si>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</si>
  <si>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</si>
  <si>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</si>
  <si>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</si>
  <si>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</si>
  <si>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</si>
  <si>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</si>
  <si>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</si>
  <si>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</si>
  <si>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</si>
  <si>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</si>
  <si>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</si>
  <si>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</si>
  <si>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</si>
  <si>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</si>
  <si>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</si>
  <si>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</si>
  <si>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</si>
  <si>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</si>
  <si>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</si>
  <si>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</si>
  <si>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</si>
  <si>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</si>
  <si>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</si>
  <si>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</si>
  <si>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</si>
  <si>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</si>
  <si>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</si>
  <si>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</si>
  <si>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</si>
  <si>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</si>
  <si>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</si>
  <si>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</si>
  <si>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</si>
  <si>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</si>
  <si>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</si>
  <si>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</si>
  <si>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</si>
  <si>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</si>
  <si>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</si>
  <si>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</si>
  <si>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</si>
  <si>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</si>
  <si>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Action &amp; Adventure, Children &amp; Family Movies</t>
  </si>
  <si>
    <t>s7293</t>
  </si>
  <si>
    <t>Leo the Lion</t>
  </si>
  <si>
    <t>Mario Cambi</t>
  </si>
  <si>
    <t>Daniel Amerman, John Cygan, Matthew Mercer, Amanda Allan, Porter Hansen, Debi Derryberry, Mari Devon, Eileen Galindo, Cole Sand</t>
  </si>
  <si>
    <t>December 20, 2015</t>
  </si>
  <si>
    <t>s7295</t>
  </si>
  <si>
    <t>Let There Be Light</t>
  </si>
  <si>
    <t>John Huston</t>
  </si>
  <si>
    <t>Walter Huston</t>
  </si>
  <si>
    <t>s7296</t>
  </si>
  <si>
    <t>Leyla and Mecnun</t>
  </si>
  <si>
    <t>Onur nl</t>
  </si>
  <si>
    <t>Ali Atay, Melis Birkan, Serkan Keskin, Ahmet Mmtaz Taylan, Cengiz Bozkurt, Osman Sonant, Kksal Engr, Ege Tanman, tar Gkseven</t>
  </si>
  <si>
    <t>s7297</t>
  </si>
  <si>
    <t>Lez Bomb</t>
  </si>
  <si>
    <t>Jenna Laurenzo</t>
  </si>
  <si>
    <t>Jenna Laurenzo, Deirdre O'Connell, Brandon Michael Hall, Kevin Pollak, Elaine Hendrix, Steve Guttenberg, Cloris Leachman, Bruce Dern</t>
  </si>
  <si>
    <t>s7299</t>
  </si>
  <si>
    <t>Life After Beth</t>
  </si>
  <si>
    <t>Aubrey Plaza, Dane DeHaan, John C. Reilly, Molly Shannon, Cheryl Hines, Paul Reiser, Matthew Gray Gubler, Anna Kendrick, Paul Weitz</t>
  </si>
  <si>
    <t>July 21, 2018</t>
  </si>
  <si>
    <t>April 22, 2015</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</si>
  <si>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</si>
  <si>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</si>
  <si>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</si>
  <si>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</si>
  <si>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</si>
  <si>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</si>
  <si>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</si>
  <si>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</si>
  <si>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</si>
  <si>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</si>
  <si>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</si>
  <si>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</si>
  <si>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</si>
  <si>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</si>
  <si>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</si>
  <si>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 Mario Ivn Martnez, Ada Carrasco, Yareli Arizmendi, Claudette Maill, Pilar Aranda</t>
  </si>
  <si>
    <t>s7307</t>
  </si>
  <si>
    <t>Lila &amp; Eve</t>
  </si>
  <si>
    <t>Viola Davis, Jennifer Lopez, Andre Royo, Shea Whigham, Aml Ameen, Chris Chalk, Will Brittain, Michole Briana White, Julius Tennon, Gino Vento, Yolonda Ross</t>
  </si>
  <si>
    <t>February 6, 2016</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</si>
  <si>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</si>
  <si>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</si>
  <si>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</si>
  <si>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</si>
  <si>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</si>
  <si>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</si>
  <si>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</si>
  <si>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</si>
  <si>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</si>
  <si>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</si>
  <si>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</si>
  <si>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</si>
  <si>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</si>
  <si>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</si>
  <si>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Oisn O'Leary, Faith Seci, Joshua Sitch, Heidi Arena, Wayne Hope</t>
  </si>
  <si>
    <t>s7315</t>
  </si>
  <si>
    <t>Little Lunch: The Nightmare Before Graduation</t>
  </si>
  <si>
    <t>Robyn Butler</t>
  </si>
  <si>
    <t>s7316</t>
  </si>
  <si>
    <t>Little Men</t>
  </si>
  <si>
    <t>Ira Sachs</t>
  </si>
  <si>
    <t>Greg Kinnear, Jennifer Ehle, Paulina Garca,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</si>
  <si>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</si>
  <si>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</si>
  <si>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</si>
  <si>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</si>
  <si>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</si>
  <si>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</si>
  <si>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</si>
  <si>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</si>
  <si>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</si>
  <si>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</si>
  <si>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</si>
  <si>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</si>
  <si>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</si>
  <si>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</si>
  <si>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</si>
  <si>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</si>
  <si>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</si>
  <si>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</si>
  <si>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</si>
  <si>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</si>
  <si>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</si>
  <si>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</si>
  <si>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</si>
  <si>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</si>
  <si>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</si>
  <si>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</si>
  <si>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</si>
  <si>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</si>
  <si>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</si>
  <si>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Sariana, Jos Luis Gutirrez</t>
  </si>
  <si>
    <t>Evan Deverian, Melany Bennet, Jordan T. Wilson, Adan Martn Rocha</t>
  </si>
  <si>
    <t>July 30, 2017</t>
  </si>
  <si>
    <t>s7331</t>
  </si>
  <si>
    <t>Logan's Run</t>
  </si>
  <si>
    <t>Michael Anderson</t>
  </si>
  <si>
    <t>Michael York, Richard Jordan, Farrah Fawcett, Jenny Agutter, Peter Ustinov, Roscoe Lee Browne, Randolph Roberts, Gary Morgan, Greg Lewis</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</si>
  <si>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</si>
  <si>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</si>
  <si>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</si>
  <si>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</si>
  <si>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</si>
  <si>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</si>
  <si>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</si>
  <si>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</si>
  <si>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</si>
  <si>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</si>
  <si>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</si>
  <si>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</si>
  <si>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</si>
  <si>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</si>
  <si>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</si>
  <si>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</si>
  <si>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</si>
  <si>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</si>
  <si>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</si>
  <si>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</si>
  <si>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</si>
  <si>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</si>
  <si>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</si>
  <si>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</si>
  <si>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</si>
  <si>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</si>
  <si>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</si>
  <si>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</si>
  <si>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</si>
  <si>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</si>
  <si>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</si>
  <si>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</si>
  <si>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</si>
  <si>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</si>
  <si>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</si>
  <si>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</si>
  <si>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</si>
  <si>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</si>
  <si>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</si>
  <si>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</si>
  <si>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</si>
  <si>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</si>
  <si>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</si>
  <si>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</si>
  <si>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</si>
  <si>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</si>
  <si>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</si>
  <si>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</si>
  <si>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</si>
  <si>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</si>
  <si>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s7355</t>
  </si>
  <si>
    <t>Love, Rosie</t>
  </si>
  <si>
    <t>Christian Ditter</t>
  </si>
  <si>
    <t>Lily Collins, Sam Claflin, Christian Cooke, Jamie Beamish, Suki Waterhouse, Tamsin Egerton, Jaime Winstone, Lorcan Cranitch</t>
  </si>
  <si>
    <t>Germany, United Kingdom</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</si>
  <si>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</si>
  <si>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</si>
  <si>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</si>
  <si>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</si>
  <si>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</si>
  <si>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</si>
  <si>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</si>
  <si>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</si>
  <si>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</si>
  <si>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</si>
  <si>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</si>
  <si>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</si>
  <si>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</si>
  <si>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</si>
  <si>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</si>
  <si>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</si>
  <si>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</si>
  <si>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</si>
  <si>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</si>
  <si>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</si>
  <si>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</si>
  <si>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</si>
  <si>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Alcntara, Pablo Granados, Felipe Izquierdo, Gaby Espino, Cristin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</si>
  <si>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</si>
  <si>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</si>
  <si>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</si>
  <si>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</si>
  <si>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</si>
  <si>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</si>
  <si>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</si>
  <si>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</si>
  <si>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</si>
  <si>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</si>
  <si>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</si>
  <si>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</si>
  <si>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</si>
  <si>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</si>
  <si>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</si>
  <si>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</si>
  <si>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</si>
  <si>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</si>
  <si>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</si>
  <si>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</si>
  <si>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</si>
  <si>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</si>
  <si>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</si>
  <si>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</si>
  <si>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</si>
  <si>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</si>
  <si>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</si>
  <si>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</si>
  <si>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</si>
  <si>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</si>
  <si>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</si>
  <si>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</si>
  <si>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</si>
  <si>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</si>
  <si>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</si>
  <si>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</si>
  <si>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</si>
  <si>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</si>
  <si>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</si>
  <si>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</si>
  <si>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</si>
  <si>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</si>
  <si>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</si>
  <si>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</si>
  <si>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</si>
  <si>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Ramrez, Cristobal Tapia Montt, Aida, Matas Bassi, Nicols Durn, Ignacia Allamand</t>
  </si>
  <si>
    <t>s7376</t>
  </si>
  <si>
    <t>Maggie &amp; Bianca: Fashion Friends</t>
  </si>
  <si>
    <t>Emanuela Rei, Giorgia Boni, Sergio Ruggeri, Luca Murphy, Federica Corti, Federico Pedroni, Tiffany Zhou, Sergio Melone</t>
  </si>
  <si>
    <t>s7378</t>
  </si>
  <si>
    <t>Magic Snowflake</t>
  </si>
  <si>
    <t>Luc Vinciguerra</t>
  </si>
  <si>
    <t>Nathan Simony, Benot Allemane, Vincent Grass, Jean-Claude Donda, Alexis Tomassian, Pascal Sellem, Evelyne Grandjean, Alice Rvrend, Kylian Trouillard, Cline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</si>
  <si>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</si>
  <si>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</si>
  <si>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</si>
  <si>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</si>
  <si>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</si>
  <si>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</si>
  <si>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</si>
  <si>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</si>
  <si>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</si>
  <si>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</si>
  <si>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</si>
  <si>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s7385</t>
  </si>
  <si>
    <t>Mahjong Heroes</t>
  </si>
  <si>
    <t>Li Pei-Chuan</t>
  </si>
  <si>
    <t>Patrick Tse, Betty Ting Pei, Hua Yueh, Chin Siu Ho, Lau Hak-Suen, Kwan Hoi-san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</si>
  <si>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</si>
  <si>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</si>
  <si>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</si>
  <si>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</si>
  <si>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</si>
  <si>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</si>
  <si>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</si>
  <si>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</si>
  <si>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</si>
  <si>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</si>
  <si>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</si>
  <si>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</si>
  <si>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</si>
  <si>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</si>
  <si>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</si>
  <si>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</si>
  <si>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</si>
  <si>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</si>
  <si>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</si>
  <si>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</si>
  <si>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</si>
  <si>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</si>
  <si>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</si>
  <si>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</si>
  <si>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</si>
  <si>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</si>
  <si>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</si>
  <si>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</si>
  <si>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</si>
  <si>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</si>
  <si>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</si>
  <si>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</si>
  <si>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</si>
  <si>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</si>
  <si>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</si>
  <si>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</si>
  <si>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</si>
  <si>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</si>
  <si>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</si>
  <si>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</si>
  <si>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</si>
  <si>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</si>
  <si>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</si>
  <si>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</si>
  <si>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</si>
  <si>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</si>
  <si>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</si>
  <si>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</si>
  <si>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</si>
  <si>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</si>
  <si>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</si>
  <si>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</si>
  <si>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</si>
  <si>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</si>
  <si>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</si>
  <si>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</si>
  <si>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</si>
  <si>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</si>
  <si>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</si>
  <si>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</si>
  <si>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</si>
  <si>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</si>
  <si>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May 1, 2016</t>
  </si>
  <si>
    <t>s7408</t>
  </si>
  <si>
    <t>Maroon</t>
  </si>
  <si>
    <t>Pulkit</t>
  </si>
  <si>
    <t>Manav Kaul, Devyani Cm, Saurabh Sachdeva, Sarika Singh, Suneel Sinha, Sumeet Vyas</t>
  </si>
  <si>
    <t>s7410</t>
  </si>
  <si>
    <t>Mars</t>
  </si>
  <si>
    <t>Everardo Gout</t>
  </si>
  <si>
    <t>Jihae, Alberto Ammann, Clmentine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</si>
  <si>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</si>
  <si>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</si>
  <si>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</si>
  <si>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</si>
  <si>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</si>
  <si>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</si>
  <si>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</si>
  <si>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</si>
  <si>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</si>
  <si>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</si>
  <si>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</si>
  <si>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</si>
  <si>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</si>
  <si>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</si>
  <si>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</si>
  <si>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</si>
  <si>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</si>
  <si>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</si>
  <si>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</si>
  <si>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</si>
  <si>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</si>
  <si>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</si>
  <si>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</si>
  <si>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</si>
  <si>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</si>
  <si>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</si>
  <si>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</si>
  <si>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</si>
  <si>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</si>
  <si>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</si>
  <si>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</si>
  <si>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</si>
  <si>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</si>
  <si>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</si>
  <si>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</si>
  <si>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</si>
  <si>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</si>
  <si>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</si>
  <si>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</si>
  <si>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</si>
  <si>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</si>
  <si>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</si>
  <si>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</si>
  <si>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</si>
  <si>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</si>
  <si>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</si>
  <si>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</si>
  <si>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</si>
  <si>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</si>
  <si>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</si>
  <si>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</si>
  <si>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</si>
  <si>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</si>
  <si>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</si>
  <si>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</si>
  <si>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</si>
  <si>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s7429</t>
  </si>
  <si>
    <t>Maza Pati Karodpati</t>
  </si>
  <si>
    <t>Sachin, Supriya Pilgaonkar, Ashok Saraf, Kishori Shahane, Suhas Bhalekar, Manchindra Kamble, Jairam Kulkarni, Nilu Phule, Shubha Khote</t>
  </si>
  <si>
    <t>s7430</t>
  </si>
  <si>
    <t>Me and the Alien</t>
  </si>
  <si>
    <t>Jess Magaa Vzquez</t>
  </si>
  <si>
    <t>Ines De Tavira, Juan Pablo Campa, Paco de la Fuente, Juan Ugarte, Carlos Aragn, Gloria Toba, Jessy Bulbo, Tato Alexander, Fabiola Guajardo, Arturo Carmona</t>
  </si>
  <si>
    <t>s7431</t>
  </si>
  <si>
    <t>Mean Dreams</t>
  </si>
  <si>
    <t>Nathan Morlando</t>
  </si>
  <si>
    <t>Bill Paxton, Sophie Nlisse,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</si>
  <si>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</si>
  <si>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</si>
  <si>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</si>
  <si>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</si>
  <si>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</si>
  <si>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</si>
  <si>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</si>
  <si>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</si>
  <si>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</si>
  <si>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</si>
  <si>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Wadysaw Kowalski, Micha Bajor, Jerzy Zelnik, Jerzy Stuhr, Grayna Szapoowska, Jerzy Nowak, Ewa Dakowska, Piotr Machalica, Zygmunt Zintel, Henryk Bista</t>
  </si>
  <si>
    <t>Poland, West Germany</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</si>
  <si>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</si>
  <si>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</si>
  <si>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</si>
  <si>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</si>
  <si>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</si>
  <si>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</si>
  <si>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</si>
  <si>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</si>
  <si>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</si>
  <si>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</si>
  <si>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</si>
  <si>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</si>
  <si>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s7443</t>
  </si>
  <si>
    <t>Men in Black</t>
  </si>
  <si>
    <t>Barry Sonnenfeld</t>
  </si>
  <si>
    <t>Tommy Lee Jones, Will Smith, Linda Fiorentino, Vincent D'Onofrio, Rip Torn, Tony Shalhoub, Siobhan Fallon Hogan, Mike Nussbaum, Jon Gries, Sergio Caldern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</si>
  <si>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</si>
  <si>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</si>
  <si>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</si>
  <si>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</si>
  <si>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</si>
  <si>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</si>
  <si>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</si>
  <si>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</si>
  <si>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</si>
  <si>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</si>
  <si>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</si>
  <si>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</si>
  <si>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</si>
  <si>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s7449</t>
  </si>
  <si>
    <t>Merry Men: The Real Yoruba Demons</t>
  </si>
  <si>
    <t>Ramsey Nouah, Jim Iyke, Ayo Makun, Falz, Richard Mofe-Damijo, Iretiola Doyle, Damilola Adegbite, Rosaline Meurer, Jide Kosoko, Ali Nuhu, Segun Arinze, Francis Duru</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</si>
  <si>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</si>
  <si>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</si>
  <si>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</si>
  <si>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</si>
  <si>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</si>
  <si>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</si>
  <si>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</si>
  <si>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</si>
  <si>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</si>
  <si>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</si>
  <si>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</si>
  <si>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</si>
  <si>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</si>
  <si>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</si>
  <si>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</si>
  <si>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</si>
  <si>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</si>
  <si>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</si>
  <si>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</si>
  <si>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</si>
  <si>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February 16, 2017</t>
  </si>
  <si>
    <t>s7459</t>
  </si>
  <si>
    <t>Minnaminugu the FireFly</t>
  </si>
  <si>
    <t>Anil Thomas</t>
  </si>
  <si>
    <t>Surabhi Lakshmi, Krishnan Balakrishnan, Rebecca Santhosh, Prem Prakash, Archana Padmini</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</si>
  <si>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</si>
  <si>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</si>
  <si>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</si>
  <si>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</si>
  <si>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</si>
  <si>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</si>
  <si>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</si>
  <si>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</si>
  <si>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</si>
  <si>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</si>
  <si>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</si>
  <si>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</si>
  <si>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</si>
  <si>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</si>
  <si>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</si>
  <si>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</si>
  <si>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</si>
  <si>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</si>
  <si>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</si>
  <si>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</si>
  <si>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</si>
  <si>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</si>
  <si>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</si>
  <si>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</si>
  <si>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</si>
  <si>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</si>
  <si>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s7470</t>
  </si>
  <si>
    <t>Miss Sharon Jones!</t>
  </si>
  <si>
    <t>Barbara Kopple</t>
  </si>
  <si>
    <t>Sharon Jones</t>
  </si>
  <si>
    <t>s7471</t>
  </si>
  <si>
    <t>Miss Stevens</t>
  </si>
  <si>
    <t>Julia Hart</t>
  </si>
  <si>
    <t>Lily Rabe, Timothe Chalamet, Lili Reinhart, Anthony Quintal, Oscar Nuez, Rob Huebel</t>
  </si>
  <si>
    <t>December 19, 2016</t>
  </si>
  <si>
    <t>s7473</t>
  </si>
  <si>
    <t>Mission of Honor</t>
  </si>
  <si>
    <t>David Blair</t>
  </si>
  <si>
    <t>Iwan Rheon, Milo Gibson, Stefanie Martini, Marcin Dorociski, Krystof Hdek,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</si>
  <si>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</si>
  <si>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</si>
  <si>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</si>
  <si>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</si>
  <si>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</si>
  <si>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</si>
  <si>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</si>
  <si>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</si>
  <si>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</si>
  <si>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</si>
  <si>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</si>
  <si>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</si>
  <si>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</si>
  <si>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</si>
  <si>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</si>
  <si>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</si>
  <si>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</si>
  <si>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</si>
  <si>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</si>
  <si>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</si>
  <si>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</si>
  <si>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</si>
  <si>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</si>
  <si>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</si>
  <si>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</si>
  <si>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</si>
  <si>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</si>
  <si>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</si>
  <si>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</si>
  <si>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</si>
  <si>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</si>
  <si>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</si>
  <si>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</si>
  <si>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</si>
  <si>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Luca Guerrero, Fredric Lehne</t>
  </si>
  <si>
    <t>s7485</t>
  </si>
  <si>
    <t>Money Talks</t>
  </si>
  <si>
    <t>Brett Ratner</t>
  </si>
  <si>
    <t>Charlie Sheen, Chris Tucker, Heather Locklear, Paul Sorvino, Grard Ismal, Damian Chapa, Elise Neal, Michael Wright, Veronica Cartwright</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</si>
  <si>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</si>
  <si>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</si>
  <si>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</si>
  <si>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</si>
  <si>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</si>
  <si>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</si>
  <si>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</si>
  <si>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</si>
  <si>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</si>
  <si>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</si>
  <si>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</si>
  <si>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</si>
  <si>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</si>
  <si>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</si>
  <si>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</si>
  <si>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</si>
  <si>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</si>
  <si>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</si>
  <si>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</si>
  <si>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</si>
  <si>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</si>
  <si>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</si>
  <si>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</si>
  <si>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</si>
  <si>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</si>
  <si>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</si>
  <si>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</si>
  <si>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</si>
  <si>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</si>
  <si>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</si>
  <si>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</si>
  <si>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</si>
  <si>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</si>
  <si>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</si>
  <si>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</si>
  <si>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</si>
  <si>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</si>
  <si>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</si>
  <si>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</si>
  <si>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</si>
  <si>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</si>
  <si>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</si>
  <si>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</si>
  <si>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</si>
  <si>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</si>
  <si>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</si>
  <si>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</si>
  <si>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</si>
  <si>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</si>
  <si>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</si>
  <si>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</si>
  <si>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</si>
  <si>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</si>
  <si>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</si>
  <si>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</si>
  <si>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</si>
  <si>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</si>
  <si>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</si>
  <si>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</si>
  <si>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</si>
  <si>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s7504</t>
  </si>
  <si>
    <t>Monster-in-Law</t>
  </si>
  <si>
    <t>Jennifer Lopez, Jane Fonda, Michael Vartan, Wanda Sykes, Adam Scott, Monet Mazur, Annie Parisse, Will Arnett, Elaine Stritch, Stephen Dunham</t>
  </si>
  <si>
    <t>s7507</t>
  </si>
  <si>
    <t>Moon</t>
  </si>
  <si>
    <t>Sam Rockwell, Kevin Spacey, Dominique McElligott, Rosie Shaw, Adrienne Shaw, Kaya Scodelario, Benedict Wong, Matt Berry, Malcolm Stewart, Robin Chalk</t>
  </si>
  <si>
    <t>s7508</t>
  </si>
  <si>
    <t>Moonlight</t>
  </si>
  <si>
    <t>Barry Jenkins</t>
  </si>
  <si>
    <t>Trevante Rhodes, Andr Holland, Janelle Mone,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</si>
  <si>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</si>
  <si>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</si>
  <si>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</si>
  <si>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</si>
  <si>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</si>
  <si>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</si>
  <si>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</si>
  <si>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</si>
  <si>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</si>
  <si>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</si>
  <si>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</si>
  <si>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</si>
  <si>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</si>
  <si>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</si>
  <si>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</si>
  <si>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</si>
  <si>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</si>
  <si>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</si>
  <si>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</si>
  <si>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</si>
  <si>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</si>
  <si>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</si>
  <si>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</si>
  <si>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</si>
  <si>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</si>
  <si>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</si>
  <si>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</si>
  <si>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</si>
  <si>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</si>
  <si>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</si>
  <si>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</si>
  <si>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</si>
  <si>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</si>
  <si>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</si>
  <si>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</si>
  <si>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</si>
  <si>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</si>
  <si>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</si>
  <si>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</si>
  <si>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</si>
  <si>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</si>
  <si>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</si>
  <si>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</si>
  <si>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</si>
  <si>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</si>
  <si>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</si>
  <si>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</si>
  <si>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</si>
  <si>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</si>
  <si>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</si>
  <si>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</si>
  <si>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</si>
  <si>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</si>
  <si>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</si>
  <si>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</si>
  <si>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</si>
  <si>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</si>
  <si>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</si>
  <si>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</si>
  <si>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</si>
  <si>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</si>
  <si>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</si>
  <si>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</si>
  <si>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</si>
  <si>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</si>
  <si>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</si>
  <si>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</si>
  <si>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</si>
  <si>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</si>
  <si>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</si>
  <si>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</si>
  <si>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</si>
  <si>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</si>
  <si>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</si>
  <si>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</si>
  <si>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</si>
  <si>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</si>
  <si>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</si>
  <si>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</si>
  <si>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</si>
  <si>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</si>
  <si>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</si>
  <si>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</si>
  <si>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</si>
  <si>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</si>
  <si>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</si>
  <si>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</si>
  <si>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</si>
  <si>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</si>
  <si>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 Bharti, Katherine Barrell, Ray Galletti, Emily Alatalo, Tamara Duarte, Randal Edwards, Alastair Forbes, Jesse Camacho</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</si>
  <si>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</si>
  <si>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</si>
  <si>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</si>
  <si>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</si>
  <si>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</si>
  <si>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</si>
  <si>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</si>
  <si>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</si>
  <si>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</si>
  <si>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</si>
  <si>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</si>
  <si>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</si>
  <si>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</si>
  <si>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</si>
  <si>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</si>
  <si>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</si>
  <si>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</si>
  <si>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</si>
  <si>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</si>
  <si>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</si>
  <si>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</si>
  <si>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</si>
  <si>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</si>
  <si>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</si>
  <si>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</si>
  <si>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</si>
  <si>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</si>
  <si>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</si>
  <si>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</si>
  <si>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</si>
  <si>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</si>
  <si>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</si>
  <si>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</si>
  <si>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s7553</t>
  </si>
  <si>
    <t>Mythily Veendum Varunnu</t>
  </si>
  <si>
    <t>Sabu Varghese</t>
  </si>
  <si>
    <t>Udhay, Kiran Raj, I.M. Vijayan, Sandhanam, Shivani Bhai, Sangeetha Balan</t>
  </si>
  <si>
    <t>s7554</t>
  </si>
  <si>
    <t>Nacho Libre</t>
  </si>
  <si>
    <t>Jack Black, Ana de la Reguera, Hctor Jimnez, Darius Rose, Moises Arias, Diego Eduardo Gomez, Carlos Maycotte, Richard Montoya, Cesar Gonzalez, Rafael Montalvo</t>
  </si>
  <si>
    <t>s7556</t>
  </si>
  <si>
    <t>Nails</t>
  </si>
  <si>
    <t>Dennis Bartok</t>
  </si>
  <si>
    <t>Leah McNamara, Shauna Macdonald, Steve Wall, Ross Noble, Charlotte Bradley, Richard Foster-King, Dennis Bartok, Robert O'Mahoney, Muireann D'Arcy</t>
  </si>
  <si>
    <t>March 10, 2018</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</si>
  <si>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</si>
  <si>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</si>
  <si>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</si>
  <si>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</si>
  <si>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</si>
  <si>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</si>
  <si>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</si>
  <si>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</si>
  <si>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</si>
  <si>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</si>
  <si>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</si>
  <si>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</si>
  <si>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</si>
  <si>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</si>
  <si>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</si>
  <si>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</si>
  <si>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</si>
  <si>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</si>
  <si>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</si>
  <si>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</si>
  <si>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</si>
  <si>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</si>
  <si>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</si>
  <si>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</si>
  <si>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</si>
  <si>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</si>
  <si>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</si>
  <si>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</si>
  <si>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</si>
  <si>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October 10, 2015</t>
  </si>
  <si>
    <t>s7578</t>
  </si>
  <si>
    <t>Neruda</t>
  </si>
  <si>
    <t>Luis Gnecco, Gael Garca Bernal, Mercedes Morn, Emilio Gutirrez Caba, Diego Muoz,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</si>
  <si>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</si>
  <si>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</si>
  <si>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</si>
  <si>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</si>
  <si>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</si>
  <si>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</si>
  <si>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</si>
  <si>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</si>
  <si>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s7582</t>
  </si>
  <si>
    <t>Next</t>
  </si>
  <si>
    <t>Nicolas Cage, Julianne Moore, Jessica Biel, Thomas Kretschmann, Tory Kittles, Jos Ziga,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</si>
  <si>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</si>
  <si>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</si>
  <si>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</si>
  <si>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</si>
  <si>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</si>
  <si>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</si>
  <si>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</si>
  <si>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</si>
  <si>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</si>
  <si>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</si>
  <si>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</si>
  <si>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</si>
  <si>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</si>
  <si>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</si>
  <si>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</si>
  <si>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</si>
  <si>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</si>
  <si>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</si>
  <si>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s7591</t>
  </si>
  <si>
    <t>No Entry</t>
  </si>
  <si>
    <t>Anil Kapoor, Salman Khan, Fardeen Khan, Bipasha Basu, Lara Dutta, Esha Deol, Celina Jaitly, Boman Irani</t>
  </si>
  <si>
    <t>s7592</t>
  </si>
  <si>
    <t>No Estoy Loca</t>
  </si>
  <si>
    <t>Paz Bascun, Marcial Tagle, Antonia Zegers, Carolina Paulsen, Gabriela Hernandez, Fernanda Urrejola, Luis Pablo Romn, Loreto Aravena, Ariel Levy, Ignacia Allamand, Ramn Llao</t>
  </si>
  <si>
    <t>s7593</t>
  </si>
  <si>
    <t>No Reservations</t>
  </si>
  <si>
    <t>Catherine Zeta-Jones, Aaron Eckhart, Abigail Breslin, Patricia Clarkson, Jenny Wade, Bob Balaban, Bran F. O'Byrne, Lily Rabe</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</si>
  <si>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</si>
  <si>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</si>
  <si>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</si>
  <si>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</si>
  <si>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</si>
  <si>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</si>
  <si>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</si>
  <si>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</si>
  <si>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</si>
  <si>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</si>
  <si>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</si>
  <si>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</si>
  <si>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</si>
  <si>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</si>
  <si>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</si>
  <si>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</si>
  <si>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</si>
  <si>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</si>
  <si>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</si>
  <si>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</si>
  <si>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</si>
  <si>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</si>
  <si>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</si>
  <si>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</si>
  <si>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</si>
  <si>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</si>
  <si>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</si>
  <si>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</si>
  <si>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</si>
  <si>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</si>
  <si>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</si>
  <si>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</si>
  <si>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</si>
  <si>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</si>
  <si>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</si>
  <si>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</si>
  <si>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s7608</t>
  </si>
  <si>
    <t>NOVA: Extreme Animal Weapons</t>
  </si>
  <si>
    <t>Peter Fison</t>
  </si>
  <si>
    <t>Doug Averill</t>
  </si>
  <si>
    <t>s7609</t>
  </si>
  <si>
    <t>NOVA: First Face of America</t>
  </si>
  <si>
    <t>Graham Townsley</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</si>
  <si>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</si>
  <si>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</si>
  <si>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</si>
  <si>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</si>
  <si>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</si>
  <si>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</si>
  <si>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</si>
  <si>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</si>
  <si>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</si>
  <si>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</si>
  <si>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</si>
  <si>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</si>
  <si>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</si>
  <si>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</si>
  <si>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</si>
  <si>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s7619</t>
  </si>
  <si>
    <t>Nova: Ultimate Mars Challenge</t>
  </si>
  <si>
    <t>Gail Willumsen</t>
  </si>
  <si>
    <t>Lance Lewman</t>
  </si>
  <si>
    <t>s7620</t>
  </si>
  <si>
    <t>November Criminals</t>
  </si>
  <si>
    <t>Sacha Gervasi</t>
  </si>
  <si>
    <t>Ansel Elgort, Chlo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</si>
  <si>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</si>
  <si>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</si>
  <si>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</si>
  <si>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</si>
  <si>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</si>
  <si>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</si>
  <si>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</si>
  <si>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</si>
  <si>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</si>
  <si>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</si>
  <si>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</si>
  <si>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</si>
  <si>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</si>
  <si>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s7631</t>
  </si>
  <si>
    <t>Nymphomaniac: Volume 1</t>
  </si>
  <si>
    <t>Lars von Trier</t>
  </si>
  <si>
    <t>Charlotte Gainsbourg, Stellan Skarsgrd, Stacy Martin, Shia LaBeouf, Christian Slater, Uma Thurman, Sophie Kennedy Clark, Connie Nielsen</t>
  </si>
  <si>
    <t>Denmark, Germany, Belgium, United Kingdom, France</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</si>
  <si>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</si>
  <si>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</si>
  <si>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</si>
  <si>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</si>
  <si>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</si>
  <si>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</si>
  <si>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</si>
  <si>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</si>
  <si>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</si>
  <si>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</si>
  <si>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</si>
  <si>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</si>
  <si>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</si>
  <si>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</si>
  <si>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</si>
  <si>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</si>
  <si>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</si>
  <si>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</si>
  <si>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</si>
  <si>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</si>
  <si>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</si>
  <si>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</si>
  <si>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</si>
  <si>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</si>
  <si>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</si>
  <si>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</si>
  <si>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</si>
  <si>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</si>
  <si>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</si>
  <si>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</si>
  <si>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</si>
  <si>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s7642</t>
  </si>
  <si>
    <t>Off Course</t>
  </si>
  <si>
    <t>Nacho G. Velilla</t>
  </si>
  <si>
    <t>Yon Gonzlez, Julin Lpez, Blanca Surez, Malena Alterio, rsula Corber, Miki Esparb, Younes Bachir, Javier Cmara, Carmen Machi, Jos Sacristn</t>
  </si>
  <si>
    <t>s7643</t>
  </si>
  <si>
    <t>Officer Downe</t>
  </si>
  <si>
    <t>Shawn Crahan</t>
  </si>
  <si>
    <t>Kim Coates, Tyler Ross, Lauren Vlez,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</si>
  <si>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</si>
  <si>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</si>
  <si>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</si>
  <si>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</si>
  <si>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</si>
  <si>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</si>
  <si>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</si>
  <si>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s7649</t>
  </si>
  <si>
    <t>Oliver Stone's Untold History of the United States</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</si>
  <si>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</si>
  <si>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</si>
  <si>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</si>
  <si>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</si>
  <si>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</si>
  <si>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</si>
  <si>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</si>
  <si>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</si>
  <si>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</si>
  <si>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</si>
  <si>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</si>
  <si>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</si>
  <si>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</si>
  <si>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</si>
  <si>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</si>
  <si>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</si>
  <si>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</si>
  <si>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</si>
  <si>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</si>
  <si>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</si>
  <si>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</si>
  <si>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</si>
  <si>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</si>
  <si>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</si>
  <si>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</si>
  <si>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</si>
  <si>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</si>
  <si>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</si>
  <si>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</si>
  <si>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</si>
  <si>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</si>
  <si>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</si>
  <si>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</si>
  <si>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</si>
  <si>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</si>
  <si>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</si>
  <si>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</si>
  <si>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</si>
  <si>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</si>
  <si>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</si>
  <si>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</si>
  <si>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</si>
  <si>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s7664</t>
  </si>
  <si>
    <t>One Last Thing</t>
  </si>
  <si>
    <t>Tim Rouhana</t>
  </si>
  <si>
    <t>Wendell Pierce, Jurnee Smollett-Bell, Joanne Froggatt, April Billingsley, Elizabeth Ludlow, David Kronawitter, Adora Dei, Eric Mendenhall, Ed Amatrudo, Kate Kovach</t>
  </si>
  <si>
    <t>August 25, 2019</t>
  </si>
  <si>
    <t>s7666</t>
  </si>
  <si>
    <t>One Night Stand</t>
  </si>
  <si>
    <t>Jasmine D'Souza</t>
  </si>
  <si>
    <t>Tanuj Virwani, Sunny Leone, Narendra Jetley, Aamir Ahmed, Kapil Punjabi, Madhurima Banerjee, Ninad Kamat, Geeta Bisht</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</si>
  <si>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</si>
  <si>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</si>
  <si>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</si>
  <si>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</si>
  <si>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</si>
  <si>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</si>
  <si>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</si>
  <si>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</si>
  <si>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</si>
  <si>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</si>
  <si>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</si>
  <si>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</si>
  <si>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</si>
  <si>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</si>
  <si>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</si>
  <si>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</si>
  <si>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</si>
  <si>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</si>
  <si>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</si>
  <si>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s7673</t>
  </si>
  <si>
    <t>Operation Mekong</t>
  </si>
  <si>
    <t>Eddie Peng, Zhang Hanyu, Carl Ng, Ken Lo, Pawarith Monkolpisit, Jonathan Wu</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</si>
  <si>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</si>
  <si>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</si>
  <si>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</si>
  <si>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</si>
  <si>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</si>
  <si>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</si>
  <si>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</si>
  <si>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</si>
  <si>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</si>
  <si>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</si>
  <si>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</si>
  <si>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</si>
  <si>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</si>
  <si>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</si>
  <si>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</si>
  <si>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</si>
  <si>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</si>
  <si>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</si>
  <si>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</si>
  <si>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</si>
  <si>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</si>
  <si>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</si>
  <si>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</si>
  <si>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</si>
  <si>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</si>
  <si>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</si>
  <si>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</si>
  <si>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</si>
  <si>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</si>
  <si>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</si>
  <si>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</si>
  <si>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</si>
  <si>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</si>
  <si>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</si>
  <si>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</si>
  <si>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</si>
  <si>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</si>
  <si>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</si>
  <si>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</si>
  <si>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</si>
  <si>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</si>
  <si>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</si>
  <si>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</si>
  <si>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</si>
  <si>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</si>
  <si>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</si>
  <si>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</si>
  <si>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</si>
  <si>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</si>
  <si>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</si>
  <si>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</si>
  <si>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</si>
  <si>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</si>
  <si>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</si>
  <si>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</si>
  <si>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</si>
  <si>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</si>
  <si>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</si>
  <si>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</si>
  <si>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</si>
  <si>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</si>
  <si>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</si>
  <si>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</si>
  <si>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</si>
  <si>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</si>
  <si>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</si>
  <si>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</si>
  <si>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s7701</t>
  </si>
  <si>
    <t>Palm Trees in the Snow</t>
  </si>
  <si>
    <t>Mario Casas, Adriana Ugarte, Macarena Garca, Alain Hernndez, Laia Costa, Emilio Gutirrez Caba, Berta Vzquez,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</si>
  <si>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</si>
  <si>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</si>
  <si>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</si>
  <si>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</si>
  <si>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</si>
  <si>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</si>
  <si>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</si>
  <si>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</si>
  <si>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</si>
  <si>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</si>
  <si>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</si>
  <si>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</si>
  <si>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</si>
  <si>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</si>
  <si>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</si>
  <si>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</si>
  <si>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</si>
  <si>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</si>
  <si>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</si>
  <si>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</si>
  <si>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</si>
  <si>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</si>
  <si>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</si>
  <si>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</si>
  <si>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</si>
  <si>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</si>
  <si>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</si>
  <si>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</si>
  <si>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</si>
  <si>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s7715</t>
  </si>
  <si>
    <t>Patriot Games</t>
  </si>
  <si>
    <t>Harrison Ford, Anne Archer, Patrick Bergin, Sean Bean, Thora Birch, James Fox, Samuel L. Jackson, Polly Walker, J.E. Freeman, James Earl Jones, Richard Harris</t>
  </si>
  <si>
    <t>s7716</t>
  </si>
  <si>
    <t>Patron Mutlu Son Istiyor</t>
  </si>
  <si>
    <t>Tolga evik, Ezgi Mola, Murat Baolu, Erkan Can, Ersin Korkut, Mustafa Uzunylmaz, Nusret etinel, Ayenur Yazc</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</si>
  <si>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</si>
  <si>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</si>
  <si>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</si>
  <si>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</si>
  <si>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</si>
  <si>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</si>
  <si>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</si>
  <si>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</si>
  <si>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</si>
  <si>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</si>
  <si>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</si>
  <si>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</si>
  <si>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</si>
  <si>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</si>
  <si>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</si>
  <si>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</si>
  <si>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</si>
  <si>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</si>
  <si>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</si>
  <si>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</si>
  <si>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</si>
  <si>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</si>
  <si>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</si>
  <si>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</si>
  <si>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</si>
  <si>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</si>
  <si>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</si>
  <si>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s7727</t>
  </si>
  <si>
    <t>People You May Know</t>
  </si>
  <si>
    <t>J.C. Falcn</t>
  </si>
  <si>
    <t>Sean Maher, Andrea Grano, Mark Cirillo, Nacho San Jos,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</si>
  <si>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</si>
  <si>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</si>
  <si>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</si>
  <si>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</si>
  <si>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</si>
  <si>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</si>
  <si>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</si>
  <si>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</si>
  <si>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s7731</t>
  </si>
  <si>
    <t>Personal Shopper</t>
  </si>
  <si>
    <t>Kristen Stewart, Lars Eidinger, Sigrid Bouaziz, Anders Danielsen Lie, Ty Olwin, Hammou Graa, Nora von Waldsttten,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</si>
  <si>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</si>
  <si>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</si>
  <si>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</si>
  <si>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</si>
  <si>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</si>
  <si>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</si>
  <si>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</si>
  <si>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</si>
  <si>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</si>
  <si>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</si>
  <si>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</si>
  <si>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</si>
  <si>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Cline Miller, Dana Snyder, Stephanie Sheh</t>
  </si>
  <si>
    <t>s7736</t>
  </si>
  <si>
    <t>Philadelphia</t>
  </si>
  <si>
    <t>Tom Hanks, Denzel Washington, Jason Robards, Mary Steenburgen, Antonio Banderas, Ron Vawter, Robert Ridgely, Charles Napier, Lisa Summerour, Obba Babatund</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</si>
  <si>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</si>
  <si>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</si>
  <si>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</si>
  <si>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</si>
  <si>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</si>
  <si>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</si>
  <si>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</si>
  <si>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</si>
  <si>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</si>
  <si>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</si>
  <si>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</si>
  <si>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</si>
  <si>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</si>
  <si>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</si>
  <si>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</si>
  <si>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</si>
  <si>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</si>
  <si>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</si>
  <si>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</si>
  <si>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</si>
  <si>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</si>
  <si>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</si>
  <si>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</si>
  <si>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s7745</t>
  </si>
  <si>
    <t>Pitaah</t>
  </si>
  <si>
    <t>Sanjay Dutt, Nandita Das, Om Puri, Jackie Shroff, Mita Vashisht, Sachin Khedekar, Anjan Srivastav, Dinesh Anand, Mink Singh, Siddharth</t>
  </si>
  <si>
    <t>s7746</t>
  </si>
  <si>
    <t>Pizza, birra, faso</t>
  </si>
  <si>
    <t>Israel Adrin Caetano, Bruno Stagnaro</t>
  </si>
  <si>
    <t>Hctor Anglada, Jorge Sesn, Pamela Jordn, Adrin Yospe, Daniel Di Biase, Walter Daz, Martn Adjemin, Elena Cnepa, Rubn Rodrguez, Tony Lestingi, Alejandro Pous</t>
  </si>
  <si>
    <t>s7747</t>
  </si>
  <si>
    <t>Plaire, aimer et courir vite</t>
  </si>
  <si>
    <t>Christophe Honor</t>
  </si>
  <si>
    <t>Vincent Lacoste, Pierre Deladonchamps, Denis Podalyds, Adle Wismes, Thomas Gonzalez, Clement Metayer, Quentin Thbault, Tristan Farge, Sophie Letourneur</t>
  </si>
  <si>
    <t>July 13, 2019</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</si>
  <si>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</si>
  <si>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</si>
  <si>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</si>
  <si>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</si>
  <si>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</si>
  <si>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</si>
  <si>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</si>
  <si>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</si>
  <si>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</si>
  <si>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</si>
  <si>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</si>
  <si>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</si>
  <si>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</si>
  <si>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</si>
  <si>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</si>
  <si>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</si>
  <si>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</si>
  <si>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</si>
  <si>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</si>
  <si>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</si>
  <si>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</si>
  <si>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</si>
  <si>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</si>
  <si>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s7758</t>
  </si>
  <si>
    <t>Porto</t>
  </si>
  <si>
    <t>Gabe Klinger</t>
  </si>
  <si>
    <t>Anton Yelchin, Lucie Lucas, Franoise Lebrun, Paulo Calatr</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</si>
  <si>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</si>
  <si>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</si>
  <si>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</si>
  <si>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</si>
  <si>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</si>
  <si>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</si>
  <si>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s7779</t>
  </si>
  <si>
    <t>Power Rangers Super Megaforce: The Legendary Battle (Extended)</t>
  </si>
  <si>
    <t>Charlie Haskell, Koichi Sakamoto</t>
  </si>
  <si>
    <t>Andrew M. Gray, Ciara Hanna, John Mark Loudermilk, Christina Masterson, Azim Rizk, Cameron Jebo, Shailesh Prajapati, Ian Harcourt</t>
  </si>
  <si>
    <t>Andrew M. Gray, Ciara Hanna, John Mark Loudermilk, Christina Masterson, Azim Rizk,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</si>
  <si>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</si>
  <si>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</si>
  <si>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</si>
  <si>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</si>
  <si>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</si>
  <si>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</si>
  <si>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</si>
  <si>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</si>
  <si>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</si>
  <si>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</si>
  <si>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</si>
  <si>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</si>
  <si>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</si>
  <si>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</si>
  <si>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</si>
  <si>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</si>
  <si>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</si>
  <si>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</si>
  <si>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</si>
  <si>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</si>
  <si>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</si>
  <si>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</si>
  <si>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</si>
  <si>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</si>
  <si>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</si>
  <si>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</si>
  <si>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</si>
  <si>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s7800</t>
  </si>
  <si>
    <t>Prosecuting Evil: The Extraordinary World of Ben Ferencz</t>
  </si>
  <si>
    <t>Ben Ferencz</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</si>
  <si>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</si>
  <si>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</si>
  <si>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</si>
  <si>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</si>
  <si>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</si>
  <si>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</si>
  <si>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</si>
  <si>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</si>
  <si>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</si>
  <si>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</si>
  <si>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</si>
  <si>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</si>
  <si>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</si>
  <si>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</si>
  <si>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</si>
  <si>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</si>
  <si>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</si>
  <si>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</si>
  <si>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s7810</t>
  </si>
  <si>
    <t>Quantum of Solace</t>
  </si>
  <si>
    <t>Daniel Craig, Olga Kurylenko, Mathieu Amalric, Judi Dench, Giancarlo Giannini, Gemma Arterton, Jeffrey Wright, David Harbour, Jesper Christensen, Anatole Taubman</t>
  </si>
  <si>
    <t>s7812</t>
  </si>
  <si>
    <t>Queen of the Desert</t>
  </si>
  <si>
    <t>Nicole Kidman, James Franco, Damian Lewis, Jay Abdo, Robert Pattinson, Jenny Agutter, David Calder, Christopher Fulford, Nick Waring, Holly Earl, Sophie Linfield</t>
  </si>
  <si>
    <t>United States, Morocco</t>
  </si>
  <si>
    <t>April 6, 2019</t>
  </si>
  <si>
    <t>s7815</t>
  </si>
  <si>
    <t>R.L. Stine's Mostly Ghostly</t>
  </si>
  <si>
    <t>Richard Correll</t>
  </si>
  <si>
    <t>Madison Pettis, Sterling Beaumon, Luke Benward, Brian Stepanek, David DeLuise, Kim Rhodes, Adam Hicks, Ali Lohan, Sabrina Bryan, Rachel Winfree, Diego Acua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</si>
  <si>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</si>
  <si>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</si>
  <si>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</si>
  <si>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</si>
  <si>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</si>
  <si>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</si>
  <si>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</si>
  <si>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</si>
  <si>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</si>
  <si>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</si>
  <si>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</si>
  <si>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</si>
  <si>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</si>
  <si>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</si>
  <si>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</si>
  <si>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</si>
  <si>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</si>
  <si>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</si>
  <si>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</si>
  <si>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</si>
  <si>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</si>
  <si>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</si>
  <si>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</si>
  <si>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</si>
  <si>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</si>
  <si>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</si>
  <si>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</si>
  <si>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</si>
  <si>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</si>
  <si>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</si>
  <si>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</si>
  <si>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</si>
  <si>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</si>
  <si>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</si>
  <si>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</si>
  <si>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</si>
  <si>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</si>
  <si>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</si>
  <si>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</si>
  <si>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</si>
  <si>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</si>
  <si>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</si>
  <si>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</si>
  <si>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</si>
  <si>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</si>
  <si>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</si>
  <si>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</si>
  <si>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</si>
  <si>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</si>
  <si>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</si>
  <si>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</si>
  <si>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</si>
  <si>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</si>
  <si>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</si>
  <si>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</si>
  <si>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</si>
  <si>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</si>
  <si>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</si>
  <si>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</si>
  <si>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</si>
  <si>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</si>
  <si>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</si>
  <si>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</si>
  <si>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</si>
  <si>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</si>
  <si>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</si>
  <si>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</si>
  <si>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</si>
  <si>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</si>
  <si>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s7842</t>
  </si>
  <si>
    <t>Recall</t>
  </si>
  <si>
    <t>Michael James Regan</t>
  </si>
  <si>
    <t>Michael James Regan, Tommy James Murphy, Louis Di Bianco, Stefano DiMatteo, Juan Carlos Velis, Katriina Isberg, Danny Bruzzi, Eugene Clark, Ronnie Rowe Jr., Brendee Green, A.C. Peterson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</si>
  <si>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</si>
  <si>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</si>
  <si>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</si>
  <si>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</si>
  <si>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</si>
  <si>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</si>
  <si>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</si>
  <si>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</si>
  <si>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</si>
  <si>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</si>
  <si>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</si>
  <si>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</si>
  <si>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</si>
  <si>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</si>
  <si>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</si>
  <si>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</si>
  <si>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</si>
  <si>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</si>
  <si>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</si>
  <si>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</si>
  <si>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</si>
  <si>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</si>
  <si>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</si>
  <si>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</si>
  <si>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</si>
  <si>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</si>
  <si>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</si>
  <si>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</si>
  <si>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</si>
  <si>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</si>
  <si>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</si>
  <si>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</si>
  <si>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</si>
  <si>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</si>
  <si>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</si>
  <si>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</si>
  <si>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</si>
  <si>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</si>
  <si>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</si>
  <si>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</si>
  <si>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</si>
  <si>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s7858</t>
  </si>
  <si>
    <t>Resident Evil: Afterlife</t>
  </si>
  <si>
    <t>Milla Jovovich, Ali Larter, Kim Coates, Shawn Roberts, Sergio Peris-Mencheta, Spencer Locke, Boris Kodjoe, Wentworth Miller</t>
  </si>
  <si>
    <t>Germany, France, United States, Canada, United Kingdom</t>
  </si>
  <si>
    <t>s7859</t>
  </si>
  <si>
    <t>Residente</t>
  </si>
  <si>
    <t>Ren Prez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</si>
  <si>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</si>
  <si>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</si>
  <si>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</si>
  <si>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</si>
  <si>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</si>
  <si>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</si>
  <si>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</si>
  <si>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</si>
  <si>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</si>
  <si>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</si>
  <si>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</si>
  <si>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</si>
  <si>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</si>
  <si>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</si>
  <si>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</si>
  <si>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</si>
  <si>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</si>
  <si>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</si>
  <si>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</si>
  <si>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</si>
  <si>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</si>
  <si>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</si>
  <si>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</si>
  <si>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</si>
  <si>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Fras De La Parra</t>
  </si>
  <si>
    <t>Rezeta Veliu, Roger Mendoza, Emiliano Becerrl, Sebastin Cordova, Paulina Dvila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</si>
  <si>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</si>
  <si>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</si>
  <si>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</si>
  <si>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</si>
  <si>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</si>
  <si>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</si>
  <si>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</si>
  <si>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s7872</t>
  </si>
  <si>
    <t>Rise of the Zombie</t>
  </si>
  <si>
    <t>Devaki Singh, Luke Kenny</t>
  </si>
  <si>
    <t>Luke Kenny, Kirti Kulhari, Ashwin Mushran, Benjamin Gilani</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</si>
  <si>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</si>
  <si>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</si>
  <si>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</si>
  <si>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</si>
  <si>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</si>
  <si>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</si>
  <si>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</si>
  <si>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</si>
  <si>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</si>
  <si>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</si>
  <si>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</si>
  <si>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</si>
  <si>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</si>
  <si>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</si>
  <si>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</si>
  <si>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</si>
  <si>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</si>
  <si>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</si>
  <si>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</si>
  <si>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</si>
  <si>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</si>
  <si>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</si>
  <si>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</si>
  <si>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</si>
  <si>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</si>
  <si>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</si>
  <si>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</si>
  <si>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</si>
  <si>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</si>
  <si>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</si>
  <si>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</si>
  <si>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</si>
  <si>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</si>
  <si>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</si>
  <si>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</si>
  <si>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</si>
  <si>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</si>
  <si>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</si>
  <si>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</si>
  <si>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</si>
  <si>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</si>
  <si>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</si>
  <si>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</si>
  <si>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</si>
  <si>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</si>
  <si>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</si>
  <si>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</si>
  <si>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</si>
  <si>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</si>
  <si>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</si>
  <si>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</si>
  <si>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</si>
  <si>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</si>
  <si>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</si>
  <si>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</si>
  <si>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</si>
  <si>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</si>
  <si>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</si>
  <si>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</si>
  <si>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</si>
  <si>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</si>
  <si>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</si>
  <si>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</si>
  <si>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</si>
  <si>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</si>
  <si>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</si>
  <si>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</si>
  <si>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</si>
  <si>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</si>
  <si>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</si>
  <si>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</si>
  <si>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s7899</t>
  </si>
  <si>
    <t>Rukh</t>
  </si>
  <si>
    <t>Atanu Mukherjee</t>
  </si>
  <si>
    <t>Adarsh Gourav, Manoj Bajpayee, Smita Tambe, Kumud Mishra</t>
  </si>
  <si>
    <t>s7900</t>
  </si>
  <si>
    <t>Rumble</t>
  </si>
  <si>
    <t>Gary Daniels, Luis Gatica, Sissi Fleitas, Eddie J. Fernandez, Fabin Lpez, Justin Nesbitt, Pedro Rodman Rodriguez</t>
  </si>
  <si>
    <t>s7901</t>
  </si>
  <si>
    <t>Rumble in the Bronx</t>
  </si>
  <si>
    <t>Jackie Chan, Anita Mui, Franoise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</si>
  <si>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</si>
  <si>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</si>
  <si>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</si>
  <si>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</si>
  <si>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</si>
  <si>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</si>
  <si>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</si>
  <si>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</si>
  <si>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</si>
  <si>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</si>
  <si>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</si>
  <si>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</si>
  <si>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</si>
  <si>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</si>
  <si>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</si>
  <si>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</si>
  <si>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</si>
  <si>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</si>
  <si>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s7908</t>
  </si>
  <si>
    <t>Russell Madness</t>
  </si>
  <si>
    <t>David Milchard, John Ratzenberger, Will Sasso, Mason Vale Cotton, John Hennigan, Sean Giambrone, Charles Robinson, Mckenna Grace, Kate Reinders, Fred Willard</t>
  </si>
  <si>
    <t>May 10, 2015</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</si>
  <si>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</si>
  <si>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</si>
  <si>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</si>
  <si>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</si>
  <si>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</si>
  <si>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</si>
  <si>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</si>
  <si>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</si>
  <si>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</si>
  <si>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</si>
  <si>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</si>
  <si>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</si>
  <si>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</si>
  <si>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</si>
  <si>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s7916</t>
  </si>
  <si>
    <t>Sadece Sen</t>
  </si>
  <si>
    <t>Hakan Yonat</t>
  </si>
  <si>
    <t>Belim Bilgin, brahim elikkol, Kerem Can, Necmi Yapc, Levent Sln, Bar Ardu, Erol Gedik, Cezmi Baskn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</si>
  <si>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</si>
  <si>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</si>
  <si>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</si>
  <si>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</si>
  <si>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</si>
  <si>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</si>
  <si>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</si>
  <si>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</si>
  <si>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</si>
  <si>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</si>
  <si>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</si>
  <si>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</si>
  <si>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</si>
  <si>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</si>
  <si>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</si>
  <si>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</si>
  <si>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</si>
  <si>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</si>
  <si>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</si>
  <si>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</si>
  <si>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</si>
  <si>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</si>
  <si>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</si>
  <si>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</si>
  <si>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</si>
  <si>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</si>
  <si>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</si>
  <si>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</si>
  <si>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</si>
  <si>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</si>
  <si>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</si>
  <si>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</si>
  <si>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</si>
  <si>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</si>
  <si>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</si>
  <si>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</si>
  <si>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</si>
  <si>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</si>
  <si>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</si>
  <si>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</si>
  <si>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</si>
  <si>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</si>
  <si>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</si>
  <si>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</si>
  <si>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</si>
  <si>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</si>
  <si>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</si>
  <si>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</si>
  <si>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</si>
  <si>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</si>
  <si>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</si>
  <si>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</si>
  <si>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</si>
  <si>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</si>
  <si>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</si>
  <si>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s7934</t>
  </si>
  <si>
    <t>Santa Claws</t>
  </si>
  <si>
    <t>Glenn Miller</t>
  </si>
  <si>
    <t>Nicola Lambo, Evan Boymel, John P. Fowler, Erica Duke, Ezra James Colbert</t>
  </si>
  <si>
    <t>s7935</t>
  </si>
  <si>
    <t>Santa's Apprentice</t>
  </si>
  <si>
    <t>Julie Gayet, Jean-Pierre Marielle, Lornt Deutsch, Bruno Salomone, Pierre-Franois Martin-Laval, Didier Brice, Benot Allemane, Nathan Simony, Daniela Duspara, Max Cullen</t>
  </si>
  <si>
    <t>Australia, France, Ireland</t>
  </si>
  <si>
    <t>s7936</t>
  </si>
  <si>
    <t>Sarah's Key</t>
  </si>
  <si>
    <t>Aidan Quinn, Kristin Scott Thomas, Frdric Pierrot, Michel Duchaussoy, Dominique Frot, Niels Arestrup, Mlusine Mayance, Gisle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</si>
  <si>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</si>
  <si>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</si>
  <si>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</si>
  <si>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</si>
  <si>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</si>
  <si>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</si>
  <si>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</si>
  <si>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</si>
  <si>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</si>
  <si>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</si>
  <si>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</si>
  <si>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</si>
  <si>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</si>
  <si>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</si>
  <si>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</si>
  <si>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</si>
  <si>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</si>
  <si>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</si>
  <si>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</si>
  <si>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</si>
  <si>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</si>
  <si>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</si>
  <si>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</si>
  <si>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</si>
  <si>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</si>
  <si>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</si>
  <si>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</si>
  <si>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</si>
  <si>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</si>
  <si>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</si>
  <si>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</si>
  <si>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</si>
  <si>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</si>
  <si>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</si>
  <si>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</si>
  <si>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</si>
  <si>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</si>
  <si>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</si>
  <si>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</si>
  <si>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</si>
  <si>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</si>
  <si>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</si>
  <si>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</si>
  <si>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t>
  </si>
  <si>
    <t>Jeffrey G. Hunt</t>
  </si>
  <si>
    <t>Laura Marano, Vanessa Marano, Christopher Tavarez, Giorgia Whigham, Michael Provost, Nathaniel Buzolic, Ken Jeong, Annie Jacob, Evan Castelloe, Whitney Goin, Jason Davis</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</si>
  <si>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</si>
  <si>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</si>
  <si>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</si>
  <si>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</si>
  <si>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</si>
  <si>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</si>
  <si>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</si>
  <si>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</si>
  <si>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</si>
  <si>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</si>
  <si>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</si>
  <si>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</si>
  <si>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</si>
  <si>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</si>
  <si>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</si>
  <si>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</si>
  <si>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</si>
  <si>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</si>
  <si>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</si>
  <si>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</si>
  <si>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</si>
  <si>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</si>
  <si>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</si>
  <si>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</si>
  <si>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</si>
  <si>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</si>
  <si>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</si>
  <si>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</si>
  <si>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</si>
  <si>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</si>
  <si>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</si>
  <si>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</si>
  <si>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</si>
  <si>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</si>
  <si>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</si>
  <si>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</si>
  <si>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</si>
  <si>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</si>
  <si>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</si>
  <si>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</si>
  <si>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</si>
  <si>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</si>
  <si>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</si>
  <si>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</si>
  <si>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</si>
  <si>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</si>
  <si>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</si>
  <si>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</si>
  <si>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</si>
  <si>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</si>
  <si>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</si>
  <si>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</si>
  <si>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</si>
  <si>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</si>
  <si>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</si>
  <si>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</si>
  <si>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</si>
  <si>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</si>
  <si>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</si>
  <si>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</si>
  <si>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</si>
  <si>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</si>
  <si>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</si>
  <si>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</si>
  <si>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</si>
  <si>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</si>
  <si>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</si>
  <si>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</si>
  <si>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</si>
  <si>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</si>
  <si>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</si>
  <si>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</si>
  <si>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</si>
  <si>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</si>
  <si>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</si>
  <si>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</si>
  <si>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</si>
  <si>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</si>
  <si>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</si>
  <si>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</si>
  <si>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</si>
  <si>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</si>
  <si>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</si>
  <si>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</si>
  <si>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</si>
  <si>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</si>
  <si>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</si>
  <si>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</si>
  <si>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</si>
  <si>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</si>
  <si>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</si>
  <si>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</si>
  <si>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</si>
  <si>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</si>
  <si>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</si>
  <si>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</si>
  <si>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evik, Kksal Engr, Pelin Krmk, Toprak Sergen, Zeynep zder</t>
  </si>
  <si>
    <t>s7982</t>
  </si>
  <si>
    <t>Senna</t>
  </si>
  <si>
    <t>Ayrton Senna, Alain Prost, Frank Williams</t>
  </si>
  <si>
    <t>s7984</t>
  </si>
  <si>
    <t>Septiembre, un llanto en silencio</t>
  </si>
  <si>
    <t>Kenneth Mller</t>
  </si>
  <si>
    <t>Sal Lisazo, Mario Zaragoza, Juan Pablo Olyslager, Costanza Andrade</t>
  </si>
  <si>
    <t>Guatemala</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</si>
  <si>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</si>
  <si>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</si>
  <si>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</si>
  <si>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</si>
  <si>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</si>
  <si>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</si>
  <si>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</si>
  <si>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</si>
  <si>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</si>
  <si>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</si>
  <si>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</si>
  <si>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</si>
  <si>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</si>
  <si>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</si>
  <si>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</si>
  <si>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</si>
  <si>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Demin Bichir, Susana Zabaleta, Jorge Salinas, Cecilia Surez, Victor Huggo Martin, Mnica Dionne, Anglica Aragn, Laura Almela</t>
  </si>
  <si>
    <t>s7991</t>
  </si>
  <si>
    <t>SGT. Will Gardner</t>
  </si>
  <si>
    <t>Max Martini</t>
  </si>
  <si>
    <t>Max Martini, Omari Hardwick, Lily Rabe, Elisabeth Rhm, Robert Patrick, Dermot Mulroney, Gary Sinise, JoBeth Williams, Luis Bordonada, Leo Martini</t>
  </si>
  <si>
    <t>May 19, 2019</t>
  </si>
  <si>
    <t>s7993</t>
  </si>
  <si>
    <t>Shahanpan Dega Deva</t>
  </si>
  <si>
    <t>Sudesh Manjrekar</t>
  </si>
  <si>
    <t>Bharat Jadhav, Ankush Chaudhari, Siddarth Jadhav, Santosh Juvekar, Vaibhav Mangale, Kranti Redkar, Manava Naik</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</si>
  <si>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</si>
  <si>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</si>
  <si>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</si>
  <si>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</si>
  <si>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</si>
  <si>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</si>
  <si>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</si>
  <si>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</si>
  <si>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</si>
  <si>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</si>
  <si>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</si>
  <si>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</si>
  <si>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</si>
  <si>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</si>
  <si>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</si>
  <si>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</si>
  <si>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</si>
  <si>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</si>
  <si>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</si>
  <si>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</si>
  <si>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</si>
  <si>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s8002</t>
  </si>
  <si>
    <t>Shelter</t>
  </si>
  <si>
    <t>Julianne Moore, Jonathan Rhys Meyers, Jeffrey DeMunn, Frances Conroy, Nate Corddry, Brooklynn Proulx, Brian Anthony Wilson, Joyce Feurring, Steven Rishard, Charles Techman</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</si>
  <si>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</si>
  <si>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</si>
  <si>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</si>
  <si>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</si>
  <si>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</si>
  <si>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</si>
  <si>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</si>
  <si>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</si>
  <si>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</si>
  <si>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</si>
  <si>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</si>
  <si>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</si>
  <si>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</si>
  <si>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</si>
  <si>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</si>
  <si>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</si>
  <si>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</si>
  <si>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</si>
  <si>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</si>
  <si>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</si>
  <si>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</si>
  <si>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</si>
  <si>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</si>
  <si>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</si>
  <si>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</si>
  <si>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</si>
  <si>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</si>
  <si>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</si>
  <si>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</si>
  <si>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</si>
  <si>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</si>
  <si>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</si>
  <si>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</si>
  <si>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</si>
  <si>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</si>
  <si>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</si>
  <si>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</si>
  <si>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</si>
  <si>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</si>
  <si>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</si>
  <si>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</si>
  <si>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</si>
  <si>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</si>
  <si>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</si>
  <si>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</si>
  <si>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</si>
  <si>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</si>
  <si>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</si>
  <si>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</si>
  <si>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</si>
  <si>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</si>
  <si>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</si>
  <si>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</si>
  <si>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</si>
  <si>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</si>
  <si>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</si>
  <si>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</si>
  <si>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</si>
  <si>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</si>
  <si>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</si>
  <si>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</si>
  <si>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</si>
  <si>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</si>
  <si>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</si>
  <si>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</si>
  <si>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</si>
  <si>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</si>
  <si>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</si>
  <si>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</si>
  <si>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</si>
  <si>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</si>
  <si>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</si>
  <si>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</si>
  <si>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Fernndez-Moris</t>
  </si>
  <si>
    <t>Milene Vzquez, Matas Raygada, Claudia Dammert, Marcello Rivera, Atilia Boschetti, Hernn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</si>
  <si>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</si>
  <si>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</si>
  <si>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</si>
  <si>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</si>
  <si>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</si>
  <si>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</si>
  <si>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</si>
  <si>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</si>
  <si>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</si>
  <si>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</si>
  <si>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</si>
  <si>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</si>
  <si>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</si>
  <si>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</si>
  <si>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s8033</t>
  </si>
  <si>
    <t>Skiptrace</t>
  </si>
  <si>
    <t>Jackie Chan, Johnny Knoxville, Fan Bingbing, Eric Tsang, Eve Torres, Winston Chao</t>
  </si>
  <si>
    <t>China, Hong Kong, United States</t>
  </si>
  <si>
    <t>s8034</t>
  </si>
  <si>
    <t>Sky on Fire</t>
  </si>
  <si>
    <t>Daniel Wu, Joseph Chang, Amber Kuo, Zhang Jingchu, Ruoyun Zhang</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</si>
  <si>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</si>
  <si>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</si>
  <si>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</si>
  <si>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</si>
  <si>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</si>
  <si>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</si>
  <si>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</si>
  <si>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</si>
  <si>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</si>
  <si>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</si>
  <si>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</si>
  <si>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</si>
  <si>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</si>
  <si>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</si>
  <si>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</si>
  <si>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</si>
  <si>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</si>
  <si>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</si>
  <si>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</si>
  <si>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</si>
  <si>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</si>
  <si>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</si>
  <si>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</si>
  <si>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</si>
  <si>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</si>
  <si>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</si>
  <si>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</si>
  <si>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</si>
  <si>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</si>
  <si>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</si>
  <si>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</si>
  <si>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</si>
  <si>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</si>
  <si>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</si>
  <si>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</si>
  <si>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</si>
  <si>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</si>
  <si>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</si>
  <si>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</si>
  <si>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</si>
  <si>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</si>
  <si>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</si>
  <si>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</si>
  <si>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s8050</t>
  </si>
  <si>
    <t>Soekarno</t>
  </si>
  <si>
    <t>Ario Bayu, Lukman Sardi, Maudy Koesnaedi, Tanta Ginting, Tika Bravani, Emir Mahira, Sujiwo Tedjo, Ayu Laksmi, Matias Muchus</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</si>
  <si>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</si>
  <si>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</si>
  <si>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</si>
  <si>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</si>
  <si>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</si>
  <si>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</si>
  <si>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</si>
  <si>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</si>
  <si>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</si>
  <si>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</si>
  <si>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</si>
  <si>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</si>
  <si>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</si>
  <si>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</si>
  <si>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</si>
  <si>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</si>
  <si>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</si>
  <si>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</si>
  <si>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</si>
  <si>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</si>
  <si>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</si>
  <si>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</si>
  <si>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</si>
  <si>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</si>
  <si>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</si>
  <si>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</si>
  <si>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</si>
  <si>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</si>
  <si>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</si>
  <si>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</si>
  <si>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</si>
  <si>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Monire</t>
  </si>
  <si>
    <t>Sandra Mae Frank, Aurora Heimbach, Craig Fogel, Tony Spitz, Jordan Theodore, Kate Rose Reynolds, Jessie Jordan, Derek Long, Sophia Getz, Amelia Sheeler</t>
  </si>
  <si>
    <t>s8064</t>
  </si>
  <si>
    <t>Sparkle</t>
  </si>
  <si>
    <t>Sam O'Steen</t>
  </si>
  <si>
    <t>Tony King, Mary Alice, Irene Cara, Dorian Harewood, Paul Lambert, Beatrice Winde, Lonette McKee</t>
  </si>
  <si>
    <t>s8066</t>
  </si>
  <si>
    <t>Speech &amp; Debate</t>
  </si>
  <si>
    <t>Dan Harris</t>
  </si>
  <si>
    <t>Liam James, Sarah Steele, Austin McKenzie, Roger Bart, Janeane Garofalo, Wendi McLendon-Covey, Kal Penn, Kimberly Williams-Paisley, Skylar Astin, Edgar Arreola, Sarah Baker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</si>
  <si>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</si>
  <si>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</si>
  <si>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</si>
  <si>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</si>
  <si>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</si>
  <si>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</si>
  <si>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</si>
  <si>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</si>
  <si>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s8070</t>
  </si>
  <si>
    <t>Spitfire: The Plane that Saved the World</t>
  </si>
  <si>
    <t>David Fairhead, Anthony Palmer</t>
  </si>
  <si>
    <t>Charles Dance</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</si>
  <si>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</si>
  <si>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</si>
  <si>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</si>
  <si>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</si>
  <si>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</si>
  <si>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</si>
  <si>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</si>
  <si>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</si>
  <si>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</si>
  <si>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</si>
  <si>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</si>
  <si>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</si>
  <si>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</si>
  <si>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</si>
  <si>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</si>
  <si>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</si>
  <si>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</si>
  <si>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</si>
  <si>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</si>
  <si>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</si>
  <si>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</si>
  <si>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</si>
  <si>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</si>
  <si>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</si>
  <si>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</si>
  <si>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Gutirrez, Alexandra Jimnez, Berto Romero, Carlos Areces, Eduardo Gmez, Dani El Rojo, Emilio Gutirrez Caba, Rossy de Palma, Slvia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</si>
  <si>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</si>
  <si>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</si>
  <si>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</si>
  <si>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</si>
  <si>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</si>
  <si>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</si>
  <si>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</si>
  <si>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</si>
  <si>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</si>
  <si>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</si>
  <si>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</si>
  <si>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</si>
  <si>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</si>
  <si>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</si>
  <si>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s8085</t>
  </si>
  <si>
    <t>Starred Up</t>
  </si>
  <si>
    <t>Jack O'Connell, Ben Mendelsohn, Rupert Friend, Sam Spruell, Anthony Welsh, David Ajala, Peter Ferdinando, Gershwyn Eustache Jnr, Ashley Chin, Raphael Sowole, Gilly Gilchrist, Tommy McDonnell</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</si>
  <si>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</si>
  <si>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</si>
  <si>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</si>
  <si>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</si>
  <si>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</si>
  <si>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</si>
  <si>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</si>
  <si>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</si>
  <si>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</si>
  <si>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</si>
  <si>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</si>
  <si>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</si>
  <si>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</si>
  <si>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</si>
  <si>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</si>
  <si>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</si>
  <si>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</si>
  <si>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</si>
  <si>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</si>
  <si>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</si>
  <si>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</si>
  <si>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</si>
  <si>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</si>
  <si>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</si>
  <si>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</si>
  <si>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s8096</t>
  </si>
  <si>
    <t>Stonehearst Asylum</t>
  </si>
  <si>
    <t>Kate Beckinsale, Jim Sturgess, David Thewlis, Brendan Gleeson, Ben Kingsley, Michael Caine, Jason Flemyng, Sophie Kennedy Clark, Sinad Cusack, Edmund Kingsley</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</si>
  <si>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</si>
  <si>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</si>
  <si>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</si>
  <si>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</si>
  <si>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</si>
  <si>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</si>
  <si>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</si>
  <si>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</si>
  <si>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</si>
  <si>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</si>
  <si>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</si>
  <si>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</si>
  <si>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</si>
  <si>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</si>
  <si>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</si>
  <si>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s8104</t>
  </si>
  <si>
    <t>Strictly Ballroom</t>
  </si>
  <si>
    <t>Baz Luhrmann</t>
  </si>
  <si>
    <t>Paul Mercurio, Tara Morice, Bill Hunter, Pat Thomson, Gia Carides, Peter Whitford, Barry Otto, John Hannan</t>
  </si>
  <si>
    <t>Classic Movies, Comedies, Romantic Movies</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</si>
  <si>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</si>
  <si>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</si>
  <si>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</si>
  <si>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</si>
  <si>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</si>
  <si>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</si>
  <si>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</si>
  <si>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s8109</t>
  </si>
  <si>
    <t>Stronger Than the World</t>
  </si>
  <si>
    <t>Afonso Poyart</t>
  </si>
  <si>
    <t>Jos Loreto, Cleo Pires, Milhem Cortaz, Jackson Antunes, Claudia Ohana, Rmulo Arantes Neto, Paloma Bernardi, Thaila Ayala, Rafinha Bastos, Felipe Titto</t>
  </si>
  <si>
    <t>February 11, 2017</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</si>
  <si>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</si>
  <si>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</si>
  <si>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</si>
  <si>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</si>
  <si>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</si>
  <si>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</si>
  <si>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</si>
  <si>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</si>
  <si>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</si>
  <si>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</si>
  <si>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</si>
  <si>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</si>
  <si>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</si>
  <si>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</si>
  <si>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</si>
  <si>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</si>
  <si>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</si>
  <si>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</si>
  <si>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</si>
  <si>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</si>
  <si>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</si>
  <si>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</si>
  <si>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</si>
  <si>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</si>
  <si>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</si>
  <si>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Franaise</t>
  </si>
  <si>
    <t>Saul Dibb</t>
  </si>
  <si>
    <t>Michelle Williams, Matthias Schoenaerts, Kristin Scott Thomas, Sam Riley, Ruth Wilson, Tom Schilling, Harriet Walter, Alexandra Maria Lara, Margot Robbie, Lambert Wilson</t>
  </si>
  <si>
    <t>United Kingdom, France, Canada, Belgium, United States</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</si>
  <si>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</si>
  <si>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</si>
  <si>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</si>
  <si>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</si>
  <si>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</si>
  <si>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</si>
  <si>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</si>
  <si>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</si>
  <si>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</si>
  <si>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</si>
  <si>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</si>
  <si>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</si>
  <si>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</si>
  <si>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</si>
  <si>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</si>
  <si>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</si>
  <si>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</si>
  <si>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</si>
  <si>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</si>
  <si>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</si>
  <si>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</si>
  <si>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</si>
  <si>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</si>
  <si>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</si>
  <si>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</si>
  <si>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</si>
  <si>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</si>
  <si>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</si>
  <si>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</si>
  <si>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</si>
  <si>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</si>
  <si>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</si>
  <si>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</si>
  <si>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</si>
  <si>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</si>
  <si>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</si>
  <si>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</si>
  <si>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</si>
  <si>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</si>
  <si>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</si>
  <si>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</si>
  <si>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</si>
  <si>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</si>
  <si>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s8134</t>
  </si>
  <si>
    <t>Survivors Guide to Prison</t>
  </si>
  <si>
    <t>Matthew Cooke</t>
  </si>
  <si>
    <t>Susan Sarandon</t>
  </si>
  <si>
    <t>May 24, 2018</t>
  </si>
  <si>
    <t>s8135</t>
  </si>
  <si>
    <t>Susanne Bartsch: On Top</t>
  </si>
  <si>
    <t>Anthony Caronna, Alexander Smith</t>
  </si>
  <si>
    <t>Susanne Bartsch</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</si>
  <si>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</si>
  <si>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</si>
  <si>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</si>
  <si>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</si>
  <si>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</si>
  <si>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</si>
  <si>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</si>
  <si>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</si>
  <si>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</si>
  <si>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</si>
  <si>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</si>
  <si>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</si>
  <si>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</si>
  <si>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</si>
  <si>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</si>
  <si>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</si>
  <si>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</si>
  <si>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</si>
  <si>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</si>
  <si>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</si>
  <si>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</si>
  <si>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</si>
  <si>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</si>
  <si>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</si>
  <si>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</si>
  <si>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</si>
  <si>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</si>
  <si>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</si>
  <si>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</si>
  <si>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</si>
  <si>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</si>
  <si>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</si>
  <si>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</si>
  <si>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</si>
  <si>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</si>
  <si>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</si>
  <si>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</si>
  <si>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</si>
  <si>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</si>
  <si>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</si>
  <si>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</si>
  <si>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</si>
  <si>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</si>
  <si>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</si>
  <si>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</si>
  <si>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</si>
  <si>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</si>
  <si>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</si>
  <si>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</si>
  <si>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</si>
  <si>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</si>
  <si>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</si>
  <si>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</si>
  <si>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</si>
  <si>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</si>
  <si>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</si>
  <si>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</si>
  <si>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</si>
  <si>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</si>
  <si>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</si>
  <si>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</si>
  <si>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</si>
  <si>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</si>
  <si>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</si>
  <si>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</si>
  <si>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</si>
  <si>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</si>
  <si>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</si>
  <si>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Franois Chau, Kevin Nash</t>
  </si>
  <si>
    <t>United States, Hong Kong</t>
  </si>
  <si>
    <t>s8162</t>
  </si>
  <si>
    <t>Tees Maar Khan</t>
  </si>
  <si>
    <t>Katrina Kaif, Akshay Kumar, Akshaye Khanna, Arya Babbar, Rajiv Lakshman, Raghu Ram, Vijay Maurya, Dharampal, Ali Asghar, Murli Sharma</t>
  </si>
  <si>
    <t>s8164</t>
  </si>
  <si>
    <t>Temporada de Caza</t>
  </si>
  <si>
    <t>Natalia Garagiola</t>
  </si>
  <si>
    <t>Germn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</si>
  <si>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</si>
  <si>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</si>
  <si>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</si>
  <si>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</si>
  <si>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</si>
  <si>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</si>
  <si>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</si>
  <si>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</si>
  <si>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</si>
  <si>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</si>
  <si>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</si>
  <si>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</si>
  <si>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</si>
  <si>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</si>
  <si>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</si>
  <si>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</si>
  <si>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</si>
  <si>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</si>
  <si>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</si>
  <si>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</si>
  <si>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</si>
  <si>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</si>
  <si>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</si>
  <si>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</si>
  <si>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</si>
  <si>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</si>
  <si>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</si>
  <si>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</si>
  <si>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</si>
  <si>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</si>
  <si>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</si>
  <si>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</si>
  <si>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s8178</t>
  </si>
  <si>
    <t>The 4th Company</t>
  </si>
  <si>
    <t>Mitzi Vanessa Arreola, Amir Galvan Cervera</t>
  </si>
  <si>
    <t>Adrian Ladron, Andoni Gracia, Hernn Mendoza, Gabino Rodrguez, Daro T. Pie, Manuel Ojeda</t>
  </si>
  <si>
    <t>s8180</t>
  </si>
  <si>
    <t>The Adderall Diaries</t>
  </si>
  <si>
    <t>Pamela Romanowsky</t>
  </si>
  <si>
    <t>James Franco, Ed Harris, Amber Heard, Jim Parrack, Timothe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</si>
  <si>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</si>
  <si>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</si>
  <si>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</si>
  <si>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</si>
  <si>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May 10, 2017</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</si>
  <si>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</si>
  <si>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</si>
  <si>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</si>
  <si>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</si>
  <si>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</si>
  <si>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</si>
  <si>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</si>
  <si>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</si>
  <si>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</si>
  <si>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</si>
  <si>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Ral Hochman, Ricardo Merkin, Carlos Pieyro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</si>
  <si>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</si>
  <si>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</si>
  <si>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</si>
  <si>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</si>
  <si>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</si>
  <si>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</si>
  <si>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</si>
  <si>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</si>
  <si>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</si>
  <si>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</si>
  <si>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 Grace Moretz, Jesse James, Jimmy Bennett, Rachel Nichols, Philip Baker Hall, Isabel Conner, Brendan Donaldson, Annabel Armour</t>
  </si>
  <si>
    <t>s8191</t>
  </si>
  <si>
    <t>The Angry Birds Movie 2</t>
  </si>
  <si>
    <t>Thurop Van Orman, John Rice</t>
  </si>
  <si>
    <t>Jason Sudeikis, Rachel Bloom, Leslie Jones, Josh Gad, Bill Hader, Danny McBride, Awkwafina, Sterling K. Brown, Tiffany Haddish, Eugenio Derbez</t>
  </si>
  <si>
    <t>Finland, United States</t>
  </si>
  <si>
    <t>s8193</t>
  </si>
  <si>
    <t>The Ant's Scream</t>
  </si>
  <si>
    <t>Amr Abdel-Geleel, Rania Yousef, Salloum Haddad, Hesham Al-Meligy, Farida Al-Gready, Ahmad Wafiq, Mohamed Abo El Hassan, Amr Sakr, Ahmed Gamal Saeed, Riham Ayman</t>
  </si>
  <si>
    <t>s8195</t>
  </si>
  <si>
    <t>The Apostate</t>
  </si>
  <si>
    <t>lvaro Ogalla, Marta Larralde, Brbara Lennie, Vicky Pea, Juan Calot, Kaiet Rodriguez, Andrs Gertrdix, Joaqun Climent, 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</si>
  <si>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</si>
  <si>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</si>
  <si>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</si>
  <si>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</si>
  <si>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</si>
  <si>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</si>
  <si>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</si>
  <si>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</si>
  <si>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</si>
  <si>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</si>
  <si>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</si>
  <si>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</si>
  <si>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</si>
  <si>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</si>
  <si>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</si>
  <si>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 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</si>
  <si>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</si>
  <si>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</si>
  <si>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</si>
  <si>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</si>
  <si>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</si>
  <si>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</si>
  <si>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</si>
  <si>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</si>
  <si>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</si>
  <si>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</si>
  <si>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</si>
  <si>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</si>
  <si>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</si>
  <si>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</si>
  <si>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</si>
  <si>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</si>
  <si>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</si>
  <si>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</si>
  <si>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</si>
  <si>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</si>
  <si>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</si>
  <si>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</si>
  <si>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</si>
  <si>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</si>
  <si>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</si>
  <si>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</si>
  <si>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</si>
  <si>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</si>
  <si>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</si>
  <si>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</si>
  <si>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</si>
  <si>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</si>
  <si>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</si>
  <si>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</si>
  <si>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</si>
  <si>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</si>
  <si>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</si>
  <si>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</si>
  <si>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</si>
  <si>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</si>
  <si>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</si>
  <si>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</si>
  <si>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</si>
  <si>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</si>
  <si>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</si>
  <si>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Thret, Olivier Loustau, Florence Thomassin, Patrick Descamps, Stphane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</si>
  <si>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</si>
  <si>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</si>
  <si>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</si>
  <si>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</si>
  <si>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</si>
  <si>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</si>
  <si>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</si>
  <si>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</si>
  <si>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</si>
  <si>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</si>
  <si>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</si>
  <si>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</si>
  <si>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</si>
  <si>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</si>
  <si>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</si>
  <si>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</si>
  <si>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</si>
  <si>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</si>
  <si>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</si>
  <si>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</si>
  <si>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</si>
  <si>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</si>
  <si>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</si>
  <si>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</si>
  <si>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</si>
  <si>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</si>
  <si>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</si>
  <si>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</si>
  <si>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</si>
  <si>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</si>
  <si>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</si>
  <si>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</si>
  <si>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</si>
  <si>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</si>
  <si>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</si>
  <si>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</si>
  <si>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</si>
  <si>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</si>
  <si>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</si>
  <si>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s8230</t>
  </si>
  <si>
    <t>The Bucket List</t>
  </si>
  <si>
    <t>Jack Nicholson, Morgan Freeman, Sean Hayes, Beverly Todd, Alfonso Freeman, Rob Morrow, Rowena King, Christopher Stapleton, Ian Anthony Dale, Richard McGonagle</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</si>
  <si>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</si>
  <si>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</si>
  <si>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</si>
  <si>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</si>
  <si>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</si>
  <si>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</si>
  <si>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</si>
  <si>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</si>
  <si>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</si>
  <si>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</si>
  <si>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</si>
  <si>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</si>
  <si>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</si>
  <si>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s8237</t>
  </si>
  <si>
    <t>The Captive</t>
  </si>
  <si>
    <t>Ryan Reynolds, Scott Speedman, Rosario Dawson, Mireille Enos, Kevin Durand, Alexia Fast, Christine Horne, Arsine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</si>
  <si>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</si>
  <si>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</si>
  <si>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</si>
  <si>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</si>
  <si>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</si>
  <si>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</si>
  <si>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</si>
  <si>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</si>
  <si>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</si>
  <si>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</si>
  <si>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</si>
  <si>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</si>
  <si>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</si>
  <si>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</si>
  <si>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</si>
  <si>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Acha Ben Ahmed, Rania Elkhatib, Riham Abdel Ghafour</t>
  </si>
  <si>
    <t>s8242</t>
  </si>
  <si>
    <t>The CEO</t>
  </si>
  <si>
    <t>Wale Ojo, Jimmy Jean-Louis, Hilda Dokubo, Nico Panagio, Aurlie Eliam, Peter King Nzioki Mwania, Fatym Layachi, Kemi Lala Akindoju, Anglique Kidjo</t>
  </si>
  <si>
    <t>s8243</t>
  </si>
  <si>
    <t>The Charnel House</t>
  </si>
  <si>
    <t>Craig Moss</t>
  </si>
  <si>
    <t>Callum Blue, Nadine Velazquez, Makenzie Moss, Erik LaRay Harvey, Danielle Lauder, Andy Favreau, Kate Linder, Neil Thackaberry, Alden Tab</t>
  </si>
  <si>
    <t>February 4, 2017</t>
  </si>
  <si>
    <t>s8245</t>
  </si>
  <si>
    <t>The Chord</t>
  </si>
  <si>
    <t>Magdy Al-Hawwary</t>
  </si>
  <si>
    <t>Mostafa Shaban, Ghada Adel, Arwa Gouda, Ahmed Salah Al-Saadany, Ashraf Zaki, Sawsan Badr, Fatma Nasser, Said Saleh, Ali Hassanein, Majed Abdulazim</t>
  </si>
  <si>
    <t>s8246</t>
  </si>
  <si>
    <t>The Chosen</t>
  </si>
  <si>
    <t>Antonio Chavarras</t>
  </si>
  <si>
    <t>Alfonso Herrera, Hannah Murray, Henry Goodman, Julian Sands, Frances Barber, Emilio Echevarra, Alejandro Calva, Elvira Mnguez, Roger Casamajor, Luis Rosales, Javier Godino, Alexander Holtmann, Brontis Jodorowsky</t>
  </si>
  <si>
    <t>s8247</t>
  </si>
  <si>
    <t>The Chosen Ones</t>
  </si>
  <si>
    <t>Nancy Talamantes, scar Torres, Leidi Gutirrez, Jos Santilln Cabuto, Edward Coward, Alicia Quionez, Raquel Presa, Susana Prez,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</si>
  <si>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</si>
  <si>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</si>
  <si>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</si>
  <si>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</si>
  <si>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</si>
  <si>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</si>
  <si>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</si>
  <si>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</si>
  <si>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</si>
  <si>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</si>
  <si>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</si>
  <si>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</si>
  <si>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</si>
  <si>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</si>
  <si>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</si>
  <si>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</si>
  <si>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</si>
  <si>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</si>
  <si>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</si>
  <si>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</si>
  <si>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</si>
  <si>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</si>
  <si>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</si>
  <si>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</si>
  <si>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</si>
  <si>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</si>
  <si>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</si>
  <si>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</si>
  <si>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</si>
  <si>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</si>
  <si>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</si>
  <si>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</si>
  <si>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</si>
  <si>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</si>
  <si>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</si>
  <si>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</si>
  <si>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</si>
  <si>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</si>
  <si>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</si>
  <si>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</si>
  <si>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</si>
  <si>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</si>
  <si>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</si>
  <si>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</si>
  <si>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</si>
  <si>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Stanisawska-Lothe</t>
  </si>
  <si>
    <t>s8262</t>
  </si>
  <si>
    <t>The Crying Game</t>
  </si>
  <si>
    <t>Stephen Rea, Miranda Richardson, Forest Whitaker, Jaye Davidson, Adrian Dunbar, Breffini McKenna, Joe Savino, Birdie Sweeney, Andree Bernard, Jim Broadbent</t>
  </si>
  <si>
    <t>Classic Movies, Independent Movies, Thrillers</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</si>
  <si>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</si>
  <si>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</si>
  <si>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</si>
  <si>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</si>
  <si>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</si>
  <si>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</si>
  <si>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</si>
  <si>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</si>
  <si>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</si>
  <si>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</si>
  <si>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</si>
  <si>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</si>
  <si>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</si>
  <si>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</si>
  <si>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</si>
  <si>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</si>
  <si>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</si>
  <si>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</si>
  <si>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</si>
  <si>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</si>
  <si>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</si>
  <si>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</si>
  <si>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</si>
  <si>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</si>
  <si>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</si>
  <si>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</si>
  <si>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</si>
  <si>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</si>
  <si>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s8273</t>
  </si>
  <si>
    <t>The Departed</t>
  </si>
  <si>
    <t>Leonardo DiCaprio, Matt Damon, Jack Nicholson, Mark Wahlberg, Martin Sheen, Ray Winstone, Vera Farmiga, Anthony Anderson, Alec Baldwin, Kevin Corrigan</t>
  </si>
  <si>
    <t>s8274</t>
  </si>
  <si>
    <t>The Desert Bride</t>
  </si>
  <si>
    <t>Cecilia Atn, Valeria Pivato</t>
  </si>
  <si>
    <t>Paulina Garca, Claudio Rissi</t>
  </si>
  <si>
    <t>s8275</t>
  </si>
  <si>
    <t>The Detained</t>
  </si>
  <si>
    <t>Blair Hayes</t>
  </si>
  <si>
    <t>Alex Frnka, Sarah Davenport, Henry Zaga, Coy Stewart, Jennifer Robyn Jacobs, Gillian Vigman, Kevin Blake</t>
  </si>
  <si>
    <t>s8277</t>
  </si>
  <si>
    <t>The Devil Inside</t>
  </si>
  <si>
    <t>Fernanda Andrade, Simon Quarterman, Evan Helmuth, Ionut Grama, Suzan Crowley, Bonnie Morgan, Brian Johnson</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</si>
  <si>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</si>
  <si>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</si>
  <si>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</si>
  <si>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</si>
  <si>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</si>
  <si>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</si>
  <si>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</si>
  <si>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</si>
  <si>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</si>
  <si>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</si>
  <si>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s8284</t>
  </si>
  <si>
    <t>The Duel</t>
  </si>
  <si>
    <t>Kieran Darcy-Smith</t>
  </si>
  <si>
    <t>Woody Harrelson, Liam Hemsworth, Alice Braga, Emory Cohen, Felicity Price, Jos Ziga,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</si>
  <si>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</si>
  <si>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</si>
  <si>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</si>
  <si>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</si>
  <si>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</si>
  <si>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</si>
  <si>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</si>
  <si>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</si>
  <si>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</si>
  <si>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</si>
  <si>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</si>
  <si>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</si>
  <si>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</si>
  <si>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</si>
  <si>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</si>
  <si>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</si>
  <si>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</si>
  <si>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</si>
  <si>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</si>
  <si>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</si>
  <si>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</si>
  <si>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</si>
  <si>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</si>
  <si>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</si>
  <si>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</si>
  <si>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</si>
  <si>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</si>
  <si>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</si>
  <si>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</si>
  <si>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</si>
  <si>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</si>
  <si>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</si>
  <si>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</si>
  <si>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</si>
  <si>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</si>
  <si>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s8296</t>
  </si>
  <si>
    <t>The Feels</t>
  </si>
  <si>
    <t>Jene LaMarque</t>
  </si>
  <si>
    <t>Jene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</si>
  <si>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</si>
  <si>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</si>
  <si>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</si>
  <si>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</si>
  <si>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</si>
  <si>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</si>
  <si>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</si>
  <si>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</si>
  <si>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</si>
  <si>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</si>
  <si>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</si>
  <si>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</si>
  <si>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</si>
  <si>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</si>
  <si>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</si>
  <si>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</si>
  <si>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</si>
  <si>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</si>
  <si>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</si>
  <si>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</si>
  <si>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</si>
  <si>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</si>
  <si>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</si>
  <si>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</si>
  <si>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</si>
  <si>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</si>
  <si>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</si>
  <si>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</si>
  <si>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</si>
  <si>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</si>
  <si>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</si>
  <si>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</si>
  <si>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</si>
  <si>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</si>
  <si>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</si>
  <si>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</si>
  <si>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</si>
  <si>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</si>
  <si>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</si>
  <si>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</si>
  <si>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</si>
  <si>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</si>
  <si>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</si>
  <si>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</si>
  <si>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</si>
  <si>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</si>
  <si>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</si>
  <si>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</si>
  <si>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</si>
  <si>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</si>
  <si>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</si>
  <si>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</si>
  <si>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</si>
  <si>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</si>
  <si>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</si>
  <si>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</si>
  <si>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</si>
  <si>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</si>
  <si>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</si>
  <si>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</si>
  <si>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</si>
  <si>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s8318</t>
  </si>
  <si>
    <t>The Gathering</t>
  </si>
  <si>
    <t>Cut Mini Theo, Tora Sudiro, Aida Nurmala, Surya Saputra, Rachel Maryam Sayidina, Trey Gondokusumo, Lili Harahap, Aurora Yahya, Wilza Lubis, Nico Siahaan</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</si>
  <si>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</si>
  <si>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</si>
  <si>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</si>
  <si>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</si>
  <si>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</si>
  <si>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</si>
  <si>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Skarsgrd, Steven Berkoff, Robin Wright, Yorick van Wageningen, Joely Richardson, Geraldine James, Goran Visnjic</t>
  </si>
  <si>
    <t>United States, Sweden, Norway</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</si>
  <si>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</si>
  <si>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</si>
  <si>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</si>
  <si>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</si>
  <si>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</si>
  <si>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</si>
  <si>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</si>
  <si>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</si>
  <si>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</si>
  <si>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</si>
  <si>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</si>
  <si>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</si>
  <si>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</si>
  <si>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</si>
  <si>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</si>
  <si>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</si>
  <si>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</si>
  <si>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</si>
  <si>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</si>
  <si>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</si>
  <si>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</si>
  <si>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</si>
  <si>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</si>
  <si>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</si>
  <si>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</si>
  <si>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</si>
  <si>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</si>
  <si>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</si>
  <si>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</si>
  <si>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s8336</t>
  </si>
  <si>
    <t>The Green Hornet</t>
  </si>
  <si>
    <t>Michel Gondry</t>
  </si>
  <si>
    <t>Seth Rogen, Jay Chou, Cameron Diaz, Tom Wilkinson, Christoph Waltz, David Harbour, Edward James Olmos, Jamie Harris, Chad L. Coleman, Edward Furlong</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</si>
  <si>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</si>
  <si>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</si>
  <si>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</si>
  <si>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</si>
  <si>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</si>
  <si>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</si>
  <si>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</si>
  <si>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</si>
  <si>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</si>
  <si>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</si>
  <si>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</si>
  <si>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Garca, Kaitlyn Bernard</t>
  </si>
  <si>
    <t>Spain, Canada, United States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</si>
  <si>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</si>
  <si>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</si>
  <si>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</si>
  <si>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</si>
  <si>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</si>
  <si>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</si>
  <si>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</si>
  <si>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</si>
  <si>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</si>
  <si>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</si>
  <si>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</si>
  <si>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</si>
  <si>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</si>
  <si>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</si>
  <si>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</si>
  <si>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</si>
  <si>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</si>
  <si>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</si>
  <si>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</si>
  <si>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</si>
  <si>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</si>
  <si>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</si>
  <si>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</si>
  <si>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</si>
  <si>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</si>
  <si>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</si>
  <si>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</si>
  <si>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</si>
  <si>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</si>
  <si>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</si>
  <si>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</si>
  <si>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</si>
  <si>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</si>
  <si>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</si>
  <si>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</si>
  <si>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</si>
  <si>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</si>
  <si>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</si>
  <si>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</si>
  <si>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s8359</t>
  </si>
  <si>
    <t>The Incident</t>
  </si>
  <si>
    <t>Isaac Ezban</t>
  </si>
  <si>
    <t>Ral Mndez, Nailea Norvind, Hernn Mendoza, Humberto Busto, Fernando lvarez Rebeil, Gabriel Santoyo, Paulina Montemayor, Hctor Mendoza, Leonel Tinajero, Marcos Moreno</t>
  </si>
  <si>
    <t>June 19, 2017</t>
  </si>
  <si>
    <t>s8360</t>
  </si>
  <si>
    <t>The Incredible Story of the Giant Pear</t>
  </si>
  <si>
    <t>Philip Einstein Lipski, Jrgen Lerdam, Amalie Nsby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</si>
  <si>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</si>
  <si>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</si>
  <si>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</si>
  <si>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</si>
  <si>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</si>
  <si>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</si>
  <si>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</si>
  <si>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</si>
  <si>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</si>
  <si>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</si>
  <si>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</si>
  <si>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</si>
  <si>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</si>
  <si>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</si>
  <si>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</si>
  <si>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</si>
  <si>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</si>
  <si>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</si>
  <si>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</si>
  <si>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</si>
  <si>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</si>
  <si>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</si>
  <si>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</si>
  <si>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s8368</t>
  </si>
  <si>
    <t>The Invitation</t>
  </si>
  <si>
    <t>Logan Marshall-Green, Emayatzy Corinealdi, Aiden Lovekamp, Michelle Krusiec, Mike Doyle, Jordi Vilasuso, Jay Larson, Marieh Delfino, Tammy Blanchard, Michiel Huisman, Lindsay Burdge, John Carroll Lynch</t>
  </si>
  <si>
    <t>July 8, 2016</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</si>
  <si>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</si>
  <si>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</si>
  <si>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</si>
  <si>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</si>
  <si>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</si>
  <si>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s8373</t>
  </si>
  <si>
    <t>The Jane Austen Book Club</t>
  </si>
  <si>
    <t>Robin Swicord</t>
  </si>
  <si>
    <t>Maria Bello, Emily Blunt, Kathy Baker, Amy Brenneman, Maggie Grace, Jimmy Smits, Hugh Dancy, Marc Blucas, Lynn Redgrave, Kevin Zegers, Nancy Travis</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</si>
  <si>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</si>
  <si>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</si>
  <si>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</si>
  <si>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</si>
  <si>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</si>
  <si>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</si>
  <si>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</si>
  <si>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</si>
  <si>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</si>
  <si>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</si>
  <si>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</si>
  <si>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</si>
  <si>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</si>
  <si>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</si>
  <si>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</si>
  <si>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</si>
  <si>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</si>
  <si>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</si>
  <si>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</si>
  <si>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</si>
  <si>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</si>
  <si>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</si>
  <si>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</si>
  <si>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</si>
  <si>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</si>
  <si>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</si>
  <si>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</si>
  <si>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</si>
  <si>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</si>
  <si>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</si>
  <si>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</si>
  <si>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</si>
  <si>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</si>
  <si>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Adle Exarchopoulos, Jared Harris, Jean Reno, Denise Newman, Merritt Wever, Sibongile Mlambo</t>
  </si>
  <si>
    <t>s8387</t>
  </si>
  <si>
    <t>The Last Hangover</t>
  </si>
  <si>
    <t>Fbio Porchat, Gregrio Duvivier, Antonio Tabet, Pedro Benevides, Paulo Vieira, Rafael Portugal, Fbio de Luca, Karina Ramil, Evelyn Castro, Pedro Monteiro, Camilo Borges, Gabriel Totoro, Victor Leal, Rafael Logan</t>
  </si>
  <si>
    <t>s8388</t>
  </si>
  <si>
    <t>The Last Man on the Moon</t>
  </si>
  <si>
    <t>Mark Craig</t>
  </si>
  <si>
    <t>Eugene Cernan</t>
  </si>
  <si>
    <t>May 26, 2016</t>
  </si>
  <si>
    <t>s8390</t>
  </si>
  <si>
    <t>The Last Whistle</t>
  </si>
  <si>
    <t>Rob Smat</t>
  </si>
  <si>
    <t>Brad Leland, Jim O'Heir, Deanne Lauvin, Les Miles, Eric Nelsen, Fred Tolliver Jr, Tyler Perez, Sainty Nelsen</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</si>
  <si>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</si>
  <si>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</si>
  <si>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</si>
  <si>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</si>
  <si>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</si>
  <si>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</si>
  <si>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</si>
  <si>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</si>
  <si>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</si>
  <si>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</si>
  <si>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</si>
  <si>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</si>
  <si>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</si>
  <si>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</si>
  <si>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</si>
  <si>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</si>
  <si>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</si>
  <si>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Mhe, Martina Gedeck, Sebastian Koch, Ulrich Tukur, Thomas Thieme, Hans-Uwe Bauer, Volkmar Kleinert, Matthias Brenner, Charly Hbner</t>
  </si>
  <si>
    <t>s8399</t>
  </si>
  <si>
    <t>The Lobster</t>
  </si>
  <si>
    <t>Colin Farrell, Jessica Barden, Rachel Weisz, Olivia Colman, Ashley Jensen, Ariane Labed, Aggeliki Papoulia, John C. Reilly, La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</si>
  <si>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</si>
  <si>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</si>
  <si>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</si>
  <si>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</si>
  <si>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</si>
  <si>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</si>
  <si>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</si>
  <si>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</si>
  <si>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</si>
  <si>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</si>
  <si>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</si>
  <si>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</si>
  <si>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</si>
  <si>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</si>
  <si>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</si>
  <si>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</si>
  <si>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</si>
  <si>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</si>
  <si>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</si>
  <si>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</si>
  <si>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</si>
  <si>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</si>
  <si>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</si>
  <si>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</si>
  <si>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</si>
  <si>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</si>
  <si>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s8409</t>
  </si>
  <si>
    <t>The lynx</t>
  </si>
  <si>
    <t>Stanisaw Rewicz</t>
  </si>
  <si>
    <t>Jerzy Radziwiowicz, Franciszek Pieczka, Piotr Bajor, Ryszarda Hanin, Janusz Paluszkiewicz, Henryk Machalica, Hanna Miku,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</si>
  <si>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</si>
  <si>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</si>
  <si>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</si>
  <si>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</si>
  <si>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</si>
  <si>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</si>
  <si>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</si>
  <si>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</si>
  <si>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</si>
  <si>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</si>
  <si>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</si>
  <si>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</si>
  <si>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</si>
  <si>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</si>
  <si>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</si>
  <si>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Armendriz Jr., William Marquez, Jos Prez,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</si>
  <si>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</si>
  <si>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</si>
  <si>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</si>
  <si>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</si>
  <si>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</si>
  <si>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</si>
  <si>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</si>
  <si>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</si>
  <si>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</si>
  <si>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</si>
  <si>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</si>
  <si>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</si>
  <si>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</si>
  <si>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</si>
  <si>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</si>
  <si>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</si>
  <si>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</si>
  <si>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</si>
  <si>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s8421</t>
  </si>
  <si>
    <t>The Men Who Stare at Goats</t>
  </si>
  <si>
    <t>Grant Heslov</t>
  </si>
  <si>
    <t>George Clooney, Ewan McGregor, Jeff Bridges, Kevin Spacey, Stephen Lang, Robert Patrick, Waleed Zuaiter, Stephen Root, Glenn Morshower, Nick Offerman, Tim Griffin, Rebecca Mader</t>
  </si>
  <si>
    <t>s8426</t>
  </si>
  <si>
    <t>The Model</t>
  </si>
  <si>
    <t>Mads Matthiesen</t>
  </si>
  <si>
    <t>Maria Palm, Ed Skrein, Yvonnick Muller, Charlotte Tomaszewska, Virgile Bramly, Marco Ils,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</si>
  <si>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</si>
  <si>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</si>
  <si>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</si>
  <si>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</si>
  <si>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</si>
  <si>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</si>
  <si>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</si>
  <si>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</si>
  <si>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s8431</t>
  </si>
  <si>
    <t>The Muppets</t>
  </si>
  <si>
    <t>Jason Segel, Amy Adams, Chris Cooper, Rashida Jones, Kermit the Frog, Miss Piggy, Fozzie Bear, Gonzo, Muppets, Steve Whitmire, Eric Jacobson, Dave Goelz, Bill Barretta, David Rudman, Matt Vogel, Peter Linz</t>
  </si>
  <si>
    <t>s8433</t>
  </si>
  <si>
    <t>The Music of Silence</t>
  </si>
  <si>
    <t>Michael Radford</t>
  </si>
  <si>
    <t>Toby Sebastian, Luisa Ranieri, Jordi Moll,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</si>
  <si>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</si>
  <si>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</si>
  <si>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</si>
  <si>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</si>
  <si>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</si>
  <si>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</si>
  <si>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s8439</t>
  </si>
  <si>
    <t>The New Romantic</t>
  </si>
  <si>
    <t>Carly Stone</t>
  </si>
  <si>
    <t>Timm Sharp, Hayley Law, Camila Mendes, Brett Dier, Jessica Barden, Avan Jogia</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</si>
  <si>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</si>
  <si>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</si>
  <si>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</si>
  <si>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</si>
  <si>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</si>
  <si>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</si>
  <si>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</si>
  <si>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</si>
  <si>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</si>
  <si>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</si>
  <si>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</si>
  <si>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</si>
  <si>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</si>
  <si>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</si>
  <si>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</si>
  <si>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</si>
  <si>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</si>
  <si>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</si>
  <si>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</si>
  <si>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</si>
  <si>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</si>
  <si>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</si>
  <si>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</si>
  <si>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</si>
  <si>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</si>
  <si>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</si>
  <si>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</si>
  <si>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</si>
  <si>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</si>
  <si>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</si>
  <si>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</si>
  <si>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</si>
  <si>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</si>
  <si>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</si>
  <si>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</si>
  <si>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</si>
  <si>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Ciarn Hinds, Simon Callow, Victor McGuire, Jennifer Ellison</t>
  </si>
  <si>
    <t>s8454</t>
  </si>
  <si>
    <t>The Physician</t>
  </si>
  <si>
    <t>Tom Payne, Ben Kingsley, Stellan Skarsgrd, Olivier Martinez, Emma Rigby, Elyas M'Barek, Fahri Yardim, Makram Khoury, Michael Marcus</t>
  </si>
  <si>
    <t>s8455</t>
  </si>
  <si>
    <t>The Pink Panther</t>
  </si>
  <si>
    <t>Steve Martin, Kevin Kline, Beyonc Knowles-Carter, Jean Reno, Emily Mortimer, Henry Czerny, Kristin Chenoweth, Roger Rees, Philip Goodwin, Henri Garcin, William Abadie</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</si>
  <si>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</si>
  <si>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</si>
  <si>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</si>
  <si>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</si>
  <si>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</si>
  <si>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</si>
  <si>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</si>
  <si>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</si>
  <si>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</si>
  <si>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</si>
  <si>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</si>
  <si>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</si>
  <si>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</si>
  <si>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</si>
  <si>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</si>
  <si>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</si>
  <si>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</si>
  <si>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</si>
  <si>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</si>
  <si>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</si>
  <si>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</si>
  <si>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</si>
  <si>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</si>
  <si>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</si>
  <si>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</si>
  <si>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</si>
  <si>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</si>
  <si>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</si>
  <si>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</si>
  <si>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</si>
  <si>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</si>
  <si>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</si>
  <si>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</si>
  <si>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</si>
  <si>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</si>
  <si>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</si>
  <si>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</si>
  <si>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</si>
  <si>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</si>
  <si>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</si>
  <si>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</si>
  <si>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</si>
  <si>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</si>
  <si>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</si>
  <si>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</si>
  <si>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</si>
  <si>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</si>
  <si>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</si>
  <si>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</si>
  <si>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</si>
  <si>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</si>
  <si>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</si>
  <si>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</si>
  <si>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</si>
  <si>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</si>
  <si>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</si>
  <si>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</si>
  <si>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</si>
  <si>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</si>
  <si>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</si>
  <si>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</si>
  <si>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</si>
  <si>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</si>
  <si>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</si>
  <si>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</si>
  <si>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</si>
  <si>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</si>
  <si>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s8478</t>
  </si>
  <si>
    <t>The Real Miyagi</t>
  </si>
  <si>
    <t>Kevin Derek</t>
  </si>
  <si>
    <t>Fumio Demura</t>
  </si>
  <si>
    <t>United States, Canada, Japan, Panama</t>
  </si>
  <si>
    <t>s8479</t>
  </si>
  <si>
    <t>The Rebound</t>
  </si>
  <si>
    <t>Shaina Allen</t>
  </si>
  <si>
    <t>Orlando Carrillo, Mario Moran, Jeremie Phenom Thomas</t>
  </si>
  <si>
    <t>s8481</t>
  </si>
  <si>
    <t>The Rehearsal</t>
  </si>
  <si>
    <t>Alison MacLean</t>
  </si>
  <si>
    <t>James Rolleston, Kerry Fox, Ella Edwards, Alice Englert</t>
  </si>
  <si>
    <t>s8484</t>
  </si>
  <si>
    <t>The Rezort</t>
  </si>
  <si>
    <t>Steve Barker</t>
  </si>
  <si>
    <t>Dougray Scott, Jessica De Gouw, Martin McCann, Jassa Ahluwalia, Elen Rhys, Claire Goose</t>
  </si>
  <si>
    <t>United Kingdom, Spain, Belgium</t>
  </si>
  <si>
    <t>s8485</t>
  </si>
  <si>
    <t>The Rift: The Dark Side of the Moon</t>
  </si>
  <si>
    <t>Dejan Zeevi</t>
  </si>
  <si>
    <t>Ken Foree, Katarina as, Dragan Mianovi, Monte Markham, Denis Muri, Miroljub Leo, Sonja Vukievi, Ratko Turinovi,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</si>
  <si>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</si>
  <si>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</si>
  <si>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</si>
  <si>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</si>
  <si>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</si>
  <si>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</si>
  <si>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</si>
  <si>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</si>
  <si>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</si>
  <si>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</si>
  <si>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</si>
  <si>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</si>
  <si>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</si>
  <si>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</si>
  <si>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</si>
  <si>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</si>
  <si>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</si>
  <si>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</si>
  <si>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</si>
  <si>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</si>
  <si>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s8492</t>
  </si>
  <si>
    <t>The Rolling Stones: Ol Ol Ol!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</si>
  <si>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</si>
  <si>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</si>
  <si>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</si>
  <si>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</si>
  <si>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</si>
  <si>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</si>
  <si>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</si>
  <si>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</si>
  <si>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</si>
  <si>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</si>
  <si>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</si>
  <si>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</si>
  <si>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</si>
  <si>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</si>
  <si>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</si>
  <si>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</si>
  <si>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</si>
  <si>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</si>
  <si>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</si>
  <si>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</si>
  <si>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</si>
  <si>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</si>
  <si>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</si>
  <si>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</si>
  <si>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</si>
  <si>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</si>
  <si>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</si>
  <si>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</si>
  <si>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</si>
  <si>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</si>
  <si>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</si>
  <si>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s8502</t>
  </si>
  <si>
    <t>The Secret Life of Pets 2</t>
  </si>
  <si>
    <t>Chris Renaud</t>
  </si>
  <si>
    <t>Patton Oswalt, Kevin Hart, Tiffany Haddish, Jenny Slate, Eric Stonestreet, Harrison Ford, Dana Carvey, Nick Kroll, Lake Bell, Ellie Kemper, Bobby Moynihan, Hannibal Buress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</si>
  <si>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</si>
  <si>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</si>
  <si>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</si>
  <si>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</si>
  <si>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</si>
  <si>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</si>
  <si>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</si>
  <si>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</si>
  <si>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</si>
  <si>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</si>
  <si>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</si>
  <si>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</si>
  <si>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</si>
  <si>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</si>
  <si>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</si>
  <si>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</si>
  <si>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Snchez Parra, Cassandra Ciangherotti, Fernando Becerril, Humberto Busto, Carmen Beato, Santiago Torres, Mara Elena Olivares, Catalina Salas, Luis Alberti, Alberto Estrella, Pablo Guisa Koestinger</t>
  </si>
  <si>
    <t>s8510</t>
  </si>
  <si>
    <t>The Sinking Of Van Der Wijck</t>
  </si>
  <si>
    <t>Sunil Soraya</t>
  </si>
  <si>
    <t>Herjunot Ali, Pevita Pearce, Reza Rahadian, Randy Nidji, Gesya Shandy, Kevin Andrean, Arzetti Bilbina</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</si>
  <si>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</si>
  <si>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</si>
  <si>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</si>
  <si>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</si>
  <si>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</si>
  <si>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</si>
  <si>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</si>
  <si>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</si>
  <si>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</si>
  <si>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</si>
  <si>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</si>
  <si>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</si>
  <si>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</si>
  <si>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Kucwna, Aleksander Bardini, Jan widerski, Seweryna Broniszwna, Piotr Garlicki, Marian Glinka</t>
  </si>
  <si>
    <t>s8516</t>
  </si>
  <si>
    <t>The Spy Next Door</t>
  </si>
  <si>
    <t>Jackie Chan, Amber Valletta, George Lopez, Billy Ray Cyrus, Magns Scheving, Madeline Carroll, Will Shadley, Alina Foley, Katherine Boecher, Mia Stallard, Lucas Till</t>
  </si>
  <si>
    <t>s8518</t>
  </si>
  <si>
    <t>The Stanford Prison Experiment</t>
  </si>
  <si>
    <t>Kyle Patrick Alvarez</t>
  </si>
  <si>
    <t>Billy Crudup, Michael Angarano, Ezra Miller, Tye Sheridan, Keir Gilchrist, Olivia Thirlby, Nelsan Ellis, Thomas Mann, Moises Arias, Gaius Charles</t>
  </si>
  <si>
    <t>June 17, 2017</t>
  </si>
  <si>
    <t>s8521</t>
  </si>
  <si>
    <t>The Student</t>
  </si>
  <si>
    <t>Steven R. Monroe</t>
  </si>
  <si>
    <t>Alicia Leigh Willis, Blake Michael, Trevor St. John, Lindsay Hartley, Eric Nelsen, Wolfgang Bodison</t>
  </si>
  <si>
    <t>s8523</t>
  </si>
  <si>
    <t>The Super</t>
  </si>
  <si>
    <t>Stephan Rick</t>
  </si>
  <si>
    <t>Patrick John Flueger, Val Kilmer, Louisa Krause, Mattea Conforti, Taylor Richardson, Paul Ben-Victor, Yul Vazquez, Andrea Lynn Green, Travaris Spears, Melissa Bolona</t>
  </si>
  <si>
    <t>s8526</t>
  </si>
  <si>
    <t>The Taking of Pelham 123</t>
  </si>
  <si>
    <t>Denzel Washington, John Travolta, Luis Guzmn,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</si>
  <si>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</si>
  <si>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</si>
  <si>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</si>
  <si>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</si>
  <si>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</si>
  <si>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</si>
  <si>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</si>
  <si>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</si>
  <si>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</si>
  <si>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</si>
  <si>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</si>
  <si>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</si>
  <si>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</si>
  <si>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</si>
  <si>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</si>
  <si>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</si>
  <si>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</si>
  <si>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</si>
  <si>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</si>
  <si>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</si>
  <si>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</si>
  <si>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</si>
  <si>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</si>
  <si>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</si>
  <si>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</si>
  <si>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</si>
  <si>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</si>
  <si>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</si>
  <si>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</si>
  <si>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</si>
  <si>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</si>
  <si>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</si>
  <si>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</si>
  <si>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</si>
  <si>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</si>
  <si>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</si>
  <si>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</si>
  <si>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</si>
  <si>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</si>
  <si>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</si>
  <si>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</si>
  <si>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</si>
  <si>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</si>
  <si>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</si>
  <si>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</si>
  <si>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s8541</t>
  </si>
  <si>
    <t>The Tuxedo</t>
  </si>
  <si>
    <t>Kevin Donovan</t>
  </si>
  <si>
    <t>Jackie Chan, Jennifer Love Hewitt, Jason Isaacs, Debi Mazar, Ritchie Coster, Peter Stormare, Mia Cottet, Romany Malco, Daniel Kash</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</si>
  <si>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</si>
  <si>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</si>
  <si>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</si>
  <si>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</si>
  <si>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</si>
  <si>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</si>
  <si>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s8547</t>
  </si>
  <si>
    <t>The Unknown Girl</t>
  </si>
  <si>
    <t>Jean-Pierre Dardenne, Luc Dardenne</t>
  </si>
  <si>
    <t>Adle Haenel, Olivier Bonnaud, Jrmie Renier, Louka Minnella, Christelle Cornil, Olivier Gourmet, Fabrizio Rongione, Thomas Doret</t>
  </si>
  <si>
    <t>s8548</t>
  </si>
  <si>
    <t>The Unknown Known</t>
  </si>
  <si>
    <t>Donald Rumsfeld, Errol Morris</t>
  </si>
  <si>
    <t>s8549</t>
  </si>
  <si>
    <t>The Vatican Tapes</t>
  </si>
  <si>
    <t>Mark Neveldine</t>
  </si>
  <si>
    <t>Olivia Taylor Dudley, Michael Pea, Dougray Scott, Djimon Hounsou, Peter Andersson, Kathleen Robertson, John Patrick Amedori, Michael Par, Alex Sparrow, Cas Anvar</t>
  </si>
  <si>
    <t>s8551</t>
  </si>
  <si>
    <t>The Walls of the Moon</t>
  </si>
  <si>
    <t>Ossama Abu El Atta, Tarek Al Eryan</t>
  </si>
  <si>
    <t>Mona Zaki, Asser Yassin, Amr Saad, Salwa Mohammed</t>
  </si>
  <si>
    <t>s8553</t>
  </si>
  <si>
    <t>The Water Diviner</t>
  </si>
  <si>
    <t>Russell Crowe</t>
  </si>
  <si>
    <t>Russell Crowe, Olga Kurylenko, Ylmaz Erdoan, Cem Ylmaz,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</si>
  <si>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</si>
  <si>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</si>
  <si>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</si>
  <si>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</si>
  <si>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</si>
  <si>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</si>
  <si>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</si>
  <si>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</si>
  <si>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</si>
  <si>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</si>
  <si>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</si>
  <si>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</si>
  <si>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</si>
  <si>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</si>
  <si>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</si>
  <si>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</si>
  <si>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</si>
  <si>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</si>
  <si>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</si>
  <si>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</si>
  <si>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</si>
  <si>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</si>
  <si>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</si>
  <si>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</si>
  <si>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</si>
  <si>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</si>
  <si>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</si>
  <si>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</si>
  <si>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</si>
  <si>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</si>
  <si>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</si>
  <si>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</si>
  <si>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Fos, Matthieu Lucci, Warda Rammach, Issam Talbi, Florian Beaujean, Mamadou Doumbia, Julien Souve, Mlissa Guilbert, Olivier Thouret, Lny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</si>
  <si>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</si>
  <si>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</si>
  <si>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</si>
  <si>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</si>
  <si>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</si>
  <si>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</si>
  <si>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</si>
  <si>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</si>
  <si>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</si>
  <si>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</si>
  <si>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</si>
  <si>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</si>
  <si>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</si>
  <si>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</si>
  <si>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</si>
  <si>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</si>
  <si>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</si>
  <si>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</si>
  <si>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</si>
  <si>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</si>
  <si>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</si>
  <si>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</si>
  <si>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</si>
  <si>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</si>
  <si>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</si>
  <si>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</si>
  <si>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</si>
  <si>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</si>
  <si>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</si>
  <si>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</si>
  <si>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</si>
  <si>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s8577</t>
  </si>
  <si>
    <t>This Is Not What I Expected</t>
  </si>
  <si>
    <t>Derek Hui</t>
  </si>
  <si>
    <t>Takeshi Kaneshiro, Zhou Dongyu, Sun Yizhou, Ming Xi, Tony Yang, Lin Chi-ling</t>
  </si>
  <si>
    <t>October 14, 2017</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</si>
  <si>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</si>
  <si>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</si>
  <si>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</si>
  <si>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</si>
  <si>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</si>
  <si>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</si>
  <si>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</si>
  <si>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</si>
  <si>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</si>
  <si>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</si>
  <si>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</si>
  <si>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</si>
  <si>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</si>
  <si>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</si>
  <si>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</si>
  <si>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</si>
  <si>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</si>
  <si>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</si>
  <si>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</si>
  <si>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</si>
  <si>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</si>
  <si>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</si>
  <si>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</si>
  <si>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</si>
  <si>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</si>
  <si>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</si>
  <si>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</si>
  <si>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</si>
  <si>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</si>
  <si>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</si>
  <si>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</si>
  <si>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</si>
  <si>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</si>
  <si>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</si>
  <si>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</si>
  <si>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</si>
  <si>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</si>
  <si>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</si>
  <si>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</si>
  <si>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</si>
  <si>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</si>
  <si>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</si>
  <si>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</si>
  <si>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</si>
  <si>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</si>
  <si>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</si>
  <si>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</si>
  <si>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</si>
  <si>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</si>
  <si>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</si>
  <si>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</si>
  <si>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</si>
  <si>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</si>
  <si>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</si>
  <si>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</si>
  <si>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</si>
  <si>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</si>
  <si>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</si>
  <si>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</si>
  <si>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</si>
  <si>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</si>
  <si>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</si>
  <si>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</si>
  <si>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</si>
  <si>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s8604</t>
  </si>
  <si>
    <t>Tomorrow Never Dies</t>
  </si>
  <si>
    <t>Roger Spottiswoode</t>
  </si>
  <si>
    <t>Pierce Brosnan, Jonathan Pryce, Michelle Yeoh, Teri Hatcher, Joe Don Baker, Judi Dench, Ricky Jay, Gtz Otto, Desmond Llewelyn, Vincent Schiavelli</t>
  </si>
  <si>
    <t>s8607</t>
  </si>
  <si>
    <t>Tope: The Bait</t>
  </si>
  <si>
    <t>Buddhadev Dasgupta</t>
  </si>
  <si>
    <t>Sudipto Chattopadhyay, Chandan Roy Sanyal, Kajal Kumari, Ananya Chatterjee, Paoli Dam, Malobika Banerjee, Pawan Kanodia</t>
  </si>
  <si>
    <t>s8608</t>
  </si>
  <si>
    <t>Tortilla Soup</t>
  </si>
  <si>
    <t>Hector Elizondo, Jacqueline Obradors, Elizabeth Pea,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</si>
  <si>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</si>
  <si>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</si>
  <si>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</si>
  <si>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</si>
  <si>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</si>
  <si>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</si>
  <si>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</si>
  <si>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</si>
  <si>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</si>
  <si>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</si>
  <si>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</si>
  <si>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</si>
  <si>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</si>
  <si>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</si>
  <si>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</si>
  <si>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</si>
  <si>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</si>
  <si>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</si>
  <si>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</si>
  <si>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</si>
  <si>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</si>
  <si>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</si>
  <si>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Sad Taghmaoui, Neal McDonough, Alyy Khan, Archie Panjabi, Raad Rawi, Jeff Daniels, Lorena Gale, Simon Reynolds, Jonathan Walker, Mozhan Marn,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</si>
  <si>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</si>
  <si>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</si>
  <si>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</si>
  <si>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</si>
  <si>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</si>
  <si>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</si>
  <si>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</si>
  <si>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</si>
  <si>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</si>
  <si>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</si>
  <si>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</si>
  <si>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</si>
  <si>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</si>
  <si>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</si>
  <si>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s8622</t>
  </si>
  <si>
    <t>Tremors</t>
  </si>
  <si>
    <t>Ron Underwood</t>
  </si>
  <si>
    <t>Kevin Bacon, Fred Ward, Finn Carter, Michael Gross, Reba McEntire, Robert Jayne, Charlotte Stewart, Tony Genaro, Ariana Richards, Richard Marcus, Victor Wong, Bibi Besch</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</si>
  <si>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</si>
  <si>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</si>
  <si>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</si>
  <si>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</si>
  <si>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</si>
  <si>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</si>
  <si>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</si>
  <si>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</si>
  <si>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</si>
  <si>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</si>
  <si>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</si>
  <si>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</si>
  <si>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</si>
  <si>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</si>
  <si>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</si>
  <si>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</si>
  <si>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</si>
  <si>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</si>
  <si>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</si>
  <si>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</si>
  <si>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</si>
  <si>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</si>
  <si>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</si>
  <si>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</si>
  <si>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</si>
  <si>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</si>
  <si>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</si>
  <si>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</si>
  <si>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</si>
  <si>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</si>
  <si>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</si>
  <si>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</si>
  <si>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</si>
  <si>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</si>
  <si>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</si>
  <si>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</si>
  <si>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</si>
  <si>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</si>
  <si>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</si>
  <si>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</si>
  <si>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</si>
  <si>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</si>
  <si>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</si>
  <si>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</si>
  <si>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</si>
  <si>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</si>
  <si>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</si>
  <si>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</si>
  <si>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</si>
  <si>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</si>
  <si>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</si>
  <si>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</si>
  <si>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</si>
  <si>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</si>
  <si>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</si>
  <si>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</si>
  <si>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</si>
  <si>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</si>
  <si>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</si>
  <si>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</si>
  <si>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</si>
  <si>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</si>
  <si>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</si>
  <si>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Guzmn, Snoop Dogg, Paul Giamatti, Ryan Reynolds, Maya Rudolph, Ken Jeong, Samuel L. Jackson, Michael Pea,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</si>
  <si>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</si>
  <si>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</si>
  <si>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</si>
  <si>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</si>
  <si>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</si>
  <si>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</si>
  <si>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</si>
  <si>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s8646</t>
  </si>
  <si>
    <t>Twinsanity</t>
  </si>
  <si>
    <t>Buz Wallick</t>
  </si>
  <si>
    <t>Karissa Strain, Katie Strain, Yves Bright, Angie Everhart, Thaddeus Shafer, Mary O'Neil</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</si>
  <si>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</si>
  <si>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</si>
  <si>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</si>
  <si>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</si>
  <si>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</si>
  <si>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</si>
  <si>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</si>
  <si>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</si>
  <si>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</si>
  <si>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</si>
  <si>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</si>
  <si>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</si>
  <si>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</si>
  <si>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</si>
  <si>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</si>
  <si>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</si>
  <si>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</si>
  <si>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</si>
  <si>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</si>
  <si>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</si>
  <si>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</si>
  <si>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</si>
  <si>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</si>
  <si>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</si>
  <si>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</si>
  <si>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</si>
  <si>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</si>
  <si>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</si>
  <si>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</si>
  <si>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</si>
  <si>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</si>
  <si>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</si>
  <si>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</si>
  <si>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</si>
  <si>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</si>
  <si>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</si>
  <si>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</si>
  <si>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</si>
  <si>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</si>
  <si>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</si>
  <si>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</si>
  <si>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</si>
  <si>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</si>
  <si>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</si>
  <si>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</si>
  <si>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</si>
  <si>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</si>
  <si>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</si>
  <si>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</si>
  <si>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</si>
  <si>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</si>
  <si>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</si>
  <si>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</si>
  <si>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</si>
  <si>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</si>
  <si>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</si>
  <si>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</si>
  <si>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</si>
  <si>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</si>
  <si>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</si>
  <si>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</si>
  <si>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</si>
  <si>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Sinad Cusack, Natasha Wightman</t>
  </si>
  <si>
    <t>s8671</t>
  </si>
  <si>
    <t>Vantage Point</t>
  </si>
  <si>
    <t>Dennis Quaid, Matthew Fox, Forest Whitaker, Bruce McGill, Edgar Ramrez, Sad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</si>
  <si>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</si>
  <si>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</si>
  <si>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</si>
  <si>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</si>
  <si>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</si>
  <si>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</si>
  <si>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</si>
  <si>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</si>
  <si>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</si>
  <si>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</si>
  <si>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</si>
  <si>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</si>
  <si>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</si>
  <si>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</si>
  <si>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</si>
  <si>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 Ziga,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</si>
  <si>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</si>
  <si>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</si>
  <si>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</si>
  <si>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</si>
  <si>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</si>
  <si>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</si>
  <si>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</si>
  <si>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</si>
  <si>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</si>
  <si>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</si>
  <si>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</si>
  <si>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</si>
  <si>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</si>
  <si>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</si>
  <si>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</si>
  <si>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</si>
  <si>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</si>
  <si>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</si>
  <si>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</si>
  <si>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</si>
  <si>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</si>
  <si>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Ylmaz Erdoan, Tark Akan, Altan Erkekli, Cezmi Baskn, clal Aydn, Demet Akba, Tuba nsal, Tolga evik</t>
  </si>
  <si>
    <t>s8684</t>
  </si>
  <si>
    <t>Vodka Diaries</t>
  </si>
  <si>
    <t>Kushal Srivastava</t>
  </si>
  <si>
    <t>Kay Kay Menon, Raima Sen, Mandira Bedi, Sharib Hashmi, Rishi Bhutani, Herry Tangri, Vaishnavi Dhanraj, Swati Rajput</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</si>
  <si>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</si>
  <si>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</si>
  <si>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</si>
  <si>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</si>
  <si>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</si>
  <si>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</si>
  <si>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</si>
  <si>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</si>
  <si>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</si>
  <si>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</si>
  <si>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</si>
  <si>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</si>
  <si>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</si>
  <si>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</si>
  <si>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</si>
  <si>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</si>
  <si>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</si>
  <si>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</si>
  <si>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</si>
  <si>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</si>
  <si>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</si>
  <si>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</si>
  <si>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</si>
  <si>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</si>
  <si>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</si>
  <si>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</si>
  <si>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</si>
  <si>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</si>
  <si>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</si>
  <si>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</si>
  <si>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</si>
  <si>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</si>
  <si>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</si>
  <si>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</si>
  <si>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</si>
  <si>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</si>
  <si>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</si>
  <si>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</si>
  <si>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</si>
  <si>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</si>
  <si>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</si>
  <si>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</si>
  <si>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</si>
  <si>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</si>
  <si>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</si>
  <si>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Skarsgrd, Michael Pea,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</si>
  <si>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</si>
  <si>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</si>
  <si>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</si>
  <si>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</si>
  <si>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</si>
  <si>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</si>
  <si>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 Carlos Ruiz, Hoze Melndez</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</si>
  <si>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</si>
  <si>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</si>
  <si>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</si>
  <si>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</si>
  <si>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</si>
  <si>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</si>
  <si>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</si>
  <si>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</si>
  <si>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</si>
  <si>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</si>
  <si>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Beln Cuesta, scar Ladoire, Ilay Kurelovic, Vernica Forqu, Luis Jaspe, Borja Luna, Jos Luis Marn</t>
  </si>
  <si>
    <t>s8707</t>
  </si>
  <si>
    <t>We the Animals</t>
  </si>
  <si>
    <t>Jeremiah Zagar</t>
  </si>
  <si>
    <t>Evan Rosado, Josiah Gabriel, Isaiah Kristian, Ral Castillo, Sheila Vand, Giovanni Pacciarelli, Terry Holland, Moe Isaac, Mickey Anthony, Tom Malley</t>
  </si>
  <si>
    <t>February 11, 2019</t>
  </si>
  <si>
    <t>s8709</t>
  </si>
  <si>
    <t>We're No Animals</t>
  </si>
  <si>
    <t>John Cusack, Paul Hipp, Kevin Morris, Alejandro Agresti, Mario Alarcn, Norman Briski, Lucila Sol, Juana Viale, Pablo Bossi, Leticia Brdice</t>
  </si>
  <si>
    <t>s8710</t>
  </si>
  <si>
    <t>Weather forecast</t>
  </si>
  <si>
    <t>Antoni Krauze</t>
  </si>
  <si>
    <t>Halina Buyno-oza, Zofia Cegiekowa, Barbara Chojecka, Eugenia Horecka, Zygmunt Zintel, Henryka Janikowska, Lena Wilczyska, Jerzy Block</t>
  </si>
  <si>
    <t>s8712</t>
  </si>
  <si>
    <t>Weeds on Fire</t>
  </si>
  <si>
    <t>Chi Fat Chan</t>
  </si>
  <si>
    <t>Liu Kai Chi, Lam Yiu-sing, Tony Tsz-Tung Wu, Poon Chan-leung, Sun Li Man, Tam Sin Yin, Sham Ka Ki, Wang Simin, Jan Lamb</t>
  </si>
  <si>
    <t>September 27, 2018</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</si>
  <si>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</si>
  <si>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</si>
  <si>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</si>
  <si>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</si>
  <si>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</si>
  <si>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</si>
  <si>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</si>
  <si>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</si>
  <si>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</si>
  <si>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</si>
  <si>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</si>
  <si>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Grard Depardieu, Jacqueline Bisset, Marie Mout,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</si>
  <si>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</si>
  <si>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</si>
  <si>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</si>
  <si>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</si>
  <si>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</si>
  <si>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</si>
  <si>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</si>
  <si>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Hbner, Arkadiusz Bazak, Tadeusz Schmidt, Jzef Nowak, Tadeusz Pluciski, Bogusz Bilewski</t>
  </si>
  <si>
    <t>s8720</t>
  </si>
  <si>
    <t>What a Wonderful Family!</t>
  </si>
  <si>
    <t>Huang Lei</t>
  </si>
  <si>
    <t>Huang Lei, Sun Li, Lee Li-Chun, Zhang Weixin, Hai Qing, Wang Xun, Wei Daxun, Lorene Ren, Lei Huang</t>
  </si>
  <si>
    <t>s8723</t>
  </si>
  <si>
    <t>What Lies Beneath</t>
  </si>
  <si>
    <t>Harrison Ford, Michelle Pfeiffer, Diana Scarwid, Joe Morton, James Remar, Miranda Otto, Wendy Crewson, Ray Baker, Micole Mercurio, Amber Valletta, Sloane Shelton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</si>
  <si>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</si>
  <si>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</si>
  <si>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</si>
  <si>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</si>
  <si>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</si>
  <si>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</si>
  <si>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</si>
  <si>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</si>
  <si>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</si>
  <si>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</si>
  <si>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</si>
  <si>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</si>
  <si>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</si>
  <si>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</si>
  <si>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</si>
  <si>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</si>
  <si>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</si>
  <si>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</si>
  <si>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</si>
  <si>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</si>
  <si>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</si>
  <si>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</si>
  <si>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</si>
  <si>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</si>
  <si>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</si>
  <si>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</si>
  <si>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</si>
  <si>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</si>
  <si>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</si>
  <si>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</si>
  <si>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</si>
  <si>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</si>
  <si>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</si>
  <si>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</si>
  <si>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</si>
  <si>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s8738</t>
  </si>
  <si>
    <t>Why Are We Getting So Fat?</t>
  </si>
  <si>
    <t>Milla Harrison-Hansley, Alicky Sussman</t>
  </si>
  <si>
    <t>Giles Yeo</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</si>
  <si>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</si>
  <si>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</si>
  <si>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</si>
  <si>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</si>
  <si>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</si>
  <si>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</si>
  <si>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</si>
  <si>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</si>
  <si>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</si>
  <si>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</si>
  <si>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</si>
  <si>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</si>
  <si>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s8749</t>
  </si>
  <si>
    <t>Winter of Our Dreams</t>
  </si>
  <si>
    <t>Judy Davis, Bryan Brown, Cathy Downes, Baz Luhrmann, Peter Mochrie, Mervyn Drake, Margie McCrae</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</si>
  <si>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</si>
  <si>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</si>
  <si>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</si>
  <si>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</si>
  <si>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</si>
  <si>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</si>
  <si>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</si>
  <si>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</si>
  <si>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</si>
  <si>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</si>
  <si>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</si>
  <si>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</si>
  <si>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</si>
  <si>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</si>
  <si>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</si>
  <si>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</si>
  <si>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</si>
  <si>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</si>
  <si>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</si>
  <si>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</si>
  <si>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s8758</t>
  </si>
  <si>
    <t>World Trade Center</t>
  </si>
  <si>
    <t>Nicolas Cage, Michael Pea, Maggie Gyllenhaal, Maria Bello, Stephen Dorff, Jay Hernandez, Michael Shannon, Frank Whaley, Jon Bernthal, Morgan Flynn, Nick Damici, Viola Davis, William Mapother</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</si>
  <si>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</si>
  <si>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</si>
  <si>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</si>
  <si>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</si>
  <si>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</si>
  <si>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</si>
  <si>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</si>
  <si>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</si>
  <si>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</si>
  <si>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</si>
  <si>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</si>
  <si>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s8765</t>
  </si>
  <si>
    <t>Wyatt Earp</t>
  </si>
  <si>
    <t>Lawrence Kasdan</t>
  </si>
  <si>
    <t>Kevin Costner, Dennis Quaid, Gene Hackman, David Andrews, Linden Ashby, Jeff Fahey, Joanna Going, Mark Harmon, Michael Madsen, Catherine O'Hara, Bill Pullman, Isabella Rossellini, Tom Sizemore</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</si>
  <si>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</si>
  <si>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</si>
  <si>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</si>
  <si>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</si>
  <si>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</si>
  <si>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</si>
  <si>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Mller, William Hope, Werner Daehn</t>
  </si>
  <si>
    <t>s8768</t>
  </si>
  <si>
    <t>XXX: State of the Union</t>
  </si>
  <si>
    <t>Ice Cube, Samuel L. Jackson, Willem Dafoe, Scott Speedman, Peter Strauss, Xzibit, Michael Roof, Sunny Mabrey, Nona Gaye, John Gleeson Connolly</t>
  </si>
  <si>
    <t>s8769</t>
  </si>
  <si>
    <t>Y Tu Mam Tambin</t>
  </si>
  <si>
    <t>Maribel Verd, Gael Garca Bernal, Diego Luna, Daniel Gimnez Cacho, Ana Lpez Mercado, Nathan Grinberg, Vernica Langer, Mara Aura, Giselle Audirac, Arturo Ros, Andrs Almeida, Diana Bracho, Emilio Echevarra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</si>
  <si>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</si>
  <si>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</si>
  <si>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</si>
  <si>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</si>
  <si>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</si>
  <si>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</si>
  <si>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</si>
  <si>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</si>
  <si>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</si>
  <si>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</si>
  <si>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</si>
  <si>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</si>
  <si>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</si>
  <si>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</si>
  <si>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</si>
  <si>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</si>
  <si>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</si>
  <si>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</si>
  <si>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</si>
  <si>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</si>
  <si>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</si>
  <si>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</si>
  <si>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</si>
  <si>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</si>
  <si>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</si>
  <si>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</si>
  <si>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</si>
  <si>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</si>
  <si>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</si>
  <si>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</si>
  <si>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</si>
  <si>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</si>
  <si>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</si>
  <si>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</si>
  <si>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</si>
  <si>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</si>
  <si>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</si>
  <si>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</si>
  <si>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</si>
  <si>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</si>
  <si>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</si>
  <si>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</si>
  <si>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</si>
  <si>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</si>
  <si>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</si>
  <si>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</si>
  <si>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</si>
  <si>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</si>
  <si>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</si>
  <si>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</si>
  <si>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</si>
  <si>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</si>
  <si>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</si>
  <si>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</si>
  <si>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</si>
  <si>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</si>
  <si>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</si>
  <si>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</si>
  <si>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</si>
  <si>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</si>
  <si>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</si>
  <si>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</si>
  <si>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</si>
  <si>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</si>
  <si>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</si>
  <si>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</si>
  <si>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</si>
  <si>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</si>
  <si>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</si>
  <si>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</si>
  <si>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</si>
  <si>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</si>
  <si>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</si>
  <si>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</si>
  <si>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</si>
  <si>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</si>
  <si>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</si>
  <si>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</si>
  <si>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</si>
  <si>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</si>
  <si>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</si>
  <si>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</si>
  <si>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</si>
  <si>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</si>
  <si>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</si>
  <si>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</si>
  <si>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</si>
  <si>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</si>
  <si>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</si>
  <si>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</si>
  <si>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</si>
  <si>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</si>
  <si>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</si>
  <si>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</si>
  <si>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</si>
  <si>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</si>
  <si>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</si>
  <si>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</si>
  <si>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Show_id</t>
  </si>
  <si>
    <t>Type</t>
  </si>
  <si>
    <t>Title</t>
  </si>
  <si>
    <t>Director</t>
  </si>
  <si>
    <t>Cast</t>
  </si>
  <si>
    <t>Country</t>
  </si>
  <si>
    <t>Listed_in</t>
  </si>
  <si>
    <t>Duration</t>
  </si>
  <si>
    <t>Rating</t>
  </si>
  <si>
    <t>Release_year</t>
  </si>
  <si>
    <t>Date_added</t>
  </si>
  <si>
    <t>Year_Added</t>
  </si>
  <si>
    <t>Duration Category</t>
  </si>
  <si>
    <t>Content age(years)</t>
  </si>
  <si>
    <t>Ratings</t>
  </si>
  <si>
    <t>Category</t>
  </si>
  <si>
    <t>Rating Category</t>
  </si>
  <si>
    <t>Kids</t>
  </si>
  <si>
    <t>Family</t>
  </si>
  <si>
    <t>Teen</t>
  </si>
  <si>
    <t>Adult</t>
  </si>
  <si>
    <t>Not Rated</t>
  </si>
  <si>
    <t>Recommendation</t>
  </si>
  <si>
    <t>Safe</t>
  </si>
  <si>
    <t>Guidance</t>
  </si>
  <si>
    <t>Restricted</t>
  </si>
  <si>
    <t>Row Labels</t>
  </si>
  <si>
    <t>Count of Show_id</t>
  </si>
  <si>
    <t>Count of Title</t>
  </si>
  <si>
    <t>Netflix Content Distribution</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</si>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</sst>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font>
      <sz val="10"/>
      <name val="Arial"/>
      <family val="2"/>
    </font>
    <font>
      <sz val="10"/>
      <name val="Trebuchet MS"/>
      <family val="2"/>
      <scheme val="major"/>
    </font>
    <font>
      <b/>
      <sz val="13"/>
      <name val="Trebuchet MS"/>
      <family val="2"/>
      <scheme val="major"/>
    </font>
    <font>
      <b/>
      <sz val="25"/>
      <color theme="9"/>
      <name val="American Typewriter"/>
      <family val="1"/>
    </font>
    <font>
      <b/>
      <sz val="24"/>
      <color theme="0"/>
      <name val="AkayaKanadaka-Regular"/>
    </font>
  </fonts>
  <fills count="3">
    <fill>
      <patternFill patternType="none"/>
    </fill>
    <fill>
      <patternFill patternType="gray125"/>
    </fill>
    <fill>
      <patternFill patternType="solid">
        <fgColor rgb="FFB325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49" fontId="1" fillId="0" borderId="0" xfId="0" applyNumberFormat="1" applyFont="1" applyAlignment="1">
      <alignment horizontal="left" vertical="top"/>
    </xf>
    <xf numFmtId="49" fontId="1" fillId="0" borderId="0" xfId="0" applyNumberFormat="1" applyFont="1" applyAlignment="1">
      <alignment horizontal="left" vertical="top" wrapText="1"/>
    </xf>
    <xf numFmtId="0" fontId="2" fillId="0" borderId="0" xfId="0" applyFont="1" applyAlignment="1">
      <alignment horizontal="center" vertical="top"/>
    </xf>
    <xf numFmtId="14" fontId="1" fillId="0" borderId="0" xfId="0" applyNumberFormat="1" applyFont="1" applyAlignment="1">
      <alignment horizontal="left" vertical="top"/>
    </xf>
    <xf numFmtId="0" fontId="0" fillId="0" borderId="0" xfId="0" pivotButton="1"/>
    <xf numFmtId="0" fontId="0" fillId="0" borderId="0" xfId="0" applyAlignment="1">
      <alignment horizontal="left"/>
    </xf>
    <xf numFmtId="10" fontId="0" fillId="0" borderId="0" xfId="0" applyNumberFormat="1"/>
    <xf numFmtId="164" fontId="1" fillId="0" borderId="0" xfId="0" applyNumberFormat="1" applyFont="1" applyAlignment="1">
      <alignment horizontal="left" vertical="top"/>
    </xf>
    <xf numFmtId="0" fontId="3" fillId="0" borderId="0" xfId="0" applyFont="1" applyAlignment="1">
      <alignment horizontal="center"/>
    </xf>
    <xf numFmtId="0" fontId="0" fillId="0" borderId="0" xfId="0" applyAlignment="1">
      <alignment horizontal="center"/>
    </xf>
    <xf numFmtId="0" fontId="4" fillId="2" borderId="0" xfId="0" applyFont="1" applyFill="1" applyAlignment="1">
      <alignment horizontal="center"/>
    </xf>
  </cellXfs>
  <cellStyles count="1">
    <cellStyle name="Normal" xfId="0" builtinId="0"/>
  </cellStyles>
  <dxfs count="18">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30" formatCode="@"/>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19" formatCode="dd/mm/yy"/>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i val="0"/>
        <strike val="0"/>
        <condense val="0"/>
        <extend val="0"/>
        <outline val="0"/>
        <shadow val="0"/>
        <u val="none"/>
        <vertAlign val="baseline"/>
        <sz val="13"/>
        <color auto="1"/>
        <name val="Trebuchet MS"/>
        <family val="2"/>
        <scheme val="major"/>
      </font>
      <alignment horizontal="center" vertical="top" textRotation="0" wrapText="0" indent="0" justifyLastLine="0" shrinkToFit="0" readingOrder="0"/>
    </dxf>
  </dxfs>
  <tableStyles count="0" defaultTableStyle="TableStyleMedium2" defaultPivotStyle="PivotStyleLight16"/>
  <colors>
    <mruColors>
      <color rgb="FFB32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[netflix_titles.xlsx]Movie vs Shows!PivotTable1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Movie</a:t>
            </a:r>
            <a:r>
              <a:rPr lang="en-US" baseline="0"/>
              <a:t> vs TV show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tint val="77000"/>
            </a:schemeClr>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'Movie vs Shows'!$B$3</c:f>
              <c:strCache>
                <c:ptCount val="1"/>
                <c:pt idx="0">
                  <c:v>Total</c:v>
                </c:pt>
              </c:strCache>
            </c:strRef>
          </c:tx>
          <c:dPt>
            <c:idx val="0"/>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269-6A49-970B-CEFC0A3E338B}"/>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69-6A49-970B-CEFC0A3E338B}"/>
              </c:ext>
            </c:extLst>
          </c:dPt>
          <c:dLbls>
            <c:dLbl>
              <c:idx val="0"/>
              <c:layout>
                <c:manualLayout>
                  <c:x val="-1.3119648604335768E-2"/>
                  <c:y val="-8.52015815619614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269-6A49-970B-CEFC0A3E338B}"/>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'Movie vs Shows'!$A$4:$A$5</c:f>
              <c:strCache>
                <c:ptCount val="2"/>
                <c:pt idx="0">
                  <c:v>Movie</c:v>
                </c:pt>
                <c:pt idx="1">
                  <c:v>TV Show</c:v>
                </c:pt>
              </c:strCache>
            </c:strRef>
          </c:cat>
          <c:val>
            <c:numRef>
              <c:f>'Movie vs Shows'!$B$4:$B$5</c:f>
              <c:numCache>
                <c:formatCode>0.00%</c:formatCode>
                <c:ptCount val="2"/>
                <c:pt idx="0">
                  <c:v>0.97240990990990994</c:v>
                </c:pt>
                <c:pt idx="1">
                  <c:v>2.7590090090090089E-2</c:v>
                </c:pt>
              </c:numCache>
            </c:numRef>
          </c:val>
          <c:extLst>
            <c:ext xmlns:c16="http://schemas.microsoft.com/office/drawing/2014/chart" uri="{C3380CC4-5D6E-409C-BE32-E72D297353CC}">
              <c16:uniqueId val="{00000000-9269-6A49-970B-CEFC0A3E338B}"/>
            </c:ext>
          </c:extLst>
        </c:ser>
        <c:dLbls>
          <c:showLegendKey val="0"/>
          <c:showVal val="0"/>
          <c:showCatName val="0"/>
          <c:showSerName val="0"/>
          <c:showPercent val="0"/>
          <c:showBubbleSize val="0"/>
          <c:showLeaderLines val="0"/>
        </c:dLbls>
        <c:firstSliceAng val="71"/>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[netflix_titles.xlsx]Country-wise content!PivotTable2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Countries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'Country-wise content'!$B$3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'Country-wise content'!$A$4:$A$13</c:f>
              <c:strCache>
                <c:ptCount val="10"/>
                <c:pt idx="0">
                  <c:v>United States</c:v>
                </c:pt>
                <c:pt idx="1">
                  <c:v>India</c:v>
                </c:pt>
                <c:pt idx="2">
                  <c:v>United Kingdom</c:v>
                </c:pt>
                <c:pt idx="3">
                  <c:v>Canada</c:v>
                </c:pt>
                <c:pt idx="4">
                  <c:v>Spain</c:v>
                </c:pt>
                <c:pt idx="5">
                  <c:v>Egypt</c:v>
                </c:pt>
                <c:pt idx="6">
                  <c:v>Nigeria</c:v>
                </c:pt>
                <c:pt idx="7">
                  <c:v>Japan</c:v>
                </c:pt>
                <c:pt idx="8">
                  <c:v>Turkey</c:v>
                </c:pt>
                <c:pt idx="9">
                  <c:v>Indonesia</c:v>
                </c:pt>
              </c:strCache>
            </c:strRef>
          </c:cat>
          <c:val>
            <c:numRef>
              <c:f>'Country-wise content'!$B$4:$B$13</c:f>
              <c:numCache>
                <c:formatCode>General</c:formatCode>
                <c:ptCount val="10"/>
                <c:pt idx="0">
                  <c:v>1846</c:v>
                </c:pt>
                <c:pt idx="1">
                  <c:v>875</c:v>
                </c:pt>
                <c:pt idx="2">
                  <c:v>183</c:v>
                </c:pt>
                <c:pt idx="3">
                  <c:v>107</c:v>
                </c:pt>
                <c:pt idx="4">
                  <c:v>91</c:v>
                </c:pt>
                <c:pt idx="5">
                  <c:v>89</c:v>
                </c:pt>
                <c:pt idx="6">
                  <c:v>88</c:v>
                </c:pt>
                <c:pt idx="7">
                  <c:v>83</c:v>
                </c:pt>
                <c:pt idx="8">
                  <c:v>79</c:v>
                </c:pt>
                <c:pt idx="9">
                  <c:v>76</c:v>
                </c:pt>
              </c:numCache>
            </c:numRef>
          </c:val>
          <c:extLst>
            <c:ext xmlns:c16="http://schemas.microsoft.com/office/drawing/2014/chart" uri="{C3380CC4-5D6E-409C-BE32-E72D297353CC}">
              <c16:uniqueId val="{00000000-CEEA-6D44-A1C9-E5D53AF5293C}"/>
            </c:ext>
          </c:extLst>
        </c:ser>
        <c:dLbls>
          <c:dLblPos val="inEnd"/>
          <c:showLegendKey val="0"/>
          <c:showVal val="1"/>
          <c:showCatName val="0"/>
          <c:showSerName val="0"/>
          <c:showPercent val="0"/>
          <c:showBubbleSize val="0"/>
        </c:dLbls>
        <c:gapWidth val="65"/>
        <c:axId val="753005696"/>
        <c:axId val="753000320"/>
      </c:barChart>
      <c:catAx>
        <c:axId val="753005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3000320"/>
        <c:crosses val="autoZero"/>
        <c:auto val="1"/>
        <c:lblAlgn val="ctr"/>
        <c:lblOffset val="100"/>
        <c:noMultiLvlLbl val="0"/>
      </c:catAx>
      <c:valAx>
        <c:axId val="7530003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5300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[netflix_titles.xlsx]Release_Trend!PivotTable3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Release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Release_Trend!$B$3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Release_Trend!$A$4:$A$13</c:f>
              <c:strCache>
                <c:ptCount val="10"/>
                <c:pt idx="0">
                  <c:v>2021</c:v>
                </c:pt>
                <c:pt idx="1">
                  <c:v>2012</c:v>
                </c:pt>
                <c:pt idx="2">
                  <c:v>2013</c:v>
                </c:pt>
                <c:pt idx="3">
                  <c:v>2014</c:v>
                </c:pt>
                <c:pt idx="4">
                  <c:v>2015</c:v>
                </c:pt>
                <c:pt idx="5">
                  <c:v>2020</c:v>
                </c:pt>
                <c:pt idx="6">
                  <c:v>2019</c:v>
                </c:pt>
                <c:pt idx="7">
                  <c:v>2016</c:v>
                </c:pt>
                <c:pt idx="8">
                  <c:v>2018</c:v>
                </c:pt>
                <c:pt idx="9">
                  <c:v>2017</c:v>
                </c:pt>
              </c:strCache>
            </c:strRef>
          </c:cat>
          <c:val>
            <c:numRef>
              <c:f>Release_Trend!$B$4:$B$13</c:f>
              <c:numCache>
                <c:formatCode>General</c:formatCode>
                <c:ptCount val="10"/>
                <c:pt idx="0">
                  <c:v>161</c:v>
                </c:pt>
                <c:pt idx="1">
                  <c:v>163</c:v>
                </c:pt>
                <c:pt idx="2">
                  <c:v>197</c:v>
                </c:pt>
                <c:pt idx="3">
                  <c:v>242</c:v>
                </c:pt>
                <c:pt idx="4">
                  <c:v>349</c:v>
                </c:pt>
                <c:pt idx="5">
                  <c:v>442</c:v>
                </c:pt>
                <c:pt idx="6">
                  <c:v>519</c:v>
                </c:pt>
                <c:pt idx="7">
                  <c:v>576</c:v>
                </c:pt>
                <c:pt idx="8">
                  <c:v>647</c:v>
                </c:pt>
                <c:pt idx="9">
                  <c:v>656</c:v>
                </c:pt>
              </c:numCache>
            </c:numRef>
          </c:val>
          <c:extLst>
            <c:ext xmlns:c16="http://schemas.microsoft.com/office/drawing/2014/chart" uri="{C3380CC4-5D6E-409C-BE32-E72D297353CC}">
              <c16:uniqueId val="{00000000-3F70-8B41-8708-76C44840555B}"/>
            </c:ext>
          </c:extLst>
        </c:ser>
        <c:dLbls>
          <c:showLegendKey val="0"/>
          <c:showVal val="1"/>
          <c:showCatName val="0"/>
          <c:showSerName val="0"/>
          <c:showPercent val="0"/>
          <c:showBubbleSize val="0"/>
        </c:dLbls>
        <c:gapWidth val="65"/>
        <c:shape val="box"/>
        <c:axId val="779549568"/>
        <c:axId val="750326592"/>
        <c:axId val="0"/>
      </c:bar3DChart>
      <c:catAx>
        <c:axId val="779549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0326592"/>
        <c:crosses val="autoZero"/>
        <c:auto val="1"/>
        <c:lblAlgn val="ctr"/>
        <c:lblOffset val="100"/>
        <c:noMultiLvlLbl val="0"/>
      </c:catAx>
      <c:valAx>
        <c:axId val="7503265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95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[netflix_titles.xlsx]Rating_Distribution!PivotTable4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Content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50"/>
      <c:rotY val="2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Rating_Distribution!$B$3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9C80-654B-BEFA-28B769D3BD3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9C80-654B-BEFA-28B769D3BD3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9C80-654B-BEFA-28B769D3BD3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9C80-654B-BEFA-28B769D3BD3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9C80-654B-BEFA-28B769D3BD35}"/>
              </c:ext>
            </c:extLst>
          </c:dPt>
          <c:dLbls>
            <c:dLbl>
              <c:idx val="2"/>
              <c:layout>
                <c:manualLayout>
                  <c:x val="6.1269466316710409E-2"/>
                  <c:y val="-9.80511811023622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9C80-654B-BEFA-28B769D3BD35}"/>
                </c:ext>
              </c:extLst>
            </c:dLbl>
            <c:dLbl>
              <c:idx val="3"/>
              <c:layout>
                <c:manualLayout>
                  <c:x val="3.2450240594925635E-2"/>
                  <c:y val="5.499052201808107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4-9C80-654B-BEFA-28B769D3BD35}"/>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Rating_Distribution!$A$4:$A$8</c:f>
              <c:strCache>
                <c:ptCount val="5"/>
                <c:pt idx="0">
                  <c:v>Adult</c:v>
                </c:pt>
                <c:pt idx="1">
                  <c:v>Family</c:v>
                </c:pt>
                <c:pt idx="2">
                  <c:v>Kids</c:v>
                </c:pt>
                <c:pt idx="3">
                  <c:v>Not Rated</c:v>
                </c:pt>
                <c:pt idx="4">
                  <c:v>Teen</c:v>
                </c:pt>
              </c:strCache>
            </c:strRef>
          </c:cat>
          <c:val>
            <c:numRef>
              <c:f>Rating_Distribution!$B$4:$B$8</c:f>
              <c:numCache>
                <c:formatCode>0.00%</c:formatCode>
                <c:ptCount val="5"/>
                <c:pt idx="0">
                  <c:v>0.48817567567567566</c:v>
                </c:pt>
                <c:pt idx="1">
                  <c:v>0.15578078078078078</c:v>
                </c:pt>
                <c:pt idx="2">
                  <c:v>2.9091591591591592E-2</c:v>
                </c:pt>
                <c:pt idx="3">
                  <c:v>1.1448948948948949E-2</c:v>
                </c:pt>
                <c:pt idx="4">
                  <c:v>0.31550300300300299</c:v>
                </c:pt>
              </c:numCache>
            </c:numRef>
          </c:val>
          <c:extLst>
            <c:ext xmlns:c16="http://schemas.microsoft.com/office/drawing/2014/chart" uri="{C3380CC4-5D6E-409C-BE32-E72D297353CC}">
              <c16:uniqueId val="{00000010-9C80-654B-BEFA-28B769D3BD35}"/>
            </c:ext>
          </c:extLst>
        </c:ser>
        <c:dLbls>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[netflix_titles.xlsx]Movie vs Shows!PivotTable1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Movie</a:t>
            </a:r>
            <a:r>
              <a:rPr lang="en-US" baseline="0"/>
              <a:t> vs TV show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6"/>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6"/>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'Movie vs Shows'!$B$3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A0-0C4D-9BCB-5A405F4B05B4}"/>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A0-0C4D-9BCB-5A405F4B05B4}"/>
              </c:ext>
            </c:extLst>
          </c:dPt>
          <c:dLbls>
            <c:dLbl>
              <c:idx val="0"/>
              <c:layout>
                <c:manualLayout>
                  <c:x val="-1.3119648604335768E-2"/>
                  <c:y val="-8.52015815619614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7A0-0C4D-9BCB-5A405F4B05B4}"/>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'Movie vs Shows'!$A$4:$A$5</c:f>
              <c:strCache>
                <c:ptCount val="2"/>
                <c:pt idx="0">
                  <c:v>Movie</c:v>
                </c:pt>
                <c:pt idx="1">
                  <c:v>TV Show</c:v>
                </c:pt>
              </c:strCache>
            </c:strRef>
          </c:cat>
          <c:val>
            <c:numRef>
              <c:f>'Movie vs Shows'!$B$4:$B$5</c:f>
              <c:numCache>
                <c:formatCode>0.00%</c:formatCode>
                <c:ptCount val="2"/>
                <c:pt idx="0">
                  <c:v>0.97240990990990994</c:v>
                </c:pt>
                <c:pt idx="1">
                  <c:v>2.7590090090090089E-2</c:v>
                </c:pt>
              </c:numCache>
            </c:numRef>
          </c:val>
          <c:extLst>
            <c:ext xmlns:c16="http://schemas.microsoft.com/office/drawing/2014/chart" uri="{C3380CC4-5D6E-409C-BE32-E72D297353CC}">
              <c16:uniqueId val="{00000004-A7A0-0C4D-9BCB-5A405F4B05B4}"/>
            </c:ext>
          </c:extLst>
        </c:ser>
        <c:dLbls>
          <c:showLegendKey val="0"/>
          <c:showVal val="0"/>
          <c:showCatName val="0"/>
          <c:showSerName val="0"/>
          <c:showPercent val="0"/>
          <c:showBubbleSize val="0"/>
          <c:showLeaderLines val="0"/>
        </c:dLbls>
        <c:firstSliceAng val="71"/>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[netflix_titles.xlsx]Country-wise content!PivotTable2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Countries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'Country-wise content'!$B$3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'Country-wise content'!$A$4:$A$13</c:f>
              <c:strCache>
                <c:ptCount val="10"/>
                <c:pt idx="0">
                  <c:v>United States</c:v>
                </c:pt>
                <c:pt idx="1">
                  <c:v>India</c:v>
                </c:pt>
                <c:pt idx="2">
                  <c:v>United Kingdom</c:v>
                </c:pt>
                <c:pt idx="3">
                  <c:v>Canada</c:v>
                </c:pt>
                <c:pt idx="4">
                  <c:v>Spain</c:v>
                </c:pt>
                <c:pt idx="5">
                  <c:v>Egypt</c:v>
                </c:pt>
                <c:pt idx="6">
                  <c:v>Nigeria</c:v>
                </c:pt>
                <c:pt idx="7">
                  <c:v>Japan</c:v>
                </c:pt>
                <c:pt idx="8">
                  <c:v>Turkey</c:v>
                </c:pt>
                <c:pt idx="9">
                  <c:v>Indonesia</c:v>
                </c:pt>
              </c:strCache>
            </c:strRef>
          </c:cat>
          <c:val>
            <c:numRef>
              <c:f>'Country-wise content'!$B$4:$B$13</c:f>
              <c:numCache>
                <c:formatCode>General</c:formatCode>
                <c:ptCount val="10"/>
                <c:pt idx="0">
                  <c:v>1846</c:v>
                </c:pt>
                <c:pt idx="1">
                  <c:v>875</c:v>
                </c:pt>
                <c:pt idx="2">
                  <c:v>183</c:v>
                </c:pt>
                <c:pt idx="3">
                  <c:v>107</c:v>
                </c:pt>
                <c:pt idx="4">
                  <c:v>91</c:v>
                </c:pt>
                <c:pt idx="5">
                  <c:v>89</c:v>
                </c:pt>
                <c:pt idx="6">
                  <c:v>88</c:v>
                </c:pt>
                <c:pt idx="7">
                  <c:v>83</c:v>
                </c:pt>
                <c:pt idx="8">
                  <c:v>79</c:v>
                </c:pt>
                <c:pt idx="9">
                  <c:v>76</c:v>
                </c:pt>
              </c:numCache>
            </c:numRef>
          </c:val>
          <c:extLst>
            <c:ext xmlns:c16="http://schemas.microsoft.com/office/drawing/2014/chart" uri="{C3380CC4-5D6E-409C-BE32-E72D297353CC}">
              <c16:uniqueId val="{00000000-AA7A-7F44-9D81-12546D748ED3}"/>
            </c:ext>
          </c:extLst>
        </c:ser>
        <c:dLbls>
          <c:dLblPos val="inEnd"/>
          <c:showLegendKey val="0"/>
          <c:showVal val="1"/>
          <c:showCatName val="0"/>
          <c:showSerName val="0"/>
          <c:showPercent val="0"/>
          <c:showBubbleSize val="0"/>
        </c:dLbls>
        <c:gapWidth val="65"/>
        <c:axId val="753005696"/>
        <c:axId val="753000320"/>
      </c:barChart>
      <c:catAx>
        <c:axId val="753005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3000320"/>
        <c:crosses val="autoZero"/>
        <c:auto val="1"/>
        <c:lblAlgn val="ctr"/>
        <c:lblOffset val="100"/>
        <c:noMultiLvlLbl val="0"/>
      </c:catAx>
      <c:valAx>
        <c:axId val="7530003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5300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[netflix_titles.xlsx]Release_Trend!PivotTable3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Release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Release_Trend!$B$3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Release_Trend!$A$4:$A$13</c:f>
              <c:strCache>
                <c:ptCount val="10"/>
                <c:pt idx="0">
                  <c:v>2021</c:v>
                </c:pt>
                <c:pt idx="1">
                  <c:v>2012</c:v>
                </c:pt>
                <c:pt idx="2">
                  <c:v>2013</c:v>
                </c:pt>
                <c:pt idx="3">
                  <c:v>2014</c:v>
                </c:pt>
                <c:pt idx="4">
                  <c:v>2015</c:v>
                </c:pt>
                <c:pt idx="5">
                  <c:v>2020</c:v>
                </c:pt>
                <c:pt idx="6">
                  <c:v>2019</c:v>
                </c:pt>
                <c:pt idx="7">
                  <c:v>2016</c:v>
                </c:pt>
                <c:pt idx="8">
                  <c:v>2018</c:v>
                </c:pt>
                <c:pt idx="9">
                  <c:v>2017</c:v>
                </c:pt>
              </c:strCache>
            </c:strRef>
          </c:cat>
          <c:val>
            <c:numRef>
              <c:f>Release_Trend!$B$4:$B$13</c:f>
              <c:numCache>
                <c:formatCode>General</c:formatCode>
                <c:ptCount val="10"/>
                <c:pt idx="0">
                  <c:v>161</c:v>
                </c:pt>
                <c:pt idx="1">
                  <c:v>163</c:v>
                </c:pt>
                <c:pt idx="2">
                  <c:v>197</c:v>
                </c:pt>
                <c:pt idx="3">
                  <c:v>242</c:v>
                </c:pt>
                <c:pt idx="4">
                  <c:v>349</c:v>
                </c:pt>
                <c:pt idx="5">
                  <c:v>442</c:v>
                </c:pt>
                <c:pt idx="6">
                  <c:v>519</c:v>
                </c:pt>
                <c:pt idx="7">
                  <c:v>576</c:v>
                </c:pt>
                <c:pt idx="8">
                  <c:v>647</c:v>
                </c:pt>
                <c:pt idx="9">
                  <c:v>656</c:v>
                </c:pt>
              </c:numCache>
            </c:numRef>
          </c:val>
          <c:extLst>
            <c:ext xmlns:c16="http://schemas.microsoft.com/office/drawing/2014/chart" uri="{C3380CC4-5D6E-409C-BE32-E72D297353CC}">
              <c16:uniqueId val="{00000000-3571-6F4E-AFB6-CCD5EC9CC180}"/>
            </c:ext>
          </c:extLst>
        </c:ser>
        <c:dLbls>
          <c:showLegendKey val="0"/>
          <c:showVal val="1"/>
          <c:showCatName val="0"/>
          <c:showSerName val="0"/>
          <c:showPercent val="0"/>
          <c:showBubbleSize val="0"/>
        </c:dLbls>
        <c:gapWidth val="65"/>
        <c:shape val="box"/>
        <c:axId val="779549568"/>
        <c:axId val="750326592"/>
        <c:axId val="0"/>
      </c:bar3DChart>
      <c:catAx>
        <c:axId val="779549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0326592"/>
        <c:crosses val="autoZero"/>
        <c:auto val="1"/>
        <c:lblAlgn val="ctr"/>
        <c:lblOffset val="100"/>
        <c:noMultiLvlLbl val="0"/>
      </c:catAx>
      <c:valAx>
        <c:axId val="7503265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95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[netflix_titles.xlsx]Rating_Distribution!PivotTable4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Content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a:sp3d/>
        </c:spPr>
      </c:pivotFmt>
      <c:pivotFmt>
        <c:idx val="17"/>
        <c:spPr>
          <a:solidFill>
            <a:schemeClr val="accent6"/>
          </a:solidFill>
          <a:ln>
            <a:noFill/>
          </a:ln>
          <a:effectLst>
            <a:outerShdw blurRad="254000" sx="102000" sy="102000" algn="ctr" rotWithShape="0">
              <a:prstClr val="black">
                <a:alpha val="20000"/>
              </a:prstClr>
            </a:outerShdw>
          </a:effectLst>
          <a:sp3d/>
        </c:spPr>
      </c:pivotFmt>
      <c:pivotFmt>
        <c:idx val="18"/>
        <c:spPr>
          <a:solidFill>
            <a:schemeClr val="accent6"/>
          </a:solidFill>
          <a:ln>
            <a:noFill/>
          </a:ln>
          <a:effectLst>
            <a:outerShdw blurRad="254000" sx="102000" sy="102000" algn="ctr" rotWithShape="0">
              <a:prstClr val="black">
                <a:alpha val="20000"/>
              </a:prstClr>
            </a:outerShdw>
          </a:effectLst>
          <a:sp3d/>
        </c:spPr>
      </c:pivotFmt>
      <c:pivotFmt>
        <c:idx val="19"/>
        <c:spPr>
          <a:solidFill>
            <a:schemeClr val="accent6"/>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a:outerShdw blurRad="254000" sx="102000" sy="102000" algn="ctr" rotWithShape="0">
              <a:prstClr val="black">
                <a:alpha val="20000"/>
              </a:prstClr>
            </a:outerShdw>
          </a:effectLst>
          <a:sp3d/>
        </c:spPr>
      </c:pivotFmt>
      <c:pivotFmt>
        <c:idx val="23"/>
        <c:spPr>
          <a:solidFill>
            <a:schemeClr val="accent6"/>
          </a:solidFill>
          <a:ln>
            <a:noFill/>
          </a:ln>
          <a:effectLst>
            <a:outerShdw blurRad="254000" sx="102000" sy="102000" algn="ctr" rotWithShape="0">
              <a:prstClr val="black">
                <a:alpha val="20000"/>
              </a:prstClr>
            </a:outerShdw>
          </a:effectLst>
          <a:sp3d/>
        </c:spPr>
      </c:pivotFmt>
      <c:pivotFmt>
        <c:idx val="24"/>
        <c:spPr>
          <a:solidFill>
            <a:schemeClr val="accent6"/>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6"/>
          </a:solidFill>
          <a:ln>
            <a:noFill/>
          </a:ln>
          <a:effectLst>
            <a:outerShdw blurRad="254000" sx="102000" sy="102000" algn="ctr" rotWithShape="0">
              <a:prstClr val="black">
                <a:alpha val="20000"/>
              </a:prstClr>
            </a:outerShdw>
          </a:effectLst>
          <a:sp3d/>
        </c:spPr>
      </c:pivotFmt>
      <c:pivotFmt>
        <c:idx val="27"/>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noFill/>
          </a:ln>
          <a:effectLst>
            <a:outerShdw blurRad="254000" sx="102000" sy="102000" algn="ctr" rotWithShape="0">
              <a:prstClr val="black">
                <a:alpha val="20000"/>
              </a:prstClr>
            </a:outerShdw>
          </a:effectLst>
          <a:sp3d/>
        </c:spPr>
      </c:pivotFmt>
      <c:pivotFmt>
        <c:idx val="29"/>
        <c:spPr>
          <a:solidFill>
            <a:schemeClr val="accent6"/>
          </a:solidFill>
          <a:ln>
            <a:noFill/>
          </a:ln>
          <a:effectLst>
            <a:outerShdw blurRad="254000" sx="102000" sy="102000" algn="ctr" rotWithShape="0">
              <a:prstClr val="black">
                <a:alpha val="20000"/>
              </a:prstClr>
            </a:outerShdw>
          </a:effectLst>
          <a:sp3d/>
        </c:spPr>
      </c:pivotFmt>
      <c:pivotFmt>
        <c:idx val="30"/>
        <c:spPr>
          <a:solidFill>
            <a:schemeClr val="accent6"/>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6"/>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6"/>
          </a:solidFill>
          <a:ln>
            <a:noFill/>
          </a:ln>
          <a:effectLst>
            <a:outerShdw blurRad="254000" sx="102000" sy="102000" algn="ctr" rotWithShape="0">
              <a:prstClr val="black">
                <a:alpha val="20000"/>
              </a:prstClr>
            </a:outerShdw>
          </a:effectLst>
          <a:sp3d/>
        </c:spPr>
      </c:pivotFmt>
    </c:pivotFmts>
    <c:view3D>
      <c:rotX val="50"/>
      <c:rotY val="2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Rating_Distribution!$B$3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E05-DA48-8ECA-BDDB2B0EA7FB}"/>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E05-DA48-8ECA-BDDB2B0EA7FB}"/>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E05-DA48-8ECA-BDDB2B0EA7FB}"/>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E05-DA48-8ECA-BDDB2B0EA7FB}"/>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E05-DA48-8ECA-BDDB2B0EA7FB}"/>
              </c:ext>
            </c:extLst>
          </c:dPt>
          <c:dLbls>
            <c:dLbl>
              <c:idx val="2"/>
              <c:layout>
                <c:manualLayout>
                  <c:x val="6.1269466316710409E-2"/>
                  <c:y val="-9.80511811023622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05-DA48-8ECA-BDDB2B0EA7FB}"/>
                </c:ext>
              </c:extLst>
            </c:dLbl>
            <c:dLbl>
              <c:idx val="3"/>
              <c:layout>
                <c:manualLayout>
                  <c:x val="3.2450240594925635E-2"/>
                  <c:y val="5.499052201808107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05-DA48-8ECA-BDDB2B0EA7FB}"/>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Rating_Distribution!$A$4:$A$8</c:f>
              <c:strCache>
                <c:ptCount val="5"/>
                <c:pt idx="0">
                  <c:v>Adult</c:v>
                </c:pt>
                <c:pt idx="1">
                  <c:v>Family</c:v>
                </c:pt>
                <c:pt idx="2">
                  <c:v>Kids</c:v>
                </c:pt>
                <c:pt idx="3">
                  <c:v>Not Rated</c:v>
                </c:pt>
                <c:pt idx="4">
                  <c:v>Teen</c:v>
                </c:pt>
              </c:strCache>
            </c:strRef>
          </c:cat>
          <c:val>
            <c:numRef>
              <c:f>Rating_Distribution!$B$4:$B$8</c:f>
              <c:numCache>
                <c:formatCode>0.00%</c:formatCode>
                <c:ptCount val="5"/>
                <c:pt idx="0">
                  <c:v>0.48817567567567566</c:v>
                </c:pt>
                <c:pt idx="1">
                  <c:v>0.15578078078078078</c:v>
                </c:pt>
                <c:pt idx="2">
                  <c:v>2.9091591591591592E-2</c:v>
                </c:pt>
                <c:pt idx="3">
                  <c:v>1.1448948948948949E-2</c:v>
                </c:pt>
                <c:pt idx="4">
                  <c:v>0.31550300300300299</c:v>
                </c:pt>
              </c:numCache>
            </c:numRef>
          </c:val>
          <c:extLst>
            <c:ext xmlns:c16="http://schemas.microsoft.com/office/drawing/2014/chart" uri="{C3380CC4-5D6E-409C-BE32-E72D297353CC}">
              <c16:uniqueId val="{0000000A-2E05-DA48-8ECA-BDDB2B0EA7FB}"/>
            </c:ext>
          </c:extLst>
        </c:ser>
        <c:dLbls>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723900</xdr:colOff>
      <xdr:row>5</xdr:row>
      <xdr:rowOff>152400</xdr:rowOff>
    </xdr:from>
    <xdr:to>
      <xdr:col>12</xdr:col>
      <xdr:colOff>711200</xdr:colOff>
      <xdr:row>23</xdr:row>
      <xdr:rowOff>139700</xdr:rowOff>
    </xdr:to>
    <xdr:graphicFrame macro="">
      <xdr:nvGraphicFramePr>
        <xdr:cNvPr id="4" name="Chart 3">
          <a:extLst>
            <a:ext uri="{FF2B5EF4-FFF2-40B4-BE49-F238E27FC236}">
              <a16:creationId xmlns:a16="http://schemas.microsoft.com/office/drawing/2014/main" id="{26CFAA57-E4CF-D3D9-ABE7-F3A78AF75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355600</xdr:colOff>
      <xdr:row>7</xdr:row>
      <xdr:rowOff>12700</xdr:rowOff>
    </xdr:from>
    <xdr:to>
      <xdr:col>11</xdr:col>
      <xdr:colOff>800100</xdr:colOff>
      <xdr:row>23</xdr:row>
      <xdr:rowOff>114300</xdr:rowOff>
    </xdr:to>
    <xdr:graphicFrame macro="">
      <xdr:nvGraphicFramePr>
        <xdr:cNvPr id="2" name="Chart 1">
          <a:extLst>
            <a:ext uri="{FF2B5EF4-FFF2-40B4-BE49-F238E27FC236}">
              <a16:creationId xmlns:a16="http://schemas.microsoft.com/office/drawing/2014/main" id="{61DD5F14-6791-1B60-784F-09C13DDFB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723900</xdr:colOff>
      <xdr:row>6</xdr:row>
      <xdr:rowOff>139700</xdr:rowOff>
    </xdr:from>
    <xdr:to>
      <xdr:col>12</xdr:col>
      <xdr:colOff>342900</xdr:colOff>
      <xdr:row>23</xdr:row>
      <xdr:rowOff>76200</xdr:rowOff>
    </xdr:to>
    <xdr:graphicFrame macro="">
      <xdr:nvGraphicFramePr>
        <xdr:cNvPr id="2" name="Chart 1">
          <a:extLst>
            <a:ext uri="{FF2B5EF4-FFF2-40B4-BE49-F238E27FC236}">
              <a16:creationId xmlns:a16="http://schemas.microsoft.com/office/drawing/2014/main" id="{26C5C5F1-1EC7-FF44-DBD6-1C1AF8680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12</xdr:row>
      <xdr:rowOff>38100</xdr:rowOff>
    </xdr:from>
    <xdr:to>
      <xdr:col>10</xdr:col>
      <xdr:colOff>596900</xdr:colOff>
      <xdr:row>28</xdr:row>
      <xdr:rowOff>139700</xdr:rowOff>
    </xdr:to>
    <xdr:graphicFrame macro="">
      <xdr:nvGraphicFramePr>
        <xdr:cNvPr id="2" name="Chart 1">
          <a:extLst>
            <a:ext uri="{FF2B5EF4-FFF2-40B4-BE49-F238E27FC236}">
              <a16:creationId xmlns:a16="http://schemas.microsoft.com/office/drawing/2014/main" id="{7750D90F-B825-D2F4-CE88-791CD2CE6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2</xdr:row>
      <xdr:rowOff>25400</xdr:rowOff>
    </xdr:from>
    <xdr:to>
      <xdr:col>8</xdr:col>
      <xdr:colOff>444500</xdr:colOff>
      <xdr:row>19</xdr:row>
      <xdr:rowOff>152400</xdr:rowOff>
    </xdr:to>
    <xdr:graphicFrame macro="">
      <xdr:nvGraphicFramePr>
        <xdr:cNvPr id="2" name="Chart 1">
          <a:extLst>
            <a:ext uri="{FF2B5EF4-FFF2-40B4-BE49-F238E27FC236}">
              <a16:creationId xmlns:a16="http://schemas.microsoft.com/office/drawing/2014/main" id="{8CAD1519-9C68-0440-8BD0-02A3CE484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2</xdr:row>
      <xdr:rowOff>25400</xdr:rowOff>
    </xdr:from>
    <xdr:to>
      <xdr:col>14</xdr:col>
      <xdr:colOff>457200</xdr:colOff>
      <xdr:row>19</xdr:row>
      <xdr:rowOff>127000</xdr:rowOff>
    </xdr:to>
    <xdr:graphicFrame macro="">
      <xdr:nvGraphicFramePr>
        <xdr:cNvPr id="3" name="Chart 2">
          <a:extLst>
            <a:ext uri="{FF2B5EF4-FFF2-40B4-BE49-F238E27FC236}">
              <a16:creationId xmlns:a16="http://schemas.microsoft.com/office/drawing/2014/main" id="{7B88EA7F-F2AD-4B4A-84F3-8D26941C4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21</xdr:row>
      <xdr:rowOff>25400</xdr:rowOff>
    </xdr:from>
    <xdr:to>
      <xdr:col>8</xdr:col>
      <xdr:colOff>457200</xdr:colOff>
      <xdr:row>40</xdr:row>
      <xdr:rowOff>0</xdr:rowOff>
    </xdr:to>
    <xdr:graphicFrame macro="">
      <xdr:nvGraphicFramePr>
        <xdr:cNvPr id="4" name="Chart 3">
          <a:extLst>
            <a:ext uri="{FF2B5EF4-FFF2-40B4-BE49-F238E27FC236}">
              <a16:creationId xmlns:a16="http://schemas.microsoft.com/office/drawing/2014/main" id="{FB94004C-A994-6740-999E-B13F38363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21</xdr:row>
      <xdr:rowOff>12700</xdr:rowOff>
    </xdr:from>
    <xdr:to>
      <xdr:col>14</xdr:col>
      <xdr:colOff>444500</xdr:colOff>
      <xdr:row>40</xdr:row>
      <xdr:rowOff>0</xdr:rowOff>
    </xdr:to>
    <xdr:graphicFrame macro="">
      <xdr:nvGraphicFramePr>
        <xdr:cNvPr id="5" name="Chart 4">
          <a:extLst>
            <a:ext uri="{FF2B5EF4-FFF2-40B4-BE49-F238E27FC236}">
              <a16:creationId xmlns:a16="http://schemas.microsoft.com/office/drawing/2014/main" id="{C33C7A32-62A6-1A43-85E6-31133F3D7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762000</xdr:colOff>
      <xdr:row>34</xdr:row>
      <xdr:rowOff>0</xdr:rowOff>
    </xdr:from>
    <xdr:to>
      <xdr:col>18</xdr:col>
      <xdr:colOff>0</xdr:colOff>
      <xdr:row>39</xdr:row>
      <xdr:rowOff>139700</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8D9D6F32-D71C-9D4C-0D23-63CE85F81B3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319000" y="7874000"/>
              <a:ext cx="1828800" cy="927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800100</xdr:colOff>
      <xdr:row>0</xdr:row>
      <xdr:rowOff>25400</xdr:rowOff>
    </xdr:from>
    <xdr:to>
      <xdr:col>18</xdr:col>
      <xdr:colOff>0</xdr:colOff>
      <xdr:row>9</xdr:row>
      <xdr:rowOff>152400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D3EB050B-2512-510D-D6A4-3FEDCC2D135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57100" y="2540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787400</xdr:colOff>
      <xdr:row>10</xdr:row>
      <xdr:rowOff>165100</xdr:rowOff>
    </xdr:from>
    <xdr:to>
      <xdr:col>18</xdr:col>
      <xdr:colOff>0</xdr:colOff>
      <xdr:row>20</xdr:row>
      <xdr:rowOff>139700</xdr:rowOff>
    </xdr:to>
    <mc:AlternateContent xmlns:mc="http://schemas.openxmlformats.org/markup-compatibility/2006" xmlns:a14="http://schemas.microsoft.com/office/drawing/2010/main">
      <mc:Choice Requires="a14">
        <xdr:graphicFrame macro="">
          <xdr:nvGraphicFramePr>
            <xdr:cNvPr id="8" name="Release_year">
              <a:extLst>
                <a:ext uri="{FF2B5EF4-FFF2-40B4-BE49-F238E27FC236}">
                  <a16:creationId xmlns:a16="http://schemas.microsoft.com/office/drawing/2014/main" id="{89655F1B-1A1D-9072-1E56-78D7535004C6}"/>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12344400" y="2971800"/>
              <a:ext cx="2514600" cy="246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774700</xdr:colOff>
      <xdr:row>21</xdr:row>
      <xdr:rowOff>228601</xdr:rowOff>
    </xdr:from>
    <xdr:to>
      <xdr:col>18</xdr:col>
      <xdr:colOff>0</xdr:colOff>
      <xdr:row>30</xdr:row>
      <xdr:rowOff>139701</xdr:rowOff>
    </xdr:to>
    <mc:AlternateContent xmlns:mc="http://schemas.openxmlformats.org/markup-compatibility/2006" xmlns:a14="http://schemas.microsoft.com/office/drawing/2010/main">
      <mc:Choice Requires="a14">
        <xdr:graphicFrame macro="">
          <xdr:nvGraphicFramePr>
            <xdr:cNvPr id="9" name="Rating Category">
              <a:extLst>
                <a:ext uri="{FF2B5EF4-FFF2-40B4-BE49-F238E27FC236}">
                  <a16:creationId xmlns:a16="http://schemas.microsoft.com/office/drawing/2014/main" id="{8A5F2D5B-75EE-20B0-A3C7-A942E16CA45F}"/>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331700" y="5765801"/>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1</xdr:row>
      <xdr:rowOff>12700</xdr:rowOff>
    </xdr:from>
    <xdr:to>
      <xdr:col>3</xdr:col>
      <xdr:colOff>12700</xdr:colOff>
      <xdr:row>3</xdr:row>
      <xdr:rowOff>12700</xdr:rowOff>
    </xdr:to>
    <xdr:sp macro="" textlink="">
      <xdr:nvSpPr>
        <xdr:cNvPr id="10" name="Alternative Process 9">
          <a:extLst>
            <a:ext uri="{FF2B5EF4-FFF2-40B4-BE49-F238E27FC236}">
              <a16:creationId xmlns:a16="http://schemas.microsoft.com/office/drawing/2014/main" id="{B590A013-7ACA-8238-2243-B9EE36BA4866}"/>
            </a:ext>
          </a:extLst>
        </xdr:cNvPr>
        <xdr:cNvSpPr/>
      </xdr:nvSpPr>
      <xdr:spPr>
        <a:xfrm>
          <a:off x="25400" y="520700"/>
          <a:ext cx="2463800" cy="520700"/>
        </a:xfrm>
        <a:prstGeom prst="flowChartAlternateProcess">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900" b="1">
              <a:solidFill>
                <a:schemeClr val="bg1"/>
              </a:solidFill>
              <a:latin typeface="American Typewriter" panose="02090604020004020304" pitchFamily="18" charset="77"/>
            </a:rPr>
            <a:t>Highest</a:t>
          </a:r>
          <a:r>
            <a:rPr lang="en-GB" sz="1900" b="1">
              <a:solidFill>
                <a:schemeClr val="tx1"/>
              </a:solidFill>
              <a:latin typeface="American Typewriter" panose="02090604020004020304" pitchFamily="18" charset="77"/>
            </a:rPr>
            <a:t> </a:t>
          </a:r>
          <a:r>
            <a:rPr lang="en-GB" sz="1900" b="1">
              <a:solidFill>
                <a:schemeClr val="bg1"/>
              </a:solidFill>
              <a:latin typeface="American Typewriter" panose="02090604020004020304" pitchFamily="18" charset="77"/>
            </a:rPr>
            <a:t>Watching</a:t>
          </a:r>
        </a:p>
      </xdr:txBody>
    </xdr:sp>
    <xdr:clientData/>
  </xdr:twoCellAnchor>
  <xdr:twoCellAnchor>
    <xdr:from>
      <xdr:col>0</xdr:col>
      <xdr:colOff>25400</xdr:colOff>
      <xdr:row>5</xdr:row>
      <xdr:rowOff>12700</xdr:rowOff>
    </xdr:from>
    <xdr:to>
      <xdr:col>3</xdr:col>
      <xdr:colOff>12700</xdr:colOff>
      <xdr:row>7</xdr:row>
      <xdr:rowOff>12700</xdr:rowOff>
    </xdr:to>
    <xdr:sp macro="" textlink="">
      <xdr:nvSpPr>
        <xdr:cNvPr id="11" name="Alternative Process 10">
          <a:extLst>
            <a:ext uri="{FF2B5EF4-FFF2-40B4-BE49-F238E27FC236}">
              <a16:creationId xmlns:a16="http://schemas.microsoft.com/office/drawing/2014/main" id="{90F85346-2BB8-9945-A967-D9672730DD6E}"/>
            </a:ext>
          </a:extLst>
        </xdr:cNvPr>
        <xdr:cNvSpPr/>
      </xdr:nvSpPr>
      <xdr:spPr>
        <a:xfrm>
          <a:off x="25400" y="520700"/>
          <a:ext cx="2463800" cy="520700"/>
        </a:xfrm>
        <a:prstGeom prst="flowChartAlternateProcess">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900" b="1">
              <a:solidFill>
                <a:schemeClr val="bg1"/>
              </a:solidFill>
              <a:latin typeface="American Typewriter" panose="02090604020004020304" pitchFamily="18" charset="77"/>
            </a:rPr>
            <a:t>Total Content</a:t>
          </a:r>
        </a:p>
      </xdr:txBody>
    </xdr:sp>
    <xdr:clientData/>
  </xdr:twoCellAnchor>
  <xdr:twoCellAnchor>
    <xdr:from>
      <xdr:col>0</xdr:col>
      <xdr:colOff>25400</xdr:colOff>
      <xdr:row>9</xdr:row>
      <xdr:rowOff>12700</xdr:rowOff>
    </xdr:from>
    <xdr:to>
      <xdr:col>3</xdr:col>
      <xdr:colOff>12700</xdr:colOff>
      <xdr:row>11</xdr:row>
      <xdr:rowOff>12700</xdr:rowOff>
    </xdr:to>
    <xdr:sp macro="" textlink="">
      <xdr:nvSpPr>
        <xdr:cNvPr id="12" name="Alternative Process 11">
          <a:extLst>
            <a:ext uri="{FF2B5EF4-FFF2-40B4-BE49-F238E27FC236}">
              <a16:creationId xmlns:a16="http://schemas.microsoft.com/office/drawing/2014/main" id="{2E14E6AA-99D2-2944-8DE8-8E9B866EBE9F}"/>
            </a:ext>
          </a:extLst>
        </xdr:cNvPr>
        <xdr:cNvSpPr/>
      </xdr:nvSpPr>
      <xdr:spPr>
        <a:xfrm>
          <a:off x="25400" y="1524000"/>
          <a:ext cx="2463800" cy="533400"/>
        </a:xfrm>
        <a:prstGeom prst="flowChartAlternateProcess">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900" b="1">
              <a:solidFill>
                <a:schemeClr val="bg1"/>
              </a:solidFill>
              <a:latin typeface="American Typewriter" panose="02090604020004020304" pitchFamily="18" charset="77"/>
            </a:rPr>
            <a:t>Movies</a:t>
          </a:r>
        </a:p>
      </xdr:txBody>
    </xdr:sp>
    <xdr:clientData/>
  </xdr:twoCellAnchor>
  <xdr:twoCellAnchor>
    <xdr:from>
      <xdr:col>0</xdr:col>
      <xdr:colOff>25400</xdr:colOff>
      <xdr:row>13</xdr:row>
      <xdr:rowOff>12700</xdr:rowOff>
    </xdr:from>
    <xdr:to>
      <xdr:col>3</xdr:col>
      <xdr:colOff>12700</xdr:colOff>
      <xdr:row>15</xdr:row>
      <xdr:rowOff>12700</xdr:rowOff>
    </xdr:to>
    <xdr:sp macro="" textlink="">
      <xdr:nvSpPr>
        <xdr:cNvPr id="13" name="Alternative Process 12">
          <a:extLst>
            <a:ext uri="{FF2B5EF4-FFF2-40B4-BE49-F238E27FC236}">
              <a16:creationId xmlns:a16="http://schemas.microsoft.com/office/drawing/2014/main" id="{B7F3F0EB-8411-D240-BE90-30A75FA25D7E}"/>
            </a:ext>
          </a:extLst>
        </xdr:cNvPr>
        <xdr:cNvSpPr/>
      </xdr:nvSpPr>
      <xdr:spPr>
        <a:xfrm>
          <a:off x="25400" y="2540000"/>
          <a:ext cx="2463800" cy="520700"/>
        </a:xfrm>
        <a:prstGeom prst="flowChartAlternateProcess">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900" b="1">
              <a:solidFill>
                <a:schemeClr val="bg1"/>
              </a:solidFill>
              <a:latin typeface="American Typewriter" panose="02090604020004020304" pitchFamily="18" charset="77"/>
            </a:rPr>
            <a:t>TV Shows</a:t>
          </a:r>
        </a:p>
      </xdr:txBody>
    </xdr:sp>
    <xdr:clientData/>
  </xdr:twoCellAnchor>
  <xdr:twoCellAnchor>
    <xdr:from>
      <xdr:col>0</xdr:col>
      <xdr:colOff>25400</xdr:colOff>
      <xdr:row>17</xdr:row>
      <xdr:rowOff>12700</xdr:rowOff>
    </xdr:from>
    <xdr:to>
      <xdr:col>3</xdr:col>
      <xdr:colOff>12700</xdr:colOff>
      <xdr:row>19</xdr:row>
      <xdr:rowOff>12700</xdr:rowOff>
    </xdr:to>
    <xdr:sp macro="" textlink="">
      <xdr:nvSpPr>
        <xdr:cNvPr id="14" name="Alternative Process 13">
          <a:extLst>
            <a:ext uri="{FF2B5EF4-FFF2-40B4-BE49-F238E27FC236}">
              <a16:creationId xmlns:a16="http://schemas.microsoft.com/office/drawing/2014/main" id="{ACAFFF7E-2268-224B-BF98-8E9FEB8A9D03}"/>
            </a:ext>
          </a:extLst>
        </xdr:cNvPr>
        <xdr:cNvSpPr/>
      </xdr:nvSpPr>
      <xdr:spPr>
        <a:xfrm>
          <a:off x="25400" y="4546600"/>
          <a:ext cx="2463800" cy="520700"/>
        </a:xfrm>
        <a:prstGeom prst="flowChartAlternateProcess">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900" b="1">
              <a:solidFill>
                <a:schemeClr val="bg1"/>
              </a:solidFill>
              <a:latin typeface="American Typewriter" panose="02090604020004020304" pitchFamily="18" charset="77"/>
            </a:rPr>
            <a:t>Countries</a:t>
          </a:r>
        </a:p>
      </xdr:txBody>
    </xdr:sp>
    <xdr:clientData/>
  </xdr:twoCellAnchor>
  <xdr:twoCellAnchor>
    <xdr:from>
      <xdr:col>0</xdr:col>
      <xdr:colOff>0</xdr:colOff>
      <xdr:row>21</xdr:row>
      <xdr:rowOff>0</xdr:rowOff>
    </xdr:from>
    <xdr:to>
      <xdr:col>2</xdr:col>
      <xdr:colOff>812800</xdr:colOff>
      <xdr:row>23</xdr:row>
      <xdr:rowOff>0</xdr:rowOff>
    </xdr:to>
    <xdr:sp macro="" textlink="">
      <xdr:nvSpPr>
        <xdr:cNvPr id="15" name="Alternative Process 14">
          <a:extLst>
            <a:ext uri="{FF2B5EF4-FFF2-40B4-BE49-F238E27FC236}">
              <a16:creationId xmlns:a16="http://schemas.microsoft.com/office/drawing/2014/main" id="{3EFF3214-D0C8-024B-8825-088B57C5E11B}"/>
            </a:ext>
          </a:extLst>
        </xdr:cNvPr>
        <xdr:cNvSpPr/>
      </xdr:nvSpPr>
      <xdr:spPr>
        <a:xfrm>
          <a:off x="0" y="5537200"/>
          <a:ext cx="2463800" cy="520700"/>
        </a:xfrm>
        <a:prstGeom prst="flowChartAlternateProcess">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900" b="1">
              <a:solidFill>
                <a:schemeClr val="bg1"/>
              </a:solidFill>
              <a:latin typeface="American Typewriter" panose="02090604020004020304" pitchFamily="18" charset="77"/>
            </a:rPr>
            <a:t>Avg Release Year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Kumar" refreshedDate="46188.713179861108" createdVersion="8" refreshedVersion="8" minRefreshableVersion="3" recordCount="5328" xr:uid="{042E0151-7FFB-1548-AC0C-DFA65EBA5157}">
  <cacheSource type="worksheet">
    <worksheetSource name="Table1"/>
  </cacheSource>
  <cacheFields count="16">
    <cacheField name="Show_id" numFmtId="0">
      <sharedItems count="5328">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3"/>
        <s v="s1216"/>
        <s v="s1217"/>
        <s v="s1219"/>
        <s v="s1220"/>
        <s v="s1221"/>
        <s v="s1222"/>
        <s v="s1223"/>
        <s v="s1224"/>
        <s v="s1229"/>
        <s v="s1231"/>
        <s v="s1233"/>
        <s v="s1234"/>
        <s v="s1237"/>
        <s v="s1238"/>
        <s v="s1240"/>
        <s v="s1241"/>
        <s v="s1242"/>
        <s v="s1244"/>
        <s v="s1245"/>
        <s v="s1249"/>
        <s v="s1252"/>
        <s v="s1253"/>
        <s v="s1254"/>
        <s v="s1255"/>
        <s v="s1257"/>
        <s v="s1259"/>
        <s v="s1260"/>
        <s v="s1261"/>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7"/>
        <s v="s5809"/>
        <s v="s5810"/>
        <s v="s5811"/>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7"/>
        <s v="s8778"/>
        <s v="s8779"/>
        <s v="s8780"/>
        <s v="s8782"/>
        <s v="s8783"/>
        <s v="s8787"/>
        <s v="s8788"/>
        <s v="s8789"/>
        <s v="s8790"/>
        <s v="s8791"/>
        <s v="s8792"/>
        <s v="s8793"/>
        <s v="s8794"/>
        <s v="s8799"/>
        <s v="s8800"/>
        <s v="s8802"/>
        <s v="s8803"/>
        <s v="s8805"/>
        <s v="s8806"/>
        <s v="s8807"/>
      </sharedItems>
    </cacheField>
    <cacheField name="Type" numFmtId="0">
      <sharedItems count="2">
        <s v="Movie"/>
        <s v="TV Show"/>
      </sharedItems>
    </cacheField>
    <cacheField name="Title" numFmtId="0">
      <sharedItems containsMixedTypes="1" containsNumber="1" containsInteger="1" minValue="9" maxValue="3022"/>
    </cacheField>
    <cacheField name="Director" numFmtId="0">
      <sharedItems/>
    </cacheField>
    <cacheField name="Cast" numFmtId="0">
      <sharedItems longText="1"/>
    </cacheField>
    <cacheField name="Country" numFmtId="0">
      <sharedItems count="603">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Croatia, Slovenia, Serbia, Montenegro"/>
        <s v="United Arab Emirates, Jordan"/>
      </sharedItems>
    </cacheField>
    <cacheField name="Date_added" numFmtId="14">
      <sharedItems containsDate="1" containsMixedTypes="1" minDate="2024-09-01T00:00:00" maxDate="2024-09-02T00:00:00"/>
    </cacheField>
    <cacheField name="Year_Added" numFmtId="49">
      <sharedItems containsSemiMixedTypes="0" containsString="0" containsNumber="1" containsInteger="1" minValue="2021" maxValue="2021"/>
    </cacheField>
    <cacheField name="Release_year" numFmtId="0">
      <sharedItems containsSemiMixedTypes="0" containsString="0" containsNumber="1" containsInteger="1" minValue="1942" maxValue="2021" count="72">
        <n v="1993"/>
        <n v="2021"/>
        <n v="1998"/>
        <n v="2010"/>
        <n v="2013"/>
        <n v="2017"/>
        <n v="1975"/>
        <n v="1978"/>
        <n v="1983"/>
        <n v="1987"/>
        <n v="2012"/>
        <n v="2001"/>
        <n v="2002"/>
        <n v="2003"/>
        <n v="2004"/>
        <n v="2011"/>
        <n v="2008"/>
        <n v="2009"/>
        <n v="2007"/>
        <n v="2005"/>
        <n v="2006"/>
        <n v="2018"/>
        <n v="2020"/>
        <n v="2019"/>
        <n v="1994"/>
        <n v="2015"/>
        <n v="1982"/>
        <n v="1989"/>
        <n v="2014"/>
        <n v="1990"/>
        <n v="1991"/>
        <n v="1999"/>
        <n v="2016"/>
        <n v="1986"/>
        <n v="1996"/>
        <n v="1984"/>
        <n v="1997"/>
        <n v="1980"/>
        <n v="1961"/>
        <n v="1995"/>
        <n v="1985"/>
        <n v="1992"/>
        <n v="2000"/>
        <n v="1976"/>
        <n v="1959"/>
        <n v="1988"/>
        <n v="1972"/>
        <n v="1981"/>
        <n v="1964"/>
        <n v="1954"/>
        <n v="1979"/>
        <n v="1958"/>
        <n v="1956"/>
        <n v="1963"/>
        <n v="1970"/>
        <n v="1973"/>
        <n v="1960"/>
        <n v="1974"/>
        <n v="1966"/>
        <n v="1971"/>
        <n v="1962"/>
        <n v="1969"/>
        <n v="1977"/>
        <n v="1967"/>
        <n v="1968"/>
        <n v="1965"/>
        <n v="1945"/>
        <n v="1946"/>
        <n v="1955"/>
        <n v="1942"/>
        <n v="1947"/>
        <n v="1944"/>
      </sharedItems>
    </cacheField>
    <cacheField name="Content age(years)" numFmtId="0">
      <sharedItems containsSemiMixedTypes="0" containsString="0" containsNumber="1" containsInteger="1" minValue="5" maxValue="84"/>
    </cacheField>
    <cacheField name="Rating" numFmtId="0">
      <sharedItems/>
    </cacheField>
    <cacheField name="Rating Category" numFmtId="0">
      <sharedItems count="5">
        <s v="Adult"/>
        <s v="Teen"/>
        <s v="Family"/>
        <s v="Kids"/>
        <s v="Not Rated"/>
      </sharedItems>
    </cacheField>
    <cacheField name="Column1" numFmtId="0">
      <sharedItems/>
    </cacheField>
    <cacheField name="Duration" numFmtId="0">
      <sharedItems containsMixedTypes="1" containsNumber="1" containsInteger="1" minValue="8" maxValue="253"/>
    </cacheField>
    <cacheField name="Duration Category" numFmtId="0">
      <sharedItems/>
    </cacheField>
    <cacheField name="Listed_in" numFmtId="0">
      <sharedItems count="335">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s>
  <extLst>
    <ext xmlns:x14="http://schemas.microsoft.com/office/spreadsheetml/2009/9/main" uri="{725AE2AE-9491-48be-B2B4-4EB974FC3084}">
      <x14:pivotCacheDefinition pivotCacheId="117521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28">
  <r>
    <x v="0"/>
    <x v="0"/>
    <s v="Sankofa"/>
    <s v="Haile Gerima"/>
    <s v="Kofi Ghanaba, Oyafunmike Ogunlano, Alexandra Duah, Nick Medley, Mutabaruka, Afemo Omilami, Reggie Carter, Mzuri"/>
    <x v="0"/>
    <d v="2024-09-01T00:00:00"/>
    <n v="2021"/>
    <x v="0"/>
    <n v="33"/>
    <s v="TV-MA"/>
    <x v="0"/>
    <s v="Restricted"/>
    <n v="125"/>
    <s v="Medium"/>
    <x v="0"/>
  </r>
  <r>
    <x v="1"/>
    <x v="1"/>
    <s v="The Great British Baking Show"/>
    <s v="Andy Devonshire"/>
    <s v="Mel Giedroyc, Sue Perkins, Mary Berry, Paul Hollywood"/>
    <x v="1"/>
    <s v="September 24, 2021"/>
    <n v="2021"/>
    <x v="1"/>
    <n v="5"/>
    <s v="TV-14"/>
    <x v="1"/>
    <s v="Guidance"/>
    <s v="9 Seasons"/>
    <s v="Seasons"/>
    <x v="1"/>
  </r>
  <r>
    <x v="2"/>
    <x v="0"/>
    <s v="The Starling"/>
    <s v="Theodore Melfi"/>
    <s v="Melissa McCarthy, Chris O'Dowd, Kevin Kline, Timothy Olyphant, Daveed Diggs, Skyler Gisondo, Laura Harrier, Rosalind Chao, Kimberly Quinn, Loretta Devine, Ravi Kapoor"/>
    <x v="2"/>
    <s v="September 24, 2021"/>
    <n v="2021"/>
    <x v="1"/>
    <n v="5"/>
    <s v="PG-13"/>
    <x v="1"/>
    <s v="Guidance"/>
    <n v="104"/>
    <s v="Medium"/>
    <x v="2"/>
  </r>
  <r>
    <x v="3"/>
    <x v="0"/>
    <s v="Je Suis Karl"/>
    <s v="Christian Schwochow"/>
    <s v="Luna Wedler, Jannis Niewhner, Milan Peschel, Edin Hasanovi, Anna Fialov, Marlon Boess, Victor Boccard, Fleur Geffrier, Aziz Dyab, Mlanie Fouch, Elizaveta Maximov"/>
    <x v="3"/>
    <s v="September 23, 2021"/>
    <n v="2021"/>
    <x v="1"/>
    <n v="5"/>
    <s v="TV-MA"/>
    <x v="0"/>
    <s v="Restricted"/>
    <n v="127"/>
    <s v="Medium"/>
    <x v="3"/>
  </r>
  <r>
    <x v="4"/>
    <x v="0"/>
    <s v="Jeans"/>
    <s v="S. Shankar"/>
    <s v="Prashanth, Aishwarya Rai Bachchan, Sri Lakshmi, Nassar"/>
    <x v="4"/>
    <s v="September 21, 2021"/>
    <n v="2021"/>
    <x v="2"/>
    <n v="28"/>
    <s v="TV-14"/>
    <x v="1"/>
    <s v="Guidance"/>
    <n v="166"/>
    <s v="Medium"/>
    <x v="4"/>
  </r>
  <r>
    <x v="5"/>
    <x v="0"/>
    <s v="Grown Ups"/>
    <s v="Dennis Dugan"/>
    <s v="Adam Sandler, Kevin James, Chris Rock, David Spade, Rob Schneider, Salma Hayek, Maria Bello, Maya Rudolph, Colin Quinn, Tim Meadows, Joyce Van Patten"/>
    <x v="2"/>
    <s v="September 20, 2021"/>
    <n v="2021"/>
    <x v="3"/>
    <n v="16"/>
    <s v="PG-13"/>
    <x v="1"/>
    <s v="Guidance"/>
    <n v="103"/>
    <s v="Medium"/>
    <x v="5"/>
  </r>
  <r>
    <x v="6"/>
    <x v="0"/>
    <s v="Dark Skies"/>
    <s v="Scott Stewart"/>
    <s v="Keri Russell, Josh Hamilton, J.K. Simmons, Dakota Goyo, Kadan Rockett, L.J. Benet, Rich Hutchman, Myndy Crist, Annie Thurman, Jake Brennan"/>
    <x v="2"/>
    <s v="September 19, 2021"/>
    <n v="2021"/>
    <x v="4"/>
    <n v="13"/>
    <s v="PG-13"/>
    <x v="1"/>
    <s v="Guidance"/>
    <n v="97"/>
    <s v="Medium"/>
    <x v="6"/>
  </r>
  <r>
    <x v="7"/>
    <x v="0"/>
    <s v="Paranoia"/>
    <s v="Robert Luketic"/>
    <s v="Liam Hemsworth, Gary Oldman, Amber Heard, Harrison Ford, Lucas Till, Embeth Davidtz, Julian McMahon, Josh Holloway, Richard Dreyfuss, Angela Sarafyan"/>
    <x v="5"/>
    <s v="September 19, 2021"/>
    <n v="2021"/>
    <x v="4"/>
    <n v="13"/>
    <s v="PG-13"/>
    <x v="1"/>
    <s v="Guidance"/>
    <n v="106"/>
    <s v="Medium"/>
    <x v="7"/>
  </r>
  <r>
    <x v="8"/>
    <x v="0"/>
    <s v="Birth of the Dragon"/>
    <s v="George Nolfi"/>
    <s v="Billy Magnussen, Ron Yuan, Qu Jingjing, Terry Chen, Vanness Wu, Jin Xing, Philip Ng, Xia Yu, Yu Xia"/>
    <x v="6"/>
    <s v="September 16, 2021"/>
    <n v="2021"/>
    <x v="5"/>
    <n v="9"/>
    <s v="PG-13"/>
    <x v="1"/>
    <s v="Guidance"/>
    <n v="96"/>
    <s v="Medium"/>
    <x v="8"/>
  </r>
  <r>
    <x v="9"/>
    <x v="0"/>
    <s v="Jaws"/>
    <s v="Steven Spielberg"/>
    <s v="Roy Scheider, Robert Shaw, Richard Dreyfuss, Lorraine Gary, Murray Hamilton, Carl Gottlieb, Jeffrey Kramer, Susan Backlinie, Jonathan Filley, Ted Grossman"/>
    <x v="2"/>
    <s v="September 16, 2021"/>
    <n v="2021"/>
    <x v="6"/>
    <n v="51"/>
    <s v="PG"/>
    <x v="2"/>
    <s v="Guidance"/>
    <n v="124"/>
    <s v="Medium"/>
    <x v="9"/>
  </r>
  <r>
    <x v="10"/>
    <x v="0"/>
    <s v="Jaws 2"/>
    <s v="Jeannot Szwarc"/>
    <s v="Roy Scheider, Lorraine Gary, Murray Hamilton, Joseph Mascolo, Jeffrey Kramer, Collin Wilcox Paxton, Ann Dusenberry, Mark Gruner, Barry Coe, Susan French"/>
    <x v="2"/>
    <s v="September 16, 2021"/>
    <n v="2021"/>
    <x v="7"/>
    <n v="48"/>
    <s v="PG"/>
    <x v="2"/>
    <s v="Guidance"/>
    <n v="116"/>
    <s v="Medium"/>
    <x v="10"/>
  </r>
  <r>
    <x v="11"/>
    <x v="0"/>
    <s v="Jaws 3"/>
    <s v="Joe Alves"/>
    <s v="Dennis Quaid, Bess Armstrong, Simon MacCorkindale, Louis Gossett Jr., John Putch, Lea Thompson, P.H. Moriarty, Dan Blasko, Liz Morris, Lisa Maurer"/>
    <x v="2"/>
    <s v="September 16, 2021"/>
    <n v="2021"/>
    <x v="8"/>
    <n v="43"/>
    <s v="PG"/>
    <x v="2"/>
    <s v="Guidance"/>
    <n v="98"/>
    <s v="Medium"/>
    <x v="11"/>
  </r>
  <r>
    <x v="12"/>
    <x v="0"/>
    <s v="Jaws: The Revenge"/>
    <s v="Joseph Sargent"/>
    <s v="Lorraine Gary, Lance Guest, Mario Van Peebles, Karen Young, Michael Caine, Judith Barsi, Mitchell Anderson, Lynn Whitfield"/>
    <x v="2"/>
    <s v="September 16, 2021"/>
    <n v="2021"/>
    <x v="9"/>
    <n v="39"/>
    <s v="PG-13"/>
    <x v="1"/>
    <s v="Guidance"/>
    <n v="91"/>
    <s v="Medium"/>
    <x v="11"/>
  </r>
  <r>
    <x v="13"/>
    <x v="0"/>
    <s v="Safe House"/>
    <s v="Daniel Espinosa"/>
    <s v="Denzel Washington, Ryan Reynolds, Vera Farmiga, Brendan Gleeson, Sam Shepard, Rubn Blades, Nora Arnezeder, Robert Patrick, Liam Cunningham, Joel Kinnaman"/>
    <x v="7"/>
    <s v="September 16, 2021"/>
    <n v="2021"/>
    <x v="10"/>
    <n v="14"/>
    <s v="R"/>
    <x v="0"/>
    <s v="Restricted"/>
    <n v="115"/>
    <s v="Medium"/>
    <x v="12"/>
  </r>
  <r>
    <x v="14"/>
    <x v="0"/>
    <s v="Training Day"/>
    <s v="Antoine Fuqua"/>
    <s v="Denzel Washington, Ethan Hawke, Scott Glenn, Tom Berenger, Harris Yulin, Raymond J. Barry, Cliff Curtis, Dr. Dre, Snoop Dogg, Macy Gray, Eva Mendes"/>
    <x v="2"/>
    <s v="September 16, 2021"/>
    <n v="2021"/>
    <x v="11"/>
    <n v="25"/>
    <s v="R"/>
    <x v="0"/>
    <s v="Restricted"/>
    <n v="122"/>
    <s v="Medium"/>
    <x v="13"/>
  </r>
  <r>
    <x v="15"/>
    <x v="0"/>
    <s v="InuYasha the Movie 2: The Castle Beyond the Looking Glass"/>
    <s v="Toshiya Shinohara"/>
    <s v="Kappei Yamaguchi, Satsuki Yukino, Mieko Harada, Koji Tsujitani, Houko Kuwashima, Kumiko Watanabe, Noriko Hidaka, Kenichi Ogata, Toshiyuki Morikawa, Izumi Ogami"/>
    <x v="8"/>
    <s v="September 15, 2021"/>
    <n v="2021"/>
    <x v="12"/>
    <n v="24"/>
    <s v="TV-14"/>
    <x v="1"/>
    <s v="Guidance"/>
    <n v="99"/>
    <s v="Medium"/>
    <x v="14"/>
  </r>
  <r>
    <x v="16"/>
    <x v="0"/>
    <s v="InuYasha the Movie 3: Swords of an Honorable Ruler"/>
    <s v="Toshiya Shinohara"/>
    <s v="Kappei Yamaguchi, Satsuki Yukino, Koji Tsujitani, Houko Kuwashima, Kumiko Watanabe, Ken Narita, Akio Otsuka, Kikuko Inoue"/>
    <x v="8"/>
    <s v="September 15, 2021"/>
    <n v="2021"/>
    <x v="13"/>
    <n v="23"/>
    <s v="TV-14"/>
    <x v="1"/>
    <s v="Guidance"/>
    <n v="99"/>
    <s v="Medium"/>
    <x v="14"/>
  </r>
  <r>
    <x v="17"/>
    <x v="0"/>
    <s v="InuYasha the Movie 4: Fire on the Mystic Island"/>
    <s v="Toshiya Shinohara"/>
    <s v="Kappei Yamaguchi, Satsuki Yukino, Koji Tsujitani, Houko Kuwashima, Kumiko Watanabe, Noriko Hidaka, Ken Narita, Cho, Mamiko Noto, Nobutoshi Canna"/>
    <x v="8"/>
    <s v="September 15, 2021"/>
    <n v="2021"/>
    <x v="14"/>
    <n v="22"/>
    <s v="TV-PG"/>
    <x v="2"/>
    <s v="Guidance"/>
    <n v="88"/>
    <s v="Short"/>
    <x v="14"/>
  </r>
  <r>
    <x v="18"/>
    <x v="0"/>
    <s v="InuYasha the Movie: Affections Touching Across Time"/>
    <s v="Toshiya Shinohara"/>
    <s v="Kappei Yamaguchi, Satsuki Yukino, Koji Tsujitani, Houko Kuwashima, Kumiko Watanabe, Kenichi Ogata, Noriko Hidaka, Hisako Kyoda, Ken Narita, Tomokazu Seki"/>
    <x v="8"/>
    <s v="September 15, 2021"/>
    <n v="2021"/>
    <x v="11"/>
    <n v="25"/>
    <s v="TV-PG"/>
    <x v="2"/>
    <s v="Guidance"/>
    <n v="100"/>
    <s v="Medium"/>
    <x v="14"/>
  </r>
  <r>
    <x v="19"/>
    <x v="0"/>
    <s v="Naruto Shippuden the Movie: Blood Prison"/>
    <s v="Masahiko Murata"/>
    <s v="Junko Takeuchi, Chie Nakamura, Rikiya Koyama, Kazuhiko Inoue, Masaki Terasoma, Mie Sonozaki, Yuichi Nakamura, Kengo Kawanishi, Kosei Hirota, Masako Katsuki"/>
    <x v="8"/>
    <s v="September 15, 2021"/>
    <n v="2021"/>
    <x v="15"/>
    <n v="15"/>
    <s v="TV-14"/>
    <x v="1"/>
    <s v="Guidance"/>
    <n v="102"/>
    <s v="Medium"/>
    <x v="14"/>
  </r>
  <r>
    <x v="20"/>
    <x v="0"/>
    <s v="Naruto Shippden the Movie: Bonds"/>
    <s v="Hajime Kamegaki"/>
    <s v="Junko Takeuchi, Chie Nakamura, Noriaki Sugiyama, Unsho Ishizuka, Motoko Kumai, Kazuhiko Inoue, Rikiya Koyama, Showtaro Morikubo, Nana Mizuki, Satoshi Hino, Shinji Kawada"/>
    <x v="8"/>
    <s v="September 15, 2021"/>
    <n v="2021"/>
    <x v="16"/>
    <n v="18"/>
    <s v="TV-PG"/>
    <x v="2"/>
    <s v="Guidance"/>
    <n v="93"/>
    <s v="Medium"/>
    <x v="14"/>
  </r>
  <r>
    <x v="21"/>
    <x v="0"/>
    <s v="Naruto Shippden the Movie: The Will of Fire"/>
    <s v="Masahiko Murata"/>
    <s v="Junko Takeuchi, Chie Nakamura, Kazuhiko Inoue, Satoshi Hino, Showtaro Morikubo, Kentaro Ito, Ryoka Yuzuki, Kohsuke Toriumi, Nana Mizuki, Shinji Kawada, Yoichi Masukawa, Koichi Tochika, Yukari Tamura"/>
    <x v="8"/>
    <s v="September 15, 2021"/>
    <n v="2021"/>
    <x v="17"/>
    <n v="17"/>
    <s v="TV-PG"/>
    <x v="2"/>
    <s v="Guidance"/>
    <n v="96"/>
    <s v="Medium"/>
    <x v="14"/>
  </r>
  <r>
    <x v="22"/>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8"/>
    <s v="September 15, 2021"/>
    <n v="2021"/>
    <x v="18"/>
    <n v="19"/>
    <s v="TV-PG"/>
    <x v="2"/>
    <s v="Guidance"/>
    <n v="95"/>
    <s v="Medium"/>
    <x v="14"/>
  </r>
  <r>
    <x v="23"/>
    <x v="0"/>
    <s v="Naruto Shippuden: The Movie: The Lost Tower"/>
    <s v="Masahiko Murata"/>
    <s v="Junko Takeuchi, Chie Nakamura, Satoshi Hino, Rikiya Koyama, Nobuaki Fukuda, Kenji Hamada, Keiko Nemoto, Saori Hayami, Yumi Toma, Yuko Kobayashi, Fujiko Takimoto, Mutsumi Tamura, Mayuki Makiguchi, Toshiyuki Morikawa"/>
    <x v="8"/>
    <s v="September 15, 2021"/>
    <n v="2021"/>
    <x v="3"/>
    <n v="16"/>
    <s v="TV-14"/>
    <x v="1"/>
    <s v="Guidance"/>
    <n v="85"/>
    <s v="Short"/>
    <x v="14"/>
  </r>
  <r>
    <x v="24"/>
    <x v="0"/>
    <s v="Naruto the Movie 2: Legend of the Stone of Gelel"/>
    <s v="Hirotsugu Kawasaki"/>
    <s v="Junko Takeuchi, Gamon Kaai, Chie Nakamura, Showtaro Morikubo, Akira Ishida, Yasuyuki Kase, Urara Takano, Sachiko Kojima, Houko Kuwashima, Takako Honda"/>
    <x v="8"/>
    <s v="September 15, 2021"/>
    <n v="2021"/>
    <x v="19"/>
    <n v="21"/>
    <s v="TV-PG"/>
    <x v="2"/>
    <s v="Guidance"/>
    <n v="97"/>
    <s v="Medium"/>
    <x v="14"/>
  </r>
  <r>
    <x v="25"/>
    <x v="0"/>
    <s v="Naruto the Movie 3: Guardians of the Crescent Moon Kingdom"/>
    <s v="Toshiyuki Tsuru"/>
    <s v="Junko Takeuchi, Chie Nakamura, Yoichi Masukawa, Kazuhiko Inoue, Akio Otsuka, Kyousuke Ikeda, Marika Hayashi, Umeji Sasaki, Masashi Sugawara, Hisao Egawa"/>
    <x v="8"/>
    <s v="September 15, 2021"/>
    <n v="2021"/>
    <x v="20"/>
    <n v="20"/>
    <s v="TV-PG"/>
    <x v="2"/>
    <s v="Guidance"/>
    <n v="95"/>
    <s v="Medium"/>
    <x v="14"/>
  </r>
  <r>
    <x v="26"/>
    <x v="0"/>
    <s v="Naruto the Movie: Ninja Clash in the Land of Snow"/>
    <s v="Tensai Okamura"/>
    <s v="Junko Takeuchi, Noriaki Sugiyama, Chie Nakamura, Kazuhiko Inoue, Yuhko Kaida, Tsutomu Isobe, Hirotaka Suzuoki, Jun Karasawa, Harii Kaneko, Ikuo Nishikawa"/>
    <x v="8"/>
    <s v="September 15, 2021"/>
    <n v="2021"/>
    <x v="14"/>
    <n v="22"/>
    <s v="TV-PG"/>
    <x v="2"/>
    <s v="Guidance"/>
    <n v="83"/>
    <s v="Short"/>
    <x v="14"/>
  </r>
  <r>
    <x v="27"/>
    <x v="0"/>
    <s v="King of Boys"/>
    <s v="Kemi Adetiba"/>
    <s v="Sola Sobowale, Adesua Etomi, Remilekun &quot;Reminisce&quot; Safaru, Tobechukwu &quot;iLLbliss&quot; Ejiofor, Toni Tones, Paul Sambo, Jide Kosoko, Sharon Ooja"/>
    <x v="9"/>
    <s v="September 14, 2021"/>
    <n v="2021"/>
    <x v="21"/>
    <n v="8"/>
    <s v="TV-MA"/>
    <x v="0"/>
    <s v="Restricted"/>
    <n v="182"/>
    <s v="Long"/>
    <x v="3"/>
  </r>
  <r>
    <x v="28"/>
    <x v="0"/>
    <s v="Kate"/>
    <s v="Cedric Nicolas-Troyan"/>
    <s v="Mary Elizabeth Winstead, Jun Kunimura, Woody Harrelson, Tadanobu Asano, Miyavi, Michiel Huisman, Miku Martineau"/>
    <x v="2"/>
    <s v="September 10, 2021"/>
    <n v="2021"/>
    <x v="1"/>
    <n v="5"/>
    <s v="R"/>
    <x v="0"/>
    <s v="Restricted"/>
    <n v="106"/>
    <s v="Medium"/>
    <x v="12"/>
  </r>
  <r>
    <x v="29"/>
    <x v="0"/>
    <s v="Omo Ghetto: the Saga"/>
    <s v="JJC Skillz, Funke Akindele"/>
    <s v="Funke Akindele, Ayo Makun, Chioma Chukwuka Akpotha, Yemi Eberechi Alade, Blossom Chukwujekwu, Deyemi Okanlawon, Alexx Ekubo, Zubby Michael, Tina Mba, Femi Jacobs"/>
    <x v="9"/>
    <s v="September 10, 2021"/>
    <n v="2021"/>
    <x v="22"/>
    <n v="6"/>
    <s v="TV-MA"/>
    <x v="0"/>
    <s v="Restricted"/>
    <n v="147"/>
    <s v="Medium"/>
    <x v="15"/>
  </r>
  <r>
    <x v="30"/>
    <x v="0"/>
    <s v="Paradise Hills"/>
    <s v="Alice Waddington"/>
    <s v="Emma Roberts, Danielle Macdonald, Awkwafina, Eiza Gonzlez, Milla Jovovich, Jeremy Irvine, Arnaud Valois, Daniel Horvath"/>
    <x v="10"/>
    <s v="September 9, 2021"/>
    <n v="2021"/>
    <x v="23"/>
    <n v="7"/>
    <s v="TV-MA"/>
    <x v="0"/>
    <s v="Restricted"/>
    <n v="95"/>
    <s v="Medium"/>
    <x v="16"/>
  </r>
  <r>
    <x v="31"/>
    <x v="0"/>
    <s v="Show Dogs"/>
    <s v="Raja Gosnell"/>
    <s v="Will Arnett, Ludacris, Natasha Lyonne, Stanley Tucci, Jordin Sparks, Gabriel Iglesias, Shaquille O'Neal, Omar Chaparro, Alan Cumming, Andy Beckwith, Delia Sheppard, Kerry Shale"/>
    <x v="11"/>
    <s v="September 8, 2021"/>
    <n v="2021"/>
    <x v="21"/>
    <n v="8"/>
    <s v="PG"/>
    <x v="2"/>
    <s v="Guidance"/>
    <n v="90"/>
    <s v="Medium"/>
    <x v="17"/>
  </r>
  <r>
    <x v="32"/>
    <x v="0"/>
    <s v="If I Leave Here Tomorrow: A Film About Lynyrd Skynyrd"/>
    <s v="Stephen Kijak"/>
    <s v="Ronnie Van Zandt, Gary Rossington, Allen Collins, Leon Wilkeson, Bob Burns, Billy Powell, Ed King, Artimus Pyle, Steve Gaines, Johnny Van Zant"/>
    <x v="2"/>
    <s v="September 7, 2021"/>
    <n v="2021"/>
    <x v="21"/>
    <n v="8"/>
    <s v="TV-MA"/>
    <x v="0"/>
    <s v="Restricted"/>
    <n v="97"/>
    <s v="Medium"/>
    <x v="18"/>
  </r>
  <r>
    <x v="33"/>
    <x v="0"/>
    <s v="Angamaly Diaries"/>
    <s v="Lijo Jose Pellissery"/>
    <s v="Antony Varghese, Reshma Rajan, Binny Rinky Benjamin, Vineeth Vishwam, Kichu Tellus, Sreekanth Dasan, Sarath Kumar, Tito Wilson, Anandhu, Bitto Davis, Sinoj Varghese"/>
    <x v="4"/>
    <s v="September 5, 2021"/>
    <n v="2021"/>
    <x v="5"/>
    <n v="9"/>
    <s v="TV-14"/>
    <x v="1"/>
    <s v="Guidance"/>
    <n v="128"/>
    <s v="Medium"/>
    <x v="15"/>
  </r>
  <r>
    <x v="34"/>
    <x v="0"/>
    <s v="A Champion Heart"/>
    <s v="David de Vos"/>
    <s v="Mandy Grace, David de Vos, Donna Rusch, Devan Key, Isabella Mancuso, Ariana Guido"/>
    <x v="2"/>
    <s v="September 4, 2021"/>
    <n v="2021"/>
    <x v="21"/>
    <n v="8"/>
    <s v="G"/>
    <x v="2"/>
    <s v="Guidance"/>
    <n v="90"/>
    <s v="Medium"/>
    <x v="19"/>
  </r>
  <r>
    <x v="35"/>
    <x v="0"/>
    <s v="Anjaam"/>
    <s v="Rahul Rawail"/>
    <s v="Madhuri Dixit, Shah Rukh Khan, Tinnu Anand, Johny Lever, Kalpana Iyer, Himani Shivpuri, Sudha Chandran, Beena, Kiran Kumar"/>
    <x v="4"/>
    <s v="September 2, 2021"/>
    <n v="2021"/>
    <x v="24"/>
    <n v="32"/>
    <s v="TV-14"/>
    <x v="1"/>
    <s v="Guidance"/>
    <n v="143"/>
    <s v="Medium"/>
    <x v="20"/>
  </r>
  <r>
    <x v="36"/>
    <x v="0"/>
    <s v="Bright Star"/>
    <s v="Jane Campion"/>
    <s v="Abbie Cornish, Ben Whishaw, Paul Schneider, Kerry Fox, Edie Martin, Thomas Brodie-Sangster, Claudie Blakley, Gerard Monaco, Antonia Campbell-Hughes, Samuel Roukin"/>
    <x v="12"/>
    <s v="September 2, 2021"/>
    <n v="2021"/>
    <x v="17"/>
    <n v="17"/>
    <s v="PG"/>
    <x v="2"/>
    <s v="Guidance"/>
    <n v="119"/>
    <s v="Medium"/>
    <x v="21"/>
  </r>
  <r>
    <x v="37"/>
    <x v="0"/>
    <s v="Dhanak"/>
    <s v="Nagesh Kukunoor"/>
    <s v="Krrish Chhabria, Hetal Gada, Vipin Sharma, Gulfam Khan, Suresh Menon, Vijay Maurya, Rajiv Lakshman, Ninad Kamat"/>
    <x v="4"/>
    <s v="September 2, 2021"/>
    <n v="2021"/>
    <x v="25"/>
    <n v="11"/>
    <s v="TV-PG"/>
    <x v="2"/>
    <s v="Guidance"/>
    <n v="114"/>
    <s v="Medium"/>
    <x v="22"/>
  </r>
  <r>
    <x v="38"/>
    <x v="0"/>
    <s v="Gurgaon"/>
    <s v="Shanker Raman"/>
    <s v="Akshay Oberoi, Pankaj Tripathi, Ragini Khanna, Aamir Bashir, Shalini Vatsa, Ashish Verma"/>
    <x v="4"/>
    <s v="September 2, 2021"/>
    <n v="2021"/>
    <x v="5"/>
    <n v="9"/>
    <s v="TV-14"/>
    <x v="1"/>
    <s v="Guidance"/>
    <n v="106"/>
    <s v="Medium"/>
    <x v="20"/>
  </r>
  <r>
    <x v="39"/>
    <x v="0"/>
    <s v="In the Cut"/>
    <s v="Jane Campion"/>
    <s v="Meg Ryan, Mark Ruffalo, Jennifer Jason Leigh, Nick Damici, Sharrieff Pugh, Kevin Bacon, Yaani King Mondschein, Heather Litteer"/>
    <x v="13"/>
    <s v="September 2, 2021"/>
    <n v="2021"/>
    <x v="13"/>
    <n v="23"/>
    <s v="R"/>
    <x v="0"/>
    <s v="Restricted"/>
    <n v="118"/>
    <s v="Medium"/>
    <x v="7"/>
  </r>
  <r>
    <x v="40"/>
    <x v="0"/>
    <s v="Shikara"/>
    <s v="Vidhu Vinod Chopra"/>
    <s v="Aadil Khan, Sadia Khateeb, Zain Khan Durrani, Priyanshu Chatterjee, Bhavna Chauhan, Ashwin Dhar, Farid Azad Khan, Saghar Sehrai"/>
    <x v="4"/>
    <s v="September 2, 2021"/>
    <n v="2021"/>
    <x v="22"/>
    <n v="6"/>
    <s v="TV-14"/>
    <x v="1"/>
    <s v="Guidance"/>
    <n v="115"/>
    <s v="Medium"/>
    <x v="23"/>
  </r>
  <r>
    <x v="41"/>
    <x v="0"/>
    <s v="A Cinderella Story"/>
    <s v="Mark Rosman"/>
    <s v="Hilary Duff, Chad Michael Murray, Jennifer Coolidge, Dan Byrd, Regina King, Julie Gonzalo, Lin Shaye, Madeline Zima, Andrea Avery, Mary Pat Gleason, Paul Rodriguez, Whip Hubley, Kevin Kilner, Erica Hubbard, Simon Helberg"/>
    <x v="14"/>
    <s v="September 1, 2021"/>
    <n v="2021"/>
    <x v="14"/>
    <n v="22"/>
    <s v="PG"/>
    <x v="2"/>
    <s v="Guidance"/>
    <n v="95"/>
    <s v="Medium"/>
    <x v="17"/>
  </r>
  <r>
    <x v="42"/>
    <x v="0"/>
    <s v="An Unfinished Life"/>
    <s v="Lasse Hallstrm"/>
    <s v="Robert Redford, Jennifer Lopez, Morgan Freeman, Josh Lucas, Damian Lewis, Camryn Manheim, Becca Gardner, Lynda Boyd, Rob Hayter, P. Lynn Johnson"/>
    <x v="15"/>
    <s v="September 1, 2021"/>
    <n v="2021"/>
    <x v="19"/>
    <n v="21"/>
    <s v="PG-13"/>
    <x v="1"/>
    <s v="Guidance"/>
    <n v="108"/>
    <s v="Medium"/>
    <x v="24"/>
  </r>
  <r>
    <x v="43"/>
    <x v="0"/>
    <s v="Blade Runner: The Final Cut"/>
    <s v="Ridley Scott"/>
    <s v="Harrison Ford, Rutger Hauer, Sean Young, Edward James Olmos, M. Emmet Walsh, Daryl Hannah, William Sanderson, Brion James, Joe Turkel, Joanna Cassidy, James Hong, Morgan Paull"/>
    <x v="2"/>
    <s v="September 1, 2021"/>
    <n v="2021"/>
    <x v="26"/>
    <n v="44"/>
    <s v="R"/>
    <x v="0"/>
    <s v="Restricted"/>
    <n v="117"/>
    <s v="Medium"/>
    <x v="25"/>
  </r>
  <r>
    <x v="44"/>
    <x v="0"/>
    <s v="Chappie"/>
    <s v="Neill Blomkamp"/>
    <s v="Sharlto Copley, Hugh Jackman, Sigourney Weaver, Dev Patel, Ninja, Yo-Landi Visser, Jose Pablo Cantillo, Brandon Auret, Johnny Selema, Maurice Carpede"/>
    <x v="16"/>
    <s v="September 1, 2021"/>
    <n v="2021"/>
    <x v="25"/>
    <n v="11"/>
    <s v="R"/>
    <x v="0"/>
    <s v="Restricted"/>
    <n v="121"/>
    <s v="Medium"/>
    <x v="26"/>
  </r>
  <r>
    <x v="45"/>
    <x v="0"/>
    <s v="Clear and Present Danger"/>
    <s v="Phillip Noyce"/>
    <s v="Harrison Ford, Willem Dafoe, Anne Archer, Joaquim de Almeida, Henry Czerny, Harris Yulin, Donald Moffat, Miguel Sandoval, Benjamin Bratt, Dean Jones, Thora Birch, James Earl Jones, Raymond Cruz"/>
    <x v="17"/>
    <s v="September 1, 2021"/>
    <n v="2021"/>
    <x v="24"/>
    <n v="32"/>
    <s v="PG-13"/>
    <x v="1"/>
    <s v="Guidance"/>
    <n v="142"/>
    <s v="Medium"/>
    <x v="8"/>
  </r>
  <r>
    <x v="46"/>
    <x v="0"/>
    <s v="Cliffhanger"/>
    <s v="Renny Harlin"/>
    <s v="Sylvester Stallone, John Lithgow, Michael Rooker, Janine Turner, Rex Linn, Caroline Goodall, Leon, Craig Fairbrass, Ralph Waite, Max Perlich, Paul Winfield"/>
    <x v="18"/>
    <s v="September 1, 2021"/>
    <n v="2021"/>
    <x v="0"/>
    <n v="33"/>
    <s v="R"/>
    <x v="0"/>
    <s v="Restricted"/>
    <n v="113"/>
    <s v="Medium"/>
    <x v="12"/>
  </r>
  <r>
    <x v="47"/>
    <x v="0"/>
    <s v="Cold Mountain"/>
    <s v="Anthony Minghella"/>
    <s v="Jude Law, Nicole Kidman, Rene Zellweger, Eileen Atkins, Brendan Gleeson, Philip Seymour Hoffman, Natalie Portman, Giovanni Ribisi, Donald Sutherland, Ray Winstone"/>
    <x v="19"/>
    <s v="September 1, 2021"/>
    <n v="2021"/>
    <x v="13"/>
    <n v="23"/>
    <s v="R"/>
    <x v="0"/>
    <s v="Restricted"/>
    <n v="154"/>
    <s v="Medium"/>
    <x v="21"/>
  </r>
  <r>
    <x v="48"/>
    <x v="0"/>
    <s v="Crocodile Dundee in Los Angeles"/>
    <s v="Simon Wincer"/>
    <s v="Paul Hogan, Linda Kozlowski, Jere Burns, Jonathan Banks, Aida Turturro, Alec Wilson, Gerry Skilton, Steve Rackman, Serge Cockburn, Paul Rodriguez, Mark Adair-Rios, Tiriel Mora, Grant Piro, Mike Tyson"/>
    <x v="20"/>
    <s v="September 1, 2021"/>
    <n v="2021"/>
    <x v="11"/>
    <n v="25"/>
    <s v="PG"/>
    <x v="2"/>
    <s v="Guidance"/>
    <n v="95"/>
    <s v="Medium"/>
    <x v="27"/>
  </r>
  <r>
    <x v="49"/>
    <x v="0"/>
    <s v="Dear John"/>
    <s v="Lasse Hallstrm"/>
    <s v="Channing Tatum, Amanda Seyfried, Richard Jenkins, Henry Thomas, D.J. Cotrona, Cullen Moss, Gavin McCulley, Jose Lucena Jr., Keith Robinson, Scott Porter"/>
    <x v="2"/>
    <s v="September 1, 2021"/>
    <n v="2021"/>
    <x v="3"/>
    <n v="16"/>
    <s v="PG-13"/>
    <x v="1"/>
    <s v="Guidance"/>
    <n v="108"/>
    <s v="Medium"/>
    <x v="21"/>
  </r>
  <r>
    <x v="50"/>
    <x v="0"/>
    <s v="Do the Right Thing"/>
    <s v="Spike Lee"/>
    <s v="Danny Aiello, Ossie Davis, Ruby Dee, Richard Edson, Giancarlo Esposito, Spike Lee, Bill Nunn, John Turturro, Paul Benjamin, Frankie Faison, Samuel L. Jackson, Rosie Perez, Martin Lawrence, Miguel Sandoval"/>
    <x v="2"/>
    <s v="September 1, 2021"/>
    <n v="2021"/>
    <x v="27"/>
    <n v="37"/>
    <s v="R"/>
    <x v="0"/>
    <s v="Restricted"/>
    <n v="120"/>
    <s v="Medium"/>
    <x v="28"/>
  </r>
  <r>
    <x v="51"/>
    <x v="0"/>
    <s v="El patrn, radiografa de un crimen"/>
    <s v="Sebastin Schindel"/>
    <s v="Joaqun Furriel, Luis Ziembrowski, Guillermo Pfening, Mnica Lairana, Germn de Silva, Victoria Raposo, Andrea Garrote"/>
    <x v="21"/>
    <s v="September 1, 2021"/>
    <n v="2021"/>
    <x v="28"/>
    <n v="12"/>
    <s v="TV-MA"/>
    <x v="0"/>
    <s v="Restricted"/>
    <n v="100"/>
    <s v="Medium"/>
    <x v="20"/>
  </r>
  <r>
    <x v="52"/>
    <x v="0"/>
    <s v="Extraction"/>
    <s v="Steven C. Miller"/>
    <s v="Bruce Willis, Kellan Lutz, Gina Carano, D.B. Sweeney, Joshua Mikel, Steve Coulter, Dan Bilzerian, Heather Johansen"/>
    <x v="22"/>
    <s v="September 1, 2021"/>
    <n v="2021"/>
    <x v="25"/>
    <n v="11"/>
    <s v="R"/>
    <x v="0"/>
    <s v="Restricted"/>
    <n v="82"/>
    <s v="Short"/>
    <x v="12"/>
  </r>
  <r>
    <x v="53"/>
    <x v="0"/>
    <s v="Freedom Writers"/>
    <s v="Richard LaGravenese"/>
    <s v="Hilary Swank, Patrick Dempsey, Scott Glenn, Imelda Staunton, April L. Hernandez, Mario, Kristin Herrera, Jaclyn Ngan, Sergio Montalvo, Jason Finn, Deance Wyatt, Vanetta Smith"/>
    <x v="15"/>
    <s v="September 1, 2021"/>
    <n v="2021"/>
    <x v="18"/>
    <n v="19"/>
    <s v="PG-13"/>
    <x v="1"/>
    <s v="Guidance"/>
    <n v="124"/>
    <s v="Medium"/>
    <x v="24"/>
  </r>
  <r>
    <x v="54"/>
    <x v="0"/>
    <s v="Green Lantern"/>
    <s v="Martin Campbell"/>
    <s v="Ryan Reynolds, Blake Lively, Peter Sarsgaard, Mark Strong, Tim Robbins, Jay O. Sanders, Taika Waititi, Angela Bassett"/>
    <x v="2"/>
    <s v="September 1, 2021"/>
    <n v="2021"/>
    <x v="15"/>
    <n v="15"/>
    <s v="PG-13"/>
    <x v="1"/>
    <s v="Guidance"/>
    <n v="114"/>
    <s v="Medium"/>
    <x v="26"/>
  </r>
  <r>
    <x v="55"/>
    <x v="0"/>
    <s v="House Party"/>
    <s v="Reginald Hudlin"/>
    <s v="Christopher Reid, Christopher Martin, Robin Harris, Tisha Campbell, A.J. Johnson, Martin Lawrence, Paul Anthony, Bowlegged Lou, B-Fine, Edith Fields, Kelly Jo Minter, Clifton Powell, Verda Bridges"/>
    <x v="2"/>
    <s v="September 1, 2021"/>
    <n v="2021"/>
    <x v="29"/>
    <n v="36"/>
    <s v="R"/>
    <x v="0"/>
    <s v="Restricted"/>
    <n v="104"/>
    <s v="Medium"/>
    <x v="29"/>
  </r>
  <r>
    <x v="56"/>
    <x v="0"/>
    <s v="House Party 2"/>
    <s v="George Jackson, Doug McHenry"/>
    <s v="Christopher Reid, Christopher Martin, Martin Lawrence, Bowlegged Lou, Paul Anthony, B-Fine, Tisha Campbell, Kamron, Iman, Queen Latifah"/>
    <x v="2"/>
    <s v="September 1, 2021"/>
    <n v="2021"/>
    <x v="30"/>
    <n v="35"/>
    <s v="R"/>
    <x v="0"/>
    <s v="Restricted"/>
    <n v="94"/>
    <s v="Medium"/>
    <x v="30"/>
  </r>
  <r>
    <x v="57"/>
    <x v="0"/>
    <s v="House Party 3"/>
    <s v="Eric Meza"/>
    <s v="Christopher Reid, Christopher Martin, Tisha Campbell, David Edwards, Angela Means, Ketty Lester, Bernie Mac, Michael Colyar, Chris Tucker, Khandi Alexander"/>
    <x v="2"/>
    <s v="September 1, 2021"/>
    <n v="2021"/>
    <x v="24"/>
    <n v="32"/>
    <s v="R"/>
    <x v="0"/>
    <s v="Restricted"/>
    <n v="94"/>
    <s v="Medium"/>
    <x v="31"/>
  </r>
  <r>
    <x v="58"/>
    <x v="0"/>
    <s v="I Got the Hook Up"/>
    <s v="Michael Martin"/>
    <s v="Master P, Anthony Johnson, Gretchen Palmer, Frantz Turner, Richard Keats, Joe Estevez, William Knight, Anthony Boswell, Tommy 'Tiny' Lister, Helen Martin, John Witherspoon, Mia X"/>
    <x v="2"/>
    <s v="September 1, 2021"/>
    <n v="2021"/>
    <x v="2"/>
    <n v="28"/>
    <s v="R"/>
    <x v="0"/>
    <s v="Restricted"/>
    <n v="93"/>
    <s v="Medium"/>
    <x v="27"/>
  </r>
  <r>
    <x v="59"/>
    <x v="0"/>
    <s v="In Too Deep"/>
    <s v="Michael Rymer"/>
    <s v="Omar Epps, LL Cool J, Nia Long, Stanley Tucci, Pam Grier, Hill Harper, Jake Weber, David Patrick Kelly, Veronica Webb, Ron Canada, Robert LaSardo, Gano Grills, Ivonne Coll, Don Harvey, Mya, Nasir 'Nas' Jones, Jermaine Dupri"/>
    <x v="2"/>
    <s v="September 1, 2021"/>
    <n v="2021"/>
    <x v="31"/>
    <n v="27"/>
    <s v="R"/>
    <x v="0"/>
    <s v="Restricted"/>
    <n v="97"/>
    <s v="Medium"/>
    <x v="7"/>
  </r>
  <r>
    <x v="60"/>
    <x v="0"/>
    <s v="Initial D"/>
    <s v="Andrew Lau Wai-keung, Alan Mak"/>
    <s v="Jay Chou, Anne Suzuki, Edison Chen, Anthony Wong Chau-sang, Shawn Yue, Chapman To, Jordan Chan, Kenny Bee"/>
    <x v="23"/>
    <s v="September 1, 2021"/>
    <n v="2021"/>
    <x v="19"/>
    <n v="21"/>
    <s v="TV-14"/>
    <x v="1"/>
    <s v="Guidance"/>
    <n v="109"/>
    <s v="Medium"/>
    <x v="32"/>
  </r>
  <r>
    <x v="61"/>
    <x v="0"/>
    <s v="Janoskians: Untold and Untrue"/>
    <s v="Brett Weiner"/>
    <s v="Jai Brooks, Luke Brooks, James Yammouni, Daniel Sahyounie, Beau Brooks"/>
    <x v="2"/>
    <s v="September 1, 2021"/>
    <n v="2021"/>
    <x v="32"/>
    <n v="10"/>
    <s v="TV-MA"/>
    <x v="0"/>
    <s v="Restricted"/>
    <n v="88"/>
    <s v="Short"/>
    <x v="5"/>
  </r>
  <r>
    <x v="62"/>
    <x v="0"/>
    <s v="Labyrinth"/>
    <s v="Jim Henson"/>
    <s v="David Bowie, Jennifer Connelly, Frank Oz, Kevin Clash, Anthony Asbury, Dave Goelz, Brian Henson, Ron Mueck, Karen Prell, Shari Weiser"/>
    <x v="11"/>
    <s v="September 1, 2021"/>
    <n v="2021"/>
    <x v="33"/>
    <n v="40"/>
    <s v="PG"/>
    <x v="2"/>
    <s v="Guidance"/>
    <n v="101"/>
    <s v="Medium"/>
    <x v="33"/>
  </r>
  <r>
    <x v="63"/>
    <x v="0"/>
    <s v="Letters to Juliet"/>
    <s v="Gary Winick"/>
    <s v="Amanda Seyfried, Christopher Egan, Gael Garca Bernal, Vanessa Redgrave, Franco Nero, Luisa Ranieri, Marina Massironi, Milena Vukotic, Marcia DeBonis, Luisa De Santis, Lidia Biondi, Giordano Formenti, Chris Egan"/>
    <x v="2"/>
    <s v="September 1, 2021"/>
    <n v="2021"/>
    <x v="3"/>
    <n v="16"/>
    <s v="PG"/>
    <x v="2"/>
    <s v="Guidance"/>
    <n v="105"/>
    <s v="Medium"/>
    <x v="34"/>
  </r>
  <r>
    <x v="64"/>
    <x v="0"/>
    <s v="Level 16"/>
    <s v="Danishka Esterhazy"/>
    <s v="Katie Douglas, Celina Martin, Peter Outerbridge, Sara Canning, Alexis Whelan, Amalia Williamson, Josette Halpert, Kiana Madeira"/>
    <x v="24"/>
    <s v="September 1, 2021"/>
    <n v="2021"/>
    <x v="21"/>
    <n v="8"/>
    <s v="TV-14"/>
    <x v="1"/>
    <s v="Guidance"/>
    <n v="102"/>
    <s v="Medium"/>
    <x v="16"/>
  </r>
  <r>
    <x v="65"/>
    <x v="0"/>
    <s v="Love Don't Cost a Thing"/>
    <s v="Troy Byer"/>
    <s v="Nick Cannon, Christina Milian, Kenan Thompson, Kal Penn, Steve Harvey, Al Thompson, Ashley Monique Clark, Elimu Nelson, Nichole Robinson, Melissa Schuman"/>
    <x v="2"/>
    <s v="September 1, 2021"/>
    <n v="2021"/>
    <x v="13"/>
    <n v="23"/>
    <s v="PG-13"/>
    <x v="1"/>
    <s v="Guidance"/>
    <n v="101"/>
    <s v="Medium"/>
    <x v="35"/>
  </r>
  <r>
    <x v="66"/>
    <x v="0"/>
    <s v="Love in a Puff"/>
    <s v="Pang Ho-cheung"/>
    <s v="Miriam Chin Wah Yeung, Shawn Yue, Singh Hartihan Bitto, Isabel Chan, Cheung Tat-ming, Matt Chow, Chui Tien-you, Queenie Chu, Charmaine Fong, Vincent Kok"/>
    <x v="25"/>
    <s v="September 1, 2021"/>
    <n v="2021"/>
    <x v="3"/>
    <n v="16"/>
    <s v="TV-MA"/>
    <x v="0"/>
    <s v="Restricted"/>
    <n v="103"/>
    <s v="Medium"/>
    <x v="36"/>
  </r>
  <r>
    <x v="67"/>
    <x v="0"/>
    <s v="Mars Attacks!"/>
    <s v="Tim Burton"/>
    <s v="Jack Nicholson, Glenn Close, Annette Bening, Pierce Brosnan, Danny DeVito, Martin Short, Sarah Jessica Parker, Michael J. Fox, Rod Steiger, Tom Jones, Lukas Haas, Natalie Portman"/>
    <x v="2"/>
    <s v="September 1, 2021"/>
    <n v="2021"/>
    <x v="34"/>
    <n v="30"/>
    <s v="PG-13"/>
    <x v="1"/>
    <s v="Guidance"/>
    <n v="106"/>
    <s v="Medium"/>
    <x v="37"/>
  </r>
  <r>
    <x v="68"/>
    <x v="0"/>
    <s v="Marshall"/>
    <s v="Reginald Hudlin"/>
    <s v="Chadwick Boseman, Josh Gad, Kate Hudson, Sterling K. Brown, Dan Stevens, James Cromwell, Keesha Sharp, Roger Guenveur Smith, Derrick Baskin, Barrett Doss"/>
    <x v="26"/>
    <s v="September 1, 2021"/>
    <n v="2021"/>
    <x v="5"/>
    <n v="9"/>
    <s v="PG-13"/>
    <x v="1"/>
    <s v="Guidance"/>
    <n v="118"/>
    <s v="Medium"/>
    <x v="24"/>
  </r>
  <r>
    <x v="69"/>
    <x v="0"/>
    <s v="My Boss's Daughter"/>
    <s v="David Zucker"/>
    <s v="Ashton Kutcher, Tara Reid, Jeffrey Tambor, Andy Richter, Michael Madsen, Jon Abrahams, David Koechner, Carmen Electra, Kenan Thompson, Terence Stamp, Molly Shannon"/>
    <x v="2"/>
    <s v="September 1, 2021"/>
    <n v="2021"/>
    <x v="13"/>
    <n v="23"/>
    <s v="R"/>
    <x v="0"/>
    <s v="Restricted"/>
    <n v="86"/>
    <s v="Short"/>
    <x v="35"/>
  </r>
  <r>
    <x v="70"/>
    <x v="0"/>
    <s v="Mystery Men"/>
    <s v="Kinka Usher"/>
    <s v="Ben Stiller, Hank Azaria, William H. Macy, Janeane Garofalo, Kel Mitchell, Paul Reubens, Wes Studi, Greg Kinnear, Geoffrey Rush, Lena Olin, Eddie Izzard, Artie Lange, Pras, Claire Forlani, Tom Waits"/>
    <x v="2"/>
    <s v="September 1, 2021"/>
    <n v="2021"/>
    <x v="31"/>
    <n v="27"/>
    <s v="PG-13"/>
    <x v="1"/>
    <s v="Guidance"/>
    <n v="121"/>
    <s v="Medium"/>
    <x v="27"/>
  </r>
  <r>
    <x v="71"/>
    <x v="0"/>
    <s v="Once Upon a Time in America"/>
    <s v="Sergio Leone"/>
    <s v="Robert De Niro, James Woods, Elizabeth McGovern, Treat Williams, Tuesday Weld, Burt Young, Joe Pesci, Danny Aiello, William Forsythe, James Hayden"/>
    <x v="27"/>
    <s v="September 1, 2021"/>
    <n v="2021"/>
    <x v="35"/>
    <n v="42"/>
    <s v="R"/>
    <x v="0"/>
    <s v="Restricted"/>
    <n v="229"/>
    <s v="Long"/>
    <x v="38"/>
  </r>
  <r>
    <x v="72"/>
    <x v="0"/>
    <s v="Open Season 2"/>
    <s v="Matthew O'Callaghan, Todd Wilderman"/>
    <s v="Joel McHale, Mike Epps, Jane Krakowski, Billy Connolly, Crispin Glover, Steve Schirripa, Georgia Engel, Diedrich Bader, Cody Cameron, Fred Stoller, Olivia Hack"/>
    <x v="14"/>
    <s v="September 1, 2021"/>
    <n v="2021"/>
    <x v="16"/>
    <n v="18"/>
    <s v="PG"/>
    <x v="2"/>
    <s v="Guidance"/>
    <n v="76"/>
    <s v="Short"/>
    <x v="17"/>
  </r>
  <r>
    <x v="73"/>
    <x v="0"/>
    <s v="Osmosis Jones"/>
    <s v="Bobby Farrelly, Peter Farrelly"/>
    <s v="Chris Rock, Laurence Fishburne, David Hyde Pierce, Brandy Norwood, William Shatner, Ron Howard, Kid Rock, Ben Stein"/>
    <x v="2"/>
    <s v="September 1, 2021"/>
    <n v="2021"/>
    <x v="11"/>
    <n v="25"/>
    <s v="PG"/>
    <x v="2"/>
    <s v="Guidance"/>
    <n v="95"/>
    <s v="Medium"/>
    <x v="39"/>
  </r>
  <r>
    <x v="74"/>
    <x v="0"/>
    <s v="Poseidon"/>
    <s v="Wolfgang Petersen"/>
    <s v="Josh Lucas, Kurt Russell, Jacinda Barrett, Richard Dreyfuss, Emmy Rossum, Ma Maestro, Mike Vogel, Kevin Dillon, Freddy Rodrguez"/>
    <x v="2"/>
    <s v="September 1, 2021"/>
    <n v="2021"/>
    <x v="20"/>
    <n v="20"/>
    <s v="PG-13"/>
    <x v="1"/>
    <s v="Guidance"/>
    <n v="98"/>
    <s v="Medium"/>
    <x v="8"/>
  </r>
  <r>
    <x v="75"/>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2"/>
    <s v="September 1, 2021"/>
    <n v="2021"/>
    <x v="36"/>
    <n v="29"/>
    <s v="R"/>
    <x v="0"/>
    <s v="Restricted"/>
    <n v="89"/>
    <s v="Short"/>
    <x v="18"/>
  </r>
  <r>
    <x v="76"/>
    <x v="0"/>
    <s v="Same Kind of Different as Me"/>
    <s v="Michael Carney"/>
    <s v="Greg Kinnear, Rene Zellweger, Djimon Hounsou, Jon Voight, Olivia Holt"/>
    <x v="2"/>
    <s v="September 1, 2021"/>
    <n v="2021"/>
    <x v="5"/>
    <n v="9"/>
    <s v="PG-13"/>
    <x v="1"/>
    <s v="Guidance"/>
    <n v="120"/>
    <s v="Medium"/>
    <x v="40"/>
  </r>
  <r>
    <x v="77"/>
    <x v="0"/>
    <s v="School of Rock"/>
    <s v="Richard Linklater"/>
    <s v="Jack Black, Joan Cusack, Mike White, Sarah Silverman, Lee Wilkof, Kate McGregor-Stewart, Adam Pascal, Suzzanne Douglas, Miranda Cosgrove, Kevin Alexander Clark, Joey Gaydos Jr., Robert Tsai, Veronica Afflerbach, Jordan-Claire Green"/>
    <x v="28"/>
    <s v="September 1, 2021"/>
    <n v="2021"/>
    <x v="13"/>
    <n v="23"/>
    <s v="PG-13"/>
    <x v="1"/>
    <s v="Guidance"/>
    <n v="110"/>
    <s v="Medium"/>
    <x v="31"/>
  </r>
  <r>
    <x v="78"/>
    <x v="0"/>
    <s v="Snervous Tyler Oakley"/>
    <s v="Amy Rice"/>
    <s v="Tyler Oakley"/>
    <x v="2"/>
    <s v="September 1, 2021"/>
    <n v="2021"/>
    <x v="25"/>
    <n v="11"/>
    <s v="PG-13"/>
    <x v="1"/>
    <s v="Guidance"/>
    <n v="83"/>
    <s v="Short"/>
    <x v="41"/>
  </r>
  <r>
    <x v="79"/>
    <x v="0"/>
    <s v="Tears of the Sun"/>
    <s v="Antoine Fuqua"/>
    <s v="Bruce Willis, Monica Bellucci, Cole Hauser, Eamonn Walker, Johnny Messner, Nick Chinlund, Charles Ingram, Paul Francis, Chad Smith, Tom Skerritt, Malick Bowens, Awaovieyi Agie"/>
    <x v="2"/>
    <s v="September 1, 2021"/>
    <n v="2021"/>
    <x v="13"/>
    <n v="23"/>
    <s v="R"/>
    <x v="0"/>
    <s v="Restricted"/>
    <n v="121"/>
    <s v="Medium"/>
    <x v="8"/>
  </r>
  <r>
    <x v="80"/>
    <x v="0"/>
    <s v="The Blue Lagoon"/>
    <s v="Randal Kleiser"/>
    <s v="Brooke Shields, Christopher Atkins, Leo McKern, William Daniels, Elva Josephson, Glenn Kohan, Alan Hopgood, Gus Mercurio"/>
    <x v="2"/>
    <s v="September 1, 2021"/>
    <n v="2021"/>
    <x v="37"/>
    <n v="46"/>
    <s v="R"/>
    <x v="0"/>
    <s v="Restricted"/>
    <n v="105"/>
    <s v="Medium"/>
    <x v="21"/>
  </r>
  <r>
    <x v="81"/>
    <x v="0"/>
    <s v="The Golden Child"/>
    <s v="Michael Ritchie"/>
    <s v="Eddie Murphy, J.L. Reate, Charles Dance, Charlotte Lewis, Victor Wong, Randall Tex Cobb, James Hong, Shakti Chen, Tau Logo, Tiger Chung Lee"/>
    <x v="2"/>
    <s v="September 1, 2021"/>
    <n v="2021"/>
    <x v="33"/>
    <n v="40"/>
    <s v="PG-13"/>
    <x v="1"/>
    <s v="Guidance"/>
    <n v="94"/>
    <s v="Medium"/>
    <x v="27"/>
  </r>
  <r>
    <x v="82"/>
    <x v="0"/>
    <s v="The Guns of Navarone"/>
    <s v="J. Lee Thompson"/>
    <s v="Gregory Peck, David Niven, Anthony Quinn, Stanley Baker, Anthony Quayle, James Darren, Irene Papas, Gia Scala, James Robertson Justice, Richard Harris"/>
    <x v="11"/>
    <s v="September 1, 2021"/>
    <n v="2021"/>
    <x v="38"/>
    <n v="65"/>
    <s v="TV-14"/>
    <x v="1"/>
    <s v="Guidance"/>
    <n v="156"/>
    <s v="Medium"/>
    <x v="42"/>
  </r>
  <r>
    <x v="83"/>
    <x v="0"/>
    <s v="The Interview"/>
    <s v="Evan Goldberg, Seth Rogen"/>
    <s v="James Franco, Seth Rogen, Lizzy Caplan, Randall Park, Diana Bang, Timothy Simons, Reese Alexander, James Yi"/>
    <x v="2"/>
    <s v="September 1, 2021"/>
    <n v="2021"/>
    <x v="28"/>
    <n v="12"/>
    <s v="R"/>
    <x v="0"/>
    <s v="Restricted"/>
    <n v="112"/>
    <s v="Medium"/>
    <x v="27"/>
  </r>
  <r>
    <x v="84"/>
    <x v="0"/>
    <s v="The Nutty Professor"/>
    <s v="Tom Shadyac"/>
    <s v="Eddie Murphy, Jada Pinkett Smith, James Coburn, Larry Miller, Dave Chappelle, John Ales, Patricia Wilson, Jamal Mixon"/>
    <x v="2"/>
    <s v="September 1, 2021"/>
    <n v="2021"/>
    <x v="34"/>
    <n v="30"/>
    <s v="PG-13"/>
    <x v="1"/>
    <s v="Guidance"/>
    <n v="95"/>
    <s v="Medium"/>
    <x v="35"/>
  </r>
  <r>
    <x v="85"/>
    <x v="0"/>
    <s v="Welcome Home Roscoe Jenkins"/>
    <s v="Malcolm D. Lee"/>
    <s v="Martin Lawrence, James Earl Jones, Joy Bryant, Margaret Avery, Mike Epps, Mo'Nique, Cedric the Entertainer, Nicole Ari Parker, Michael Clarke Duncan, Louis C.K."/>
    <x v="2"/>
    <s v="September 1, 2021"/>
    <n v="2021"/>
    <x v="16"/>
    <n v="18"/>
    <s v="PG-13"/>
    <x v="1"/>
    <s v="Guidance"/>
    <n v="114"/>
    <s v="Medium"/>
    <x v="5"/>
  </r>
  <r>
    <x v="86"/>
    <x v="0"/>
    <s v="In the Line of Fire"/>
    <s v="Wolfgang Petersen"/>
    <s v="Clint Eastwood, John Malkovich, Rene Russo, Dylan McDermott, Gary Cole, Fred Thompson, John Mahoney, Gregory Alan Williams, Jim Curley, Sally Hughes"/>
    <x v="2"/>
    <s v="August 31, 2021"/>
    <n v="2021"/>
    <x v="0"/>
    <n v="33"/>
    <s v="R"/>
    <x v="0"/>
    <s v="Restricted"/>
    <n v="129"/>
    <s v="Medium"/>
    <x v="42"/>
  </r>
  <r>
    <x v="87"/>
    <x v="0"/>
    <s v="2 Alone in Paris"/>
    <s v="Ramzy Bedia, ric Judor"/>
    <s v="Ramzy Bedia, ric Judor, Benot Magimel, Kristin Scott Thomas, lodie Bouchez, douard Baer, Fred Testot, Omar Sy"/>
    <x v="29"/>
    <s v="August 28, 2021"/>
    <n v="2021"/>
    <x v="16"/>
    <n v="18"/>
    <s v="TV-MA"/>
    <x v="0"/>
    <s v="Restricted"/>
    <n v="97"/>
    <s v="Medium"/>
    <x v="43"/>
  </r>
  <r>
    <x v="88"/>
    <x v="0"/>
    <s v="Thimmarusu"/>
    <s v="Sharan Koppisetty"/>
    <s v="Satya Dev, Priyanka Jawalkar, Brahmaji"/>
    <x v="4"/>
    <s v="August 28, 2021"/>
    <n v="2021"/>
    <x v="1"/>
    <n v="5"/>
    <s v="TV-14"/>
    <x v="1"/>
    <s v="Guidance"/>
    <n v="125"/>
    <s v="Medium"/>
    <x v="3"/>
  </r>
  <r>
    <x v="89"/>
    <x v="0"/>
    <s v="Wind River"/>
    <s v="Taylor Sheridan"/>
    <s v="Jeremy Renner, Elizabeth Olsen, Jon Bernthal, Gil Birmingham, Kelsey Asbille, Tantoo Cardinal, Teo Briones, Matthew Del Negro, Hugh Dillon, Julia Jones, James Jordan, Eric Lange, Martin Sensmeier, Mason Davis, Graham Greene"/>
    <x v="30"/>
    <s v="August 28, 2021"/>
    <n v="2021"/>
    <x v="5"/>
    <n v="9"/>
    <s v="R"/>
    <x v="0"/>
    <s v="Restricted"/>
    <n v="107"/>
    <s v="Medium"/>
    <x v="44"/>
  </r>
  <r>
    <x v="90"/>
    <x v="0"/>
    <s v="C Kkompany"/>
    <s v="Sachin Yardi"/>
    <s v="Mithun Chakraborty, Tusshar Kapoor, Anupam Kher, Rajpal Yadav, Raima Sen, Dilip Prabhavalkar, Sanjay Mishra"/>
    <x v="4"/>
    <s v="August 27, 2021"/>
    <n v="2021"/>
    <x v="16"/>
    <n v="18"/>
    <s v="TV-14"/>
    <x v="1"/>
    <s v="Guidance"/>
    <n v="127"/>
    <s v="Medium"/>
    <x v="45"/>
  </r>
  <r>
    <x v="91"/>
    <x v="0"/>
    <s v="EMI: Liya Hai To Chukana Padega"/>
    <s v="Saurabh Kabra"/>
    <s v="Sanjay Dutt, Arjun Rampal, Malaika Arora, Aashish Chaudhary, Neha Uberoi, Urmila Matondkar, Manoj Joshi, Daya Shankar Pandey, Pushkar Jog, Kulbhushan Kharbanda"/>
    <x v="4"/>
    <s v="August 27, 2021"/>
    <n v="2021"/>
    <x v="16"/>
    <n v="18"/>
    <s v="TV-14"/>
    <x v="1"/>
    <s v="Guidance"/>
    <n v="128"/>
    <s v="Medium"/>
    <x v="36"/>
  </r>
  <r>
    <x v="92"/>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9"/>
    <s v="August 27, 2021"/>
    <n v="2021"/>
    <x v="1"/>
    <n v="5"/>
    <s v="TV-MA"/>
    <x v="0"/>
    <s v="Restricted"/>
    <s v="1 Season"/>
    <s v="Seasons"/>
    <x v="46"/>
  </r>
  <r>
    <x v="93"/>
    <x v="0"/>
    <s v="Koi Aap Sa"/>
    <s v="Partho Mitra"/>
    <s v="Aftab Shivdasani, Natassha, Dipannita Sharma, Himanshu Mallik, Vaidya Advai, Pushy Anand, Shama Deshpande, Rajendra Gupta"/>
    <x v="4"/>
    <s v="August 27, 2021"/>
    <n v="2021"/>
    <x v="20"/>
    <n v="20"/>
    <s v="TV-14"/>
    <x v="1"/>
    <s v="Guidance"/>
    <n v="135"/>
    <s v="Medium"/>
    <x v="36"/>
  </r>
  <r>
    <x v="94"/>
    <x v="0"/>
    <s v="Krishna Cottage"/>
    <s v="Santram Varma"/>
    <s v="Sohail Khan, Isha Koppikar, Natassha, Rati Agnihotri, Vrajesh Hirjee, Divya Palat, Hiten Tejwani, Rajendranath Zutshi"/>
    <x v="4"/>
    <s v="August 27, 2021"/>
    <n v="2021"/>
    <x v="14"/>
    <n v="22"/>
    <s v="TV-14"/>
    <x v="1"/>
    <s v="Guidance"/>
    <n v="124"/>
    <s v="Medium"/>
    <x v="47"/>
  </r>
  <r>
    <x v="95"/>
    <x v="0"/>
    <s v="Kucch To Hai"/>
    <s v="Anil V. Kumar, Anurag Basu"/>
    <s v="Tusshar Kapoor, Esha Deol, Natassha, Vrajesh Hirjee, Kusumit Sana, Rishi Kapoor, Moon Moon Sen, Johny Lever, Ashay Chitre, Jeetendra"/>
    <x v="4"/>
    <s v="August 27, 2021"/>
    <n v="2021"/>
    <x v="13"/>
    <n v="23"/>
    <s v="TV-14"/>
    <x v="1"/>
    <s v="Guidance"/>
    <n v="136"/>
    <s v="Medium"/>
    <x v="20"/>
  </r>
  <r>
    <x v="96"/>
    <x v="0"/>
    <s v="Kyaa Kool Hai Hum"/>
    <s v="Sangeeth Sivan"/>
    <s v="Tusshar Kapoor, Riteish Deshmukh, Isha Koppikar, Neha Dhupia, Anupam Kher, Jay Sean"/>
    <x v="4"/>
    <s v="August 27, 2021"/>
    <n v="2021"/>
    <x v="19"/>
    <n v="21"/>
    <s v="TV-MA"/>
    <x v="0"/>
    <s v="Restricted"/>
    <n v="165"/>
    <s v="Medium"/>
    <x v="48"/>
  </r>
  <r>
    <x v="97"/>
    <x v="0"/>
    <s v="Kyaa Kool Hain Hum 3"/>
    <s v="Umesh Ghadge"/>
    <s v="Tusshar Kapoor, Aftab Shivdasani, Krishna Abhishek, Mandana Karimi, Shakti Kapoor, Darshan Jariwala, Sushmita Mukherjee, Meghna Naidu, Anand Kumar, Claudia Ciesla"/>
    <x v="4"/>
    <s v="August 27, 2021"/>
    <n v="2021"/>
    <x v="32"/>
    <n v="10"/>
    <s v="TV-MA"/>
    <x v="0"/>
    <s v="Restricted"/>
    <n v="124"/>
    <s v="Medium"/>
    <x v="43"/>
  </r>
  <r>
    <x v="98"/>
    <x v="0"/>
    <s v="Kyaa Super Kool Hain Hum"/>
    <s v="Sachin Yardi"/>
    <s v="Tusshar Kapoor, Riteish Deshmukh, Anupam Kher, Rohit Shetty, Neha Sharma, Chunky Pandey, Sarah-Jane Dias, Razak Khan, Kavin Dave"/>
    <x v="4"/>
    <s v="August 27, 2021"/>
    <n v="2021"/>
    <x v="10"/>
    <n v="14"/>
    <s v="TV-MA"/>
    <x v="0"/>
    <s v="Restricted"/>
    <n v="136"/>
    <s v="Medium"/>
    <x v="43"/>
  </r>
  <r>
    <x v="99"/>
    <x v="0"/>
    <s v="Kyo Kii... Main Jhuth Nahin Bolta"/>
    <s v="David Dhawan"/>
    <s v="Govinda, Sushmita Sen, Rambha, Anupam Kher, Satish Kaushik, Sharad Kapoor, Kiran Kumar, Mohnish Bahl"/>
    <x v="4"/>
    <s v="August 27, 2021"/>
    <n v="2021"/>
    <x v="11"/>
    <n v="25"/>
    <s v="TV-14"/>
    <x v="1"/>
    <s v="Guidance"/>
    <n v="150"/>
    <s v="Medium"/>
    <x v="49"/>
  </r>
  <r>
    <x v="100"/>
    <x v="0"/>
    <s v="LSD: Love, Sex Aur Dhokha"/>
    <s v="Dibakar Banerjee"/>
    <s v="Nushrat Bharucha, Anshuman Jha, Neha Chauhan, Rajkummar Rao, Arya Banerjee, Amit Sial, Herry Tangri"/>
    <x v="4"/>
    <s v="August 27, 2021"/>
    <n v="2021"/>
    <x v="3"/>
    <n v="16"/>
    <s v="TV-MA"/>
    <x v="0"/>
    <s v="Restricted"/>
    <n v="112"/>
    <s v="Medium"/>
    <x v="0"/>
  </r>
  <r>
    <x v="101"/>
    <x v="0"/>
    <s v="Mission Istaanbul: Darr Ke Aagey Jeet Hai"/>
    <s v="Apoorva Lakhia"/>
    <s v="Vivek Oberoi, Zayed Khan, Shriya Saran, Nikitin Dheer, Shabbir Ahluwalia, Sunil Shetty, Shweta Bhardwaj"/>
    <x v="4"/>
    <s v="August 27, 2021"/>
    <n v="2021"/>
    <x v="16"/>
    <n v="18"/>
    <s v="TV-14"/>
    <x v="1"/>
    <s v="Guidance"/>
    <n v="119"/>
    <s v="Medium"/>
    <x v="50"/>
  </r>
  <r>
    <x v="102"/>
    <x v="0"/>
    <s v="Once Upon a Time in Mumbaai"/>
    <s v="Milan Luthria"/>
    <s v="Ajay Devgn, Emraan Hashmi, Kangana Ranaut, Prachi Desai, Randeep Hooda, Naved Aslam, Asif Basra, Avtar Gill"/>
    <x v="4"/>
    <s v="August 27, 2021"/>
    <n v="2021"/>
    <x v="3"/>
    <n v="16"/>
    <s v="TV-14"/>
    <x v="1"/>
    <s v="Guidance"/>
    <n v="133"/>
    <s v="Medium"/>
    <x v="51"/>
  </r>
  <r>
    <x v="103"/>
    <x v="0"/>
    <s v="Once Upon a Time in Mumbai Dobaara!"/>
    <s v="Milan Luthria"/>
    <s v="Akshay Kumar, Imran Khan, Sonakshi Sinha, Sonali Bendre, Sarfaraz Khan, Mahesh Manjrekar, Abhimanyu Singh, Kurush Deboo, Pitobash, Chetan Hansraj"/>
    <x v="4"/>
    <s v="August 27, 2021"/>
    <n v="2021"/>
    <x v="4"/>
    <n v="13"/>
    <s v="TV-14"/>
    <x v="1"/>
    <s v="Guidance"/>
    <n v="142"/>
    <s v="Medium"/>
    <x v="51"/>
  </r>
  <r>
    <x v="104"/>
    <x v="0"/>
    <s v="Ragini MMS"/>
    <s v="Pawan Kripalani"/>
    <s v="Kainaz Motivala, Rajkummar Rao, Rajat Kaul, Janice, Shernaza, Mangala Ahire, Vinod Rawat"/>
    <x v="4"/>
    <s v="August 27, 2021"/>
    <n v="2021"/>
    <x v="15"/>
    <n v="15"/>
    <s v="TV-MA"/>
    <x v="0"/>
    <s v="Restricted"/>
    <n v="93"/>
    <s v="Medium"/>
    <x v="52"/>
  </r>
  <r>
    <x v="105"/>
    <x v="0"/>
    <s v="Ragini MMS 2"/>
    <s v="Bhushan Patel"/>
    <s v="Sunny Leone, Saahil Prem, Parvin Dabas, Sandhya Mridul, Divya Dutta, Soniya Mehra, Kainaz Motivala, Karan Mehra"/>
    <x v="4"/>
    <s v="August 27, 2021"/>
    <n v="2021"/>
    <x v="28"/>
    <n v="12"/>
    <s v="TV-MA"/>
    <x v="0"/>
    <s v="Restricted"/>
    <n v="113"/>
    <s v="Medium"/>
    <x v="52"/>
  </r>
  <r>
    <x v="106"/>
    <x v="0"/>
    <s v="Shootout at Lokhandwala"/>
    <s v="Apoorva Lakhia"/>
    <s v="Amitabh Bachchan, Sanjay Dutt, Sunil Shetty, Arbaaz Khan, Abhishek Bachchan, Vivek Oberoi, Tusshar Kapoor, Rohit Roy, Shabbir Ahluwalia, Dia Mirza, Amrita Singh, Neha Dhupia"/>
    <x v="4"/>
    <s v="August 27, 2021"/>
    <n v="2021"/>
    <x v="18"/>
    <n v="19"/>
    <s v="TV-MA"/>
    <x v="0"/>
    <s v="Restricted"/>
    <n v="116"/>
    <s v="Medium"/>
    <x v="53"/>
  </r>
  <r>
    <x v="107"/>
    <x v="0"/>
    <s v="Shor In the City"/>
    <s v="Raj Nidimoru, Krishna D.K."/>
    <s v="Sendhil Ramamurthy, Tusshar Kapoor, Nikhil Dwivedi, Preeti Desai, Sundeep Kishan, Radhika Apte, Pitobash, Girija Oak, Alok Chaturvedi, Sudhir Chowdhary"/>
    <x v="4"/>
    <s v="August 27, 2021"/>
    <n v="2021"/>
    <x v="15"/>
    <n v="15"/>
    <s v="TV-14"/>
    <x v="1"/>
    <s v="Guidance"/>
    <n v="106"/>
    <s v="Medium"/>
    <x v="22"/>
  </r>
  <r>
    <x v="108"/>
    <x v="0"/>
    <s v="The Dirty Picture"/>
    <s v="Milan Luthria"/>
    <s v="Vidya Balan, Emraan Hashmi, Tusshar Kapoor, Naseeruddin Shah, Rajesh Sharma, Imran Hasnee, Anju Mahendru"/>
    <x v="4"/>
    <s v="August 27, 2021"/>
    <n v="2021"/>
    <x v="15"/>
    <n v="15"/>
    <s v="TV-14"/>
    <x v="1"/>
    <s v="Guidance"/>
    <n v="145"/>
    <s v="Medium"/>
    <x v="36"/>
  </r>
  <r>
    <x v="109"/>
    <x v="0"/>
    <s v="Really Love"/>
    <s v="Angel Kristi Williams"/>
    <s v="Kofi Siriboe, Yootha Wong-Loi-Sing, Michael Ealy, Uzo Aduba"/>
    <x v="2"/>
    <s v="August 25, 2021"/>
    <n v="2021"/>
    <x v="22"/>
    <n v="6"/>
    <s v="TV-MA"/>
    <x v="0"/>
    <s v="Restricted"/>
    <n v="95"/>
    <s v="Medium"/>
    <x v="54"/>
  </r>
  <r>
    <x v="110"/>
    <x v="0"/>
    <s v="The November Man"/>
    <s v="Roger Donaldson"/>
    <s v="Pierce Brosnan, Luke Bracey, Olga Kurylenko, Eliza Taylor, Caterina Scorsone, Bill Smitrovich, Will Patton, Amila Terzimehic, Lazar Ristovski, Mediha Musliovic"/>
    <x v="31"/>
    <s v="August 25, 2021"/>
    <n v="2021"/>
    <x v="28"/>
    <n v="12"/>
    <s v="R"/>
    <x v="0"/>
    <s v="Restricted"/>
    <n v="108"/>
    <s v="Medium"/>
    <x v="12"/>
  </r>
  <r>
    <x v="111"/>
    <x v="0"/>
    <s v="The Old Ways"/>
    <s v="Christopher Alender"/>
    <s v="Brigitte Kali Canales, Andrea Cortes, Julia Vera, Sal Lopez"/>
    <x v="2"/>
    <s v="August 25, 2021"/>
    <n v="2021"/>
    <x v="22"/>
    <n v="6"/>
    <s v="TV-MA"/>
    <x v="0"/>
    <s v="Restricted"/>
    <n v="90"/>
    <s v="Medium"/>
    <x v="55"/>
  </r>
  <r>
    <x v="112"/>
    <x v="0"/>
    <s v="The Water Man"/>
    <s v="David Oyelowo"/>
    <s v="David Oyelowo, Rosario Dawson, Lonnie Chavis, Amiah Miller, Alfred Molina, Maria Bello"/>
    <x v="2"/>
    <s v="August 25, 2021"/>
    <n v="2021"/>
    <x v="1"/>
    <n v="5"/>
    <s v="PG"/>
    <x v="2"/>
    <s v="Guidance"/>
    <n v="92"/>
    <s v="Medium"/>
    <x v="19"/>
  </r>
  <r>
    <x v="113"/>
    <x v="0"/>
    <s v="Sweet Girl"/>
    <s v="Brian Andrew Mendoza"/>
    <s v="Jason Momoa, Isabela Merced, Manuel Garcia-Rulfo, Amy Brenneman, Adria Arjona, Raza Jaffrey, Justin Bartha, Lex Scott Davis, Michael Raymond-James"/>
    <x v="2"/>
    <s v="August 20, 2021"/>
    <n v="2021"/>
    <x v="1"/>
    <n v="5"/>
    <s v="R"/>
    <x v="0"/>
    <s v="Restricted"/>
    <n v="110"/>
    <s v="Medium"/>
    <x v="8"/>
  </r>
  <r>
    <x v="114"/>
    <x v="0"/>
    <s v="Like Crazy"/>
    <s v="Drake Doremus"/>
    <s v="Anton Yelchin, Felicity Jones, Jennifer Lawrence, Charlie Bewley, Alex Kingston, Oliver Muirhead, Finola Hughes, Chris Messina, Ben York Jones, Jamie Thomas King"/>
    <x v="2"/>
    <s v="August 19, 2021"/>
    <n v="2021"/>
    <x v="15"/>
    <n v="15"/>
    <s v="PG-13"/>
    <x v="1"/>
    <s v="Guidance"/>
    <n v="91"/>
    <s v="Medium"/>
    <x v="54"/>
  </r>
  <r>
    <x v="115"/>
    <x v="0"/>
    <s v="Bombay"/>
    <s v="Mani Ratnam"/>
    <s v="Arvind Swamy, Manisha Koirala, Nasser, Raja Krishnamoorthy"/>
    <x v="4"/>
    <s v="August 18, 2021"/>
    <n v="2021"/>
    <x v="39"/>
    <n v="31"/>
    <s v="TV-14"/>
    <x v="1"/>
    <s v="Guidance"/>
    <n v="135"/>
    <s v="Medium"/>
    <x v="23"/>
  </r>
  <r>
    <x v="116"/>
    <x v="0"/>
    <s v="Pahuna"/>
    <s v="Paakhi Tyrewala"/>
    <s v="Anmol Limbu, Ishika Gurung, Manju Chettri, Banita Lagun, Binod Pradhan, Mahindra Bajgai, Rupa Tamang, Saran Rai"/>
    <x v="32"/>
    <s v="August 18, 2021"/>
    <n v="2021"/>
    <x v="21"/>
    <n v="8"/>
    <s v="TV-PG"/>
    <x v="2"/>
    <s v="Guidance"/>
    <n v="82"/>
    <s v="Short"/>
    <x v="36"/>
  </r>
  <r>
    <x v="117"/>
    <x v="0"/>
    <s v="Walk of Shame"/>
    <s v="Steve Brill"/>
    <s v="Elizabeth Banks, James Marsden, Gillian Jacobs, Sarah Wright, Ethan Suplee, Bill Burr, Ken Davitian, Lawrence Gilliard Jr., Alphonso Mcauley, Da'Vone McDonald, John Marsden, Willie Garson, Oliver Hudson, P.J. Byrne"/>
    <x v="2"/>
    <s v="August 16, 2021"/>
    <n v="2021"/>
    <x v="28"/>
    <n v="12"/>
    <s v="R"/>
    <x v="0"/>
    <s v="Restricted"/>
    <n v="94"/>
    <s v="Medium"/>
    <x v="56"/>
  </r>
  <r>
    <x v="118"/>
    <x v="0"/>
    <s v="The Piano"/>
    <s v="Jane Campion"/>
    <s v="Holly Hunter, Harvey Keitel, Sam Neill, Anna Paquin, Kerry Walker, Genevieve Lemon, Tungia Baker, Ian Mune"/>
    <x v="33"/>
    <s v="August 15, 2021"/>
    <n v="2021"/>
    <x v="0"/>
    <n v="33"/>
    <s v="R"/>
    <x v="0"/>
    <s v="Restricted"/>
    <n v="121"/>
    <s v="Medium"/>
    <x v="57"/>
  </r>
  <r>
    <x v="119"/>
    <x v="0"/>
    <s v="Beckett"/>
    <s v="Ferdinando Cito Filomarino"/>
    <s v="John David Washington, Boyd Holbrook, Alicia Vikander, Vicky Krieps, Lena Kitsopoulou, Panos Koronis, Maria Votti"/>
    <x v="34"/>
    <s v="August 13, 2021"/>
    <n v="2021"/>
    <x v="1"/>
    <n v="5"/>
    <s v="TV-MA"/>
    <x v="0"/>
    <s v="Restricted"/>
    <n v="110"/>
    <s v="Medium"/>
    <x v="12"/>
  </r>
  <r>
    <x v="120"/>
    <x v="1"/>
    <s v="Gone for Good"/>
    <s v="Juan Carlos Medina"/>
    <s v="Finnegan Oldfield, Nicolas Duvauchelle, Guillaume Gouix, Garance Marillier, Nailia Harzoune"/>
    <x v="29"/>
    <s v="August 13, 2021"/>
    <n v="2021"/>
    <x v="1"/>
    <n v="5"/>
    <s v="TV-MA"/>
    <x v="0"/>
    <s v="Restricted"/>
    <s v="1 Season"/>
    <s v="Seasons"/>
    <x v="46"/>
  </r>
  <r>
    <x v="121"/>
    <x v="1"/>
    <s v="Valeria"/>
    <s v="Inma Torrente"/>
    <s v="Diana Gmez, Silma Lpez, Paula Malia, Teresa Riott, Maxi Iglesias, Ibrahim Al Shami"/>
    <x v="35"/>
    <s v="August 13, 2021"/>
    <n v="2021"/>
    <x v="1"/>
    <n v="5"/>
    <s v="TV-MA"/>
    <x v="0"/>
    <s v="Restricted"/>
    <s v="2 Seasons"/>
    <s v="Seasons"/>
    <x v="58"/>
  </r>
  <r>
    <x v="122"/>
    <x v="0"/>
    <s v="Lokillo: Nothing's the Same"/>
    <s v="Julin Gaviria"/>
    <s v="Lokillo Florez"/>
    <x v="36"/>
    <s v="August 12, 2021"/>
    <n v="2021"/>
    <x v="1"/>
    <n v="5"/>
    <s v="TV-MA"/>
    <x v="0"/>
    <s v="Restricted"/>
    <n v="64"/>
    <s v="Short"/>
    <x v="59"/>
  </r>
  <r>
    <x v="123"/>
    <x v="0"/>
    <s v="Monster Hunter: Legends of the Guild"/>
    <s v="Steven Yamamoto"/>
    <s v="Ben Rausch, Erica Lindbeck, Dante Basco, Brando Eaton, Stephen Kramer Glickman, Caroline Caliston, G.K. Bowes, Dan McCoy"/>
    <x v="37"/>
    <s v="August 12, 2021"/>
    <n v="2021"/>
    <x v="1"/>
    <n v="5"/>
    <s v="TV-PG"/>
    <x v="2"/>
    <s v="Guidance"/>
    <n v="59"/>
    <s v="Short"/>
    <x v="60"/>
  </r>
  <r>
    <x v="124"/>
    <x v="0"/>
    <s v="Brother Jekwu"/>
    <s v="Charles Uwagbai"/>
    <s v="Mike Ezuruonye, Juliet Ochienge, Angela Okorie, Huddah Monroe, Catherine Kamau, Naomi Mburu, Derrick Aduwo, Chris Kamau, Abubakar Salum, Celebrity Landlord"/>
    <x v="9"/>
    <s v="August 11, 2021"/>
    <n v="2021"/>
    <x v="32"/>
    <n v="10"/>
    <s v="TV-14"/>
    <x v="1"/>
    <s v="Guidance"/>
    <n v="101"/>
    <s v="Medium"/>
    <x v="43"/>
  </r>
  <r>
    <x v="125"/>
    <x v="0"/>
    <s v="La diosa del asfalto"/>
    <s v="Julin Hernndez"/>
    <s v="Ximena Romo, Mabel Cadena, Alejandra Herrera, Nelly Gonzlez, Samantha Orozco, Axel Arenas, Esteban Caicedo, Paulina Goto, Raquel Robles, Baby Btiz, Pascacio Lpez, Jun Carlos Torres, Javier Olivn, Claudia Lobo, Giovanna Zacaras"/>
    <x v="38"/>
    <s v="August 11, 2021"/>
    <n v="2021"/>
    <x v="22"/>
    <n v="6"/>
    <s v="TV-MA"/>
    <x v="0"/>
    <s v="Restricted"/>
    <n v="127"/>
    <s v="Medium"/>
    <x v="0"/>
  </r>
  <r>
    <x v="126"/>
    <x v="0"/>
    <s v="The Kissing Booth 3"/>
    <s v="Vince Marcello"/>
    <s v="Joey King, Joel Courtney, Jacob Elordi, Molly Ringwald, Taylor Zakhar Perez, Maisie Richardson-Sellers, Meganne Young, Stephen Jennings"/>
    <x v="11"/>
    <s v="August 11, 2021"/>
    <n v="2021"/>
    <x v="1"/>
    <n v="5"/>
    <s v="TV-14"/>
    <x v="1"/>
    <s v="Guidance"/>
    <n v="114"/>
    <s v="Medium"/>
    <x v="35"/>
  </r>
  <r>
    <x v="127"/>
    <x v="0"/>
    <s v="The Railway Man"/>
    <s v="Jonathan Teplitzky"/>
    <s v="Colin Firth, Nicole Kidman, Jeremy Irvine, Stellan Skarsgrd, Sam Reid, Hiroyuki Sanada, Michael MacKenzie, Tom Stokes"/>
    <x v="39"/>
    <s v="August 11, 2021"/>
    <n v="2021"/>
    <x v="4"/>
    <n v="13"/>
    <s v="R"/>
    <x v="0"/>
    <s v="Restricted"/>
    <n v="108"/>
    <s v="Medium"/>
    <x v="3"/>
  </r>
  <r>
    <x v="128"/>
    <x v="0"/>
    <s v="Quartet"/>
    <s v="Dustin Hoffman"/>
    <s v="Maggie Smith, Tom Courtenay, Billy Connolly, Pauline Collins, Michael Gambon, Andrew Sachs, Sheridan Smith, David Ryall, Trevor Peacock, Gwyneth Jones"/>
    <x v="1"/>
    <s v="August 8, 2021"/>
    <n v="2021"/>
    <x v="10"/>
    <n v="14"/>
    <s v="PG-13"/>
    <x v="1"/>
    <s v="Guidance"/>
    <n v="98"/>
    <s v="Medium"/>
    <x v="22"/>
  </r>
  <r>
    <x v="129"/>
    <x v="0"/>
    <s v="Slay"/>
    <s v="Adze Ugah"/>
    <s v="Enhle Mbali, Ramsey Nouah, Dawn Thandeka Kang, Idris Sultan, Tumi Morake, Trevor Gumbi, Lillian Dube, Kaly Bossy Asante, Shaleen Surtie, Fabian Lojege"/>
    <x v="40"/>
    <s v="August 8, 2021"/>
    <n v="2021"/>
    <x v="1"/>
    <n v="5"/>
    <s v="TV-MA"/>
    <x v="0"/>
    <s v="Restricted"/>
    <n v="86"/>
    <s v="Short"/>
    <x v="4"/>
  </r>
  <r>
    <x v="130"/>
    <x v="0"/>
    <s v="The Paper Tigers"/>
    <s v="Quoc Bao Tran"/>
    <s v="Alain Uy, Ron Yuan, Mykel Shannon Jenkins, Jae Suh Park, Matthew Page, Joziah Lagonoy, Raymond Ma"/>
    <x v="2"/>
    <s v="August 7, 2021"/>
    <n v="2021"/>
    <x v="1"/>
    <n v="5"/>
    <s v="PG-13"/>
    <x v="1"/>
    <s v="Guidance"/>
    <n v="111"/>
    <s v="Medium"/>
    <x v="27"/>
  </r>
  <r>
    <x v="131"/>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4"/>
    <s v="August 6, 2021"/>
    <n v="2021"/>
    <x v="1"/>
    <n v="5"/>
    <s v="TV-MA"/>
    <x v="0"/>
    <s v="Restricted"/>
    <s v="1 Season"/>
    <s v="Seasons"/>
    <x v="61"/>
  </r>
  <r>
    <x v="132"/>
    <x v="0"/>
    <s v="Quam's Money"/>
    <s v="Kayode Kasum"/>
    <s v="Falz, Nse Ikpe-Etim, Williams Uchemba, Toni Tones, Michelle Dede, Karibi Fubara, Buchi Ojei, Jemima Osunde, Blossom Chukwujekwu, Gbubemi Ejeye, Badmus Olakunle"/>
    <x v="9"/>
    <s v="August 6, 2021"/>
    <n v="2021"/>
    <x v="22"/>
    <n v="6"/>
    <s v="TV-MA"/>
    <x v="0"/>
    <s v="Restricted"/>
    <n v="115"/>
    <s v="Medium"/>
    <x v="36"/>
  </r>
  <r>
    <x v="133"/>
    <x v="0"/>
    <s v="The Swarm"/>
    <s v="Just Philippot"/>
    <s v="Suliane Brahim, Sofian Khammes, Marie Narbonne, Raphal Romand, Stphan Castang, Victor Bonnel, Christian Bouillette, Renan Prvot, Vincent Deniard"/>
    <x v="29"/>
    <s v="August 6, 2021"/>
    <n v="2021"/>
    <x v="1"/>
    <n v="5"/>
    <s v="TV-14"/>
    <x v="1"/>
    <s v="Guidance"/>
    <n v="102"/>
    <s v="Medium"/>
    <x v="62"/>
  </r>
  <r>
    <x v="134"/>
    <x v="0"/>
    <s v="Vivo"/>
    <s v="Kirk DeMicco, Brandon Jeffords"/>
    <s v="Lin-Manuel Miranda, Ynairaly Simo, Zoe Saldana, Juan de Marcos, Brian Tyree Henry, Gloria Estefan, Michael Rooker, Nicole Byer"/>
    <x v="41"/>
    <s v="August 6, 2021"/>
    <n v="2021"/>
    <x v="1"/>
    <n v="5"/>
    <s v="PG"/>
    <x v="2"/>
    <s v="Guidance"/>
    <n v="100"/>
    <s v="Medium"/>
    <x v="63"/>
  </r>
  <r>
    <x v="135"/>
    <x v="0"/>
    <s v="Chennai Express"/>
    <s v="Rohit Shetty"/>
    <s v="Shah Rukh Khan, Deepika Padukone, Nikitin Dheer, Satyaraj, Kamini Kaushal, Lekh Tandon, Mukesh Tiwari"/>
    <x v="4"/>
    <s v="August 5, 2021"/>
    <n v="2021"/>
    <x v="4"/>
    <n v="13"/>
    <s v="TV-14"/>
    <x v="1"/>
    <s v="Guidance"/>
    <n v="135"/>
    <s v="Medium"/>
    <x v="45"/>
  </r>
  <r>
    <x v="136"/>
    <x v="0"/>
    <s v="Esperando la carroza"/>
    <s v="Alejandro Doria"/>
    <s v="Luis Brandoni, China Zorrilla, Antonio Gasalla, Julio De Grazia, Betiana Blum, Monica Villa, Juan Manuel Tenuta, Andrea Tenuta, Cecilia Rossetto, Enrique Pinti"/>
    <x v="42"/>
    <s v="August 5, 2021"/>
    <n v="2021"/>
    <x v="40"/>
    <n v="41"/>
    <s v="TV-MA"/>
    <x v="0"/>
    <s v="Restricted"/>
    <n v="95"/>
    <s v="Medium"/>
    <x v="64"/>
  </r>
  <r>
    <x v="137"/>
    <x v="0"/>
    <s v="Lady Boss: The Jackie Collins Story"/>
    <s v="Laura Fairrie"/>
    <s v="Jackie Collins"/>
    <x v="1"/>
    <s v="August 5, 2021"/>
    <n v="2021"/>
    <x v="1"/>
    <n v="5"/>
    <s v="TV-14"/>
    <x v="1"/>
    <s v="Guidance"/>
    <n v="97"/>
    <s v="Medium"/>
    <x v="65"/>
  </r>
  <r>
    <x v="138"/>
    <x v="0"/>
    <s v="Tango Feroz"/>
    <s v="Marcelo Pieyro"/>
    <s v="Fernn Mirs, Cecilia Dopazo, Imanol Arias, Hctor Alterio, Leonardo Sbaraglia, Federico D'Ela, David Masajnik, Cristina Banegas, Ernesto Alterio, Antonio Birabent"/>
    <x v="43"/>
    <s v="August 5, 2021"/>
    <n v="2021"/>
    <x v="0"/>
    <n v="33"/>
    <s v="TV-MA"/>
    <x v="0"/>
    <s v="Restricted"/>
    <n v="124"/>
    <s v="Medium"/>
    <x v="66"/>
  </r>
  <r>
    <x v="139"/>
    <x v="0"/>
    <s v="'76"/>
    <s v="Izu Ojukwu"/>
    <s v="Ramsey Nouah, Rita Dominic, Chidi Mokeme, Ibinabo Fiberesima, Daniel K. Daniel, Memry Savanhu, Adonijah Owiriwa, Pat Nebo, Nelly Ekwereogu, Shuaibu Ebenesi Adams, Debo Oguns, Ben Nwosu, Ada Ofoegbu"/>
    <x v="9"/>
    <s v="August 4, 2021"/>
    <n v="2021"/>
    <x v="32"/>
    <n v="10"/>
    <s v="TV-PG"/>
    <x v="2"/>
    <s v="Guidance"/>
    <n v="118"/>
    <s v="Medium"/>
    <x v="3"/>
  </r>
  <r>
    <x v="140"/>
    <x v="0"/>
    <s v="Aftermath"/>
    <s v="Peter Winther"/>
    <s v="Ashley Greene, Shawn Ashmore, Sharif Atkins, Britt Baron, Diana Hopper, Ross McCall, Jamie Kaler, Travis Coles, Susan Walters, Jason Liles"/>
    <x v="2"/>
    <s v="August 4, 2021"/>
    <n v="2021"/>
    <x v="1"/>
    <n v="5"/>
    <s v="TV-MA"/>
    <x v="0"/>
    <s v="Restricted"/>
    <n v="115"/>
    <s v="Medium"/>
    <x v="55"/>
  </r>
  <r>
    <x v="141"/>
    <x v="0"/>
    <s v="American Masters: Inventing David Geffen"/>
    <s v="Susan Lacy"/>
    <s v="David Geffen"/>
    <x v="2"/>
    <s v="August 4, 2021"/>
    <n v="2021"/>
    <x v="10"/>
    <n v="14"/>
    <s v="TV-MA"/>
    <x v="0"/>
    <s v="Restricted"/>
    <n v="115"/>
    <s v="Medium"/>
    <x v="67"/>
  </r>
  <r>
    <x v="142"/>
    <x v="0"/>
    <s v="Heavy"/>
    <s v="James Mangold"/>
    <s v="Pruitt Taylor Vince, Shelley Winters, Liv Tyler, Debbie Harry, Evan Dando, Joe Grifasi, David Patrick Kelly, Marian Quinn"/>
    <x v="2"/>
    <s v="August 3, 2021"/>
    <n v="2021"/>
    <x v="39"/>
    <n v="31"/>
    <s v="R"/>
    <x v="0"/>
    <s v="Restricted"/>
    <n v="104"/>
    <s v="Medium"/>
    <x v="54"/>
  </r>
  <r>
    <x v="143"/>
    <x v="0"/>
    <s v="Ije: The Journey"/>
    <s v="Chineze Anyaene"/>
    <s v="Genevieve Nnaji, Omotola Jalade-Ekeinde, Odalys Garcia, Ulrich Que, Jeff Swarthout, Clem Ohameze, Ann D. Carey, Anahit Setian, Danielle Soibelman, Jon Morgan Woodward"/>
    <x v="44"/>
    <s v="August 3, 2021"/>
    <n v="2021"/>
    <x v="3"/>
    <n v="16"/>
    <s v="TV-MA"/>
    <x v="0"/>
    <s v="Restricted"/>
    <n v="106"/>
    <s v="Medium"/>
    <x v="3"/>
  </r>
  <r>
    <x v="144"/>
    <x v="1"/>
    <s v="Office Girls"/>
    <s v="Hsu Fu-chun"/>
    <s v="Roy Chiu, Alice Ko, Tia Lee, Patrick Lee, Kuo Shu-yao, James Wen, Janel Tsai"/>
    <x v="45"/>
    <s v="August 3, 2021"/>
    <n v="2021"/>
    <x v="15"/>
    <n v="15"/>
    <s v="TV-14"/>
    <x v="1"/>
    <s v="Guidance"/>
    <s v="1 Season"/>
    <s v="Seasons"/>
    <x v="68"/>
  </r>
  <r>
    <x v="145"/>
    <x v="0"/>
    <s v="Beethoven"/>
    <s v="Brian Levant"/>
    <s v="Charles Grodin, Bonnie Hunt, Dean Jones, Oliver Platt, Stanley Tucci, Nicholle Tom, Christopher Castile, Sarah Rose Karr, David Duchovny, Patricia Heaton, O-Lan Jones, Nancy Fish"/>
    <x v="2"/>
    <s v="August 1, 2021"/>
    <n v="2021"/>
    <x v="41"/>
    <n v="34"/>
    <s v="PG"/>
    <x v="2"/>
    <s v="Guidance"/>
    <n v="87"/>
    <s v="Short"/>
    <x v="17"/>
  </r>
  <r>
    <x v="146"/>
    <x v="0"/>
    <s v="Beethoven's 2nd"/>
    <s v="Rod Daniel"/>
    <s v="Charles Grodin, Bonnie Hunt, Nicholle Tom, Christopher Castile, Sarah Rose Karr, Debi Mazar, Chris Penn"/>
    <x v="2"/>
    <s v="August 1, 2021"/>
    <n v="2021"/>
    <x v="0"/>
    <n v="33"/>
    <s v="PG"/>
    <x v="2"/>
    <s v="Guidance"/>
    <n v="88"/>
    <s v="Short"/>
    <x v="17"/>
  </r>
  <r>
    <x v="147"/>
    <x v="0"/>
    <s v="Beowulf"/>
    <s v="Robert Zemeckis"/>
    <s v="Ray Winstone, Anthony Hopkins, John Malkovich, Angelina Jolie, Robin Wright, Brendan Gleeson, Crispin Glover, Alison Lohman, Sharisse Baker-Bernard"/>
    <x v="31"/>
    <s v="August 1, 2021"/>
    <n v="2021"/>
    <x v="18"/>
    <n v="19"/>
    <s v="PG-13"/>
    <x v="1"/>
    <s v="Guidance"/>
    <n v="114"/>
    <s v="Medium"/>
    <x v="26"/>
  </r>
  <r>
    <x v="148"/>
    <x v="0"/>
    <s v="Boyka: Undisputed"/>
    <s v="Todor Chapkanov"/>
    <s v="Scott Adkins, Teodora Duhovnikova, Alon Aboutboul, Julian Vergov, Brahim Achabbakhe, Paul Chahidi, Petio Petkov, Valentin Ganev, Vlado Mihailov"/>
    <x v="46"/>
    <s v="August 1, 2021"/>
    <n v="2021"/>
    <x v="32"/>
    <n v="10"/>
    <s v="R"/>
    <x v="0"/>
    <s v="Restricted"/>
    <n v="90"/>
    <s v="Medium"/>
    <x v="12"/>
  </r>
  <r>
    <x v="149"/>
    <x v="0"/>
    <s v="Catch Me If You Can"/>
    <s v="Steven Spielberg"/>
    <s v="Leonardo DiCaprio, Tom Hanks, Christopher Walken, Martin Sheen, Nathalie Baye, Amy Adams, James Brolin, Brian Howe, Frank John Hughes, Steve Eastin"/>
    <x v="14"/>
    <s v="August 1, 2021"/>
    <n v="2021"/>
    <x v="12"/>
    <n v="24"/>
    <s v="PG-13"/>
    <x v="1"/>
    <s v="Guidance"/>
    <n v="142"/>
    <s v="Medium"/>
    <x v="24"/>
  </r>
  <r>
    <x v="150"/>
    <x v="0"/>
    <s v="Cloudy with a Chance of Meatballs"/>
    <s v="Phil Lord, Christopher Miller"/>
    <s v="Bill Hader, Anna Faris, James Caan, Andy Samberg, Bruce Campbell, Mr. T, Bobb'e J. Thompson, Benjamin Bratt, Neil Patrick Harris, Al Roker"/>
    <x v="14"/>
    <s v="August 1, 2021"/>
    <n v="2021"/>
    <x v="17"/>
    <n v="17"/>
    <s v="PG"/>
    <x v="2"/>
    <s v="Guidance"/>
    <n v="90"/>
    <s v="Medium"/>
    <x v="69"/>
  </r>
  <r>
    <x v="151"/>
    <x v="0"/>
    <s v="Deep Blue Sea"/>
    <s v="Renny Harlin"/>
    <s v="Thomas Jane, Saffron Burrows, Samuel L. Jackson, Jacqueline McKenzie, Michael Rapaport, Stellan Skarsgrd, LL Cool J, Aida Turturro, Cristos, Daniel Rey"/>
    <x v="17"/>
    <s v="August 1, 2021"/>
    <n v="2021"/>
    <x v="31"/>
    <n v="27"/>
    <s v="R"/>
    <x v="0"/>
    <s v="Restricted"/>
    <n v="105"/>
    <s v="Medium"/>
    <x v="70"/>
  </r>
  <r>
    <x v="152"/>
    <x v="0"/>
    <s v="Ferris Bueller's Day Off"/>
    <s v="John Hughes"/>
    <s v="Matthew Broderick, Alan Ruck, Mia Sara, Jeffrey Jones, Jennifer Grey, Cindy Pickett, Lyman Ward, Edie McClurg, Charlie Sheen, Kristy Swanson, Ben Stein, Del Close"/>
    <x v="2"/>
    <s v="August 1, 2021"/>
    <n v="2021"/>
    <x v="33"/>
    <n v="40"/>
    <s v="PG-13"/>
    <x v="1"/>
    <s v="Guidance"/>
    <n v="103"/>
    <s v="Medium"/>
    <x v="71"/>
  </r>
  <r>
    <x v="153"/>
    <x v="0"/>
    <s v="Five Feet Apart"/>
    <s v="Justin Baldoni"/>
    <s v="Haley Lu Richardson, Cole Sprouse, Moiss Arias, Kimberly Hbert Gregory, Parminder Nagra, Claire Forlani, Emily Baldoni, Gary Weeks, Cynthia Evans"/>
    <x v="2"/>
    <s v="August 1, 2021"/>
    <n v="2021"/>
    <x v="23"/>
    <n v="7"/>
    <s v="PG-13"/>
    <x v="1"/>
    <s v="Guidance"/>
    <n v="116"/>
    <s v="Medium"/>
    <x v="21"/>
  </r>
  <r>
    <x v="154"/>
    <x v="0"/>
    <s v="Freedomland"/>
    <s v="Joe Roth"/>
    <s v="Samuel L. Jackson, Julianne Moore, Edie Falco, Ron Eldard, William Forsythe, Aunjanue Ellis, Anthony Mackie, LaTanya Richardson Jackson, Clarke Peters, Peter Friedman, Domenick Lombardozzi"/>
    <x v="2"/>
    <s v="August 1, 2021"/>
    <n v="2021"/>
    <x v="20"/>
    <n v="20"/>
    <s v="R"/>
    <x v="0"/>
    <s v="Restricted"/>
    <n v="113"/>
    <s v="Medium"/>
    <x v="13"/>
  </r>
  <r>
    <x v="155"/>
    <x v="0"/>
    <s v="Good Luck Chuck"/>
    <s v="Mark Helfrich"/>
    <s v="Dane Cook, Jessica Alba, Dan Fogler, Ellia English, Sasha Pieterse, Annie Wood, Lonny Ross, Chelan Simmons, Simone Bailly, Jodelle Ferland, Crystal Lowe, Troy Gentile, Georgia Craig, Michelle Harrison, Chiara Zanni"/>
    <x v="14"/>
    <s v="August 1, 2021"/>
    <n v="2021"/>
    <x v="18"/>
    <n v="19"/>
    <s v="R"/>
    <x v="0"/>
    <s v="Restricted"/>
    <n v="99"/>
    <s v="Medium"/>
    <x v="35"/>
  </r>
  <r>
    <x v="156"/>
    <x v="0"/>
    <s v="Inception"/>
    <s v="Christopher Nolan"/>
    <s v="Leonardo DiCaprio, Joseph Gordon-Levitt, Elliot Page, Tom Hardy, Ken Watanabe, Dileep Rao, Cillian Murphy, Tom Berenger, Marion Cotillard, Pete Postlethwaite, Michael Caine, Lukas Haas"/>
    <x v="31"/>
    <s v="August 1, 2021"/>
    <n v="2021"/>
    <x v="3"/>
    <n v="16"/>
    <s v="PG-13"/>
    <x v="1"/>
    <s v="Guidance"/>
    <n v="148"/>
    <s v="Medium"/>
    <x v="72"/>
  </r>
  <r>
    <x v="157"/>
    <x v="0"/>
    <s v="Magnolia"/>
    <s v="Paul Thomas Anderson"/>
    <s v="John C. Reilly, Philip Baker Hall, Tom Cruise, Julianne Moore, Philip Seymour Hoffman, William H. Macy, Jeremy Blackman, Jason Robards, Melinda Dillon, April Grace, Luis Guzmn, Ricky Jay, Alfred Molina, Michael Murphy, Melora Walters"/>
    <x v="2"/>
    <s v="August 1, 2021"/>
    <n v="2021"/>
    <x v="31"/>
    <n v="27"/>
    <s v="R"/>
    <x v="0"/>
    <s v="Restricted"/>
    <n v="189"/>
    <s v="Long"/>
    <x v="44"/>
  </r>
  <r>
    <x v="158"/>
    <x v="0"/>
    <s v="Major Payne"/>
    <s v="Nick Castle"/>
    <s v="Damon Wayans, Karyn Parsons, William Hickey, Michael Ironside, Albert Hall, Ross Bickell, Orlando Brown, Peyton Chesson-Fohl, Steven Martini"/>
    <x v="2"/>
    <s v="August 1, 2021"/>
    <n v="2021"/>
    <x v="39"/>
    <n v="31"/>
    <s v="PG-13"/>
    <x v="1"/>
    <s v="Guidance"/>
    <n v="97"/>
    <s v="Medium"/>
    <x v="5"/>
  </r>
  <r>
    <x v="159"/>
    <x v="0"/>
    <s v="My Girl"/>
    <s v="Howard Zieff"/>
    <s v="Dan Aykroyd, Jamie Lee Curtis, Macaulay Culkin, Anna Chlumsky, Richard Masur, Griffin Dunne, Ann Nelson, Peter Michael Goetz, Jane Hallaren, Anthony R. Jones"/>
    <x v="2"/>
    <s v="August 1, 2021"/>
    <n v="2021"/>
    <x v="30"/>
    <n v="35"/>
    <s v="PG-13"/>
    <x v="1"/>
    <s v="Guidance"/>
    <n v="102"/>
    <s v="Medium"/>
    <x v="24"/>
  </r>
  <r>
    <x v="160"/>
    <x v="0"/>
    <s v="My Girl 2"/>
    <s v="Howard Zieff"/>
    <s v="Anna Chlumsky, Austin O'Brien, Dan Aykroyd, Jamie Lee Curtis, Richard Masur, Christine Ebersole, Angeline Ball"/>
    <x v="2"/>
    <s v="August 1, 2021"/>
    <n v="2021"/>
    <x v="24"/>
    <n v="32"/>
    <s v="PG"/>
    <x v="2"/>
    <s v="Guidance"/>
    <n v="99"/>
    <s v="Medium"/>
    <x v="73"/>
  </r>
  <r>
    <x v="161"/>
    <x v="0"/>
    <s v="Open Season: Scared Silly"/>
    <s v="David Feiss"/>
    <s v="William Townsend, Donny Lucas, Melissa Sturm, Trevor Devall, Brian Drummond, Kathleen Barr, Garry Chalk, Lee Tockar, Shannon Chan-Kent, Michelle Murdocca, Lorne Cardinal, Peter Kelamis"/>
    <x v="14"/>
    <s v="August 1, 2021"/>
    <n v="2021"/>
    <x v="25"/>
    <n v="11"/>
    <s v="PG"/>
    <x v="2"/>
    <s v="Guidance"/>
    <n v="85"/>
    <s v="Short"/>
    <x v="17"/>
  </r>
  <r>
    <x v="162"/>
    <x v="0"/>
    <s v="Pineapple Express"/>
    <s v="David Gordon Green"/>
    <s v="Seth Rogen, James Franco, Danny McBride, Kevin Corrigan, Craig Robinson, Gary Cole, Rosie Perez, Ed Begley Jr., Nora Dunn, Amber Heard"/>
    <x v="2"/>
    <s v="August 1, 2021"/>
    <n v="2021"/>
    <x v="16"/>
    <n v="18"/>
    <s v="R"/>
    <x v="0"/>
    <s v="Restricted"/>
    <n v="112"/>
    <s v="Medium"/>
    <x v="27"/>
  </r>
  <r>
    <x v="163"/>
    <x v="0"/>
    <s v="Planet 51"/>
    <s v="Jorge Blanco"/>
    <s v="Justin Long, Dwayne Johnson, Gary Oldman, Seann William Scott, Jessica Biel, John Cleese, Freddie Benedict"/>
    <x v="47"/>
    <s v="August 1, 2021"/>
    <n v="2021"/>
    <x v="17"/>
    <n v="17"/>
    <s v="PG"/>
    <x v="2"/>
    <s v="Guidance"/>
    <n v="91"/>
    <s v="Medium"/>
    <x v="69"/>
  </r>
  <r>
    <x v="164"/>
    <x v="0"/>
    <s v="Poms"/>
    <s v="Zara Hayes"/>
    <s v="Diane Keaton, Jacki Weaver, Pam Grier, Rhea Perlman, Celia Weston, Alisha Boe, Charlie Tahan"/>
    <x v="11"/>
    <s v="August 1, 2021"/>
    <n v="2021"/>
    <x v="23"/>
    <n v="7"/>
    <s v="PG-13"/>
    <x v="1"/>
    <s v="Guidance"/>
    <n v="91"/>
    <s v="Medium"/>
    <x v="5"/>
  </r>
  <r>
    <x v="165"/>
    <x v="0"/>
    <s v="Seabiscuit"/>
    <s v="Gary Ross"/>
    <s v="Tobey Maguire, Jeff Bridges, Chris Cooper, Elizabeth Banks, Gary Stevens, William H. Macy, David McCullough, Kingston DuCoeur, Eddie Jones, Ed Lauter, Michael O'Neill, Michael Angarano, Royce D. Applegate, Annie Corley, Valerie Mahaffey"/>
    <x v="2"/>
    <s v="August 1, 2021"/>
    <n v="2021"/>
    <x v="13"/>
    <n v="23"/>
    <s v="PG-13"/>
    <x v="1"/>
    <s v="Guidance"/>
    <n v="141"/>
    <s v="Medium"/>
    <x v="74"/>
  </r>
  <r>
    <x v="166"/>
    <x v="0"/>
    <s v="Space Cowboys"/>
    <s v="Clint Eastwood"/>
    <s v="Clint Eastwood, Tommy Lee Jones, Donald Sutherland, James Garner, James Cromwell, Marcia Gay Harden, William Devane, Loren Dean, Courtney B. Vance, Rade Serbedzija, Barbara Babcock, Blair Brown"/>
    <x v="2"/>
    <s v="August 1, 2021"/>
    <n v="2021"/>
    <x v="42"/>
    <n v="26"/>
    <s v="PG-13"/>
    <x v="1"/>
    <s v="Guidance"/>
    <n v="130"/>
    <s v="Medium"/>
    <x v="75"/>
  </r>
  <r>
    <x v="167"/>
    <x v="0"/>
    <s v="Team America: World Police"/>
    <s v="Trey Parker"/>
    <s v="Trey Parker, Matt Stone, Kristen Miller, Masasa Moyo, Daran Norris, Phil Hendrie, Maurice LaMarche, Chelsea Magritte, Jeremy Shada, Fred Tatasciore"/>
    <x v="28"/>
    <s v="August 1, 2021"/>
    <n v="2021"/>
    <x v="14"/>
    <n v="22"/>
    <s v="R"/>
    <x v="0"/>
    <s v="Restricted"/>
    <n v="98"/>
    <s v="Medium"/>
    <x v="76"/>
  </r>
  <r>
    <x v="168"/>
    <x v="0"/>
    <s v="The Edge of Seventeen"/>
    <s v="Kelly Fremon Craig"/>
    <s v="Hailee Steinfeld, Woody Harrelson, Kyra Sedgwick, Haley Lu Richardson, Blake Jenner, Hayden Szeto, Alexander Calvert, Eric Keenleyside"/>
    <x v="48"/>
    <s v="August 1, 2021"/>
    <n v="2021"/>
    <x v="32"/>
    <n v="10"/>
    <s v="R"/>
    <x v="0"/>
    <s v="Restricted"/>
    <n v="105"/>
    <s v="Medium"/>
    <x v="2"/>
  </r>
  <r>
    <x v="169"/>
    <x v="0"/>
    <s v="The Haunting in Connecticut 2: Ghosts of Georgia"/>
    <s v="Tom Elkins"/>
    <s v="Abigail Spencer, Chad Michael Murray, Katee Sackhoff, Emily Alyn Lind, Cicely Tyson, Andrea Frankle, Brad James, Lance E. Nichols"/>
    <x v="2"/>
    <s v="August 1, 2021"/>
    <n v="2021"/>
    <x v="4"/>
    <n v="13"/>
    <s v="R"/>
    <x v="0"/>
    <s v="Restricted"/>
    <n v="101"/>
    <s v="Medium"/>
    <x v="55"/>
  </r>
  <r>
    <x v="170"/>
    <x v="0"/>
    <s v="The Last Boy Scout"/>
    <s v="Tony Scott"/>
    <s v="Bruce Willis, Damon Wayans, Chelsea Field, Noble Willingham, Taylor Negron, Danielle Harris, Halle Berry, Bruce McGill"/>
    <x v="2"/>
    <s v="August 1, 2021"/>
    <n v="2021"/>
    <x v="30"/>
    <n v="35"/>
    <s v="R"/>
    <x v="0"/>
    <s v="Restricted"/>
    <n v="105"/>
    <s v="Medium"/>
    <x v="27"/>
  </r>
  <r>
    <x v="171"/>
    <x v="0"/>
    <s v="The Lincoln Lawyer"/>
    <s v="Brad Furman"/>
    <s v="Matthew McConaughey, Josh Lucas, Ryan Phillippe, John Leguizamo, Michael Pea, Bryan Cranston, Bob Gunton, William H. Macy, Marisa Tomei, Frances Fisher"/>
    <x v="2"/>
    <s v="August 1, 2021"/>
    <n v="2021"/>
    <x v="15"/>
    <n v="15"/>
    <s v="R"/>
    <x v="0"/>
    <s v="Restricted"/>
    <n v="118"/>
    <s v="Medium"/>
    <x v="13"/>
  </r>
  <r>
    <x v="172"/>
    <x v="0"/>
    <s v="The Losers"/>
    <s v="Sylvain White"/>
    <s v="Jeffrey Dean Morgan, Zoe Saldana, Chris Evans, Idris Elba, Columbus Short, scar Jaenada, Jason Patric, Holt McCallany, Peter Macdissi, Peter Francis James"/>
    <x v="49"/>
    <s v="August 1, 2021"/>
    <n v="2021"/>
    <x v="3"/>
    <n v="16"/>
    <s v="PG-13"/>
    <x v="1"/>
    <s v="Guidance"/>
    <n v="97"/>
    <s v="Medium"/>
    <x v="12"/>
  </r>
  <r>
    <x v="173"/>
    <x v="0"/>
    <s v="The Machinist"/>
    <s v="Brad Anderson"/>
    <s v="Christian Bale, Jennifer Jason Leigh, Aitana Snchez-Gijn, John Sharian, Michael Ironside, Lawrence Gilliard Jr., Reg E. Cathey, Anna Massey, Matthew Romero, Robert Long, Colin Stinton, Craig Stevenson"/>
    <x v="50"/>
    <s v="August 1, 2021"/>
    <n v="2021"/>
    <x v="14"/>
    <n v="22"/>
    <s v="R"/>
    <x v="0"/>
    <s v="Restricted"/>
    <n v="102"/>
    <s v="Medium"/>
    <x v="77"/>
  </r>
  <r>
    <x v="174"/>
    <x v="0"/>
    <s v="The Net"/>
    <s v="Irwin Winkler"/>
    <s v="Sandra Bullock, Jeremy Northam, Dennis Miller, Diane Baker, Wendy Gazelle, Ken Howard, Ray McKinnon, Daniel Schorr, L. Scott Caldwell, Robert Gossett"/>
    <x v="2"/>
    <s v="August 1, 2021"/>
    <n v="2021"/>
    <x v="39"/>
    <n v="31"/>
    <s v="PG-13"/>
    <x v="1"/>
    <s v="Guidance"/>
    <n v="114"/>
    <s v="Medium"/>
    <x v="7"/>
  </r>
  <r>
    <x v="175"/>
    <x v="0"/>
    <s v="The Original Kings of Comedy"/>
    <s v="Spike Lee"/>
    <s v="Steve Harvey, D.L. Hughley, Cedric the Entertainer, Bernie Mac"/>
    <x v="2"/>
    <s v="August 1, 2021"/>
    <n v="2021"/>
    <x v="42"/>
    <n v="26"/>
    <s v="R"/>
    <x v="0"/>
    <s v="Restricted"/>
    <n v="111"/>
    <s v="Medium"/>
    <x v="59"/>
  </r>
  <r>
    <x v="176"/>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2"/>
    <s v="August 1, 2021"/>
    <n v="2021"/>
    <x v="3"/>
    <n v="16"/>
    <s v="PG-13"/>
    <x v="1"/>
    <s v="Guidance"/>
    <n v="125"/>
    <s v="Medium"/>
    <x v="35"/>
  </r>
  <r>
    <x v="177"/>
    <x v="0"/>
    <s v="Eyes of a Thief"/>
    <s v="Najwa Najjar"/>
    <s v="Khaled Abol El Naga, Souad Massi, Suhail Haddad, Malak Ermileh, Maisa Abd Elhadi, Walid Abdul Salam, Nisreen Faour, Areen Omari"/>
    <x v="51"/>
    <s v="July 30, 2021"/>
    <n v="2021"/>
    <x v="28"/>
    <n v="12"/>
    <s v="TV-14"/>
    <x v="1"/>
    <s v="Guidance"/>
    <n v="103"/>
    <s v="Medium"/>
    <x v="0"/>
  </r>
  <r>
    <x v="178"/>
    <x v="0"/>
    <s v="Flower Girl"/>
    <s v="Michelle Bello"/>
    <s v="Damilola Adegbite, Chris Attoh, Chuks Chukwujekwu, Blossom Chukwujekwu, Eku Edewor, Bikiya Graham Douglas"/>
    <x v="9"/>
    <s v="July 29, 2021"/>
    <n v="2021"/>
    <x v="4"/>
    <n v="13"/>
    <s v="TV-PG"/>
    <x v="2"/>
    <s v="Guidance"/>
    <n v="94"/>
    <s v="Medium"/>
    <x v="4"/>
  </r>
  <r>
    <x v="179"/>
    <x v="0"/>
    <s v="Bartkowiak"/>
    <s v="Daniel Markowicz"/>
    <s v="Jzef Pawowski, Zofia Domalik, Szymon Bobrowski, Bartomiej Topa, Janusz Chabior, Rafa Zawierucha, Antoni Pawlicki, Cezary ukaszewicz, Danuta Stenka, Jan Frycz, Damian Majewski"/>
    <x v="52"/>
    <s v="July 28, 2021"/>
    <n v="2021"/>
    <x v="1"/>
    <n v="5"/>
    <s v="TV-MA"/>
    <x v="0"/>
    <s v="Restricted"/>
    <n v="92"/>
    <s v="Medium"/>
    <x v="32"/>
  </r>
  <r>
    <x v="180"/>
    <x v="1"/>
    <s v="The Flash"/>
    <s v="Glen Winter"/>
    <s v="Grant Gustin, Candice Patton, Danielle Panabaker, Carlos Valdes, Tom Cavanagh, Jesse L. Martin, Neil Sandilands, Britne Oldford, Danielle Nicolet, Keiynan Lonsdale, Kim Engelbrecht"/>
    <x v="2"/>
    <s v="July 28, 2021"/>
    <n v="2021"/>
    <x v="1"/>
    <n v="5"/>
    <s v="TV-14"/>
    <x v="1"/>
    <s v="Guidance"/>
    <s v="7 Seasons"/>
    <s v="Seasons"/>
    <x v="78"/>
  </r>
  <r>
    <x v="181"/>
    <x v="0"/>
    <s v="Department"/>
    <s v="Ram Gopal Varma"/>
    <s v="Amitabh Bachchan, Sanjay Dutt, Rana Daggubati, Vijay Raaz, Abhimanyu Singh, Madhu Shalini, Deepak Tijori, Anjana Sukhani, Manchu Lakshmi"/>
    <x v="4"/>
    <s v="July 27, 2021"/>
    <n v="2021"/>
    <x v="10"/>
    <n v="14"/>
    <s v="TV-MA"/>
    <x v="0"/>
    <s v="Restricted"/>
    <n v="143"/>
    <s v="Medium"/>
    <x v="32"/>
  </r>
  <r>
    <x v="182"/>
    <x v="0"/>
    <s v="The Operative"/>
    <s v="Yuval Adler"/>
    <s v="Diane Kruger, Martin Freeman, Cas Anvar, Rotem Keinan, Yohanan Herson"/>
    <x v="53"/>
    <s v="July 27, 2021"/>
    <n v="2021"/>
    <x v="23"/>
    <n v="7"/>
    <s v="TV-MA"/>
    <x v="0"/>
    <s v="Restricted"/>
    <n v="117"/>
    <s v="Medium"/>
    <x v="20"/>
  </r>
  <r>
    <x v="18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2"/>
    <s v="July 24, 2021"/>
    <n v="2021"/>
    <x v="10"/>
    <n v="14"/>
    <s v="R"/>
    <x v="0"/>
    <s v="Restricted"/>
    <n v="165"/>
    <s v="Medium"/>
    <x v="8"/>
  </r>
  <r>
    <x v="184"/>
    <x v="0"/>
    <s v="A Second Chance:  Rivals!"/>
    <s v="Clay Glen"/>
    <s v="Emily Morris, Stella Shute, Eva Grados, India Colombi, Nina Pearce, Adam Tuominen, Carmel Johnson, Natasha Wanganeen, Elysia Markou, Alexander Lloyd, Amy Handley"/>
    <x v="54"/>
    <s v="July 23, 2021"/>
    <n v="2021"/>
    <x v="1"/>
    <n v="5"/>
    <s v="PG"/>
    <x v="2"/>
    <s v="Guidance"/>
    <n v="91"/>
    <s v="Medium"/>
    <x v="79"/>
  </r>
  <r>
    <x v="185"/>
    <x v="0"/>
    <s v="The Last Letter From Your Lover"/>
    <s v="Augustine Frizzell"/>
    <s v="Shailene Woodley, Felicity Jones, Callum Turner, Joe Alwyn, Nabhaan Rizwan, Ncuti Gatwa, Emma Appleton, Christian Brassington, Alice Orr-Ewing, Lee Knight, Zoe Boyle, Ben Cross, Diana Kent"/>
    <x v="1"/>
    <s v="July 23, 2021"/>
    <n v="2021"/>
    <x v="1"/>
    <n v="5"/>
    <s v="TV-MA"/>
    <x v="0"/>
    <s v="Restricted"/>
    <n v="111"/>
    <s v="Medium"/>
    <x v="21"/>
  </r>
  <r>
    <x v="186"/>
    <x v="0"/>
    <s v="Chhota Bheem And The Broken Amulet"/>
    <s v="Rajiv Chilaka"/>
    <s v="Vatsal Dubey, Julie Tejwani, Rupa Bhimani, Jigna Bhardwaj, Rajesh Kava, Mousam, Swapnil"/>
    <x v="4"/>
    <s v="July 22, 2021"/>
    <n v="2021"/>
    <x v="4"/>
    <n v="13"/>
    <s v="TV-Y7"/>
    <x v="3"/>
    <s v="Safe"/>
    <n v="64"/>
    <s v="Short"/>
    <x v="80"/>
  </r>
  <r>
    <x v="187"/>
    <x v="0"/>
    <s v="Chhota Bheem aur Krishna"/>
    <s v="Rajiv Chilaka"/>
    <s v="Vatsal Dubey, Julie Tejwani, Rupa Bhimani, Jigna Bhardwaj, Rajesh Kava, Arun Shekher, Sanchit Wartak"/>
    <x v="4"/>
    <s v="July 22, 2021"/>
    <n v="2021"/>
    <x v="17"/>
    <n v="17"/>
    <s v="TV-Y7"/>
    <x v="3"/>
    <s v="Safe"/>
    <n v="68"/>
    <s v="Short"/>
    <x v="80"/>
  </r>
  <r>
    <x v="188"/>
    <x v="0"/>
    <s v="Cousins"/>
    <s v="Ainsley Gardiner, Briar Grace-Smith"/>
    <s v="Rachel House, Briar Grace-Smith, Tanea Heke, Tioreore Ngatai-Melbourne, Ana Scotney, Hariata Moriarty, Chelsie Preston Crayford, Sylvia Rands"/>
    <x v="55"/>
    <s v="July 22, 2021"/>
    <n v="2021"/>
    <x v="1"/>
    <n v="5"/>
    <s v="TV-MA"/>
    <x v="0"/>
    <s v="Restricted"/>
    <n v="99"/>
    <s v="Medium"/>
    <x v="24"/>
  </r>
  <r>
    <x v="189"/>
    <x v="0"/>
    <s v="Sanitation Day"/>
    <s v="Seyi Babatope"/>
    <s v="Blossom Chukwujekwu, Elozonam Ogbolu, Nse Ikpe-Etim, Belinda Effah, Saeed Mohammed, Chukwuemeka Okoroafor, Kunle Fawole, Chris Okagbue, Adebayo Salami, Charles Inojie, Elvina Ibru, Tobi Bakare"/>
    <x v="9"/>
    <s v="July 21, 2021"/>
    <n v="2021"/>
    <x v="22"/>
    <n v="6"/>
    <s v="TV-14"/>
    <x v="1"/>
    <s v="Guidance"/>
    <n v="105"/>
    <s v="Medium"/>
    <x v="20"/>
  </r>
  <r>
    <x v="190"/>
    <x v="0"/>
    <s v="Milkwater"/>
    <s v="Morgan Ingari"/>
    <s v="Molly Bernard, Patrick Breen, Robin de Jess, Ava Eisenson, Ade Otukoya"/>
    <x v="2"/>
    <s v="July 20, 2021"/>
    <n v="2021"/>
    <x v="22"/>
    <n v="6"/>
    <s v="TV-MA"/>
    <x v="0"/>
    <s v="Restricted"/>
    <n v="102"/>
    <s v="Medium"/>
    <x v="22"/>
  </r>
  <r>
    <x v="191"/>
    <x v="0"/>
    <s v="The Tambour of Retribution"/>
    <s v="Abdulaziz Alshlahei"/>
    <s v="Faisal Al Dokhei, Adwa Fahad, Muhand Alsaleh, Rawya Ahmed, Ajeba Aldosary, Aly Ibrahim, Samer Elkhal, Hashem Hawsawi, Ibrahim Mesisebi, Shabib Alkhaleefa, Abdulateif Saud, Nada Alshehry, Dhay Nasser"/>
    <x v="56"/>
    <s v="July 19, 2021"/>
    <n v="2021"/>
    <x v="1"/>
    <n v="5"/>
    <s v="TV-14"/>
    <x v="1"/>
    <s v="Guidance"/>
    <n v="91"/>
    <s v="Medium"/>
    <x v="23"/>
  </r>
  <r>
    <x v="192"/>
    <x v="0"/>
    <s v="Cosmic Sin"/>
    <s v="Edward Drake"/>
    <s v="Frank Grillo, Bruce Willis, Brandon Thomas Lee, Corey Large, Perrey Reeves, C.J. Perry, Lochlyn Munro, Costas Mandylor, Adelaide Kane, Eva De Dominici, Sarah May Sommers, Trevor Gretzky"/>
    <x v="2"/>
    <s v="July 17, 2021"/>
    <n v="2021"/>
    <x v="1"/>
    <n v="5"/>
    <s v="R"/>
    <x v="0"/>
    <s v="Restricted"/>
    <n v="88"/>
    <s v="Short"/>
    <x v="12"/>
  </r>
  <r>
    <x v="193"/>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57"/>
    <s v="July 16, 2021"/>
    <n v="2021"/>
    <x v="1"/>
    <n v="5"/>
    <s v="TV-MA"/>
    <x v="0"/>
    <s v="Restricted"/>
    <n v="101"/>
    <s v="Medium"/>
    <x v="20"/>
  </r>
  <r>
    <x v="194"/>
    <x v="0"/>
    <s v="The Beguiled"/>
    <s v="Sofia Coppola"/>
    <s v="Colin Farrell, Nicole Kidman, Kirsten Dunst, Elle Fanning, Oona Laurence, Angourie Rice, Addison Riecke, Emma Howard"/>
    <x v="2"/>
    <s v="July 16, 2021"/>
    <n v="2021"/>
    <x v="5"/>
    <n v="9"/>
    <s v="R"/>
    <x v="0"/>
    <s v="Restricted"/>
    <n v="94"/>
    <s v="Medium"/>
    <x v="77"/>
  </r>
  <r>
    <x v="195"/>
    <x v="0"/>
    <s v="The Book of Henry"/>
    <s v="Colin Trevorrow"/>
    <s v="Naomi Watts, Jaeden Martell, Jacob Tremblay, Sarah Silverman, Dean Norris, Lee Pace, Maddie Ziegler, Tonya Pinkins, Bobby Moynihan, Geraldine Hughes"/>
    <x v="2"/>
    <s v="July 16, 2021"/>
    <n v="2021"/>
    <x v="5"/>
    <n v="9"/>
    <s v="PG-13"/>
    <x v="1"/>
    <s v="Guidance"/>
    <n v="105"/>
    <s v="Medium"/>
    <x v="24"/>
  </r>
  <r>
    <x v="196"/>
    <x v="0"/>
    <s v="The Twilight Saga: Breaking Dawn: Part 1"/>
    <s v="Bill Condon"/>
    <s v="Kristen Stewart, Robert Pattinson, Taylor Lautner, Billy Burke, Peter Facinelli, Elizabeth Reaser, Kellan Lutz, Nikki Reed, Jackson Rathbone, Ashley Greene"/>
    <x v="2"/>
    <s v="July 16, 2021"/>
    <n v="2021"/>
    <x v="15"/>
    <n v="15"/>
    <s v="PG-13"/>
    <x v="1"/>
    <s v="Guidance"/>
    <n v="117"/>
    <s v="Medium"/>
    <x v="21"/>
  </r>
  <r>
    <x v="197"/>
    <x v="0"/>
    <s v="The Twilight Saga: Breaking Dawn: Part 2"/>
    <s v="Bill Condon"/>
    <s v="Kristen Stewart, Robert Pattinson, Taylor Lautner, Peter Facinelli, Elizabeth Reaser, Ashley Greene, Jackson Rathbone, Kellan Lutz, Nikki Reed, Billy Burke"/>
    <x v="2"/>
    <s v="July 16, 2021"/>
    <n v="2021"/>
    <x v="10"/>
    <n v="14"/>
    <s v="PG-13"/>
    <x v="1"/>
    <s v="Guidance"/>
    <n v="115"/>
    <s v="Medium"/>
    <x v="21"/>
  </r>
  <r>
    <x v="198"/>
    <x v="0"/>
    <s v="The Twilight Saga: Eclipse"/>
    <s v="David Slade"/>
    <s v="Kristen Stewart, Robert Pattinson, Taylor Lautner, Bryce Dallas Howard, Billy Burke, Dakota Fanning, Peter Facinelli, Elizabeth Reaser, Jackson Rathbone, Kellan Lutz, Ashley Greene, Nikki Reed"/>
    <x v="2"/>
    <s v="July 16, 2021"/>
    <n v="2021"/>
    <x v="3"/>
    <n v="16"/>
    <s v="PG-13"/>
    <x v="1"/>
    <s v="Guidance"/>
    <n v="124"/>
    <s v="Medium"/>
    <x v="21"/>
  </r>
  <r>
    <x v="199"/>
    <x v="0"/>
    <s v="The Twilight Saga: New Moon"/>
    <s v="Chris Weitz"/>
    <s v="Kristen Stewart, Robert Pattinson, Taylor Lautner, Ashley Greene, Rachelle Lefevre, Billy Burke, Michael Sheen, Dakota Fanning, Peter Facinelli, Elizabeth Reaser, Jackson Rathbone, Kellan Lutz, Nikki Reed, Edi Gathegi"/>
    <x v="2"/>
    <s v="July 16, 2021"/>
    <n v="2021"/>
    <x v="17"/>
    <n v="17"/>
    <s v="PG-13"/>
    <x v="1"/>
    <s v="Guidance"/>
    <n v="131"/>
    <s v="Medium"/>
    <x v="21"/>
  </r>
  <r>
    <x v="200"/>
    <x v="0"/>
    <s v="Twilight"/>
    <s v="Catherine Hardwicke"/>
    <s v="Kristen Stewart, Robert Pattinson, Billy Burke, Peter Facinelli, Elizabeth Reaser, Cam Gigandet, Ashley Greene, Anna Kendrick, Nikki Reed, Taylor Lautner, Jackson Rathbone, Kellan Lutz"/>
    <x v="2"/>
    <s v="July 16, 2021"/>
    <n v="2021"/>
    <x v="16"/>
    <n v="18"/>
    <s v="PG-13"/>
    <x v="1"/>
    <s v="Guidance"/>
    <n v="122"/>
    <s v="Medium"/>
    <x v="81"/>
  </r>
  <r>
    <x v="201"/>
    <x v="0"/>
    <s v="A Perfect Fit"/>
    <s v="Hadrah Daeng Ratu"/>
    <s v="Nadya Arina, Refal Hady, Giorgino Abraham, Anggika Bolsterli, Laura Theux, Christine Hakim, Unique Priscilla, Karina Suwandi, Mathias Muchus, Ayu Laksmi, I Made Sidia, Dominique Sanda, Bryan Domani, Wafda Saifan, Yayu Unru, Dave Hendrik"/>
    <x v="58"/>
    <s v="July 15, 2021"/>
    <n v="2021"/>
    <x v="1"/>
    <n v="5"/>
    <s v="TV-PG"/>
    <x v="2"/>
    <s v="Guidance"/>
    <n v="113"/>
    <s v="Medium"/>
    <x v="36"/>
  </r>
  <r>
    <x v="202"/>
    <x v="0"/>
    <s v="Surf's Up"/>
    <s v="Ash Brannon, Chris Buck"/>
    <s v="Shia LaBeouf, Jeff Bridges, Zooey Deschanel, Jon Heder, James Woods, Diedrich Bader, Mario Cantone, Kelly Slater, Rob Machado, Sal Masekela"/>
    <x v="14"/>
    <s v="July 15, 2021"/>
    <n v="2021"/>
    <x v="18"/>
    <n v="19"/>
    <s v="PG"/>
    <x v="2"/>
    <s v="Guidance"/>
    <n v="86"/>
    <s v="Short"/>
    <x v="82"/>
  </r>
  <r>
    <x v="203"/>
    <x v="0"/>
    <s v="A Classic Horror Story"/>
    <s v="Roberto De Feo, Paolo Strippoli"/>
    <s v="Matilda Lutz, Francesco Russo, Peppino Mazzotta, Will Merrick, Yuliia Sobol, Alida Baldari Calabria, Cristina Donadio, Francesca Cavallin"/>
    <x v="59"/>
    <s v="July 14, 2021"/>
    <n v="2021"/>
    <x v="1"/>
    <n v="5"/>
    <s v="TV-MA"/>
    <x v="0"/>
    <s v="Restricted"/>
    <n v="95"/>
    <s v="Medium"/>
    <x v="52"/>
  </r>
  <r>
    <x v="204"/>
    <x v="0"/>
    <s v="American Woman"/>
    <s v="Semi Chellas"/>
    <s v="Hong Chau, Sarah Gadon, John Gallagher Jr., Lola Kirke, Ellen Burstyn, David Cubitt, Jordan Pettle, Richard Walters"/>
    <x v="14"/>
    <s v="July 13, 2021"/>
    <n v="2021"/>
    <x v="23"/>
    <n v="7"/>
    <s v="TV-MA"/>
    <x v="0"/>
    <s v="Restricted"/>
    <n v="87"/>
    <s v="Short"/>
    <x v="44"/>
  </r>
  <r>
    <x v="205"/>
    <x v="0"/>
    <s v="American Ultra"/>
    <s v="Nima Nourizadeh"/>
    <s v="Jesse Eisenberg, Kristen Stewart, Topher Grace, Connie Britton, Walton Goggins, John Leguizamo, Bill Pullman, Tony Hale, Lavell Crawford, Stuart Greer"/>
    <x v="60"/>
    <s v="July 10, 2021"/>
    <n v="2021"/>
    <x v="25"/>
    <n v="11"/>
    <s v="R"/>
    <x v="0"/>
    <s v="Restricted"/>
    <n v="96"/>
    <s v="Medium"/>
    <x v="27"/>
  </r>
  <r>
    <x v="206"/>
    <x v="0"/>
    <s v="Ratchet and Clank"/>
    <s v="Jericca Cleland, Kevin Munroe"/>
    <s v="Paul Giamatti, John Goodman, Bella Thorne, Rosario Dawson, Jim Ward, Armin Shimerman, Vincent Tong, Andrew Cownden, James Arnold Taylor, David Kaye, Sylvester Stallone"/>
    <x v="61"/>
    <s v="July 9, 2021"/>
    <n v="2021"/>
    <x v="32"/>
    <n v="10"/>
    <s v="PG"/>
    <x v="2"/>
    <s v="Guidance"/>
    <n v="94"/>
    <s v="Medium"/>
    <x v="69"/>
  </r>
  <r>
    <x v="207"/>
    <x v="0"/>
    <s v="Back to Q82"/>
    <s v="Ahmed Siddiqui"/>
    <s v="Jassim Al Nabhan, Abdel Imam Abdullah, Abdulaziz El Nassar, Khalid Muthafar, Amal Anbari, Ali Al-Hamdaan, El Hussein Abd, Nawaf Al Shemmeri, Bashar Abd Alah, Naser Albouloshy"/>
    <x v="62"/>
    <s v="July 8, 2021"/>
    <n v="2021"/>
    <x v="5"/>
    <n v="9"/>
    <s v="TV-14"/>
    <x v="1"/>
    <s v="Guidance"/>
    <n v="104"/>
    <s v="Medium"/>
    <x v="43"/>
  </r>
  <r>
    <x v="208"/>
    <x v="0"/>
    <s v="Home Again"/>
    <s v="Hallie Meyers-Shyer"/>
    <s v="Reese Witherspoon, Michael Sheen, Candice Bergen, Nat Wolff, Jon Rudnitsky, Pico Alexander, Lake Bell, Reid Scott, Dolly Wells, Lola Flanery, Eden Grace Redfield, P.J. Byrne"/>
    <x v="2"/>
    <s v="July 8, 2021"/>
    <n v="2021"/>
    <x v="5"/>
    <n v="9"/>
    <s v="PG-13"/>
    <x v="1"/>
    <s v="Guidance"/>
    <n v="97"/>
    <s v="Medium"/>
    <x v="34"/>
  </r>
  <r>
    <x v="209"/>
    <x v="0"/>
    <s v="Midnight Sun"/>
    <s v="Scott Speer"/>
    <s v="Bella Thorne, Patrick Schwarzenegger, Rob Riggle, Quinn Shephard, Suleka Mathew, Tiera Skovbye, Ken Tremblett, Norm Misura, Austin Obiajunwa, Nicholas Coombe"/>
    <x v="2"/>
    <s v="July 8, 2021"/>
    <n v="2021"/>
    <x v="21"/>
    <n v="8"/>
    <s v="PG-13"/>
    <x v="1"/>
    <s v="Guidance"/>
    <n v="91"/>
    <s v="Medium"/>
    <x v="21"/>
  </r>
  <r>
    <x v="210"/>
    <x v="0"/>
    <s v="Rock the Kasbah"/>
    <s v="Barry Levinson"/>
    <s v="Bill Murray, Kate Hudson, Zooey Deschanel, Danny McBride, Scott Caan, Leem Lubany, Bruce Willis, Arian Moayed, Taylor Kinney, Glenn Fleshler"/>
    <x v="2"/>
    <s v="July 8, 2021"/>
    <n v="2021"/>
    <x v="25"/>
    <n v="11"/>
    <s v="R"/>
    <x v="0"/>
    <s v="Restricted"/>
    <n v="106"/>
    <s v="Medium"/>
    <x v="31"/>
  </r>
  <r>
    <x v="211"/>
    <x v="0"/>
    <s v="Brick Mansions"/>
    <s v="Camille Delamarre"/>
    <s v="Paul Walker, David Belle, RZA, Gouchy Boy, Catalina Denis, Ayisha Issa, Carlo Rota, Andreas Apergis, Richard Zeman, Robert Maillet"/>
    <x v="63"/>
    <s v="July 7, 2021"/>
    <n v="2021"/>
    <x v="28"/>
    <n v="12"/>
    <s v="PG-13"/>
    <x v="1"/>
    <s v="Guidance"/>
    <n v="90"/>
    <s v="Medium"/>
    <x v="32"/>
  </r>
  <r>
    <x v="212"/>
    <x v="0"/>
    <s v="Tango With Me"/>
    <s v="Mahmood Ali-Balogun"/>
    <s v="Genevieve Nnaji, Joseph Benjamin, Joke Silva, Tina Mba, Ahmed Yerima, Bimbo Manuel, Sade Alder-Hayes"/>
    <x v="9"/>
    <s v="July 7, 2021"/>
    <n v="2021"/>
    <x v="3"/>
    <n v="16"/>
    <s v="TV-14"/>
    <x v="1"/>
    <s v="Guidance"/>
    <n v="104"/>
    <s v="Medium"/>
    <x v="23"/>
  </r>
  <r>
    <x v="213"/>
    <x v="1"/>
    <s v="The Mire"/>
    <s v="Jan Holoubek"/>
    <s v="Andrzej Seweryn, Dawid Ogrodnik, Zofia Wichacz, Magdalena Walach, Piotr Fronczewski, Agnieszka ulewska, Ireneusz Czop, Zbigniew Walery, Jacek Beler, Nel Kaczmarek"/>
    <x v="52"/>
    <s v="July 7, 2021"/>
    <n v="2021"/>
    <x v="1"/>
    <n v="5"/>
    <s v="TV-MA"/>
    <x v="0"/>
    <s v="Restricted"/>
    <s v="2 Seasons"/>
    <s v="Seasons"/>
    <x v="46"/>
  </r>
  <r>
    <x v="214"/>
    <x v="0"/>
    <s v="This Little Love Of Mine"/>
    <s v="Christine Luby"/>
    <s v="Saskia Hampele, Liam McIntyre, Lynn Gilmartin, Craig Horner"/>
    <x v="54"/>
    <s v="July 7, 2021"/>
    <n v="2021"/>
    <x v="1"/>
    <n v="5"/>
    <s v="TV-G"/>
    <x v="2"/>
    <s v="Guidance"/>
    <n v="92"/>
    <s v="Medium"/>
    <x v="83"/>
  </r>
  <r>
    <x v="215"/>
    <x v="0"/>
    <s v="A Land Imagined"/>
    <s v="Yeo Siew Hua"/>
    <s v="Peter Yu, Liu Xiaoyi, Guo Yue, Ishtiaque Zico, Jack Tan"/>
    <x v="64"/>
    <s v="July 6, 2021"/>
    <n v="2021"/>
    <x v="23"/>
    <n v="7"/>
    <s v="TV-MA"/>
    <x v="0"/>
    <s v="Restricted"/>
    <n v="95"/>
    <s v="Medium"/>
    <x v="3"/>
  </r>
  <r>
    <x v="216"/>
    <x v="0"/>
    <s v="Har Kisse Ke Hisse: Kaamyaab"/>
    <s v="Hardik Mehta"/>
    <s v="Sanjay Mishra, Deepak Dobriyal, Sarika Singh, Isha Talwar, Avtar Gill, Kaurwakee Vashistha, Amitabh Srivastava, Vikas Verma"/>
    <x v="4"/>
    <s v="July 6, 2021"/>
    <n v="2021"/>
    <x v="22"/>
    <n v="6"/>
    <s v="TV-14"/>
    <x v="1"/>
    <s v="Guidance"/>
    <n v="105"/>
    <s v="Medium"/>
    <x v="3"/>
  </r>
  <r>
    <x v="217"/>
    <x v="0"/>
    <s v="Rehmataan"/>
    <s v="Rajveer Singh Maan, Harpeet Singh"/>
    <s v="Guggu Gill, Sukhjinder Shera, Surinder Shinda, Deep Dhillon, Jasmine Jassi, Gurvinder Brar, Razia Sukhvir, Raj Virk"/>
    <x v="4"/>
    <s v="July 6, 2021"/>
    <n v="2021"/>
    <x v="10"/>
    <n v="14"/>
    <s v="TV-14"/>
    <x v="1"/>
    <s v="Guidance"/>
    <n v="116"/>
    <s v="Medium"/>
    <x v="23"/>
  </r>
  <r>
    <x v="218"/>
    <x v="0"/>
    <s v="Return of the Prodigal Son"/>
    <s v="Youssef Chahine"/>
    <s v="Majida El Roumi, Souheir El Morshidy, Shoukry Sarhan, Huda Sultan, Mahmoud El Meleigy, Ahmad Mehrez, Hesham Selim"/>
    <x v="65"/>
    <s v="July 6, 2021"/>
    <n v="2021"/>
    <x v="43"/>
    <n v="50"/>
    <s v="TV-MA"/>
    <x v="0"/>
    <s v="Restricted"/>
    <n v="124"/>
    <s v="Medium"/>
    <x v="3"/>
  </r>
  <r>
    <x v="219"/>
    <x v="0"/>
    <s v="Rise: Ini Kalilah"/>
    <s v="Saw Teong Hin, Nik Amir Mustapha, M.S. Prem Nath"/>
    <s v="Remy Ishak, Mira Filzah, Jack Tan, Sangeeta Krishnasamy, Shashi Tharan, Mark O'Dea, Jenn Chia, Sharifah Sakinah"/>
    <x v="66"/>
    <s v="July 6, 2021"/>
    <n v="2021"/>
    <x v="21"/>
    <n v="8"/>
    <s v="TV-PG"/>
    <x v="2"/>
    <s v="Guidance"/>
    <n v="101"/>
    <s v="Medium"/>
    <x v="3"/>
  </r>
  <r>
    <x v="220"/>
    <x v="0"/>
    <s v="Si Doel the Movie 2"/>
    <s v="Rano Karno"/>
    <s v="Maudy Koesnaedi, Rano Karno, Cornelia Agatha, Mandra Naih, Aminah Tjendrakasih, Suty Karno, Adam Jagwani"/>
    <x v="58"/>
    <s v="July 6, 2021"/>
    <n v="2021"/>
    <x v="23"/>
    <n v="7"/>
    <s v="TV-G"/>
    <x v="2"/>
    <s v="Guidance"/>
    <n v="95"/>
    <s v="Medium"/>
    <x v="3"/>
  </r>
  <r>
    <x v="221"/>
    <x v="0"/>
    <s v="Truckbhar Swapna"/>
    <s v="Pramod Pawar"/>
    <s v="Makrand Deshpande, Kranti Redkar, Mukesh Rishi, Manoj Joshi, Smita Tambe, Aaditi Pohankar, Sahil Gilbile, Jyoti Joshi"/>
    <x v="4"/>
    <s v="July 6, 2021"/>
    <n v="2021"/>
    <x v="21"/>
    <n v="8"/>
    <s v="TV-14"/>
    <x v="1"/>
    <s v="Guidance"/>
    <n v="128"/>
    <s v="Medium"/>
    <x v="36"/>
  </r>
  <r>
    <x v="222"/>
    <x v="0"/>
    <s v="Ujala"/>
    <s v="Naresh Saigal"/>
    <s v="Mala Sinha, Shammi Kapoor, Raaj Kumar, Leela Chitnis, Dhumal, Kumkum"/>
    <x v="4"/>
    <s v="July 6, 2021"/>
    <n v="2021"/>
    <x v="44"/>
    <n v="67"/>
    <s v="TV-14"/>
    <x v="1"/>
    <s v="Guidance"/>
    <n v="143"/>
    <s v="Medium"/>
    <x v="3"/>
  </r>
  <r>
    <x v="223"/>
    <x v="0"/>
    <s v="Haseen Dillruba"/>
    <s v="Vinil Mathew"/>
    <s v="Taapsee Pannu, Vikrant Massey, Harshvardhan Rane, Aditya Srivastava, Ashish Verma, Yamini Das, Daya Shankar Pandey"/>
    <x v="4"/>
    <s v="July 2, 2021"/>
    <n v="2021"/>
    <x v="1"/>
    <n v="5"/>
    <s v="TV-MA"/>
    <x v="0"/>
    <s v="Restricted"/>
    <n v="136"/>
    <s v="Medium"/>
    <x v="84"/>
  </r>
  <r>
    <x v="224"/>
    <x v="0"/>
    <s v="RattleSnake - The Ahanna Story"/>
    <s v="Ramsey Nouah"/>
    <s v="Stan Nze, Osas Ighodaro, Bucci Franklin, Odera Adimorah, Efa Iwara, Emeka Nwagbaraocha, Elma Mbadiwe, Norbert Young, Brutus Richard, Chinyere Wilfred, Sonny McDon, Chiwetalu Agu"/>
    <x v="9"/>
    <s v="July 2, 2021"/>
    <n v="2021"/>
    <x v="22"/>
    <n v="6"/>
    <s v="TV-MA"/>
    <x v="0"/>
    <s v="Restricted"/>
    <n v="136"/>
    <s v="Medium"/>
    <x v="20"/>
  </r>
  <r>
    <x v="225"/>
    <x v="0"/>
    <s v="Snowpiercer"/>
    <s v="Bong Joon Ho"/>
    <s v="Chris Evans, Song Kang-ho, Ed Harris, John Hurt, Tilda Swinton, Jamie Bell, Octavia Spencer, Ewen Bremner, Alison Pill, Adnan Haskovic, Vlad Ivanov, Ko A-sung, Luke Pasqualino"/>
    <x v="67"/>
    <s v="July 2, 2021"/>
    <n v="2021"/>
    <x v="4"/>
    <n v="13"/>
    <s v="R"/>
    <x v="0"/>
    <s v="Restricted"/>
    <n v="126"/>
    <s v="Medium"/>
    <x v="85"/>
  </r>
  <r>
    <x v="226"/>
    <x v="0"/>
    <s v="The 8th Night"/>
    <s v="Kim Tae-hyung"/>
    <s v="Lee Sung-min, Park Hae-joon, Kim You-jung, Nam Da-reum, Choi Jin-ho, Kim Dong-yeong, Lee Eal"/>
    <x v="68"/>
    <s v="July 2, 2021"/>
    <n v="2021"/>
    <x v="1"/>
    <n v="5"/>
    <s v="TV-14"/>
    <x v="1"/>
    <s v="Guidance"/>
    <n v="116"/>
    <s v="Medium"/>
    <x v="86"/>
  </r>
  <r>
    <x v="227"/>
    <x v="0"/>
    <s v="Winchester"/>
    <s v="Michael Spierig, Peter Spierig"/>
    <s v="Helen Mirren, Jason Clarke, Sarah Snook, Angus Sampson, Finn Scicluna-O'Prey, Laura Brent, Tyler Coppin, Eamon Farren, Bruce Spence"/>
    <x v="20"/>
    <s v="July 2, 2021"/>
    <n v="2021"/>
    <x v="21"/>
    <n v="8"/>
    <s v="PG-13"/>
    <x v="1"/>
    <s v="Guidance"/>
    <n v="100"/>
    <s v="Medium"/>
    <x v="6"/>
  </r>
  <r>
    <x v="228"/>
    <x v="0"/>
    <s v="6 Bullets"/>
    <s v="Ernie Barbarash"/>
    <s v="Jean-Claude Van Damme, Joe Flanigan, Anna-Louise Plowman, Charlotte Beaumont, Steve Nicolson, Uriel Emil, Louis Dempsey, Mark Lewis, Kristopher Van Varenberg, Bianca Brigitte VanDamme"/>
    <x v="2"/>
    <s v="July 1, 2021"/>
    <n v="2021"/>
    <x v="10"/>
    <n v="14"/>
    <s v="R"/>
    <x v="0"/>
    <s v="Restricted"/>
    <n v="115"/>
    <s v="Medium"/>
    <x v="12"/>
  </r>
  <r>
    <x v="229"/>
    <x v="0"/>
    <s v="Air Force One"/>
    <s v="Wolfgang Petersen"/>
    <s v="Harrison Ford, Gary Oldman, Glenn Close, Wendy Crewson, Paul Guilfoyle, William H. Macy, Liesel Matthews, Dean Stockwell, Xander Berkeley, Bill Smitrovich, Elya Baskin, David Vadim, Tom Everett, Spencer Garrett, Philip Baker Hall"/>
    <x v="28"/>
    <s v="July 1, 2021"/>
    <n v="2021"/>
    <x v="36"/>
    <n v="29"/>
    <s v="R"/>
    <x v="0"/>
    <s v="Restricted"/>
    <n v="125"/>
    <s v="Medium"/>
    <x v="12"/>
  </r>
  <r>
    <x v="230"/>
    <x v="0"/>
    <s v="Austin Powers in Goldmember"/>
    <s v="Jay Roach"/>
    <s v="Mike Myers, Beyonc Knowles-Carter, Seth Green, Michael York, Robert Wagner, Mindy Sterling, Verne Troyer, Michael Caine, Fred Savage"/>
    <x v="2"/>
    <s v="July 1, 2021"/>
    <n v="2021"/>
    <x v="12"/>
    <n v="24"/>
    <s v="PG-13"/>
    <x v="1"/>
    <s v="Guidance"/>
    <n v="94"/>
    <s v="Medium"/>
    <x v="27"/>
  </r>
  <r>
    <x v="231"/>
    <x v="0"/>
    <s v="Austin Powers: International Man of Mystery"/>
    <s v="Jay Roach"/>
    <s v="Mike Myers, Elizabeth Hurley, Michael York, Mimi Rogers, Robert Wagner, Seth Green, Fabiana Udenio, Mindy Sterling, Paul Dillon, Charles Napier, Will Ferrell"/>
    <x v="2"/>
    <s v="July 1, 2021"/>
    <n v="2021"/>
    <x v="36"/>
    <n v="29"/>
    <s v="PG-13"/>
    <x v="1"/>
    <s v="Guidance"/>
    <n v="90"/>
    <s v="Medium"/>
    <x v="5"/>
  </r>
  <r>
    <x v="232"/>
    <x v="0"/>
    <s v="Austin Powers: The Spy Who Shagged Me"/>
    <s v="Jay Roach"/>
    <s v="Mike Myers, Heather Graham, Michael York, Robert Wagner, Rob Lowe, Seth Green, Mindy Sterling, Verne Troyer, Elizabeth Hurley, Will Ferrell"/>
    <x v="2"/>
    <s v="July 1, 2021"/>
    <n v="2021"/>
    <x v="31"/>
    <n v="27"/>
    <s v="PG-13"/>
    <x v="1"/>
    <s v="Guidance"/>
    <n v="95"/>
    <s v="Medium"/>
    <x v="87"/>
  </r>
  <r>
    <x v="233"/>
    <x v="0"/>
    <s v="Boogie Nights"/>
    <s v="Paul Thomas Anderson"/>
    <s v="Mark Wahlberg, Burt Reynolds, Julianne Moore, Heather Graham, William H. Macy, Don Cheadle, Philip Seymour Hoffman, Luis Guzmn, John C. Reilly, Philip Baker Hall"/>
    <x v="2"/>
    <s v="July 1, 2021"/>
    <n v="2021"/>
    <x v="36"/>
    <n v="29"/>
    <s v="R"/>
    <x v="0"/>
    <s v="Restricted"/>
    <n v="155"/>
    <s v="Medium"/>
    <x v="22"/>
  </r>
  <r>
    <x v="234"/>
    <x v="0"/>
    <s v="Charlie's Angels"/>
    <s v="McG"/>
    <s v="Cameron Diaz, Drew Barrymore, Lucy Liu, Bill Murray, Sam Rockwell, Kelly Lynch, Tim Curry, Crispin Glover, Matt LeBlanc, LL Cool J, Tom Green, Luke Wilson"/>
    <x v="28"/>
    <s v="July 1, 2021"/>
    <n v="2021"/>
    <x v="42"/>
    <n v="26"/>
    <s v="PG-13"/>
    <x v="1"/>
    <s v="Guidance"/>
    <n v="98"/>
    <s v="Medium"/>
    <x v="27"/>
  </r>
  <r>
    <x v="235"/>
    <x v="0"/>
    <s v="Congo"/>
    <s v="Frank Marshall"/>
    <s v="Dylan Walsh, Laura Linney, Ernie Hudson, Tim Curry, Joe Don Baker, Grant Heslov, Adewale Akinnuoye-Agbaje, Mary Ellen Trainor"/>
    <x v="2"/>
    <s v="July 1, 2021"/>
    <n v="2021"/>
    <x v="39"/>
    <n v="31"/>
    <s v="PG-13"/>
    <x v="1"/>
    <s v="Guidance"/>
    <n v="108"/>
    <s v="Medium"/>
    <x v="88"/>
  </r>
  <r>
    <x v="236"/>
    <x v="0"/>
    <s v="Dennis the Menace"/>
    <s v="Nick Castle"/>
    <s v="Walter Matthau, Mason Gamble, Joan Plowright, Christopher Lloyd, Lea Thompson, Robert Stanton, Paul Winfield"/>
    <x v="2"/>
    <s v="July 1, 2021"/>
    <n v="2021"/>
    <x v="0"/>
    <n v="33"/>
    <s v="PG"/>
    <x v="2"/>
    <s v="Guidance"/>
    <n v="96"/>
    <s v="Medium"/>
    <x v="17"/>
  </r>
  <r>
    <x v="237"/>
    <x v="0"/>
    <s v="Dreamy Eyes"/>
    <s v="Victor Vu"/>
    <s v="Tran Nghia, Truc Anh, Tran Phong, Khanh Van, Nguyen Lam Thao Tam, Hung Vo, Pham Dinh Thai Ngan, Lam Bao Danh, Nguyen Ngoc Huyen Dieu, Truong Hoang Hanh Thy, Mona Bao Tien, Mai Cat Vi"/>
    <x v="69"/>
    <s v="July 1, 2021"/>
    <n v="2021"/>
    <x v="23"/>
    <n v="7"/>
    <s v="TV-14"/>
    <x v="1"/>
    <s v="Guidance"/>
    <n v="117"/>
    <s v="Medium"/>
    <x v="23"/>
  </r>
  <r>
    <x v="238"/>
    <x v="0"/>
    <s v="Hampstead"/>
    <s v="Joel Hopkins"/>
    <s v="Diane Keaton, Brendan Gleeson, Lesley Manville, Jason Watkins, James Norton, Phil Davis"/>
    <x v="70"/>
    <s v="July 1, 2021"/>
    <n v="2021"/>
    <x v="23"/>
    <n v="7"/>
    <s v="PG-13"/>
    <x v="1"/>
    <s v="Guidance"/>
    <n v="103"/>
    <s v="Medium"/>
    <x v="36"/>
  </r>
  <r>
    <x v="239"/>
    <x v="0"/>
    <s v="Kung Fu Panda"/>
    <s v="John Stevenson, Mark Osborne"/>
    <s v="Jack Black, Dustin Hoffman, Angelina Jolie, Ian McShane, Seth Rogen, Lucy Liu, Jackie Chan, David Cross, Randall Duk Kim, James Hong"/>
    <x v="48"/>
    <s v="July 1, 2021"/>
    <n v="2021"/>
    <x v="16"/>
    <n v="18"/>
    <s v="PG"/>
    <x v="2"/>
    <s v="Guidance"/>
    <n v="94"/>
    <s v="Medium"/>
    <x v="17"/>
  </r>
  <r>
    <x v="240"/>
    <x v="0"/>
    <s v="Kung Fu Panda 2"/>
    <s v="Jennifer Yuh Nelson"/>
    <s v="Jack Black, Angelina Jolie, Dustin Hoffman, Gary Oldman, Seth Rogen, Lucy Liu, Jackie Chan, David Cross, James Hong, Michelle Yeoh"/>
    <x v="48"/>
    <s v="July 1, 2021"/>
    <n v="2021"/>
    <x v="15"/>
    <n v="15"/>
    <s v="PG"/>
    <x v="2"/>
    <s v="Guidance"/>
    <n v="93"/>
    <s v="Medium"/>
    <x v="17"/>
  </r>
  <r>
    <x v="241"/>
    <x v="0"/>
    <s v="Life as We Know It"/>
    <s v="Greg Berlanti"/>
    <s v="Katherine Heigl, Josh Duhamel, Josh Lucas, Alexis Clagett, Brynn Clagett, Brooke Clagett, Hayes MacArthur, Christina Hendricks, Sarah Burns, Jessica St. Clair"/>
    <x v="2"/>
    <s v="July 1, 2021"/>
    <n v="2021"/>
    <x v="3"/>
    <n v="16"/>
    <s v="PG-13"/>
    <x v="1"/>
    <s v="Guidance"/>
    <n v="115"/>
    <s v="Medium"/>
    <x v="34"/>
  </r>
  <r>
    <x v="242"/>
    <x v="0"/>
    <s v="Mary Magdalene"/>
    <s v="Garth Davis"/>
    <s v="Rooney Mara, Joaquin Phoenix, Chiwetel Ejiofor, Tahar Rahim, Ariane Labed, Denis Mnochet, Lubna Azabal, Tchky Karyo, Charles Babalola, Tawfeek Barhom, Ryan Corr, Uri Gavriel, Shira Haas, Tsahi Halevi, Michael Moshonov"/>
    <x v="71"/>
    <s v="July 1, 2021"/>
    <n v="2021"/>
    <x v="23"/>
    <n v="7"/>
    <s v="R"/>
    <x v="0"/>
    <s v="Restricted"/>
    <n v="120"/>
    <s v="Medium"/>
    <x v="89"/>
  </r>
  <r>
    <x v="243"/>
    <x v="0"/>
    <s v="Memoirs of a Geisha"/>
    <s v="Rob Marshall"/>
    <s v="Zhang Ziyi, Ken Watanabe, Koji Yakusho, Michelle Yeoh, Kaori Momoi, Youki Kudoh, Gong Li, Cary-Hiroyuki Tagawa, Mako Iwamatsu, Navia Nguyen, Karl Yune"/>
    <x v="72"/>
    <s v="July 1, 2021"/>
    <n v="2021"/>
    <x v="19"/>
    <n v="21"/>
    <s v="PG-13"/>
    <x v="1"/>
    <s v="Guidance"/>
    <n v="145"/>
    <s v="Medium"/>
    <x v="21"/>
  </r>
  <r>
    <x v="244"/>
    <x v="0"/>
    <s v="Midnight Run"/>
    <s v="Martin Brest"/>
    <s v="Robert De Niro, Charles Grodin, Yaphet Kotto, John Ashton, Dennis Farina, Joe Pantoliano, Richard Foronjy, Robert Miranda, Jack Kehoe, Wendy Phillips, Philip Baker Hall"/>
    <x v="2"/>
    <s v="July 1, 2021"/>
    <n v="2021"/>
    <x v="45"/>
    <n v="38"/>
    <s v="R"/>
    <x v="0"/>
    <s v="Restricted"/>
    <n v="126"/>
    <s v="Medium"/>
    <x v="90"/>
  </r>
  <r>
    <x v="245"/>
    <x v="0"/>
    <s v="Mortal Kombat"/>
    <s v="Paul W.S. Anderson"/>
    <s v="Christophe Lambert, Robin Shou, Linden Ashby, Cary-Hiroyuki Tagawa, Bridgette Wilson-Sampras, Talisa Soto, Trevor Goddard, Chris Casamassa, Franois Petit, Keith Cooke"/>
    <x v="2"/>
    <s v="July 1, 2021"/>
    <n v="2021"/>
    <x v="39"/>
    <n v="31"/>
    <s v="PG-13"/>
    <x v="1"/>
    <s v="Guidance"/>
    <n v="101"/>
    <s v="Medium"/>
    <x v="26"/>
  </r>
  <r>
    <x v="246"/>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2"/>
    <s v="July 1, 2021"/>
    <n v="2021"/>
    <x v="32"/>
    <n v="10"/>
    <s v="PG-13"/>
    <x v="1"/>
    <s v="Guidance"/>
    <n v="118"/>
    <s v="Medium"/>
    <x v="2"/>
  </r>
  <r>
    <x v="247"/>
    <x v="0"/>
    <s v="No Strings Attached"/>
    <s v="Ivan Reitman"/>
    <s v="Natalie Portman, Ashton Kutcher, Kevin Kline, Cary Elwes, Greta Gerwig, Lake Bell, Olivia Thirlby, Ludacris, Jake Johnson, Mindy Kaling, Talia Balsam"/>
    <x v="31"/>
    <s v="July 1, 2021"/>
    <n v="2021"/>
    <x v="15"/>
    <n v="15"/>
    <s v="R"/>
    <x v="0"/>
    <s v="Restricted"/>
    <n v="109"/>
    <s v="Medium"/>
    <x v="35"/>
  </r>
  <r>
    <x v="248"/>
    <x v="0"/>
    <s v="Not Another Teen Movie"/>
    <s v="Joel Gallen"/>
    <s v="Chyler Leigh, Chris Evans, Jaime Pressly, Eric Christian Olsen, Mia Kirshner, Deon Richmond, Eric Jungmann, Ron Lester, Cody McMains, Sam Huntington, Lacey Chabert, JoAnna Garcia Swisher, Samm Levine, Cerina Vincent"/>
    <x v="2"/>
    <s v="July 1, 2021"/>
    <n v="2021"/>
    <x v="11"/>
    <n v="25"/>
    <s v="R"/>
    <x v="0"/>
    <s v="Restricted"/>
    <n v="89"/>
    <s v="Short"/>
    <x v="5"/>
  </r>
  <r>
    <x v="249"/>
    <x v="0"/>
    <s v="Ophelia"/>
    <s v="Claire McCarthy"/>
    <s v="Daisy Ridley, Naomi Watts, Clive Owen, George MacKay, Tom Felton, Devon Terrell, Dominic Mafham, Daisy Head"/>
    <x v="11"/>
    <s v="July 1, 2021"/>
    <n v="2021"/>
    <x v="21"/>
    <n v="8"/>
    <s v="PG-13"/>
    <x v="1"/>
    <s v="Guidance"/>
    <n v="106"/>
    <s v="Medium"/>
    <x v="21"/>
  </r>
  <r>
    <x v="250"/>
    <x v="0"/>
    <s v="Red Joan"/>
    <s v="Trevor Nunn"/>
    <s v="Judi Dench, Sophie Cookson, Nina Sosanya, Tom Hughes, Tereza Srbov, Stephen Campbell Moore, Ben Miles, Freddie Gaminara, Robin Soans, Kevin Fuller"/>
    <x v="1"/>
    <s v="July 1, 2021"/>
    <n v="2021"/>
    <x v="23"/>
    <n v="7"/>
    <s v="R"/>
    <x v="0"/>
    <s v="Restricted"/>
    <n v="101"/>
    <s v="Medium"/>
    <x v="3"/>
  </r>
  <r>
    <x v="251"/>
    <x v="0"/>
    <s v="Seven Pounds"/>
    <s v="Gabriele Muccino"/>
    <s v="Will Smith, Rosario Dawson, Woody Harrelson, Michael Ealy, Barry Pepper, Elpidia Carrillo, Robinne Lee, Joe Nunez, Bill Smitrovich, Tim Kelleher, Gina Hecht, Andy Milder, Judyann Elder, Sarah Jane Morris"/>
    <x v="2"/>
    <s v="July 1, 2021"/>
    <n v="2021"/>
    <x v="16"/>
    <n v="18"/>
    <s v="PG-13"/>
    <x v="1"/>
    <s v="Guidance"/>
    <n v="123"/>
    <s v="Medium"/>
    <x v="21"/>
  </r>
  <r>
    <x v="252"/>
    <x v="0"/>
    <s v="She's Out of My League"/>
    <s v="Jim Field Smith"/>
    <s v="Jay Baruchel, Alice Eve, T.J. Miller, Mike Vogel, Nate Torrence, Krysten Ritter, Geoff Stults, Lindsay Sloane, Andrew Daly, Jasika Nicole, Kyle Bornheimer"/>
    <x v="2"/>
    <s v="July 1, 2021"/>
    <n v="2021"/>
    <x v="3"/>
    <n v="16"/>
    <s v="R"/>
    <x v="0"/>
    <s v="Restricted"/>
    <n v="106"/>
    <s v="Medium"/>
    <x v="35"/>
  </r>
  <r>
    <x v="253"/>
    <x v="0"/>
    <s v="Snow Day"/>
    <s v="Chris Koch"/>
    <s v="Chris Elliott, Mark Webber, Jean Smart, Schuyler Fisk, Iggy Pop, Pam Grier, John Schneider, Chevy Chase, Zena Grey, Josh Peck"/>
    <x v="2"/>
    <s v="July 1, 2021"/>
    <n v="2021"/>
    <x v="42"/>
    <n v="26"/>
    <s v="PG"/>
    <x v="2"/>
    <s v="Guidance"/>
    <n v="89"/>
    <s v="Short"/>
    <x v="17"/>
  </r>
  <r>
    <x v="254"/>
    <x v="0"/>
    <s v="Star Trek"/>
    <s v="J.J. Abrams"/>
    <s v="Chris Pine, Zachary Quinto, Karl Urban, Zoe Saldana, Simon Pegg, John Cho, Anton Yelchin, Eric Bana, Leonard Nimoy, Bruce Greenwood, Ben Cross, Winona Ryder"/>
    <x v="28"/>
    <s v="July 1, 2021"/>
    <n v="2021"/>
    <x v="17"/>
    <n v="17"/>
    <s v="PG-13"/>
    <x v="1"/>
    <s v="Guidance"/>
    <n v="128"/>
    <s v="Medium"/>
    <x v="26"/>
  </r>
  <r>
    <x v="255"/>
    <x v="0"/>
    <s v="Stuart Little"/>
    <s v="Rob Minkoff"/>
    <s v="Michael J. Fox, Jonathan Lipnicki, Geena Davis, Hugh Laurie, Nathan Lane"/>
    <x v="15"/>
    <s v="July 1, 2021"/>
    <n v="2021"/>
    <x v="31"/>
    <n v="27"/>
    <s v="PG"/>
    <x v="2"/>
    <s v="Guidance"/>
    <n v="85"/>
    <s v="Short"/>
    <x v="17"/>
  </r>
  <r>
    <x v="256"/>
    <x v="0"/>
    <s v="Sword of Trust"/>
    <s v="Lynn Shelton"/>
    <s v="Marc Maron, Jon Bass, Michaela Watkins, Jillian Bell, Toby Huss, Dan Bakkedahl, Lynn Shelton, Whitmer Thomas"/>
    <x v="2"/>
    <s v="July 1, 2021"/>
    <n v="2021"/>
    <x v="23"/>
    <n v="7"/>
    <s v="R"/>
    <x v="0"/>
    <s v="Restricted"/>
    <n v="89"/>
    <s v="Short"/>
    <x v="22"/>
  </r>
  <r>
    <x v="257"/>
    <x v="0"/>
    <s v="Talladega Nights: The Ballad of Ricky Bobby"/>
    <s v="Adam McKay"/>
    <s v="Will Ferrell, John C. Reilly, Sacha Baron Cohen, Gary Cole, Michael Clarke Duncan, Leslie Bibb, Jane Lynch, Amy Adams, Andy Richter, Molly Shannon"/>
    <x v="2"/>
    <s v="July 1, 2021"/>
    <n v="2021"/>
    <x v="20"/>
    <n v="20"/>
    <s v="PG-13"/>
    <x v="1"/>
    <s v="Guidance"/>
    <n v="108"/>
    <s v="Medium"/>
    <x v="91"/>
  </r>
  <r>
    <x v="258"/>
    <x v="0"/>
    <s v="The American"/>
    <s v="Anton Corbijn"/>
    <s v="George Clooney, Violante Placido, Thekla Reuten, Paolo Bonacelli, Johan Leysen, Irina Bjrklund, Filippo Timi, Anna Foglietta, Bjrn Granath"/>
    <x v="31"/>
    <s v="July 1, 2021"/>
    <n v="2021"/>
    <x v="3"/>
    <n v="16"/>
    <s v="R"/>
    <x v="0"/>
    <s v="Restricted"/>
    <n v="105"/>
    <s v="Medium"/>
    <x v="13"/>
  </r>
  <r>
    <x v="259"/>
    <x v="0"/>
    <s v="The Best of Enemies"/>
    <s v="Robin Bissell"/>
    <s v="Taraji P. Henson, Sam Rockwell, Babou Ceesay, Anne Heche, Wes Bentley, Nick Searcy, Bruce McGill, John Gallagher Jr., Nicholas Logan, Gilbert Glenn Brown"/>
    <x v="2"/>
    <s v="July 1, 2021"/>
    <n v="2021"/>
    <x v="23"/>
    <n v="7"/>
    <s v="PG-13"/>
    <x v="1"/>
    <s v="Guidance"/>
    <n v="133"/>
    <s v="Medium"/>
    <x v="24"/>
  </r>
  <r>
    <x v="260"/>
    <x v="0"/>
    <s v="The Game"/>
    <s v="David Fincher"/>
    <s v="Michael Douglas, Sean Penn, Deborah Kara Unger, James Rebhorn, Peter Donat, Carroll Baker, Anna Katarina, Armin Mueller-Stahl"/>
    <x v="2"/>
    <s v="July 1, 2021"/>
    <n v="2021"/>
    <x v="36"/>
    <n v="29"/>
    <s v="R"/>
    <x v="0"/>
    <s v="Restricted"/>
    <n v="129"/>
    <s v="Medium"/>
    <x v="7"/>
  </r>
  <r>
    <x v="261"/>
    <x v="0"/>
    <s v="The Karate Kid"/>
    <s v="John G. Avildsen"/>
    <s v="Ralph Macchio, Pat Morita, Elisabeth Shue, Martin Kove, Randee Heller, William Zabka, Ron Thomas, Rob Garrison"/>
    <x v="2"/>
    <s v="July 1, 2021"/>
    <n v="2021"/>
    <x v="35"/>
    <n v="42"/>
    <s v="PG"/>
    <x v="2"/>
    <s v="Guidance"/>
    <n v="127"/>
    <s v="Medium"/>
    <x v="92"/>
  </r>
  <r>
    <x v="262"/>
    <x v="0"/>
    <s v="The Karate Kid Part II"/>
    <s v="John G. Avildsen"/>
    <s v="Ralph Macchio, Pat Morita, Nobu McCarthy, Tamlyn Tomita, Yuji Okumoto, Joey Miyashima, Marc Hayashi, Danny Kamekona, Tony O'Dell, Martin Kove, William Zabka"/>
    <x v="2"/>
    <s v="July 1, 2021"/>
    <n v="2021"/>
    <x v="33"/>
    <n v="40"/>
    <s v="PG"/>
    <x v="2"/>
    <s v="Guidance"/>
    <n v="113"/>
    <s v="Medium"/>
    <x v="93"/>
  </r>
  <r>
    <x v="263"/>
    <x v="0"/>
    <s v="The Karate Kid Part III"/>
    <s v="John G. Avildsen"/>
    <s v="Ralph Macchio, Pat Morita, Robyn Lively, Thomas Ian Griffith, Martin Kove, Sean Kanan, Jonathan Avildsen, Randee Heller, William Christopher Ford"/>
    <x v="2"/>
    <s v="July 1, 2021"/>
    <n v="2021"/>
    <x v="27"/>
    <n v="37"/>
    <s v="PG"/>
    <x v="2"/>
    <s v="Guidance"/>
    <n v="112"/>
    <s v="Medium"/>
    <x v="19"/>
  </r>
  <r>
    <x v="264"/>
    <x v="0"/>
    <s v="The Life of David Gale"/>
    <s v="Alan Parker"/>
    <s v="Kevin Spacey, Kate Winslet, Laura Linney, Gabriel Mann, Leon Rippy, Matt Craven, Rhona Mitra, Melissa McCarthy, Jim Beaver, Chris Warner"/>
    <x v="73"/>
    <s v="July 1, 2021"/>
    <n v="2021"/>
    <x v="13"/>
    <n v="23"/>
    <s v="R"/>
    <x v="0"/>
    <s v="Restricted"/>
    <n v="130"/>
    <s v="Medium"/>
    <x v="24"/>
  </r>
  <r>
    <x v="26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2"/>
    <s v="July 1, 2021"/>
    <n v="2021"/>
    <x v="37"/>
    <n v="46"/>
    <s v="R"/>
    <x v="0"/>
    <s v="Restricted"/>
    <n v="100"/>
    <s v="Medium"/>
    <x v="12"/>
  </r>
  <r>
    <x v="266"/>
    <x v="0"/>
    <s v="The Queen"/>
    <s v="Stephen Frears"/>
    <s v="Helen Mirren, Michael Sheen, James Cromwell, Helen McCrory, Alex Jennings, Roger Allam, Sylvia Syms, Mark Bazeley"/>
    <x v="74"/>
    <s v="July 1, 2021"/>
    <n v="2021"/>
    <x v="20"/>
    <n v="20"/>
    <s v="PG-13"/>
    <x v="1"/>
    <s v="Guidance"/>
    <n v="103"/>
    <s v="Medium"/>
    <x v="3"/>
  </r>
  <r>
    <x v="267"/>
    <x v="0"/>
    <s v="The Strangers"/>
    <s v="Bryan Bertino"/>
    <s v="Liv Tyler, Scott Speedman, Gemma Ward, Kip Weeks, Laura Margolis, Glenn Howerton, Alex Fisher, Peter Clayton-Luce"/>
    <x v="2"/>
    <s v="July 1, 2021"/>
    <n v="2021"/>
    <x v="16"/>
    <n v="18"/>
    <s v="R"/>
    <x v="0"/>
    <s v="Restricted"/>
    <n v="85"/>
    <s v="Short"/>
    <x v="94"/>
  </r>
  <r>
    <x v="268"/>
    <x v="0"/>
    <s v="The Sum of All Fears"/>
    <s v="Phil Alden Robinson"/>
    <s v="Ben Affleck, Morgan Freeman, Bridget Moynahan, James Cromwell, Liev Schreiber, Michael Byrne, Colm Feore, Alan Bates, Ron Rifkin, Ciarn Hinds, Bruce McGill, Richard Marner, Philip Baker Hall"/>
    <x v="75"/>
    <s v="July 1, 2021"/>
    <n v="2021"/>
    <x v="12"/>
    <n v="24"/>
    <s v="PG-13"/>
    <x v="1"/>
    <s v="Guidance"/>
    <n v="124"/>
    <s v="Medium"/>
    <x v="12"/>
  </r>
  <r>
    <x v="269"/>
    <x v="0"/>
    <s v="The Tourist"/>
    <s v="Florian Henckel von Donnersmarck"/>
    <s v="Angelina Jolie, Johnny Depp, Paul Bettany, Timothy Dalton, Steven Berkoff, Rufus Sewell, Christian De Sica, Alessio Boni, Daniele Pecci, Giovanni Guidelli"/>
    <x v="76"/>
    <s v="July 1, 2021"/>
    <n v="2021"/>
    <x v="3"/>
    <n v="16"/>
    <s v="PG-13"/>
    <x v="1"/>
    <s v="Guidance"/>
    <n v="103"/>
    <s v="Medium"/>
    <x v="95"/>
  </r>
  <r>
    <x v="270"/>
    <x v="0"/>
    <s v="Underworld"/>
    <s v="Len Wiseman"/>
    <s v="Kate Beckinsale, Scott Speedman, Michael Sheen, Shane Brolly, Bill Nighy, Erwin Leder, Sophia Myles, Robbie Gee, Wentworth Miller, Kevin Grevioux"/>
    <x v="77"/>
    <s v="July 1, 2021"/>
    <n v="2021"/>
    <x v="13"/>
    <n v="23"/>
    <s v="R"/>
    <x v="0"/>
    <s v="Restricted"/>
    <n v="121"/>
    <s v="Medium"/>
    <x v="70"/>
  </r>
  <r>
    <x v="271"/>
    <x v="0"/>
    <s v="Underworld: Awakening"/>
    <s v="Mns Mrlind, Bjrn Stein"/>
    <s v="Kate Beckinsale, Stephen Rea, Michael Ealy, Theo James, India Eisley, Sandrine Holt, Charles Dance, Kris Holden-Ried, Jacob Blair, Adam Greydon Reid"/>
    <x v="14"/>
    <s v="July 1, 2021"/>
    <n v="2021"/>
    <x v="10"/>
    <n v="14"/>
    <s v="R"/>
    <x v="0"/>
    <s v="Restricted"/>
    <n v="89"/>
    <s v="Short"/>
    <x v="70"/>
  </r>
  <r>
    <x v="272"/>
    <x v="0"/>
    <s v="Underworld: Rise of the Lycans"/>
    <s v="Patrick Tatopoulos"/>
    <s v="Michael Sheen, Bill Nighy, Rhona Mitra, Steven Mackintosh, Kevin Grevioux, David Aston, Geraldine Brophy, Leighton Cardno, Alex Carroll, Elizabeth Hawthorne, Jason Hood"/>
    <x v="78"/>
    <s v="July 1, 2021"/>
    <n v="2021"/>
    <x v="17"/>
    <n v="17"/>
    <s v="R"/>
    <x v="0"/>
    <s v="Restricted"/>
    <n v="92"/>
    <s v="Medium"/>
    <x v="70"/>
  </r>
  <r>
    <x v="273"/>
    <x v="0"/>
    <s v="Voiceless"/>
    <s v="Robert O. Peters"/>
    <s v="Uzee Usman, Yakubu Mohammed, Asabe Madaki, Sani Muazu, Rekiya Ibrahim Atta, Adam Garba, Abba Ali Zaky, Habiba Zock-Sock, Abdul Usman Zada, Nadia Dutch, Abubakar Maina, Healing Marcus Udor, Jamila Ibrahim"/>
    <x v="9"/>
    <s v="July 1, 2021"/>
    <n v="2021"/>
    <x v="22"/>
    <n v="6"/>
    <s v="TV-MA"/>
    <x v="0"/>
    <s v="Restricted"/>
    <n v="112"/>
    <s v="Medium"/>
    <x v="20"/>
  </r>
  <r>
    <x v="274"/>
    <x v="0"/>
    <s v="What Dreams May Come"/>
    <s v="Vincent Ward"/>
    <s v="Robin Williams, Cuba Gooding Jr., Annabella Sciorra, Max von Sydow, Jessica Brooks Grant, Josh Paddock, Rosalind Chao, Lucinda Jenney, Maggie McCarthy, Wilma Bonet, Matt Salinger, Carin Sprague, June Carryl, Paul P. Card IV, Werner Herzog"/>
    <x v="78"/>
    <s v="July 1, 2021"/>
    <n v="2021"/>
    <x v="2"/>
    <n v="28"/>
    <s v="PG-13"/>
    <x v="1"/>
    <s v="Guidance"/>
    <n v="114"/>
    <s v="Medium"/>
    <x v="96"/>
  </r>
  <r>
    <x v="275"/>
    <x v="0"/>
    <s v="Why Do Fools Fall in Love"/>
    <s v="Gregory Nava"/>
    <s v="Halle Berry, Vivica A. Fox, Larenz Tate, Lela Rochon, Little Richard, Paul Mazursky, Pamela Reed, Alexis Cruz"/>
    <x v="2"/>
    <s v="July 1, 2021"/>
    <n v="2021"/>
    <x v="2"/>
    <n v="28"/>
    <s v="R"/>
    <x v="0"/>
    <s v="Restricted"/>
    <n v="116"/>
    <s v="Medium"/>
    <x v="97"/>
  </r>
  <r>
    <x v="276"/>
    <x v="0"/>
    <s v="America: The Motion Picture"/>
    <s v="Matt Thompson"/>
    <s v="Channing Tatum, Jason Mantzoukas, Olivia Munn, Andy Samberg, Bobby Moynihan, Judy Greer, Will Forte, Raoul Trujillo, Killer Mike, Simon Pegg"/>
    <x v="2"/>
    <s v="June 30, 2021"/>
    <n v="2021"/>
    <x v="1"/>
    <n v="5"/>
    <s v="TV-MA"/>
    <x v="0"/>
    <s v="Restricted"/>
    <n v="98"/>
    <s v="Medium"/>
    <x v="27"/>
  </r>
  <r>
    <x v="277"/>
    <x v="0"/>
    <s v="Lying and Stealing"/>
    <s v="Matt Aselton"/>
    <s v="Theo James, Emily Ratajkowski, Fred Melamed, Ebon Moss-Bachrach, Isiah Whitlock Jr., Evan Handler, Paul Jurewicz, John Gatins, Fernanda Andrade, Bob Stephenson"/>
    <x v="2"/>
    <s v="June 30, 2021"/>
    <n v="2021"/>
    <x v="23"/>
    <n v="7"/>
    <s v="R"/>
    <x v="0"/>
    <s v="Restricted"/>
    <n v="100"/>
    <s v="Medium"/>
    <x v="7"/>
  </r>
  <r>
    <x v="278"/>
    <x v="0"/>
    <s v="Killing Them Softly"/>
    <s v="Andrew Dominik"/>
    <s v="Brad Pitt, Scoot McNairy, Ben Mendelsohn, Richard Jenkins, James Gandolfini, Ray Liotta, Vincent Curatola, Slaine, Max Casella, Trevor Long, Sam Shepard"/>
    <x v="2"/>
    <s v="June 28, 2021"/>
    <n v="2021"/>
    <x v="10"/>
    <n v="14"/>
    <s v="R"/>
    <x v="0"/>
    <s v="Restricted"/>
    <n v="97"/>
    <s v="Medium"/>
    <x v="24"/>
  </r>
  <r>
    <x v="279"/>
    <x v="0"/>
    <s v="Wonder Boy"/>
    <s v="Anissa Bonnefont"/>
    <s v="Olivier Rousteing"/>
    <x v="29"/>
    <s v="June 26, 2021"/>
    <n v="2021"/>
    <x v="23"/>
    <n v="7"/>
    <s v="TV-14"/>
    <x v="1"/>
    <s v="Guidance"/>
    <n v="83"/>
    <s v="Short"/>
    <x v="98"/>
  </r>
  <r>
    <x v="280"/>
    <x v="0"/>
    <s v="Here Comes the Rain"/>
    <s v="Bahij Hojeij"/>
    <s v="Hassan Mrad, Julia Kassar, Carmen Lebbos, Diamand Bou Abboud, Elie Mitri, Bernadette Hodeib, Aida Sabra, Gabriel Yammine, Ali Matar, Raa Haidar"/>
    <x v="79"/>
    <s v="June 25, 2021"/>
    <n v="2021"/>
    <x v="3"/>
    <n v="16"/>
    <s v="TV-MA"/>
    <x v="0"/>
    <s v="Restricted"/>
    <n v="101"/>
    <s v="Medium"/>
    <x v="3"/>
  </r>
  <r>
    <x v="281"/>
    <x v="0"/>
    <s v="The Ice Road"/>
    <s v="Jonathan Hensleigh"/>
    <s v="Liam Neeson, Benjamin Walker, Amber Midthunder, Marcus Thomas, Laurence Fishburne, Holt McCallany, Martin Sensmeier, Matt McCoy, Matt Salinger"/>
    <x v="14"/>
    <s v="June 25, 2021"/>
    <n v="2021"/>
    <x v="1"/>
    <n v="5"/>
    <s v="PG-13"/>
    <x v="1"/>
    <s v="Guidance"/>
    <n v="109"/>
    <s v="Medium"/>
    <x v="12"/>
  </r>
  <r>
    <x v="282"/>
    <x v="0"/>
    <s v="The Seventh Day"/>
    <s v="Justin P. Lange"/>
    <s v="Guy Pearce, Vadhir Derbez, Stephen Lang, Brady Jenness, Chris Galust, Robin Bartlett, Heath Freeman, Keith David"/>
    <x v="2"/>
    <s v="June 24, 2021"/>
    <n v="2021"/>
    <x v="1"/>
    <n v="5"/>
    <s v="R"/>
    <x v="0"/>
    <s v="Restricted"/>
    <n v="87"/>
    <s v="Short"/>
    <x v="55"/>
  </r>
  <r>
    <x v="283"/>
    <x v="0"/>
    <s v="O Vendedor de Sonhos"/>
    <s v="Jayme Monjardim"/>
    <s v="Csar Troncoso, Dan Stulbach, Thiago Mendona, Leonardo Medeiros"/>
    <x v="80"/>
    <s v="June 22, 2021"/>
    <n v="2021"/>
    <x v="32"/>
    <n v="10"/>
    <s v="TV-14"/>
    <x v="1"/>
    <s v="Guidance"/>
    <n v="96"/>
    <s v="Medium"/>
    <x v="3"/>
  </r>
  <r>
    <x v="284"/>
    <x v="0"/>
    <s v="Osuofia in London"/>
    <s v="Kingsley Ogoro"/>
    <s v="Nkem Owoh, Mara Derwent, Francis Odega, Cynthia Okereke, Tom Njemanze, Romanus Amuta, Sabina Mole, Blessing Onolleka, Oluchi Agunwa, Chiwendu Onaga, Patricia Ezeani, Stephen Ahanonu"/>
    <x v="9"/>
    <s v="June 22, 2021"/>
    <n v="2021"/>
    <x v="13"/>
    <n v="23"/>
    <s v="TV-MA"/>
    <x v="0"/>
    <s v="Restricted"/>
    <n v="84"/>
    <s v="Short"/>
    <x v="36"/>
  </r>
  <r>
    <x v="285"/>
    <x v="0"/>
    <s v="#Selfie"/>
    <s v="Cristina Jacob"/>
    <s v="Flavia Hojda, Crina Semciuc, Olimpia Melinte, Sali Levent, Vlad Logigan, Alex Clin, Alina Chivulescu, Rzvan Vasilescu"/>
    <x v="81"/>
    <s v="June 21, 2021"/>
    <n v="2021"/>
    <x v="28"/>
    <n v="12"/>
    <s v="TV-MA"/>
    <x v="0"/>
    <s v="Restricted"/>
    <n v="125"/>
    <s v="Medium"/>
    <x v="36"/>
  </r>
  <r>
    <x v="286"/>
    <x v="0"/>
    <s v="#Selfie 69"/>
    <s v="Cristina Jacob"/>
    <s v="Maia Morgenstern, Olimpia Melinte, Crina Semciuc, Flavia Hojda, Maria Dinulescu, Alex Clin, Vlad Logigan, Sali Levent, Silvia Busuioc, Mihaela Mihut"/>
    <x v="81"/>
    <s v="June 21, 2021"/>
    <n v="2021"/>
    <x v="32"/>
    <n v="10"/>
    <s v="TV-MA"/>
    <x v="0"/>
    <s v="Restricted"/>
    <n v="119"/>
    <s v="Medium"/>
    <x v="36"/>
  </r>
  <r>
    <x v="287"/>
    <x v="0"/>
    <s v="Love Is a Story"/>
    <s v="Cristina Jacob"/>
    <s v="Raluca Aprodu, Drago Bucur, Ducu Darie"/>
    <x v="81"/>
    <s v="June 21, 2021"/>
    <n v="2021"/>
    <x v="25"/>
    <n v="11"/>
    <s v="TV-MA"/>
    <x v="0"/>
    <s v="Restricted"/>
    <n v="105"/>
    <s v="Medium"/>
    <x v="99"/>
  </r>
  <r>
    <x v="288"/>
    <x v="1"/>
    <s v="Riverdale"/>
    <s v="Rob Seidenglanz"/>
    <s v="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
    <x v="2"/>
    <s v="June 19, 2021"/>
    <n v="2021"/>
    <x v="23"/>
    <n v="7"/>
    <s v="TV-14"/>
    <x v="1"/>
    <s v="Guidance"/>
    <s v="4 Seasons"/>
    <s v="Seasons"/>
    <x v="100"/>
  </r>
  <r>
    <x v="289"/>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1"/>
    <s v="June 19, 2021"/>
    <n v="2021"/>
    <x v="21"/>
    <n v="8"/>
    <s v="TV-MA"/>
    <x v="0"/>
    <s v="Restricted"/>
    <s v="1 Season"/>
    <s v="Seasons"/>
    <x v="101"/>
  </r>
  <r>
    <x v="290"/>
    <x v="0"/>
    <s v="Fatherhood"/>
    <s v="Paul Weitz"/>
    <s v="Kevin Hart, Alfre Woodard, Lil Rel Howery, DeWanda Wise, Frankie Faison, Anthony Carrigan, Paul Reiser, Melody Hurd"/>
    <x v="2"/>
    <s v="June 18, 2021"/>
    <n v="2021"/>
    <x v="1"/>
    <n v="5"/>
    <s v="PG-13"/>
    <x v="1"/>
    <s v="Guidance"/>
    <n v="111"/>
    <s v="Medium"/>
    <x v="24"/>
  </r>
  <r>
    <x v="291"/>
    <x v="0"/>
    <s v="Kambili: The Whole 30 Yards"/>
    <s v="Kayode Kasum"/>
    <s v="Nancy Isime, Jide Kene Achufusi, Sharon Ooja, Mawuli Gavor, Venita Akpofure, Koye Kekere Ekun, Elvina Ibru, Uzor Arukwe, Toyin Abraham"/>
    <x v="9"/>
    <s v="June 18, 2021"/>
    <n v="2021"/>
    <x v="22"/>
    <n v="6"/>
    <s v="TV-14"/>
    <x v="1"/>
    <s v="Guidance"/>
    <n v="119"/>
    <s v="Medium"/>
    <x v="4"/>
  </r>
  <r>
    <x v="292"/>
    <x v="0"/>
    <s v="Aziza"/>
    <s v="Soudade Kaadan"/>
    <s v="Caress Bashar, Abdel Moneim Amayri"/>
    <x v="82"/>
    <s v="June 17, 2021"/>
    <n v="2021"/>
    <x v="23"/>
    <n v="7"/>
    <s v="TV-PG"/>
    <x v="2"/>
    <s v="Guidance"/>
    <n v="13"/>
    <s v="Short"/>
    <x v="22"/>
  </r>
  <r>
    <x v="293"/>
    <x v="0"/>
    <s v="Fan Girl"/>
    <s v="Antoinette Jadaone"/>
    <s v="Charlie Dizon, Paulo Avelino"/>
    <x v="83"/>
    <s v="June 17, 2021"/>
    <n v="2021"/>
    <x v="22"/>
    <n v="6"/>
    <s v="TV-MA"/>
    <x v="0"/>
    <s v="Restricted"/>
    <n v="101"/>
    <s v="Medium"/>
    <x v="0"/>
  </r>
  <r>
    <x v="294"/>
    <x v="0"/>
    <s v="Red Snow"/>
    <s v="Marie Clements"/>
    <s v="Asivak Koostachin, Shafin Karim, Mozhdah Jamalzadah, Kane Mahon, Ishaan Vasdev, Samuel Marty, Miika Bryce Whiskeyjack, Tantoo Cardinal"/>
    <x v="24"/>
    <s v="June 17, 2021"/>
    <n v="2021"/>
    <x v="23"/>
    <n v="7"/>
    <s v="TV-MA"/>
    <x v="0"/>
    <s v="Restricted"/>
    <n v="96"/>
    <s v="Medium"/>
    <x v="24"/>
  </r>
  <r>
    <x v="295"/>
    <x v="0"/>
    <s v="Silver Linings Playbook"/>
    <s v="David O. Russell"/>
    <s v="Bradley Cooper, Jennifer Lawrence, Robert De Niro, Jacki Weaver, Chris Tucker, Anupam Kher, John Ortiz, Shea Whigham, Julia Stiles, Paul Herman"/>
    <x v="2"/>
    <s v="June 17, 2021"/>
    <n v="2021"/>
    <x v="10"/>
    <n v="14"/>
    <s v="R"/>
    <x v="0"/>
    <s v="Restricted"/>
    <n v="122"/>
    <s v="Medium"/>
    <x v="22"/>
  </r>
  <r>
    <x v="296"/>
    <x v="0"/>
    <s v="Biking Borders"/>
    <s v="Max Jabs"/>
    <s v="Max Jabs, Nono Konopka"/>
    <x v="84"/>
    <s v="June 16, 2021"/>
    <n v="2021"/>
    <x v="23"/>
    <n v="7"/>
    <s v="TV-14"/>
    <x v="1"/>
    <s v="Guidance"/>
    <n v="89"/>
    <s v="Short"/>
    <x v="102"/>
  </r>
  <r>
    <x v="297"/>
    <x v="0"/>
    <s v="Lowriders"/>
    <s v="Ricardo de Montreuil"/>
    <s v="Demin Bichir, Gabriel Chavarria, Theo Rossi, Melissa Benoist, Tony Revolori, Eva Longoria, Yvette Monreal, Cress Williams"/>
    <x v="2"/>
    <s v="June 16, 2021"/>
    <n v="2021"/>
    <x v="32"/>
    <n v="10"/>
    <s v="PG-13"/>
    <x v="1"/>
    <s v="Guidance"/>
    <n v="98"/>
    <s v="Medium"/>
    <x v="44"/>
  </r>
  <r>
    <x v="298"/>
    <x v="0"/>
    <s v="Security"/>
    <s v="Peter Chelsom"/>
    <s v="Marco D'Amore, Maya Sansa, Silvio Muccino, Valeria Bilello, Ludovica Martino, Giulio Pranno, Tommaso Ragno, Beatrice Grann, Antonio Zavatteri, Anna Della Rosa, Fabrizio Bentivoglio"/>
    <x v="59"/>
    <s v="June 16, 2021"/>
    <n v="2021"/>
    <x v="1"/>
    <n v="5"/>
    <s v="TV-MA"/>
    <x v="0"/>
    <s v="Restricted"/>
    <n v="119"/>
    <s v="Medium"/>
    <x v="20"/>
  </r>
  <r>
    <x v="299"/>
    <x v="0"/>
    <s v="FTA"/>
    <s v="Francine Parker"/>
    <s v="Jane Fonda, Donald Sutherland, Pamela Donegan, Len Chandler, Michael Alaimo, Holly Near, Paul Mooney, Rita Martinson"/>
    <x v="2"/>
    <s v="June 15, 2021"/>
    <n v="2021"/>
    <x v="46"/>
    <n v="54"/>
    <s v="TV-MA"/>
    <x v="0"/>
    <s v="Restricted"/>
    <n v="104"/>
    <s v="Medium"/>
    <x v="65"/>
  </r>
  <r>
    <x v="300"/>
    <x v="0"/>
    <s v="Life of Crime"/>
    <s v="Daniel Schechter"/>
    <s v="Jennifer Aniston, Mos Def, Isla Fisher, Will Forte, Mark Boone Junior, Tim Robbins, John Hawkes, Clea Lewis, Charlie Tahan, Kevin Corrigan"/>
    <x v="2"/>
    <s v="June 15, 2021"/>
    <n v="2021"/>
    <x v="4"/>
    <n v="13"/>
    <s v="R"/>
    <x v="0"/>
    <s v="Restricted"/>
    <n v="101"/>
    <s v="Medium"/>
    <x v="56"/>
  </r>
  <r>
    <x v="301"/>
    <x v="0"/>
    <s v="Rogue Warfare: Death of a Nation"/>
    <s v="Mike Gunther"/>
    <s v="Will Yun Lee, Jermaine Love, Rory Markham, Bertrand-Xavier Corbi, Katie Keene, Fernando Chien, Gina DeCesare, Michael Blalock, Stephen Lang, Chris Mulkey"/>
    <x v="2"/>
    <s v="June 15, 2021"/>
    <n v="2021"/>
    <x v="22"/>
    <n v="6"/>
    <s v="R"/>
    <x v="0"/>
    <s v="Restricted"/>
    <n v="99"/>
    <s v="Medium"/>
    <x v="12"/>
  </r>
  <r>
    <x v="302"/>
    <x v="0"/>
    <s v="Sir! No Sir!"/>
    <s v="David Zeiger"/>
    <s v="Troy Garity"/>
    <x v="2"/>
    <s v="June 15, 2021"/>
    <n v="2021"/>
    <x v="19"/>
    <n v="21"/>
    <s v="TV-MA"/>
    <x v="0"/>
    <s v="Restricted"/>
    <n v="84"/>
    <s v="Short"/>
    <x v="65"/>
  </r>
  <r>
    <x v="303"/>
    <x v="1"/>
    <s v="The American Bible Challenge"/>
    <s v="Michael Simon"/>
    <s v="Jeff Foxworthy"/>
    <x v="2"/>
    <s v="June 15, 2021"/>
    <n v="2021"/>
    <x v="28"/>
    <n v="12"/>
    <s v="TV-G"/>
    <x v="2"/>
    <s v="Guidance"/>
    <s v="1 Season"/>
    <s v="Seasons"/>
    <x v="103"/>
  </r>
  <r>
    <x v="304"/>
    <x v="1"/>
    <s v="Metallica: Some Kind of Monster"/>
    <s v="Joe Berlinger, Bruce Sinofsky"/>
    <s v="James Hetfield, Lars Ulrich, Kirk Hammett, Robert Trujillo"/>
    <x v="2"/>
    <s v="June 13, 2021"/>
    <n v="2021"/>
    <x v="28"/>
    <n v="12"/>
    <s v="TV-MA"/>
    <x v="0"/>
    <s v="Restricted"/>
    <s v="1 Season"/>
    <s v="Seasons"/>
    <x v="61"/>
  </r>
  <r>
    <x v="305"/>
    <x v="0"/>
    <s v="The Devil Below"/>
    <s v="Bradley Parker"/>
    <s v="Alicia Sanz, Will Patton, Jonathan Sadowski, Adan Canto, Zach Avery, Chinaza Uche, Jesse LaTourette"/>
    <x v="2"/>
    <s v="June 13, 2021"/>
    <n v="2021"/>
    <x v="1"/>
    <n v="5"/>
    <s v="TV-MA"/>
    <x v="0"/>
    <s v="Restricted"/>
    <n v="89"/>
    <s v="Short"/>
    <x v="55"/>
  </r>
  <r>
    <x v="306"/>
    <x v="0"/>
    <s v="Sarbath"/>
    <s v="Prabhakaran"/>
    <s v="Kathir, Soori, Rahasya Gorak, Ashvatt"/>
    <x v="4"/>
    <s v="June 11, 2021"/>
    <n v="2021"/>
    <x v="1"/>
    <n v="5"/>
    <s v="TV-PG"/>
    <x v="2"/>
    <s v="Guidance"/>
    <n v="113"/>
    <s v="Medium"/>
    <x v="36"/>
  </r>
  <r>
    <x v="307"/>
    <x v="0"/>
    <s v="Skater Girl"/>
    <s v="Manjari Makijany"/>
    <s v="Rachel Saanchita Gupta, Amy Maghera, Shafin Patel, Ambrish Saxena, Swati Das, Jonathan Readwin, Ankit Yadav, Anurag Arora, Vinayak Gupta, Vivek Yadav, Waheeda Rehman"/>
    <x v="85"/>
    <s v="June 11, 2021"/>
    <n v="2021"/>
    <x v="1"/>
    <n v="5"/>
    <s v="PG"/>
    <x v="2"/>
    <s v="Guidance"/>
    <n v="110"/>
    <s v="Medium"/>
    <x v="104"/>
  </r>
  <r>
    <x v="308"/>
    <x v="1"/>
    <s v="Trese"/>
    <s v="Jay Oliva"/>
    <s v="Shay Mitchell, Liza Soberano, Jon Jon Briones, Darren Criss, Manny Jacinto, Dante Basco, Nicole Scherzinger, Lou Diamond Phillips, Steve Blum"/>
    <x v="86"/>
    <s v="June 11, 2021"/>
    <n v="2021"/>
    <x v="1"/>
    <n v="5"/>
    <s v="TV-MA"/>
    <x v="0"/>
    <s v="Restricted"/>
    <s v="1 Season"/>
    <s v="Seasons"/>
    <x v="105"/>
  </r>
  <r>
    <x v="309"/>
    <x v="0"/>
    <s v="Wish Dragon"/>
    <s v="Chris Appelhans"/>
    <s v="Jimmy Wong, John Cho, Constance Wu, Will Yun Lee, Bobby Lee, Jimmy O. Yang, Ian Chen"/>
    <x v="87"/>
    <s v="June 11, 2021"/>
    <n v="2021"/>
    <x v="1"/>
    <n v="5"/>
    <s v="PG"/>
    <x v="2"/>
    <s v="Guidance"/>
    <n v="102"/>
    <s v="Medium"/>
    <x v="17"/>
  </r>
  <r>
    <x v="310"/>
    <x v="0"/>
    <s v="A Haunted House 2"/>
    <s v="Michael Tiddes"/>
    <s v="Marlon Wayans, Jaime Pressly, Essence Atkins, Affion Crockett, Hayes MacArthur, Rick Overton, Ashley Rickards, Cedric the Entertainer, Dave Sheridan, Missi Pyle, Gabriel Iglesias, Steele Stebbins"/>
    <x v="2"/>
    <s v="June 10, 2021"/>
    <n v="2021"/>
    <x v="28"/>
    <n v="12"/>
    <s v="R"/>
    <x v="0"/>
    <s v="Restricted"/>
    <n v="86"/>
    <s v="Short"/>
    <x v="106"/>
  </r>
  <r>
    <x v="311"/>
    <x v="0"/>
    <s v="Blind Intersections"/>
    <s v="Lara Saba"/>
    <s v="Alaa Hammoud, Ghida Nouri, Carole Hajj, Chadi Haddad, Leila Hakim, Charbel Ziade, Nibal Arakji, Caroline Hatem, Josyane Boulos, Mario Bassil"/>
    <x v="88"/>
    <s v="June 10, 2021"/>
    <n v="2021"/>
    <x v="10"/>
    <n v="14"/>
    <s v="TV-MA"/>
    <x v="0"/>
    <s v="Restricted"/>
    <n v="91"/>
    <s v="Medium"/>
    <x v="3"/>
  </r>
  <r>
    <x v="312"/>
    <x v="0"/>
    <s v="Camellia Sisters"/>
    <s v="Bao Nhan, Namcito"/>
    <s v="Le Khanh, Kaity Nguyen, Hong Van, Khuong Le, Hoang Dung, Anh Dung, Si Nguyen, Huyng Kien An"/>
    <x v="69"/>
    <s v="June 10, 2021"/>
    <n v="2021"/>
    <x v="1"/>
    <n v="5"/>
    <s v="TV-MA"/>
    <x v="0"/>
    <s v="Restricted"/>
    <n v="117"/>
    <s v="Medium"/>
    <x v="3"/>
  </r>
  <r>
    <x v="313"/>
    <x v="0"/>
    <s v="Copenhagen"/>
    <s v="Mark Raso"/>
    <s v="Gethin Anthony, Frederikke Dahl Hansen, Sebastian Armesto, Olivia Grant, Baard Owe, Mille Dinesen, Martin Hestbk, Tamzin Merchant"/>
    <x v="89"/>
    <s v="June 10, 2021"/>
    <n v="2021"/>
    <x v="28"/>
    <n v="12"/>
    <s v="TV-MA"/>
    <x v="0"/>
    <s v="Restricted"/>
    <n v="99"/>
    <s v="Medium"/>
    <x v="54"/>
  </r>
  <r>
    <x v="314"/>
    <x v="0"/>
    <s v="Until Midnight"/>
    <s v="Tariq Alkazim"/>
    <s v="Ahmad Khamis Ali, Chuka Ekweogwu, Heba Al Hamwi, Rik Aby, Merouane Ali, Khalid Al Suwaidi, Saeed Arjumand"/>
    <x v="90"/>
    <s v="June 10, 2021"/>
    <n v="2021"/>
    <x v="23"/>
    <n v="7"/>
    <s v="TV-14"/>
    <x v="1"/>
    <s v="Guidance"/>
    <n v="77"/>
    <s v="Short"/>
    <x v="107"/>
  </r>
  <r>
    <x v="315"/>
    <x v="0"/>
    <s v="Awake"/>
    <s v="Mark Raso"/>
    <s v="Gina Rodriguez, Ariana Greenblatt, Frances Fisher, Jennifer Jason Leigh, Barry Pepper, Shamier Anderson, Finn Jones, Lucius Hoyos, Gil Bellows"/>
    <x v="2"/>
    <s v="June 9, 2021"/>
    <n v="2021"/>
    <x v="1"/>
    <n v="5"/>
    <s v="TV-MA"/>
    <x v="0"/>
    <s v="Restricted"/>
    <n v="97"/>
    <s v="Medium"/>
    <x v="13"/>
  </r>
  <r>
    <x v="316"/>
    <x v="0"/>
    <s v="Confusion Na Wa"/>
    <s v="Kenneth Gyang"/>
    <s v="Ramsey Nouah, OC Ukeje, Ali Nuhu, Tunde Aladese, Gold Ikponmwosa, Tony Goodman, Nathaniel Deme, Yanchat Sankey, Lisa Pam Tok, Toyin Alabi"/>
    <x v="9"/>
    <s v="June 9, 2021"/>
    <n v="2021"/>
    <x v="4"/>
    <n v="13"/>
    <s v="TV-MA"/>
    <x v="0"/>
    <s v="Restricted"/>
    <n v="106"/>
    <s v="Medium"/>
    <x v="36"/>
  </r>
  <r>
    <x v="317"/>
    <x v="0"/>
    <s v="Tragic Jungle"/>
    <s v="Yulene Olaizola"/>
    <s v="Indira Andrewin, Gilberto Barraza, Gabino Rodrguez, Eligio Melndez, Mariano Tun Xool, Dale Carley, Jos Alfredo Gonzlez Dzul, Eliseo Mancilla De La Cruz"/>
    <x v="91"/>
    <s v="June 9, 2021"/>
    <n v="2021"/>
    <x v="1"/>
    <n v="5"/>
    <s v="TV-MA"/>
    <x v="0"/>
    <s v="Restricted"/>
    <n v="97"/>
    <s v="Medium"/>
    <x v="0"/>
  </r>
  <r>
    <x v="318"/>
    <x v="0"/>
    <s v="Vampire Academy"/>
    <s v="Mark Waters"/>
    <s v="Zoey Deutch, Lucy Fry, Danila Kozlovsky, Gabriel Byrne, Dominic Sherwood, Sarah Hyland, Sami Gayle"/>
    <x v="31"/>
    <s v="June 7, 2021"/>
    <n v="2021"/>
    <x v="28"/>
    <n v="12"/>
    <s v="PG-13"/>
    <x v="1"/>
    <s v="Guidance"/>
    <n v="104"/>
    <s v="Medium"/>
    <x v="87"/>
  </r>
  <r>
    <x v="319"/>
    <x v="0"/>
    <s v="A Private War"/>
    <s v="Matthew Heineman"/>
    <s v="Rosamund Pike, Jamie Dornan, Tom Hollander, Stanley Tucci, Nikki Amuka-Bird, Faye Marsay, Greg Wise, Corey Johnson, Raad Rawi, Jesuthasan Antonythasan"/>
    <x v="11"/>
    <s v="June 5, 2021"/>
    <n v="2021"/>
    <x v="21"/>
    <n v="8"/>
    <s v="R"/>
    <x v="0"/>
    <s v="Restricted"/>
    <n v="110"/>
    <s v="Medium"/>
    <x v="44"/>
  </r>
  <r>
    <x v="320"/>
    <x v="0"/>
    <s v="Small Chops"/>
    <s v="Robert Peters"/>
    <s v="Chika Ike, Max Cavenham, Nkem Owoh, Nse Ikpe-Etim, Toyin Abraham, Eucharia Anunobi, Sophie Alakija, Hafis Ayetoro, Omotunde Adebowale David"/>
    <x v="9"/>
    <s v="June 5, 2021"/>
    <n v="2021"/>
    <x v="22"/>
    <n v="6"/>
    <s v="TV-MA"/>
    <x v="0"/>
    <s v="Restricted"/>
    <n v="98"/>
    <s v="Medium"/>
    <x v="23"/>
  </r>
  <r>
    <x v="321"/>
    <x v="0"/>
    <s v="Breaking Boundaries: The Science Of Our Planet"/>
    <s v="Jonathan Clay"/>
    <s v="David Attenborough, Johan Rockstrm"/>
    <x v="2"/>
    <s v="June 4, 2021"/>
    <n v="2021"/>
    <x v="1"/>
    <n v="5"/>
    <s v="TV-PG"/>
    <x v="2"/>
    <s v="Guidance"/>
    <n v="74"/>
    <s v="Short"/>
    <x v="65"/>
  </r>
  <r>
    <x v="322"/>
    <x v="1"/>
    <s v="Feel Good"/>
    <s v="Ally Pankiw"/>
    <s v="Mae Martin, Charlotte Ritchie, Lisa Kudrow, Sophie Thompson, Tom Andrews, Tobi Bamtefa, Phil Burgers, Ophelia Lovibond, Adrian Lukis, Ritu Arya, Ramon Tikaram"/>
    <x v="1"/>
    <s v="June 4, 2021"/>
    <n v="2021"/>
    <x v="1"/>
    <n v="5"/>
    <s v="TV-MA"/>
    <x v="0"/>
    <s v="Restricted"/>
    <s v="2 Seasons"/>
    <s v="Seasons"/>
    <x v="108"/>
  </r>
  <r>
    <x v="323"/>
    <x v="0"/>
    <s v="Sweet &amp; Sour"/>
    <s v="Lee Kae-byeok"/>
    <s v="Jang Ki-yong, Chae Soo-bin, Jung Soo-jung"/>
    <x v="68"/>
    <s v="June 4, 2021"/>
    <n v="2021"/>
    <x v="1"/>
    <n v="5"/>
    <s v="TV-14"/>
    <x v="1"/>
    <s v="Guidance"/>
    <n v="103"/>
    <s v="Medium"/>
    <x v="4"/>
  </r>
  <r>
    <x v="324"/>
    <x v="0"/>
    <s v="Trippin' with the Kandasamys"/>
    <s v="Jayan Moodley"/>
    <s v="Jailoshini Naidoo, Maeshni Naicker, Madhushan Singh, Mishqah Parthiephal, Koobeshan Naidoo, Yugan Naidoo, Mariam Bassa, Uraysha Ramrachia"/>
    <x v="40"/>
    <s v="June 4, 2021"/>
    <n v="2021"/>
    <x v="1"/>
    <n v="5"/>
    <s v="TV-14"/>
    <x v="1"/>
    <s v="Guidance"/>
    <n v="94"/>
    <s v="Medium"/>
    <x v="4"/>
  </r>
  <r>
    <x v="325"/>
    <x v="0"/>
    <s v="Xtreme"/>
    <s v="Daniel Benmayor"/>
    <s v="Teo Garca, scar Jaenada, scar Casas, Andrea Duro, Sergio Peris-Mencheta, Alberto Jo Lee, Luis Zahera, Andrs Herrera, Nao Albet, Csar Bandera, Isa Montalbn"/>
    <x v="35"/>
    <s v="June 4, 2021"/>
    <n v="2021"/>
    <x v="1"/>
    <n v="5"/>
    <s v="TV-MA"/>
    <x v="0"/>
    <s v="Restricted"/>
    <n v="112"/>
    <s v="Medium"/>
    <x v="32"/>
  </r>
  <r>
    <x v="326"/>
    <x v="0"/>
    <s v="Alan Saldaa: Locked Up"/>
    <s v="Alex Daz"/>
    <s v="Alan Saldaa"/>
    <x v="38"/>
    <s v="June 3, 2021"/>
    <n v="2021"/>
    <x v="1"/>
    <n v="5"/>
    <s v="TV-MA"/>
    <x v="0"/>
    <s v="Restricted"/>
    <n v="49"/>
    <s v="Short"/>
    <x v="59"/>
  </r>
  <r>
    <x v="327"/>
    <x v="0"/>
    <s v="Dancing Queens"/>
    <s v="Helena Bergstrm"/>
    <s v="Molly Nutley, Fredrik Quiones, Marie Granzon, Mattias Nordkvist, Claes Malmberg, Christopher Wollter, Emil Almn, Razmus Nystrm, Andr Christenson, Louie Indriana, Max Ulveson"/>
    <x v="92"/>
    <s v="June 3, 2021"/>
    <n v="2021"/>
    <x v="1"/>
    <n v="5"/>
    <s v="TV-MA"/>
    <x v="0"/>
    <s v="Restricted"/>
    <n v="111"/>
    <s v="Medium"/>
    <x v="36"/>
  </r>
  <r>
    <x v="328"/>
    <x v="0"/>
    <s v="Myriam Fares: The Journey"/>
    <s v="Myriam Fares"/>
    <s v="Myriam Fares"/>
    <x v="90"/>
    <s v="June 3, 2021"/>
    <n v="2021"/>
    <x v="1"/>
    <n v="5"/>
    <s v="TV-14"/>
    <x v="1"/>
    <s v="Guidance"/>
    <n v="72"/>
    <s v="Short"/>
    <x v="109"/>
  </r>
  <r>
    <x v="329"/>
    <x v="0"/>
    <s v="The Girl and the Gun"/>
    <s v="Rae Red"/>
    <s v="Janine Gutierrez, Felix Roco, JC Santos, Elijah Canlas, Sky Teotico, Archi Adamos, Allan Paule, Ruby Ruiz, Bie Ruaro, Jess Mendoza"/>
    <x v="83"/>
    <s v="June 3, 2021"/>
    <n v="2021"/>
    <x v="23"/>
    <n v="7"/>
    <s v="TV-MA"/>
    <x v="0"/>
    <s v="Restricted"/>
    <n v="78"/>
    <s v="Short"/>
    <x v="20"/>
  </r>
  <r>
    <x v="330"/>
    <x v="0"/>
    <s v="2 Hearts"/>
    <s v="Lance Hool"/>
    <s v="Jacob Elordi, Adan Canto, Radha Mitchell, Tiera Skovbye, Kari Matchett, Tahmoh Penikett"/>
    <x v="2"/>
    <s v="June 2, 2021"/>
    <n v="2021"/>
    <x v="22"/>
    <n v="6"/>
    <s v="PG-13"/>
    <x v="1"/>
    <s v="Guidance"/>
    <n v="101"/>
    <s v="Medium"/>
    <x v="110"/>
  </r>
  <r>
    <x v="331"/>
    <x v="0"/>
    <s v="A Perfect Ending"/>
    <s v="Nicole Conn"/>
    <s v="Barbara Niven, Jessica Clark, John Heard, Morgan Fairchild, Kerry Knuppe, Imelda Corcoran, Mary Jane Wells, Rebecca Staab, Michael Adam Hamilton, Bryan Jackson, Bryan Mordechai Jackson"/>
    <x v="2"/>
    <s v="June 2, 2021"/>
    <n v="2021"/>
    <x v="10"/>
    <n v="14"/>
    <s v="TV-MA"/>
    <x v="0"/>
    <s v="Restricted"/>
    <n v="110"/>
    <s v="Medium"/>
    <x v="111"/>
  </r>
  <r>
    <x v="332"/>
    <x v="0"/>
    <s v="American Outlaws"/>
    <s v="Les Mayfield"/>
    <s v="Colin Farrell, Scott Caan, Ali Larter, Gabriel Macht, Gregory Smith, Harris Yulin, Kathy Bates, Timothy Dalton, Ty O'Neal, Will McCormack, Ronny Cox, Terry O'Quinn, Muse Watson, Joe Stevens, Barry Tubb"/>
    <x v="2"/>
    <s v="June 2, 2021"/>
    <n v="2021"/>
    <x v="11"/>
    <n v="25"/>
    <s v="PG-13"/>
    <x v="1"/>
    <s v="Guidance"/>
    <n v="94"/>
    <s v="Medium"/>
    <x v="12"/>
  </r>
  <r>
    <x v="333"/>
    <x v="0"/>
    <s v="And Then Came Lola"/>
    <s v="Ellen Seidler, Megan Siler"/>
    <s v="Ashleigh Sumner, Jill Bennett, Cathy DeBuono, Jessica Graham, Angelyna Martinez, Candy Tolentino, Linda Ignazi, Jenoa Harlow, Lisa Dewey, Kathy Domenici"/>
    <x v="2"/>
    <s v="June 2, 2021"/>
    <n v="2021"/>
    <x v="17"/>
    <n v="17"/>
    <s v="TV-MA"/>
    <x v="0"/>
    <s v="Restricted"/>
    <n v="70"/>
    <s v="Short"/>
    <x v="112"/>
  </r>
  <r>
    <x v="334"/>
    <x v="0"/>
    <s v="Battlefield Earth"/>
    <s v="Roger Christian"/>
    <s v="John Travolta, Barry Pepper, Forest Whitaker, Kim Coates, Sabine Karsenti, Richard Tyson, Kelly Preston, Michael MacRae, Shaun Austin-Olsen, Tim Post, Michael Byrne"/>
    <x v="2"/>
    <s v="June 2, 2021"/>
    <n v="2021"/>
    <x v="42"/>
    <n v="26"/>
    <s v="PG-13"/>
    <x v="1"/>
    <s v="Guidance"/>
    <n v="118"/>
    <s v="Medium"/>
    <x v="113"/>
  </r>
  <r>
    <x v="335"/>
    <x v="0"/>
    <s v="Bliss"/>
    <s v="Lance Young"/>
    <s v="Craig Sheffer, Sheryl Lee, Terence Stamp, Casey Siemaszko, Spalding Gray, Lois Chiles, Blu Mankuma, Ken Camroux-Taylor, Eli Gabay, Molly Parker"/>
    <x v="41"/>
    <s v="June 2, 2021"/>
    <n v="2021"/>
    <x v="36"/>
    <n v="29"/>
    <s v="R"/>
    <x v="0"/>
    <s v="Restricted"/>
    <n v="103"/>
    <s v="Medium"/>
    <x v="21"/>
  </r>
  <r>
    <x v="336"/>
    <x v="0"/>
    <s v="Carnaval"/>
    <s v="Leandro Neri"/>
    <s v="Giovana Cordeiro, Gkay, Bruna Inocencio, Samya Pascotto, Flavia Pavanelli, Micael Borges, Jean Pedro, Rafael Medrado, Nikolas Antunes, Stella Miranda"/>
    <x v="80"/>
    <s v="June 2, 2021"/>
    <n v="2021"/>
    <x v="1"/>
    <n v="5"/>
    <s v="TV-MA"/>
    <x v="0"/>
    <s v="Restricted"/>
    <n v="95"/>
    <s v="Medium"/>
    <x v="48"/>
  </r>
  <r>
    <x v="337"/>
    <x v="0"/>
    <s v="Cloudburst"/>
    <s v="Thom Fitzgerald"/>
    <s v="Olympia Dukakis, Ryan Doucette, Brenda Fricker, Kristin Booth, Michael McPhee, John Dunsworth, Jeremy Akerman, Mary-Colin Chisholm, Kevin Kincaid"/>
    <x v="14"/>
    <s v="June 2, 2021"/>
    <n v="2021"/>
    <x v="15"/>
    <n v="15"/>
    <s v="TV-MA"/>
    <x v="0"/>
    <s v="Restricted"/>
    <n v="93"/>
    <s v="Medium"/>
    <x v="22"/>
  </r>
  <r>
    <x v="338"/>
    <x v="0"/>
    <s v="Company of Heroes"/>
    <s v="Don Michael Paul"/>
    <s v="Tom Sizemore, Chad Michael Collins, Vinnie Jones, Dimitri Diatchenko, Neal McDonough, Jrgen Prochnow, Sam Spruell, Richard Sammel, Philip Rham, Alastair Mackenzie"/>
    <x v="2"/>
    <s v="June 2, 2021"/>
    <n v="2021"/>
    <x v="4"/>
    <n v="13"/>
    <s v="R"/>
    <x v="0"/>
    <s v="Restricted"/>
    <n v="101"/>
    <s v="Medium"/>
    <x v="8"/>
  </r>
  <r>
    <x v="339"/>
    <x v="0"/>
    <s v="Cradle 2 the Grave"/>
    <s v="Andrzej Bartkowiak"/>
    <s v="Jet Li, DMX, Anthony Anderson, Kelly Hu, Tom Arnold, Mark Dacascos, Gabrielle Union, Michael Jace, Drag-On, Paige Hurd"/>
    <x v="2"/>
    <s v="June 2, 2021"/>
    <n v="2021"/>
    <x v="13"/>
    <n v="23"/>
    <s v="R"/>
    <x v="0"/>
    <s v="Restricted"/>
    <n v="101"/>
    <s v="Medium"/>
    <x v="12"/>
  </r>
  <r>
    <x v="340"/>
    <x v="0"/>
    <s v="Domestic Disturbance"/>
    <s v="Harold Becker"/>
    <s v="John Travolta, Vince Vaughn, Teri Polo, Matt O'Leary, Ruben Santiago-Hudson, Susan Floyd, Angelica Page, Steve Buscemi, Chris Ellis"/>
    <x v="2"/>
    <s v="June 2, 2021"/>
    <n v="2021"/>
    <x v="11"/>
    <n v="25"/>
    <s v="PG-13"/>
    <x v="1"/>
    <s v="Guidance"/>
    <n v="89"/>
    <s v="Short"/>
    <x v="7"/>
  </r>
  <r>
    <x v="341"/>
    <x v="0"/>
    <s v="Dream/Killer"/>
    <s v="Andrew Jenks"/>
    <s v="Bill Ferguson, Ryan Ferguson"/>
    <x v="2"/>
    <s v="June 2, 2021"/>
    <n v="2021"/>
    <x v="25"/>
    <n v="11"/>
    <s v="TV-MA"/>
    <x v="0"/>
    <s v="Restricted"/>
    <n v="109"/>
    <s v="Medium"/>
    <x v="65"/>
  </r>
  <r>
    <x v="34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2"/>
    <s v="June 2, 2021"/>
    <n v="2021"/>
    <x v="16"/>
    <n v="18"/>
    <s v="R"/>
    <x v="0"/>
    <s v="Restricted"/>
    <n v="104"/>
    <s v="Medium"/>
    <x v="8"/>
  </r>
  <r>
    <x v="343"/>
    <x v="0"/>
    <s v="Flipped"/>
    <s v="Rob Reiner"/>
    <s v="Madeline Carroll, Callan McAuliffe, Rebecca De Mornay, Anthony Edwards, John Mahoney, Penelope Ann Miller, Aidan Quinn, Kevin Weisman, Morgan Lily, Ryan Ketzner"/>
    <x v="2"/>
    <s v="June 2, 2021"/>
    <n v="2021"/>
    <x v="3"/>
    <n v="16"/>
    <s v="PG"/>
    <x v="2"/>
    <s v="Guidance"/>
    <n v="90"/>
    <s v="Medium"/>
    <x v="34"/>
  </r>
  <r>
    <x v="344"/>
    <x v="0"/>
    <s v="Fools Rush In"/>
    <s v="Andy Tennant"/>
    <s v="Matthew Perry, Salma Hayek, Jon Tenney, Carlos Gmez, Tomas Milian, Siobhan Fallon Hogan, John Bennett Perry, Stanley DeSantis, Suzanne Snyder, Anne Betancourt, Jill Clayburgh"/>
    <x v="2"/>
    <s v="June 2, 2021"/>
    <n v="2021"/>
    <x v="36"/>
    <n v="29"/>
    <s v="PG-13"/>
    <x v="1"/>
    <s v="Guidance"/>
    <n v="109"/>
    <s v="Medium"/>
    <x v="35"/>
  </r>
  <r>
    <x v="345"/>
    <x v="0"/>
    <s v="Gold Statue"/>
    <s v="Tade Ogidan"/>
    <s v="Gabriel Afolayan, Kunle Remi, Richard Mofe-Damijo, Sola Sobowale, Kelvin Ikeduba, Kunle Fawole, Norbert Young, Alibaba Akporobome, Segun Arinze, Rycardo Agbor"/>
    <x v="9"/>
    <s v="June 2, 2021"/>
    <n v="2021"/>
    <x v="23"/>
    <n v="7"/>
    <s v="TV-14"/>
    <x v="1"/>
    <s v="Guidance"/>
    <n v="145"/>
    <s v="Medium"/>
    <x v="36"/>
  </r>
  <r>
    <x v="346"/>
    <x v="0"/>
    <s v="Hostel: Part III"/>
    <s v="Scott Spiegel"/>
    <s v="Kip Pardue, Brian Hallisay, John Hensley, Sarah Habel, Chris Coy, Skyler Stone, Thomas Kretschmann, Zulay Henao, Nickola Shreli, Derrick Carr"/>
    <x v="2"/>
    <s v="June 2, 2021"/>
    <n v="2021"/>
    <x v="15"/>
    <n v="15"/>
    <s v="R"/>
    <x v="0"/>
    <s v="Restricted"/>
    <n v="88"/>
    <s v="Short"/>
    <x v="114"/>
  </r>
  <r>
    <x v="347"/>
    <x v="0"/>
    <s v="I Am Sam"/>
    <s v="Jessie Nelson"/>
    <s v="Sean Penn, Michelle Pfeiffer, Dakota Fanning, Dianne Wiest, Loretta Devine, Richard Schiff, Laura Dern, Brad Silverman, Joseph Rosenberg, Stanley DeSantis, Doug Hutchison"/>
    <x v="2"/>
    <s v="June 2, 2021"/>
    <n v="2021"/>
    <x v="11"/>
    <n v="25"/>
    <s v="PG-13"/>
    <x v="1"/>
    <s v="Guidance"/>
    <n v="132"/>
    <s v="Medium"/>
    <x v="24"/>
  </r>
  <r>
    <x v="348"/>
    <x v="0"/>
    <s v="Love Jones"/>
    <s v="Theodore Witcher"/>
    <s v="Larenz Tate, Nia Long, Isaiah Washington, Lisa Nicole Carson, Bill Bellamy, Leonard Roberts, Bernadette L. Clarke, Khalil Kain"/>
    <x v="2"/>
    <s v="June 2, 2021"/>
    <n v="2021"/>
    <x v="36"/>
    <n v="29"/>
    <s v="R"/>
    <x v="0"/>
    <s v="Restricted"/>
    <n v="109"/>
    <s v="Medium"/>
    <x v="22"/>
  </r>
  <r>
    <x v="349"/>
    <x v="0"/>
    <s v="Million Dollar Baby"/>
    <s v="Clint Eastwood"/>
    <s v="Clint Eastwood, Hilary Swank, Morgan Freeman, Anthony Mackie, Jay Baruchel, Mike Colter, Lucia Rijker, Bran F. O'Byrne, Margo Martindale, Riki Lindhome"/>
    <x v="2"/>
    <s v="June 2, 2021"/>
    <n v="2021"/>
    <x v="14"/>
    <n v="22"/>
    <s v="PG-13"/>
    <x v="1"/>
    <s v="Guidance"/>
    <n v="133"/>
    <s v="Medium"/>
    <x v="74"/>
  </r>
  <r>
    <x v="350"/>
    <x v="0"/>
    <s v="Mosquita y Mari"/>
    <s v="Aurora Guerrero"/>
    <s v="Fenessa Pineda, Venecia Troncoso, Joaqun Garrido, Laura Patalano, Dulce Maria Solis, Marisela Uscanga, Melissa Uscanga, Omar Leyva, Tonita Castro, Paul Alayo"/>
    <x v="2"/>
    <s v="June 2, 2021"/>
    <n v="2021"/>
    <x v="10"/>
    <n v="14"/>
    <s v="TV-14"/>
    <x v="1"/>
    <s v="Guidance"/>
    <n v="85"/>
    <s v="Short"/>
    <x v="111"/>
  </r>
  <r>
    <x v="351"/>
    <x v="0"/>
    <s v="Never Back Down 2: The Beatdown"/>
    <s v="Michael Jai White"/>
    <s v="Michael Jai White, Dean Geyer, Alex Meraz, Todd Duffee, Scottie Epstein, Jillian Murray, Evan Peters, Stacey Asaro, Gralen Bryant Banks, Rus Blackwell"/>
    <x v="2"/>
    <s v="June 2, 2021"/>
    <n v="2021"/>
    <x v="15"/>
    <n v="15"/>
    <s v="R"/>
    <x v="0"/>
    <s v="Restricted"/>
    <n v="104"/>
    <s v="Medium"/>
    <x v="115"/>
  </r>
  <r>
    <x v="352"/>
    <x v="0"/>
    <s v="Ninja Assassin"/>
    <s v="James McTeigue"/>
    <s v="Rain, Naomie Harris, Ben Miles, Rick Yune, Sh Kosugi, Sung Kang, Richard van Weyden, Thorston Manderlay, Wladimir Tarasjanz, Eleonore Weisgerber"/>
    <x v="93"/>
    <s v="June 2, 2021"/>
    <n v="2021"/>
    <x v="17"/>
    <n v="17"/>
    <s v="R"/>
    <x v="0"/>
    <s v="Restricted"/>
    <n v="99"/>
    <s v="Medium"/>
    <x v="12"/>
  </r>
  <r>
    <x v="353"/>
    <x v="1"/>
    <s v="Ouran High School Host Club"/>
    <s v="Takuya Igarashi"/>
    <s v="Maaya Sakamoto, Mamoru Miyano, Masaya Matsukaze, Kenichi Suzumura, Keisuke Oda, Ayaka Saito, Daisuke Kirii"/>
    <x v="8"/>
    <s v="June 2, 2021"/>
    <n v="2021"/>
    <x v="20"/>
    <n v="20"/>
    <s v="TV-PG"/>
    <x v="2"/>
    <s v="Guidance"/>
    <s v="1 Season"/>
    <s v="Seasons"/>
    <x v="116"/>
  </r>
  <r>
    <x v="354"/>
    <x v="0"/>
    <s v="Population 436"/>
    <s v="Michelle MacLaren"/>
    <s v="Jeremy Sisto, Fred Durst, Charlotte Sullivan, David Ames, Cory Cassidy, James Blicq, Martin Trudel, Reva Timbers, Rick Skene, Peter Outerbridge, Dana Horrox"/>
    <x v="41"/>
    <s v="June 2, 2021"/>
    <n v="2021"/>
    <x v="20"/>
    <n v="20"/>
    <s v="R"/>
    <x v="0"/>
    <s v="Restricted"/>
    <n v="93"/>
    <s v="Medium"/>
    <x v="94"/>
  </r>
  <r>
    <x v="355"/>
    <x v="0"/>
    <s v="Sniper: Legacy"/>
    <s v="Don Michael Paul"/>
    <s v="Tom Berenger, Chad Michael Collins, Doug Allen, Dominic Mafham, Mercedes Mason, Mark Lewis Jones, Nestor Serrano, Dennis Haysbert, Alex Roe, Yana Marinova"/>
    <x v="94"/>
    <s v="June 2, 2021"/>
    <n v="2021"/>
    <x v="28"/>
    <n v="12"/>
    <s v="R"/>
    <x v="0"/>
    <s v="Restricted"/>
    <n v="98"/>
    <s v="Medium"/>
    <x v="12"/>
  </r>
  <r>
    <x v="356"/>
    <x v="0"/>
    <s v="Starsky &amp; Hutch"/>
    <s v="Todd Phillips"/>
    <s v="Ben Stiller, Owen Wilson, Vince Vaughn, Juliette Lewis, Snoop Dogg, Fred Williamson, Jason Bateman, Amy Smart, Carmen Electra, George Cheung"/>
    <x v="2"/>
    <s v="June 2, 2021"/>
    <n v="2021"/>
    <x v="14"/>
    <n v="22"/>
    <s v="PG-13"/>
    <x v="1"/>
    <s v="Guidance"/>
    <n v="101"/>
    <s v="Medium"/>
    <x v="27"/>
  </r>
  <r>
    <x v="357"/>
    <x v="0"/>
    <s v="Streets of Fire"/>
    <s v="Walter Hill"/>
    <s v="Michael Par, Diane Lane, Rick Moranis, Amy Madigan, Willem Dafoe, Deborah Van Valkenburgh, Richard Lawson, Rick Rossovich, Bill Paxton, Lee Ving"/>
    <x v="2"/>
    <s v="June 2, 2021"/>
    <n v="2021"/>
    <x v="35"/>
    <n v="42"/>
    <s v="PG"/>
    <x v="2"/>
    <s v="Guidance"/>
    <n v="94"/>
    <s v="Medium"/>
    <x v="25"/>
  </r>
  <r>
    <x v="358"/>
    <x v="0"/>
    <s v="Swordfish"/>
    <s v="Dominic Sena"/>
    <s v="John Travolta, Hugh Jackman, Halle Berry, Don Cheadle, Sam Shepard, Vinnie Jones, Drea de Matteo, Rudolf Martin, Zach Grenier, Camryn Grimes"/>
    <x v="2"/>
    <s v="June 2, 2021"/>
    <n v="2021"/>
    <x v="11"/>
    <n v="25"/>
    <s v="R"/>
    <x v="0"/>
    <s v="Restricted"/>
    <n v="99"/>
    <s v="Medium"/>
    <x v="12"/>
  </r>
  <r>
    <x v="359"/>
    <x v="0"/>
    <s v="The Four Seasons"/>
    <s v="Alan Alda"/>
    <s v="Alan Alda, Carol Burnett, Len Cariou, Sandy Dennis, Rita Moreno, Jack Weston, Bess Armstrong, Elizabeth Alda, Beatrice Alda"/>
    <x v="2"/>
    <s v="June 2, 2021"/>
    <n v="2021"/>
    <x v="47"/>
    <n v="45"/>
    <s v="PG"/>
    <x v="2"/>
    <s v="Guidance"/>
    <n v="108"/>
    <s v="Medium"/>
    <x v="35"/>
  </r>
  <r>
    <x v="360"/>
    <x v="0"/>
    <s v="The Interpreter"/>
    <s v="Sydney Pollack"/>
    <s v="Nicole Kidman, Sean Penn, Catherine Keener, Jesper Christensen, Yvan Attal, Earl Cameron, George Harris, Michael Wright, Clyde Kusatsu, Eric Keenleyside, Hugo Speer"/>
    <x v="95"/>
    <s v="June 2, 2021"/>
    <n v="2021"/>
    <x v="19"/>
    <n v="21"/>
    <s v="PG-13"/>
    <x v="1"/>
    <s v="Guidance"/>
    <n v="128"/>
    <s v="Medium"/>
    <x v="7"/>
  </r>
  <r>
    <x v="361"/>
    <x v="0"/>
    <s v="The Meddler"/>
    <s v="Lorene Scafaria"/>
    <s v="Susan Sarandon, Rose Byrne, J.K. Simmons, Cecily Strong, Jerrod Carmichael, Michael McKean, Jason Ritter, Billy Magnussen, Lucy Punch, Sarah Baker"/>
    <x v="2"/>
    <s v="June 2, 2021"/>
    <n v="2021"/>
    <x v="25"/>
    <n v="11"/>
    <s v="PG-13"/>
    <x v="1"/>
    <s v="Guidance"/>
    <n v="104"/>
    <s v="Medium"/>
    <x v="22"/>
  </r>
  <r>
    <x v="362"/>
    <x v="0"/>
    <s v="The Mirror Has Two Faces"/>
    <s v="Barbra Streisand"/>
    <s v="Barbra Streisand, Jeff Bridges, Lauren Bacall, George Segal, Mimi Rogers, Pierce Brosnan, Brenda Vaccaro, Austin Pendleton, Elle Macpherson, Ali Marsh, Leslie Stefanson, Taina Elg, Lucy Avery Brooke, Amber Smith"/>
    <x v="2"/>
    <s v="June 2, 2021"/>
    <n v="2021"/>
    <x v="34"/>
    <n v="30"/>
    <s v="PG-13"/>
    <x v="1"/>
    <s v="Guidance"/>
    <n v="127"/>
    <s v="Medium"/>
    <x v="34"/>
  </r>
  <r>
    <x v="363"/>
    <x v="0"/>
    <s v="The Outlaw Josey Wales"/>
    <s v="Clint Eastwood"/>
    <s v="Clint Eastwood, Sondra Locke, Chief Dan George, Bill McKinney, John Vernon, Paula Trueman, Sam Bottoms, Geraldine Keams, Woodrow Parfrey, Joyce Jameson"/>
    <x v="2"/>
    <s v="June 2, 2021"/>
    <n v="2021"/>
    <x v="43"/>
    <n v="50"/>
    <s v="PG"/>
    <x v="2"/>
    <s v="Guidance"/>
    <n v="136"/>
    <s v="Medium"/>
    <x v="42"/>
  </r>
  <r>
    <x v="364"/>
    <x v="0"/>
    <s v="The Wedding Guest"/>
    <s v="Michael Winterbottom"/>
    <s v="Dev Patel, Radhika Apte, Jim Sarbh"/>
    <x v="1"/>
    <s v="June 2, 2021"/>
    <n v="2021"/>
    <x v="21"/>
    <n v="8"/>
    <s v="R"/>
    <x v="0"/>
    <s v="Restricted"/>
    <n v="97"/>
    <s v="Medium"/>
    <x v="117"/>
  </r>
  <r>
    <x v="365"/>
    <x v="0"/>
    <s v="The Wind"/>
    <s v="Emma Tammi"/>
    <s v="Caitlin Gerard, Julia Goldani Telles, Ashley Zukerman, Miles Anderson, Dylan McTee"/>
    <x v="2"/>
    <s v="June 2, 2021"/>
    <n v="2021"/>
    <x v="23"/>
    <n v="7"/>
    <s v="R"/>
    <x v="0"/>
    <s v="Restricted"/>
    <n v="88"/>
    <s v="Short"/>
    <x v="55"/>
  </r>
  <r>
    <x v="366"/>
    <x v="0"/>
    <s v="Then Came You"/>
    <s v="Peter Hutchings"/>
    <s v="Asa Butterfield, Maisie Williams, Nina Dobrev, Ken Jeong, Tyler Hoechlin, David Koechner, Peyton List, Tituss Burgess"/>
    <x v="2"/>
    <s v="June 2, 2021"/>
    <n v="2021"/>
    <x v="23"/>
    <n v="7"/>
    <s v="TV-MA"/>
    <x v="0"/>
    <s v="Restricted"/>
    <n v="97"/>
    <s v="Medium"/>
    <x v="22"/>
  </r>
  <r>
    <x v="367"/>
    <x v="0"/>
    <s v="Welcome Home"/>
    <s v="George Ratliff"/>
    <s v="Aaron Paul, Emily Ratajkowski, Riccardo Scamarcio, Katy Louise Saunders, Alice Bellagamba"/>
    <x v="2"/>
    <s v="June 2, 2021"/>
    <n v="2021"/>
    <x v="21"/>
    <n v="8"/>
    <s v="R"/>
    <x v="0"/>
    <s v="Restricted"/>
    <n v="97"/>
    <s v="Medium"/>
    <x v="7"/>
  </r>
  <r>
    <x v="368"/>
    <x v="0"/>
    <s v="Bo Burnham: Inside"/>
    <s v="Bo Burnham"/>
    <s v="Bo Burnham"/>
    <x v="2"/>
    <s v="May 30, 2021"/>
    <n v="2021"/>
    <x v="1"/>
    <n v="5"/>
    <s v="TV-MA"/>
    <x v="0"/>
    <s v="Restricted"/>
    <n v="88"/>
    <s v="Short"/>
    <x v="59"/>
  </r>
  <r>
    <x v="369"/>
    <x v="0"/>
    <s v="Collateral Beauty"/>
    <s v="David Frankel"/>
    <s v="Will Smith, Edward Norton, Kate Winslet, Michael Pea, Helen Mirren, Naomie Harris, Keira Knightley, Jacob Latimore, Ann Dowd, Liza Coln-Zayas"/>
    <x v="2"/>
    <s v="May 28, 2021"/>
    <n v="2021"/>
    <x v="32"/>
    <n v="10"/>
    <s v="PG-13"/>
    <x v="1"/>
    <s v="Guidance"/>
    <n v="97"/>
    <s v="Medium"/>
    <x v="24"/>
  </r>
  <r>
    <x v="370"/>
    <x v="0"/>
    <s v="Blue Miracle"/>
    <s v="Julio Quintana"/>
    <s v="Jimmy Gonzales, Dennis Quaid, Anthony Gonzalez, Bruce McGill, Raymond Cruz, Nathan Arenas, Miguel Angel Garcia, Isaac Arellanes, Steve Gutierrez, Dana Wheeler-Nicholson, Fernanda Urrejola, Silverio Palacios"/>
    <x v="2"/>
    <s v="May 27, 2021"/>
    <n v="2021"/>
    <x v="1"/>
    <n v="5"/>
    <s v="TV-PG"/>
    <x v="2"/>
    <s v="Guidance"/>
    <n v="97"/>
    <s v="Medium"/>
    <x v="118"/>
  </r>
  <r>
    <x v="371"/>
    <x v="0"/>
    <s v="Ghost Lab"/>
    <s v="Paween Purijitpanya"/>
    <s v="Thanapob Leeratanakachorn, Paris Intarakomalyasut, Nuttanicha Dungwattanawanich, Suquan Bulakul, Rachanee Siralert, Chaleeda Gilbert, Nuttawut Jenmana, Alanta Potjes, Anchuleeon Buagaew, Jinjuta Rattanaburi"/>
    <x v="57"/>
    <s v="May 27, 2021"/>
    <n v="2021"/>
    <x v="1"/>
    <n v="5"/>
    <s v="TV-MA"/>
    <x v="0"/>
    <s v="Restricted"/>
    <n v="118"/>
    <s v="Medium"/>
    <x v="86"/>
  </r>
  <r>
    <x v="372"/>
    <x v="0"/>
    <s v="Soy Rada: Serendipity"/>
    <s v="Pablo Faro"/>
    <s v="Agustn Aristarn"/>
    <x v="42"/>
    <s v="May 27, 2021"/>
    <n v="2021"/>
    <x v="1"/>
    <n v="5"/>
    <s v="TV-MA"/>
    <x v="0"/>
    <s v="Restricted"/>
    <n v="70"/>
    <s v="Short"/>
    <x v="59"/>
  </r>
  <r>
    <x v="373"/>
    <x v="0"/>
    <s v="The Day I lost My Shadow"/>
    <s v="Soudade Kaadan"/>
    <s v="Sawsan Arsheed, Reham Kassar, Samer Ismael, Owiss Mokhallati, Hanane Hajj Ali, Yassin Albokhari, Yamam Al Hassan, Noor Maghout, Mohammad Alsayyed Ali, Mostafa Alkar, Amal Assaf, Madonna Adib, Marwa Almassri, Abdel Nasser Maraqbi"/>
    <x v="96"/>
    <s v="May 27, 2021"/>
    <n v="2021"/>
    <x v="21"/>
    <n v="8"/>
    <s v="TV-MA"/>
    <x v="0"/>
    <s v="Restricted"/>
    <n v="91"/>
    <s v="Medium"/>
    <x v="0"/>
  </r>
  <r>
    <x v="374"/>
    <x v="0"/>
    <s v="Baggio: The Divine Ponytail"/>
    <s v="Letizia Lamartire"/>
    <s v="Andrea Arcangeli, Valentina Bell, Andrea Pennacchi, Antonio Zavatteri, Anna Ferruzzo, Riccardo Goretti, Thomas Trabacchi, Marc Clotet, Martufello"/>
    <x v="59"/>
    <s v="May 26, 2021"/>
    <n v="2021"/>
    <x v="1"/>
    <n v="5"/>
    <s v="TV-MA"/>
    <x v="0"/>
    <s v="Restricted"/>
    <n v="92"/>
    <s v="Medium"/>
    <x v="119"/>
  </r>
  <r>
    <x v="375"/>
    <x v="0"/>
    <s v="Home"/>
    <s v="Tim Johnson"/>
    <s v="Jim Parsons, Rihanna, Steve Martin, Jennifer Lopez, Matt Jones, Brian Stepanek, April Lawrence"/>
    <x v="2"/>
    <s v="May 25, 2021"/>
    <n v="2021"/>
    <x v="25"/>
    <n v="11"/>
    <s v="PG"/>
    <x v="2"/>
    <s v="Guidance"/>
    <n v="94"/>
    <s v="Medium"/>
    <x v="69"/>
  </r>
  <r>
    <x v="376"/>
    <x v="0"/>
    <s v="99 Songs"/>
    <s v="Vishwesh Krishnamoorthy"/>
    <s v="Ehan Bhat, Edilsy Vargas, Manisha Koirala, Lisa Ray, Tenzin Dalha, Warina Hussain, Ranjit Barot, Neel Tyagi, Rahul Ram, Diwakar Pundir"/>
    <x v="4"/>
    <s v="May 21, 2021"/>
    <n v="2021"/>
    <x v="1"/>
    <n v="5"/>
    <s v="TV-14"/>
    <x v="1"/>
    <s v="Guidance"/>
    <n v="131"/>
    <s v="Medium"/>
    <x v="51"/>
  </r>
  <r>
    <x v="377"/>
    <x v="0"/>
    <s v="Army of the Dead"/>
    <s v="Zack Snyder"/>
    <s v="Dave Bautista, Ella Purnell, Omari Hardwick, Garret Dillahunt, Ana de la Reguera, Theo Rossi, Matthias Schweighfer, Nora Arnezeder, Hiroyuki Sanada, Tig Notaro, Ral Castillo, Huma Qureshi, Samantha Win, Richard Cetrone, Michael Cassidy"/>
    <x v="2"/>
    <s v="May 21, 2021"/>
    <n v="2021"/>
    <x v="1"/>
    <n v="5"/>
    <s v="R"/>
    <x v="0"/>
    <s v="Restricted"/>
    <n v="148"/>
    <s v="Medium"/>
    <x v="120"/>
  </r>
  <r>
    <x v="378"/>
    <x v="0"/>
    <s v="Asmaa"/>
    <s v="Amr Salama"/>
    <s v="Hend Sabry, Maged El-Kidwani, Hany Adel, Sayed Rajab, Ahmed Kamal, Boutros Ghaly, Laila Ezz El Arab, Samia Asaad, Fatmah Adel, Mohamad Yones, Mohamed Abd El Azim"/>
    <x v="65"/>
    <s v="May 20, 2021"/>
    <n v="2021"/>
    <x v="15"/>
    <n v="15"/>
    <s v="TV-14"/>
    <x v="1"/>
    <s v="Guidance"/>
    <n v="92"/>
    <s v="Medium"/>
    <x v="3"/>
  </r>
  <r>
    <x v="379"/>
    <x v="0"/>
    <s v="Spy Kids: All the Time in the World"/>
    <s v="Robert Rodriguez"/>
    <s v="Jessica Alba, Joel McHale, Rowan Blanchard, Mason Cook, Jeremy Piven, Alexa PenaVega, Daryl Sabara, Ricky Gervais, Danny Trejo"/>
    <x v="2"/>
    <s v="May 20, 2021"/>
    <n v="2021"/>
    <x v="15"/>
    <n v="15"/>
    <s v="PG"/>
    <x v="2"/>
    <s v="Guidance"/>
    <n v="88"/>
    <s v="Short"/>
    <x v="17"/>
  </r>
  <r>
    <x v="380"/>
    <x v="0"/>
    <s v="Sabotage"/>
    <s v="David Ayer"/>
    <s v="Arnold Schwarzenegger, Sam Worthington, Olivia Williams, Terrence Howard, Joe Manganiello, Josh Holloway, Mireille Enos, Harold Perrineau, Martin Donovan, Max Martini, Mark Schlegel, Kevin Vance"/>
    <x v="2"/>
    <s v="May 19, 2021"/>
    <n v="2021"/>
    <x v="28"/>
    <n v="12"/>
    <s v="R"/>
    <x v="0"/>
    <s v="Restricted"/>
    <n v="109"/>
    <s v="Medium"/>
    <x v="8"/>
  </r>
  <r>
    <x v="381"/>
    <x v="0"/>
    <s v="Small Town Crime"/>
    <s v="Eshom Nelms, Ian Nelms"/>
    <s v="John Hawkes, Anthony Anderson, Octavia Spencer, Robert Forster, Clifton Collins Jr., Jeremy Ratchford, James Lafferty, Michael Vartan, Daniel Sunjata, Don Harvey, Stefanie Scott, Caity Lotz, Dale Dickey"/>
    <x v="2"/>
    <s v="May 19, 2021"/>
    <n v="2021"/>
    <x v="5"/>
    <n v="9"/>
    <s v="R"/>
    <x v="0"/>
    <s v="Restricted"/>
    <n v="92"/>
    <s v="Medium"/>
    <x v="7"/>
  </r>
  <r>
    <x v="382"/>
    <x v="0"/>
    <s v="Amy Tan: Unintended Memoir"/>
    <s v="James Redford"/>
    <s v="Amy Tan"/>
    <x v="2"/>
    <s v="May 18, 2021"/>
    <n v="2021"/>
    <x v="1"/>
    <n v="5"/>
    <s v="TV-14"/>
    <x v="1"/>
    <s v="Guidance"/>
    <n v="101"/>
    <s v="Medium"/>
    <x v="65"/>
  </r>
  <r>
    <x v="383"/>
    <x v="0"/>
    <s v="Sardar Ka Grandson"/>
    <s v="Kaashvie Nair"/>
    <s v="Arjun Kapoor, Neena Gupta, Rakul Preet Singh, Kumud Mishra, Aditi Rao Hydari, John Abraham, Kanwaljeet Singh, Soni Razdan, Masood Akhtar, Divya Seth, Ravjeet Singh, Akashdeep Sabir"/>
    <x v="4"/>
    <s v="May 18, 2021"/>
    <n v="2021"/>
    <x v="1"/>
    <n v="5"/>
    <s v="TV-14"/>
    <x v="1"/>
    <s v="Guidance"/>
    <n v="140"/>
    <s v="Medium"/>
    <x v="36"/>
  </r>
  <r>
    <x v="384"/>
    <x v="0"/>
    <s v="Sleight"/>
    <s v="J.D. Dillard"/>
    <s v="Jacob Latimore, Seychelle Gabriel, Sasheer Zamata, Storm Reid, Cameron Esposito, Dul Hill, Michael Villar, Brandon Johnson, Donzaleigh Abernathy, Jay Walker"/>
    <x v="2"/>
    <s v="May 16, 2021"/>
    <n v="2021"/>
    <x v="32"/>
    <n v="10"/>
    <s v="R"/>
    <x v="0"/>
    <s v="Restricted"/>
    <n v="89"/>
    <s v="Short"/>
    <x v="121"/>
  </r>
  <r>
    <x v="385"/>
    <x v="0"/>
    <s v="Ahaan"/>
    <s v="Nikhil Pherwani"/>
    <s v="Arif Zakaria, Abuli Mamaji, Niharika Singh, Rajit Kapoor, Plabita Borthakur, Shilpa Mehta, Kaizaad Kotwal, Sonali Sachdev, Haresh Raut"/>
    <x v="4"/>
    <s v="May 15, 2021"/>
    <n v="2021"/>
    <x v="1"/>
    <n v="5"/>
    <s v="TV-MA"/>
    <x v="0"/>
    <s v="Restricted"/>
    <n v="81"/>
    <s v="Short"/>
    <x v="0"/>
  </r>
  <r>
    <x v="386"/>
    <x v="0"/>
    <s v="Cinema Bandi"/>
    <s v="Praveen Kandregula"/>
    <s v="Vikas Vasistha, Sandeep Varanasi, Rag Mayur, Trishara, Munivenkatapa, Uma Yg, Sirivennela Yanamandhala, Sindhu Sreenivasa Murthy"/>
    <x v="4"/>
    <s v="May 14, 2021"/>
    <n v="2021"/>
    <x v="1"/>
    <n v="5"/>
    <s v="TV-MA"/>
    <x v="0"/>
    <s v="Restricted"/>
    <n v="99"/>
    <s v="Medium"/>
    <x v="122"/>
  </r>
  <r>
    <x v="387"/>
    <x v="0"/>
    <s v="Ferry"/>
    <s v="Cecilia Verheyden"/>
    <s v="Frank Lammers, Elise Schaap, Huub Stapel, Monic Hendrickx, Raymond Thiry, Maarten Heijmans, Yannick van de Velde"/>
    <x v="97"/>
    <s v="May 14, 2021"/>
    <n v="2021"/>
    <x v="1"/>
    <n v="5"/>
    <s v="TV-MA"/>
    <x v="0"/>
    <s v="Restricted"/>
    <n v="107"/>
    <s v="Medium"/>
    <x v="20"/>
  </r>
  <r>
    <x v="388"/>
    <x v="1"/>
    <s v="Halston"/>
    <s v="Daniel Minahan"/>
    <s v="Ewan McGregor, Bill Pullman, Rebecca Dayan, David Pittu, Krysta Rodriguez, Rory Culkin, Vera Farmiga, Gian Franco Rodriguez, Sullivan Jones, Kelly Bishop, Dilone, James Waterston, Jason Kravits, Mary Beth Peil"/>
    <x v="2"/>
    <s v="May 14, 2021"/>
    <n v="2021"/>
    <x v="1"/>
    <n v="5"/>
    <s v="TV-MA"/>
    <x v="0"/>
    <s v="Restricted"/>
    <s v="1 Season"/>
    <s v="Seasons"/>
    <x v="123"/>
  </r>
  <r>
    <x v="389"/>
    <x v="0"/>
    <s v="I Am All Girls"/>
    <s v="Donovan Marsh"/>
    <s v="Erica Wessels, Hlubi Mboya, Deon Lotz, Brendon Daniels, Mothusi Magano"/>
    <x v="40"/>
    <s v="May 14, 2021"/>
    <n v="2021"/>
    <x v="1"/>
    <n v="5"/>
    <s v="TV-MA"/>
    <x v="0"/>
    <s v="Restricted"/>
    <n v="107"/>
    <s v="Medium"/>
    <x v="20"/>
  </r>
  <r>
    <x v="390"/>
    <x v="0"/>
    <s v="Jungle Beat: The Movie"/>
    <s v="Brent Dawes"/>
    <s v="Ed Kear, David Menkin, Ina Marie Smith, John Guerrasio, David Rintoul, Gavin Peter, Lucy Montgomery, Florrie Wilkinson, Adam Neill, Jason Pennycooke"/>
    <x v="98"/>
    <s v="May 14, 2021"/>
    <n v="2021"/>
    <x v="1"/>
    <n v="5"/>
    <s v="TV-Y7"/>
    <x v="3"/>
    <s v="Safe"/>
    <n v="90"/>
    <s v="Medium"/>
    <x v="17"/>
  </r>
  <r>
    <x v="391"/>
    <x v="0"/>
    <s v="Table Manners"/>
    <s v="Leli Maki"/>
    <s v="Diaan Lawrenson, Renate Stuurman, Neels Van Jaarsveld, Thabo Malema, John Lata, Fiona Ramsey, Jonathan Taylor, Julian Robinson"/>
    <x v="99"/>
    <s v="May 14, 2021"/>
    <n v="2021"/>
    <x v="21"/>
    <n v="8"/>
    <s v="TV-MA"/>
    <x v="0"/>
    <s v="Restricted"/>
    <n v="104"/>
    <s v="Medium"/>
    <x v="36"/>
  </r>
  <r>
    <x v="392"/>
    <x v="0"/>
    <s v="The Strange House"/>
    <s v="Daniel Prochaska"/>
    <s v="Len Orlandianyi, Benno Rokopf, Julia Koschitz, Marii Weichsler, Lars Bitterlich, Michael Pink, Inge Maux, Elfriede Schsseleder, Michael Somma, Finn Reiter, Markus Stubeier, Luca Streussnig"/>
    <x v="100"/>
    <s v="May 14, 2021"/>
    <n v="2021"/>
    <x v="22"/>
    <n v="6"/>
    <s v="TV-MA"/>
    <x v="0"/>
    <s v="Restricted"/>
    <n v="100"/>
    <s v="Medium"/>
    <x v="86"/>
  </r>
  <r>
    <x v="393"/>
    <x v="0"/>
    <s v="The Woman in the Window"/>
    <s v="Joe Wright"/>
    <s v="Amy Adams, Gary Oldman, Anthony Mackie, Fred Hechinger, Wyatt Russell, Brian Tyree Henry, Jennifer Jason Leigh, Jeanine Serralles, Mariah Bozeman, Julianne Moore"/>
    <x v="2"/>
    <s v="May 14, 2021"/>
    <n v="2021"/>
    <x v="1"/>
    <n v="5"/>
    <s v="R"/>
    <x v="0"/>
    <s v="Restricted"/>
    <n v="102"/>
    <s v="Medium"/>
    <x v="13"/>
  </r>
  <r>
    <x v="394"/>
    <x v="0"/>
    <s v="Layer Cake"/>
    <s v="Matthew Vaughn"/>
    <s v="Daniel Craig, Colm Meaney, Kenneth Cranham, Sienna Miller, Tom Hardy, Michael Gambon, George Harris, Jamie Foreman, Marcel Iures, Ben Whishaw, Tamer Hassan"/>
    <x v="1"/>
    <s v="May 13, 2021"/>
    <n v="2021"/>
    <x v="14"/>
    <n v="22"/>
    <s v="R"/>
    <x v="0"/>
    <s v="Restricted"/>
    <n v="105"/>
    <s v="Medium"/>
    <x v="124"/>
  </r>
  <r>
    <x v="395"/>
    <x v="0"/>
    <s v="Tottaa Pataaka Item Maal"/>
    <s v="Aditya Kripalani"/>
    <s v="Shalini Vatsa, Chitrangada Chakraborty, Vinay Sharma, Sonal Joshi, Kritika Pande"/>
    <x v="4"/>
    <s v="May 13, 2021"/>
    <n v="2021"/>
    <x v="21"/>
    <n v="8"/>
    <s v="TV-MA"/>
    <x v="0"/>
    <s v="Restricted"/>
    <n v="107"/>
    <s v="Medium"/>
    <x v="0"/>
  </r>
  <r>
    <x v="396"/>
    <x v="0"/>
    <s v="Dance of the Forty One"/>
    <s v="David Pablos"/>
    <s v="Alfonso Herrera, Emiliano Zurita, Mabel Cadena, Fernando Becerril, Paulina lvarez Muoz"/>
    <x v="101"/>
    <s v="May 12, 2021"/>
    <n v="2021"/>
    <x v="1"/>
    <n v="5"/>
    <s v="TV-MA"/>
    <x v="0"/>
    <s v="Restricted"/>
    <n v="99"/>
    <s v="Medium"/>
    <x v="0"/>
  </r>
  <r>
    <x v="397"/>
    <x v="0"/>
    <s v="Oxygen"/>
    <s v="Alexandre Aja"/>
    <s v="Mlanie Laurent, Mathieu Amalric, Malik Zidi"/>
    <x v="102"/>
    <s v="May 12, 2021"/>
    <n v="2021"/>
    <x v="1"/>
    <n v="5"/>
    <s v="TV-14"/>
    <x v="1"/>
    <s v="Guidance"/>
    <n v="102"/>
    <s v="Medium"/>
    <x v="20"/>
  </r>
  <r>
    <x v="398"/>
    <x v="0"/>
    <s v="Illegal Woman"/>
    <s v="Ramon Trmens"/>
    <s v="Daniel Faraldo, Isak Frriz, Yolanda Sey, Raquel Camn, Adeline Flaun, Klaudia Dudov, Boris Ruiz, ngels Bassas, Ahmad Alhamsho, Abdel Aziz El Mountassir"/>
    <x v="35"/>
    <s v="May 11, 2021"/>
    <n v="2021"/>
    <x v="22"/>
    <n v="6"/>
    <s v="TV-MA"/>
    <x v="0"/>
    <s v="Restricted"/>
    <n v="119"/>
    <s v="Medium"/>
    <x v="3"/>
  </r>
  <r>
    <x v="399"/>
    <x v="0"/>
    <s v="Deadly Switch"/>
    <s v="Svetlana Cvetko"/>
    <s v="Teri Polo, Dylan Walsh, Danika Yarosh, Hayley McLaughlin, Bryce Durfee, Matt Passmore, Heather Mazur, Ashlyn Pearce"/>
    <x v="2"/>
    <s v="May 10, 2021"/>
    <n v="2021"/>
    <x v="23"/>
    <n v="7"/>
    <s v="TV-PG"/>
    <x v="2"/>
    <s v="Guidance"/>
    <n v="86"/>
    <s v="Short"/>
    <x v="125"/>
  </r>
  <r>
    <x v="400"/>
    <x v="0"/>
    <s v="Nayattu"/>
    <s v="Martin Prakkat"/>
    <s v="Kunchacko Boban, Joju George, Nimisha Sajayan, Jaffer Idukki, Yama Gilgamesh, Anil Nedumangad, Dineesh P, Vinod Sagar"/>
    <x v="4"/>
    <s v="May 9, 2021"/>
    <n v="2021"/>
    <x v="1"/>
    <n v="5"/>
    <s v="TV-MA"/>
    <x v="0"/>
    <s v="Restricted"/>
    <n v="122"/>
    <s v="Medium"/>
    <x v="20"/>
  </r>
  <r>
    <x v="401"/>
    <x v="0"/>
    <s v="Sleepless"/>
    <s v="Baran bo Odar"/>
    <s v="Jamie Foxx, Michelle Monaghan, Scoot McNairy, Dermot Mulroney, T.I., David Harbour, Gabrielle Union, Octavius J. Johnson, Tim Connolly, Drew Sheer"/>
    <x v="2"/>
    <s v="May 8, 2021"/>
    <n v="2021"/>
    <x v="5"/>
    <n v="9"/>
    <s v="R"/>
    <x v="0"/>
    <s v="Restricted"/>
    <n v="95"/>
    <s v="Medium"/>
    <x v="12"/>
  </r>
  <r>
    <x v="402"/>
    <x v="0"/>
    <s v="Super Me"/>
    <s v="Zhang Chong"/>
    <s v="Darren Wang, Song Jia, Cao Bingkun, Wu Gang, Chin Shih-chieh, Wang Ziyi, Kevin Lee"/>
    <x v="103"/>
    <s v="May 8, 2021"/>
    <n v="2021"/>
    <x v="1"/>
    <n v="5"/>
    <s v="TV-14"/>
    <x v="1"/>
    <s v="Guidance"/>
    <n v="104"/>
    <s v="Medium"/>
    <x v="53"/>
  </r>
  <r>
    <x v="403"/>
    <x v="0"/>
    <s v="Have You Ever Seen Fireflies? - Theatre Play"/>
    <s v="Ylmaz Erdoan"/>
    <s v="Demet Akba, Zerrin Smer, Sinan Bengier, Salih Kalyon, Bican Gnalan, ebnem Snmez, Binnur Kaya, Serhat zcan"/>
    <x v="104"/>
    <s v="May 7, 2021"/>
    <n v="2021"/>
    <x v="31"/>
    <n v="27"/>
    <s v="TV-MA"/>
    <x v="0"/>
    <s v="Restricted"/>
    <n v="118"/>
    <s v="Medium"/>
    <x v="3"/>
  </r>
  <r>
    <x v="404"/>
    <x v="0"/>
    <s v="Milestone"/>
    <s v="Ivan Ayr"/>
    <s v="Suvinder Vicky, Lakshvir Saran, Mohinder Gujral, Gurinder Makna, Daljeet Singh, Akhilesh Kumar, Gaurika Bhatt, Arun Aseng"/>
    <x v="4"/>
    <s v="May 7, 2021"/>
    <n v="2021"/>
    <x v="1"/>
    <n v="5"/>
    <s v="TV-14"/>
    <x v="1"/>
    <s v="Guidance"/>
    <n v="98"/>
    <s v="Medium"/>
    <x v="0"/>
  </r>
  <r>
    <x v="405"/>
    <x v="0"/>
    <s v="Monster"/>
    <s v="Anthony Mandler"/>
    <s v="Kelvin Harrison Jr., Jennifer Hudson, Jeffrey Wright, Jennifer Ehle, Tim Blake Nelson, Nasir 'Nas' Jones, Rakim Mayers, Paul Ben-Victor, John David Washington, Jharrel Jerome, Dorian Missick"/>
    <x v="2"/>
    <s v="May 7, 2021"/>
    <n v="2021"/>
    <x v="1"/>
    <n v="5"/>
    <s v="TV-MA"/>
    <x v="0"/>
    <s v="Restricted"/>
    <n v="99"/>
    <s v="Medium"/>
    <x v="24"/>
  </r>
  <r>
    <x v="406"/>
    <x v="0"/>
    <s v="Time to Dance"/>
    <s v="Stanley Menino D'Costa"/>
    <s v="Sooraj Pancholi, Isabelle Kaif, Rajpal Yadav, Waluscha D'Souza, Natasha Powell, Martin Rycroft, Amrit Maghera, Saqib Saleem"/>
    <x v="4"/>
    <s v="May 7, 2021"/>
    <n v="2021"/>
    <x v="22"/>
    <n v="6"/>
    <s v="TV-PG"/>
    <x v="2"/>
    <s v="Guidance"/>
    <n v="107"/>
    <s v="Medium"/>
    <x v="23"/>
  </r>
  <r>
    <x v="407"/>
    <x v="0"/>
    <s v="Unrest"/>
    <s v="Jennifer Brea"/>
    <s v="Jennifer Brea, Omar Wasow, Jessica Taylor-Bearman"/>
    <x v="11"/>
    <s v="May 7, 2021"/>
    <n v="2021"/>
    <x v="5"/>
    <n v="9"/>
    <s v="TV-MA"/>
    <x v="0"/>
    <s v="Restricted"/>
    <n v="97"/>
    <s v="Medium"/>
    <x v="65"/>
  </r>
  <r>
    <x v="408"/>
    <x v="0"/>
    <s v="And Tomorrow the Entire World"/>
    <s v="Julia von Heinz"/>
    <s v="Mala Emde, Noah Saavedra, Tonio Schneider, Luisa-Cline Gaffron, Andreas Lust, Nadine Sauter, Ivy Lissack, Hussein Eliraqui, Victoria Trauttmansdorff, Michael Wittenborn"/>
    <x v="105"/>
    <s v="May 6, 2021"/>
    <n v="2021"/>
    <x v="22"/>
    <n v="6"/>
    <s v="TV-MA"/>
    <x v="0"/>
    <s v="Restricted"/>
    <n v="112"/>
    <s v="Medium"/>
    <x v="20"/>
  </r>
  <r>
    <x v="409"/>
    <x v="0"/>
    <s v="Dead Man Down"/>
    <s v="Niels Arden Oplev"/>
    <s v="Colin Farrell, Noomi Rapace, Terrence Howard, Dominic Cooper, Isabelle Huppert, Luis Da Silva Jr., Armand Assante, F. Murray Abraham"/>
    <x v="2"/>
    <s v="May 6, 2021"/>
    <n v="2021"/>
    <x v="4"/>
    <n v="13"/>
    <s v="R"/>
    <x v="0"/>
    <s v="Restricted"/>
    <n v="118"/>
    <s v="Medium"/>
    <x v="12"/>
  </r>
  <r>
    <x v="410"/>
    <x v="0"/>
    <s v="Framing John DeLorean"/>
    <s v="Don Argott, Sheena M. Joyce"/>
    <s v="Alec Baldwin, Josh Charles, Morena Baccarin, Dean Winters, Michael Rispoli, Dana Ashbrook, Jason Jones, Josh Cooke, Sean Cullen, William Hill"/>
    <x v="2"/>
    <s v="May 5, 2021"/>
    <n v="2021"/>
    <x v="23"/>
    <n v="7"/>
    <s v="TV-MA"/>
    <x v="0"/>
    <s v="Restricted"/>
    <n v="109"/>
    <s v="Medium"/>
    <x v="126"/>
  </r>
  <r>
    <x v="411"/>
    <x v="0"/>
    <s v="The Clovehitch Killer"/>
    <s v="Duncan Skiles"/>
    <s v="Dylan McDermott, Charlie Plummer, Samantha Mathis, Madisen Beaty, Brenna Sherman, Lance Chantiles-Wertz, Emma Jones, Jonathan Riggs"/>
    <x v="2"/>
    <s v="May 4, 2021"/>
    <n v="2021"/>
    <x v="21"/>
    <n v="8"/>
    <s v="TV-MA"/>
    <x v="0"/>
    <s v="Restricted"/>
    <n v="109"/>
    <s v="Medium"/>
    <x v="77"/>
  </r>
  <r>
    <x v="412"/>
    <x v="0"/>
    <s v="Aliens Stole My Body"/>
    <s v="Sean McNamara"/>
    <s v="Jayden Greig, Lauren McNamara, Dan Payne, Alex Zahara, Sean Quan, Kirsten Robek, Ty Consiglio, Christian Convery, Sandy Robson, Christina Meredith Lewall, George Takei"/>
    <x v="2"/>
    <s v="May 1, 2021"/>
    <n v="2021"/>
    <x v="22"/>
    <n v="6"/>
    <s v="PG"/>
    <x v="2"/>
    <s v="Guidance"/>
    <n v="88"/>
    <s v="Short"/>
    <x v="17"/>
  </r>
  <r>
    <x v="413"/>
    <x v="0"/>
    <s v="Au coeur des gangs"/>
    <s v="Vondie Curtis-Hall"/>
    <s v="Tyrese Gibson, Meagan Good, Larenz Tate, Henry Hunter Hall, Kimora Lee Simmons, Game"/>
    <x v="2"/>
    <s v="May 1, 2021"/>
    <n v="2021"/>
    <x v="20"/>
    <n v="20"/>
    <s v="R"/>
    <x v="0"/>
    <s v="Restricted"/>
    <n v="97"/>
    <s v="Medium"/>
    <x v="8"/>
  </r>
  <r>
    <x v="414"/>
    <x v="0"/>
    <s v="Best of the Best"/>
    <s v="Robert Radler"/>
    <s v="Eric Roberts, James Earl Jones, Sally Kirkland, Chris Penn, Phillip Rhee, John P. Ryan, John Dye, Louise Fletcher"/>
    <x v="2"/>
    <s v="May 1, 2021"/>
    <n v="2021"/>
    <x v="27"/>
    <n v="37"/>
    <s v="PG-13"/>
    <x v="1"/>
    <s v="Guidance"/>
    <n v="97"/>
    <s v="Medium"/>
    <x v="127"/>
  </r>
  <r>
    <x v="415"/>
    <x v="0"/>
    <s v="Due Date"/>
    <s v="Todd Phillips"/>
    <s v="Robert Downey Jr., Zach Galifianakis, Michelle Monaghan, Jamie Foxx, Juliette Lewis, Danny McBride, RZA, Matt Walsh"/>
    <x v="2"/>
    <s v="May 1, 2021"/>
    <n v="2021"/>
    <x v="3"/>
    <n v="16"/>
    <s v="R"/>
    <x v="0"/>
    <s v="Restricted"/>
    <n v="95"/>
    <s v="Medium"/>
    <x v="27"/>
  </r>
  <r>
    <x v="416"/>
    <x v="0"/>
    <s v="Fun with Dick &amp; Jane"/>
    <s v="Dean Parisot"/>
    <s v="Jim Carrey, Ta Leoni, Alec Baldwin, Richard Jenkins, Angie Harmon, John Michael Higgins, Richard Burgi, Carlos Jacott, Aaron Michael Drozin, Gloria Garayua"/>
    <x v="2"/>
    <s v="May 1, 2021"/>
    <n v="2021"/>
    <x v="19"/>
    <n v="21"/>
    <s v="PG-13"/>
    <x v="1"/>
    <s v="Guidance"/>
    <n v="91"/>
    <s v="Medium"/>
    <x v="5"/>
  </r>
  <r>
    <x v="417"/>
    <x v="0"/>
    <s v="Green Zone"/>
    <s v="Paul Greengrass"/>
    <s v="Matt Damon, Greg Kinnear, Brendan Gleeson, Amy Ryan, Khalid Abdalla, Jason Isaacs, Said Faraj, Michael O'Neill, Igal Naor, Raad Rawi"/>
    <x v="106"/>
    <s v="May 1, 2021"/>
    <n v="2021"/>
    <x v="3"/>
    <n v="16"/>
    <s v="R"/>
    <x v="0"/>
    <s v="Restricted"/>
    <n v="115"/>
    <s v="Medium"/>
    <x v="12"/>
  </r>
  <r>
    <x v="418"/>
    <x v="0"/>
    <s v="Hachi: A Dog's Tale"/>
    <s v="Lasse Hallstrm"/>
    <s v="Richard Gere, Joan Allen, Cary-Hiroyuki Tagawa, Sarah Roemer, Jason Alexander, Erick Avari, Davenia McFadden, Robbie Sublett, Kevin DeCoste, Rob Degnan"/>
    <x v="11"/>
    <s v="May 1, 2021"/>
    <n v="2021"/>
    <x v="17"/>
    <n v="17"/>
    <s v="G"/>
    <x v="2"/>
    <s v="Guidance"/>
    <n v="93"/>
    <s v="Medium"/>
    <x v="19"/>
  </r>
  <r>
    <x v="419"/>
    <x v="0"/>
    <s v="JT LeRoy"/>
    <s v="Justin Kelly"/>
    <s v="Kristen Stewart, Laura Dern, Jim Sturgess, Diane Kruger, Kelvin Harrison Jr., James Jagger, Courtney Love, David Brown"/>
    <x v="30"/>
    <s v="May 1, 2021"/>
    <n v="2021"/>
    <x v="21"/>
    <n v="8"/>
    <s v="R"/>
    <x v="0"/>
    <s v="Restricted"/>
    <n v="109"/>
    <s v="Medium"/>
    <x v="44"/>
  </r>
  <r>
    <x v="420"/>
    <x v="0"/>
    <s v="Madagascar 3: Europe's Most Wanted"/>
    <s v="Eric Darnell, Tom McGrath, Conrad Vernon"/>
    <s v="Ben Stiller, Chris Rock, David Schwimmer, Jada Pinkett Smith, Sacha Baron Cohen, Cedric the Entertainer, Andy Richter, Tom McGrath, Frances McDormand, Jessica Chastain, Bryan Cranston, Martin Short"/>
    <x v="2"/>
    <s v="May 1, 2021"/>
    <n v="2021"/>
    <x v="10"/>
    <n v="14"/>
    <s v="PG"/>
    <x v="2"/>
    <s v="Guidance"/>
    <n v="96"/>
    <s v="Medium"/>
    <x v="17"/>
  </r>
  <r>
    <x v="421"/>
    <x v="0"/>
    <s v="Mystic River"/>
    <s v="Clint Eastwood"/>
    <s v="Sean Penn, Tim Robbins, Kevin Bacon, Laurence Fishburne, Marcia Gay Harden, Laura Linney, Kevin Chapman, Tom Guiry, Emmy Rossum, Spencer Treat Clark"/>
    <x v="107"/>
    <s v="May 1, 2021"/>
    <n v="2021"/>
    <x v="13"/>
    <n v="23"/>
    <s v="R"/>
    <x v="0"/>
    <s v="Restricted"/>
    <n v="138"/>
    <s v="Medium"/>
    <x v="13"/>
  </r>
  <r>
    <x v="422"/>
    <x v="0"/>
    <s v="Never Back Down"/>
    <s v="Jeff Wadlow"/>
    <s v="Sean Faris, Amber Heard, Cam Gigandet, Evan Peters, Leslie Hope, Djimon Hounsou, Wyatt Smith, Affion Crockett, Neil Brown Jr., Lauren Leech, Tilky Jones, Steven Crowley, Tom Nowicki"/>
    <x v="2"/>
    <s v="May 1, 2021"/>
    <n v="2021"/>
    <x v="16"/>
    <n v="18"/>
    <s v="PG-13"/>
    <x v="1"/>
    <s v="Guidance"/>
    <n v="113"/>
    <s v="Medium"/>
    <x v="115"/>
  </r>
  <r>
    <x v="423"/>
    <x v="0"/>
    <s v="S.M.A.R.T Chase"/>
    <s v="Charles Martin"/>
    <s v="Orlando Bloom, Leo Wu, Simon Yam, Hannah Quinlivan"/>
    <x v="103"/>
    <s v="May 1, 2021"/>
    <n v="2021"/>
    <x v="21"/>
    <n v="8"/>
    <s v="TV-MA"/>
    <x v="0"/>
    <s v="Restricted"/>
    <n v="94"/>
    <s v="Medium"/>
    <x v="12"/>
  </r>
  <r>
    <x v="424"/>
    <x v="0"/>
    <s v="Sitting in Limbo"/>
    <s v="Stella Corradi"/>
    <s v="Patrick Robinson, Nadine Marshall, Pippa Bennett-Warner, CJ Beckford"/>
    <x v="1"/>
    <s v="May 1, 2021"/>
    <n v="2021"/>
    <x v="22"/>
    <n v="6"/>
    <s v="TV-MA"/>
    <x v="0"/>
    <s v="Restricted"/>
    <n v="89"/>
    <s v="Short"/>
    <x v="3"/>
  </r>
  <r>
    <x v="425"/>
    <x v="0"/>
    <s v="Stargate"/>
    <s v="Roland Emmerich"/>
    <s v="Kurt Russell, James Spader, Jaye Davidson, Viveca Lindfors, Alexis Cruz, Mili Avital, Leon Rippy, John Diehl, Carlos Lauchu, Djimon Hounsou"/>
    <x v="49"/>
    <s v="May 1, 2021"/>
    <n v="2021"/>
    <x v="24"/>
    <n v="32"/>
    <s v="PG-13"/>
    <x v="1"/>
    <s v="Guidance"/>
    <n v="121"/>
    <s v="Medium"/>
    <x v="26"/>
  </r>
  <r>
    <x v="426"/>
    <x v="0"/>
    <s v="State of Play"/>
    <s v="Kevin Macdonald"/>
    <s v="Russell Crowe, Ben Affleck, Rachel McAdams, Helen Mirren, Robin Wright, Jason Bateman, Jeff Daniels, Michael Berresse, Harry Lennix"/>
    <x v="108"/>
    <s v="May 1, 2021"/>
    <n v="2021"/>
    <x v="17"/>
    <n v="17"/>
    <s v="PG-13"/>
    <x v="1"/>
    <s v="Guidance"/>
    <n v="127"/>
    <s v="Medium"/>
    <x v="13"/>
  </r>
  <r>
    <x v="427"/>
    <x v="0"/>
    <s v="Swiped"/>
    <s v="Ann Deborah Fishman"/>
    <s v="Kendall Ryan Sanders, Noah Centineo, Nathan Gamble, Kristen Johnston, Leigh-Allyn Baker, Christian Hutcherson, Shelby Wulfert, Steve Daron, Kalani Hilliker, Maddy Curley, George Hamilton"/>
    <x v="2"/>
    <s v="May 1, 2021"/>
    <n v="2021"/>
    <x v="21"/>
    <n v="8"/>
    <s v="TV-14"/>
    <x v="1"/>
    <s v="Guidance"/>
    <n v="94"/>
    <s v="Medium"/>
    <x v="5"/>
  </r>
  <r>
    <x v="428"/>
    <x v="0"/>
    <s v="The Darkest Hour"/>
    <s v="Chris Gorak"/>
    <s v="Emile Hirsch, Olivia Thirlby, Max Minghella, Rachael Taylor, Joel Kinnaman, Veronika Vernadskaya, Dato Bakhtadze, Yuriy Kutsenko"/>
    <x v="109"/>
    <s v="May 1, 2021"/>
    <n v="2021"/>
    <x v="15"/>
    <n v="15"/>
    <s v="PG-13"/>
    <x v="1"/>
    <s v="Guidance"/>
    <n v="89"/>
    <s v="Short"/>
    <x v="26"/>
  </r>
  <r>
    <x v="429"/>
    <x v="0"/>
    <s v="The Lovely Bones"/>
    <s v="Peter Jackson"/>
    <s v="Mark Wahlberg, Rachel Weisz, Susan Sarandon, Stanley Tucci, Michael Imperioli, Saoirse Ronan, Rose McIver, Christian Thomas Ashdale, Reece Ritchie, Carolyn Dando"/>
    <x v="110"/>
    <s v="May 1, 2021"/>
    <n v="2021"/>
    <x v="17"/>
    <n v="17"/>
    <s v="PG-13"/>
    <x v="1"/>
    <s v="Guidance"/>
    <n v="136"/>
    <s v="Medium"/>
    <x v="128"/>
  </r>
  <r>
    <x v="430"/>
    <x v="0"/>
    <s v="The Sweetest Thing"/>
    <s v="Roger Kumble"/>
    <s v="Cameron Diaz, Christina Applegate, Selma Blair, Thomas Jane, Jason Bateman, Parker Posey, Frank Grillo, Eddie McClintock, Lillian Adams, Johnny Messner"/>
    <x v="2"/>
    <s v="May 1, 2021"/>
    <n v="2021"/>
    <x v="12"/>
    <n v="24"/>
    <s v="R"/>
    <x v="0"/>
    <s v="Restricted"/>
    <n v="89"/>
    <s v="Short"/>
    <x v="35"/>
  </r>
  <r>
    <x v="431"/>
    <x v="0"/>
    <s v="The Whole Nine Yards"/>
    <s v="Jonathan Lynn"/>
    <s v="Bruce Willis, Matthew Perry, Rosanna Arquette, Michael Clarke Duncan, Natasha Henstridge, Amanda Peet, Kevin Pollak, Harland Williams, Carmen Ferland, Serge Christianssens"/>
    <x v="2"/>
    <s v="May 1, 2021"/>
    <n v="2021"/>
    <x v="42"/>
    <n v="26"/>
    <s v="R"/>
    <x v="0"/>
    <s v="Restricted"/>
    <n v="99"/>
    <s v="Medium"/>
    <x v="27"/>
  </r>
  <r>
    <x v="432"/>
    <x v="0"/>
    <s v="The Whole Truth"/>
    <s v="Courtney Hunt"/>
    <s v="Keanu Reeves, Rene Zellweger, Gugu Mbatha-Raw, Gabriel Basso, Jim Belushi, Jim Klock, Ritchie Montgomery, Christopher Berry"/>
    <x v="2"/>
    <s v="May 1, 2021"/>
    <n v="2021"/>
    <x v="32"/>
    <n v="10"/>
    <s v="R"/>
    <x v="0"/>
    <s v="Restricted"/>
    <n v="93"/>
    <s v="Medium"/>
    <x v="13"/>
  </r>
  <r>
    <x v="433"/>
    <x v="0"/>
    <s v="The Yeti Adventures"/>
    <s v="Pierre Greco, Nancy Florence Savard"/>
    <s v="Rachelle Lefevre, Noel Fisher, Colm Feore, Julian Stamboulieh, Jesse Camacho, Bronwen Mantel, Arthur Holden"/>
    <x v="24"/>
    <s v="May 1, 2021"/>
    <n v="2021"/>
    <x v="21"/>
    <n v="8"/>
    <s v="TV-PG"/>
    <x v="2"/>
    <s v="Guidance"/>
    <n v="85"/>
    <s v="Short"/>
    <x v="17"/>
  </r>
  <r>
    <x v="434"/>
    <x v="0"/>
    <s v="Under Siege"/>
    <s v="Andrew Davis"/>
    <s v="Steven Seagal, Tommy Lee Jones, Gary Busey, Erika Eleniak, Colm Meaney, Damian Chapa, Andy Romano, Patrick O'Neal, Nick Mancuso, Troy Evans"/>
    <x v="102"/>
    <s v="May 1, 2021"/>
    <n v="2021"/>
    <x v="41"/>
    <n v="34"/>
    <s v="R"/>
    <x v="0"/>
    <s v="Restricted"/>
    <n v="102"/>
    <s v="Medium"/>
    <x v="12"/>
  </r>
  <r>
    <x v="435"/>
    <x v="0"/>
    <s v="Zack and Miri Make a Porno"/>
    <s v="Kevin Smith"/>
    <s v="Seth Rogen, Elizabeth Banks, Craig Robinson, Jason Mewes, Jeff Anderson, Traci Lords, Katie Morgan, Ricky Mabe, Justin Long, Brandon Routh, Tyler Labine, Tom Savini, Tisha Campbell-Martin, Jennifer Schwalbach, Gerry Bednob"/>
    <x v="2"/>
    <s v="May 1, 2021"/>
    <n v="2021"/>
    <x v="16"/>
    <n v="18"/>
    <s v="R"/>
    <x v="0"/>
    <s v="Restricted"/>
    <n v="101"/>
    <s v="Medium"/>
    <x v="129"/>
  </r>
  <r>
    <x v="436"/>
    <x v="0"/>
    <s v="The Disciple"/>
    <s v="Chaitanya Tamhane"/>
    <s v="Aditya Modak, Arun Dravid, Sumitra Bhave, Deepika Bhide Bhagwat, Kiran Yadnyopavit, Abhishek Kale, Neela Khedkar, Makarand Mukund, Kristy Banerjee, Prasad Vanarse"/>
    <x v="4"/>
    <s v="April 30, 2021"/>
    <n v="2021"/>
    <x v="1"/>
    <n v="5"/>
    <s v="TV-MA"/>
    <x v="0"/>
    <s v="Restricted"/>
    <n v="128"/>
    <s v="Medium"/>
    <x v="0"/>
  </r>
  <r>
    <x v="437"/>
    <x v="0"/>
    <s v="The Strangers: Prey at Night"/>
    <s v="Johannes Roberts"/>
    <s v="Bailee Madison, Martin Henderson, Emma Bellomy, Lea Enslin, Damian Maffei, Christina Hendricks, Lewis Pullman"/>
    <x v="31"/>
    <s v="April 30, 2021"/>
    <n v="2021"/>
    <x v="21"/>
    <n v="8"/>
    <s v="R"/>
    <x v="0"/>
    <s v="Restricted"/>
    <n v="85"/>
    <s v="Short"/>
    <x v="55"/>
  </r>
  <r>
    <x v="438"/>
    <x v="0"/>
    <s v="Get the Grift"/>
    <s v="Pedro Antonio"/>
    <s v="Marcus Majella, Samantha Schmtz, Caito Mainier, Pedroca Monteiro, Thelmo Fernandes, Zeca Carvalho, Pablo Sanabio, Luan Caruzo"/>
    <x v="80"/>
    <s v="April 28, 2021"/>
    <n v="2021"/>
    <x v="1"/>
    <n v="5"/>
    <s v="TV-MA"/>
    <x v="0"/>
    <s v="Restricted"/>
    <n v="95"/>
    <s v="Medium"/>
    <x v="43"/>
  </r>
  <r>
    <x v="439"/>
    <x v="0"/>
    <s v="August: Osage County"/>
    <s v="John Wells"/>
    <s v="Meryl Streep, Julia Roberts, Chris Cooper, Ewan McGregor, Margo Martindale, Sam Shepard, Dermot Mulroney, Julianne Nicholson, Juliette Lewis, Abigail Breslin, Benedict Cumberbatch, Misty Upham"/>
    <x v="2"/>
    <s v="April 27, 2021"/>
    <n v="2021"/>
    <x v="28"/>
    <n v="12"/>
    <s v="R"/>
    <x v="0"/>
    <s v="Restricted"/>
    <n v="121"/>
    <s v="Medium"/>
    <x v="24"/>
  </r>
  <r>
    <x v="440"/>
    <x v="0"/>
    <s v="Battle: Los Angeles"/>
    <s v="Jonathan Liebesman"/>
    <s v="Aaron Eckhart, Michelle Rodriguez, Ramon Rodriguez, Bridget Moynahan, Ne-Yo, Michael Pea, Lucas Till, Cory Hardrict, Adetokumboh M'Cormack, Jim Parrack"/>
    <x v="2"/>
    <s v="April 27, 2021"/>
    <n v="2021"/>
    <x v="15"/>
    <n v="15"/>
    <s v="PG-13"/>
    <x v="1"/>
    <s v="Guidance"/>
    <n v="116"/>
    <s v="Medium"/>
    <x v="26"/>
  </r>
  <r>
    <x v="441"/>
    <x v="0"/>
    <s v="Between Worlds"/>
    <s v="Maria Pulera"/>
    <s v="Nicolas Cage, Franka Potente, Penelope Mitchell, Garrett Clayton, Lydia Hearst, Hopper Penn"/>
    <x v="35"/>
    <s v="April 27, 2021"/>
    <n v="2021"/>
    <x v="21"/>
    <n v="8"/>
    <s v="R"/>
    <x v="0"/>
    <s v="Restricted"/>
    <n v="91"/>
    <s v="Medium"/>
    <x v="7"/>
  </r>
  <r>
    <x v="442"/>
    <x v="0"/>
    <s v="One"/>
    <s v="Santhosh Viswanath"/>
    <s v="Mammootty, Joju George, Murali Gopy, Mathew Thomas, Nimisha Sajayan, Salim Kumar, Gayathri Arun, Ishaani Krishna"/>
    <x v="4"/>
    <s v="April 27, 2021"/>
    <n v="2021"/>
    <x v="22"/>
    <n v="6"/>
    <s v="TV-PG"/>
    <x v="2"/>
    <s v="Guidance"/>
    <n v="149"/>
    <s v="Medium"/>
    <x v="3"/>
  </r>
  <r>
    <x v="443"/>
    <x v="0"/>
    <s v="Ram Prasad Ki Tehrvi"/>
    <s v="Seema Pahwa"/>
    <s v="Supriya Pathak, Parambrata Chatterjee, Konkona Sen Sharma, Vikrant Massey, Manoj Pahwa, Vinay Pathak, Ninad Kamat, Naseeruddin Shah"/>
    <x v="4"/>
    <s v="April 24, 2021"/>
    <n v="2021"/>
    <x v="23"/>
    <n v="7"/>
    <s v="TV-14"/>
    <x v="1"/>
    <s v="Guidance"/>
    <n v="113"/>
    <s v="Medium"/>
    <x v="0"/>
  </r>
  <r>
    <x v="444"/>
    <x v="0"/>
    <s v="Among Family"/>
    <s v="Ozan Aktan"/>
    <s v="Engin Gnaydn, Demet Evgar, Erdal zyaclar, Su Kutlu, Devrim Yakut, Fatih Artman, Glse Birsel, evket oruh, Derya Karada, Devin zgr nar"/>
    <x v="104"/>
    <s v="April 23, 2021"/>
    <n v="2021"/>
    <x v="5"/>
    <n v="9"/>
    <s v="TV-14"/>
    <x v="1"/>
    <s v="Guidance"/>
    <n v="127"/>
    <s v="Medium"/>
    <x v="43"/>
  </r>
  <r>
    <x v="445"/>
    <x v="0"/>
    <s v="Dedemin Fisi"/>
    <s v="Meltem Bozoflu"/>
    <s v="Onur Buldu, Alper Kul, Erdem Yener, Onur Atilla, zge Borak, Doa Rutkay, Meltem Ylmazkaya, rem Sak"/>
    <x v="104"/>
    <s v="April 23, 2021"/>
    <n v="2021"/>
    <x v="32"/>
    <n v="10"/>
    <s v="TV-14"/>
    <x v="1"/>
    <s v="Guidance"/>
    <n v="101"/>
    <s v="Medium"/>
    <x v="43"/>
  </r>
  <r>
    <x v="446"/>
    <x v="0"/>
    <s v="Deliha"/>
    <s v="Hakan Algl"/>
    <s v="Gupse zay, Bar Ardu, Cihan Ercan"/>
    <x v="104"/>
    <s v="April 23, 2021"/>
    <n v="2021"/>
    <x v="28"/>
    <n v="12"/>
    <s v="TV-MA"/>
    <x v="0"/>
    <s v="Restricted"/>
    <n v="102"/>
    <s v="Medium"/>
    <x v="4"/>
  </r>
  <r>
    <x v="447"/>
    <x v="0"/>
    <s v="Dn Dernek"/>
    <s v="Seluk Aydemir, Birkan Pusa"/>
    <s v="Ahmet Kural, Murat Cemcir, Rasim ztekin, Devrim Yakut, Bar Yldz, nan Ula Torun, Zerrin Smer, inasi Yurtsever"/>
    <x v="104"/>
    <s v="April 23, 2021"/>
    <n v="2021"/>
    <x v="4"/>
    <n v="13"/>
    <s v="TV-MA"/>
    <x v="0"/>
    <s v="Restricted"/>
    <n v="102"/>
    <s v="Medium"/>
    <x v="43"/>
  </r>
  <r>
    <x v="448"/>
    <x v="0"/>
    <s v="Dgn Dernek 2: Snnet"/>
    <s v="Seluk Aydemir"/>
    <s v="Ahmet Kural, Murat Cemcir, Rasim ztekin, Devrim Yakut, Bar Yldz, nan Ula Torun, inasi Yurtsever, Erdal Tosun"/>
    <x v="104"/>
    <s v="April 23, 2021"/>
    <n v="2021"/>
    <x v="25"/>
    <n v="11"/>
    <s v="TV-MA"/>
    <x v="0"/>
    <s v="Restricted"/>
    <n v="107"/>
    <s v="Medium"/>
    <x v="43"/>
  </r>
  <r>
    <x v="449"/>
    <x v="0"/>
    <s v="G.O.R.A"/>
    <s v="mer Faruk Sorak"/>
    <s v="Cem Ylmaz, Rasim ztekin, zkan Uur, dil Frat, afak Sezer, zge zberk, Erdal Tosun, Cezmi Baskn, Ozan Gven, Engin Gnaydn"/>
    <x v="104"/>
    <s v="April 23, 2021"/>
    <n v="2021"/>
    <x v="14"/>
    <n v="22"/>
    <s v="TV-MA"/>
    <x v="0"/>
    <s v="Restricted"/>
    <n v="123"/>
    <s v="Medium"/>
    <x v="45"/>
  </r>
  <r>
    <x v="450"/>
    <x v="0"/>
    <s v="Hayat pcg"/>
    <s v="enol Snmez"/>
    <s v="Ali Sunal, Hatice endil, Ayda Aksel, Ahmet Saraolu, Janset, Zerrin Smer, Somer Karvan, Ali elik"/>
    <x v="104"/>
    <s v="April 23, 2021"/>
    <n v="2021"/>
    <x v="25"/>
    <n v="11"/>
    <s v="TV-14"/>
    <x v="1"/>
    <s v="Guidance"/>
    <n v="98"/>
    <s v="Medium"/>
    <x v="36"/>
  </r>
  <r>
    <x v="451"/>
    <x v="0"/>
    <s v="Heroes: Silence and Rock &amp; Roll"/>
    <s v="Alexis Morante"/>
    <s v="Enrique Bunbury, Juan Valdivia, Joaqun Cardiel, Pedro Andreu"/>
    <x v="35"/>
    <s v="April 23, 2021"/>
    <n v="2021"/>
    <x v="1"/>
    <n v="5"/>
    <s v="TV-MA"/>
    <x v="0"/>
    <s v="Restricted"/>
    <n v="95"/>
    <s v="Medium"/>
    <x v="109"/>
  </r>
  <r>
    <x v="452"/>
    <x v="0"/>
    <s v="Kara Bela"/>
    <s v="Burak Aksak"/>
    <s v="Cengiz Bozkurt, Seda Bakan, Erkan Kolak Kstendil, Cihan Ercan, Berat Yenilmez, tar Gkseven, Erdal Tosun, Tark nlolu"/>
    <x v="104"/>
    <s v="April 23, 2021"/>
    <n v="2021"/>
    <x v="25"/>
    <n v="11"/>
    <s v="TV-MA"/>
    <x v="0"/>
    <s v="Restricted"/>
    <n v="101"/>
    <s v="Medium"/>
    <x v="43"/>
  </r>
  <r>
    <x v="453"/>
    <x v="0"/>
    <s v="Kocan Kadar Konus"/>
    <s v="Kvan Barun"/>
    <s v="Ezgi Mola, Murat Yldrm, Glenay Kalkan, Ebru Cndbeyolu, Eda Ece, Begm ner, Gl Arc, Muhammet Uzuner"/>
    <x v="104"/>
    <s v="April 23, 2021"/>
    <n v="2021"/>
    <x v="25"/>
    <n v="11"/>
    <s v="TV-MA"/>
    <x v="0"/>
    <s v="Restricted"/>
    <n v="104"/>
    <s v="Medium"/>
    <x v="4"/>
  </r>
  <r>
    <x v="454"/>
    <x v="0"/>
    <s v="Kocan Kadar Konus 2: Dirilis"/>
    <s v="Kvan Barun"/>
    <s v="Ezgi Mola, Murat Yldrm, Glenay Kalkan, Nevra Serezli, Eda Ece"/>
    <x v="104"/>
    <s v="April 23, 2021"/>
    <n v="2021"/>
    <x v="32"/>
    <n v="10"/>
    <s v="TV-14"/>
    <x v="1"/>
    <s v="Guidance"/>
    <n v="104"/>
    <s v="Medium"/>
    <x v="4"/>
  </r>
  <r>
    <x v="455"/>
    <x v="1"/>
    <s v="Let's Fight Ghost"/>
    <s v="Kongkiat Khomsiri"/>
    <s v="Suppapong Udomkaewkanjana, Patchanan Jiajirachote, Thongpoom Siripipat, Apiwit Reardon, Kornrawich Sungkitbool, Waratthaya Wongchayaporn, Wannasak Sirilar"/>
    <x v="57"/>
    <s v="April 23, 2021"/>
    <n v="2021"/>
    <x v="1"/>
    <n v="5"/>
    <s v="TV-14"/>
    <x v="1"/>
    <s v="Guidance"/>
    <s v="1 Season"/>
    <s v="Seasons"/>
    <x v="68"/>
  </r>
  <r>
    <x v="456"/>
    <x v="0"/>
    <s v="My Travel Buddy"/>
    <s v="Bedran Gzel"/>
    <s v="Ouzhan Ko, brahim Bykak, Emre Knay, Asl Bekirolu, Eda Ece, Bahar ahin, Muharrem Bayrak, Toygan Avanolu"/>
    <x v="104"/>
    <s v="April 23, 2021"/>
    <n v="2021"/>
    <x v="5"/>
    <n v="9"/>
    <s v="TV-MA"/>
    <x v="0"/>
    <s v="Restricted"/>
    <n v="111"/>
    <s v="Medium"/>
    <x v="43"/>
  </r>
  <r>
    <x v="457"/>
    <x v="0"/>
    <s v="Niyazi Gl Drtnala"/>
    <s v="Hakan Algl"/>
    <s v="Ata Demirer, Demet Akba, ebnem Bozoklu, Levent lgen"/>
    <x v="104"/>
    <s v="April 23, 2021"/>
    <n v="2021"/>
    <x v="25"/>
    <n v="11"/>
    <s v="TV-MA"/>
    <x v="0"/>
    <s v="Restricted"/>
    <n v="102"/>
    <s v="Medium"/>
    <x v="43"/>
  </r>
  <r>
    <x v="458"/>
    <x v="0"/>
    <s v="One Like It"/>
    <s v="Marwan Nabil"/>
    <s v="Riham Abdel Ghafour, Mohammed Aly Rizk, Hazem Samir, Salwa Othman, Mahmoud Gharib"/>
    <x v="65"/>
    <s v="April 23, 2021"/>
    <n v="2021"/>
    <x v="22"/>
    <n v="6"/>
    <s v="TV-G"/>
    <x v="2"/>
    <s v="Guidance"/>
    <n v="15"/>
    <s v="Short"/>
    <x v="0"/>
  </r>
  <r>
    <x v="459"/>
    <x v="0"/>
    <s v="This Lady Called Life"/>
    <s v="Kayode Kasum"/>
    <s v="Bisola Aiyeola, Efa Iwara, Molawa Onajobi, Tina Mba, Wale Ojo, Jemima Osunde, Lota Chukwu, Samuel Asa'ah, Michael Ejoor, Uche Elumelu"/>
    <x v="9"/>
    <s v="April 23, 2021"/>
    <n v="2021"/>
    <x v="22"/>
    <n v="6"/>
    <s v="TV-14"/>
    <x v="1"/>
    <s v="Guidance"/>
    <n v="120"/>
    <s v="Medium"/>
    <x v="23"/>
  </r>
  <r>
    <x v="460"/>
    <x v="0"/>
    <s v="Vizontele"/>
    <s v="Ylmaz Erdoan, mer Faruk Sorak"/>
    <s v="Ylmaz Erdoan, Demet Akba, Altan Erkekli, Cem Ylmaz, Cezmi Baskn, Bican Gnalan, Sebnem Snmez, clal Aydn, Mesut akarli, Zeynep Toku"/>
    <x v="104"/>
    <s v="April 23, 2021"/>
    <n v="2021"/>
    <x v="11"/>
    <n v="25"/>
    <s v="TV-MA"/>
    <x v="0"/>
    <s v="Restricted"/>
    <n v="106"/>
    <s v="Medium"/>
    <x v="36"/>
  </r>
  <r>
    <x v="461"/>
    <x v="0"/>
    <s v="HOMUNCULUS"/>
    <s v="Takashi Shimizu"/>
    <s v="Go Ayano, Ryo Narita, Yukino Kishii, Anna Ishii, Seiyo Uchino"/>
    <x v="8"/>
    <s v="April 22, 2021"/>
    <n v="2021"/>
    <x v="1"/>
    <n v="5"/>
    <s v="TV-MA"/>
    <x v="0"/>
    <s v="Restricted"/>
    <n v="116"/>
    <s v="Medium"/>
    <x v="86"/>
  </r>
  <r>
    <x v="462"/>
    <x v="0"/>
    <s v="Stowaway"/>
    <s v="Joe Penna"/>
    <s v="Anna Kendrick, Toni Collette, Daniel Dae Kim, Shamier Anderson"/>
    <x v="15"/>
    <s v="April 22, 2021"/>
    <n v="2021"/>
    <x v="1"/>
    <n v="5"/>
    <s v="TV-MA"/>
    <x v="0"/>
    <s v="Restricted"/>
    <n v="116"/>
    <s v="Medium"/>
    <x v="20"/>
  </r>
  <r>
    <x v="463"/>
    <x v="0"/>
    <s v="Oloibiri"/>
    <s v="Curtis Graham"/>
    <s v="Olu Jacobs, Richard Mofe-Damijo, William R. Moses, Taiwo Ajai-Lycett, Ifeanyi Williams, Ivie Okujaye, Dayton Sinkia, Bradley Gordon"/>
    <x v="111"/>
    <s v="April 21, 2021"/>
    <n v="2021"/>
    <x v="25"/>
    <n v="11"/>
    <s v="TV-14"/>
    <x v="1"/>
    <s v="Guidance"/>
    <n v="86"/>
    <s v="Short"/>
    <x v="20"/>
  </r>
  <r>
    <x v="464"/>
    <x v="0"/>
    <s v="Tell Me When"/>
    <s v="Gerardo Gatica"/>
    <s v="Jess Zavala, Ximena Romo, Vernica Castro, Jos Carlos Ruiz, Gabriel Nuncio, Rosa Mara Bianchi, Hctor Bonilla, Andrs Almeida"/>
    <x v="38"/>
    <s v="April 21, 2021"/>
    <n v="2021"/>
    <x v="1"/>
    <n v="5"/>
    <s v="TV-MA"/>
    <x v="0"/>
    <s v="Restricted"/>
    <n v="97"/>
    <s v="Medium"/>
    <x v="43"/>
  </r>
  <r>
    <x v="465"/>
    <x v="0"/>
    <s v="Miss Sloane"/>
    <s v="John Madden"/>
    <s v="Jessica Chastain, Mark Strong, Gugu Mbatha-Raw, Michael Stuhlbarg, Raoul Bhaneja, John Lithgow, Sam Waterston, Chuck Shamata, Jake Lacy, Alison Pill, David Wilson Barnes"/>
    <x v="112"/>
    <s v="April 19, 2021"/>
    <n v="2021"/>
    <x v="32"/>
    <n v="10"/>
    <s v="R"/>
    <x v="0"/>
    <s v="Restricted"/>
    <n v="132"/>
    <s v="Medium"/>
    <x v="7"/>
  </r>
  <r>
    <x v="466"/>
    <x v="0"/>
    <s v="American Me"/>
    <s v="Edward James Olmos"/>
    <s v="Edward James Olmos, William Forsythe, Pepe Serna, Danny De La Paz, Evelina Fernandez, Cary-Hiroyuki Tagawa, Daniel Villarreal, Sal Lopez, Daniel Haro, Domingo Ambriz"/>
    <x v="2"/>
    <s v="April 17, 2021"/>
    <n v="2021"/>
    <x v="41"/>
    <n v="34"/>
    <s v="R"/>
    <x v="0"/>
    <s v="Restricted"/>
    <n v="126"/>
    <s v="Medium"/>
    <x v="24"/>
  </r>
  <r>
    <x v="467"/>
    <x v="0"/>
    <s v="Delhi Belly"/>
    <s v="Abhinay Deo"/>
    <s v="Imran Khan, Vir Das, Kunaal Roy Kapur, Poorna Jagannathan, Shenaz Treasury, Vijay Raaz, Paresh Ganatra, Rahul Singh"/>
    <x v="4"/>
    <s v="April 17, 2021"/>
    <n v="2021"/>
    <x v="15"/>
    <n v="15"/>
    <s v="TV-MA"/>
    <x v="0"/>
    <s v="Restricted"/>
    <n v="101"/>
    <s v="Medium"/>
    <x v="45"/>
  </r>
  <r>
    <x v="468"/>
    <x v="0"/>
    <s v="Dhobi Ghat (Mumbai Diaries)"/>
    <s v="Kiran Rao"/>
    <s v="Aamir Khan, Monica Dogra, Kriti Malhotra, Prateik Babbar, Aasha Pawar, Jyoti Pawar, Norma Lobo, Kitu Gidwani, Danish Husain, Jehan Manekshaw"/>
    <x v="4"/>
    <s v="April 17, 2021"/>
    <n v="2021"/>
    <x v="3"/>
    <n v="16"/>
    <s v="TV-MA"/>
    <x v="0"/>
    <s v="Restricted"/>
    <n v="102"/>
    <s v="Medium"/>
    <x v="3"/>
  </r>
  <r>
    <x v="469"/>
    <x v="0"/>
    <s v="Jaane Tu... Ya Jaane Na"/>
    <s v="Abbas Tyrewala"/>
    <s v="Imran Khan, Genelia D'Souza, Manjari Fadnis, Ayaz Khan, Prateik Babbar, Ratna Pathak Shah, Arbaaz Khan, Sohail Khan"/>
    <x v="4"/>
    <s v="April 17, 2021"/>
    <n v="2021"/>
    <x v="16"/>
    <n v="18"/>
    <s v="TV-14"/>
    <x v="1"/>
    <s v="Guidance"/>
    <n v="147"/>
    <s v="Medium"/>
    <x v="48"/>
  </r>
  <r>
    <x v="470"/>
    <x v="0"/>
    <s v="Lagaan"/>
    <s v="Ashutosh Gowariker"/>
    <s v="Aamir Khan, Gracy Singh, Rachel Shelley, Paul Blackthorne, Kulbhushan Kharbanda, Raghuvir Yadav, Yashpal Sharma, Rajendranath Zutshi, Rajesh Vivek, Aditya Lakhia"/>
    <x v="113"/>
    <s v="April 17, 2021"/>
    <n v="2021"/>
    <x v="11"/>
    <n v="25"/>
    <s v="PG"/>
    <x v="2"/>
    <s v="Guidance"/>
    <n v="224"/>
    <s v="Long"/>
    <x v="51"/>
  </r>
  <r>
    <x v="471"/>
    <x v="0"/>
    <s v="Madness in the Desert"/>
    <s v="Satyajit Bhatkal"/>
    <s v="Aamir Khan, Ashutosh Gowariker"/>
    <x v="4"/>
    <s v="April 17, 2021"/>
    <n v="2021"/>
    <x v="14"/>
    <n v="22"/>
    <s v="TV-14"/>
    <x v="1"/>
    <s v="Guidance"/>
    <n v="141"/>
    <s v="Medium"/>
    <x v="98"/>
  </r>
  <r>
    <x v="472"/>
    <x v="0"/>
    <s v="Peepli Live"/>
    <s v="Anusha Rizvi, Mahmood Farooqui"/>
    <s v="Omkar Das Manikpuri, Raghuvir Yadav, Malaika Shenoy, Nawazuddin Siddiqui, Naseeruddin Shah, Sitaram Panchal, Shalini Vatsa, Farrukh Jaffar, Aamir Bashir, Vishal Om Prakash"/>
    <x v="4"/>
    <s v="April 17, 2021"/>
    <n v="2021"/>
    <x v="3"/>
    <n v="16"/>
    <s v="TV-MA"/>
    <x v="0"/>
    <s v="Restricted"/>
    <n v="109"/>
    <s v="Medium"/>
    <x v="22"/>
  </r>
  <r>
    <x v="473"/>
    <x v="0"/>
    <s v="Taare Zameen Par"/>
    <s v="Aamir Khan"/>
    <s v="Aamir Khan, Darsheel Safary, Tanay Chheda, Tisca Chopra, Vipin Sharma, Girija Oak, M.K. Raina"/>
    <x v="4"/>
    <s v="April 17, 2021"/>
    <n v="2021"/>
    <x v="18"/>
    <n v="19"/>
    <s v="PG"/>
    <x v="2"/>
    <s v="Guidance"/>
    <n v="162"/>
    <s v="Medium"/>
    <x v="3"/>
  </r>
  <r>
    <x v="474"/>
    <x v="0"/>
    <s v="Ajeeb Daastaans"/>
    <s v="Shashank Khaitan, Raj Mehta, Neeraj Ghaywan, Kayoze Irani"/>
    <s v="Fatima Sana Shaikh, Jaideep Ahlawat, Armaan Ralhan, Nushrat Bharucha, Abhishek Banerjee, Inayat Verma, Konkona Sen Sharma, Aditi Rao Hydari, Shefali Shah, Manav Kaul, Tota Roy Chowdhury"/>
    <x v="4"/>
    <s v="April 16, 2021"/>
    <n v="2021"/>
    <x v="1"/>
    <n v="5"/>
    <s v="TV-MA"/>
    <x v="0"/>
    <s v="Restricted"/>
    <n v="142"/>
    <s v="Medium"/>
    <x v="0"/>
  </r>
  <r>
    <x v="475"/>
    <x v="0"/>
    <s v="Arlo the Alligator Boy"/>
    <s v="Ryan Crego"/>
    <s v="Michael J. Woodard, Mary Lambert, Brett Gelman, Jonathan Van Ness, Tony Hale, Haley Tju, Annie Potts, Vincent Rodriguez III, Flea, Jennifer Coolidge"/>
    <x v="2"/>
    <s v="April 16, 2021"/>
    <n v="2021"/>
    <x v="1"/>
    <n v="5"/>
    <s v="TV-Y7"/>
    <x v="3"/>
    <s v="Safe"/>
    <n v="93"/>
    <s v="Medium"/>
    <x v="130"/>
  </r>
  <r>
    <x v="476"/>
    <x v="0"/>
    <s v="Barbie &amp; Chelsea: The Lost Birthday"/>
    <s v="Cassi Simonds"/>
    <s v="America Young, Cassidy Naber, Kirsten Day, Cassandra Morris, Lisa Fuson, Greg Chun, Benjamin Pronsky, Laila Berzins, Nakia Burrise, Jacob Craner"/>
    <x v="2"/>
    <s v="April 16, 2021"/>
    <n v="2021"/>
    <x v="1"/>
    <n v="5"/>
    <s v="TV-Y"/>
    <x v="3"/>
    <s v="Safe"/>
    <n v="60"/>
    <s v="Short"/>
    <x v="80"/>
  </r>
  <r>
    <x v="477"/>
    <x v="0"/>
    <s v="Crimson Peak"/>
    <s v="Guillermo del Toro"/>
    <s v="Mia Wasikowska, Jessica Chastain, Tom Hiddleston, Charlie Hunnam, Jim Beaver, Burn Gorman, Leslie Hope, Doug Jones, Jonathan Hyde, Bruce Gray"/>
    <x v="114"/>
    <s v="April 16, 2021"/>
    <n v="2021"/>
    <x v="25"/>
    <n v="11"/>
    <s v="R"/>
    <x v="0"/>
    <s v="Restricted"/>
    <n v="119"/>
    <s v="Medium"/>
    <x v="131"/>
  </r>
  <r>
    <x v="478"/>
    <x v="0"/>
    <s v="Doctor Bello"/>
    <s v="Tony Abulu"/>
    <s v="Isaiah Washington, Vivica A. Fox, Jimmy Jean-Louis, Genevieve Nnaji, Stephanie Okereke, Justus Esiri, Ebbe Bassey, Jon Freda, Evan Brinkman"/>
    <x v="2"/>
    <s v="April 16, 2021"/>
    <n v="2021"/>
    <x v="4"/>
    <n v="13"/>
    <s v="TV-MA"/>
    <x v="0"/>
    <s v="Restricted"/>
    <n v="96"/>
    <s v="Medium"/>
    <x v="3"/>
  </r>
  <r>
    <x v="479"/>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83"/>
    <s v="April 16, 2021"/>
    <n v="2021"/>
    <x v="22"/>
    <n v="6"/>
    <s v="TV-MA"/>
    <x v="0"/>
    <s v="Restricted"/>
    <n v="116"/>
    <s v="Medium"/>
    <x v="73"/>
  </r>
  <r>
    <x v="480"/>
    <x v="0"/>
    <s v="Into the Beat"/>
    <s v="Stefan Westerwelle"/>
    <s v="Alexandra Pfeifer, Yalany Marschner, Trystan Ptter, Helen Schneider, Julius Nitschkoff, Dennis Kyere, Ina Geraldine Guy, Katrin Pollitt, Julia Strowski, Anton Wichers"/>
    <x v="84"/>
    <s v="April 16, 2021"/>
    <n v="2021"/>
    <x v="22"/>
    <n v="6"/>
    <s v="TV-14"/>
    <x v="1"/>
    <s v="Guidance"/>
    <n v="102"/>
    <s v="Medium"/>
    <x v="23"/>
  </r>
  <r>
    <x v="481"/>
    <x v="0"/>
    <s v="Rush"/>
    <s v="Ron Howard"/>
    <s v="Chris Hemsworth, Daniel Brhl, Olivia Wilde, Alexandra Maria Lara, Pierfrancesco Favino, David Calder, Natalie Dormer, Stephen Mangan, Christian McKay, Alistair Petrie"/>
    <x v="115"/>
    <s v="April 16, 2021"/>
    <n v="2021"/>
    <x v="4"/>
    <n v="13"/>
    <s v="R"/>
    <x v="0"/>
    <s v="Restricted"/>
    <n v="123"/>
    <s v="Medium"/>
    <x v="53"/>
  </r>
  <r>
    <x v="482"/>
    <x v="0"/>
    <s v="Synchronic"/>
    <s v="Justin Benson, Aaron Moorhead"/>
    <s v="Anthony Mackie, Jamie Dornan, Katie Aselton, Ally Ioannides, Ramiz Monsef, Bill Oberst Jr."/>
    <x v="2"/>
    <s v="April 16, 2021"/>
    <n v="2021"/>
    <x v="22"/>
    <n v="6"/>
    <s v="R"/>
    <x v="0"/>
    <s v="Restricted"/>
    <n v="102"/>
    <s v="Medium"/>
    <x v="7"/>
  </r>
  <r>
    <x v="483"/>
    <x v="0"/>
    <s v="The Zookeeper's Wife"/>
    <s v="Niki Caro"/>
    <s v="Jessica Chastain, Johan Heldenbergh, Daniel Brhl, Timothy Radford, Efrat Dor, Iddo Goldberg, Shira Haas, Michael McElhatton, Val Maloku, Goran Kostic"/>
    <x v="116"/>
    <s v="April 16, 2021"/>
    <n v="2021"/>
    <x v="5"/>
    <n v="9"/>
    <s v="PG-13"/>
    <x v="1"/>
    <s v="Guidance"/>
    <n v="127"/>
    <s v="Medium"/>
    <x v="24"/>
  </r>
  <r>
    <x v="484"/>
    <x v="0"/>
    <s v="Time Trap"/>
    <s v="Mark Dennis, Ben Foster"/>
    <s v="Andrew Wilson, Cassidy Gifford, Brianne Howey, Reiley McClendon, Olivia Draguicevich, Max Wright, Hans Marrero, Rich Skidmore, Chris Sturgeon, Gopal Bidari"/>
    <x v="2"/>
    <s v="April 16, 2021"/>
    <n v="2021"/>
    <x v="5"/>
    <n v="9"/>
    <s v="TV-14"/>
    <x v="1"/>
    <s v="Guidance"/>
    <n v="88"/>
    <s v="Short"/>
    <x v="26"/>
  </r>
  <r>
    <x v="485"/>
    <x v="0"/>
    <s v="Tuesdays &amp; Fridays"/>
    <s v="Taranveer Singh"/>
    <s v="Anmol Thakeria Dhillon, Jhataleka, Niki Walia, Kamini Khanna, Zoa Morani, Nayan Shukla, Eklavyey Kashyap, Reem Shaikh"/>
    <x v="4"/>
    <s v="April 16, 2021"/>
    <n v="2021"/>
    <x v="1"/>
    <n v="5"/>
    <s v="TV-14"/>
    <x v="1"/>
    <s v="Guidance"/>
    <n v="106"/>
    <s v="Medium"/>
    <x v="36"/>
  </r>
  <r>
    <x v="486"/>
    <x v="0"/>
    <s v="Dark City Beneath the Beat"/>
    <s v="TT The Artist"/>
    <s v="Uneek, Mighty Mark, Tsu Terry, TT The Artist"/>
    <x v="2"/>
    <s v="April 15, 2021"/>
    <n v="2021"/>
    <x v="22"/>
    <n v="6"/>
    <s v="TV-MA"/>
    <x v="0"/>
    <s v="Restricted"/>
    <n v="65"/>
    <s v="Short"/>
    <x v="18"/>
  </r>
  <r>
    <x v="487"/>
    <x v="0"/>
    <s v="GANTZ:O"/>
    <s v="Keiichi Sato, Yasushi Kawamura"/>
    <s v="Daisuke Ono, MAO, Tomohiro Kaku, Saori Hayami, Shuichi Ikeda, Kendo Kobayashi, Razor Ramon RG, Razor Ramon HG, Masane Tsukayama, Masaya Onosaka, Kenjiro Tsuda, Teruaki Ogawa, Hisanori Yoshida, Yuki Kaji"/>
    <x v="8"/>
    <s v="April 15, 2021"/>
    <n v="2021"/>
    <x v="32"/>
    <n v="10"/>
    <s v="TV-MA"/>
    <x v="0"/>
    <s v="Restricted"/>
    <n v="96"/>
    <s v="Medium"/>
    <x v="132"/>
  </r>
  <r>
    <x v="488"/>
    <x v="1"/>
    <s v="Garth Brooks: The Road Im On"/>
    <s v="Glenn Weiss"/>
    <s v="Garth Brooks"/>
    <x v="2"/>
    <s v="April 15, 2021"/>
    <n v="2021"/>
    <x v="23"/>
    <n v="7"/>
    <s v="TV-PG"/>
    <x v="2"/>
    <s v="Guidance"/>
    <s v="1 Season"/>
    <s v="Seasons"/>
    <x v="133"/>
  </r>
  <r>
    <x v="489"/>
    <x v="0"/>
    <s v="Only Mine"/>
    <s v="Michael Civille"/>
    <s v="Amber Midthunder, Brett Zimmerman, Chris Browning, Walter Fauntleroy, Claudia Ferri, Lorenzo James Henrie, Ellen Wroe, Ashley Holliday Tavares, Nancy Linehan Charles, Jonna Walsh"/>
    <x v="2"/>
    <s v="April 15, 2021"/>
    <n v="2021"/>
    <x v="23"/>
    <n v="7"/>
    <s v="TV-14"/>
    <x v="1"/>
    <s v="Guidance"/>
    <n v="88"/>
    <s v="Short"/>
    <x v="7"/>
  </r>
  <r>
    <x v="490"/>
    <x v="0"/>
    <s v="Ride or Die"/>
    <s v="Ryuichi Hiroki"/>
    <s v="Kiko Mizuhara, Honami Sato, Yoko Maki, Anne Suzuki, Tetsushi Tanaka, Sara Minami, Yui Uemura, Shinya Niiro, Shunsuke Tanaka, Setsuko Karasuma"/>
    <x v="8"/>
    <s v="April 15, 2021"/>
    <n v="2021"/>
    <x v="1"/>
    <n v="5"/>
    <s v="TV-MA"/>
    <x v="0"/>
    <s v="Restricted"/>
    <n v="143"/>
    <s v="Medium"/>
    <x v="134"/>
  </r>
  <r>
    <x v="491"/>
    <x v="0"/>
    <s v="The Master"/>
    <s v="Paul Thomas Anderson"/>
    <s v="Joaquin Phoenix, Philip Seymour Hoffman, Amy Adams, Laura Dern, Kevin J. O'Connor, Jesse Plemons, Rami Malek, Christopher Evan Welch, Madisen Beaty, Ambyr Childers, Price Carson"/>
    <x v="2"/>
    <s v="April 15, 2021"/>
    <n v="2021"/>
    <x v="10"/>
    <n v="14"/>
    <s v="R"/>
    <x v="0"/>
    <s v="Restricted"/>
    <n v="137"/>
    <s v="Medium"/>
    <x v="44"/>
  </r>
  <r>
    <x v="492"/>
    <x v="0"/>
    <s v="Time Is Illmatic"/>
    <s v="One9"/>
    <s v="Nasir 'Nas' Jones, Busta Rhymes, Pete Rock, Pharrell Williams, Q-Tip, Swizz Beatz, Alicia Keys, DJ Premier"/>
    <x v="2"/>
    <s v="April 15, 2021"/>
    <n v="2021"/>
    <x v="28"/>
    <n v="12"/>
    <s v="TV-MA"/>
    <x v="0"/>
    <s v="Restricted"/>
    <n v="75"/>
    <s v="Short"/>
    <x v="18"/>
  </r>
  <r>
    <x v="493"/>
    <x v="0"/>
    <s v="Zoot Suit"/>
    <s v="Luis Valdez"/>
    <s v="Daniel Valdez, Edward James Olmos, Charles Aidman, Tyne Daly, John Anderson, Abel Franco, Mike Gomez, Francis X. McCarthy, Alma Martnez, Lupe Ontiveros, Tony Plana"/>
    <x v="2"/>
    <s v="April 15, 2021"/>
    <n v="2021"/>
    <x v="47"/>
    <n v="45"/>
    <s v="R"/>
    <x v="0"/>
    <s v="Restricted"/>
    <n v="103"/>
    <s v="Medium"/>
    <x v="135"/>
  </r>
  <r>
    <x v="494"/>
    <x v="0"/>
    <s v="The Soul"/>
    <s v="Cheng Wei-hao"/>
    <s v="Chang Chen, Janine Chang, Christopher Lee, Anke Sun, Lin Hui-min, Samuel Ku, Zhang Bojia, Lu Hsueh-feng"/>
    <x v="117"/>
    <s v="April 14, 2021"/>
    <n v="2021"/>
    <x v="1"/>
    <n v="5"/>
    <s v="TV-MA"/>
    <x v="0"/>
    <s v="Restricted"/>
    <n v="130"/>
    <s v="Medium"/>
    <x v="20"/>
  </r>
  <r>
    <x v="495"/>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57"/>
    <s v="April 14, 2021"/>
    <n v="2021"/>
    <x v="22"/>
    <n v="6"/>
    <s v="TV-MA"/>
    <x v="0"/>
    <s v="Restricted"/>
    <s v="1 Season"/>
    <s v="Seasons"/>
    <x v="136"/>
  </r>
  <r>
    <x v="496"/>
    <x v="0"/>
    <s v="Uppena"/>
    <s v="Buchi Babu Sana"/>
    <s v="Panja Vaisshnav Tej, Krithi Shetty, Vijay Sethupathi"/>
    <x v="4"/>
    <s v="April 14, 2021"/>
    <n v="2021"/>
    <x v="22"/>
    <n v="6"/>
    <s v="TV-14"/>
    <x v="1"/>
    <s v="Guidance"/>
    <n v="145"/>
    <s v="Medium"/>
    <x v="23"/>
  </r>
  <r>
    <x v="497"/>
    <x v="0"/>
    <s v="New Gods: Nezha Reborn"/>
    <s v="Zhao Ji"/>
    <s v="Yang Tianxiang, Zhang He, Xuan Xiaoming, Li Shimeng"/>
    <x v="103"/>
    <s v="April 12, 2021"/>
    <n v="2021"/>
    <x v="1"/>
    <n v="5"/>
    <s v="TV-14"/>
    <x v="1"/>
    <s v="Guidance"/>
    <n v="118"/>
    <s v="Medium"/>
    <x v="14"/>
  </r>
  <r>
    <x v="498"/>
    <x v="0"/>
    <s v="The Stand-In"/>
    <s v="Jamie Babbit"/>
    <s v="Drew Barrymore, Michael Zegen, T.J. Miller, Holland Taylor, Ellie Kemper, Andrew Rannells, Michelle Buteau"/>
    <x v="2"/>
    <s v="April 10, 2021"/>
    <n v="2021"/>
    <x v="22"/>
    <n v="6"/>
    <s v="R"/>
    <x v="0"/>
    <s v="Restricted"/>
    <n v="102"/>
    <s v="Medium"/>
    <x v="5"/>
  </r>
  <r>
    <x v="499"/>
    <x v="0"/>
    <s v="Night in Paradise"/>
    <s v="Park Hoon-jung"/>
    <s v="Um Tae-goo, Jeon Yeo-been, Cha Seoung-won, Lee Ki-young, Park Ho-san"/>
    <x v="68"/>
    <s v="April 9, 2021"/>
    <n v="2021"/>
    <x v="1"/>
    <n v="5"/>
    <s v="TV-MA"/>
    <x v="0"/>
    <s v="Restricted"/>
    <n v="132"/>
    <s v="Medium"/>
    <x v="3"/>
  </r>
  <r>
    <x v="500"/>
    <x v="0"/>
    <s v="Ojukokoro: Greed"/>
    <s v="Dare Olaitan"/>
    <s v="Seun Ajayi, Zainab Balogun, Sammie Eddie, Linda Ejiofor, Charles Etubiebi, Shawn Faqua, Lord Frank, Ikubese Emmanuel Ifeanyi, Somkele Iyamah, Ali Nuhu, Wale Ojo"/>
    <x v="9"/>
    <s v="April 9, 2021"/>
    <n v="2021"/>
    <x v="32"/>
    <n v="10"/>
    <s v="TV-MA"/>
    <x v="0"/>
    <s v="Restricted"/>
    <n v="108"/>
    <s v="Medium"/>
    <x v="20"/>
  </r>
  <r>
    <x v="501"/>
    <x v="0"/>
    <s v="Roohi"/>
    <s v="Hardik Mehta"/>
    <s v="Rajkummar Rao, Varun Sharma, Janhvi Kapoor, Manav Vij, Sarita Joshi, Anuraag Arora, Alexx O'Nell, Rajesh Jais"/>
    <x v="4"/>
    <s v="April 9, 2021"/>
    <n v="2021"/>
    <x v="1"/>
    <n v="5"/>
    <s v="TV-14"/>
    <x v="1"/>
    <s v="Guidance"/>
    <n v="133"/>
    <s v="Medium"/>
    <x v="137"/>
  </r>
  <r>
    <x v="502"/>
    <x v="0"/>
    <s v="Thunder Force"/>
    <s v="Ben Falcone"/>
    <s v="Melissa McCarthy, Octavia Spencer, Jason Bateman, Bobby Cannavale, Pom Klementieff, Melissa Leo, Taylor Mosby, Marcella Lowery, Melissa Ponzio"/>
    <x v="2"/>
    <s v="April 9, 2021"/>
    <n v="2021"/>
    <x v="1"/>
    <n v="5"/>
    <s v="PG-13"/>
    <x v="1"/>
    <s v="Guidance"/>
    <n v="107"/>
    <s v="Medium"/>
    <x v="27"/>
  </r>
  <r>
    <x v="503"/>
    <x v="0"/>
    <s v="Two Distant Strangers"/>
    <s v="Travon Free, Martin Desmond Roe"/>
    <s v="Joey Bada$$, Andrew Howard, Zaria"/>
    <x v="2"/>
    <s v="April 9, 2021"/>
    <n v="2021"/>
    <x v="1"/>
    <n v="5"/>
    <s v="TV-MA"/>
    <x v="0"/>
    <s v="Restricted"/>
    <n v="32"/>
    <s v="Short"/>
    <x v="24"/>
  </r>
  <r>
    <x v="504"/>
    <x v="0"/>
    <s v="Story of Kale: When Someone's in Love"/>
    <s v="Angga Dwimas Sasongko"/>
    <s v="Ardhito Pramono, Aurlie Moeremans, Arya Saloka, Roy Sungkono, Gilbert Pohan, Azizah Hanum, Tanta Ginting"/>
    <x v="58"/>
    <s v="April 8, 2021"/>
    <n v="2021"/>
    <x v="22"/>
    <n v="6"/>
    <s v="TV-PG"/>
    <x v="2"/>
    <s v="Guidance"/>
    <n v="78"/>
    <s v="Short"/>
    <x v="23"/>
  </r>
  <r>
    <x v="505"/>
    <x v="0"/>
    <s v="Mandela"/>
    <s v="Madonne Ashwin"/>
    <s v="Yogi Babu, Sheela Rajkumar, Sangili Murugan, G. M. Sundhar"/>
    <x v="4"/>
    <s v="April 5, 2021"/>
    <n v="2021"/>
    <x v="1"/>
    <n v="5"/>
    <s v="TV-14"/>
    <x v="1"/>
    <s v="Guidance"/>
    <n v="140"/>
    <s v="Medium"/>
    <x v="36"/>
  </r>
  <r>
    <x v="506"/>
    <x v="0"/>
    <s v="The Fisherman's Diary"/>
    <s v="Enah Johnscott"/>
    <s v="Kang Quintus, Faith Fidel, Casson Chinepoh, Ramsey Nouah, Ndamo Damaris, Neba Godwill Awantu, Onyama Laura, Prince Sube, Daphne Nije, Zoe Elora Ebai Mayohchu"/>
    <x v="118"/>
    <s v="April 4, 2021"/>
    <n v="2021"/>
    <x v="22"/>
    <n v="6"/>
    <s v="TV-MA"/>
    <x v="0"/>
    <s v="Restricted"/>
    <n v="143"/>
    <s v="Medium"/>
    <x v="3"/>
  </r>
  <r>
    <x v="507"/>
    <x v="0"/>
    <s v="What Lies Below"/>
    <s v="Braden R. Duemmler"/>
    <s v="Ema Horvath, Trey Tucker, Mena Suvari, Haskiri Velazquez, Danny Corbo, Olan Montgomery, Troy Iwata"/>
    <x v="2"/>
    <s v="April 4, 2021"/>
    <n v="2021"/>
    <x v="22"/>
    <n v="6"/>
    <s v="TV-MA"/>
    <x v="0"/>
    <s v="Restricted"/>
    <n v="88"/>
    <s v="Short"/>
    <x v="94"/>
  </r>
  <r>
    <x v="508"/>
    <x v="0"/>
    <s v="Escape from Planet Earth"/>
    <s v="Cal Brunker"/>
    <s v="Rob Corddry, Brendan Fraser, Sarah Jessica Parker, William Shatner, Jessica Alba, Jane Lynch, George Lopez, Sofa Vergara, Craig Robinson, Ricky Gervais, Steve Zahn, Chris Parnell"/>
    <x v="14"/>
    <s v="April 3, 2021"/>
    <n v="2021"/>
    <x v="4"/>
    <n v="13"/>
    <s v="PG"/>
    <x v="2"/>
    <s v="Guidance"/>
    <n v="89"/>
    <s v="Short"/>
    <x v="69"/>
  </r>
  <r>
    <x v="509"/>
    <x v="0"/>
    <s v="Accepted"/>
    <s v="Steve Pink"/>
    <s v="Justin Long, Jonah Hill, Adam Herschman, Columbus Short, Maria Thayer, Lewis Black, Blake Lively, Mark Derwin, Ann Cusack, Robin Lord Taylor, Hannah Marks, Anthony Heald"/>
    <x v="2"/>
    <s v="April 2, 2021"/>
    <n v="2021"/>
    <x v="20"/>
    <n v="20"/>
    <s v="PG-13"/>
    <x v="1"/>
    <s v="Guidance"/>
    <n v="93"/>
    <s v="Medium"/>
    <x v="5"/>
  </r>
  <r>
    <x v="510"/>
    <x v="0"/>
    <s v="Air Strike"/>
    <s v="Xiao Feng"/>
    <s v="Bruce Willis, Liu Ye, Song Seung-heon, William Chan Wai-ting, Fan Wei, Wu Gang, Ma Su, Janine Chang, Che Yongli, Feng Yuanzheng, Geng Le"/>
    <x v="103"/>
    <s v="April 2, 2021"/>
    <n v="2021"/>
    <x v="21"/>
    <n v="8"/>
    <s v="R"/>
    <x v="0"/>
    <s v="Restricted"/>
    <n v="97"/>
    <s v="Medium"/>
    <x v="53"/>
  </r>
  <r>
    <x v="511"/>
    <x v="0"/>
    <s v="An American Girl: McKenna Shoots for the Stars"/>
    <s v="Vince Marcello"/>
    <s v="Jade Pettyjohn, Kerris Dorsey, Nia Vardalos, Ian Ziering, Ysa Penarejo, Cathy Rigby, Kally Berard, Talia Pura, Paula Rivera, George Chiang"/>
    <x v="14"/>
    <s v="April 2, 2021"/>
    <n v="2021"/>
    <x v="10"/>
    <n v="14"/>
    <s v="TV-Y"/>
    <x v="3"/>
    <s v="Safe"/>
    <n v="94"/>
    <s v="Medium"/>
    <x v="73"/>
  </r>
  <r>
    <x v="512"/>
    <x v="0"/>
    <s v="Concrete Cowboy"/>
    <s v="Ricky Staub"/>
    <s v="Idris Elba, Caleb McLaughlin, Jharrel Jerome, Byron Bowers, Lorraine Toussaint, Method Man, Ivannah Mercedes, Jamil Prattis, Liz Priestley"/>
    <x v="11"/>
    <s v="April 2, 2021"/>
    <n v="2021"/>
    <x v="1"/>
    <n v="5"/>
    <s v="R"/>
    <x v="0"/>
    <s v="Restricted"/>
    <n v="112"/>
    <s v="Medium"/>
    <x v="44"/>
  </r>
  <r>
    <x v="513"/>
    <x v="0"/>
    <s v="Cross: Rise of the Villains"/>
    <s v="Patrick Durham, Paul G. Volk"/>
    <s v="Brian Austin Green, Vinnie Jones, Lori Heuring, Richard Grieco, Patrick Durham, Tim Abell, Carson Lee Bradshaw, Manu Intiraymi, Danny Trejo"/>
    <x v="2"/>
    <s v="April 2, 2021"/>
    <n v="2021"/>
    <x v="23"/>
    <n v="7"/>
    <s v="R"/>
    <x v="0"/>
    <s v="Restricted"/>
    <n v="100"/>
    <s v="Medium"/>
    <x v="12"/>
  </r>
  <r>
    <x v="514"/>
    <x v="0"/>
    <s v="God Calling"/>
    <s v="BB Sasore"/>
    <s v="Zainab Balogun, Karibi Fubara, Diana Egwuatu, Richard Mofe-Damijo, Tina Mba, Onyeka Onwenu, Nkem Owoh, Patrick Diabuah, Ademola Adedoyin, Bikiya Graham Douglas"/>
    <x v="9"/>
    <s v="April 2, 2021"/>
    <n v="2021"/>
    <x v="21"/>
    <n v="8"/>
    <s v="TV-MA"/>
    <x v="0"/>
    <s v="Restricted"/>
    <n v="120"/>
    <s v="Medium"/>
    <x v="89"/>
  </r>
  <r>
    <x v="515"/>
    <x v="0"/>
    <s v="Irul"/>
    <s v="Naseef Yusuf Izuddin"/>
    <s v="Fahadh Faasil, Soubin Shahir, Darshana Rajendran"/>
    <x v="4"/>
    <s v="April 2, 2021"/>
    <n v="2021"/>
    <x v="1"/>
    <n v="5"/>
    <s v="TV-MA"/>
    <x v="0"/>
    <s v="Restricted"/>
    <n v="91"/>
    <s v="Medium"/>
    <x v="107"/>
  </r>
  <r>
    <x v="516"/>
    <x v="0"/>
    <s v="Just Say Yes"/>
    <s v="Appie Boudellah, Aram van de Rest"/>
    <s v="Yolanthe Cabau, Noortje Herlaar, Kim-Lian van der Meij, Nienke Plas, Pip Pellens, Jim Bakkum, Huub Smit, Edwin Jonker"/>
    <x v="119"/>
    <s v="April 2, 2021"/>
    <n v="2021"/>
    <x v="1"/>
    <n v="5"/>
    <s v="TV-MA"/>
    <x v="0"/>
    <s v="Restricted"/>
    <n v="98"/>
    <s v="Medium"/>
    <x v="4"/>
  </r>
  <r>
    <x v="517"/>
    <x v="0"/>
    <s v="Madame Claude"/>
    <s v="Sylvie Verheyde"/>
    <s v="Karole Rocher, Garance Marillier, Roschdy Zem, Pierre Deladonchamps, Liah O'Prey, Paul Hamy, Mylne Jampano, Hafsia Herzi, Regina Anikiy, Annabelle Belmondo, Josphine de La Baume"/>
    <x v="29"/>
    <s v="April 2, 2021"/>
    <n v="2021"/>
    <x v="1"/>
    <n v="5"/>
    <s v="TV-MA"/>
    <x v="0"/>
    <s v="Restricted"/>
    <n v="113"/>
    <s v="Medium"/>
    <x v="3"/>
  </r>
  <r>
    <x v="518"/>
    <x v="0"/>
    <s v="Wild Child"/>
    <s v="Nick Moore"/>
    <s v="Emma Roberts, Kimberley Nixon, Juno Temple, Linzey Cocker, Sophie Wu, Alex Pettyfer, Georgia King, Natasha Richardson, Aidan Quinn, Lexi Ainsworth"/>
    <x v="108"/>
    <s v="April 2, 2021"/>
    <n v="2021"/>
    <x v="16"/>
    <n v="18"/>
    <s v="PG-13"/>
    <x v="1"/>
    <s v="Guidance"/>
    <n v="98"/>
    <s v="Medium"/>
    <x v="35"/>
  </r>
  <r>
    <x v="519"/>
    <x v="0"/>
    <s v="Woody Woodpecker"/>
    <s v="Alex Zamm"/>
    <s v="Timothy Omundson, Thaila Ayala, Eric Bauza, Graham Verchere, Jordana Largy, Scott McNeil, Adrian Glynn McMorran, Chelsea Miller, Sean Tyson"/>
    <x v="2"/>
    <s v="April 2, 2021"/>
    <n v="2021"/>
    <x v="5"/>
    <n v="9"/>
    <s v="PG"/>
    <x v="2"/>
    <s v="Guidance"/>
    <n v="91"/>
    <s v="Medium"/>
    <x v="17"/>
  </r>
  <r>
    <x v="520"/>
    <x v="0"/>
    <n v="2012"/>
    <s v="Roland Emmerich"/>
    <s v="John Cusack, Amanda Peet, Chiwetel Ejiofor, Thandie Newton, Oliver Platt, Tom McCarthy, Woody Harrelson, Danny Glover, Liam James, Morgan Lily"/>
    <x v="2"/>
    <s v="April 1, 2021"/>
    <n v="2021"/>
    <x v="17"/>
    <n v="17"/>
    <s v="PG-13"/>
    <x v="1"/>
    <s v="Guidance"/>
    <n v="158"/>
    <s v="Medium"/>
    <x v="26"/>
  </r>
  <r>
    <x v="521"/>
    <x v="0"/>
    <s v="3 Idiots"/>
    <s v="Rajkumar Hirani"/>
    <s v="Aamir Khan, Kareena Kapoor, Madhavan, Sharman Joshi, Omi Vaidya, Boman Irani, Mona Singh, Javed Jaffrey"/>
    <x v="4"/>
    <s v="April 1, 2021"/>
    <n v="2021"/>
    <x v="17"/>
    <n v="17"/>
    <s v="PG-13"/>
    <x v="1"/>
    <s v="Guidance"/>
    <n v="164"/>
    <s v="Medium"/>
    <x v="36"/>
  </r>
  <r>
    <x v="522"/>
    <x v="0"/>
    <s v="Ferrari Ki Sawaari"/>
    <s v="Rajesh Mapuskar"/>
    <s v="Sharman Joshi, Boman Irani, Ritwik Sahore, Paresh Rawal, Deepak Shirke, Satyadeep Misra, Aakash Dabhade, Nilesh Diwekar, Vidya Balan"/>
    <x v="4"/>
    <s v="April 1, 2021"/>
    <n v="2021"/>
    <x v="10"/>
    <n v="14"/>
    <s v="TV-PG"/>
    <x v="2"/>
    <s v="Guidance"/>
    <n v="133"/>
    <s v="Medium"/>
    <x v="138"/>
  </r>
  <r>
    <x v="523"/>
    <x v="0"/>
    <s v="Insidious"/>
    <s v="James Wan"/>
    <s v="Patrick Wilson, Rose Byrne, Lin Shaye, Ty Simpkins, Barbara Hershey, Leigh Whannell, Angus Sampson, Andrew Astor, Joseph Bishara"/>
    <x v="14"/>
    <s v="April 1, 2021"/>
    <n v="2021"/>
    <x v="3"/>
    <n v="16"/>
    <s v="PG-13"/>
    <x v="1"/>
    <s v="Guidance"/>
    <n v="103"/>
    <s v="Medium"/>
    <x v="94"/>
  </r>
  <r>
    <x v="524"/>
    <x v="0"/>
    <s v="Into the Grizzly Maze"/>
    <s v="David Hackl"/>
    <s v="James Marsden, Thomas Jane, Billy Bob Thornton, Piper Perabo, Scott Glenn, Michaela McManus, Adam Beach, Kelly Curran"/>
    <x v="14"/>
    <s v="April 1, 2021"/>
    <n v="2021"/>
    <x v="25"/>
    <n v="11"/>
    <s v="R"/>
    <x v="0"/>
    <s v="Restricted"/>
    <n v="90"/>
    <s v="Medium"/>
    <x v="120"/>
  </r>
  <r>
    <x v="525"/>
    <x v="0"/>
    <s v="Kingsglaive: Final Fantasy XV"/>
    <s v="Takeshi Nozue"/>
    <s v="Aaron Paul, Lena Headey, Sean Bean, Adrian Bouchet, Liam Mulvey, Alexa Kahn, Todd Haberkorn, John DeMita, David Gant, Darin De Paul"/>
    <x v="120"/>
    <s v="April 1, 2021"/>
    <n v="2021"/>
    <x v="32"/>
    <n v="10"/>
    <s v="PG-13"/>
    <x v="1"/>
    <s v="Guidance"/>
    <n v="116"/>
    <s v="Medium"/>
    <x v="26"/>
  </r>
  <r>
    <x v="526"/>
    <x v="0"/>
    <s v="Legally Blonde"/>
    <s v="Robert Luketic"/>
    <s v="Reese Witherspoon, Luke Wilson, Selma Blair, Matthew Davis, Victor Garber, Jennifer Coolidge"/>
    <x v="2"/>
    <s v="April 1, 2021"/>
    <n v="2021"/>
    <x v="11"/>
    <n v="25"/>
    <s v="PG-13"/>
    <x v="1"/>
    <s v="Guidance"/>
    <n v="96"/>
    <s v="Medium"/>
    <x v="35"/>
  </r>
  <r>
    <x v="527"/>
    <x v="0"/>
    <s v="Madam Chief Minister"/>
    <s v="Subhash Kapoor"/>
    <s v="Richa Chadda, Saurabh Shukla, Manav Kaul, Shubrajyoti Barat, Akshay Oberoi, Boloram Das, Nikhil Vijay, Raviza Chauhan"/>
    <x v="4"/>
    <s v="April 1, 2021"/>
    <n v="2021"/>
    <x v="22"/>
    <n v="6"/>
    <s v="TV-14"/>
    <x v="1"/>
    <s v="Guidance"/>
    <n v="121"/>
    <s v="Medium"/>
    <x v="3"/>
  </r>
  <r>
    <x v="528"/>
    <x v="0"/>
    <s v="Maximum Risk"/>
    <s v="Ringo Lam"/>
    <s v="Jean-Claude Van Damme, Natasha Henstridge, Jean-Hugues Anglade, Zach Grenier, Paul Ben-Victor, Frank Senger, Stphane Audran"/>
    <x v="2"/>
    <s v="April 1, 2021"/>
    <n v="2021"/>
    <x v="34"/>
    <n v="30"/>
    <s v="R"/>
    <x v="0"/>
    <s v="Restricted"/>
    <n v="101"/>
    <s v="Medium"/>
    <x v="12"/>
  </r>
  <r>
    <x v="529"/>
    <x v="0"/>
    <s v="My Fair Lady"/>
    <s v="George Cukor"/>
    <s v="Audrey Hepburn, Rex Harrison, Stanley Holloway, Wilfred Hyde-White, Gladys Cooper, Jeremy Brett, Theodore Bikel, Mona Washbourne, Isobel Elsom, John Holland, Alan Napier, Marni Nixon"/>
    <x v="2"/>
    <s v="April 1, 2021"/>
    <n v="2021"/>
    <x v="48"/>
    <n v="62"/>
    <s v="G"/>
    <x v="2"/>
    <s v="Guidance"/>
    <n v="173"/>
    <s v="Medium"/>
    <x v="139"/>
  </r>
  <r>
    <x v="530"/>
    <x v="0"/>
    <s v="S.W.A.T.: Under Siege"/>
    <s v="Tony Giglio"/>
    <s v="Sam Jaeger, Michael Jai White, Adrianne Palicki, Ty Olsson, Kyra Zagorsky, Olivia Cheng, Lisa Chandler, Monique Ganderton, Matthew Marsden, Chris Gauthier"/>
    <x v="2"/>
    <s v="April 1, 2021"/>
    <n v="2021"/>
    <x v="5"/>
    <n v="9"/>
    <s v="R"/>
    <x v="0"/>
    <s v="Restricted"/>
    <n v="89"/>
    <s v="Short"/>
    <x v="32"/>
  </r>
  <r>
    <x v="531"/>
    <x v="0"/>
    <s v="Seven Souls in the Skull Castle: Season Flower"/>
    <s v="Hidenori Inoue"/>
    <s v="Shun Oguri, Koji Yamamoto, Songha, Ryo, Munetaka Aoki, Nana Seino, Yoshimasa Kondo, Arata Furuta"/>
    <x v="8"/>
    <s v="April 1, 2021"/>
    <n v="2021"/>
    <x v="5"/>
    <n v="9"/>
    <s v="TV-14"/>
    <x v="1"/>
    <s v="Guidance"/>
    <n v="181"/>
    <s v="Long"/>
    <x v="53"/>
  </r>
  <r>
    <x v="532"/>
    <x v="0"/>
    <s v="Sniper: Ghost Shooter"/>
    <s v="Don Michael Paul"/>
    <s v="Chad Michael Collins, Billy Zane, Dennis Haysbert, Nick Gomez, Ravil Isyanov, Stephanie Vogt, Navid Negahban, Presciliana Esparolini, Enoch Frost"/>
    <x v="2"/>
    <s v="April 1, 2021"/>
    <n v="2021"/>
    <x v="32"/>
    <n v="10"/>
    <s v="R"/>
    <x v="0"/>
    <s v="Restricted"/>
    <n v="99"/>
    <s v="Medium"/>
    <x v="12"/>
  </r>
  <r>
    <x v="533"/>
    <x v="0"/>
    <s v="Starship Troopers: Traitor of Mars"/>
    <s v="Shinji Aramaki, Masaru Matsumoto"/>
    <s v="Casper Van Dien, Dina Meyer, DeRay Davis, Justin Doran, Luci Christian, Emily Neves, Scott Gibbs, Juliet Simmons, Chris Gibson, Greg Ayres"/>
    <x v="37"/>
    <s v="April 1, 2021"/>
    <n v="2021"/>
    <x v="5"/>
    <n v="9"/>
    <s v="R"/>
    <x v="0"/>
    <s v="Restricted"/>
    <n v="88"/>
    <s v="Short"/>
    <x v="26"/>
  </r>
  <r>
    <x v="534"/>
    <x v="0"/>
    <s v="Takers"/>
    <s v="John Luessenhop"/>
    <s v="Matt Dillon, Paul Walker, Chris Brown, Idris Elba, Jay Hernandez, Hayden Christensen, Michael Ealy, T.I., Marianne Jean-Baptiste, Zoe Saldana, Steve Harris, Johnathon Schaech"/>
    <x v="2"/>
    <s v="April 1, 2021"/>
    <n v="2021"/>
    <x v="3"/>
    <n v="16"/>
    <s v="PG-13"/>
    <x v="1"/>
    <s v="Guidance"/>
    <n v="107"/>
    <s v="Medium"/>
    <x v="12"/>
  </r>
  <r>
    <x v="535"/>
    <x v="0"/>
    <s v="Tersanjung the Movie"/>
    <s v="Hanung Bramantyo, Pandu Adjisurya"/>
    <s v="Clara Bernadeth, Giorgino Abraham, Kevin Ardilova, Nugie, Kinaryosih, Marthino Lio, Djenar Maesa Ayu, Ernanto Kusuma, Sacha Stevenson"/>
    <x v="58"/>
    <s v="April 1, 2021"/>
    <n v="2021"/>
    <x v="1"/>
    <n v="5"/>
    <s v="TV-14"/>
    <x v="1"/>
    <s v="Guidance"/>
    <n v="114"/>
    <s v="Medium"/>
    <x v="23"/>
  </r>
  <r>
    <x v="536"/>
    <x v="0"/>
    <s v="The Knight and the Princess"/>
    <s v="Bashir El Deek"/>
    <s v="Sedky Sakhr, Hashem El Garhy, Shahira Kamal, Aiemzy, Hani R. Eskander, Saif Abu-Kandil"/>
    <x v="121"/>
    <s v="April 1, 2021"/>
    <n v="2021"/>
    <x v="23"/>
    <n v="7"/>
    <s v="TV-PG"/>
    <x v="2"/>
    <s v="Guidance"/>
    <n v="96"/>
    <s v="Medium"/>
    <x v="50"/>
  </r>
  <r>
    <x v="537"/>
    <x v="0"/>
    <s v="The Pianist"/>
    <s v="Roman Polaski"/>
    <s v="Adrien Brody, Thomas Kretschmann, Frank Finlay, Maureen Lipman, Emilia Fox, Ed Stoppard, Julia Rayner, Jessica Kate Meyer, Ronan Vibert, Ruth Platt"/>
    <x v="122"/>
    <s v="April 1, 2021"/>
    <n v="2021"/>
    <x v="12"/>
    <n v="24"/>
    <s v="R"/>
    <x v="0"/>
    <s v="Restricted"/>
    <n v="149"/>
    <s v="Medium"/>
    <x v="0"/>
  </r>
  <r>
    <x v="538"/>
    <x v="0"/>
    <s v="The Stepfather"/>
    <s v="Nelson McCormick"/>
    <s v="Dylan Walsh, Sela Ward, Penn Badgley, Amber Heard, Sherry Stringfield, Paige Turco, Jon Tenney, Nancy Linehan Charles, Marcuis Harris, Braeden Lemasters, Deirdre Lovejoy"/>
    <x v="2"/>
    <s v="April 1, 2021"/>
    <n v="2021"/>
    <x v="17"/>
    <n v="17"/>
    <s v="PG-13"/>
    <x v="1"/>
    <s v="Guidance"/>
    <n v="102"/>
    <s v="Medium"/>
    <x v="94"/>
  </r>
  <r>
    <x v="539"/>
    <x v="0"/>
    <s v="Universal Soldier: The Return"/>
    <s v="Mic Rodgers"/>
    <s v="Jean-Claude Van Damme, Michael Jai White, Heidi Schanz, Xander Berkeley, Justin Lazard, Kiana Tom, Daniel von Bargen, James Black, Karis Paige Bryant, Bill Goldberg"/>
    <x v="2"/>
    <s v="April 1, 2021"/>
    <n v="2021"/>
    <x v="31"/>
    <n v="27"/>
    <s v="R"/>
    <x v="0"/>
    <s v="Restricted"/>
    <n v="83"/>
    <s v="Short"/>
    <x v="12"/>
  </r>
  <r>
    <x v="540"/>
    <x v="0"/>
    <s v="Wazir"/>
    <s v="Bejoy Nambiar"/>
    <s v="Amitabh Bachchan, Farhan Akhtar, Aditi Rao Hydari, Manav Kaul, Neil Nitin Mukesh, John Abraham"/>
    <x v="4"/>
    <s v="April 1, 2021"/>
    <n v="2021"/>
    <x v="32"/>
    <n v="10"/>
    <s v="TV-14"/>
    <x v="1"/>
    <s v="Guidance"/>
    <n v="98"/>
    <s v="Medium"/>
    <x v="20"/>
  </r>
  <r>
    <x v="541"/>
    <x v="0"/>
    <s v="White Boy"/>
    <s v="Shawn Rech"/>
    <s v="Richard Wershe Jr."/>
    <x v="2"/>
    <s v="April 1, 2021"/>
    <n v="2021"/>
    <x v="5"/>
    <n v="9"/>
    <s v="TV-MA"/>
    <x v="0"/>
    <s v="Restricted"/>
    <n v="83"/>
    <s v="Short"/>
    <x v="65"/>
  </r>
  <r>
    <x v="542"/>
    <x v="0"/>
    <s v="Yes Man"/>
    <s v="Peyton Reed"/>
    <s v="Jim Carrey, Zooey Deschanel, Bradley Cooper, John Michael Higgins, Rhys Darby, Danny Masterson, Fionnula Flanagan, Terence Stamp, Sasha Alexander, Molly Sims"/>
    <x v="31"/>
    <s v="April 1, 2021"/>
    <n v="2021"/>
    <x v="16"/>
    <n v="18"/>
    <s v="PG-13"/>
    <x v="1"/>
    <s v="Guidance"/>
    <n v="104"/>
    <s v="Medium"/>
    <x v="35"/>
  </r>
  <r>
    <x v="543"/>
    <x v="0"/>
    <s v="At Eternity's Gate"/>
    <s v="Julian Schnabel"/>
    <s v="Willem Dafoe, Rupert Friend, Oscar Isaac, Mads Mikkelsen, Mathieu Amalric, Emmanuelle Seigner, Niels Arestrup, Anne Consigny, Amira Casar, Vincent Perez, Lolita Chammah, Stella Schnabel, Vladimir Consigny"/>
    <x v="123"/>
    <s v="March 31, 2021"/>
    <n v="2021"/>
    <x v="21"/>
    <n v="8"/>
    <s v="PG-13"/>
    <x v="1"/>
    <s v="Guidance"/>
    <n v="111"/>
    <s v="Medium"/>
    <x v="24"/>
  </r>
  <r>
    <x v="544"/>
    <x v="0"/>
    <s v="Not a Game"/>
    <s v="Jose Gomez"/>
    <s v="Brendon Mcdonnell"/>
    <x v="1"/>
    <s v="March 31, 2021"/>
    <n v="2021"/>
    <x v="22"/>
    <n v="6"/>
    <s v="TV-MA"/>
    <x v="0"/>
    <s v="Restricted"/>
    <n v="98"/>
    <s v="Medium"/>
    <x v="102"/>
  </r>
  <r>
    <x v="545"/>
    <x v="0"/>
    <s v="7 Yards: The Chris Norton Story"/>
    <s v="Jonathon Link"/>
    <s v="Chris Norton"/>
    <x v="2"/>
    <s v="March 30, 2021"/>
    <n v="2021"/>
    <x v="1"/>
    <n v="5"/>
    <s v="TV-PG"/>
    <x v="2"/>
    <s v="Guidance"/>
    <n v="93"/>
    <s v="Medium"/>
    <x v="65"/>
  </r>
  <r>
    <x v="546"/>
    <x v="0"/>
    <s v="Octonauts &amp; the Ring of Fire"/>
    <s v="Blair Simmons"/>
    <s v="Simon Greenall, Rob Rackstraw, Jo Wyatt, Paul Buckley, Simon Foster, Teresa Gallagher, Richard Grieve, Michael Murphy, Paul Panting, Keith Wickham"/>
    <x v="124"/>
    <s v="March 30, 2021"/>
    <n v="2021"/>
    <x v="1"/>
    <n v="5"/>
    <s v="TV-Y"/>
    <x v="3"/>
    <s v="Safe"/>
    <n v="73"/>
    <s v="Short"/>
    <x v="80"/>
  </r>
  <r>
    <x v="547"/>
    <x v="0"/>
    <s v="Mandela: Long Walk to Freedom"/>
    <s v="Justin Chadwick"/>
    <s v="Idris Elba, Naomie Harris, Tony Kgoroge, Riaad Moosa, Zolani Mkiva, Simo Mogwaza, Fana Mokoena, Thapelo Mokoena, Jamie Bartlett, Deon Lotz, Terry Pheto, Mark Elderkin"/>
    <x v="125"/>
    <s v="March 29, 2021"/>
    <n v="2021"/>
    <x v="4"/>
    <n v="13"/>
    <s v="PG-13"/>
    <x v="1"/>
    <s v="Guidance"/>
    <n v="141"/>
    <s v="Medium"/>
    <x v="3"/>
  </r>
  <r>
    <x v="548"/>
    <x v="0"/>
    <s v="Lawless"/>
    <s v="John Hillcoat"/>
    <s v="Shia LaBeouf, Jessica Chastain, Jason Clarke, Guy Pearce, Lew Temple, Gary Oldman, Tim Tolin, Dane DeHaan, Mia Wasikowska, Chris McGarry, Tom Hardy"/>
    <x v="2"/>
    <s v="March 28, 2021"/>
    <n v="2021"/>
    <x v="10"/>
    <n v="14"/>
    <s v="R"/>
    <x v="0"/>
    <s v="Restricted"/>
    <n v="116"/>
    <s v="Medium"/>
    <x v="24"/>
  </r>
  <r>
    <x v="549"/>
    <x v="0"/>
    <s v="A Week Away"/>
    <s v="Roman White"/>
    <s v="Kevin Quinn, Bailee Madison, Jahbril Cook, Kat Conner Sterling, Sherri Shepherd, David Koechner, Iain Tucker, Amy Grant"/>
    <x v="2"/>
    <s v="March 26, 2021"/>
    <n v="2021"/>
    <x v="1"/>
    <n v="5"/>
    <s v="TV-PG"/>
    <x v="2"/>
    <s v="Guidance"/>
    <n v="98"/>
    <s v="Medium"/>
    <x v="140"/>
  </r>
  <r>
    <x v="550"/>
    <x v="0"/>
    <s v="Croupier"/>
    <s v="Mike Hodges"/>
    <s v="Clive Owen, Kate Hardie, Alex Kingston, Gina McKee, Nicholas Ball, Nick Reding, Alexander Morton"/>
    <x v="126"/>
    <s v="March 26, 2021"/>
    <n v="2021"/>
    <x v="2"/>
    <n v="28"/>
    <s v="TV-MA"/>
    <x v="0"/>
    <s v="Restricted"/>
    <n v="95"/>
    <s v="Medium"/>
    <x v="77"/>
  </r>
  <r>
    <x v="551"/>
    <x v="0"/>
    <s v="Keeping the Bees"/>
    <s v="Eylem Kaftan"/>
    <s v="Meryem Uzerli, Feyyaz Duman, Hakan Karsak, ennur Nogaylar, Burcu Saliholu"/>
    <x v="104"/>
    <s v="March 26, 2021"/>
    <n v="2021"/>
    <x v="22"/>
    <n v="6"/>
    <s v="TV-14"/>
    <x v="1"/>
    <s v="Guidance"/>
    <n v="93"/>
    <s v="Medium"/>
    <x v="3"/>
  </r>
  <r>
    <x v="552"/>
    <x v="0"/>
    <s v="Ni de coa"/>
    <s v="Fernando Aylln"/>
    <s v="Nathalie Sesea, Goyo Jimnez, Jos Juan Vaquero, Jordi Snchez, Ricardo Quevedo, Carolina Noriega, Max Marieges, Kikn Fernndez, Norma Nivia, Moi Camacho"/>
    <x v="35"/>
    <s v="March 26, 2021"/>
    <n v="2021"/>
    <x v="22"/>
    <n v="6"/>
    <s v="TV-MA"/>
    <x v="0"/>
    <s v="Restricted"/>
    <n v="97"/>
    <s v="Medium"/>
    <x v="43"/>
  </r>
  <r>
    <x v="553"/>
    <x v="0"/>
    <s v="Pagglait"/>
    <s v="Umesh Bist"/>
    <s v="Sanya Malhotra, Sayani Gupta, Ashutosh Rana, Raghuvir Yadav, Shruti Sharma, Sheeba Chaddha, Natasha Rastogi, Rajesh Tailang, Meghna Malik, Jameel Khan, Chetan Sharma, Ananya Khare, Bhupesh Pandya"/>
    <x v="4"/>
    <s v="March 26, 2021"/>
    <n v="2021"/>
    <x v="1"/>
    <n v="5"/>
    <s v="TV-PG"/>
    <x v="2"/>
    <s v="Guidance"/>
    <n v="114"/>
    <s v="Medium"/>
    <x v="36"/>
  </r>
  <r>
    <x v="554"/>
    <x v="0"/>
    <s v="Caught by a Wave"/>
    <s v="Massimiliano Camaiti"/>
    <s v="Elvira Camarrone, Christian Roberto, Donatella Finocchiaro, Corrado Invernizzi, Vincenzo Amato, Manuela Ventura, Rosalba Battaglia, Daniele Pilli"/>
    <x v="59"/>
    <s v="March 25, 2021"/>
    <n v="2021"/>
    <x v="1"/>
    <n v="5"/>
    <s v="TV-14"/>
    <x v="1"/>
    <s v="Guidance"/>
    <n v="100"/>
    <s v="Medium"/>
    <x v="23"/>
  </r>
  <r>
    <x v="555"/>
    <x v="0"/>
    <s v="Secret Magic Control Agency"/>
    <s v="Aleksey Tsitsilin"/>
    <s v="Nicholas Corda, Sylvana Joyce, Alyson Leigh Rosenfeld, Courtney Shaw, Erica Schroeder, Georgette Timoney, Mary O'Brady, Marc Thompson"/>
    <x v="127"/>
    <s v="March 25, 2021"/>
    <n v="2021"/>
    <x v="1"/>
    <n v="5"/>
    <s v="TV-Y7"/>
    <x v="3"/>
    <s v="Safe"/>
    <n v="105"/>
    <s v="Medium"/>
    <x v="17"/>
  </r>
  <r>
    <x v="556"/>
    <x v="0"/>
    <s v="Loyiso Gola: Unlearning"/>
    <s v="Kagiso Lediga"/>
    <s v="Loyiso Gola"/>
    <x v="40"/>
    <s v="March 23, 2021"/>
    <n v="2021"/>
    <x v="1"/>
    <n v="5"/>
    <s v="TV-MA"/>
    <x v="0"/>
    <s v="Restricted"/>
    <n v="60"/>
    <s v="Short"/>
    <x v="59"/>
  </r>
  <r>
    <x v="557"/>
    <x v="1"/>
    <s v="Men on a Mission"/>
    <s v="Jung-ah Im"/>
    <s v="Ho-dong Kang, Soo-geun Lee, Sang-min Lee, Young-chul Kim, Jang-hoon Seo, Hee-chul Kim, Kyung-hoon Min"/>
    <x v="68"/>
    <s v="March 23, 2021"/>
    <n v="2021"/>
    <x v="1"/>
    <n v="5"/>
    <s v="TV-14"/>
    <x v="1"/>
    <s v="Guidance"/>
    <s v="6 Seasons"/>
    <s v="Seasons"/>
    <x v="141"/>
  </r>
  <r>
    <x v="558"/>
    <x v="0"/>
    <s v="Philomena"/>
    <s v="Stephen Frears"/>
    <s v="Judi Dench, Steve Coogan, Sophie Kennedy Clark, Mare Winningham, Barbara Jefford, Ruth McCabe, Peter Hermann, Sean Mahon, Anna Maxwell Martin, Michelle Fairley, Kate Fleetwood"/>
    <x v="128"/>
    <s v="March 22, 2021"/>
    <n v="2021"/>
    <x v="4"/>
    <n v="13"/>
    <s v="PG-13"/>
    <x v="1"/>
    <s v="Guidance"/>
    <n v="98"/>
    <s v="Medium"/>
    <x v="0"/>
  </r>
  <r>
    <x v="559"/>
    <x v="0"/>
    <s v="Any Crybabies Around?"/>
    <s v="Takuma Sato"/>
    <s v="Taiga Nakano, Riho Yoshioka, Kanichiro, Takashi Yamanaka, Kimiko Yo, Toshiro Yanagiba"/>
    <x v="8"/>
    <s v="March 20, 2021"/>
    <n v="2021"/>
    <x v="22"/>
    <n v="6"/>
    <s v="TV-MA"/>
    <x v="0"/>
    <s v="Restricted"/>
    <n v="108"/>
    <s v="Medium"/>
    <x v="3"/>
  </r>
  <r>
    <x v="560"/>
    <x v="0"/>
    <s v="Hospital"/>
    <s v="Brody Chu"/>
    <s v="Lin Po-Hung, Tai Bo, Jacqueline Zhu, Lei Hong, Hsu Lichi, Yoko Young, Samuel Gu, Eunice Lin"/>
    <x v="45"/>
    <s v="March 20, 2021"/>
    <n v="2021"/>
    <x v="22"/>
    <n v="6"/>
    <s v="TV-MA"/>
    <x v="0"/>
    <s v="Restricted"/>
    <n v="90"/>
    <s v="Medium"/>
    <x v="52"/>
  </r>
  <r>
    <x v="561"/>
    <x v="0"/>
    <s v="Jiu Jitsu"/>
    <s v="Dimitri Logothetis"/>
    <s v="Alain Moussi, Nicolas Cage, Tony Jaa, Rick Yune, Frank Grillo, Marie Avgeropoulos, JuJu Chan, Ryan Tarran, Eddie Steeples, Raymond Pinharry, Mary Makariou"/>
    <x v="2"/>
    <s v="March 20, 2021"/>
    <n v="2021"/>
    <x v="22"/>
    <n v="6"/>
    <s v="R"/>
    <x v="0"/>
    <s v="Restricted"/>
    <n v="102"/>
    <s v="Medium"/>
    <x v="12"/>
  </r>
  <r>
    <x v="562"/>
    <x v="0"/>
    <s v="The Yin Yang Master"/>
    <s v="Li Weiran"/>
    <s v="Chen Kun, Zhou Xun, Qu Chuxiao, Shen Yue, William Chan Wai-ting, Wang Likun, Cici Wang"/>
    <x v="103"/>
    <s v="March 19, 2021"/>
    <n v="2021"/>
    <x v="1"/>
    <n v="5"/>
    <s v="TV-14"/>
    <x v="1"/>
    <s v="Guidance"/>
    <n v="120"/>
    <s v="Medium"/>
    <x v="32"/>
  </r>
  <r>
    <x v="563"/>
    <x v="0"/>
    <s v="Who's the Boss"/>
    <s v="Chinaza Onuzo"/>
    <s v="Funke Akindele, Blossom Chukwujekwu, Sharon Ooja, Ini Dima-Okojie, Segun Arinze, Bolly Lomo, Beverly Osu, Tayo Faniran"/>
    <x v="9"/>
    <s v="March 19, 2021"/>
    <n v="2021"/>
    <x v="22"/>
    <n v="6"/>
    <s v="TV-MA"/>
    <x v="0"/>
    <s v="Restricted"/>
    <n v="106"/>
    <s v="Medium"/>
    <x v="4"/>
  </r>
  <r>
    <x v="564"/>
    <x v="0"/>
    <s v="Deadly Illusions"/>
    <s v="Anna Elizabeth James"/>
    <s v="Kristin Davis, Dermot Mulroney, Greer Grammer, Shanola Hampton, Marie Wagenman, Shylo Molina, Abella Bala, Shaun Wu"/>
    <x v="2"/>
    <s v="March 18, 2021"/>
    <n v="2021"/>
    <x v="1"/>
    <n v="5"/>
    <s v="R"/>
    <x v="0"/>
    <s v="Restricted"/>
    <n v="115"/>
    <s v="Medium"/>
    <x v="7"/>
  </r>
  <r>
    <x v="565"/>
    <x v="0"/>
    <s v="Get the Goat"/>
    <s v="Vitor Brandt"/>
    <s v="Matheus Nachtergaele, Edmilson Filho, Letcia Lima, Leandro Ramos, Evelyn Castro, Valria Vitoriano, Victor Allen, Renan Medeiros, Eyrio Okura, Jssica Tamochunas, Marcondes Falco, Juliano Cazarr"/>
    <x v="80"/>
    <s v="March 18, 2021"/>
    <n v="2021"/>
    <x v="1"/>
    <n v="5"/>
    <s v="TV-14"/>
    <x v="1"/>
    <s v="Guidance"/>
    <n v="98"/>
    <s v="Medium"/>
    <x v="45"/>
  </r>
  <r>
    <x v="566"/>
    <x v="0"/>
    <s v="Nate Bargatze: The Greatest Average American"/>
    <s v="Troy Miller"/>
    <s v="Nate Bargatze"/>
    <x v="2"/>
    <s v="March 18, 2021"/>
    <n v="2021"/>
    <x v="1"/>
    <n v="5"/>
    <s v="TV-G"/>
    <x v="2"/>
    <s v="Guidance"/>
    <n v="60"/>
    <s v="Short"/>
    <x v="59"/>
  </r>
  <r>
    <x v="567"/>
    <x v="0"/>
    <s v="Skylines"/>
    <s v="Liam O'Donnell"/>
    <s v="Lindsey Morgan, Jonathan Howard, Daniel Bernhardt, Rhona Mitra, James Cosmo, Yayan Ruhian, Alexander Siddig, Cha-Lee Yoon, Ieva Andrejevaite, Jeremy Fitzgerald"/>
    <x v="11"/>
    <s v="March 18, 2021"/>
    <n v="2021"/>
    <x v="22"/>
    <n v="6"/>
    <s v="R"/>
    <x v="0"/>
    <s v="Restricted"/>
    <n v="113"/>
    <s v="Medium"/>
    <x v="12"/>
  </r>
  <r>
    <x v="568"/>
    <x v="0"/>
    <s v="The Fluffy Movie"/>
    <s v="Manny Rodriguez, Jay Lavender"/>
    <s v="Gabriel Iglesias"/>
    <x v="2"/>
    <s v="March 18, 2021"/>
    <n v="2021"/>
    <x v="28"/>
    <n v="12"/>
    <s v="PG-13"/>
    <x v="1"/>
    <s v="Guidance"/>
    <n v="101"/>
    <s v="Medium"/>
    <x v="59"/>
  </r>
  <r>
    <x v="569"/>
    <x v="0"/>
    <s v="The Present"/>
    <s v="Farah Nabulsi"/>
    <s v="Saleh Bakri, Maryam Kanj, Maryam Kamiel Basha, Ameer Khlawe, Ala' Hanani, Malak Abu Ghraibeh, Karam Elayyan, Leila Mouammar, Angie Saba"/>
    <x v="129"/>
    <s v="March 18, 2021"/>
    <n v="2021"/>
    <x v="22"/>
    <n v="6"/>
    <s v="TV-MA"/>
    <x v="0"/>
    <s v="Restricted"/>
    <n v="24"/>
    <s v="Short"/>
    <x v="3"/>
  </r>
  <r>
    <x v="570"/>
    <x v="0"/>
    <s v="Catch.er"/>
    <s v="Walter Taylaur"/>
    <s v="OC Ukeje, Blossom Chukwujekwu, Alexx Ekubo, Beverly Naya, Tope Tedela, Gbenro Ajibade, Omowunmi Dada, Kiki Omeili, Wofai Fada"/>
    <x v="9"/>
    <s v="March 17, 2021"/>
    <n v="2021"/>
    <x v="5"/>
    <n v="9"/>
    <s v="TV-14"/>
    <x v="1"/>
    <s v="Guidance"/>
    <n v="80"/>
    <s v="Short"/>
    <x v="20"/>
  </r>
  <r>
    <x v="571"/>
    <x v="0"/>
    <s v="Operation Varsity Blues:TheCollegeAdmissionsScandal"/>
    <s v="Chris Smith"/>
    <s v="Matthew Modine"/>
    <x v="2"/>
    <s v="March 17, 2021"/>
    <n v="2021"/>
    <x v="1"/>
    <n v="5"/>
    <s v="R"/>
    <x v="0"/>
    <s v="Restricted"/>
    <n v="100"/>
    <s v="Medium"/>
    <x v="65"/>
  </r>
  <r>
    <x v="572"/>
    <x v="0"/>
    <s v="Get on Up"/>
    <s v="Tate Taylor"/>
    <s v="Chadwick Boseman, Nelsan Ellis, Dan Aykroyd, Viola Davis, Lennie James, Fred Melamed, Craig Robinson, Jill Scott, Octavia Spencer, Jacinte Blankenship"/>
    <x v="11"/>
    <s v="March 16, 2021"/>
    <n v="2021"/>
    <x v="28"/>
    <n v="12"/>
    <s v="PG-13"/>
    <x v="1"/>
    <s v="Guidance"/>
    <n v="139"/>
    <s v="Medium"/>
    <x v="142"/>
  </r>
  <r>
    <x v="573"/>
    <x v="0"/>
    <s v="RebellComedy: Straight Outta the Zoo"/>
    <s v="Ladislaus Kiraly"/>
    <s v="Khalid Bounouar, Alain Frei, Babak Ghassim, Benaissa Lamroubal, Salim Samatou, Hany Siam, Ususmango, DJ Wati"/>
    <x v="84"/>
    <s v="March 16, 2021"/>
    <n v="2021"/>
    <x v="1"/>
    <n v="5"/>
    <s v="TV-MA"/>
    <x v="0"/>
    <s v="Restricted"/>
    <n v="74"/>
    <s v="Short"/>
    <x v="59"/>
  </r>
  <r>
    <x v="574"/>
    <x v="0"/>
    <s v="Savages"/>
    <s v="Oliver Stone"/>
    <s v="Taylor Kitsch, Aaron Taylor-Johnson, Blake Lively, John Travolta, Benicio Del Toro, Salma Hayek, Demin Bichir, Sandra Echeverra, Emile Hirsch, Joaqun Coso, Ali Wong"/>
    <x v="2"/>
    <s v="March 16, 2021"/>
    <n v="2021"/>
    <x v="10"/>
    <n v="14"/>
    <s v="R"/>
    <x v="0"/>
    <s v="Restricted"/>
    <n v="131"/>
    <s v="Medium"/>
    <x v="13"/>
  </r>
  <r>
    <x v="575"/>
    <x v="0"/>
    <s v="C/O Kaadhal"/>
    <s v="Hemambar Jasti"/>
    <s v="Deepann, Vetri, Mumtaz Sorcar, Ayra, Karthik Rathnam, Sonia Giri, Nishesh, Shwetha"/>
    <x v="4"/>
    <s v="March 15, 2021"/>
    <n v="2021"/>
    <x v="1"/>
    <n v="5"/>
    <s v="TV-14"/>
    <x v="1"/>
    <s v="Guidance"/>
    <n v="131"/>
    <s v="Medium"/>
    <x v="23"/>
  </r>
  <r>
    <x v="576"/>
    <x v="0"/>
    <s v="The BFG"/>
    <s v="Steven Spielberg"/>
    <s v="Mark Rylance, Ruby Barnhill, Penelope Wilton, Jemaine Clement, Rebecca Hall, Rafe Spall, Bill Hader, lafur Darri lafsson, Adam Godley, Michael Adamthwaite, Daniel Bacon, Jonathan Holmes, Chris Gibbs, Paul Moniz de Sa"/>
    <x v="130"/>
    <s v="March 15, 2021"/>
    <n v="2021"/>
    <x v="32"/>
    <n v="10"/>
    <s v="PG"/>
    <x v="2"/>
    <s v="Guidance"/>
    <n v="118"/>
    <s v="Medium"/>
    <x v="19"/>
  </r>
  <r>
    <x v="577"/>
    <x v="0"/>
    <s v="arsi Pazar"/>
    <s v="Muharrem Glmez"/>
    <s v="Erdem Yener, Ayhan Ta, Emin Olcay, Muharrem Glmez, Elif Nur Kerkk, Tark Papuuolu, Suzan Aksoy, Doa Konakolu, Esin Eden, Deniz zerman"/>
    <x v="104"/>
    <s v="March 12, 2021"/>
    <n v="2021"/>
    <x v="25"/>
    <n v="11"/>
    <s v="TV-MA"/>
    <x v="0"/>
    <s v="Restricted"/>
    <n v="97"/>
    <s v="Medium"/>
    <x v="43"/>
  </r>
  <r>
    <x v="578"/>
    <x v="0"/>
    <s v="Just In Time"/>
    <s v="Dolapo Adeleke"/>
    <s v="Sarah Hassan, Stycie Waweru, Mawuli Gavor, Pierra Makena, Eve D'Souza, Christabel Jazz Mistri, Martin Githinji, Lydia Gitachu, Kagwe Mungai, Blessing Lung'Aho"/>
    <x v="131"/>
    <s v="March 12, 2021"/>
    <n v="2021"/>
    <x v="22"/>
    <n v="6"/>
    <s v="TV-G"/>
    <x v="2"/>
    <s v="Guidance"/>
    <n v="92"/>
    <s v="Medium"/>
    <x v="36"/>
  </r>
  <r>
    <x v="579"/>
    <x v="0"/>
    <s v="Mucize"/>
    <s v="Mahsun Krmzgl"/>
    <s v="Talat Bulut, Mert Turak, Mahsun Krmzgl, Erdem Yener, Erol Demirz, Ali Srmeli, Meral etinkaya, Bra Pekin"/>
    <x v="104"/>
    <s v="March 12, 2021"/>
    <n v="2021"/>
    <x v="25"/>
    <n v="11"/>
    <s v="TV-14"/>
    <x v="1"/>
    <s v="Guidance"/>
    <n v="136"/>
    <s v="Medium"/>
    <x v="3"/>
  </r>
  <r>
    <x v="580"/>
    <x v="0"/>
    <s v="Paper Lives"/>
    <s v="Can Ulkay"/>
    <s v="aatay Ulusoy, Emir Ali Dorul, Ersin Arc, Turgay Tanlk, Selen ztrk, Osman skender Bayer, Tomris etinel, Volkan alkan, Mehmet Bahattin Gen, Okan Byk"/>
    <x v="104"/>
    <s v="March 12, 2021"/>
    <n v="2021"/>
    <x v="1"/>
    <n v="5"/>
    <s v="TV-MA"/>
    <x v="0"/>
    <s v="Restricted"/>
    <n v="97"/>
    <s v="Medium"/>
    <x v="3"/>
  </r>
  <r>
    <x v="581"/>
    <x v="0"/>
    <s v="Romantik Komedi"/>
    <s v="Ketche"/>
    <s v="Sedef Avc, Cemal Hnal, Begm Ktk, Engin Altan Dzyatan, Sinem Kobal, Grgen z, Burcu Kara, Kubilay Penbekliolu"/>
    <x v="104"/>
    <s v="March 12, 2021"/>
    <n v="2021"/>
    <x v="3"/>
    <n v="16"/>
    <s v="TV-MA"/>
    <x v="0"/>
    <s v="Restricted"/>
    <n v="110"/>
    <s v="Medium"/>
    <x v="4"/>
  </r>
  <r>
    <x v="582"/>
    <x v="0"/>
    <s v="Romantik Komedi 2: Bekarla Veda"/>
    <s v="Erol zlevi"/>
    <s v="Sinem Kobal, Engin Altan Dzyatan, Sedef Avc, Cemal Hnal, Burcu Kara, Grgen z, yk elik, Gke zyol"/>
    <x v="104"/>
    <s v="March 12, 2021"/>
    <n v="2021"/>
    <x v="4"/>
    <n v="13"/>
    <s v="TV-MA"/>
    <x v="0"/>
    <s v="Restricted"/>
    <n v="105"/>
    <s v="Medium"/>
    <x v="4"/>
  </r>
  <r>
    <x v="583"/>
    <x v="0"/>
    <s v="YES DAY"/>
    <s v="Miguel Arteta"/>
    <s v="Jennifer Garner, Edgar Ramrez, Jenna Ortega, Julian Lerner, Everly Carganilla, Tracie Thoms, Fortune Feimster, Nat Faxon, Arturo Castro"/>
    <x v="2"/>
    <s v="March 12, 2021"/>
    <n v="2021"/>
    <x v="1"/>
    <n v="5"/>
    <s v="PG"/>
    <x v="2"/>
    <s v="Guidance"/>
    <n v="90"/>
    <s v="Medium"/>
    <x v="17"/>
  </r>
  <r>
    <x v="584"/>
    <x v="0"/>
    <s v="You're Everything To Me"/>
    <s v="Tolga rnek"/>
    <s v="Tolga evik, Cengiz Bozkurt, Melis Birkan, Tuna evik"/>
    <x v="104"/>
    <s v="March 12, 2021"/>
    <n v="2021"/>
    <x v="32"/>
    <n v="10"/>
    <s v="TV-PG"/>
    <x v="2"/>
    <s v="Guidance"/>
    <n v="107"/>
    <s v="Medium"/>
    <x v="22"/>
  </r>
  <r>
    <x v="585"/>
    <x v="0"/>
    <s v="Coven of Sisters"/>
    <s v="Pablo Agero"/>
    <s v="Alex Brendemhl, Amaia Aberasturi, Daniel Fanego, Garazi Urkola, Yune Nogueiras, Jone Laspiur, Irati Saez de Urabain, Lorea Ibarra"/>
    <x v="132"/>
    <s v="March 11, 2021"/>
    <n v="2021"/>
    <x v="1"/>
    <n v="5"/>
    <s v="TV-MA"/>
    <x v="0"/>
    <s v="Restricted"/>
    <n v="92"/>
    <s v="Medium"/>
    <x v="0"/>
  </r>
  <r>
    <x v="586"/>
    <x v="0"/>
    <s v="Generasi 90an: Melankolia"/>
    <s v="Mohammad Irfan Ramly"/>
    <s v="Ari Irham, Aghniny Haque, Taskya Namya, Marcella Zalianty, Gunawan Sudrajat, Jennifer Coppen"/>
    <x v="58"/>
    <s v="March 11, 2021"/>
    <n v="2021"/>
    <x v="22"/>
    <n v="6"/>
    <s v="TV-14"/>
    <x v="1"/>
    <s v="Guidance"/>
    <n v="94"/>
    <s v="Medium"/>
    <x v="3"/>
  </r>
  <r>
    <x v="587"/>
    <x v="0"/>
    <s v="The Block Island Sound"/>
    <s v="Kevin McManus, Matthew McManus"/>
    <s v="Chris Sheffield, Michaela McManus, Neville Archambault, Ryan O'Flanagan, Matilda Lawler, Jim Cummings, Jeremy Holm, Heidi Niedermeyer, Willie C. Carpenter, Matthew Lawler"/>
    <x v="2"/>
    <s v="March 11, 2021"/>
    <n v="2021"/>
    <x v="22"/>
    <n v="6"/>
    <s v="TV-MA"/>
    <x v="0"/>
    <s v="Restricted"/>
    <n v="99"/>
    <s v="Medium"/>
    <x v="143"/>
  </r>
  <r>
    <x v="588"/>
    <x v="1"/>
    <s v="Dealer"/>
    <s v="Ange Basterga, Nicolas Lopez"/>
    <s v="Abdramane Diakit, Mohamed Boudouh, Sbastien Houbani, Idir Azougli, Julien Meurice, Abdillah Assoumani, Jean-Toussaint Bernard, Romain Vissol"/>
    <x v="29"/>
    <s v="March 10, 2021"/>
    <n v="2021"/>
    <x v="1"/>
    <n v="5"/>
    <s v="TV-MA"/>
    <x v="0"/>
    <s v="Restricted"/>
    <s v="1 Season"/>
    <s v="Seasons"/>
    <x v="144"/>
  </r>
  <r>
    <x v="589"/>
    <x v="0"/>
    <s v="Bombay Rose"/>
    <s v="Gitanjali Rao"/>
    <s v="Cyli Khare, Gargi Shitole, Amardeep Jha, Amit Deondi, Makrand Deshpande, Virendra Saxena, Shishir Sharma"/>
    <x v="133"/>
    <s v="March 8, 2021"/>
    <n v="2021"/>
    <x v="1"/>
    <n v="5"/>
    <s v="PG-13"/>
    <x v="1"/>
    <s v="Guidance"/>
    <n v="97"/>
    <s v="Medium"/>
    <x v="0"/>
  </r>
  <r>
    <x v="590"/>
    <x v="0"/>
    <s v="Aelay"/>
    <s v="Halitha Shameem"/>
    <s v="P. Samuthirakani, Manikandan, Madhumathi Padmanathan, Akalyadevi B., S I Neelambari"/>
    <x v="4"/>
    <s v="March 5, 2021"/>
    <n v="2021"/>
    <x v="1"/>
    <n v="5"/>
    <s v="TV-14"/>
    <x v="1"/>
    <s v="Guidance"/>
    <n v="151"/>
    <s v="Medium"/>
    <x v="22"/>
  </r>
  <r>
    <x v="591"/>
    <x v="0"/>
    <s v="Dogwashers"/>
    <s v="Carlos Moreno"/>
    <s v="Christian Tappan, Anderson Ballesteros, John lex Toro, Ulises Gonzlez, Leonor Lpez, Hector Mauricio Mejia, Johnnie Castillo, Isabella Licht Delgado, Marlon Prez Cruz, Kevin Andrs Muoz"/>
    <x v="36"/>
    <s v="March 5, 2021"/>
    <n v="2021"/>
    <x v="1"/>
    <n v="5"/>
    <s v="TV-MA"/>
    <x v="0"/>
    <s v="Restricted"/>
    <n v="108"/>
    <s v="Medium"/>
    <x v="36"/>
  </r>
  <r>
    <x v="592"/>
    <x v="0"/>
    <s v="Fate of Alakada"/>
    <s v="Kayode Kasum"/>
    <s v="Toyin Abraham, Broda Shaggi, Calabar Chic, Munirat Antoinette Lecky, Khafi Kareem, Bukola Oshibowale, Adebimpe Akintunde, Temisan Emmanuel, Olaniyi Afonja, Sydney Egere"/>
    <x v="9"/>
    <s v="March 5, 2021"/>
    <n v="2021"/>
    <x v="22"/>
    <n v="6"/>
    <s v="TV-14"/>
    <x v="1"/>
    <s v="Guidance"/>
    <n v="113"/>
    <s v="Medium"/>
    <x v="43"/>
  </r>
  <r>
    <x v="593"/>
    <x v="0"/>
    <s v="Sentinelle"/>
    <s v="Julien Leclercq"/>
    <s v="Olga Kurylenko, Marilyn Lima, Michel Nabokoff, Martin Swabey, Carole Weyers, Andrey Gorlenko, Antonia Malinova, Gabriel Almaer, Blaise Afonso, Guillaume Duhesme, Michel Biel"/>
    <x v="29"/>
    <s v="March 5, 2021"/>
    <n v="2021"/>
    <x v="1"/>
    <n v="5"/>
    <s v="TV-MA"/>
    <x v="0"/>
    <s v="Restricted"/>
    <n v="81"/>
    <s v="Short"/>
    <x v="53"/>
  </r>
  <r>
    <x v="594"/>
    <x v="0"/>
    <s v="Mariposa"/>
    <s v="Fajar Bustomi"/>
    <s v="Adhisty Zara, Angga Yunanda, Dannia Salsabila, Abun Sungkar, Junior Roberts, Syakir Daulay, Ariyo Wahab, Ersa Mayori, Baim Wong, Irgi Fahrezi"/>
    <x v="58"/>
    <s v="March 4, 2021"/>
    <n v="2021"/>
    <x v="22"/>
    <n v="6"/>
    <s v="TV-14"/>
    <x v="1"/>
    <s v="Guidance"/>
    <n v="116"/>
    <s v="Medium"/>
    <x v="4"/>
  </r>
  <r>
    <x v="595"/>
    <x v="0"/>
    <s v="Parker"/>
    <s v="Taylor Hackford"/>
    <s v="Jason Statham, Jennifer Lopez, Michael Chiklis, Wendell Pierce, Clifton Collins Jr., Bobby Cannavale, Patti LuPone, Carlos Carrasco, Micah Hauptman, Emma Booth, Nick Nolte"/>
    <x v="2"/>
    <s v="March 4, 2021"/>
    <n v="2021"/>
    <x v="4"/>
    <n v="13"/>
    <s v="R"/>
    <x v="0"/>
    <s v="Restricted"/>
    <n v="119"/>
    <s v="Medium"/>
    <x v="12"/>
  </r>
  <r>
    <x v="596"/>
    <x v="0"/>
    <s v="Safe Haven"/>
    <s v="Lasse Hallstrm"/>
    <s v="Josh Duhamel, Julianne Hough, Cobie Smulders, David Lyons, Noah Lomax, Mimi Kirkland"/>
    <x v="2"/>
    <s v="March 4, 2021"/>
    <n v="2021"/>
    <x v="4"/>
    <n v="13"/>
    <s v="PG-13"/>
    <x v="1"/>
    <s v="Guidance"/>
    <n v="116"/>
    <s v="Medium"/>
    <x v="21"/>
  </r>
  <r>
    <x v="597"/>
    <x v="0"/>
    <s v="Moxie"/>
    <s v="Amy Poehler"/>
    <s v="Hadley Robinson, Lauren Tsai, Patrick Schwarzenegger, Nico Hiraga, Sydney Park, Josephine Langford, Clark Gregg, Josie Totah, Alycia  Pascual-Pea, Anjelika Washington, Charlie Hall, Sabrina Haskett, Ike Barinholtz, Amy Poehler, Marcia Gay Harden"/>
    <x v="2"/>
    <s v="March 3, 2021"/>
    <n v="2021"/>
    <x v="1"/>
    <n v="5"/>
    <s v="PG-13"/>
    <x v="1"/>
    <s v="Guidance"/>
    <n v="112"/>
    <s v="Medium"/>
    <x v="145"/>
  </r>
  <r>
    <x v="598"/>
    <x v="0"/>
    <s v="Black or White"/>
    <s v="Mike Binder"/>
    <s v="Kevin Costner, Octavia Spencer, Jillian Estell, Bill Burr, Mpho Koaho, Anthony Mackie, Jennifer Ehle, Andr Holland, Gillian Jacobs, Paula Newsome"/>
    <x v="2"/>
    <s v="March 2, 2021"/>
    <n v="2021"/>
    <x v="28"/>
    <n v="12"/>
    <s v="PG-13"/>
    <x v="1"/>
    <s v="Guidance"/>
    <n v="121"/>
    <s v="Medium"/>
    <x v="24"/>
  </r>
  <r>
    <x v="599"/>
    <x v="0"/>
    <s v="Indoo Ki Jawani"/>
    <s v="Abir Sengupta"/>
    <s v="Kiara Advani, Aditya Seal, Mallika Dua, Rakesh Bedi, Rajendra Sethi, Chittaranjan Tripathi, Rajesh Jais, Alka Badola Kaushal"/>
    <x v="4"/>
    <s v="March 2, 2021"/>
    <n v="2021"/>
    <x v="22"/>
    <n v="6"/>
    <s v="TV-14"/>
    <x v="1"/>
    <s v="Guidance"/>
    <n v="115"/>
    <s v="Medium"/>
    <x v="45"/>
  </r>
  <r>
    <x v="600"/>
    <x v="0"/>
    <s v="Biggie: I Got a Story to Tell"/>
    <s v="Emmett Malloy"/>
    <s v="The Notorious B.I.G., Sean &quot;P. Diddy&quot; Combs"/>
    <x v="2"/>
    <s v="March 1, 2021"/>
    <n v="2021"/>
    <x v="1"/>
    <n v="5"/>
    <s v="R"/>
    <x v="0"/>
    <s v="Restricted"/>
    <n v="98"/>
    <s v="Medium"/>
    <x v="18"/>
  </r>
  <r>
    <x v="601"/>
    <x v="0"/>
    <s v="Dances with Wolves"/>
    <s v="Kevin Costner"/>
    <s v="Kevin Costner, Mary McDonnell, Rodney Grant, Graham Greene, Floyd &quot;Red Crow&quot; Westerman, Tantoo Cardinal, Robert Pastorelli, Charles Rocket, Maury Chaykin, Jimmy Herman"/>
    <x v="31"/>
    <s v="March 1, 2021"/>
    <n v="2021"/>
    <x v="29"/>
    <n v="36"/>
    <s v="PG-13"/>
    <x v="1"/>
    <s v="Guidance"/>
    <n v="181"/>
    <s v="Long"/>
    <x v="9"/>
  </r>
  <r>
    <x v="602"/>
    <x v="0"/>
    <s v="How to Be Really Bad"/>
    <s v="Marco Petry"/>
    <s v="Emma Bading, Janina Fautz, Ludwig Simon, Samuel Finzi, Emilio Sakraya, Oliver Korittke, Alwara Hfels, Matilda Marz, Amina Merai, Johann von Blow, Axel Stein, Theo Trebs"/>
    <x v="84"/>
    <s v="March 1, 2021"/>
    <n v="2021"/>
    <x v="21"/>
    <n v="8"/>
    <s v="TV-14"/>
    <x v="1"/>
    <s v="Guidance"/>
    <n v="100"/>
    <s v="Medium"/>
    <x v="43"/>
  </r>
  <r>
    <x v="603"/>
    <x v="0"/>
    <s v="LEGO Marvel Spider-Man: Vexed by Venom"/>
    <s v="Andrew Duncan, Ken Cunningham"/>
    <s v="Robbie Daymond, Ben Pronsky, Josh Keaton, Tara Strong, Jennifer Hale, Laura Bailey"/>
    <x v="2"/>
    <s v="March 1, 2021"/>
    <n v="2021"/>
    <x v="23"/>
    <n v="7"/>
    <s v="TV-Y"/>
    <x v="3"/>
    <s v="Safe"/>
    <n v="22"/>
    <s v="Short"/>
    <x v="17"/>
  </r>
  <r>
    <x v="604"/>
    <x v="0"/>
    <s v="Rain Man"/>
    <s v="Barry Levinson"/>
    <s v="Dustin Hoffman, Tom Cruise, Valeria Golino, Gerald R. Molen, Jack Murdock, Michael D. Roberts, Ralph Seymour, Lucinda Jenney, Bonnie Hunt"/>
    <x v="2"/>
    <s v="March 1, 2021"/>
    <n v="2021"/>
    <x v="45"/>
    <n v="38"/>
    <s v="R"/>
    <x v="0"/>
    <s v="Restricted"/>
    <n v="134"/>
    <s v="Medium"/>
    <x v="38"/>
  </r>
  <r>
    <x v="605"/>
    <x v="0"/>
    <s v="Tenacious D in The Pick of Destiny"/>
    <s v="Liam Lynch"/>
    <s v="Jack Black, Kyle Gass, JR Reed, Troy Gentile, Ronnie James Dio, Paul F. Tompkins, Ned Bellamy, Fred Armisen, Kirk Ward, Amy Poehler, Tim Robbins, Dave Grohl, Ben Stiller"/>
    <x v="28"/>
    <s v="March 1, 2021"/>
    <n v="2021"/>
    <x v="20"/>
    <n v="20"/>
    <s v="R"/>
    <x v="0"/>
    <s v="Restricted"/>
    <n v="94"/>
    <s v="Medium"/>
    <x v="30"/>
  </r>
  <r>
    <x v="606"/>
    <x v="0"/>
    <s v="Bigfoot Family"/>
    <s v="Jrmie Degruson, Ben Stassen"/>
    <s v="Jules Wojciechowski, Roger Craig Smith, Grant George, David Lodge, Lindsey Alena, Sandy Fox, Joey Lotsko"/>
    <x v="134"/>
    <s v="February 26, 2021"/>
    <n v="2021"/>
    <x v="1"/>
    <n v="5"/>
    <s v="TV-Y7"/>
    <x v="3"/>
    <s v="Safe"/>
    <n v="88"/>
    <s v="Short"/>
    <x v="17"/>
  </r>
  <r>
    <x v="607"/>
    <x v="0"/>
    <s v="Captain Fantastic"/>
    <s v="Matt Ross"/>
    <s v="Viggo Mortensen, Frank Langella, George MacKay, Samantha Isler, Annalise Basso, Nicholas Hamilton, Shree Crooks, Charlie Shotwell, Ann Dowd, Erin Moriarty, Missi Pyle, Kathryn Hahn, Steve Zahn"/>
    <x v="2"/>
    <s v="February 26, 2021"/>
    <n v="2021"/>
    <x v="32"/>
    <n v="10"/>
    <s v="R"/>
    <x v="0"/>
    <s v="Restricted"/>
    <n v="119"/>
    <s v="Medium"/>
    <x v="22"/>
  </r>
  <r>
    <x v="608"/>
    <x v="0"/>
    <s v="Crazy About Her"/>
    <s v="Dani de la Orden"/>
    <s v="lvaro Cervantes, Susana Abaitua, Luis Zahera, Clara Segura, Aixa Villagrn, Paula Malia, Nil Cardoner, Txell Aixendri, Alberto San Juan"/>
    <x v="35"/>
    <s v="February 26, 2021"/>
    <n v="2021"/>
    <x v="1"/>
    <n v="5"/>
    <s v="TV-MA"/>
    <x v="0"/>
    <s v="Restricted"/>
    <n v="107"/>
    <s v="Medium"/>
    <x v="4"/>
  </r>
  <r>
    <x v="609"/>
    <x v="0"/>
    <s v="Fuga"/>
    <s v="Pablo Larran"/>
    <s v="Benjamn Vicua, Gastn Pauls, Alfredo Castro, Francisca Imboden, Hctor Noguera, Mara Izquierdo, Willy Semler, Alejandro Trejo, Mateo Iribarren, Marcial Tagle, Paulina Urrutia"/>
    <x v="135"/>
    <s v="February 26, 2021"/>
    <n v="2021"/>
    <x v="20"/>
    <n v="20"/>
    <s v="TV-MA"/>
    <x v="0"/>
    <s v="Restricted"/>
    <n v="112"/>
    <s v="Medium"/>
    <x v="0"/>
  </r>
  <r>
    <x v="610"/>
    <x v="0"/>
    <s v="No Escape"/>
    <s v="John Erick Dowdle"/>
    <s v="Owen Wilson, Lake Bell, Pierce Brosnan, Sterling Jerins, Claire Geare, Thanawut Ketsaro, Chatchawai Kamonsakpitak, Sahajak Boonthanakit"/>
    <x v="136"/>
    <s v="February 26, 2021"/>
    <n v="2021"/>
    <x v="25"/>
    <n v="11"/>
    <s v="R"/>
    <x v="0"/>
    <s v="Restricted"/>
    <n v="103"/>
    <s v="Medium"/>
    <x v="12"/>
  </r>
  <r>
    <x v="611"/>
    <x v="0"/>
    <s v="Our Idiot Brother"/>
    <s v="Jesse Peretz"/>
    <s v="Paul Rudd, Elizabeth Banks, Zooey Deschanel, Emily Mortimer, Kathryn Hahn, Steve Coogan, Rashida Jones, Hugh Dancy, Shirley Knight, Adam Scott, T.J. Miller"/>
    <x v="2"/>
    <s v="February 26, 2021"/>
    <n v="2021"/>
    <x v="15"/>
    <n v="15"/>
    <s v="R"/>
    <x v="0"/>
    <s v="Restricted"/>
    <n v="90"/>
    <s v="Medium"/>
    <x v="22"/>
  </r>
  <r>
    <x v="612"/>
    <x v="0"/>
    <s v="The Girl on the Train"/>
    <s v="Ribhu Dasgupta"/>
    <s v="Parineeti Chopra, Aditi Rao Hydari, Kirti Kulhari, Avinash Tiwary, Tota Roy Chowdhury"/>
    <x v="4"/>
    <s v="February 26, 2021"/>
    <n v="2021"/>
    <x v="1"/>
    <n v="5"/>
    <s v="TV-MA"/>
    <x v="0"/>
    <s v="Restricted"/>
    <n v="120"/>
    <s v="Medium"/>
    <x v="107"/>
  </r>
  <r>
    <x v="613"/>
    <x v="0"/>
    <s v="Tony Manero"/>
    <s v="Pablo Larran"/>
    <s v="Alfredo Castro, Paola Lattus, Hctor Morales, Amparo Noguera, Elsa Poblete"/>
    <x v="137"/>
    <s v="February 26, 2021"/>
    <n v="2021"/>
    <x v="16"/>
    <n v="18"/>
    <s v="TV-MA"/>
    <x v="0"/>
    <s v="Restricted"/>
    <n v="97"/>
    <s v="Medium"/>
    <x v="0"/>
  </r>
  <r>
    <x v="614"/>
    <x v="0"/>
    <s v="Who Am I"/>
    <s v="Baran bo Odar"/>
    <s v="Tom Schilling, Elyas M'Barek, Wotan Wilke Mhring, Antoine Monot Jr., Hannah Herzsprung, Stephan Kampwirth, Trine Dyrholm, Leopold Hornung, Leonard Carow"/>
    <x v="84"/>
    <s v="February 26, 2021"/>
    <n v="2021"/>
    <x v="28"/>
    <n v="12"/>
    <s v="TV-MA"/>
    <x v="0"/>
    <s v="Restricted"/>
    <n v="102"/>
    <s v="Medium"/>
    <x v="107"/>
  </r>
  <r>
    <x v="615"/>
    <x v="0"/>
    <s v="Geez &amp; Ann"/>
    <s v="Rizki Balki"/>
    <s v="Hanggini, Junior Roberts, Roy Sungkono, Shenina Cinnamon, Ashira Zamita, Amel Carla, Davina Karamoy, Naimma Aljufri, Andi Viola, Jasmine Elfira Burhan, Kezia Aletheia, Dewi Rezer, Ersa Mayori, Indra Brasco, Bobby Samuel, Ady Sky, Farhan Rasyid"/>
    <x v="58"/>
    <s v="February 25, 2021"/>
    <n v="2021"/>
    <x v="1"/>
    <n v="5"/>
    <s v="TV-PG"/>
    <x v="2"/>
    <s v="Guidance"/>
    <n v="106"/>
    <s v="Medium"/>
    <x v="23"/>
  </r>
  <r>
    <x v="616"/>
    <x v="0"/>
    <s v="Blue, Painful, Fragile"/>
    <s v="Shunsuke Kariyama"/>
    <s v="Ryo Yoshizawa, Hana Sugisaki, Amane Okayama, Honoka Matsumoto, Hiroya Shimizu, Nana Mori, Mizuki Kayashima, Ken Mitsuishi, Tasuku Emoto"/>
    <x v="8"/>
    <s v="February 24, 2021"/>
    <n v="2021"/>
    <x v="22"/>
    <n v="6"/>
    <s v="TV-14"/>
    <x v="1"/>
    <s v="Guidance"/>
    <n v="119"/>
    <s v="Medium"/>
    <x v="107"/>
  </r>
  <r>
    <x v="617"/>
    <x v="0"/>
    <s v="Brian Regan: On the Rocks"/>
    <s v="Troy Miller"/>
    <s v="Brian Regan"/>
    <x v="2"/>
    <s v="February 23, 2021"/>
    <n v="2021"/>
    <x v="1"/>
    <n v="5"/>
    <s v="TV-G"/>
    <x v="2"/>
    <s v="Guidance"/>
    <n v="58"/>
    <s v="Short"/>
    <x v="59"/>
  </r>
  <r>
    <x v="618"/>
    <x v="0"/>
    <s v="Red"/>
    <s v="Tirumala Kishore"/>
    <s v="Ram Pothineni, Nivetha Pethuraj, Malvika Sharma, Amritha Aiyer, Sampath Raj"/>
    <x v="4"/>
    <s v="February 23, 2021"/>
    <n v="2021"/>
    <x v="1"/>
    <n v="5"/>
    <s v="TV-14"/>
    <x v="1"/>
    <s v="Guidance"/>
    <n v="143"/>
    <s v="Medium"/>
    <x v="3"/>
  </r>
  <r>
    <x v="619"/>
    <x v="0"/>
    <s v="The Conjuring"/>
    <s v="James Wan"/>
    <s v="Vera Farmiga, Patrick Wilson, Lili Taylor, Ron Livingston, Shanley Caswell, Hayley McFarland, Joey King, Mackenzie Foy, Kyla Deaver, Shannon Kook"/>
    <x v="2"/>
    <s v="February 21, 2021"/>
    <n v="2021"/>
    <x v="4"/>
    <n v="13"/>
    <s v="R"/>
    <x v="0"/>
    <s v="Restricted"/>
    <n v="112"/>
    <s v="Medium"/>
    <x v="94"/>
  </r>
  <r>
    <x v="620"/>
    <x v="0"/>
    <s v="The Conjuring 2"/>
    <s v="James Wan"/>
    <s v="Patrick Wilson, Vera Farmiga, Madison Wolfe, Frances O'Connor, Lauren Esposito, Benjamin Haigh, Patrick McAuley, Simon McBurney, Maria Doyle Kennedy, Simon Delaney, Franka Potente"/>
    <x v="138"/>
    <s v="February 21, 2021"/>
    <n v="2021"/>
    <x v="32"/>
    <n v="10"/>
    <s v="R"/>
    <x v="0"/>
    <s v="Restricted"/>
    <n v="134"/>
    <s v="Medium"/>
    <x v="55"/>
  </r>
  <r>
    <x v="621"/>
    <x v="0"/>
    <s v="Classmates Minus"/>
    <s v="Huang Hsin-Yao"/>
    <s v="Shih Ming-shuai, Cheng Jen-shuo, Nadow Lin, Liu Kuan-ting, Chen Yi-wen, Lotus Wang, Ada Pan, Hung Shiao-ling, Jacqueline Zhu, Evelyn Zheng Yu-tong"/>
    <x v="45"/>
    <s v="February 20, 2021"/>
    <n v="2021"/>
    <x v="22"/>
    <n v="6"/>
    <s v="TV-MA"/>
    <x v="0"/>
    <s v="Restricted"/>
    <n v="123"/>
    <s v="Medium"/>
    <x v="22"/>
  </r>
  <r>
    <x v="622"/>
    <x v="0"/>
    <s v="Operation Finale"/>
    <s v="Chris Weitz"/>
    <s v="Oscar Isaac, Ben Kingsley, Lior Raz, Mlanie Laurent, Nick Kroll, Joe Alwyn, Haley Lu Richardson, Michael Aronov, Peter Strauss, Ohad Knoller, Torben Liebrecht, Greta Scacchi, Pepe Rapazote"/>
    <x v="2"/>
    <s v="February 20, 2021"/>
    <n v="2021"/>
    <x v="21"/>
    <n v="8"/>
    <s v="PG-13"/>
    <x v="1"/>
    <s v="Guidance"/>
    <n v="123"/>
    <s v="Medium"/>
    <x v="13"/>
  </r>
  <r>
    <x v="623"/>
    <x v="0"/>
    <s v="I Care a Lot"/>
    <s v="J Blakeson"/>
    <s v="Rosamund Pike, Peter Dinklage, Eiza Gonzlez, Dianne Wiest, Chris Messina, Isiah Whitlock Jr., Macon Blair, Alicia Witt, Damian Young"/>
    <x v="11"/>
    <s v="February 19, 2021"/>
    <n v="2021"/>
    <x v="1"/>
    <n v="5"/>
    <s v="R"/>
    <x v="0"/>
    <s v="Restricted"/>
    <n v="118"/>
    <s v="Medium"/>
    <x v="146"/>
  </r>
  <r>
    <x v="624"/>
    <x v="0"/>
    <s v="Love"/>
    <s v="Khalid Rahman"/>
    <s v="Shine Tom Chacko, Rajisha Vijayan, Gokulan, Sudhi Koppa, Veena Nandakumar, Johny Antony"/>
    <x v="4"/>
    <s v="February 19, 2021"/>
    <n v="2021"/>
    <x v="22"/>
    <n v="6"/>
    <s v="TV-14"/>
    <x v="1"/>
    <s v="Guidance"/>
    <n v="91"/>
    <s v="Medium"/>
    <x v="0"/>
  </r>
  <r>
    <x v="625"/>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4"/>
    <s v="February 19, 2021"/>
    <n v="2021"/>
    <x v="1"/>
    <n v="5"/>
    <s v="TV-MA"/>
    <x v="0"/>
    <s v="Restricted"/>
    <s v="1 Season"/>
    <s v="Seasons"/>
    <x v="147"/>
  </r>
  <r>
    <x v="626"/>
    <x v="0"/>
    <s v="Eeb Allay Ooo!"/>
    <s v="Prateek Vats"/>
    <s v="Shardul Bhardwaj, Nutan Sinha, Shashi Bhushan, Mahinder Nath, Nitin Goel, Naina Sareen"/>
    <x v="4"/>
    <s v="February 18, 2021"/>
    <n v="2021"/>
    <x v="23"/>
    <n v="7"/>
    <s v="TV-MA"/>
    <x v="0"/>
    <s v="Restricted"/>
    <n v="97"/>
    <s v="Medium"/>
    <x v="22"/>
  </r>
  <r>
    <x v="627"/>
    <x v="0"/>
    <s v="No Escape Room"/>
    <s v="Alex Merkin"/>
    <s v="Jeni Ross, Mark Ghanim, Hamza Haq, Kathyrn Davis, Dennis Andres, Brianna Barnes"/>
    <x v="2"/>
    <s v="February 18, 2021"/>
    <n v="2021"/>
    <x v="21"/>
    <n v="8"/>
    <s v="TV-14"/>
    <x v="1"/>
    <s v="Guidance"/>
    <n v="85"/>
    <s v="Short"/>
    <x v="55"/>
  </r>
  <r>
    <x v="628"/>
    <x v="0"/>
    <s v="Animals on the Loose: A You vs. Wild Movie"/>
    <s v="Ben Simms"/>
    <s v="Bear Grylls"/>
    <x v="2"/>
    <s v="February 16, 2021"/>
    <n v="2021"/>
    <x v="1"/>
    <n v="5"/>
    <s v="TV-PG"/>
    <x v="2"/>
    <s v="Guidance"/>
    <n v="139"/>
    <s v="Medium"/>
    <x v="80"/>
  </r>
  <r>
    <x v="629"/>
    <x v="0"/>
    <s v="Awara Paagal Deewana"/>
    <s v="Vikram Bhatt"/>
    <s v="Akshay Kumar, Sunil Shetty, Aftab Shivdasani, Preeti Jhangiani, Amrita Arora, Aarti Chhabria, Paresh Rawal, Johny Lever, Rahul Dev, Supriya Pilgaonkar"/>
    <x v="4"/>
    <s v="February 16, 2021"/>
    <n v="2021"/>
    <x v="12"/>
    <n v="24"/>
    <s v="TV-14"/>
    <x v="1"/>
    <s v="Guidance"/>
    <n v="162"/>
    <s v="Medium"/>
    <x v="15"/>
  </r>
  <r>
    <x v="630"/>
    <x v="0"/>
    <s v="The Resurrection of Gavin Stone"/>
    <s v="Dallas Jenkins"/>
    <s v="Brett Dalton, Anjelah Johnson-Reyes, D.B. Sweeney, Neil Flynn, Shawn Michaels, Patrick Gagnon, Tim Frank, Tara Rios, Liam Matthews, Mary Thornton"/>
    <x v="2"/>
    <s v="February 16, 2021"/>
    <n v="2021"/>
    <x v="5"/>
    <n v="9"/>
    <s v="PG"/>
    <x v="2"/>
    <s v="Guidance"/>
    <n v="92"/>
    <s v="Medium"/>
    <x v="73"/>
  </r>
  <r>
    <x v="631"/>
    <x v="0"/>
    <s v="My Teacher, My Obsession"/>
    <s v="Damin Romay"/>
    <s v="Lucy Loken, Laura Bilgeri, Rusty Joiner, Alexandria Deberry, Dakota Bruton, Theresa Sutera, Vin Morreale Jr., Shelby Alicea, Tyler Joseph Campbell, Lestonja Diaz"/>
    <x v="2"/>
    <s v="February 15, 2021"/>
    <n v="2021"/>
    <x v="21"/>
    <n v="8"/>
    <s v="TV-14"/>
    <x v="1"/>
    <s v="Guidance"/>
    <n v="86"/>
    <s v="Short"/>
    <x v="7"/>
  </r>
  <r>
    <x v="632"/>
    <x v="0"/>
    <s v="Namaste Wahala"/>
    <s v="Hamisha Daryani Ahuja"/>
    <s v="Ini Dima-Okojie, Ruslaan Mumtaz, Richard Mofe-Damijo, Joke Silva, Sujata Sehgal, Koye Kekere Ekun, Hamisha Daryani Ahuja, Anee Icha, Ibrahim Suleiman, Osas Ighodaro, Broda Shaggi"/>
    <x v="9"/>
    <s v="February 14, 2021"/>
    <n v="2021"/>
    <x v="1"/>
    <n v="5"/>
    <s v="TV-14"/>
    <x v="1"/>
    <s v="Guidance"/>
    <n v="107"/>
    <s v="Medium"/>
    <x v="36"/>
  </r>
  <r>
    <x v="633"/>
    <x v="0"/>
    <s v="Monsoon"/>
    <s v="Hong Khaou"/>
    <s v="Henry Golding, Parker Sawyers, Molly Harris, David Tran"/>
    <x v="1"/>
    <s v="February 13, 2021"/>
    <n v="2021"/>
    <x v="22"/>
    <n v="6"/>
    <s v="TV-MA"/>
    <x v="0"/>
    <s v="Restricted"/>
    <n v="85"/>
    <s v="Short"/>
    <x v="111"/>
  </r>
  <r>
    <x v="634"/>
    <x v="0"/>
    <s v="Hate by Dani Rovira"/>
    <s v="Mario Briongos"/>
    <s v="Dani Rovira"/>
    <x v="35"/>
    <s v="February 12, 2021"/>
    <n v="2021"/>
    <x v="1"/>
    <n v="5"/>
    <s v="TV-MA"/>
    <x v="0"/>
    <s v="Restricted"/>
    <n v="83"/>
    <s v="Short"/>
    <x v="59"/>
  </r>
  <r>
    <x v="635"/>
    <x v="0"/>
    <s v="Mundina Nildana"/>
    <s v="Vinay Bharadwaj"/>
    <s v="Praveen Tej, Radhika Narayan, Ananya Kashyap, Ajay Raj, Dattanna, Shankar Ashwath, Kshama Santosh Rai, Diksha Sharma"/>
    <x v="4"/>
    <s v="February 12, 2021"/>
    <n v="2021"/>
    <x v="23"/>
    <n v="7"/>
    <s v="TV-MA"/>
    <x v="0"/>
    <s v="Restricted"/>
    <n v="104"/>
    <s v="Medium"/>
    <x v="23"/>
  </r>
  <r>
    <x v="636"/>
    <x v="0"/>
    <s v="To All The Boys: Always And Forever"/>
    <s v="Michael Fimognari"/>
    <s v="Lana Condor, Noah Centineo, Janel Parrish, Anna Cathcart, Ross Butler, Madeleine Arthur, Emilija Baranac, Trezzo Mahoro, Sarayu Blue, John Corbett, Kelcey Mawema, Sofia Black-D'Elia, Henry Thomas"/>
    <x v="2"/>
    <s v="February 12, 2021"/>
    <n v="2021"/>
    <x v="1"/>
    <n v="5"/>
    <s v="TV-14"/>
    <x v="1"/>
    <s v="Guidance"/>
    <n v="116"/>
    <s v="Medium"/>
    <x v="35"/>
  </r>
  <r>
    <x v="637"/>
    <x v="0"/>
    <s v="Xico's Journey"/>
    <s v="Eric D. Cabello Daz"/>
    <s v="Vernica Alva, Pablo Gama Iturrarn Mago Gamini, Luis ngel Jaramillo, Lila Downs, Elena Poniatowska, Vernica Castro, Enrique Guzmn, Alex Lora, Marco Antonio Sols, Vctor Trujillo"/>
    <x v="38"/>
    <s v="February 12, 2021"/>
    <n v="2021"/>
    <x v="1"/>
    <n v="5"/>
    <s v="TV-Y7"/>
    <x v="3"/>
    <s v="Safe"/>
    <n v="87"/>
    <s v="Short"/>
    <x v="80"/>
  </r>
  <r>
    <x v="638"/>
    <x v="0"/>
    <s v="Growing up and other problems"/>
    <s v="Clara Martnez-Lzaro"/>
    <s v="Silvia Alonso, Brbara Goenaga, Mara Esteve, Vito Sanz, Francesco Carril"/>
    <x v="35"/>
    <s v="February 11, 2021"/>
    <n v="2021"/>
    <x v="21"/>
    <n v="8"/>
    <s v="TV-14"/>
    <x v="1"/>
    <s v="Guidance"/>
    <n v="91"/>
    <s v="Medium"/>
    <x v="36"/>
  </r>
  <r>
    <x v="639"/>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58"/>
    <s v="February 11, 2021"/>
    <n v="2021"/>
    <x v="22"/>
    <n v="6"/>
    <s v="TV-14"/>
    <x v="1"/>
    <s v="Guidance"/>
    <n v="119"/>
    <s v="Medium"/>
    <x v="23"/>
  </r>
  <r>
    <x v="640"/>
    <x v="0"/>
    <s v="Middle of Nowhere"/>
    <s v="Ava DuVernay"/>
    <s v="Emayatzy Corinealdi, David Oyelowo, Omari Hardwick, Lorraine Toussaint, Edwina Findley Dickerson, Sharon Lawrence, Nehemiah Sutton, Troy Curvey III, Maya Gilbert, Dondre T. Whitfield"/>
    <x v="2"/>
    <s v="February 11, 2021"/>
    <n v="2021"/>
    <x v="10"/>
    <n v="14"/>
    <s v="R"/>
    <x v="0"/>
    <s v="Restricted"/>
    <n v="102"/>
    <s v="Medium"/>
    <x v="54"/>
  </r>
  <r>
    <x v="641"/>
    <x v="0"/>
    <s v="Red Dot"/>
    <s v="Alain Darborg"/>
    <s v="Nanna Blondell, Anastasios Soulis, Thomas Hanzon, Johannes Kuhnke, Tomas Bergstrm, Kalled Mustonen, Anna Azcrate"/>
    <x v="92"/>
    <s v="February 11, 2021"/>
    <n v="2021"/>
    <x v="1"/>
    <n v="5"/>
    <s v="TV-MA"/>
    <x v="0"/>
    <s v="Restricted"/>
    <n v="86"/>
    <s v="Short"/>
    <x v="107"/>
  </r>
  <r>
    <x v="642"/>
    <x v="0"/>
    <s v="Squared Love"/>
    <s v="Filip Zylber"/>
    <s v="Adrianna Chlebicka, Mateusz Banasiuk, Agnieszka ulewska, Krzysztof Czeczot, Mirosaw Baka, Tomasz Karolak, Bartomiej Kotschedoff, Jacek Knap, Anna Smoowik, Helena Mazur, Sebastian Stankiewicz"/>
    <x v="52"/>
    <s v="February 11, 2021"/>
    <n v="2021"/>
    <x v="1"/>
    <n v="5"/>
    <s v="TV-14"/>
    <x v="1"/>
    <s v="Guidance"/>
    <n v="102"/>
    <s v="Medium"/>
    <x v="4"/>
  </r>
  <r>
    <x v="643"/>
    <x v="0"/>
    <s v="This Is the Life"/>
    <s v="Ava DuVernay"/>
    <s v="Abstract Rude, Chali 2na, Cut Chemist, Ellay Khule, Riddlore, Medusa, Myka Nyne, Pigeon John, 2Mex"/>
    <x v="2"/>
    <s v="February 11, 2021"/>
    <n v="2021"/>
    <x v="16"/>
    <n v="18"/>
    <s v="TV-MA"/>
    <x v="0"/>
    <s v="Restricted"/>
    <n v="98"/>
    <s v="Medium"/>
    <x v="18"/>
  </r>
  <r>
    <x v="644"/>
    <x v="0"/>
    <s v="The Misadventures of Hedi and Cokeman"/>
    <s v="Julien Royal"/>
    <s v="Hedi Bouchenafa, Nassim Lyes, Fred Testot, Julie Ferrier, Benjamin Trani, Hugues Jourdain, Charlotte Gabris, Vincent Desagnat, Nina Kepekian, Hakim Jemili, Bun-hay Mean"/>
    <x v="29"/>
    <s v="February 10, 2021"/>
    <n v="2021"/>
    <x v="1"/>
    <n v="5"/>
    <s v="TV-MA"/>
    <x v="0"/>
    <s v="Restricted"/>
    <n v="99"/>
    <s v="Medium"/>
    <x v="43"/>
  </r>
  <r>
    <x v="645"/>
    <x v="0"/>
    <s v="The World We Make"/>
    <s v="Brian Baugh"/>
    <s v="Caleb Castille, Rose Reid, Kevin Sizemore, Gregory Alan Williams"/>
    <x v="2"/>
    <s v="February 10, 2021"/>
    <n v="2021"/>
    <x v="23"/>
    <n v="7"/>
    <s v="PG"/>
    <x v="2"/>
    <s v="Guidance"/>
    <n v="108"/>
    <s v="Medium"/>
    <x v="21"/>
  </r>
  <r>
    <x v="646"/>
    <x v="0"/>
    <s v="War Dogs"/>
    <s v="Todd Phillips"/>
    <s v="Jonah Hill, Miles Teller, Ana de Armas, Kevin Pollak, Bradley Cooper, Shaun Toub, Steve Lantz, Gregg Weiner, JB Blanc, Patrick St. Esprit"/>
    <x v="139"/>
    <s v="February 8, 2021"/>
    <n v="2021"/>
    <x v="32"/>
    <n v="10"/>
    <s v="R"/>
    <x v="0"/>
    <s v="Restricted"/>
    <n v="114"/>
    <s v="Medium"/>
    <x v="2"/>
  </r>
  <r>
    <x v="647"/>
    <x v="0"/>
    <s v="Monster Run"/>
    <s v="Henri Wong"/>
    <s v="Shawn Yue, Jessie Li, Kara Wai, Tu Men, Qiao Shan, Wang Yutian, Yang Di, Wang Zhener"/>
    <x v="103"/>
    <s v="February 7, 2021"/>
    <n v="2021"/>
    <x v="22"/>
    <n v="6"/>
    <s v="TV-14"/>
    <x v="1"/>
    <s v="Guidance"/>
    <n v="104"/>
    <s v="Medium"/>
    <x v="32"/>
  </r>
  <r>
    <x v="648"/>
    <x v="0"/>
    <s v="Blanche Gardin: I talk to myself"/>
    <s v="Maa Sandoz"/>
    <s v="Blanche Gardin"/>
    <x v="29"/>
    <s v="February 5, 2021"/>
    <n v="2021"/>
    <x v="5"/>
    <n v="9"/>
    <s v="TV-MA"/>
    <x v="0"/>
    <s v="Restricted"/>
    <n v="88"/>
    <s v="Short"/>
    <x v="59"/>
  </r>
  <r>
    <x v="649"/>
    <x v="0"/>
    <s v="Doob: No Bed of Roses"/>
    <s v="Mostofa Sarwar Farooki"/>
    <s v="Irrfan Khan, Nusrat Imroz Tisha, Parno Mittra, Rokeya Prachy, Nader Chowdhury, Rashad Hossain"/>
    <x v="140"/>
    <s v="February 5, 2021"/>
    <n v="2021"/>
    <x v="5"/>
    <n v="9"/>
    <s v="TV-PG"/>
    <x v="2"/>
    <s v="Guidance"/>
    <n v="104"/>
    <s v="Medium"/>
    <x v="0"/>
  </r>
  <r>
    <x v="650"/>
    <x v="0"/>
    <s v="Little Big Women"/>
    <s v="Joseph Hsu"/>
    <s v="Chen Shu-fang, Hsieh Ying-xuan, Vivian Hsu, Sun Ke-fang, Ding Ning, Buffy Chen, Chang Han, Lung Shao-hua, Honduras, Weber Yang, Sara Yu, Janine Chang"/>
    <x v="45"/>
    <s v="February 5, 2021"/>
    <n v="2021"/>
    <x v="22"/>
    <n v="6"/>
    <s v="TV-14"/>
    <x v="1"/>
    <s v="Guidance"/>
    <n v="123"/>
    <s v="Medium"/>
    <x v="3"/>
  </r>
  <r>
    <x v="651"/>
    <x v="0"/>
    <s v="Malcolm &amp; Marie"/>
    <s v="Sam Levinson"/>
    <s v="Zendaya, John David Washington"/>
    <x v="2"/>
    <s v="February 5, 2021"/>
    <n v="2021"/>
    <x v="1"/>
    <n v="5"/>
    <s v="R"/>
    <x v="0"/>
    <s v="Restricted"/>
    <n v="106"/>
    <s v="Medium"/>
    <x v="44"/>
  </r>
  <r>
    <x v="652"/>
    <x v="0"/>
    <s v="Space Sweepers"/>
    <s v="Jo Sung-hee"/>
    <s v="Song Joong-ki, Kim Tae-ri, Jin Sun-kyu, Yoo Hai-jin, Richard Armitage, Park Ye-rin"/>
    <x v="68"/>
    <s v="February 5, 2021"/>
    <n v="2021"/>
    <x v="1"/>
    <n v="5"/>
    <s v="TV-MA"/>
    <x v="0"/>
    <s v="Restricted"/>
    <n v="138"/>
    <s v="Medium"/>
    <x v="53"/>
  </r>
  <r>
    <x v="653"/>
    <x v="0"/>
    <s v="The Last Paradiso"/>
    <s v="Rocco Ricciardulli"/>
    <s v="Riccardo Scamarcio, Gaia Bermani Amaral, Valentina Cervi, Antonio Gerardi, Federica Torchetti, Anna Maria de Luca, Lucia Zotti, Nicoletta Carbonara, Donato Placido, Mimmo Mignemi"/>
    <x v="59"/>
    <s v="February 5, 2021"/>
    <n v="2021"/>
    <x v="22"/>
    <n v="6"/>
    <s v="TV-MA"/>
    <x v="0"/>
    <s v="Restricted"/>
    <n v="107"/>
    <s v="Medium"/>
    <x v="23"/>
  </r>
  <r>
    <x v="654"/>
    <x v="0"/>
    <s v="The Yin-Yang Master: Dream Of Eternity"/>
    <s v="Guo Jingming"/>
    <s v="Mark Chao, Deng Lun, Wang Ziwen, Jessie Li, Wang Duo, Sun Chenjun, Xu Kaicheng, Jasper, Ju Xiaowen"/>
    <x v="103"/>
    <s v="February 5, 2021"/>
    <n v="2021"/>
    <x v="1"/>
    <n v="5"/>
    <s v="TV-14"/>
    <x v="1"/>
    <s v="Guidance"/>
    <n v="133"/>
    <s v="Medium"/>
    <x v="32"/>
  </r>
  <r>
    <x v="655"/>
    <x v="0"/>
    <s v="All My Friends Are Dead"/>
    <s v="Jan Belcl"/>
    <s v="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
    <x v="52"/>
    <s v="February 3, 2021"/>
    <n v="2021"/>
    <x v="22"/>
    <n v="6"/>
    <s v="TV-MA"/>
    <x v="0"/>
    <s v="Restricted"/>
    <n v="97"/>
    <s v="Medium"/>
    <x v="36"/>
  </r>
  <r>
    <x v="656"/>
    <x v="0"/>
    <s v="Black Beach"/>
    <s v="Esteban Crespo"/>
    <s v="Ral Arvalo, Candela Pea, Paulina Garca, Claude Musungayi, Babou Cham, Lidia Nen, Melina Matthews, Emilio Buale, Mulie Jarju, Jimmy Castro, Fenda Drame, Dairon Tallon, Teresita Evuy, Olivier Bony"/>
    <x v="141"/>
    <s v="February 3, 2021"/>
    <n v="2021"/>
    <x v="22"/>
    <n v="6"/>
    <s v="TV-MA"/>
    <x v="0"/>
    <s v="Restricted"/>
    <n v="116"/>
    <s v="Medium"/>
    <x v="32"/>
  </r>
  <r>
    <x v="657"/>
    <x v="0"/>
    <s v="Our Lady of San Juan, Four Centuries of Miracles"/>
    <s v="No Gonzlez"/>
    <s v="Alejandro Pea Arenzana, Alejandra Yaez Reynoso, Giuliana Baker, Mauricio Lpez, Antia Nazarely Reynoso, Felipe De Jesus Hernndez, Fernanda Michelle Torres"/>
    <x v="38"/>
    <s v="February 2, 2021"/>
    <n v="2021"/>
    <x v="22"/>
    <n v="6"/>
    <s v="TV-PG"/>
    <x v="2"/>
    <s v="Guidance"/>
    <n v="123"/>
    <s v="Medium"/>
    <x v="89"/>
  </r>
  <r>
    <x v="658"/>
    <x v="0"/>
    <s v="Beverly Hills Ninja"/>
    <s v="Dennis Dugan"/>
    <s v="Chris Farley, Nicollette Sheridan, Robin Shou, Nathaniel Parker, Soon-Tek Oh, Keith Cooke, Chris Rock, Franois Chau, Dale Ishimoto, Daming Chen"/>
    <x v="2"/>
    <s v="February 1, 2021"/>
    <n v="2021"/>
    <x v="36"/>
    <n v="29"/>
    <s v="PG-13"/>
    <x v="1"/>
    <s v="Guidance"/>
    <n v="89"/>
    <s v="Short"/>
    <x v="27"/>
  </r>
  <r>
    <x v="659"/>
    <x v="0"/>
    <s v="Rocks"/>
    <s v="Sarah Gavron"/>
    <s v="Bukky Bakray, Kosar Ali, D'angelou Osei Kissiedu, Shaneigha-Monik Greyson, Sarah Niles, Ruby Stokes, Tawheda Begum, Afi Okaidja, Anastasia Dymitrow"/>
    <x v="1"/>
    <s v="February 1, 2021"/>
    <n v="2021"/>
    <x v="23"/>
    <n v="7"/>
    <s v="TV-MA"/>
    <x v="0"/>
    <s v="Restricted"/>
    <n v="93"/>
    <s v="Medium"/>
    <x v="24"/>
  </r>
  <r>
    <x v="660"/>
    <x v="0"/>
    <s v="Shutter Island"/>
    <s v="Martin Scorsese"/>
    <s v="Leonardo DiCaprio, Mark Ruffalo, Ben Kingsley, Max von Sydow, Michelle Williams, Emily Mortimer, Patricia Clarkson, Jackie Earle Haley, Ted Levine, John Carroll Lynch, Elias Koteas"/>
    <x v="2"/>
    <s v="February 1, 2021"/>
    <n v="2021"/>
    <x v="3"/>
    <n v="16"/>
    <s v="R"/>
    <x v="0"/>
    <s v="Restricted"/>
    <n v="139"/>
    <s v="Medium"/>
    <x v="7"/>
  </r>
  <r>
    <x v="661"/>
    <x v="0"/>
    <s v="The Bank Job"/>
    <s v="Roger Donaldson"/>
    <s v="Jason Statham, Saffron Burrows, Richard Lintern, Stephen Campbell Moore, Daniel Mays, Peter Bowles, Keeley Hawes, Colin Salmon, Alki David, James Faulkner"/>
    <x v="142"/>
    <s v="February 1, 2021"/>
    <n v="2021"/>
    <x v="16"/>
    <n v="18"/>
    <s v="R"/>
    <x v="0"/>
    <s v="Restricted"/>
    <n v="112"/>
    <s v="Medium"/>
    <x v="20"/>
  </r>
  <r>
    <x v="662"/>
    <x v="1"/>
    <s v="The House Arrest of Us"/>
    <s v="Richard Arellano"/>
    <s v="Daniel Padilla, Kathryn Bernardo, Herbert Bautista, Ruffa Gutierrez, Gardo Versoza, Arlene Muhlach, Arlene Muchlach, Dennis Padilla, Riva Quenery, Anthony Jennings, Alora Sasam, Huybs Azarcon"/>
    <x v="83"/>
    <s v="February 1, 2021"/>
    <n v="2021"/>
    <x v="22"/>
    <n v="6"/>
    <s v="TV-MA"/>
    <x v="0"/>
    <s v="Restricted"/>
    <s v="1 Season"/>
    <s v="Seasons"/>
    <x v="68"/>
  </r>
  <r>
    <x v="663"/>
    <x v="0"/>
    <s v="Zathura"/>
    <s v="Jon Favreau"/>
    <s v="Jonah Bobo, Josh Hutcherson, Dax Shepard, Kristen Stewart, Tim Robbins, Frank Oz, John Alexander, Derek Mears, Douglas Tait, Joe Bucaro III"/>
    <x v="2"/>
    <s v="February 1, 2021"/>
    <n v="2021"/>
    <x v="19"/>
    <n v="21"/>
    <s v="PG"/>
    <x v="2"/>
    <s v="Guidance"/>
    <n v="101"/>
    <s v="Medium"/>
    <x v="148"/>
  </r>
  <r>
    <x v="664"/>
    <x v="0"/>
    <s v="Fatima"/>
    <s v="Marco Pontecorvo"/>
    <s v="Joaquim de Almeida, Goran Visnjic, Stephanie Gil, Alejandra Howard, Jorge Lamelas, Lcia Moniz, Marco D'Almeida, Joana Ribeiro, Carla Chambel, Elmano Sancho, Harvey Keitel, Sonia Braga"/>
    <x v="143"/>
    <s v="January 31, 2021"/>
    <n v="2021"/>
    <x v="22"/>
    <n v="6"/>
    <s v="PG-13"/>
    <x v="1"/>
    <s v="Guidance"/>
    <n v="113"/>
    <s v="Medium"/>
    <x v="40"/>
  </r>
  <r>
    <x v="665"/>
    <x v="0"/>
    <s v="Hell Fest"/>
    <s v="Gregory Plotkin"/>
    <s v="Amy Forsyth, Reign Edwards, Bex Taylor-Klaus, Tony Todd, Christian James, Matt Mercurio, Michael Tourek, Courtney Dietz, Stephen Conroy"/>
    <x v="2"/>
    <s v="January 31, 2021"/>
    <n v="2021"/>
    <x v="21"/>
    <n v="8"/>
    <s v="R"/>
    <x v="0"/>
    <s v="Restricted"/>
    <n v="89"/>
    <s v="Short"/>
    <x v="55"/>
  </r>
  <r>
    <x v="666"/>
    <x v="0"/>
    <s v="Below Zero"/>
    <s v="Llus Qulez"/>
    <s v="Javier Gutirrez, Karra Elejalde, Luis Callejo, Andrs Gertrdix, Isak Ferriz, dgar Vittorino, Miquel Gelabert, Florin Opritescu, lex Monner, Patrick Criado"/>
    <x v="35"/>
    <s v="January 29, 2021"/>
    <n v="2021"/>
    <x v="1"/>
    <n v="5"/>
    <s v="TV-MA"/>
    <x v="0"/>
    <s v="Restricted"/>
    <n v="107"/>
    <s v="Medium"/>
    <x v="32"/>
  </r>
  <r>
    <x v="667"/>
    <x v="0"/>
    <s v="Finding Ohana"/>
    <s v="Jude Weng"/>
    <s v="Kea Peahu, Alex Aiono, Lindsay Watson, Owen Vaccaro, Kelly Hu, Branscombe Richmond, Ke Huy Quan, Brad Kalilimoku, Chris Parnell, Marc Evan Jackson, Ricky Garcia"/>
    <x v="2"/>
    <s v="January 29, 2021"/>
    <n v="2021"/>
    <x v="1"/>
    <n v="5"/>
    <s v="PG"/>
    <x v="2"/>
    <s v="Guidance"/>
    <n v="123"/>
    <s v="Medium"/>
    <x v="17"/>
  </r>
  <r>
    <x v="668"/>
    <x v="0"/>
    <s v="The Dig"/>
    <s v="Simon Stone"/>
    <s v="Carey Mulligan, Ralph Fiennes, Lily James, Johnny Flynn, Ben Chaplin, Ken Stott"/>
    <x v="1"/>
    <s v="January 29, 2021"/>
    <n v="2021"/>
    <x v="1"/>
    <n v="5"/>
    <s v="PG-13"/>
    <x v="1"/>
    <s v="Guidance"/>
    <n v="113"/>
    <s v="Medium"/>
    <x v="3"/>
  </r>
  <r>
    <x v="669"/>
    <x v="0"/>
    <s v="June &amp; Kopi"/>
    <s v="Noviandra Santosa"/>
    <s v="Acha Septriasa, Ryan Delon, Makayla Rose Hilli, TJ"/>
    <x v="58"/>
    <s v="January 28, 2021"/>
    <n v="2021"/>
    <x v="1"/>
    <n v="5"/>
    <s v="TV-PG"/>
    <x v="2"/>
    <s v="Guidance"/>
    <n v="90"/>
    <s v="Medium"/>
    <x v="104"/>
  </r>
  <r>
    <x v="670"/>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2"/>
    <s v="January 27, 2021"/>
    <n v="2021"/>
    <x v="1"/>
    <n v="5"/>
    <s v="TV-14"/>
    <x v="1"/>
    <s v="Guidance"/>
    <n v="52"/>
    <s v="Short"/>
    <x v="102"/>
  </r>
  <r>
    <x v="671"/>
    <x v="0"/>
    <s v="Kilometers and Kilometers"/>
    <s v="Jeo Baby"/>
    <s v="Tovino Thomas, India Jarvis, Joju George, Sidhartha Siva, Basil Joseph, Sudheesh, Parvathi T, Pauly Valsan"/>
    <x v="4"/>
    <s v="January 27, 2021"/>
    <n v="2021"/>
    <x v="22"/>
    <n v="6"/>
    <s v="TV-MA"/>
    <x v="0"/>
    <s v="Restricted"/>
    <n v="127"/>
    <s v="Medium"/>
    <x v="22"/>
  </r>
  <r>
    <x v="672"/>
    <x v="0"/>
    <s v="Penguin Bloom"/>
    <s v="Glendyn Ivin"/>
    <s v="Naomi Watts, Andrew Lincoln, Jacki Weaver, Griffin Murray-Johnston, Rachel House, Leeanna Walsman, Lisa Hensley, Felix Cameron, Abe Clifford-Barr"/>
    <x v="20"/>
    <s v="January 27, 2021"/>
    <n v="2021"/>
    <x v="1"/>
    <n v="5"/>
    <s v="TV-14"/>
    <x v="1"/>
    <s v="Guidance"/>
    <n v="95"/>
    <s v="Medium"/>
    <x v="19"/>
  </r>
  <r>
    <x v="673"/>
    <x v="0"/>
    <s v="Black Rose"/>
    <s v="Okey Oku"/>
    <s v="Blossom Chukwujekwu, Ebele Okaro, Lilian Echelon, Betty Bellor, Swanky JKA"/>
    <x v="9"/>
    <s v="January 26, 2021"/>
    <n v="2021"/>
    <x v="21"/>
    <n v="8"/>
    <s v="TV-14"/>
    <x v="1"/>
    <s v="Guidance"/>
    <n v="121"/>
    <s v="Medium"/>
    <x v="3"/>
  </r>
  <r>
    <x v="674"/>
    <x v="0"/>
    <s v="So My Grandmas a Lesbian!"/>
    <s v="ngeles Rein"/>
    <s v="Rosa Mara Sard, Vernica Forqu, Ingrid Garca Jonsson, David Verdaguer, Candela Pea, Mnica Lpez, Pol Monen, Alex O'Dogherty, Leander Vyvey, Liz Lobato"/>
    <x v="144"/>
    <s v="January 22, 2021"/>
    <n v="2021"/>
    <x v="22"/>
    <n v="6"/>
    <s v="TV-MA"/>
    <x v="0"/>
    <s v="Restricted"/>
    <n v="95"/>
    <s v="Medium"/>
    <x v="149"/>
  </r>
  <r>
    <x v="675"/>
    <x v="0"/>
    <s v="The Next Three Days"/>
    <s v="Paul Haggis"/>
    <s v="Russell Crowe, Elizabeth Banks, Brian Dennehy, Lennie James, Olivia Wilde, Ty Simpkins, Helen Carey, Liam Neeson, Daniel Stern, Kevin Corrigan"/>
    <x v="49"/>
    <s v="January 22, 2021"/>
    <n v="2021"/>
    <x v="3"/>
    <n v="16"/>
    <s v="PG-13"/>
    <x v="1"/>
    <s v="Guidance"/>
    <n v="133"/>
    <s v="Medium"/>
    <x v="13"/>
  </r>
  <r>
    <x v="676"/>
    <x v="0"/>
    <s v="The White Tiger"/>
    <s v="Ramin Bahrani"/>
    <s v="Adarsh Gourav, Rajkummar Rao, Priyanka Chopra Jonas, Mahesh Manjrekar, Vijay Maurya"/>
    <x v="145"/>
    <s v="January 22, 2021"/>
    <n v="2021"/>
    <x v="1"/>
    <n v="5"/>
    <s v="R"/>
    <x v="0"/>
    <s v="Restricted"/>
    <n v="127"/>
    <s v="Medium"/>
    <x v="24"/>
  </r>
  <r>
    <x v="677"/>
    <x v="0"/>
    <s v="Friendsgiving"/>
    <s v="Nicol Paone"/>
    <s v="Malin Akerman, Kat Dennings, Aisha Tyler, Jane Seymour, Jack Donnelly, Chelsea Peretti, Christine Taylor, Ryan Hansen, Deon Cole, Wanda Sykes"/>
    <x v="2"/>
    <s v="January 21, 2021"/>
    <n v="2021"/>
    <x v="22"/>
    <n v="6"/>
    <s v="R"/>
    <x v="0"/>
    <s v="Restricted"/>
    <n v="95"/>
    <s v="Medium"/>
    <x v="5"/>
  </r>
  <r>
    <x v="678"/>
    <x v="0"/>
    <s v="The Shadow of Violence"/>
    <s v="Nick Rowland"/>
    <s v="Cosmo Jarvis, Barry Keoghan, Niamh Algar, Ned Dennehy, Kiljan Tyr Moroney, David Wilmot, Brid Brennan, Simone Kirby, Anthony Welsh"/>
    <x v="146"/>
    <s v="January 21, 2021"/>
    <n v="2021"/>
    <x v="22"/>
    <n v="6"/>
    <s v="R"/>
    <x v="0"/>
    <s v="Restricted"/>
    <n v="101"/>
    <s v="Medium"/>
    <x v="24"/>
  </r>
  <r>
    <x v="679"/>
    <x v="0"/>
    <s v="Cut Throat City"/>
    <s v="RZA"/>
    <s v="Shameik Moore, Demetrius Shipp Jr., Denzel Whitaker, Keean Johnson, Kat Graham, T.I., Terrence Howard, Rob Morgan, Eiza Gonzlez, Ethan Hawke, Wesley Snipes"/>
    <x v="2"/>
    <s v="January 20, 2021"/>
    <n v="2021"/>
    <x v="22"/>
    <n v="6"/>
    <s v="R"/>
    <x v="0"/>
    <s v="Restricted"/>
    <n v="123"/>
    <s v="Medium"/>
    <x v="24"/>
  </r>
  <r>
    <x v="680"/>
    <x v="0"/>
    <s v="Sightless"/>
    <s v="Cooper Karl"/>
    <s v="Madelaine Petsch, Alexander Koch, December Ensminger, Lee Jones"/>
    <x v="2"/>
    <s v="January 20, 2021"/>
    <n v="2021"/>
    <x v="22"/>
    <n v="6"/>
    <s v="TV-14"/>
    <x v="1"/>
    <s v="Guidance"/>
    <n v="89"/>
    <s v="Short"/>
    <x v="7"/>
  </r>
  <r>
    <x v="681"/>
    <x v="0"/>
    <s v="Homefront"/>
    <s v="Gary Fleder"/>
    <s v="Jason Statham, James Franco, Izabela Vidovic, Kate Bosworth, Marcus Hester, Clancy Brown, Winona Ryder, Omar Benson Miller, Rachelle Lefevre, Frank Grillo, Chuck Zito, Pruitt Taylor Vince"/>
    <x v="2"/>
    <s v="January 18, 2021"/>
    <n v="2021"/>
    <x v="4"/>
    <n v="13"/>
    <s v="R"/>
    <x v="0"/>
    <s v="Restricted"/>
    <n v="100"/>
    <s v="Medium"/>
    <x v="12"/>
  </r>
  <r>
    <x v="682"/>
    <x v="0"/>
    <s v="A Monster Calls"/>
    <s v="J.A. Bayona"/>
    <s v="Lewis MacDougall, Sigourney Weaver, Felicity Jones, Liam Neeson, Toby Kebbell, Ben Moor, James Melville, Oliver Steer, Dominic Boyle, Geraldine Chaplin, Jennifer Lim"/>
    <x v="147"/>
    <s v="January 16, 2021"/>
    <n v="2021"/>
    <x v="32"/>
    <n v="10"/>
    <s v="PG-13"/>
    <x v="1"/>
    <s v="Guidance"/>
    <n v="108"/>
    <s v="Medium"/>
    <x v="150"/>
  </r>
  <r>
    <x v="683"/>
    <x v="0"/>
    <s v="Death of Me"/>
    <s v="Darren Lynn Bousman"/>
    <s v="Maggie Q, Luke Hemsworth, Alex Essoe, Ingkarat Jaraswongkosol, Kelly B. Jones, Caledonia Burr"/>
    <x v="136"/>
    <s v="January 16, 2021"/>
    <n v="2021"/>
    <x v="22"/>
    <n v="6"/>
    <s v="R"/>
    <x v="0"/>
    <s v="Restricted"/>
    <n v="94"/>
    <s v="Medium"/>
    <x v="55"/>
  </r>
  <r>
    <x v="684"/>
    <x v="0"/>
    <s v="Radium Girls"/>
    <s v="Lydia Dean Pilcher, Ginny Mohler"/>
    <s v="Joey King, Abby Quinn, Cara Seymour, Scott Shepherd, Susan Heyward, Neal Huff, Collin Kelly-Sordelet, John Bedford Lloyd, Joe Grifasi, Colby Minifie"/>
    <x v="2"/>
    <s v="January 16, 2021"/>
    <n v="2021"/>
    <x v="21"/>
    <n v="8"/>
    <s v="TV-14"/>
    <x v="1"/>
    <s v="Guidance"/>
    <n v="103"/>
    <s v="Medium"/>
    <x v="44"/>
  </r>
  <r>
    <x v="685"/>
    <x v="0"/>
    <s v="Double Dad"/>
    <s v="Cris D'Amato"/>
    <s v="Maisa Silva, Eduardo Moscovis, Marcelo Mdici, Laila Zaid, Pedro Ottoni, Rayana Diniz, Caio Vegatti, Faf de Belm, Thaynara Og, Roberto Bonfim"/>
    <x v="80"/>
    <s v="January 15, 2021"/>
    <n v="2021"/>
    <x v="22"/>
    <n v="6"/>
    <s v="TV-G"/>
    <x v="2"/>
    <s v="Guidance"/>
    <n v="105"/>
    <s v="Medium"/>
    <x v="73"/>
  </r>
  <r>
    <x v="686"/>
    <x v="0"/>
    <s v="Outside the Wire"/>
    <s v="Mikael Hfstrm"/>
    <s v="Anthony Mackie, Damson Idris, Emily Beecham, Michael Kelly, Pilou Asbk"/>
    <x v="148"/>
    <s v="January 15, 2021"/>
    <n v="2021"/>
    <x v="1"/>
    <n v="5"/>
    <s v="R"/>
    <x v="0"/>
    <s v="Restricted"/>
    <n v="116"/>
    <s v="Medium"/>
    <x v="12"/>
  </r>
  <r>
    <x v="687"/>
    <x v="0"/>
    <s v="Penguins of Madagascar: The Movie"/>
    <s v="Eric Darnell, Simon J. Smith"/>
    <s v="Tom McGrath, Christopher Knights, Chris Miller, Conrad Vernon, John Malkovich, Benedict Cumberbatch, Ken Jeong, Annet Mahendru, Peter Stormare"/>
    <x v="2"/>
    <s v="January 15, 2021"/>
    <n v="2021"/>
    <x v="28"/>
    <n v="12"/>
    <s v="PG"/>
    <x v="2"/>
    <s v="Guidance"/>
    <n v="92"/>
    <s v="Medium"/>
    <x v="17"/>
  </r>
  <r>
    <x v="688"/>
    <x v="0"/>
    <s v="Pinkfong &amp; Baby Shark's Space Adventure"/>
    <s v="Byeon Hee-sun"/>
    <s v="Jo Kyoung-i, Kim Seo-yeong, Kim Eun-ah, Jeong Jae-heon"/>
    <x v="149"/>
    <s v="January 15, 2021"/>
    <n v="2021"/>
    <x v="23"/>
    <n v="7"/>
    <s v="TV-Y"/>
    <x v="3"/>
    <s v="Safe"/>
    <n v="65"/>
    <s v="Short"/>
    <x v="80"/>
  </r>
  <r>
    <x v="689"/>
    <x v="0"/>
    <s v="The Vanished"/>
    <s v="Peter Facinelli"/>
    <s v="Thomas Jane, Anne Heche, Jason Patric, John D. Hickman, Peter Facinelli, Alex Haydon, Aleksei Archer, Kristopher Wente"/>
    <x v="2"/>
    <s v="January 15, 2021"/>
    <n v="2021"/>
    <x v="22"/>
    <n v="6"/>
    <s v="R"/>
    <x v="0"/>
    <s v="Restricted"/>
    <n v="115"/>
    <s v="Medium"/>
    <x v="7"/>
  </r>
  <r>
    <x v="690"/>
    <x v="0"/>
    <s v="Tribhanga - Tedhi Medhi Crazy"/>
    <s v="Renuka Shahane"/>
    <s v="Kajol, Tanvi Azmi, Mithila Palkar, Kunaal Roy Kapur, Vaibhav Tatwawaadi, Kanwaljeet Singh, Manav Gohil, Shweta Mehendale"/>
    <x v="4"/>
    <s v="January 15, 2021"/>
    <n v="2021"/>
    <x v="1"/>
    <n v="5"/>
    <s v="TV-MA"/>
    <x v="0"/>
    <s v="Restricted"/>
    <n v="96"/>
    <s v="Medium"/>
    <x v="3"/>
  </r>
  <r>
    <x v="691"/>
    <x v="0"/>
    <s v="What Would Sophia Loren Do?"/>
    <s v="Ross Kauffman"/>
    <s v="Nancy &quot;Vincenza Careri&quot; Kulik, Sophia Loren"/>
    <x v="2"/>
    <s v="January 15, 2021"/>
    <n v="2021"/>
    <x v="1"/>
    <n v="5"/>
    <s v="TV-14"/>
    <x v="1"/>
    <s v="Guidance"/>
    <n v="32"/>
    <s v="Short"/>
    <x v="65"/>
  </r>
  <r>
    <x v="692"/>
    <x v="0"/>
    <s v="Wish You"/>
    <s v="Sung Do-jun"/>
    <s v="Kang In-soo, Lee Sang, Soo-bin"/>
    <x v="68"/>
    <s v="January 15, 2021"/>
    <n v="2021"/>
    <x v="1"/>
    <n v="5"/>
    <s v="TV-PG"/>
    <x v="2"/>
    <s v="Guidance"/>
    <n v="102"/>
    <s v="Medium"/>
    <x v="134"/>
  </r>
  <r>
    <x v="693"/>
    <x v="0"/>
    <s v="Tanda Tanya"/>
    <s v="Hanung Bramantyo"/>
    <s v="Reza Rahadian, Revalina S. Temat, Rio Dewanto, Agus Kuncoro Adi, Endhita, Hengky Solaiman, Edmay Solaiman, Dedi Soetomo, M Ibrahim"/>
    <x v="58"/>
    <s v="January 14, 2021"/>
    <n v="2021"/>
    <x v="15"/>
    <n v="15"/>
    <s v="TV-MA"/>
    <x v="0"/>
    <s v="Restricted"/>
    <n v="102"/>
    <s v="Medium"/>
    <x v="3"/>
  </r>
  <r>
    <x v="694"/>
    <x v="0"/>
    <s v="The Heartbreak Club"/>
    <s v="Charles Gozali, Bagus Bramanti"/>
    <s v="Bhisma Mulia, Denira Wiraguna, Didi Kempot, Sisca JKT48, Erick Estrada, Asri Welas, Mo Sidik, Emil Kusumo, Dede Satria, Rezca Syam"/>
    <x v="58"/>
    <s v="January 14, 2021"/>
    <n v="2021"/>
    <x v="22"/>
    <n v="6"/>
    <s v="TV-14"/>
    <x v="1"/>
    <s v="Guidance"/>
    <n v="101"/>
    <s v="Medium"/>
    <x v="36"/>
  </r>
  <r>
    <x v="695"/>
    <x v="0"/>
    <s v="An Imperfect Murder"/>
    <s v="James Toback"/>
    <s v="Sienna Miller, Alec Baldwin, Charles Grodin, Colleen Camp, John Buffalo Mailer, Nick Mathews, Steven Prescod, Oliver &quot;Power&quot; Grant, James Toback"/>
    <x v="2"/>
    <s v="January 13, 2021"/>
    <n v="2021"/>
    <x v="5"/>
    <n v="9"/>
    <s v="R"/>
    <x v="0"/>
    <s v="Restricted"/>
    <n v="71"/>
    <s v="Short"/>
    <x v="13"/>
  </r>
  <r>
    <x v="696"/>
    <x v="0"/>
    <s v="Al acecho"/>
    <s v="Francisco D'Eufemia"/>
    <s v="Rodrigo de la Serna, Belen Blanco, Walter Jakob, Facundo Aquinos, Patricia Calisaya"/>
    <x v="42"/>
    <s v="January 12, 2021"/>
    <n v="2021"/>
    <x v="23"/>
    <n v="7"/>
    <s v="TV-MA"/>
    <x v="0"/>
    <s v="Restricted"/>
    <n v="81"/>
    <s v="Short"/>
    <x v="107"/>
  </r>
  <r>
    <x v="697"/>
    <x v="1"/>
    <s v="Last Tango in Halifax"/>
    <s v="Juliet May"/>
    <s v="Derek Jacobi, Anne Reid, Sarah Lancashire, Nicola Walker, Edward Ashley, Louis Greatorex, Josh Bolt"/>
    <x v="1"/>
    <s v="January 12, 2021"/>
    <n v="2021"/>
    <x v="22"/>
    <n v="6"/>
    <s v="TV-MA"/>
    <x v="0"/>
    <s v="Restricted"/>
    <s v="4 Seasons"/>
    <s v="Seasons"/>
    <x v="151"/>
  </r>
  <r>
    <x v="698"/>
    <x v="0"/>
    <s v="The Intouchables"/>
    <s v="Olivier Nakache, ric Toledano"/>
    <s v="Franois Cluzet, Omar Sy, Anne Le Ny, Audrey Fleurot, Josphine de Meaux, Clotilde Mollet, Alba Gaa Kraghede Bellugi, Cyril Mendy"/>
    <x v="29"/>
    <s v="January 11, 2021"/>
    <n v="2021"/>
    <x v="15"/>
    <n v="15"/>
    <s v="R"/>
    <x v="0"/>
    <s v="Restricted"/>
    <n v="112"/>
    <s v="Medium"/>
    <x v="36"/>
  </r>
  <r>
    <x v="699"/>
    <x v="0"/>
    <s v="Apaharan"/>
    <s v="Prakash Jha"/>
    <s v="Ajay Devgn, Nana Patekar, Bipasha Basu, Ayub Khan, Mohan Agashe, Mukesh Tiwari, Yashpal Sharma, Anoop Soni, Chetan Pandit"/>
    <x v="4"/>
    <s v="January 8, 2021"/>
    <n v="2021"/>
    <x v="19"/>
    <n v="21"/>
    <s v="TV-14"/>
    <x v="1"/>
    <s v="Guidance"/>
    <n v="161"/>
    <s v="Medium"/>
    <x v="3"/>
  </r>
  <r>
    <x v="700"/>
    <x v="0"/>
    <s v="BluffMaster!"/>
    <s v="Rohan Sippy"/>
    <s v="Abhishek Bachchan, Priyanka Chopra, Riteish Deshmukh, Boman Irani, Nana Patekar, Sanjay Mishra, Tinnu Anand, Hussain Shaikh"/>
    <x v="4"/>
    <s v="January 8, 2021"/>
    <n v="2021"/>
    <x v="19"/>
    <n v="21"/>
    <s v="TV-14"/>
    <x v="1"/>
    <s v="Guidance"/>
    <n v="129"/>
    <s v="Medium"/>
    <x v="4"/>
  </r>
  <r>
    <x v="701"/>
    <x v="0"/>
    <s v="Charming"/>
    <s v="Ross Venokur"/>
    <s v="Wilmer Valderrama, Demi Lovato, Sia, Nia Vardalos, Ashley Tisdale, Avril Lavigne, G.E.M., John Cleese, Chris Harrison, Dee Bradley Baker, Carlos Alazraqui"/>
    <x v="150"/>
    <s v="January 8, 2021"/>
    <n v="2021"/>
    <x v="1"/>
    <n v="5"/>
    <s v="TV-Y7"/>
    <x v="3"/>
    <s v="Safe"/>
    <n v="85"/>
    <s v="Short"/>
    <x v="17"/>
  </r>
  <r>
    <x v="702"/>
    <x v="0"/>
    <s v="Gangaajal"/>
    <s v="Prakash Jha"/>
    <s v="Ajay Devgn, Gracy Singh, Mohan Agashe, Mohan Joshi, Ayub Khan, Akhilendra Mishra, Mukesh Tiwari, Yashpal Sharma, Brij Gopal, Anita Kanwal"/>
    <x v="4"/>
    <s v="January 8, 2021"/>
    <n v="2021"/>
    <x v="13"/>
    <n v="23"/>
    <s v="TV-MA"/>
    <x v="0"/>
    <s v="Restricted"/>
    <n v="148"/>
    <s v="Medium"/>
    <x v="3"/>
  </r>
  <r>
    <x v="703"/>
    <x v="0"/>
    <s v="Is Love Enough? Sir"/>
    <s v="Rohena Gera"/>
    <s v="Tillotama Shome, Vivek Gomber, Geetanjali Kulkarni, Rahul Vohra, Divya Seth, Chandrachoor Rai, Dilnaz Irani, Bhagyashree Pandit, Anupriya Goenka, Rashi Mal"/>
    <x v="151"/>
    <s v="January 8, 2021"/>
    <n v="2021"/>
    <x v="21"/>
    <n v="8"/>
    <s v="TV-MA"/>
    <x v="0"/>
    <s v="Restricted"/>
    <n v="99"/>
    <s v="Medium"/>
    <x v="0"/>
  </r>
  <r>
    <x v="704"/>
    <x v="1"/>
    <s v="The Idhun Chronicles"/>
    <s v="Maite Ruiz De Austri"/>
    <s v="Michelle Jenner, Itzan Escamilla, Sergio Mur, Nico Romero, Carlos Cuevas"/>
    <x v="35"/>
    <s v="January 8, 2021"/>
    <n v="2021"/>
    <x v="1"/>
    <n v="5"/>
    <s v="TV-14"/>
    <x v="1"/>
    <s v="Guidance"/>
    <s v="2 Seasons"/>
    <s v="Seasons"/>
    <x v="152"/>
  </r>
  <r>
    <x v="705"/>
    <x v="0"/>
    <s v="100% Halal"/>
    <s v="Jastis Arimba"/>
    <s v="Anisa Rahma, Ariyo Wahab, Anandito Dwis, Fitria Rasyidi, Arafah Rianti, Kinaryosih"/>
    <x v="58"/>
    <s v="January 7, 2021"/>
    <n v="2021"/>
    <x v="22"/>
    <n v="6"/>
    <s v="TV-14"/>
    <x v="1"/>
    <s v="Guidance"/>
    <n v="101"/>
    <s v="Medium"/>
    <x v="3"/>
  </r>
  <r>
    <x v="706"/>
    <x v="0"/>
    <s v="Leap!"/>
    <s v="Eric Summer, ric Warin"/>
    <s v="Bronwen Mantel, Mel Brooks, Maddie Ziegler, Dane DeHaan, Julie Khaner, Elle Fanning, Terrence Scammell, Tamir Kapelian, Carly Rae Jepsen"/>
    <x v="152"/>
    <s v="January 7, 2021"/>
    <n v="2021"/>
    <x v="32"/>
    <n v="10"/>
    <s v="PG"/>
    <x v="2"/>
    <s v="Guidance"/>
    <n v="89"/>
    <s v="Short"/>
    <x v="17"/>
  </r>
  <r>
    <x v="707"/>
    <x v="0"/>
    <s v="Pieces of a Woman"/>
    <s v="Kornl Mundrucz"/>
    <s v="Vanessa Kirby, Shia LaBeouf, Ellen Burstyn, Molly Parker, Sarah Snook, Iliza Shlesinger, Benny Safdie, Jimmie Fails"/>
    <x v="153"/>
    <s v="January 7, 2021"/>
    <n v="2021"/>
    <x v="22"/>
    <n v="6"/>
    <s v="R"/>
    <x v="0"/>
    <s v="Restricted"/>
    <n v="128"/>
    <s v="Medium"/>
    <x v="24"/>
  </r>
  <r>
    <x v="708"/>
    <x v="0"/>
    <s v="Tony Parker: The Final Shot"/>
    <s v="Florent Bodin"/>
    <s v="Tony Parker"/>
    <x v="29"/>
    <s v="January 6, 2021"/>
    <n v="2021"/>
    <x v="22"/>
    <n v="6"/>
    <s v="TV-14"/>
    <x v="1"/>
    <s v="Guidance"/>
    <n v="99"/>
    <s v="Medium"/>
    <x v="102"/>
  </r>
  <r>
    <x v="709"/>
    <x v="0"/>
    <s v="Hello Brother"/>
    <s v="Sohail Khan"/>
    <s v="Salman Khan, Arbaaz Khan, Rani Mukerji, Johny Lever, Neeraj Vora, Shakti Kapoor, Razak Khan, Sulabha Arya"/>
    <x v="4"/>
    <s v="January 4, 2021"/>
    <n v="2021"/>
    <x v="31"/>
    <n v="27"/>
    <s v="TV-14"/>
    <x v="1"/>
    <s v="Guidance"/>
    <n v="126"/>
    <s v="Medium"/>
    <x v="45"/>
  </r>
  <r>
    <x v="710"/>
    <x v="0"/>
    <s v="Playing for Keeps"/>
    <s v="Gabriele Muccino"/>
    <s v="Gerard Butler, Jessica Biel, Catherine Zeta-Jones, Dennis Quaid, Uma Thurman, Judy Greer, Noah Lomax, James Tupper, Abella Wyss, Grant Goodman"/>
    <x v="2"/>
    <s v="January 3, 2021"/>
    <n v="2021"/>
    <x v="10"/>
    <n v="14"/>
    <s v="PG-13"/>
    <x v="1"/>
    <s v="Guidance"/>
    <n v="106"/>
    <s v="Medium"/>
    <x v="153"/>
  </r>
  <r>
    <x v="711"/>
    <x v="0"/>
    <s v="Asphalt Burning"/>
    <s v="Hallvard Brin"/>
    <s v="Anders Baasmo, Kathrine Thorborg Johansen, Ida Husy, Otto Jespersen, Sven Nordin, Trond Halbo, Alexandra Maria Lara, Wenche Myhre, Kostja Ullmann, Bjrn Kjellman"/>
    <x v="154"/>
    <s v="January 2, 2021"/>
    <n v="2021"/>
    <x v="22"/>
    <n v="6"/>
    <s v="TV-14"/>
    <x v="1"/>
    <s v="Guidance"/>
    <n v="101"/>
    <s v="Medium"/>
    <x v="45"/>
  </r>
  <r>
    <x v="712"/>
    <x v="0"/>
    <s v="Bad Grandpa .5"/>
    <s v="Jeff Tremaine"/>
    <s v="Johnny Knoxville, Jackson Nicoll, Greg Harris, Georgina Cates, Kamber Hejlik, Jill Killington, Madison Davis, George Faughnan, Spike Jonze, Catherine Keener"/>
    <x v="2"/>
    <s v="January 1, 2021"/>
    <n v="2021"/>
    <x v="28"/>
    <n v="12"/>
    <s v="TV-MA"/>
    <x v="0"/>
    <s v="Restricted"/>
    <n v="87"/>
    <s v="Short"/>
    <x v="5"/>
  </r>
  <r>
    <x v="713"/>
    <x v="0"/>
    <s v="Case 39"/>
    <s v="Christian Alvart"/>
    <s v="Rene Zellweger, Jodelle Ferland, Ian McShane, Bradley Cooper, Callum Keith Rennie, Adrian Lester, Kerry O'Malley, Cynthia Stevenson, Alexander Conti, Philip Cabrita"/>
    <x v="14"/>
    <s v="January 1, 2021"/>
    <n v="2021"/>
    <x v="17"/>
    <n v="17"/>
    <s v="R"/>
    <x v="0"/>
    <s v="Restricted"/>
    <n v="111"/>
    <s v="Medium"/>
    <x v="94"/>
  </r>
  <r>
    <x v="714"/>
    <x v="0"/>
    <s v="Eddie Murphy: Raw"/>
    <s v="Robert Townsend"/>
    <s v="Eddie Murphy"/>
    <x v="2"/>
    <s v="January 1, 2021"/>
    <n v="2021"/>
    <x v="9"/>
    <n v="39"/>
    <s v="R"/>
    <x v="0"/>
    <s v="Restricted"/>
    <n v="90"/>
    <s v="Medium"/>
    <x v="59"/>
  </r>
  <r>
    <x v="715"/>
    <x v="0"/>
    <s v="Full Out 2: You Got This!"/>
    <s v="Jeff Deverett"/>
    <s v="Sydney Cope, Logan Edra, Liza Wilk, Braedyn Bruner, Billie Merritt"/>
    <x v="2"/>
    <s v="January 1, 2021"/>
    <n v="2021"/>
    <x v="22"/>
    <n v="6"/>
    <s v="TV-Y"/>
    <x v="3"/>
    <s v="Safe"/>
    <n v="91"/>
    <s v="Medium"/>
    <x v="154"/>
  </r>
  <r>
    <x v="716"/>
    <x v="0"/>
    <s v="Gimme Shelter"/>
    <s v="Ron Krauss"/>
    <s v="Vanessa Hudgens, James Earl Jones, Rosario Dawson, Ann Dowd, Stephanie Szostak, Emily Meade, Brendan Fraser, Dascha Polanco"/>
    <x v="2"/>
    <s v="January 1, 2021"/>
    <n v="2021"/>
    <x v="4"/>
    <n v="13"/>
    <s v="PG-13"/>
    <x v="1"/>
    <s v="Guidance"/>
    <n v="101"/>
    <s v="Medium"/>
    <x v="44"/>
  </r>
  <r>
    <x v="717"/>
    <x v="0"/>
    <s v="Good Burger"/>
    <s v="Brian Robbins"/>
    <s v="Kenan Thompson, Kel Mitchell, Abe Vigoda, Dan Schneider, Shar Jackson, Jan Schweiterman, Linda Cardellini, Sinbad, Ron Lester, Josh Server, Ginny Schreiber"/>
    <x v="2"/>
    <s v="January 1, 2021"/>
    <n v="2021"/>
    <x v="36"/>
    <n v="29"/>
    <s v="PG"/>
    <x v="2"/>
    <s v="Guidance"/>
    <n v="96"/>
    <s v="Medium"/>
    <x v="17"/>
  </r>
  <r>
    <x v="718"/>
    <x v="0"/>
    <s v="Good Hair"/>
    <s v="Jeff Stilson"/>
    <s v="Chris Rock, Nia Long, Maya Angelou, Ice-T, Eve, Meagan Good, Al Sharpton, KRS-One, Raven-Symon"/>
    <x v="2"/>
    <s v="January 1, 2021"/>
    <n v="2021"/>
    <x v="17"/>
    <n v="17"/>
    <s v="PG-13"/>
    <x v="1"/>
    <s v="Guidance"/>
    <n v="96"/>
    <s v="Medium"/>
    <x v="65"/>
  </r>
  <r>
    <x v="719"/>
    <x v="0"/>
    <s v="Into the Wild"/>
    <s v="Sean Penn"/>
    <s v="Emile Hirsch, Marcia Gay Harden, William Hurt, Jena Malone, Brian Dierker, Catherine Keener, Vince Vaughn, Kristen Stewart, Hal Holbrook, Zach Galifianakis"/>
    <x v="2"/>
    <s v="January 1, 2021"/>
    <n v="2021"/>
    <x v="18"/>
    <n v="19"/>
    <s v="R"/>
    <x v="0"/>
    <s v="Restricted"/>
    <n v="148"/>
    <s v="Medium"/>
    <x v="155"/>
  </r>
  <r>
    <x v="720"/>
    <x v="0"/>
    <s v="London Heist"/>
    <s v="Mark McQueen"/>
    <s v="Craig Fairbrass, James Cosmo, Mem Ferda, Nick Moran, Steven Berkoff, Nathalie Cox, Roland Manookian, Eddie Webber, Tony Denham, Katie Clarkson-Hill"/>
    <x v="1"/>
    <s v="January 1, 2021"/>
    <n v="2021"/>
    <x v="5"/>
    <n v="9"/>
    <s v="R"/>
    <x v="0"/>
    <s v="Restricted"/>
    <n v="96"/>
    <s v="Medium"/>
    <x v="12"/>
  </r>
  <r>
    <x v="721"/>
    <x v="0"/>
    <s v="Mean Girls 2"/>
    <s v="Melanie Mayron"/>
    <s v="Meaghan Martin, Maiara Walsh, Jennifer Stone, Nicole Gale Anderson, Claire Holt, Diego Boneta, Linden Ashby, Rhoda Griffis, Mike Pniewski, Patrick Johnson, Tim Meadows"/>
    <x v="2"/>
    <s v="January 1, 2021"/>
    <n v="2021"/>
    <x v="15"/>
    <n v="15"/>
    <s v="PG-13"/>
    <x v="1"/>
    <s v="Guidance"/>
    <n v="98"/>
    <s v="Medium"/>
    <x v="5"/>
  </r>
  <r>
    <x v="722"/>
    <x v="0"/>
    <s v="Mystic Pizza"/>
    <s v="Donald Petrie"/>
    <s v="Annabeth Gish, Julia Roberts, Lili Taylor, Vincent D'Onofrio, William R. Moses, Adam Storke, Conchata Ferrell, Joanna Merlin, Porscha Radcliffe, John Fiore"/>
    <x v="2"/>
    <s v="January 1, 2021"/>
    <n v="2021"/>
    <x v="45"/>
    <n v="38"/>
    <s v="R"/>
    <x v="0"/>
    <s v="Restricted"/>
    <n v="104"/>
    <s v="Medium"/>
    <x v="22"/>
  </r>
  <r>
    <x v="723"/>
    <x v="1"/>
    <s v="The Cat in the Hat Knows a Lot About That!"/>
    <s v="Tony Collingwood"/>
    <s v="Martin Short, Alexa Torrington, Jacob Ewaniuk, Robert Tinkler, Tracey Hoyt"/>
    <x v="155"/>
    <s v="January 1, 2021"/>
    <n v="2021"/>
    <x v="28"/>
    <n v="12"/>
    <s v="TV-Y"/>
    <x v="3"/>
    <s v="Safe"/>
    <s v="1 Season"/>
    <s v="Seasons"/>
    <x v="156"/>
  </r>
  <r>
    <x v="724"/>
    <x v="0"/>
    <s v="The Creative Brain"/>
    <s v="Jennifer Beamish, Toby Trackman"/>
    <s v="David Eagleman"/>
    <x v="2"/>
    <s v="January 1, 2021"/>
    <n v="2021"/>
    <x v="23"/>
    <n v="7"/>
    <s v="TV-14"/>
    <x v="1"/>
    <s v="Guidance"/>
    <n v="53"/>
    <s v="Short"/>
    <x v="65"/>
  </r>
  <r>
    <x v="725"/>
    <x v="0"/>
    <s v="Unknown"/>
    <s v="Jaume Collet-Serra"/>
    <s v="Liam Neeson, Diane Kruger, January Jones, Aidan Quinn, Bruno Ganz, Frank Langella, Sebastian Koch, Olivier Schneider, Stipe Erceg, Rainer Bock"/>
    <x v="156"/>
    <s v="January 1, 2021"/>
    <n v="2021"/>
    <x v="15"/>
    <n v="15"/>
    <s v="PG-13"/>
    <x v="1"/>
    <s v="Guidance"/>
    <n v="113"/>
    <s v="Medium"/>
    <x v="88"/>
  </r>
  <r>
    <x v="726"/>
    <x v="0"/>
    <s v="What Happened to Mr. Cha?"/>
    <s v="Kim Dong-kyu"/>
    <s v="Cha In-pyo, Cho Dal-hwan, Song Jae-ryong"/>
    <x v="68"/>
    <s v="January 1, 2021"/>
    <n v="2021"/>
    <x v="1"/>
    <n v="5"/>
    <s v="TV-MA"/>
    <x v="0"/>
    <s v="Restricted"/>
    <n v="102"/>
    <s v="Medium"/>
    <x v="43"/>
  </r>
  <r>
    <x v="727"/>
    <x v="0"/>
    <s v="What's Eating Gilbert Grape"/>
    <s v="Lasse Hallstrm"/>
    <s v="Johnny Depp, Leonardo DiCaprio, Juliette Lewis, Mary Steenburgen, Darlene Cates, Laura Harrington, Mary Kate Schellhardt, Kevin Tighe, John C. Reilly, Crispin Glover"/>
    <x v="2"/>
    <s v="January 1, 2021"/>
    <n v="2021"/>
    <x v="0"/>
    <n v="33"/>
    <s v="PG-13"/>
    <x v="1"/>
    <s v="Guidance"/>
    <n v="118"/>
    <s v="Medium"/>
    <x v="57"/>
  </r>
  <r>
    <x v="728"/>
    <x v="0"/>
    <s v="Alaska Is a Drag"/>
    <s v="Shaz Bennett"/>
    <s v="Martin L. Washington Jr., Maya Washington, Matt Dallas, Christopher O'Shea, Jason Scott Lee, Margaret Cho, Kevin Daniels, John Fleck, Nia Peeples, Adam Tomei"/>
    <x v="2"/>
    <s v="December 31, 2020"/>
    <n v="2021"/>
    <x v="5"/>
    <n v="9"/>
    <s v="TV-MA"/>
    <x v="0"/>
    <s v="Restricted"/>
    <n v="83"/>
    <s v="Short"/>
    <x v="157"/>
  </r>
  <r>
    <x v="729"/>
    <x v="0"/>
    <s v="Bobby Jasoos"/>
    <s v="Samar Shaikh"/>
    <s v="Vidya Balan, Ali Fazal, Supriya Pathak, Tanvi Azmi, Zarina Wahab, Kiran Kumar, Rajendra Gupta, Arjan Bajwa, Prasad Barve, Aakash Dahiya"/>
    <x v="4"/>
    <s v="December 31, 2020"/>
    <n v="2021"/>
    <x v="28"/>
    <n v="12"/>
    <s v="TV-14"/>
    <x v="1"/>
    <s v="Guidance"/>
    <n v="116"/>
    <s v="Medium"/>
    <x v="36"/>
  </r>
  <r>
    <x v="730"/>
    <x v="0"/>
    <s v="Tarung Sarung"/>
    <s v="Archie Hekagery"/>
    <s v="Panji Zoni, Yayan Ruhian, Maizura, Cemal Farukh, Imelda Therinne, Surya Saputra, Jarot Superdj, Doyok Superdj, Hajra Romessa, Annette Edoarda"/>
    <x v="58"/>
    <s v="December 31, 2020"/>
    <n v="2021"/>
    <x v="22"/>
    <n v="6"/>
    <s v="TV-PG"/>
    <x v="2"/>
    <s v="Guidance"/>
    <n v="116"/>
    <s v="Medium"/>
    <x v="158"/>
  </r>
  <r>
    <x v="731"/>
    <x v="0"/>
    <s v="Too Handsome to Handle"/>
    <s v="Sabrina Rochelle Kalangie"/>
    <s v="Ari Irham, Nikita Willy, Calvin Jeremy, Rachel Amanda, Dimas Dinang, Tarra Budiman, Marcellino Lafrand, Iis Dahlia"/>
    <x v="58"/>
    <s v="December 31, 2020"/>
    <n v="2021"/>
    <x v="23"/>
    <n v="7"/>
    <s v="TV-14"/>
    <x v="1"/>
    <s v="Guidance"/>
    <n v="106"/>
    <s v="Medium"/>
    <x v="36"/>
  </r>
  <r>
    <x v="732"/>
    <x v="0"/>
    <s v="The Rope Curse 2"/>
    <s v="Liao Shih-han"/>
    <s v="Lee Kang-sheng, Wilson Hsu, Vera Chen, Yen Cheng-kuo, Chen Bor-jeng, Liu Kuo-shao"/>
    <x v="45"/>
    <s v="December 30, 2020"/>
    <n v="2021"/>
    <x v="22"/>
    <n v="6"/>
    <s v="TV-MA"/>
    <x v="0"/>
    <s v="Restricted"/>
    <n v="105"/>
    <s v="Medium"/>
    <x v="52"/>
  </r>
  <r>
    <x v="733"/>
    <x v="0"/>
    <s v="Cops and Robbers"/>
    <s v="Arnon Manor, Timothy Ware-Hill"/>
    <s v="Timothy Ware-Hill"/>
    <x v="2"/>
    <s v="December 28, 2020"/>
    <n v="2021"/>
    <x v="22"/>
    <n v="6"/>
    <s v="PG-13"/>
    <x v="1"/>
    <s v="Guidance"/>
    <n v="8"/>
    <s v="Short"/>
    <x v="24"/>
  </r>
  <r>
    <x v="734"/>
    <x v="0"/>
    <s v="Rango"/>
    <s v="Gore Verbinski"/>
    <s v="Johnny Depp, Isla Fisher, Abigail Breslin, Ned Beatty, Alfred Molina, Bill Nighy, Stephen Root, Harry Dean Stanton, Timothy Olyphant, Ray Winstone"/>
    <x v="14"/>
    <s v="December 28, 2020"/>
    <n v="2021"/>
    <x v="15"/>
    <n v="15"/>
    <s v="PG"/>
    <x v="2"/>
    <s v="Guidance"/>
    <n v="110"/>
    <s v="Medium"/>
    <x v="17"/>
  </r>
  <r>
    <x v="735"/>
    <x v="0"/>
    <s v="Death to 2020"/>
    <s v="Al Campbell, Alice Mathias"/>
    <s v="Samuel L. Jackson, Hugh Grant, Lisa Kudrow, Kumail Nanjiani, Tracey Ullman, Samson Kayo, Leslie Jones, Diane Morgan, Cristin Milioti, Joe Keery"/>
    <x v="2"/>
    <s v="December 27, 2020"/>
    <n v="2021"/>
    <x v="22"/>
    <n v="6"/>
    <s v="TV-MA"/>
    <x v="0"/>
    <s v="Restricted"/>
    <n v="71"/>
    <s v="Short"/>
    <x v="5"/>
  </r>
  <r>
    <x v="736"/>
    <x v="0"/>
    <s v="DNA"/>
    <s v="Mawenn"/>
    <s v="Mawenn, Fanny Ardant, Louis Garrel, Dylan Robert, Marine Vacth, Caroline Chaniolleau, Alain Franon, Florent Lacger, Henri-Nol Tabary, Omar Marwan"/>
    <x v="157"/>
    <s v="December 26, 2020"/>
    <n v="2021"/>
    <x v="22"/>
    <n v="6"/>
    <s v="TV-MA"/>
    <x v="0"/>
    <s v="Restricted"/>
    <n v="91"/>
    <s v="Medium"/>
    <x v="3"/>
  </r>
  <r>
    <x v="737"/>
    <x v="0"/>
    <s v="The Magic School Bus Rides Again In the Zone"/>
    <s v="Richard Weston"/>
    <s v="Mikaela Blake, Gabby Clarke, Roman Lutterotti, Leke Maceda-Rustecki, Matthew Mucci, Lynsey Pham, Kaden Stephen, Lights"/>
    <x v="24"/>
    <s v="December 26, 2020"/>
    <n v="2021"/>
    <x v="22"/>
    <n v="6"/>
    <s v="TV-Y"/>
    <x v="3"/>
    <s v="Safe"/>
    <n v="46"/>
    <s v="Short"/>
    <x v="80"/>
  </r>
  <r>
    <x v="738"/>
    <x v="0"/>
    <s v="AK vs AK"/>
    <s v="Vikramaditya Motwane"/>
    <s v="Anil Kapoor, Anurag Kashyap"/>
    <x v="4"/>
    <s v="December 25, 2020"/>
    <n v="2021"/>
    <x v="22"/>
    <n v="6"/>
    <s v="TV-MA"/>
    <x v="0"/>
    <s v="Restricted"/>
    <n v="109"/>
    <s v="Medium"/>
    <x v="36"/>
  </r>
  <r>
    <x v="739"/>
    <x v="0"/>
    <s v="Isa Pa with Feelings"/>
    <s v="Prime Cruz"/>
    <s v="Maine Mendoza, Carlo Aquino, Lotlot De Leon, Cris Villanueva, Nikki Valdez, Vangie Labalan, Geleen Eugenio"/>
    <x v="83"/>
    <s v="December 25, 2020"/>
    <n v="2021"/>
    <x v="23"/>
    <n v="7"/>
    <s v="TV-G"/>
    <x v="2"/>
    <s v="Guidance"/>
    <n v="102"/>
    <s v="Medium"/>
    <x v="83"/>
  </r>
  <r>
    <x v="740"/>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2"/>
    <s v="December 25, 2020"/>
    <n v="2021"/>
    <x v="22"/>
    <n v="6"/>
    <s v="PG"/>
    <x v="2"/>
    <s v="Guidance"/>
    <n v="101"/>
    <s v="Medium"/>
    <x v="17"/>
  </r>
  <r>
    <x v="741"/>
    <x v="0"/>
    <s v="Bridezilla"/>
    <s v="Andibachtiar Yusuf"/>
    <s v="Jessica Mila, Rio Dewanto, Sheila Dara, Rafael Tan, Widyawati, Aimee Saras, Rukman Rosadi, Lucinta Luna"/>
    <x v="58"/>
    <s v="December 24, 2020"/>
    <n v="2021"/>
    <x v="23"/>
    <n v="7"/>
    <s v="TV-MA"/>
    <x v="0"/>
    <s v="Restricted"/>
    <n v="94"/>
    <s v="Medium"/>
    <x v="36"/>
  </r>
  <r>
    <x v="742"/>
    <x v="0"/>
    <s v="Cemara's Family"/>
    <s v="Yandy Laurens"/>
    <s v="Ringgo Agus Rahman, Nirina Zubir, Zara JKT48, Widuri Puteri, Ariyo Wahab, Asri Welas, Abdurrahman Arif, Kafin Sulthan"/>
    <x v="58"/>
    <s v="December 24, 2020"/>
    <n v="2021"/>
    <x v="21"/>
    <n v="8"/>
    <s v="TV-G"/>
    <x v="2"/>
    <s v="Guidance"/>
    <n v="110"/>
    <s v="Medium"/>
    <x v="104"/>
  </r>
  <r>
    <x v="743"/>
    <x v="0"/>
    <s v="Hello, Love, Goodbye"/>
    <s v="Cathy Garcia-Molina"/>
    <s v="Kathryn Bernardo, Alden Richards, Maymay Entrata, Maricel Laxa, Joross Gamboa, Jameson Blake, Kaka Bautista, Lito Pimentel, Jeffrey Tam, Lovely Abella"/>
    <x v="83"/>
    <s v="December 24, 2020"/>
    <n v="2021"/>
    <x v="23"/>
    <n v="7"/>
    <s v="TV-14"/>
    <x v="1"/>
    <s v="Guidance"/>
    <n v="117"/>
    <s v="Medium"/>
    <x v="23"/>
  </r>
  <r>
    <x v="744"/>
    <x v="0"/>
    <s v="The History of Future Folk"/>
    <s v="John Mitchell, Jeremy Kipp Walker"/>
    <s v="Nils d'Aulaire, Jay Klaitz, Julie Ann Emery, April L. Hernandez, Onata Aprile, Dee Snider"/>
    <x v="2"/>
    <s v="December 23, 2020"/>
    <n v="2021"/>
    <x v="10"/>
    <n v="14"/>
    <s v="TV-14"/>
    <x v="1"/>
    <s v="Guidance"/>
    <n v="85"/>
    <s v="Short"/>
    <x v="159"/>
  </r>
  <r>
    <x v="745"/>
    <x v="0"/>
    <s v="The Midnight Sky"/>
    <s v="George Clooney"/>
    <s v="George Clooney, Felicity Jones, Kyle Chandler, Demin Bichir, David Oyelowo, Tiffany Boone, Caoilinn Springall, Sophie Rundle, Ethan Peck"/>
    <x v="2"/>
    <s v="December 23, 2020"/>
    <n v="2021"/>
    <x v="22"/>
    <n v="6"/>
    <s v="PG-13"/>
    <x v="1"/>
    <s v="Guidance"/>
    <n v="119"/>
    <s v="Medium"/>
    <x v="24"/>
  </r>
  <r>
    <x v="746"/>
    <x v="0"/>
    <s v="Your Name Engraved Herein"/>
    <s v="Liu Kuang-hui"/>
    <s v="Edward Chen, Tseng Ching-hua, Leon Dai, Jason Wang, Fabio Grangeon, Mimi Shao, Barry Qu, Erek Lin, Honduras, Lotus Wang"/>
    <x v="45"/>
    <s v="December 23, 2020"/>
    <n v="2021"/>
    <x v="22"/>
    <n v="6"/>
    <s v="TV-MA"/>
    <x v="0"/>
    <s v="Restricted"/>
    <n v="115"/>
    <s v="Medium"/>
    <x v="134"/>
  </r>
  <r>
    <x v="747"/>
    <x v="0"/>
    <s v="After We Collided"/>
    <s v="Roger Kumble"/>
    <s v="Josephine Langford, Hero Fiennes Tiffin, Dylan Sprouse, Selma Blair, Louise Lombard, Shane Paul McGhie, Candice King, Charlie Weber, Khadijha Red Thunder, Inanna Sarkis, Pia Mia, Samuel Larsen, Dylan Arnold, Karimah Westbrook, Rob Estes"/>
    <x v="2"/>
    <s v="December 22, 2020"/>
    <n v="2021"/>
    <x v="22"/>
    <n v="6"/>
    <s v="R"/>
    <x v="0"/>
    <s v="Restricted"/>
    <n v="105"/>
    <s v="Medium"/>
    <x v="21"/>
  </r>
  <r>
    <x v="748"/>
    <x v="0"/>
    <s v="London Hughes: To Catch a D*ck"/>
    <s v="Kristian Mercado"/>
    <s v="London Hughes"/>
    <x v="2"/>
    <s v="December 22, 2020"/>
    <n v="2021"/>
    <x v="22"/>
    <n v="6"/>
    <s v="TV-MA"/>
    <x v="0"/>
    <s v="Restricted"/>
    <n v="68"/>
    <s v="Short"/>
    <x v="59"/>
  </r>
  <r>
    <x v="749"/>
    <x v="0"/>
    <s v="QLIMAX THE SOURCE"/>
    <s v="Daan Jansen, Stijn Verlinde"/>
    <s v="Michael Brons, Nigel Coppen, Thomas Velderman, Carlos Antunes, Marco Spronk, Willem Rebergen, Joshua Dutrieux, Bob van der Palen, Sefa Vlaarkamp"/>
    <x v="119"/>
    <s v="December 22, 2020"/>
    <n v="2021"/>
    <x v="22"/>
    <n v="6"/>
    <s v="TV-14"/>
    <x v="1"/>
    <s v="Guidance"/>
    <n v="57"/>
    <s v="Short"/>
    <x v="160"/>
  </r>
  <r>
    <x v="750"/>
    <x v="0"/>
    <s v="Shaun the Sheep: The Farmers Llamas"/>
    <s v="Jay Grace"/>
    <s v="Justin Fletcher, John Sparkes, Sean Connolly, Chris Grimes"/>
    <x v="1"/>
    <s v="December 22, 2020"/>
    <n v="2021"/>
    <x v="22"/>
    <n v="6"/>
    <s v="TV-Y"/>
    <x v="3"/>
    <s v="Safe"/>
    <n v="28"/>
    <s v="Short"/>
    <x v="17"/>
  </r>
  <r>
    <x v="751"/>
    <x v="0"/>
    <s v="Ariana grande: excuse me, i love you"/>
    <s v="Paul Dugdale"/>
    <s v="Ariana Grande"/>
    <x v="2"/>
    <s v="December 21, 2020"/>
    <n v="2021"/>
    <x v="22"/>
    <n v="6"/>
    <s v="TV-MA"/>
    <x v="0"/>
    <s v="Restricted"/>
    <n v="98"/>
    <s v="Medium"/>
    <x v="18"/>
  </r>
  <r>
    <x v="752"/>
    <x v="0"/>
    <s v="The Con Is On"/>
    <s v="James Haslam"/>
    <s v="Uma Thurman, Tim Roth, Alice Eve, Parker Posey, Maggie Q, Crispin Glover, Michael Sirow, Sofa Vergara, Stephen Fry, Sharon Maughan, Susan Traylor, Wilmer Calderon, Richard Reid, Ethan Cohn, Nathalie Love"/>
    <x v="31"/>
    <s v="December 21, 2020"/>
    <n v="2021"/>
    <x v="21"/>
    <n v="8"/>
    <s v="R"/>
    <x v="0"/>
    <s v="Restricted"/>
    <n v="95"/>
    <s v="Medium"/>
    <x v="5"/>
  </r>
  <r>
    <x v="753"/>
    <x v="0"/>
    <s v="Mohamed Hussein"/>
    <s v="Muhammad Ali"/>
    <s v="Mohamed Saad, Samir Sabri, Mai Selim, Dina Mohsen, Bayoumi Fouad, Mohammed Tharwat, Feryal Youssef, Nabil Issa, Ahmed Seyam, Hassan Abdulfattah, Hamdi Al Wazir, Mohamed Shahin"/>
    <x v="65"/>
    <s v="December 20, 2020"/>
    <n v="2021"/>
    <x v="23"/>
    <n v="7"/>
    <s v="TV-14"/>
    <x v="1"/>
    <s v="Guidance"/>
    <n v="96"/>
    <s v="Medium"/>
    <x v="43"/>
  </r>
  <r>
    <x v="754"/>
    <x v="0"/>
    <s v="Rhys Nicholson Live at the Athenaeum"/>
    <s v="Thomas Toby Parkinson"/>
    <s v="Rhys Nicholson"/>
    <x v="1"/>
    <s v="December 20, 2020"/>
    <n v="2021"/>
    <x v="22"/>
    <n v="6"/>
    <s v="TV-MA"/>
    <x v="0"/>
    <s v="Restricted"/>
    <n v="66"/>
    <s v="Short"/>
    <x v="59"/>
  </r>
  <r>
    <x v="755"/>
    <x v="0"/>
    <s v="Atlas Shrugged: Part II"/>
    <s v="John Putch"/>
    <s v="Samantha Mathis, Jason Beghe, Esai Morales, Patrick Fabian, Kim Rhodes, Richard T. Jones, D.B. Sweeney, Paul McCrane, John Rubinstein, Robert Picardo"/>
    <x v="2"/>
    <s v="December 19, 2020"/>
    <n v="2021"/>
    <x v="10"/>
    <n v="14"/>
    <s v="PG-13"/>
    <x v="1"/>
    <s v="Guidance"/>
    <n v="112"/>
    <s v="Medium"/>
    <x v="24"/>
  </r>
  <r>
    <x v="756"/>
    <x v="0"/>
    <s v="Guest House"/>
    <s v="Sam Macaroni"/>
    <s v="Pauly Shore, Mike Castle, Aimee Teegarden, Billy Zane, Charlotte McKinney, Louis Ferrigno,  Jr., Erik Griffin, Bobby Lee, Punkie Johnson, Mikaela Hoover, Chris Kattan, Steve-O"/>
    <x v="2"/>
    <s v="December 18, 2020"/>
    <n v="2021"/>
    <x v="22"/>
    <n v="6"/>
    <s v="R"/>
    <x v="0"/>
    <s v="Restricted"/>
    <n v="84"/>
    <s v="Short"/>
    <x v="5"/>
  </r>
  <r>
    <x v="757"/>
    <x v="0"/>
    <s v="Ma Rainey's Black Bottom"/>
    <s v="George C. Wolfe"/>
    <s v="Viola Davis, Chadwick Boseman, Glynn Turman, Colman Domingo, Michael Potts, Jonny Coyne, Taylour Paige, Jeremy Shamos, Dusan Brown, Joshua Harto"/>
    <x v="2"/>
    <s v="December 18, 2020"/>
    <n v="2021"/>
    <x v="22"/>
    <n v="6"/>
    <s v="R"/>
    <x v="0"/>
    <s v="Restricted"/>
    <n v="94"/>
    <s v="Medium"/>
    <x v="142"/>
  </r>
  <r>
    <x v="758"/>
    <x v="0"/>
    <s v="Mukhsin"/>
    <s v="Yasmin Ahmad"/>
    <s v="Mohd Syafie Naswip, Sharifah Aryana, Sharifah Aleya, Adibah Noor, Irwan Iskandar, Sallehuddin Abu Bakar"/>
    <x v="66"/>
    <s v="December 18, 2020"/>
    <n v="2021"/>
    <x v="20"/>
    <n v="20"/>
    <s v="TV-PG"/>
    <x v="2"/>
    <s v="Guidance"/>
    <n v="98"/>
    <s v="Medium"/>
    <x v="73"/>
  </r>
  <r>
    <x v="759"/>
    <x v="1"/>
    <s v="Paava Kadhaigal"/>
    <s v="Sudha Kongara, Vignesh Shivan, Gautham Vasudev Menon, Vetri Maaran"/>
    <s v="Kalidas Jayaram, Shanthnu Bhagyaraj, Bhavani Sre, Kalki Koechlin, Anjali, Padam Kumar, Prakash Raj, Sai Pallavi, Hari, Gautham Vasudev Menon, Simran"/>
    <x v="4"/>
    <s v="December 18, 2020"/>
    <n v="2021"/>
    <x v="22"/>
    <n v="6"/>
    <s v="TV-MA"/>
    <x v="0"/>
    <s v="Restricted"/>
    <s v="1 Season"/>
    <s v="Seasons"/>
    <x v="147"/>
  </r>
  <r>
    <x v="760"/>
    <x v="0"/>
    <s v="Rabun"/>
    <s v="Yasmin Ahmad"/>
    <s v="M. Rajoli, Kartina Aziz, Rozie Rashid, Irwan Iskandar, Noor Khiriah, Hafiz Ibrahim"/>
    <x v="66"/>
    <s v="December 18, 2020"/>
    <n v="2021"/>
    <x v="14"/>
    <n v="22"/>
    <s v="TV-PG"/>
    <x v="2"/>
    <s v="Guidance"/>
    <n v="85"/>
    <s v="Short"/>
    <x v="0"/>
  </r>
  <r>
    <x v="761"/>
    <x v="0"/>
    <s v="Talentime"/>
    <s v="Yasmin Ahmad"/>
    <s v="Mahesh Jugal Kishor, Pamela Chong Ven Teen, Mohd Syafie Naswip, Jaclyn Victor, Harith Iskander, Mislina Mustaffa, Sukania Venugopal"/>
    <x v="66"/>
    <s v="December 18, 2020"/>
    <n v="2021"/>
    <x v="17"/>
    <n v="17"/>
    <s v="TV-14"/>
    <x v="1"/>
    <s v="Guidance"/>
    <n v="120"/>
    <s v="Medium"/>
    <x v="23"/>
  </r>
  <r>
    <x v="762"/>
    <x v="0"/>
    <s v="An Unremarkable Christmas"/>
    <s v="Juan Camilo Pinzon"/>
    <s v="Antonio Sanint, Luis Eduardo Arango, Mara Cecilia Snchez, Mariana Gmez, Julin Cerati, Aura Cristina Geithener, Biassini Segura, Lina Tejeiro, Julio Csar Herrera, Christian Villamil"/>
    <x v="36"/>
    <s v="December 17, 2020"/>
    <n v="2021"/>
    <x v="22"/>
    <n v="6"/>
    <s v="TV-14"/>
    <x v="1"/>
    <s v="Guidance"/>
    <n v="83"/>
    <s v="Short"/>
    <x v="36"/>
  </r>
  <r>
    <x v="763"/>
    <x v="0"/>
    <s v="Braven"/>
    <s v="Lin Oeding"/>
    <s v="Jason Momoa, Garret Dillahunt, Jill Wagner, Stephen Lang, Sasha Rosoff, Sala Baker, Fraser Aitcheson, Teach Grant, Glenn Ennis, Todd Scott, Zahn McClarnon, Brendan Fletcher"/>
    <x v="24"/>
    <s v="December 17, 2020"/>
    <n v="2021"/>
    <x v="21"/>
    <n v="8"/>
    <s v="R"/>
    <x v="0"/>
    <s v="Restricted"/>
    <n v="94"/>
    <s v="Medium"/>
    <x v="12"/>
  </r>
  <r>
    <x v="764"/>
    <x v="0"/>
    <s v="Eggnoid: Love &amp; Time Portal"/>
    <s v="Naya Anindita"/>
    <s v="Morgan Oey, Sheila Dara, Luna Maya, Kevin Julio, Anggika Bolsterli, Reza Nangin, Martin Anugrah, Fatih Unru"/>
    <x v="58"/>
    <s v="December 17, 2020"/>
    <n v="2021"/>
    <x v="23"/>
    <n v="7"/>
    <s v="TV-14"/>
    <x v="1"/>
    <s v="Guidance"/>
    <n v="102"/>
    <s v="Medium"/>
    <x v="23"/>
  </r>
  <r>
    <x v="765"/>
    <x v="0"/>
    <s v="Love You to the Stars and Back"/>
    <s v="Antoinette Jadaone"/>
    <s v="Julia Barretto, Joshua Garcia, Carmina Villaroel, Cherry Pie Picache, Ariel Rivera, Maricar Reyes, Edgar Allan Guzman, Jelson Bay, Odette Khan"/>
    <x v="83"/>
    <s v="December 17, 2020"/>
    <n v="2021"/>
    <x v="5"/>
    <n v="9"/>
    <s v="TV-14"/>
    <x v="1"/>
    <s v="Guidance"/>
    <n v="111"/>
    <s v="Medium"/>
    <x v="4"/>
  </r>
  <r>
    <x v="766"/>
    <x v="0"/>
    <s v="Sakaling Maging Tayo"/>
    <s v="JP Habac"/>
    <s v="McCoy De Leon, Elisse Joson, Bembol Roco, Chai Fonacier, Paulo Angeles, Markus Paterson, Milo Elmido Jr."/>
    <x v="83"/>
    <s v="December 17, 2020"/>
    <n v="2021"/>
    <x v="23"/>
    <n v="7"/>
    <s v="TV-14"/>
    <x v="1"/>
    <s v="Guidance"/>
    <n v="90"/>
    <s v="Medium"/>
    <x v="83"/>
  </r>
  <r>
    <x v="767"/>
    <x v="1"/>
    <s v="Schulz Saves America"/>
    <s v="Alexx Media"/>
    <s v="Andrew Schulz"/>
    <x v="2"/>
    <s v="December 17, 2020"/>
    <n v="2021"/>
    <x v="22"/>
    <n v="6"/>
    <s v="TV-MA"/>
    <x v="0"/>
    <s v="Restricted"/>
    <s v="1 Season"/>
    <s v="Seasons"/>
    <x v="161"/>
  </r>
  <r>
    <x v="768"/>
    <x v="1"/>
    <s v="Anitta: Made In Honrio"/>
    <s v="Andrucha Waddington, Pedro Waddington"/>
    <s v="Anitta"/>
    <x v="80"/>
    <s v="December 16, 2020"/>
    <n v="2021"/>
    <x v="22"/>
    <n v="6"/>
    <s v="TV-MA"/>
    <x v="0"/>
    <s v="Restricted"/>
    <s v="1 Season"/>
    <s v="Seasons"/>
    <x v="162"/>
  </r>
  <r>
    <x v="769"/>
    <x v="0"/>
    <s v="Bwakaw"/>
    <s v="Jun Lana"/>
    <s v="Eddie Garcia, Princess, Rez Cortez, Bibeth Orteza, Joey Paras, Allan Paule, Beverly Salviejo, Soxy Topacio, Armida Siguion-Reyna, Luz Valdez, Gardo Versoza"/>
    <x v="158"/>
    <s v="December 16, 2020"/>
    <n v="2021"/>
    <x v="10"/>
    <n v="14"/>
    <s v="TV-MA"/>
    <x v="0"/>
    <s v="Restricted"/>
    <n v="110"/>
    <s v="Medium"/>
    <x v="134"/>
  </r>
  <r>
    <x v="770"/>
    <x v="0"/>
    <s v="Incarnate"/>
    <s v="Brad Peyton"/>
    <s v="Aaron Eckhart, Carice van Houten, Catalina Sandino Moreno, David Mazouz, Keir O'Donnell, Matt Nable, Emily Jackson, Paul Vincent O'Connor, Natalija Nogulich, John Pirruccello, Mark Steger, Emjay Anthony, Karolina Wydra"/>
    <x v="2"/>
    <s v="December 16, 2020"/>
    <n v="2021"/>
    <x v="32"/>
    <n v="10"/>
    <s v="PG-13"/>
    <x v="1"/>
    <s v="Guidance"/>
    <n v="87"/>
    <s v="Short"/>
    <x v="94"/>
  </r>
  <r>
    <x v="771"/>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2"/>
    <s v="December 16, 2020"/>
    <n v="2021"/>
    <x v="4"/>
    <n v="13"/>
    <s v="PG-13"/>
    <x v="1"/>
    <s v="Guidance"/>
    <n v="132"/>
    <s v="Medium"/>
    <x v="24"/>
  </r>
  <r>
    <x v="772"/>
    <x v="0"/>
    <s v="Nocturnal Animals"/>
    <s v="Tom Ford"/>
    <s v="Amy Adams, Jake Gyllenhaal, Michael Shannon, Aaron Taylor-Johnson, Isla Fisher, Ellie Bamber, Armie Hammer, Karl Glusman, Laura Linney, Michael Sheen, Andrea Riseborough"/>
    <x v="2"/>
    <s v="December 16, 2020"/>
    <n v="2021"/>
    <x v="32"/>
    <n v="10"/>
    <s v="R"/>
    <x v="0"/>
    <s v="Restricted"/>
    <n v="117"/>
    <s v="Medium"/>
    <x v="13"/>
  </r>
  <r>
    <x v="773"/>
    <x v="0"/>
    <s v="Vir Das: Outside In - The Lockdown Special"/>
    <s v="Vir Das"/>
    <s v="Vir Das"/>
    <x v="4"/>
    <s v="December 16, 2020"/>
    <n v="2021"/>
    <x v="22"/>
    <n v="6"/>
    <s v="TV-MA"/>
    <x v="0"/>
    <s v="Restricted"/>
    <n v="50"/>
    <s v="Short"/>
    <x v="59"/>
  </r>
  <r>
    <x v="774"/>
    <x v="0"/>
    <s v="Grizzlies"/>
    <s v="Miranda de Pencier"/>
    <s v="Ben Schnetzer, Emerald MacDonald, Booboo Stewart, Will Sasso, Paul Nutarariaq, Ricky Marty-Pahtaykan, Tantoo Cardinal, Eric Schweig"/>
    <x v="24"/>
    <s v="December 15, 2020"/>
    <n v="2021"/>
    <x v="21"/>
    <n v="8"/>
    <s v="R"/>
    <x v="0"/>
    <s v="Restricted"/>
    <n v="106"/>
    <s v="Medium"/>
    <x v="163"/>
  </r>
  <r>
    <x v="775"/>
    <x v="0"/>
    <s v="The Professor and the Madman"/>
    <s v="Farhad Safinia"/>
    <s v="Mel Gibson, Sean Penn, Natalie Dormer, Eddie Marsan, Steve Coogan, Stephen Dillane, Ioan Gruffudd, Jennifer Ehle, Jeremy Irvine, David O'Hara, Anthony Andrews"/>
    <x v="159"/>
    <s v="December 15, 2020"/>
    <n v="2021"/>
    <x v="23"/>
    <n v="7"/>
    <s v="TV-14"/>
    <x v="1"/>
    <s v="Guidance"/>
    <n v="125"/>
    <s v="Medium"/>
    <x v="44"/>
  </r>
  <r>
    <x v="776"/>
    <x v="0"/>
    <s v="A California Christmas"/>
    <s v="Shaun Paul Piccinino"/>
    <s v="Lauren Swickard, Josh Swickard, Ali Afshar, David Del Rio, Natalia Mann, Katelyn Epperly, Gunnar Anderson, Julie Lancaster, Amanda Detmer"/>
    <x v="2"/>
    <s v="December 14, 2020"/>
    <n v="2021"/>
    <x v="22"/>
    <n v="6"/>
    <s v="PG-13"/>
    <x v="1"/>
    <s v="Guidance"/>
    <n v="107"/>
    <s v="Medium"/>
    <x v="35"/>
  </r>
  <r>
    <x v="777"/>
    <x v="0"/>
    <s v="Giving Voice"/>
    <s v="James D. Stern, Fernando Villena"/>
    <s v="Viola Davis, Denzel Washington, Stephen Henderson, Freedom Martin, Nia Sarfo, Cody Merridith, Gerardo Navarro, Aaron Guy, Callie Holley"/>
    <x v="2"/>
    <s v="December 11, 2020"/>
    <n v="2021"/>
    <x v="22"/>
    <n v="6"/>
    <s v="PG-13"/>
    <x v="1"/>
    <s v="Guidance"/>
    <n v="91"/>
    <s v="Medium"/>
    <x v="65"/>
  </r>
  <r>
    <x v="778"/>
    <x v="0"/>
    <s v="The Prom"/>
    <s v="Ryan Murphy"/>
    <s v="Meryl Streep, James Corden, Nicole Kidman, Kerry Washington, Andrew Rannells, Keegan-Michael Key, Jo Ellen Pellman, Ariana DeBose, Mary Kay Place, Kevin Chamberlin, Tracey Ullman, Logan Riley, Sofia Deler, Nico Greetham, Nathaniel J. Potvin"/>
    <x v="2"/>
    <s v="December 11, 2020"/>
    <n v="2021"/>
    <x v="22"/>
    <n v="6"/>
    <s v="PG-13"/>
    <x v="1"/>
    <s v="Guidance"/>
    <n v="132"/>
    <s v="Medium"/>
    <x v="164"/>
  </r>
  <r>
    <x v="779"/>
    <x v="0"/>
    <s v="Torbaaz"/>
    <s v="Girish Malik"/>
    <s v="Sanjay Dutt, Nargis Fakhri, Rahul Dev, Priyanka Verma, Kuwaarjeet Chopraa, Aishan Jawaid Malik, Rahul Mittra, Gavie Chahal, Humayun Shams Khan, Babrak Akbari"/>
    <x v="4"/>
    <s v="December 11, 2020"/>
    <n v="2021"/>
    <x v="22"/>
    <n v="6"/>
    <s v="TV-MA"/>
    <x v="0"/>
    <s v="Restricted"/>
    <n v="133"/>
    <s v="Medium"/>
    <x v="119"/>
  </r>
  <r>
    <x v="780"/>
    <x v="0"/>
    <s v="Funny Boy"/>
    <s v="Deepa Mehta"/>
    <s v="Brandon Ingram, Nimmi Harasgama, Ali Kazmi, Arush Nand, Agam Darshi, Rehan Mudannayake, Shivantha Wijesinha, Seema Biswas, Hidaayath Hazeer"/>
    <x v="41"/>
    <s v="December 10, 2020"/>
    <n v="2021"/>
    <x v="22"/>
    <n v="6"/>
    <s v="TV-MA"/>
    <x v="0"/>
    <s v="Restricted"/>
    <n v="109"/>
    <s v="Medium"/>
    <x v="157"/>
  </r>
  <r>
    <x v="781"/>
    <x v="0"/>
    <s v="Just The Way You Are"/>
    <s v="Theodore Boborol"/>
    <s v="Enrique Gil, Liza Soberano, Yves Flores, Sue Ramirez, Erin Ocampo, Yayo Aguila, Alex Diaz, Jon Lucas, Chienna Filomeno, Marco Gumabao, Myrtle Sarrosa, Kyra Custodio, Miguel Vergara, Tonton Gutierrez, Ricky Davao, Sunshine Cruz"/>
    <x v="83"/>
    <s v="December 10, 2020"/>
    <n v="2021"/>
    <x v="32"/>
    <n v="10"/>
    <s v="TV-G"/>
    <x v="2"/>
    <s v="Guidance"/>
    <n v="107"/>
    <s v="Medium"/>
    <x v="83"/>
  </r>
  <r>
    <x v="782"/>
    <x v="0"/>
    <s v="She's the One"/>
    <s v="Mae Czarina Cruz"/>
    <s v="Bea Alonzo, Dingdong Dantes, Enrique Gil"/>
    <x v="83"/>
    <s v="December 10, 2020"/>
    <n v="2021"/>
    <x v="4"/>
    <n v="13"/>
    <s v="TV-14"/>
    <x v="1"/>
    <s v="Guidance"/>
    <n v="111"/>
    <s v="Medium"/>
    <x v="23"/>
  </r>
  <r>
    <x v="783"/>
    <x v="0"/>
    <s v="The Panti Sisters"/>
    <s v="Jun Lana"/>
    <s v="Paolo Ballesteros, Martin del Rosario, Christian Bables, John Arcilla, Carmi Martin, Rosanna Roces, Joross Gamboa, Via Antonio, Roxanne Barcelo"/>
    <x v="83"/>
    <s v="December 10, 2020"/>
    <n v="2021"/>
    <x v="23"/>
    <n v="7"/>
    <s v="TV-MA"/>
    <x v="0"/>
    <s v="Restricted"/>
    <n v="108"/>
    <s v="Medium"/>
    <x v="149"/>
  </r>
  <r>
    <x v="784"/>
    <x v="0"/>
    <s v="Kalel, 15"/>
    <s v="Jun Lana"/>
    <s v="Elijah Canlas, Eddie Garcia, Jaclyn Jose, Gabby Padilla, Cedrick Juan, Elora Espano, Sue Prado"/>
    <x v="83"/>
    <s v="December 9, 2020"/>
    <n v="2021"/>
    <x v="23"/>
    <n v="7"/>
    <s v="TV-MA"/>
    <x v="0"/>
    <s v="Restricted"/>
    <n v="105"/>
    <s v="Medium"/>
    <x v="0"/>
  </r>
  <r>
    <x v="785"/>
    <x v="0"/>
    <s v="Rose Island"/>
    <s v="Sydney Sibilia"/>
    <s v="Elio Germano, Matilda De Angelis, Tom Wlaschiha, Luca Zingaretti, Fabrizio Bentivoglio, Leonardo Lidi, Franois Cluzet"/>
    <x v="59"/>
    <s v="December 9, 2020"/>
    <n v="2021"/>
    <x v="22"/>
    <n v="6"/>
    <s v="TV-14"/>
    <x v="1"/>
    <s v="Guidance"/>
    <n v="119"/>
    <s v="Medium"/>
    <x v="36"/>
  </r>
  <r>
    <x v="786"/>
    <x v="0"/>
    <s v="Andr &amp; his olive tree"/>
    <s v="Josiah Ng"/>
    <s v="Andr Chiang"/>
    <x v="160"/>
    <s v="December 8, 2020"/>
    <n v="2021"/>
    <x v="22"/>
    <n v="6"/>
    <s v="TV-PG"/>
    <x v="2"/>
    <s v="Guidance"/>
    <n v="104"/>
    <s v="Medium"/>
    <x v="98"/>
  </r>
  <r>
    <x v="787"/>
    <x v="0"/>
    <s v="Bobbleheads The Movie"/>
    <s v="Kirk Wise"/>
    <s v="Jennifer Coolidge, Karen Fukuhara, Khary Payton, Julian Sands, Brenda Song, Luke Wilson, Cher"/>
    <x v="2"/>
    <s v="December 8, 2020"/>
    <n v="2021"/>
    <x v="22"/>
    <n v="6"/>
    <s v="PG"/>
    <x v="2"/>
    <s v="Guidance"/>
    <n v="83"/>
    <s v="Short"/>
    <x v="17"/>
  </r>
  <r>
    <x v="788"/>
    <x v="0"/>
    <s v="Spirit Riding Free: Ride Along Adventure"/>
    <s v="Beth Sleven, Allan Jacobsen, Kevin Wotton"/>
    <s v="Amber Frank, Bailey Gambertoglio, Sydney Park, Katey Sagal, Rachel Kimsey, Darcy Rose Byrnes, Duncan Joiner, Bella Aboulhosn, Kai Scott"/>
    <x v="2"/>
    <s v="December 8, 2020"/>
    <n v="2021"/>
    <x v="22"/>
    <n v="6"/>
    <s v="TV-Y7"/>
    <x v="3"/>
    <s v="Safe"/>
    <n v="79"/>
    <s v="Short"/>
    <x v="80"/>
  </r>
  <r>
    <x v="789"/>
    <x v="0"/>
    <s v="Triple 9"/>
    <s v="John Hillcoat"/>
    <s v="Casey Affleck, Chiwetel Ejiofor, Anthony Mackie, Aaron Paul, Clifton Collins Jr., Norman Reedus, Woody Harrelson, Kate Winslet, Teresa Palmer, Michael Kenneth Williams, Gal Gadot"/>
    <x v="2"/>
    <s v="December 8, 2020"/>
    <n v="2021"/>
    <x v="32"/>
    <n v="10"/>
    <s v="R"/>
    <x v="0"/>
    <s v="Restricted"/>
    <n v="115"/>
    <s v="Medium"/>
    <x v="13"/>
  </r>
  <r>
    <x v="790"/>
    <x v="0"/>
    <s v="Ava"/>
    <s v="Tate Taylor"/>
    <s v="Jessica Chastain, Colin Farrell, John Malkovich, Common, Geena Davis, Jess Weixler, Diana Silvers, Joan Chen, Ioan Gruffudd"/>
    <x v="2"/>
    <s v="December 7, 2020"/>
    <n v="2021"/>
    <x v="22"/>
    <n v="6"/>
    <s v="R"/>
    <x v="0"/>
    <s v="Restricted"/>
    <n v="97"/>
    <s v="Medium"/>
    <x v="8"/>
  </r>
  <r>
    <x v="791"/>
    <x v="1"/>
    <s v="Detention"/>
    <s v="Su I-Hsuan, Chuang Shiang-an, Liu Yi"/>
    <s v="Li Lingwei, Han Ning, Huang Guanzhi, Jack Yao, Hsia Teng-hung, David Chao, Luo Guanxu, Wu Kunda, Serena Fang, Carol Cheng, Chang Han"/>
    <x v="45"/>
    <s v="December 5, 2020"/>
    <n v="2021"/>
    <x v="22"/>
    <n v="6"/>
    <s v="TV-MA"/>
    <x v="0"/>
    <s v="Restricted"/>
    <s v="1 Season"/>
    <s v="Seasons"/>
    <x v="165"/>
  </r>
  <r>
    <x v="792"/>
    <x v="0"/>
    <s v="Mighty Express: A Mighty Christmas"/>
    <s v="Clint Butler"/>
    <s v="Jay Hatton, Zoe Hatz, Meesha Contreras, Dylan Schombing, Tyler Nathan, Leo Orgil, Michela Luci, Ian Ho, Evan Lefeuvre, Annick Obonsawin, Gracen Daly"/>
    <x v="24"/>
    <s v="December 5, 2020"/>
    <n v="2021"/>
    <x v="22"/>
    <n v="6"/>
    <s v="TV-Y"/>
    <x v="3"/>
    <s v="Safe"/>
    <n v="26"/>
    <s v="Short"/>
    <x v="80"/>
  </r>
  <r>
    <x v="793"/>
    <x v="0"/>
    <s v="Captain Underpants Mega Blissmas"/>
    <s v="Erik Kling, Kevin Peaty"/>
    <s v="Nat Faxon, Jay Gragnani, Ramone Hamilton, Sean Astin, Dayci Brookshire, Jim Cummings, Jorge Diaz"/>
    <x v="2"/>
    <s v="December 4, 2020"/>
    <n v="2021"/>
    <x v="22"/>
    <n v="6"/>
    <s v="TV-Y7"/>
    <x v="3"/>
    <s v="Safe"/>
    <n v="46"/>
    <s v="Short"/>
    <x v="17"/>
  </r>
  <r>
    <x v="794"/>
    <x v="0"/>
    <s v="Christmas Crossfire"/>
    <s v="Detlev Buck"/>
    <s v="Kostja Ullmann, Alli Neumann, Sascha Alexander Gersak, Sophia Thomalla, Merlin Rose, Detlev Buck, Peter Kurth, Anika Mauer, Frederic Linkemann, Bernd Hlscher"/>
    <x v="84"/>
    <s v="December 4, 2020"/>
    <n v="2021"/>
    <x v="22"/>
    <n v="6"/>
    <s v="TV-MA"/>
    <x v="0"/>
    <s v="Restricted"/>
    <n v="106"/>
    <s v="Medium"/>
    <x v="166"/>
  </r>
  <r>
    <x v="795"/>
    <x v="0"/>
    <s v="MANK"/>
    <s v="David Fincher"/>
    <s v="Gary Oldman, Amanda Seyfried, Charles Dance, Lily Collins, Arliss Howard, Tom Pelphrey, Sam Troughton, Ferdinand Kingsley, Tuppence Middleton, Tom Burke, Joseph Cross, Jamie McShane, Toby Leonard Moore, Monika Gossmann"/>
    <x v="2"/>
    <s v="December 4, 2020"/>
    <n v="2021"/>
    <x v="22"/>
    <n v="6"/>
    <s v="R"/>
    <x v="0"/>
    <s v="Restricted"/>
    <n v="133"/>
    <s v="Medium"/>
    <x v="44"/>
  </r>
  <r>
    <x v="796"/>
    <x v="0"/>
    <s v="You Are My Home"/>
    <s v="Amanda Raymond"/>
    <s v="Alyssa Milano, Angel Parker, Cristin de la Fuente, Eva Ariel Binder, Joel Steingold"/>
    <x v="2"/>
    <s v="December 4, 2020"/>
    <n v="2021"/>
    <x v="22"/>
    <n v="6"/>
    <s v="TV-PG"/>
    <x v="2"/>
    <s v="Guidance"/>
    <n v="93"/>
    <s v="Medium"/>
    <x v="19"/>
  </r>
  <r>
    <x v="797"/>
    <x v="0"/>
    <s v="Between Maybes"/>
    <s v="Jason Paul Laxamana"/>
    <s v="Gerald Anderson, Julia Barretto, Yayo Aguila, Christian Vazquez"/>
    <x v="83"/>
    <s v="December 3, 2020"/>
    <n v="2021"/>
    <x v="23"/>
    <n v="7"/>
    <s v="TV-14"/>
    <x v="1"/>
    <s v="Guidance"/>
    <n v="108"/>
    <s v="Medium"/>
    <x v="23"/>
  </r>
  <r>
    <x v="798"/>
    <x v="0"/>
    <s v="Break"/>
    <s v="Marc Fouchard"/>
    <s v="Sabrina Ouazani, Kvin Mischel, Hassam Ghancy, Slimane, Maxime Pambet, Camille Japy, Christophe Reymond"/>
    <x v="161"/>
    <s v="December 3, 2020"/>
    <n v="2021"/>
    <x v="21"/>
    <n v="8"/>
    <s v="TV-MA"/>
    <x v="0"/>
    <s v="Restricted"/>
    <n v="96"/>
    <s v="Medium"/>
    <x v="36"/>
  </r>
  <r>
    <x v="799"/>
    <x v="0"/>
    <s v="Just Another Christmas"/>
    <s v="Roberto Santucci"/>
    <s v="Leandro Hassum, Elisa Pinheiro, Danielle Winits, Louise Cardoso, Rodrigo Fagundes, Arianne Botelho, Miguel Rmulo, Jos Rubens Chach, Levi Ferreira, Daniel Filho"/>
    <x v="80"/>
    <s v="December 3, 2020"/>
    <n v="2021"/>
    <x v="22"/>
    <n v="6"/>
    <s v="TV-MA"/>
    <x v="0"/>
    <s v="Restricted"/>
    <n v="101"/>
    <s v="Medium"/>
    <x v="43"/>
  </r>
  <r>
    <x v="800"/>
    <x v="0"/>
    <s v="Must Be... Love"/>
    <s v="Dado C. Lumibao"/>
    <s v="Kathryn Bernardo, Daniel Padilla, Liza Soberano, John Estrada, John Lapus"/>
    <x v="83"/>
    <s v="December 3, 2020"/>
    <n v="2021"/>
    <x v="4"/>
    <n v="13"/>
    <s v="TV-14"/>
    <x v="1"/>
    <s v="Guidance"/>
    <n v="106"/>
    <s v="Medium"/>
    <x v="36"/>
  </r>
  <r>
    <x v="801"/>
    <x v="0"/>
    <s v="Ari Eldjrn: Pardon My Icelandic"/>
    <s v="August Jakobsson"/>
    <s v="Ari Eldjrn"/>
    <x v="162"/>
    <s v="December 2, 2020"/>
    <n v="2021"/>
    <x v="22"/>
    <n v="6"/>
    <s v="TV-MA"/>
    <x v="0"/>
    <s v="Restricted"/>
    <n v="54"/>
    <s v="Short"/>
    <x v="59"/>
  </r>
  <r>
    <x v="802"/>
    <x v="0"/>
    <s v="Fierce"/>
    <s v="Anna Wieczur-Bluszcz"/>
    <s v="Katarzyna Sawczuk, Maciej Zakocielny, Anita Sokoowska, Julia Kamiska, Tomasz Karolak, Maria Pakulnis, Barbara Wypych, Wojciech Solarz, Adrian Majewski, Micha Piprowski, Urszula Dudziak, Krzysztof Ibisz"/>
    <x v="52"/>
    <s v="December 2, 2020"/>
    <n v="2021"/>
    <x v="22"/>
    <n v="6"/>
    <s v="TV-MA"/>
    <x v="0"/>
    <s v="Restricted"/>
    <n v="118"/>
    <s v="Medium"/>
    <x v="36"/>
  </r>
  <r>
    <x v="803"/>
    <x v="0"/>
    <s v="3 Days to Kill"/>
    <s v="McG"/>
    <s v="Kevin Costner, Amber Heard, Hailee Steinfeld, Connie Nielsen, Tmas Lemarquis, Richard Sammel, Marc Androni, Bruno Ricci, Jonas Bloquet, Eriq Ebouaney"/>
    <x v="163"/>
    <s v="December 1, 2020"/>
    <n v="2021"/>
    <x v="28"/>
    <n v="12"/>
    <s v="PG-13"/>
    <x v="1"/>
    <s v="Guidance"/>
    <n v="117"/>
    <s v="Medium"/>
    <x v="12"/>
  </r>
  <r>
    <x v="804"/>
    <x v="0"/>
    <s v="Angela's Christmas Wish"/>
    <s v="Damien OConnor"/>
    <s v="Lucy O'Connell, Brendan Mullins, Ruth Negga, Lola Metcalfe, Jared Harris, Moe Dunford, Oscar Butler, Shona Hamill, Pat Kinevane, Janet Moran, Anya O'Connor"/>
    <x v="2"/>
    <s v="December 1, 2020"/>
    <n v="2021"/>
    <x v="22"/>
    <n v="6"/>
    <s v="TV-Y"/>
    <x v="3"/>
    <s v="Safe"/>
    <n v="48"/>
    <s v="Short"/>
    <x v="80"/>
  </r>
  <r>
    <x v="805"/>
    <x v="0"/>
    <s v="Angels &amp; Demons"/>
    <s v="Ron Howard"/>
    <s v="Tom Hanks, Ewan McGregor, Ayelet Zurer, Stellan Skarsgrd, Pierfrancesco Favino, Nikolaj Lie Kaas, Armin Mueller-Stahl, Thure Lindhardt, David Pasquesi, Cosimo Fusco"/>
    <x v="164"/>
    <s v="December 1, 2020"/>
    <n v="2021"/>
    <x v="17"/>
    <n v="17"/>
    <s v="PG-13"/>
    <x v="1"/>
    <s v="Guidance"/>
    <n v="139"/>
    <s v="Medium"/>
    <x v="7"/>
  </r>
  <r>
    <x v="806"/>
    <x v="0"/>
    <s v="Chef"/>
    <s v="Jon Favreau"/>
    <s v="Jon Favreau, Sofa Vergara, John Leguizamo, Scarlett Johansson, Dustin Hoffman, Oliver Platt, Bobby Cannavale, Amy Sedaris, Robert Downey Jr., Emjay Anthony, Russell Peters"/>
    <x v="2"/>
    <s v="December 1, 2020"/>
    <n v="2021"/>
    <x v="28"/>
    <n v="12"/>
    <s v="R"/>
    <x v="0"/>
    <s v="Restricted"/>
    <n v="115"/>
    <s v="Medium"/>
    <x v="56"/>
  </r>
  <r>
    <x v="807"/>
    <x v="0"/>
    <s v="Effie Gray"/>
    <s v="Richard Laxton"/>
    <s v="Dakota Fanning, Emma Thompson, Julie Walters, David Suchet, Derek Jacobi, James Fox, Robbie Coltrane, Claudia Cardinale, Greg Wise, Tom Sturridge"/>
    <x v="1"/>
    <s v="December 1, 2020"/>
    <n v="2021"/>
    <x v="28"/>
    <n v="12"/>
    <s v="PG-13"/>
    <x v="1"/>
    <s v="Guidance"/>
    <n v="109"/>
    <s v="Medium"/>
    <x v="23"/>
  </r>
  <r>
    <x v="808"/>
    <x v="0"/>
    <s v="Monster House"/>
    <s v="Gil Kenan"/>
    <s v="Mitchel Musso, Sam Lerner, Spencer Locke, Steve Buscemi, Kathleen Turner, Jason Lee, Jon Heder, Maggie Gyllenhaal, Catherine O'Hara, Fred Willard, Nick Cannon, Kevin James"/>
    <x v="2"/>
    <s v="December 1, 2020"/>
    <n v="2021"/>
    <x v="20"/>
    <n v="20"/>
    <s v="PG"/>
    <x v="2"/>
    <s v="Guidance"/>
    <n v="91"/>
    <s v="Medium"/>
    <x v="17"/>
  </r>
  <r>
    <x v="809"/>
    <x v="0"/>
    <s v="Natalie Palamides: Nate - A One Man Show"/>
    <s v="Phil Burgers"/>
    <s v="Natalie Palamides"/>
    <x v="2"/>
    <s v="December 1, 2020"/>
    <n v="2021"/>
    <x v="22"/>
    <n v="6"/>
    <s v="TV-MA"/>
    <x v="0"/>
    <s v="Restricted"/>
    <n v="60"/>
    <s v="Short"/>
    <x v="5"/>
  </r>
  <r>
    <x v="810"/>
    <x v="0"/>
    <s v="Peppermint"/>
    <s v="Pierre Morel"/>
    <s v="Jennifer Garner, John Ortiz, John Gallagher Jr., Juan Pablo Raba, Annie Ilonzeh, Jeff Hephner, Pell James, Method Man, Cailey Fleming, Tyson Ritter"/>
    <x v="165"/>
    <s v="December 1, 2020"/>
    <n v="2021"/>
    <x v="21"/>
    <n v="8"/>
    <s v="R"/>
    <x v="0"/>
    <s v="Restricted"/>
    <n v="102"/>
    <s v="Medium"/>
    <x v="12"/>
  </r>
  <r>
    <x v="811"/>
    <x v="0"/>
    <s v="Quigley Down Under"/>
    <s v="Simon Wincer"/>
    <s v="Tom Selleck, Laura San Giacomo, Alan Rickman, Chris Haywood, Ron Haddrick, Tony Bonner, Jerome Ehlers, Ben Mendelsohn, Conor McDermottroe, Roger Ward"/>
    <x v="20"/>
    <s v="December 1, 2020"/>
    <n v="2021"/>
    <x v="29"/>
    <n v="36"/>
    <s v="PG-13"/>
    <x v="1"/>
    <s v="Guidance"/>
    <n v="120"/>
    <s v="Medium"/>
    <x v="12"/>
  </r>
  <r>
    <x v="812"/>
    <x v="0"/>
    <s v="The Da Vinci Code"/>
    <s v="Ron Howard"/>
    <s v="Tom Hanks, Audrey Tautou, Ian McKellen, Jean Reno, Paul Bettany, Alfred Molina, Jrgen Prochnow, Jean-Yves Berteloot, Etienne Chicot, Jean-Pierre Marielle"/>
    <x v="166"/>
    <s v="December 1, 2020"/>
    <n v="2021"/>
    <x v="20"/>
    <n v="20"/>
    <s v="PG-13"/>
    <x v="1"/>
    <s v="Guidance"/>
    <n v="149"/>
    <s v="Medium"/>
    <x v="7"/>
  </r>
  <r>
    <x v="813"/>
    <x v="0"/>
    <s v="The Happytime Murders"/>
    <s v="Brian Henson"/>
    <s v="Melissa McCarthy, Elizabeth Banks, Maya Rudolph, Bill Barretta, Leslie David Baker, Joel McHale, Dorien Davies, Cynthy Wu, Michael McDonald, Mitch Silpa"/>
    <x v="167"/>
    <s v="December 1, 2020"/>
    <n v="2021"/>
    <x v="21"/>
    <n v="8"/>
    <s v="R"/>
    <x v="0"/>
    <s v="Restricted"/>
    <n v="91"/>
    <s v="Medium"/>
    <x v="27"/>
  </r>
  <r>
    <x v="814"/>
    <x v="0"/>
    <s v="U-Turn"/>
    <s v="Derick Cabrido"/>
    <s v="Kim Chiu, JM de Guzman, Tony Labrusca, Martin del Rosario, Kate Alejandrino, Miel Espinoza, Janella Salvador, Cris Villanueva, Almira Muhlach, Cris Villonco, Mercedes Cabral, Jerry O'Hara, Simon Ibarra, Alex Medina, Markus Paterson"/>
    <x v="83"/>
    <s v="December 1, 2020"/>
    <n v="2021"/>
    <x v="22"/>
    <n v="6"/>
    <s v="TV-MA"/>
    <x v="0"/>
    <s v="Restricted"/>
    <n v="99"/>
    <s v="Medium"/>
    <x v="52"/>
  </r>
  <r>
    <x v="815"/>
    <x v="0"/>
    <s v="Finding Agnes"/>
    <s v="Marla M. Ancheta"/>
    <s v="Jelson Bay, Sue Ramirez, Sandy Andolong, Roxanne Guinoo, Cheska Iigo, Hannah Ledesma, Yuan Francisco, Raffa Esplana, Varoon Kessop"/>
    <x v="83"/>
    <s v="November 30, 2020"/>
    <n v="2021"/>
    <x v="22"/>
    <n v="6"/>
    <s v="TV-PG"/>
    <x v="2"/>
    <s v="Guidance"/>
    <n v="106"/>
    <s v="Medium"/>
    <x v="3"/>
  </r>
  <r>
    <x v="816"/>
    <x v="0"/>
    <s v="Rust Creek"/>
    <s v="Jen McGowan"/>
    <s v="Hermione Corfield, Jay Paulson, Sean O'Bryan, Micah Hauptman, Micah Hauptman, Daniel R. Hill, Jeremy Glazer, John Marshall Jones, Laura Guzman, Jake Kidwell"/>
    <x v="2"/>
    <s v="November 30, 2020"/>
    <n v="2021"/>
    <x v="21"/>
    <n v="8"/>
    <s v="R"/>
    <x v="0"/>
    <s v="Restricted"/>
    <n v="108"/>
    <s v="Medium"/>
    <x v="7"/>
  </r>
  <r>
    <x v="817"/>
    <x v="0"/>
    <s v="Spookley and the Christmas Kittens"/>
    <s v="Bernie Denk"/>
    <s v="Vlasta Vrana, Sonja Ball, Craig Francis, Richard C. Jones, Michael Perron, Terrence Scammell, Bruce Dinsmore, Jennifer Seguin, Daniel Brochu"/>
    <x v="2"/>
    <s v="November 30, 2020"/>
    <n v="2021"/>
    <x v="23"/>
    <n v="7"/>
    <s v="TV-Y"/>
    <x v="3"/>
    <s v="Safe"/>
    <n v="45"/>
    <s v="Short"/>
    <x v="80"/>
  </r>
  <r>
    <x v="818"/>
    <x v="0"/>
    <s v="The 2nd"/>
    <s v="Brian Skiba"/>
    <s v="Ryan Phillippe, Casper Van Dien, Jack Griffo, Lexi Simonsen, Richard Burgi, William Katt, Samaire Armstrong, William McNamara, Jacob Grodnik"/>
    <x v="2"/>
    <s v="November 30, 2020"/>
    <n v="2021"/>
    <x v="22"/>
    <n v="6"/>
    <s v="TV-MA"/>
    <x v="0"/>
    <s v="Restricted"/>
    <n v="93"/>
    <s v="Medium"/>
    <x v="12"/>
  </r>
  <r>
    <x v="819"/>
    <x v="0"/>
    <s v="A Go! Go! Cory Carson Christmas"/>
    <s v="Stanley Moore, Alex Woo"/>
    <s v="Alan C. Lim, Taron C. Hensley, Maisie Benson, Kerry Gudjohnsen, Paul Killam, Smith Foreman, Ann Kendrick, Ella Joy Ballesteros, Neena-Sinaii Simpo, Eli Morse"/>
    <x v="2"/>
    <s v="November 27, 2020"/>
    <n v="2021"/>
    <x v="22"/>
    <n v="6"/>
    <s v="TV-Y"/>
    <x v="3"/>
    <s v="Safe"/>
    <n v="22"/>
    <s v="Short"/>
    <x v="80"/>
  </r>
  <r>
    <x v="820"/>
    <x v="0"/>
    <s v="Dance Dreams: Hot Chocolate Nutcracker"/>
    <s v="Oliver Bokelberg"/>
    <s v="Debbie Allen"/>
    <x v="2"/>
    <s v="November 27, 2020"/>
    <n v="2021"/>
    <x v="22"/>
    <n v="6"/>
    <s v="TV-PG"/>
    <x v="2"/>
    <s v="Guidance"/>
    <n v="81"/>
    <s v="Short"/>
    <x v="167"/>
  </r>
  <r>
    <x v="821"/>
    <x v="0"/>
    <s v="Dont Listen"/>
    <s v="ngel Gmez Hernndez"/>
    <s v="Rodolfo Sancho, Ana Fernndez, Ramn Barea, Beln Fabra, Lucas Blas"/>
    <x v="35"/>
    <s v="November 27, 2020"/>
    <n v="2021"/>
    <x v="22"/>
    <n v="6"/>
    <s v="TV-MA"/>
    <x v="0"/>
    <s v="Restricted"/>
    <n v="98"/>
    <s v="Medium"/>
    <x v="52"/>
  </r>
  <r>
    <x v="822"/>
    <x v="0"/>
    <s v="The Beast"/>
    <s v="Ludovico Di Martino"/>
    <s v="Fabrizio Gifuni, Lino Musella, Monica Piseddu, Andrea Pennacchi, Emanuele Linfatti, Nicol Galasso, Giacomo Colavito, Giada Gagliardi, Gianmarco Vettori, Silvia Gallerano, Massimiliano Setti"/>
    <x v="59"/>
    <s v="November 27, 2020"/>
    <n v="2021"/>
    <x v="22"/>
    <n v="6"/>
    <s v="TV-MA"/>
    <x v="0"/>
    <s v="Restricted"/>
    <n v="100"/>
    <s v="Medium"/>
    <x v="32"/>
  </r>
  <r>
    <x v="823"/>
    <x v="0"/>
    <s v="The Call"/>
    <s v="Lee Chung-hyun"/>
    <s v="Park Shin-hye, Jun Jong-seo, Kim Sung-ryoung, EL, Park Ho-san, Oh Jung-se, Lee Dong-hwi, Um Chae-young"/>
    <x v="68"/>
    <s v="November 27, 2020"/>
    <n v="2021"/>
    <x v="22"/>
    <n v="6"/>
    <s v="TV-MA"/>
    <x v="0"/>
    <s v="Restricted"/>
    <n v="112"/>
    <s v="Medium"/>
    <x v="107"/>
  </r>
  <r>
    <x v="824"/>
    <x v="0"/>
    <s v="Fantastica"/>
    <s v="Barry Gonzalez"/>
    <s v="Vice Ganda, Richard Gutierrez, Dingdong Dantes, Bela Padilla"/>
    <x v="83"/>
    <s v="November 26, 2020"/>
    <n v="2021"/>
    <x v="21"/>
    <n v="8"/>
    <s v="TV-PG"/>
    <x v="2"/>
    <s v="Guidance"/>
    <n v="114"/>
    <s v="Medium"/>
    <x v="149"/>
  </r>
  <r>
    <x v="825"/>
    <x v="0"/>
    <s v="Larry the Cable Guy: Remain Seated"/>
    <s v="Brian Volk-Weiss"/>
    <s v="Larry the Cable Guy"/>
    <x v="2"/>
    <s v="November 26, 2020"/>
    <n v="2021"/>
    <x v="22"/>
    <n v="6"/>
    <s v="TV-14"/>
    <x v="1"/>
    <s v="Guidance"/>
    <n v="68"/>
    <s v="Short"/>
    <x v="59"/>
  </r>
  <r>
    <x v="826"/>
    <x v="0"/>
    <s v="Mosul"/>
    <s v="Matthew Michael Carnahan"/>
    <s v="Suhail Dabbach, Adam Bessa, Is'haq Elias, Qutaiba Abdelhaq, Ahmad El Ghanem, Hicham Ouarqa, Mohimen Mahbuba, Thaer Al-Shayei, Abdellah Bensaid, Faycal Attougui, Mohamed Attougui, Tarik Belmekki, Hayat Kamille, Seema Al Khalidi, Waleed Algadi"/>
    <x v="2"/>
    <s v="November 26, 2020"/>
    <n v="2021"/>
    <x v="22"/>
    <n v="6"/>
    <s v="TV-MA"/>
    <x v="0"/>
    <s v="Restricted"/>
    <n v="103"/>
    <s v="Medium"/>
    <x v="53"/>
  </r>
  <r>
    <x v="827"/>
    <x v="0"/>
    <s v="Unexpectedly Yours"/>
    <s v="Cathy Garcia-Molina"/>
    <s v="Sharon Cuneta, Robin Padilla, Julia Barretto, Joshua Garcia, John Estrada, Pilar Pilapil, Marissa Delgado, Maritoni Fernandez"/>
    <x v="83"/>
    <s v="November 26, 2020"/>
    <n v="2021"/>
    <x v="5"/>
    <n v="9"/>
    <s v="TV-14"/>
    <x v="1"/>
    <s v="Guidance"/>
    <n v="121"/>
    <s v="Medium"/>
    <x v="4"/>
  </r>
  <r>
    <x v="828"/>
    <x v="0"/>
    <s v="Ghosts of War"/>
    <s v="Eric Bress"/>
    <s v="Brenton Thwaites, Theo Rossi, Skylar Astin, Kyle Gallner, Alan Ritchson, Billy Zane, Shaun Toub"/>
    <x v="1"/>
    <s v="November 25, 2020"/>
    <n v="2021"/>
    <x v="22"/>
    <n v="6"/>
    <s v="R"/>
    <x v="0"/>
    <s v="Restricted"/>
    <n v="95"/>
    <s v="Medium"/>
    <x v="55"/>
  </r>
  <r>
    <x v="829"/>
    <x v="0"/>
    <s v="Shawn Mendes: Live in Concert"/>
    <s v="Paul Dugdale"/>
    <s v="Shawn Mendes"/>
    <x v="11"/>
    <s v="November 25, 2020"/>
    <n v="2021"/>
    <x v="22"/>
    <n v="6"/>
    <s v="TV-PG"/>
    <x v="2"/>
    <s v="Guidance"/>
    <n v="87"/>
    <s v="Short"/>
    <x v="160"/>
  </r>
  <r>
    <x v="830"/>
    <x v="0"/>
    <s v="The Christmas Chronicles: Part Two"/>
    <s v="Chris Columbus"/>
    <s v="Kurt Russell, Goldie Hawn, Darby Camp, Jahzir Bruno, Julian Dennison, Judah Lewis, Kimberly Williams-Paisley, Tyrese Gibson"/>
    <x v="24"/>
    <s v="November 25, 2020"/>
    <n v="2021"/>
    <x v="22"/>
    <n v="6"/>
    <s v="PG"/>
    <x v="2"/>
    <s v="Guidance"/>
    <n v="115"/>
    <s v="Medium"/>
    <x v="17"/>
  </r>
  <r>
    <x v="831"/>
    <x v="0"/>
    <s v="Andhakaaram"/>
    <s v="V Vignarajan"/>
    <s v="Vinoth Kishan, Arjun Das, Pooja Ramachandran, Kumar Natarajan, Misha Ghoshal, Arul Vincent, Chenthu Mohan, Pradeep Kalipurayath"/>
    <x v="4"/>
    <s v="November 24, 2020"/>
    <n v="2021"/>
    <x v="22"/>
    <n v="6"/>
    <s v="TV-14"/>
    <x v="1"/>
    <s v="Guidance"/>
    <n v="171"/>
    <s v="Medium"/>
    <x v="86"/>
  </r>
  <r>
    <x v="832"/>
    <x v="1"/>
    <s v="Before 30"/>
    <s v="BB Sasore"/>
    <s v="Damilola Adegbite, O.C. Ukeje, Beverly Naya, Meg Otanwa, Anee Icha, Patrick Diabuah, Tunbosun Aiyedehin, Patrick Doyle"/>
    <x v="9"/>
    <s v="November 24, 2020"/>
    <n v="2021"/>
    <x v="25"/>
    <n v="11"/>
    <s v="TV-MA"/>
    <x v="0"/>
    <s v="Restricted"/>
    <s v="1 Season"/>
    <s v="Seasons"/>
    <x v="68"/>
  </r>
  <r>
    <x v="833"/>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2"/>
    <s v="November 24, 2020"/>
    <n v="2021"/>
    <x v="22"/>
    <n v="6"/>
    <s v="TV-Y"/>
    <x v="3"/>
    <s v="Safe"/>
    <n v="46"/>
    <s v="Short"/>
    <x v="17"/>
  </r>
  <r>
    <x v="834"/>
    <x v="0"/>
    <s v="Hillbilly Elegy"/>
    <s v="Ron Howard"/>
    <s v="Amy Adams, Glenn Close, Gabriel Basso, Haley Bennett, Freida Pinto, Bo Hopkins, Owen Asztalos"/>
    <x v="2"/>
    <s v="November 24, 2020"/>
    <n v="2021"/>
    <x v="22"/>
    <n v="6"/>
    <s v="R"/>
    <x v="0"/>
    <s v="Restricted"/>
    <n v="117"/>
    <s v="Medium"/>
    <x v="24"/>
  </r>
  <r>
    <x v="835"/>
    <x v="0"/>
    <s v="Notes for My Son"/>
    <s v="Carlos Sorn"/>
    <s v="Valeria Bertuccelli, Esteban Lamothe, Julin Sorn, Mauricio Dayub, Malena Pichot, Catarina Spinetta, Carla Quevedo, Anita Pauls, Mnica Antonpulos, Paola Barrientos, Ana Katz, Romina Richi, Diego Gentile, Beatriz Spelzini, Diego Reinhold"/>
    <x v="42"/>
    <s v="November 24, 2020"/>
    <n v="2021"/>
    <x v="22"/>
    <n v="6"/>
    <s v="TV-MA"/>
    <x v="0"/>
    <s v="Restricted"/>
    <n v="84"/>
    <s v="Short"/>
    <x v="3"/>
  </r>
  <r>
    <x v="836"/>
    <x v="0"/>
    <s v="Hard Kill"/>
    <s v="Matt Eskandari"/>
    <s v="Jesse Metcalfe, Bruce Willis, Natalie Eva Marie, Lala Kent, Texas Battle, Swen Temmel, Sergio Rizzuto, Tyler Jon Olson, Jon Galanis"/>
    <x v="2"/>
    <s v="November 23, 2020"/>
    <n v="2021"/>
    <x v="22"/>
    <n v="6"/>
    <s v="R"/>
    <x v="0"/>
    <s v="Restricted"/>
    <n v="98"/>
    <s v="Medium"/>
    <x v="12"/>
  </r>
  <r>
    <x v="837"/>
    <x v="0"/>
    <s v="Shawn Mendes: In Wonder"/>
    <s v="Grant Singer"/>
    <s v="Shawn Mendes"/>
    <x v="2"/>
    <s v="November 23, 2020"/>
    <n v="2021"/>
    <x v="22"/>
    <n v="6"/>
    <s v="TV-MA"/>
    <x v="0"/>
    <s v="Restricted"/>
    <n v="83"/>
    <s v="Short"/>
    <x v="18"/>
  </r>
  <r>
    <x v="838"/>
    <x v="0"/>
    <s v="The Suit"/>
    <s v="Mohammad Adel"/>
    <s v="Tamer Hosny, Akram Hosny, Amina Khalil, Dalal Abdelaziz, Maged El-Masri, Yasser Ali Maher, Salwa Mohammed, Mahmoud El-Bezzawy, Hassan Hosny, Taher Abu Lela, Ahmed Zaher"/>
    <x v="65"/>
    <s v="November 23, 2020"/>
    <n v="2021"/>
    <x v="21"/>
    <n v="8"/>
    <s v="TV-14"/>
    <x v="1"/>
    <s v="Guidance"/>
    <n v="97"/>
    <s v="Medium"/>
    <x v="45"/>
  </r>
  <r>
    <x v="839"/>
    <x v="0"/>
    <s v="Dolly Partons Christmas on the Square"/>
    <s v="Debbie Allen"/>
    <s v="Dolly Parton, Christine Baranski, Treat Williams, Jenifer Lewis, Josh Segarra, Jeanine Mason, Mary Lane Haskell"/>
    <x v="2"/>
    <s v="November 22, 2020"/>
    <n v="2021"/>
    <x v="22"/>
    <n v="6"/>
    <s v="TV-PG"/>
    <x v="2"/>
    <s v="Guidance"/>
    <n v="99"/>
    <s v="Medium"/>
    <x v="63"/>
  </r>
  <r>
    <x v="840"/>
    <x v="0"/>
    <s v="Machete Kills"/>
    <s v="Robert Rodriguez"/>
    <s v="Danny Trejo, Sofa Vergara, Charlie Sheen, Michelle Rodriguez, Demin Bichir, Amber Heard, Mel Gibson, William Sadler, Alexa PenaVega, Antonio Banderas, Lady Gaga, Cuba Gooding Jr., Jessica Alba, Walton Goggins, Vanessa Hudgens"/>
    <x v="109"/>
    <s v="November 22, 2020"/>
    <n v="2021"/>
    <x v="4"/>
    <n v="13"/>
    <s v="R"/>
    <x v="0"/>
    <s v="Restricted"/>
    <n v="108"/>
    <s v="Medium"/>
    <x v="12"/>
  </r>
  <r>
    <x v="841"/>
    <x v="0"/>
    <s v="40 Sticks"/>
    <s v="Victor Gatonye"/>
    <s v="Robert Agengo, Mwaura Bilal, Andreo Kamau, Cajetan Boy, Arabron Nyyeneque, Shiviske Shivisi, Xavier Ywaya"/>
    <x v="131"/>
    <s v="November 20, 2020"/>
    <n v="2021"/>
    <x v="23"/>
    <n v="7"/>
    <s v="TV-14"/>
    <x v="1"/>
    <s v="Guidance"/>
    <n v="93"/>
    <s v="Medium"/>
    <x v="107"/>
  </r>
  <r>
    <x v="842"/>
    <x v="0"/>
    <s v="Alien Xmas"/>
    <s v="Stephen Chiodo"/>
    <s v="Keythe Farley, Dee Bradley Baker, Kaliayh Rhambo, Michelle Deco, Barbara Goodson"/>
    <x v="2"/>
    <s v="November 20, 2020"/>
    <n v="2021"/>
    <x v="22"/>
    <n v="6"/>
    <s v="TV-Y"/>
    <x v="3"/>
    <s v="Safe"/>
    <n v="42"/>
    <s v="Short"/>
    <x v="80"/>
  </r>
  <r>
    <x v="843"/>
    <x v="0"/>
    <s v="The App That Stole Christmas"/>
    <s v="Monica Floyd"/>
    <s v="Jackie Long, Diane Marie Howard, Jaylin Hall, Miguel A. Nez Jr., Ray J, JayQ The Legend, J. Anthony Brown, Kenny Rhodes, Amber Cosich"/>
    <x v="2"/>
    <s v="November 20, 2020"/>
    <n v="2021"/>
    <x v="22"/>
    <n v="6"/>
    <s v="TV-PG"/>
    <x v="2"/>
    <s v="Guidance"/>
    <n v="64"/>
    <s v="Short"/>
    <x v="17"/>
  </r>
  <r>
    <x v="844"/>
    <x v="0"/>
    <s v="Black Friday"/>
    <s v="Anurag Kashyap"/>
    <s v="Pavan Malhotra, Kay Kay Menon, Aditya Srivastava, Dibyendu Bhattacharya, Kishore Kadam, Gajraj Rao, Zakir Hussain, Imtiaz Ali, Pratima Kazmi, Raj Arjun"/>
    <x v="4"/>
    <s v="November 19, 2020"/>
    <n v="2021"/>
    <x v="14"/>
    <n v="22"/>
    <s v="TV-MA"/>
    <x v="0"/>
    <s v="Restricted"/>
    <n v="162"/>
    <s v="Medium"/>
    <x v="3"/>
  </r>
  <r>
    <x v="845"/>
    <x v="0"/>
    <s v="Bodyguard"/>
    <s v="Siddique"/>
    <s v="Salman Khan, Kareena Kapoor, Raj Babbar, Asrani, Vidya Sinha, Hazel Keech, Chetan Hansraj, Salim Baig"/>
    <x v="4"/>
    <s v="November 19, 2020"/>
    <n v="2021"/>
    <x v="15"/>
    <n v="15"/>
    <s v="TV-14"/>
    <x v="1"/>
    <s v="Guidance"/>
    <n v="130"/>
    <s v="Medium"/>
    <x v="45"/>
  </r>
  <r>
    <x v="846"/>
    <x v="0"/>
    <s v="Break Ke Baad"/>
    <s v="Danish Aslam"/>
    <s v="Imran Khan, Deepika Padukone, Shahana Goswami, Lillete Dubey, Sharmila Tagore, Navin Nischol, Parzan Dastur, Neelu Kohli, Ziyah Vastani, Yudhishtir Urs, Grady McGahan"/>
    <x v="4"/>
    <s v="November 19, 2020"/>
    <n v="2021"/>
    <x v="3"/>
    <n v="16"/>
    <s v="TV-14"/>
    <x v="1"/>
    <s v="Guidance"/>
    <n v="108"/>
    <s v="Medium"/>
    <x v="48"/>
  </r>
  <r>
    <x v="847"/>
    <x v="0"/>
    <s v="Hawaizaada"/>
    <s v="Vibhu Virender Puri"/>
    <s v="Ayushmann Khurrana, Mithun Chakraborty, Pallavi Sharda, Naman Jain, Jameel Khan"/>
    <x v="4"/>
    <s v="November 19, 2020"/>
    <n v="2021"/>
    <x v="25"/>
    <n v="11"/>
    <s v="TV-14"/>
    <x v="1"/>
    <s v="Guidance"/>
    <n v="129"/>
    <s v="Medium"/>
    <x v="23"/>
  </r>
  <r>
    <x v="848"/>
    <x v="0"/>
    <s v="My Amnesia Girl"/>
    <s v="Cathy Garcia-Molina"/>
    <s v="John Lloyd Cruz, Toni Gonzaga, Carlos Agassi, Ketchup Eusebio, Joross Gamboa, JM de Guzman, Beatriz Saw, Nico Antonio"/>
    <x v="83"/>
    <s v="November 19, 2020"/>
    <n v="2021"/>
    <x v="3"/>
    <n v="16"/>
    <s v="TV-14"/>
    <x v="1"/>
    <s v="Guidance"/>
    <n v="105"/>
    <s v="Medium"/>
    <x v="83"/>
  </r>
  <r>
    <x v="849"/>
    <x v="0"/>
    <s v="Raman Raghav 2.0"/>
    <s v="Anurag Kashyap"/>
    <s v="Nawazuddin Siddiqui, Vicky Kaushal, Sobhita Dhulipala, Mukesh Chhabra, Anuschka Sawhney, Vipin Sharma, Deepali Suryakant Badekar, Ashok Lokhande, Harssh Singh, Rajesh Jais, Hitesh Dave"/>
    <x v="4"/>
    <s v="November 19, 2020"/>
    <n v="2021"/>
    <x v="32"/>
    <n v="10"/>
    <s v="TV-MA"/>
    <x v="0"/>
    <s v="Restricted"/>
    <n v="133"/>
    <s v="Medium"/>
    <x v="107"/>
  </r>
  <r>
    <x v="850"/>
    <x v="0"/>
    <s v="Singham"/>
    <s v="Rohit Shetty"/>
    <s v="Ajay Devgn, Kajal Aggarwal, Prakash Raj, Sonali Kulkarni, Sachin Khedekar, Sudhanshu Pandey, Anant Jog"/>
    <x v="4"/>
    <s v="November 19, 2020"/>
    <n v="2021"/>
    <x v="15"/>
    <n v="15"/>
    <s v="TV-14"/>
    <x v="1"/>
    <s v="Guidance"/>
    <n v="142"/>
    <s v="Medium"/>
    <x v="53"/>
  </r>
  <r>
    <x v="851"/>
    <x v="0"/>
    <s v="TE3N"/>
    <s v="Ribhu Dasgupta"/>
    <s v="Amitabh Bachchan, Nawazuddin Siddiqui, Vidya Balan, Mukesh Chhabra, Sabyasachi Chakraborty, Prakash Belawadi, Tota Roy Chowdhury, Padmavati Rao, Suneel Sinha"/>
    <x v="4"/>
    <s v="November 19, 2020"/>
    <n v="2021"/>
    <x v="32"/>
    <n v="10"/>
    <s v="TV-14"/>
    <x v="1"/>
    <s v="Guidance"/>
    <n v="128"/>
    <s v="Medium"/>
    <x v="20"/>
  </r>
  <r>
    <x v="852"/>
    <x v="0"/>
    <s v="The Princess Switch: Switched Again"/>
    <s v="Mike Rohl"/>
    <s v="Vanessa Hudgens, Nick Sagar, Sam Palladio, Mia Lloyd, Lachlan Nieboer, Ricky Norwood, Florence Hall, Suanne Braun, Mark Fleischmann"/>
    <x v="2"/>
    <s v="November 19, 2020"/>
    <n v="2021"/>
    <x v="22"/>
    <n v="6"/>
    <s v="TV-G"/>
    <x v="2"/>
    <s v="Guidance"/>
    <n v="97"/>
    <s v="Medium"/>
    <x v="73"/>
  </r>
  <r>
    <x v="853"/>
    <x v="0"/>
    <s v="Three Words to Forever"/>
    <s v="Cathy Garcia-Molina"/>
    <s v="Sharon Cuneta, Richard Gomez, Kathryn Bernardo, Liza Lorena, Freddie Webb, Tommy Esguerra, Joross Gamboa, Tobie Dela Cruz"/>
    <x v="83"/>
    <s v="November 19, 2020"/>
    <n v="2021"/>
    <x v="21"/>
    <n v="8"/>
    <s v="TV-G"/>
    <x v="2"/>
    <s v="Guidance"/>
    <n v="107"/>
    <s v="Medium"/>
    <x v="36"/>
  </r>
  <r>
    <x v="854"/>
    <x v="0"/>
    <s v="Well Done Abba"/>
    <s v="Shyam Benegal"/>
    <s v="Boman Irani, Minissha Lamba, Sammir Dattani, Ila Arun, Ravi Kishan, Sonali Kulkarni, Rajit Kapoor, Ravi Jhankal, Yashpal Sharma, Rajendra Gupta"/>
    <x v="4"/>
    <s v="November 19, 2020"/>
    <n v="2021"/>
    <x v="17"/>
    <n v="17"/>
    <s v="TV-14"/>
    <x v="1"/>
    <s v="Guidance"/>
    <n v="135"/>
    <s v="Medium"/>
    <x v="43"/>
  </r>
  <r>
    <x v="855"/>
    <x v="0"/>
    <s v="Ainu Mosir"/>
    <s v="Takeshi Fukunaga"/>
    <s v="Kanto Shimokura, Debo Akibe, Emi Shimokura, Toko Miura, Lily Franky"/>
    <x v="37"/>
    <s v="November 17, 2020"/>
    <n v="2021"/>
    <x v="22"/>
    <n v="6"/>
    <s v="TV-PG"/>
    <x v="2"/>
    <s v="Guidance"/>
    <n v="84"/>
    <s v="Short"/>
    <x v="3"/>
  </r>
  <r>
    <x v="856"/>
    <x v="0"/>
    <s v="Kevin Hart: Zero F**ks Given"/>
    <s v="Leslie Small"/>
    <s v="Kevin Hart"/>
    <x v="2"/>
    <s v="November 17, 2020"/>
    <n v="2021"/>
    <x v="22"/>
    <n v="6"/>
    <s v="TV-MA"/>
    <x v="0"/>
    <s v="Restricted"/>
    <n v="70"/>
    <s v="Short"/>
    <x v="59"/>
  </r>
  <r>
    <x v="857"/>
    <x v="0"/>
    <s v="Loving"/>
    <s v="Jeff Nichols"/>
    <s v="Joel Edgerton, Ruth Negga, Marton Csokas, Nick Kroll, Michael Shannon, Terri Abney, Alano Miller, Jon Bass, Bill Camp, David Jensen"/>
    <x v="11"/>
    <s v="November 16, 2020"/>
    <n v="2021"/>
    <x v="32"/>
    <n v="10"/>
    <s v="PG-13"/>
    <x v="1"/>
    <s v="Guidance"/>
    <n v="124"/>
    <s v="Medium"/>
    <x v="21"/>
  </r>
  <r>
    <x v="858"/>
    <x v="0"/>
    <s v="A Very Country Christmas"/>
    <s v="Justin G. Dyck"/>
    <s v="Bea Santos, Greyston Holt, Greg Vaughan, Deana Carter, Allison Hossack"/>
    <x v="14"/>
    <s v="November 15, 2020"/>
    <n v="2021"/>
    <x v="5"/>
    <n v="9"/>
    <s v="TV-G"/>
    <x v="2"/>
    <s v="Guidance"/>
    <n v="84"/>
    <s v="Short"/>
    <x v="168"/>
  </r>
  <r>
    <x v="859"/>
    <x v="0"/>
    <s v="Cloudy with a Chance of Meatballs 2"/>
    <s v="Cody Cameron, Kris Pearn"/>
    <s v="Bill Hader, Anna Faris, James Caan, Will Forte, Andy Samberg, Benjamin Bratt, Neil Patrick Harris, Terry Crews, Kristen Schaal"/>
    <x v="2"/>
    <s v="November 15, 2020"/>
    <n v="2021"/>
    <x v="4"/>
    <n v="13"/>
    <s v="PG"/>
    <x v="2"/>
    <s v="Guidance"/>
    <n v="95"/>
    <s v="Medium"/>
    <x v="17"/>
  </r>
  <r>
    <x v="860"/>
    <x v="0"/>
    <s v="Hometown Holiday"/>
    <s v="Justin G. Dyck"/>
    <s v="Sarah Troyer, Bradley Hamilton, Kevin McGarry, Samantha Gracie"/>
    <x v="24"/>
    <s v="November 15, 2020"/>
    <n v="2021"/>
    <x v="21"/>
    <n v="8"/>
    <s v="TV-G"/>
    <x v="2"/>
    <s v="Guidance"/>
    <n v="84"/>
    <s v="Short"/>
    <x v="169"/>
  </r>
  <r>
    <x v="861"/>
    <x v="0"/>
    <s v="White Christmas"/>
    <s v="Michael Curtiz"/>
    <s v="Bing Crosby, Danny Kaye, Rosemary Clooney, Vera-Ellen, Dean Jagger, Mary Wickes, John Brascia, Anne Whitfield, George Chakiris"/>
    <x v="2"/>
    <s v="November 15, 2020"/>
    <n v="2021"/>
    <x v="49"/>
    <n v="72"/>
    <s v="TV-G"/>
    <x v="2"/>
    <s v="Guidance"/>
    <n v="120"/>
    <s v="Medium"/>
    <x v="170"/>
  </r>
  <r>
    <x v="862"/>
    <x v="0"/>
    <s v="Killer Cove"/>
    <s v="Damin Romay"/>
    <s v="Haley Webb, Donny Boaz, Cathy Baron, Jason Alan Smith, Dennis Staroselsky, Owen Miller, Shawn Fitzgibbon"/>
    <x v="2"/>
    <s v="November 14, 2020"/>
    <n v="2021"/>
    <x v="23"/>
    <n v="7"/>
    <s v="TV-14"/>
    <x v="1"/>
    <s v="Guidance"/>
    <n v="87"/>
    <s v="Short"/>
    <x v="7"/>
  </r>
  <r>
    <x v="863"/>
    <x v="0"/>
    <s v="Fukrey Boyzzz: Space Mein Fukrapanti"/>
    <s v="Avinash Walzade"/>
    <s v="Viraaj Modgill, Jasleen Singh, Pooja Punjabi, Amit Deondi, Ketan Kava, Zeel Thakkar, Manish Bhavan, Viswanathan Sridhar"/>
    <x v="4"/>
    <s v="November 13, 2020"/>
    <n v="2021"/>
    <x v="22"/>
    <n v="6"/>
    <s v="TV-Y7"/>
    <x v="3"/>
    <s v="Safe"/>
    <n v="75"/>
    <s v="Short"/>
    <x v="17"/>
  </r>
  <r>
    <x v="864"/>
    <x v="0"/>
    <s v="Jingle Jangle: A Christmas Journey"/>
    <s v="David E. Talbert"/>
    <s v="Forest Whitaker, Keegan-Michael Key, Hugh Bonneville, Anika Noni Rose, Madalen Mills, Phylicia Rashad, Ricky Martin, Justin Cornwell, Sharon Rose, Lisa Davina Phillip, Kieron Dyer"/>
    <x v="2"/>
    <s v="November 13, 2020"/>
    <n v="2021"/>
    <x v="22"/>
    <n v="6"/>
    <s v="PG"/>
    <x v="2"/>
    <s v="Guidance"/>
    <n v="124"/>
    <s v="Medium"/>
    <x v="63"/>
  </r>
  <r>
    <x v="865"/>
    <x v="0"/>
    <s v="The Life Ahead"/>
    <s v="Edoardo Ponti"/>
    <s v="Sophia Loren, Ibrahima Gueye, Renato Carpentieri, Diego Iosif Pirvu, Massimiliano Rossi, Abril Zamora, Babak Karimi"/>
    <x v="59"/>
    <s v="November 13, 2020"/>
    <n v="2021"/>
    <x v="22"/>
    <n v="6"/>
    <s v="PG-13"/>
    <x v="1"/>
    <s v="Guidance"/>
    <n v="95"/>
    <s v="Medium"/>
    <x v="3"/>
  </r>
  <r>
    <x v="866"/>
    <x v="1"/>
    <s v="The Minions of Midas"/>
    <s v="Mateo Gil"/>
    <s v="Luis Tosar, Marta Belmonte, Guillermo Toledo, Carlos Blanco, Marta Milans, Goize Blanco, Elena Irureta, Bea Segura, Jorge Andreu, Daniel Holgun, Adolfo Fernndez, Fernando Barona, Juan Blanco, Ahmed Boulane, Pepe Ocio, Vito Sanz, Adelfa Calvo, Joaqun Climent, Carmelo Gmez, Miguel ngel Sol"/>
    <x v="35"/>
    <s v="November 13, 2020"/>
    <n v="2021"/>
    <x v="22"/>
    <n v="6"/>
    <s v="TV-MA"/>
    <x v="0"/>
    <s v="Restricted"/>
    <s v="1 Season"/>
    <s v="Seasons"/>
    <x v="171"/>
  </r>
  <r>
    <x v="867"/>
    <x v="0"/>
    <s v="A Very Special Love"/>
    <s v="Cathy Garcia-Molina"/>
    <s v="John Lloyd Cruz, Sarah Geronimo, Dante Rivero, Rowell Santiago, Johnny Revilla, Bing Pimental, Daphne Osea-Paez, Al Tantay, Irma Adlawan, Arno Morales, Miles Ocampo"/>
    <x v="83"/>
    <s v="November 12, 2020"/>
    <n v="2021"/>
    <x v="16"/>
    <n v="18"/>
    <s v="TV-G"/>
    <x v="2"/>
    <s v="Guidance"/>
    <n v="107"/>
    <s v="Medium"/>
    <x v="83"/>
  </r>
  <r>
    <x v="868"/>
    <x v="0"/>
    <s v="First Love"/>
    <s v="Paul Soriano"/>
    <s v="Aga Muhlach, Bea Alonzo, Sandy Andolong, Albie Casio, Edward Barber, Maureen Mann, Tim Donadt, Giselle Toengi, Raymond Lauchengco, Beverly Salviejo"/>
    <x v="83"/>
    <s v="November 12, 2020"/>
    <n v="2021"/>
    <x v="21"/>
    <n v="8"/>
    <s v="TV-MA"/>
    <x v="0"/>
    <s v="Restricted"/>
    <n v="123"/>
    <s v="Medium"/>
    <x v="23"/>
  </r>
  <r>
    <x v="869"/>
    <x v="0"/>
    <s v="Fruitvale Station"/>
    <s v="Ryan Coogler"/>
    <s v="Michael B. Jordan, Melonie Diaz, Octavia Spencer, Kevin Durand, Chad Michael Murray, Ahna O'Reilly, Ariana Neal, Keenan Coogler, Trestin George, Joey Oglesby"/>
    <x v="2"/>
    <s v="November 12, 2020"/>
    <n v="2021"/>
    <x v="4"/>
    <n v="13"/>
    <s v="R"/>
    <x v="0"/>
    <s v="Restricted"/>
    <n v="85"/>
    <s v="Short"/>
    <x v="44"/>
  </r>
  <r>
    <x v="870"/>
    <x v="0"/>
    <s v="Ludo"/>
    <s v="Anurag Basu"/>
    <s v="Abhishek Bachchan, Aditya Roy Kapur, Rajkummar Rao, Sanya Malhotra, Fatima Sana Shaikh, Pankaj Tripathi, Rohit Saraf, Shalini Vatsa, Pearle Maaney"/>
    <x v="4"/>
    <s v="November 12, 2020"/>
    <n v="2021"/>
    <x v="22"/>
    <n v="6"/>
    <s v="TV-MA"/>
    <x v="0"/>
    <s v="Restricted"/>
    <n v="150"/>
    <s v="Medium"/>
    <x v="36"/>
  </r>
  <r>
    <x v="871"/>
    <x v="0"/>
    <s v="Memories of a Teenager"/>
    <s v="Lucas Santa Ana"/>
    <s v="Renato Quattordio, Malena Narvay, Thoms Lepera, Jernimo Giocondo Bosia, Toms Wicz, Toms Raimondi, Majo Chicar, Agustina Cabo"/>
    <x v="42"/>
    <s v="November 12, 2020"/>
    <n v="2021"/>
    <x v="23"/>
    <n v="7"/>
    <s v="TV-MA"/>
    <x v="0"/>
    <s v="Restricted"/>
    <n v="97"/>
    <s v="Medium"/>
    <x v="134"/>
  </r>
  <r>
    <x v="872"/>
    <x v="0"/>
    <s v="Prom Night"/>
    <s v="Nelson McCormick"/>
    <s v="Brittany Snow, Scott Porter, Jessica Stroup, Dana Davis, Collins Pennie, Kelly Blatz, James Ransone, Brianne Davis, Kellan Lutz, Mary Mara, Ming-Na Wen, Johnathon Schaech, Idris Elba"/>
    <x v="14"/>
    <s v="November 12, 2020"/>
    <n v="2021"/>
    <x v="16"/>
    <n v="18"/>
    <s v="PG-13"/>
    <x v="1"/>
    <s v="Guidance"/>
    <n v="88"/>
    <s v="Short"/>
    <x v="55"/>
  </r>
  <r>
    <x v="873"/>
    <x v="1"/>
    <s v="A Queen Is Born"/>
    <s v="Carla Barros"/>
    <s v="Gloria Groove, Alexia Twister"/>
    <x v="80"/>
    <s v="November 11, 2020"/>
    <n v="2021"/>
    <x v="22"/>
    <n v="6"/>
    <s v="TV-14"/>
    <x v="1"/>
    <s v="Guidance"/>
    <s v="1 Season"/>
    <s v="Seasons"/>
    <x v="172"/>
  </r>
  <r>
    <x v="874"/>
    <x v="0"/>
    <s v="What We Wanted"/>
    <s v="Ulrike Kofler"/>
    <s v="Lavinia Wilson, Elyas M'Barek, Anna Unterberger, Lukas Spisser, Iva Hpperger, Fedor Teyml, Marta Manduca, Maria Hofsttter, Tina Haller"/>
    <x v="100"/>
    <s v="November 11, 2020"/>
    <n v="2021"/>
    <x v="22"/>
    <n v="6"/>
    <s v="TV-MA"/>
    <x v="0"/>
    <s v="Restricted"/>
    <n v="93"/>
    <s v="Medium"/>
    <x v="3"/>
  </r>
  <r>
    <x v="875"/>
    <x v="0"/>
    <s v="Citation"/>
    <s v="Kunle Afolayan"/>
    <s v="Temi Otedola, Jimmy Jean-Louis, Joke Silva, Gabriel Afolayan, Adjetey Anang, Ini Edo, Sadiq Daba, Wole Olowomojuore, Yomi Fash-Lanso, Bukunmi Oluwashina, Bienvenu Neba, Ray Reboul, Ibukun Awosika, Seun Kuti"/>
    <x v="9"/>
    <s v="November 6, 2020"/>
    <n v="2021"/>
    <x v="22"/>
    <n v="6"/>
    <s v="TV-MA"/>
    <x v="0"/>
    <s v="Restricted"/>
    <n v="151"/>
    <s v="Medium"/>
    <x v="3"/>
  </r>
  <r>
    <x v="876"/>
    <x v="0"/>
    <s v="Girl's Revenge"/>
    <s v="Weica Wang"/>
    <s v="Wang Yu-ping, Yuri Chen, Shiny Yao, Pii Liu, Mike Lin, Edison Song, Xia Teng-hong, Moon Lee"/>
    <x v="45"/>
    <s v="November 6, 2020"/>
    <n v="2021"/>
    <x v="22"/>
    <n v="6"/>
    <s v="TV-MA"/>
    <x v="0"/>
    <s v="Restricted"/>
    <n v="82"/>
    <s v="Short"/>
    <x v="3"/>
  </r>
  <r>
    <x v="877"/>
    <x v="0"/>
    <s v="The Endless Trench"/>
    <s v="Aitor Arregi, Jon Garao, Jose Mari Goenaga"/>
    <s v="Antonio de la Torre, Beln Cuesta, Vicente Vergara, Jos Manuel Poga, Emilio Palacios"/>
    <x v="168"/>
    <s v="November 6, 2020"/>
    <n v="2021"/>
    <x v="23"/>
    <n v="7"/>
    <s v="TV-MA"/>
    <x v="0"/>
    <s v="Restricted"/>
    <n v="148"/>
    <s v="Medium"/>
    <x v="0"/>
  </r>
  <r>
    <x v="878"/>
    <x v="0"/>
    <s v="The Late Bloomer"/>
    <s v="Kevin Pollak"/>
    <s v="Johnny Simmons, Maria Bello, Brittany Snow, Kumail Nanjiani, Beck Bennett, Paul Wesley, Jane Lynch, J.K. Simmons, Lenora Crichlow"/>
    <x v="2"/>
    <s v="November 6, 2020"/>
    <n v="2021"/>
    <x v="32"/>
    <n v="10"/>
    <s v="R"/>
    <x v="0"/>
    <s v="Restricted"/>
    <n v="95"/>
    <s v="Medium"/>
    <x v="5"/>
  </r>
  <r>
    <x v="879"/>
    <x v="0"/>
    <s v="A New York Christmas Wedding"/>
    <s v="Otoja Abit"/>
    <s v="Nia Fairweather, Chris Noth, Cooper Koch, Tyra Ferrell, Denny Dillon, Adriana DeMeo, Otoja Abit, David Anzuelo, Camilla Harden, Natasha Goodman, Avery Whitted, Tony D. Head, Joe Perrino"/>
    <x v="2"/>
    <s v="November 5, 2020"/>
    <n v="2021"/>
    <x v="22"/>
    <n v="6"/>
    <s v="TV-MA"/>
    <x v="0"/>
    <s v="Restricted"/>
    <n v="90"/>
    <s v="Medium"/>
    <x v="173"/>
  </r>
  <r>
    <x v="880"/>
    <x v="0"/>
    <s v="Alone/Together"/>
    <s v="Antoinette Jadaone"/>
    <s v="Liza Soberano, Enrique Gil, Adrian Alandy, Jasmine Curtis-Smith, Sylvia Sanchez, Nonie Buencamino, Xia Vigor, Richard Manabat"/>
    <x v="83"/>
    <s v="November 5, 2020"/>
    <n v="2021"/>
    <x v="23"/>
    <n v="7"/>
    <s v="TV-14"/>
    <x v="1"/>
    <s v="Guidance"/>
    <n v="103"/>
    <s v="Medium"/>
    <x v="23"/>
  </r>
  <r>
    <x v="881"/>
    <x v="0"/>
    <s v="Midnight at the Magnolia"/>
    <s v="Maxwell McGuire"/>
    <s v="Natalie Hall, Evan Williams, Michael Gordon Shore, Steve Cumyn, Albert Brooks"/>
    <x v="24"/>
    <s v="November 5, 2020"/>
    <n v="2021"/>
    <x v="22"/>
    <n v="6"/>
    <s v="TV-G"/>
    <x v="2"/>
    <s v="Guidance"/>
    <n v="87"/>
    <s v="Short"/>
    <x v="35"/>
  </r>
  <r>
    <x v="882"/>
    <x v="0"/>
    <s v="One More Try"/>
    <s v="Ruel S. Bayani"/>
    <s v="Angel Locsin, Angelica Panganiban, Dingdong Dantes, Zanjoe Marudo, Miguel Vergara, Gina Pareo, Carmina Villarroel, Agot Isidro"/>
    <x v="83"/>
    <s v="November 5, 2020"/>
    <n v="2021"/>
    <x v="10"/>
    <n v="14"/>
    <s v="TV-14"/>
    <x v="1"/>
    <s v="Guidance"/>
    <n v="102"/>
    <s v="Medium"/>
    <x v="23"/>
  </r>
  <r>
    <x v="883"/>
    <x v="0"/>
    <s v="Operation Christmas Drop"/>
    <s v="Martin Wood"/>
    <s v="Kat Graham, Alexander Ludwig, Virginia Madsen, Janet Kidder, Jeff Joseph, Bethany Brown, Trezzo Mahoro, Rohan Campbell, Aliza Vellani, Aaron Douglas, Xavier de Guzman, Bruce Best"/>
    <x v="2"/>
    <s v="November 5, 2020"/>
    <n v="2021"/>
    <x v="22"/>
    <n v="6"/>
    <s v="TV-G"/>
    <x v="2"/>
    <s v="Guidance"/>
    <n v="96"/>
    <s v="Medium"/>
    <x v="174"/>
  </r>
  <r>
    <x v="884"/>
    <x v="0"/>
    <s v="Christmas with a Prince"/>
    <s v="Justin G. Dyck"/>
    <s v="Kaitlyn Leeb, Nick Hounslow, Josh Dean, Melinda Shankar, Liam MacDonald, Ilamaria Ebrahim, Charles Shaughnessy, Julia Baldwin"/>
    <x v="24"/>
    <s v="November 4, 2020"/>
    <n v="2021"/>
    <x v="21"/>
    <n v="8"/>
    <s v="TV-PG"/>
    <x v="2"/>
    <s v="Guidance"/>
    <n v="86"/>
    <s v="Short"/>
    <x v="34"/>
  </r>
  <r>
    <x v="885"/>
    <x v="0"/>
    <s v="Miss India"/>
    <s v="Narendra Nath"/>
    <s v="Keerthy Suresh, Dr. Rajendra Prasad, Jagapathi Babu, V. K. Naresh, Nadhiya, Naveen Chandra, Sumanth Shailendra, Kamal Kamaraju, Praveen, Pujitha Ponnada, Divya Sripada"/>
    <x v="4"/>
    <s v="November 4, 2020"/>
    <n v="2021"/>
    <x v="22"/>
    <n v="6"/>
    <s v="TV-PG"/>
    <x v="2"/>
    <s v="Guidance"/>
    <n v="136"/>
    <s v="Medium"/>
    <x v="3"/>
  </r>
  <r>
    <x v="886"/>
    <x v="0"/>
    <s v="Felix Lobrecht: Hype"/>
    <s v="Jan-Peter Horns"/>
    <s v="Felix Lobrecht"/>
    <x v="84"/>
    <s v="November 3, 2020"/>
    <n v="2021"/>
    <x v="22"/>
    <n v="6"/>
    <s v="TV-MA"/>
    <x v="0"/>
    <s v="Restricted"/>
    <n v="60"/>
    <s v="Short"/>
    <x v="59"/>
  </r>
  <r>
    <x v="887"/>
    <x v="0"/>
    <s v="MOTHER"/>
    <s v="Tatsushi Omori"/>
    <s v="Masami Nagasawa, Sadao Abe, Daiken Okudaira"/>
    <x v="8"/>
    <s v="November 3, 2020"/>
    <n v="2021"/>
    <x v="22"/>
    <n v="6"/>
    <s v="TV-14"/>
    <x v="1"/>
    <s v="Guidance"/>
    <n v="127"/>
    <s v="Medium"/>
    <x v="3"/>
  </r>
  <r>
    <x v="888"/>
    <x v="0"/>
    <s v="Prospect"/>
    <s v="Zeek Earl, Christopher Caldwell"/>
    <s v="Sophie Thatcher, Pedro Pascal, Jay Duplass, Andre Royo, Sheila Vand, Anwan Glover"/>
    <x v="41"/>
    <s v="November 2, 2020"/>
    <n v="2021"/>
    <x v="21"/>
    <n v="8"/>
    <s v="R"/>
    <x v="0"/>
    <s v="Restricted"/>
    <n v="100"/>
    <s v="Medium"/>
    <x v="16"/>
  </r>
  <r>
    <x v="889"/>
    <x v="0"/>
    <s v="Christmas Break-In"/>
    <s v="Michael Kampa"/>
    <s v="Danny Glover, Denise Richards, Cameron Seely, Sean O'Bryan, Katrina Begin, Jake Van Wagoner, Douglas Spain, Dawson Ehlke"/>
    <x v="2"/>
    <s v="November 1, 2020"/>
    <n v="2021"/>
    <x v="23"/>
    <n v="7"/>
    <s v="TV-PG"/>
    <x v="2"/>
    <s v="Guidance"/>
    <n v="87"/>
    <s v="Short"/>
    <x v="17"/>
  </r>
  <r>
    <x v="890"/>
    <x v="0"/>
    <s v="Elf Pets: A Fox Cubs Christmas Tale"/>
    <s v="Chanda Bell"/>
    <s v="Leslie Bellair, Brad Hyland, Brody Rose, Carol Aebersold"/>
    <x v="2"/>
    <s v="November 1, 2020"/>
    <n v="2021"/>
    <x v="22"/>
    <n v="6"/>
    <s v="TV-Y"/>
    <x v="3"/>
    <s v="Safe"/>
    <n v="28"/>
    <s v="Short"/>
    <x v="80"/>
  </r>
  <r>
    <x v="891"/>
    <x v="0"/>
    <s v="Elf Pets: Santas Reindeer Rescue"/>
    <s v="Chanda Bell"/>
    <s v="Brad Hyland, Drew Barber, Ashley Roberts, Lowrey Brown, Kristyl Tift, Manny Mahen, Olivia Berkeley, Eleanor Rocha"/>
    <x v="2"/>
    <s v="November 1, 2020"/>
    <n v="2021"/>
    <x v="22"/>
    <n v="6"/>
    <s v="TV-Y"/>
    <x v="3"/>
    <s v="Safe"/>
    <n v="27"/>
    <s v="Short"/>
    <x v="80"/>
  </r>
  <r>
    <x v="892"/>
    <x v="0"/>
    <s v="Elliot the Littlest Reindeer"/>
    <s v="Jennifer Westcott"/>
    <s v="Josh Hutcherson, Samantha Bee, Martin Short, Morena Baccarin, Jeff Dunham, John Cleese"/>
    <x v="24"/>
    <s v="November 1, 2020"/>
    <n v="2021"/>
    <x v="21"/>
    <n v="8"/>
    <s v="PG"/>
    <x v="2"/>
    <s v="Guidance"/>
    <n v="90"/>
    <s v="Medium"/>
    <x v="80"/>
  </r>
  <r>
    <x v="893"/>
    <x v="0"/>
    <s v="Little Monsters"/>
    <s v="Richard Greenberg"/>
    <s v="Fred Savage, Howie Mandel, Daniel Stern, Margaret Whitton, Rick Ducommun, Frank Whaley, Ben Savage, William Murray Weiss, Devin Ratray, Amber Barretto"/>
    <x v="2"/>
    <s v="November 1, 2020"/>
    <n v="2021"/>
    <x v="27"/>
    <n v="37"/>
    <s v="PG"/>
    <x v="2"/>
    <s v="Guidance"/>
    <n v="102"/>
    <s v="Medium"/>
    <x v="17"/>
  </r>
  <r>
    <x v="894"/>
    <x v="0"/>
    <s v="Mile 22"/>
    <s v="Peter Berg"/>
    <s v="Mark Wahlberg, Lauren Cohan, Iko Uwais, John Malkovich, Ronda Rousey, Carlo Alban, Sam Medina, Terry Kinney, Nikolai Nikolaeff, Natasha Goubskaya"/>
    <x v="169"/>
    <s v="November 1, 2020"/>
    <n v="2021"/>
    <x v="21"/>
    <n v="8"/>
    <s v="R"/>
    <x v="0"/>
    <s v="Restricted"/>
    <n v="94"/>
    <s v="Medium"/>
    <x v="12"/>
  </r>
  <r>
    <x v="895"/>
    <x v="0"/>
    <s v="Piercing"/>
    <s v="Nicolas Pesce"/>
    <s v="Christopher Abbott, Mia Wasikowska, Laia Costa, Marin Ireland, Maria Dizzia, Wendell Pierce, Olivia Bond, Dakota Lustick"/>
    <x v="2"/>
    <s v="November 1, 2020"/>
    <n v="2021"/>
    <x v="21"/>
    <n v="8"/>
    <s v="R"/>
    <x v="0"/>
    <s v="Restricted"/>
    <n v="81"/>
    <s v="Short"/>
    <x v="77"/>
  </r>
  <r>
    <x v="896"/>
    <x v="0"/>
    <s v="Snowden"/>
    <s v="Oliver Stone"/>
    <s v="Joseph Gordon-Levitt, Shailene Woodley, Zachary Quinto, Melissa Leo, Tom Wilkinson, Timothy Olyphant, Nicolas Cage, Rhys Ifans, Joely Richardson, Scott Eastwood, Ben Schnetzer, Logan Marshall-Green"/>
    <x v="95"/>
    <s v="November 1, 2020"/>
    <n v="2021"/>
    <x v="32"/>
    <n v="10"/>
    <s v="R"/>
    <x v="0"/>
    <s v="Restricted"/>
    <n v="134"/>
    <s v="Medium"/>
    <x v="13"/>
  </r>
  <r>
    <x v="897"/>
    <x v="0"/>
    <s v="The Impossible"/>
    <s v="J.A. Bayona"/>
    <s v="Naomi Watts, Ewan McGregor, Tom Holland, Samuel Joslin, Oaklee Pendergast, Marta Etura, Snke Mhring, Geraldine Chaplin, Ploy Jindachote, Jomjaoi Sae-Limh"/>
    <x v="170"/>
    <s v="November 1, 2020"/>
    <n v="2021"/>
    <x v="10"/>
    <n v="14"/>
    <s v="PG-13"/>
    <x v="1"/>
    <s v="Guidance"/>
    <n v="114"/>
    <s v="Medium"/>
    <x v="24"/>
  </r>
  <r>
    <x v="898"/>
    <x v="0"/>
    <s v="The Next Karate Kid"/>
    <s v="Christopher Cain"/>
    <s v="Pat Morita, Hilary Swank, Michael Ironside, Constance Towers, Chris Conrad, Arsenio &quot;Sonny&quot; Trinidad, Michael Cavalieri, Walton Goggins"/>
    <x v="2"/>
    <s v="November 1, 2020"/>
    <n v="2021"/>
    <x v="24"/>
    <n v="32"/>
    <s v="PG"/>
    <x v="2"/>
    <s v="Guidance"/>
    <n v="107"/>
    <s v="Medium"/>
    <x v="115"/>
  </r>
  <r>
    <x v="899"/>
    <x v="0"/>
    <s v="Wheels of Fortune"/>
    <s v="Shaun Paul Piccinino"/>
    <s v="Matt Jones, Noureen DeWulf, John Ducey, Matty Cardarople, Jeff Fahey, Christina Moore, Gabriel Tigerman, Ali Afshar, Tyler Jacob Moore, Jessica Serfaty"/>
    <x v="2"/>
    <s v="November 1, 2020"/>
    <n v="2021"/>
    <x v="22"/>
    <n v="6"/>
    <s v="R"/>
    <x v="0"/>
    <s v="Restricted"/>
    <n v="107"/>
    <s v="Medium"/>
    <x v="175"/>
  </r>
  <r>
    <x v="900"/>
    <x v="1"/>
    <s v="Afronta! Facing It!"/>
    <s v="Juliana Vicente"/>
    <s v="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
    <x v="80"/>
    <s v="October 31, 2020"/>
    <n v="2021"/>
    <x v="5"/>
    <n v="9"/>
    <s v="TV-PG"/>
    <x v="2"/>
    <s v="Guidance"/>
    <s v="1 Season"/>
    <s v="Seasons"/>
    <x v="162"/>
  </r>
  <r>
    <x v="901"/>
    <x v="0"/>
    <s v="The 12th Man"/>
    <s v="Harald Zwart"/>
    <s v="Thomas Gullestad, Jonathan Rhys Meyers, Marie Blokhus, Mads Sjgrd Pettersen, Vegar Hoel, Hkon T. Nielsen, Eirik Risholm Velle, Daniel Frikstad, Eric Dirnes, Alexander Zwart"/>
    <x v="154"/>
    <s v="October 31, 2020"/>
    <n v="2021"/>
    <x v="21"/>
    <n v="8"/>
    <s v="TV-MA"/>
    <x v="0"/>
    <s v="Restricted"/>
    <n v="130"/>
    <s v="Medium"/>
    <x v="53"/>
  </r>
  <r>
    <x v="902"/>
    <x v="0"/>
    <s v="Hidden in Plain Sight"/>
    <s v="Stacia Crawford"/>
    <s v="Victoria Barabas, Gino Anthony Pesi, Jake Allyn, Deborah Van Valkenburgh, Jessica Meraz, Jack Fisher, Eve Sigall, Jerod Meagher"/>
    <x v="2"/>
    <s v="October 30, 2020"/>
    <n v="2021"/>
    <x v="23"/>
    <n v="7"/>
    <s v="TV-14"/>
    <x v="1"/>
    <s v="Guidance"/>
    <n v="87"/>
    <s v="Short"/>
    <x v="77"/>
  </r>
  <r>
    <x v="903"/>
    <x v="0"/>
    <s v="His House"/>
    <s v="Remi Weekes"/>
    <s v="p Drs, Wunmi Mosaku, Matt Smith, Malaika Wakoli-Abigaba"/>
    <x v="1"/>
    <s v="October 30, 2020"/>
    <n v="2021"/>
    <x v="22"/>
    <n v="6"/>
    <s v="TV-14"/>
    <x v="1"/>
    <s v="Guidance"/>
    <n v="93"/>
    <s v="Medium"/>
    <x v="143"/>
  </r>
  <r>
    <x v="904"/>
    <x v="0"/>
    <s v="In Line"/>
    <s v="Tope Oshin"/>
    <s v="Chris Attoh, Adesua Etomi, Uzor Arukwe, Sika Osei, Leonora Okien, Shawn Faqua, Tina Mba"/>
    <x v="9"/>
    <s v="October 30, 2020"/>
    <n v="2021"/>
    <x v="5"/>
    <n v="9"/>
    <s v="TV-14"/>
    <x v="1"/>
    <s v="Guidance"/>
    <n v="114"/>
    <s v="Medium"/>
    <x v="3"/>
  </r>
  <r>
    <x v="905"/>
    <x v="0"/>
    <s v="Kaali Khuhi"/>
    <s v="Terrie Samundra"/>
    <s v="Shabana Azmi, Leela Samson, Sanjeeda Sheikh, Satyadeep Misra, Riva Arora, Hetvi Bhanushali, Rose Rathod"/>
    <x v="4"/>
    <s v="October 30, 2020"/>
    <n v="2021"/>
    <x v="22"/>
    <n v="6"/>
    <s v="TV-14"/>
    <x v="1"/>
    <s v="Guidance"/>
    <n v="91"/>
    <s v="Medium"/>
    <x v="52"/>
  </r>
  <r>
    <x v="906"/>
    <x v="0"/>
    <s v="Rogue City"/>
    <s v="Olivier Marchal"/>
    <s v="Lannick Gautry, Stanislas Merhar, Kaaris, David Belle, Jean Reno, Claudia Cardinale, Grard Lanvin, Patrick Catalifo, Moussa Maaskri, Catherine Marchal"/>
    <x v="29"/>
    <s v="October 30, 2020"/>
    <n v="2021"/>
    <x v="22"/>
    <n v="6"/>
    <s v="TV-MA"/>
    <x v="0"/>
    <s v="Restricted"/>
    <n v="116"/>
    <s v="Medium"/>
    <x v="20"/>
  </r>
  <r>
    <x v="907"/>
    <x v="0"/>
    <s v="The Day of the Lord"/>
    <s v="Santiago Alvarado Ilarri"/>
    <s v="Juli Fbregas, Ximena Romo, Hctor Illanes, Dolores Heredia"/>
    <x v="171"/>
    <s v="October 30, 2020"/>
    <n v="2021"/>
    <x v="22"/>
    <n v="6"/>
    <s v="TV-MA"/>
    <x v="0"/>
    <s v="Restricted"/>
    <n v="93"/>
    <s v="Medium"/>
    <x v="52"/>
  </r>
  <r>
    <x v="908"/>
    <x v="0"/>
    <s v="Pagpag: Nine Lives"/>
    <s v="Frasco Mortiz"/>
    <s v="Daniel Padilla, Kathryn Bernardo, Shaina Magdayao, Paulo Avelino, Matet De Leon, Janus del Prado, Miles Ocampo, Clarence Delgado, CJ Navato, Michelle Vito"/>
    <x v="83"/>
    <s v="October 29, 2020"/>
    <n v="2021"/>
    <x v="4"/>
    <n v="13"/>
    <s v="TV-14"/>
    <x v="1"/>
    <s v="Guidance"/>
    <n v="106"/>
    <s v="Medium"/>
    <x v="52"/>
  </r>
  <r>
    <x v="909"/>
    <x v="0"/>
    <s v="Holidate"/>
    <s v="John Whitesell"/>
    <s v="Emma Roberts, Luke Bracey, Kristin Chenoweth, Frances Fisher, Jessica Capshaw, Andrew Bachelor, Cynthy Wu, Alex Moffat, Manish Dayal"/>
    <x v="2"/>
    <s v="October 28, 2020"/>
    <n v="2021"/>
    <x v="22"/>
    <n v="6"/>
    <s v="TV-MA"/>
    <x v="0"/>
    <s v="Restricted"/>
    <n v="105"/>
    <s v="Medium"/>
    <x v="35"/>
  </r>
  <r>
    <x v="910"/>
    <x v="0"/>
    <s v="Metallica Through The Never"/>
    <s v="Nimrd Antal"/>
    <s v="Dane DeHaan, James Hetfield, Lars Ulrich, Kirk Hammett, Robert Trujillo"/>
    <x v="2"/>
    <s v="October 28, 2020"/>
    <n v="2021"/>
    <x v="4"/>
    <n v="13"/>
    <s v="R"/>
    <x v="0"/>
    <s v="Restricted"/>
    <n v="93"/>
    <s v="Medium"/>
    <x v="160"/>
  </r>
  <r>
    <x v="911"/>
    <x v="0"/>
    <s v="Nobody Sleeps in the Woods Tonight"/>
    <s v="Bartosz M. Kowalski"/>
    <s v="Julia Wieniawa-Narkiewicz, Micha Lupa, Wiktoria Gsiewska, Stanisaw Cywka, Sebastian Dela, Gabriela Muskaa, Micha Zbroja, Mirosaw Zbrojewicz, Piotr Cyrwus, Olaf Lubaszenko, Wojciech Mecwaldowski"/>
    <x v="52"/>
    <s v="October 28, 2020"/>
    <n v="2021"/>
    <x v="22"/>
    <n v="6"/>
    <s v="TV-MA"/>
    <x v="0"/>
    <s v="Restricted"/>
    <n v="103"/>
    <s v="Medium"/>
    <x v="52"/>
  </r>
  <r>
    <x v="912"/>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2"/>
    <s v="October 27, 2020"/>
    <n v="2021"/>
    <x v="22"/>
    <n v="6"/>
    <s v="TV-MA"/>
    <x v="0"/>
    <s v="Restricted"/>
    <n v="50"/>
    <s v="Short"/>
    <x v="5"/>
  </r>
  <r>
    <x v="913"/>
    <x v="1"/>
    <s v="The Devil Punisher"/>
    <s v="Chang Chin-jung, Chen Rong-hui"/>
    <s v="Mike He, Ivy Shao, Anson Chen, Jane Chang, Roy Chang, Amanda Chou, Johnny Yang, Yin Chao-te, Tan Ai-Chen, Chen Bor-jeng, Dewi Chien"/>
    <x v="45"/>
    <s v="October 26, 2020"/>
    <n v="2021"/>
    <x v="22"/>
    <n v="6"/>
    <s v="TV-14"/>
    <x v="1"/>
    <s v="Guidance"/>
    <s v="1 Season"/>
    <s v="Seasons"/>
    <x v="176"/>
  </r>
  <r>
    <x v="914"/>
    <x v="0"/>
    <s v="Ajab Prem Ki Ghazab Kahani"/>
    <s v="Rajkumar Santoshi"/>
    <s v="Ranbir Kapoor, Katrina Kaif, Govind Namdeo, Darshan Jariwala, Zakir Hussain, Smita Jaykar, Navneet Nishan, Dolly Bindra, Upen Patel"/>
    <x v="4"/>
    <s v="October 25, 2020"/>
    <n v="2021"/>
    <x v="17"/>
    <n v="17"/>
    <s v="TV-14"/>
    <x v="1"/>
    <s v="Guidance"/>
    <n v="150"/>
    <s v="Medium"/>
    <x v="48"/>
  </r>
  <r>
    <x v="915"/>
    <x v="0"/>
    <s v="Black '47"/>
    <s v="Lance Daly"/>
    <s v="Hugo Weaving, James Frecheville, Stephen Rea, Freddie Fox, Barry Keoghan, Moe Dunford, Sarah Greene, Jim Broadbent"/>
    <x v="172"/>
    <s v="October 24, 2020"/>
    <n v="2021"/>
    <x v="21"/>
    <n v="8"/>
    <s v="R"/>
    <x v="0"/>
    <s v="Restricted"/>
    <n v="100"/>
    <s v="Medium"/>
    <x v="155"/>
  </r>
  <r>
    <x v="916"/>
    <x v="0"/>
    <s v="I Am Woman"/>
    <s v="Unjoo Moon"/>
    <s v="Tilda Cobham-Hervey, Danielle Macdonald, Evan Peters, Chris Parnell, David Lyons, Matty Cardarople, Dusty Sorg"/>
    <x v="54"/>
    <s v="October 24, 2020"/>
    <n v="2021"/>
    <x v="23"/>
    <n v="7"/>
    <s v="TV-MA"/>
    <x v="0"/>
    <s v="Restricted"/>
    <n v="117"/>
    <s v="Medium"/>
    <x v="142"/>
  </r>
  <r>
    <x v="917"/>
    <x v="0"/>
    <s v="Alice Junior"/>
    <s v="Gil Baroni"/>
    <s v="Anne Celestino Mota, Emmanuel Rosset, Matheus Moura, Surya Amitrano, Thas Schier, Cida Rolim, Katia Horn, Igor Augustho, Marcel Szymanski"/>
    <x v="80"/>
    <s v="October 23, 2020"/>
    <n v="2021"/>
    <x v="23"/>
    <n v="7"/>
    <s v="TV-MA"/>
    <x v="0"/>
    <s v="Restricted"/>
    <n v="87"/>
    <s v="Short"/>
    <x v="149"/>
  </r>
  <r>
    <x v="918"/>
    <x v="0"/>
    <s v="Over the Moon"/>
    <s v="Glen Keane"/>
    <s v="Cathy Ang, Phillipa Soo, Ken Jeong, Robert G. Chiu, John Cho, Sandra Oh, Ruthie Ann Miles, Margaret Cho, Kimiko Glenn, Artt Butler, Irene Tsu, Clem Cheung, Conrad Ricamora"/>
    <x v="173"/>
    <s v="October 23, 2020"/>
    <n v="2021"/>
    <x v="22"/>
    <n v="6"/>
    <s v="PG"/>
    <x v="2"/>
    <s v="Guidance"/>
    <n v="100"/>
    <s v="Medium"/>
    <x v="63"/>
  </r>
  <r>
    <x v="919"/>
    <x v="0"/>
    <s v="Shattered Memories"/>
    <s v="Chris Sivertson"/>
    <s v="Elizabeth Bogush, Brad Schmidt, Sarah Lind, Eddie Kaye Thomas, Phillip Boyd, Victoria Barabas, Mark Famiglietti, Walker Borba, Meg DeLacy"/>
    <x v="2"/>
    <s v="October 23, 2020"/>
    <n v="2021"/>
    <x v="21"/>
    <n v="8"/>
    <s v="TV-14"/>
    <x v="1"/>
    <s v="Guidance"/>
    <n v="86"/>
    <s v="Short"/>
    <x v="13"/>
  </r>
  <r>
    <x v="920"/>
    <x v="0"/>
    <s v="Cadaver"/>
    <s v="Jarand Herdal"/>
    <s v="Gitte Witt, Thomas Gullestad, Thorbjrn Harr, Tuva Olivia Remman, Trine Wiggen, Maria Grazia Di Meo, Kingsford Siayor, Jonatan Rodriguez"/>
    <x v="154"/>
    <s v="October 22, 2020"/>
    <n v="2021"/>
    <x v="22"/>
    <n v="6"/>
    <s v="TV-MA"/>
    <x v="0"/>
    <s v="Restricted"/>
    <n v="87"/>
    <s v="Short"/>
    <x v="52"/>
  </r>
  <r>
    <x v="921"/>
    <x v="0"/>
    <s v="Exes Baggage"/>
    <s v="Dan Villegas"/>
    <s v="Angelica Panganiban, Carlo Aquino, Dionne Monsanto"/>
    <x v="83"/>
    <s v="October 22, 2020"/>
    <n v="2021"/>
    <x v="21"/>
    <n v="8"/>
    <s v="TV-MA"/>
    <x v="0"/>
    <s v="Restricted"/>
    <n v="103"/>
    <s v="Medium"/>
    <x v="23"/>
  </r>
  <r>
    <x v="922"/>
    <x v="0"/>
    <s v="Fisherman's Friends"/>
    <s v="Chris Foggin"/>
    <s v="Daniel Mays, James Purefoy, David Hayman, Dave Johns, Sam Swainsbury, Tuppence Middleton, Noel Clarke, Maggie Steed, Vahid Gold, Christian Brassington"/>
    <x v="1"/>
    <s v="October 22, 2020"/>
    <n v="2021"/>
    <x v="23"/>
    <n v="7"/>
    <s v="PG-13"/>
    <x v="1"/>
    <s v="Guidance"/>
    <n v="112"/>
    <s v="Medium"/>
    <x v="145"/>
  </r>
  <r>
    <x v="923"/>
    <x v="0"/>
    <s v="The Hows of Us"/>
    <s v="Cathy Garcia-Molina"/>
    <s v="Kathryn Bernardo, Daniel Padilla, Darren Espanto, Jean Garcia, Susan Africa, Ria Atayde, Kit Thompson, Odette Khan, Alwyn Uytingco, Juan Miguel Severo"/>
    <x v="83"/>
    <s v="October 22, 2020"/>
    <n v="2021"/>
    <x v="21"/>
    <n v="8"/>
    <s v="TV-14"/>
    <x v="1"/>
    <s v="Guidance"/>
    <n v="120"/>
    <s v="Medium"/>
    <x v="23"/>
  </r>
  <r>
    <x v="924"/>
    <x v="0"/>
    <s v="The Hummingbird Project"/>
    <s v="Kim Nguyen"/>
    <s v="Jesse Eisenberg, Alexander Skarsgrd, Salma Hayek, Michael Mando, Sarah Goldberg, Anna Maguire, Frank Schorpion, Johan Heldenbergh, Kwasi Songui, Ayisha Issa"/>
    <x v="174"/>
    <s v="October 22, 2020"/>
    <n v="2021"/>
    <x v="21"/>
    <n v="8"/>
    <s v="R"/>
    <x v="0"/>
    <s v="Restricted"/>
    <n v="111"/>
    <s v="Medium"/>
    <x v="44"/>
  </r>
  <r>
    <x v="925"/>
    <x v="0"/>
    <s v="Yes, God, Yes"/>
    <s v="Karen Maine"/>
    <s v="Natalia Dyer, Timothy Simons, Wolfgang Novogratz, Francesca Reale, Susan Blackwell, Alisha Boe, Donna Lynne Champlin, Parker Wierling"/>
    <x v="2"/>
    <s v="October 22, 2020"/>
    <n v="2021"/>
    <x v="22"/>
    <n v="6"/>
    <s v="R"/>
    <x v="0"/>
    <s v="Restricted"/>
    <n v="78"/>
    <s v="Short"/>
    <x v="22"/>
  </r>
  <r>
    <x v="926"/>
    <x v="0"/>
    <s v="Brave Blue World: Racing to Solve Our Water Crisis"/>
    <s v="Tim Neeves"/>
    <s v="Liam Neeson, Matt Damon, Jaden Smith"/>
    <x v="175"/>
    <s v="October 21, 2020"/>
    <n v="2021"/>
    <x v="22"/>
    <n v="6"/>
    <s v="TV-PG"/>
    <x v="2"/>
    <s v="Guidance"/>
    <n v="51"/>
    <s v="Short"/>
    <x v="98"/>
  </r>
  <r>
    <x v="927"/>
    <x v="0"/>
    <s v="Rebecca"/>
    <s v="Ben Wheatley"/>
    <s v="Lily James, Armie Hammer, Kristin Scott Thomas, Keeley Hawes, Ann Dowd, Sam Riley, Tom Goodman-Hill, Mark Lewis Jones, John Hollingworth, Bill Paterson"/>
    <x v="1"/>
    <s v="October 21, 2020"/>
    <n v="2021"/>
    <x v="22"/>
    <n v="6"/>
    <s v="PG-13"/>
    <x v="1"/>
    <s v="Guidance"/>
    <n v="123"/>
    <s v="Medium"/>
    <x v="117"/>
  </r>
  <r>
    <x v="928"/>
    <x v="0"/>
    <s v="The Magic School Bus Rides Again The Frizz Connection"/>
    <s v="Richard Weston"/>
    <s v="Kate McKinnon, Roman Lutterotti, Mikaela Blake, Gabby Clarke, Leke Maceda-Rustecki, Matthew Mucci, Birva Pandya, Lynsey Pham, Kaden Stephen"/>
    <x v="24"/>
    <s v="October 20, 2020"/>
    <n v="2021"/>
    <x v="22"/>
    <n v="6"/>
    <s v="TV-Y"/>
    <x v="3"/>
    <s v="Safe"/>
    <n v="46"/>
    <s v="Short"/>
    <x v="80"/>
  </r>
  <r>
    <x v="929"/>
    <x v="0"/>
    <s v="Tremors: Shrieker Island"/>
    <s v="Don Michael Paul"/>
    <s v="Michael Gross, Jon Heder, Caroline Langrishe, Cassie Clare, Matthew Douglas, Sahajak Boonthanakit, David Asavanond, Jackie Cruz, Richard Brake"/>
    <x v="2"/>
    <s v="October 20, 2020"/>
    <n v="2021"/>
    <x v="22"/>
    <n v="6"/>
    <s v="PG-13"/>
    <x v="1"/>
    <s v="Guidance"/>
    <n v="102"/>
    <s v="Medium"/>
    <x v="120"/>
  </r>
  <r>
    <x v="930"/>
    <x v="0"/>
    <s v="Beirut Oh Beirut"/>
    <s v="Maroun Baghdadi"/>
    <s v="Ezzat El Alaily, Mireille Maalouf, Joseph Bou Nassar, Elie Adabachi, Philippe Akiki, Ahmed Al Zein"/>
    <x v="79"/>
    <s v="October 19, 2020"/>
    <n v="2021"/>
    <x v="6"/>
    <n v="51"/>
    <s v="TV-14"/>
    <x v="1"/>
    <s v="Guidance"/>
    <n v="106"/>
    <s v="Medium"/>
    <x v="66"/>
  </r>
  <r>
    <x v="931"/>
    <x v="0"/>
    <s v="Bosta"/>
    <s v="Philippe Aractingi"/>
    <s v="Rodney El Haddad, Nadine Labaky, Nada Abou Farhat, Liliane Nemri, Omar Rajeh, Mounir Malaeb, Bshara Atallah, Rana Alamuddin, Joelle Rizk, Mahfouz Barakat, Mahmoud Mabsout, Bader Haddad, Youssef Emalhoub"/>
    <x v="79"/>
    <s v="October 19, 2020"/>
    <n v="2021"/>
    <x v="19"/>
    <n v="21"/>
    <s v="TV-14"/>
    <x v="1"/>
    <s v="Guidance"/>
    <n v="112"/>
    <s v="Medium"/>
    <x v="51"/>
  </r>
  <r>
    <x v="932"/>
    <x v="0"/>
    <s v="Ghadi"/>
    <s v="Amin Dora"/>
    <s v="Georges Khabbaz, Lara Rain, Emmanuel Khairallah, Samir Youssef, Camille Salameh, Rodrigue Sleiman, Caroline Labaki, Giselle Boueiz, Christine Choueiri"/>
    <x v="79"/>
    <s v="October 19, 2020"/>
    <n v="2021"/>
    <x v="4"/>
    <n v="13"/>
    <s v="TV-MA"/>
    <x v="0"/>
    <s v="Restricted"/>
    <n v="101"/>
    <s v="Medium"/>
    <x v="36"/>
  </r>
  <r>
    <x v="933"/>
    <x v="0"/>
    <s v="Heritages"/>
    <s v="Philippe Aractingi"/>
    <s v="Philippe Aractingi, Diane Aractingi"/>
    <x v="176"/>
    <s v="October 19, 2020"/>
    <n v="2021"/>
    <x v="28"/>
    <n v="12"/>
    <s v="TV-14"/>
    <x v="1"/>
    <s v="Guidance"/>
    <n v="96"/>
    <s v="Medium"/>
    <x v="98"/>
  </r>
  <r>
    <x v="934"/>
    <x v="0"/>
    <s v="Listen"/>
    <s v="Philippe Aractingi"/>
    <s v="Hadi Bou Ayash, Ruba Zarour, Yara Bou Nassar, Rafik Ali Ahmad, Joseph Bou Nassar, Lama Lawand"/>
    <x v="79"/>
    <s v="October 19, 2020"/>
    <n v="2021"/>
    <x v="5"/>
    <n v="9"/>
    <s v="TV-MA"/>
    <x v="0"/>
    <s v="Restricted"/>
    <n v="103"/>
    <s v="Medium"/>
    <x v="0"/>
  </r>
  <r>
    <x v="935"/>
    <x v="0"/>
    <s v="Out of Life"/>
    <s v="Maroun Baghdadi"/>
    <s v="Hippolyte Girardot, Rafik Ali Ahmad, Hussein Sbeity, Habib Hammoud, Majdi Machmouchi, Hassan Farhat, Hassan Zbib, Nabila Zeitouni, Hamza Nasrallah, Sami Hawat, Sabrina Leurquin, Roger Assaf, Nidal El Askhar"/>
    <x v="177"/>
    <s v="October 19, 2020"/>
    <n v="2021"/>
    <x v="30"/>
    <n v="35"/>
    <s v="TV-MA"/>
    <x v="0"/>
    <s v="Restricted"/>
    <n v="94"/>
    <s v="Medium"/>
    <x v="57"/>
  </r>
  <r>
    <x v="936"/>
    <x v="0"/>
    <s v="Panoptic"/>
    <s v="Rana Eid"/>
    <s v="Rana Eid"/>
    <x v="79"/>
    <s v="October 19, 2020"/>
    <n v="2021"/>
    <x v="5"/>
    <n v="9"/>
    <s v="TV-MA"/>
    <x v="0"/>
    <s v="Restricted"/>
    <n v="69"/>
    <s v="Short"/>
    <x v="98"/>
  </r>
  <r>
    <x v="937"/>
    <x v="0"/>
    <s v="Taxi Ballad"/>
    <s v="Daniel Joseph"/>
    <s v="Talal El-Jordi, Karina Logue, Badih Abou Chakra, Tariq Tamim, Omar Mikati, Hiam Abou Chedid, Mahmoud Mabsout, Aida Sabra"/>
    <x v="178"/>
    <s v="October 19, 2020"/>
    <n v="2021"/>
    <x v="10"/>
    <n v="14"/>
    <s v="TV-MA"/>
    <x v="0"/>
    <s v="Restricted"/>
    <n v="81"/>
    <s v="Short"/>
    <x v="3"/>
  </r>
  <r>
    <x v="938"/>
    <x v="0"/>
    <s v="The Kite"/>
    <s v="Randa Chahal Sabbag"/>
    <s v="Flavia Bechara, Maher Bsaibes, Randa Asmar, Rene Dick, Julia Kassar, Liliane Nemri, Ziad Rahbani, Nayef Naji, Edmond Haddad, Alia Nemry"/>
    <x v="179"/>
    <s v="October 19, 2020"/>
    <n v="2021"/>
    <x v="13"/>
    <n v="23"/>
    <s v="TV-MA"/>
    <x v="0"/>
    <s v="Restricted"/>
    <n v="76"/>
    <s v="Short"/>
    <x v="23"/>
  </r>
  <r>
    <x v="939"/>
    <x v="0"/>
    <s v="The Little Wars"/>
    <s v="Maroun Baghdadi"/>
    <s v="Soraya Khoury, Nabil Ismal, Roger Hawa, Reda Khoury, Youcef Hosni, Rifaat Tarabay"/>
    <x v="180"/>
    <s v="October 19, 2020"/>
    <n v="2021"/>
    <x v="26"/>
    <n v="44"/>
    <s v="TV-14"/>
    <x v="1"/>
    <s v="Guidance"/>
    <n v="108"/>
    <s v="Medium"/>
    <x v="0"/>
  </r>
  <r>
    <x v="940"/>
    <x v="0"/>
    <s v="Under the Bombs"/>
    <s v="Philippe Aractingi"/>
    <s v="Nada Abou Farhat, Georges Khabbaz, Bshara Atallah, Rawia Elchab, Elham Abbas, Iman Affara, Zahra Ali, Ali Maerouf Amer, Ali Azour, Najat Darwish"/>
    <x v="181"/>
    <s v="October 19, 2020"/>
    <n v="2021"/>
    <x v="18"/>
    <n v="19"/>
    <s v="TV-MA"/>
    <x v="0"/>
    <s v="Restricted"/>
    <n v="94"/>
    <s v="Medium"/>
    <x v="0"/>
  </r>
  <r>
    <x v="941"/>
    <x v="0"/>
    <s v="West Beirut"/>
    <s v="Ziad Doueiri"/>
    <s v="Rami Doueiri, Mohamad Chamas, Rola Al Amin, Carmen Lebbos, Joseph Bou Nassar, Liliane Nemri"/>
    <x v="182"/>
    <s v="October 19, 2020"/>
    <n v="2021"/>
    <x v="31"/>
    <n v="27"/>
    <s v="TV-MA"/>
    <x v="0"/>
    <s v="Restricted"/>
    <n v="106"/>
    <s v="Medium"/>
    <x v="3"/>
  </r>
  <r>
    <x v="942"/>
    <x v="0"/>
    <s v="What Did I Mess"/>
    <s v="Shady Hanna"/>
    <s v="Rola Beksmati, Junaid Zeineldine, Abboudy Mallah, Tanya Nasr, Matteo El Khodr, Rita El Khoury, Tony Benn"/>
    <x v="79"/>
    <s v="October 19, 2020"/>
    <n v="2021"/>
    <x v="21"/>
    <n v="8"/>
    <s v="TV-14"/>
    <x v="1"/>
    <s v="Guidance"/>
    <n v="98"/>
    <s v="Medium"/>
    <x v="4"/>
  </r>
  <r>
    <x v="943"/>
    <x v="0"/>
    <s v="Whispers"/>
    <s v="Maroun Baghdadi"/>
    <s v="Nadia Tueni, Ziad Rahbani"/>
    <x v="183"/>
    <s v="October 19, 2020"/>
    <n v="2021"/>
    <x v="37"/>
    <n v="46"/>
    <s v="TV-14"/>
    <x v="1"/>
    <s v="Guidance"/>
    <n v="93"/>
    <s v="Medium"/>
    <x v="98"/>
  </r>
  <r>
    <x v="944"/>
    <x v="0"/>
    <s v="Zozo"/>
    <s v="Josef Fares"/>
    <s v="Imad Creidi, Antoinette Turk, Elias Gergi, Carmen Lebbos, Viktor Axelsson, Charbel Iskandar, Yasmine Awad"/>
    <x v="184"/>
    <s v="October 19, 2020"/>
    <n v="2021"/>
    <x v="19"/>
    <n v="21"/>
    <s v="TV-MA"/>
    <x v="0"/>
    <s v="Restricted"/>
    <n v="99"/>
    <s v="Medium"/>
    <x v="3"/>
  </r>
  <r>
    <x v="945"/>
    <x v="0"/>
    <s v="ParaNorman"/>
    <s v="Sam Fell, Chris Butler"/>
    <s v="Kodi Smit-McPhee, Tucker Albrizzi, Anna Kendrick, Casey Affleck, Christopher Mintz-Plasse, Leslie Mann, Jeff Garlin, Elaine Stritch, Bernard Hill, Jodelle Ferland, Tempestt Bledsoe, Alex Borstein, John Goodman"/>
    <x v="2"/>
    <s v="October 18, 2020"/>
    <n v="2021"/>
    <x v="10"/>
    <n v="14"/>
    <s v="PG"/>
    <x v="2"/>
    <s v="Guidance"/>
    <n v="93"/>
    <s v="Medium"/>
    <x v="17"/>
  </r>
  <r>
    <x v="946"/>
    <x v="0"/>
    <s v="I Am Vengeance: Retaliation"/>
    <s v="Ross Boyask"/>
    <s v="Stu Bennett, Vinnie Jones, Mark Griffin, Katrina Durden, Phoebe Robinson-Galvin, Sam Benjamin, David Schaal, Jessica-Jane Stafford, Bentley Kalu, Jean-Paul Ly"/>
    <x v="1"/>
    <s v="October 17, 2020"/>
    <n v="2021"/>
    <x v="22"/>
    <n v="6"/>
    <s v="R"/>
    <x v="0"/>
    <s v="Restricted"/>
    <n v="82"/>
    <s v="Short"/>
    <x v="12"/>
  </r>
  <r>
    <x v="947"/>
    <x v="0"/>
    <s v="Disconnect"/>
    <s v="David 'Tosh' Gitonga, Michael Jones"/>
    <s v="Brenda Wairimu, Nick Mutuma, Catherine Kamau, Pascal Tokodi, Patricia Kihoro, Pierra Makena, Bridget Shighadi, Brian Ogola, Illya Frank, Aseem Sharma, Arthur Sanya, Justin Mirichii, Maqbul Mohammed"/>
    <x v="131"/>
    <s v="October 16, 2020"/>
    <n v="2021"/>
    <x v="21"/>
    <n v="8"/>
    <s v="TV-MA"/>
    <x v="0"/>
    <s v="Restricted"/>
    <n v="107"/>
    <s v="Medium"/>
    <x v="4"/>
  </r>
  <r>
    <x v="948"/>
    <x v="0"/>
    <s v="In a Valley of Violence"/>
    <s v="Ti West"/>
    <s v="Ethan Hawke, John Travolta, Taissa Farmiga, James Ransone, Karen Gillan, Toby Huss, Tommy Nohilly, Larry Fessenden, Michael Davis, Burn Gorman"/>
    <x v="2"/>
    <s v="October 16, 2020"/>
    <n v="2021"/>
    <x v="32"/>
    <n v="10"/>
    <s v="R"/>
    <x v="0"/>
    <s v="Restricted"/>
    <n v="104"/>
    <s v="Medium"/>
    <x v="12"/>
  </r>
  <r>
    <x v="949"/>
    <x v="1"/>
    <s v="Someone Has to Die"/>
    <s v="Manolo Caro"/>
    <s v="Carmen Maura, Cecilia Surez, Ester Expsito, Ernesto Alterio, Alejandro Speitzer, Isaac Hernndez, Carlos Cuevas, Mariola Fuentes, Pilar Castro, Juan Carlos Vellido, Eduardo Casanova, Manuel Morn, Javier Pereira"/>
    <x v="171"/>
    <s v="October 16, 2020"/>
    <n v="2021"/>
    <x v="22"/>
    <n v="6"/>
    <s v="TV-MA"/>
    <x v="0"/>
    <s v="Restricted"/>
    <s v="1 Season"/>
    <s v="Seasons"/>
    <x v="171"/>
  </r>
  <r>
    <x v="950"/>
    <x v="0"/>
    <s v="The Trial of the Chicago 7"/>
    <s v="Aaron Sorkin"/>
    <s v="Sacha Baron Cohen, Eddie Redmayne, Yahya Abdul-Mateen II, Jeremy Strong, Mark Rylance, Joseph Gordon-Levitt, Michael Keaton, Frank Langella, John Carroll Lynch, Alex Sharp, John Doman, Ben Shenkman"/>
    <x v="185"/>
    <s v="October 16, 2020"/>
    <n v="2021"/>
    <x v="22"/>
    <n v="6"/>
    <s v="R"/>
    <x v="0"/>
    <s v="Restricted"/>
    <n v="130"/>
    <s v="Medium"/>
    <x v="24"/>
  </r>
  <r>
    <x v="951"/>
    <x v="0"/>
    <s v="Unfriended"/>
    <s v="Levan Gabriadze"/>
    <s v="Shelley Hennig, Moses Storm, Renee Olstead, Will Peltz, Jacob Wysocki, Courtney Halverson, Heather Sossaman, Matthew Bohrer, Mickey River, Cal Barnes"/>
    <x v="109"/>
    <s v="October 16, 2020"/>
    <n v="2021"/>
    <x v="28"/>
    <n v="12"/>
    <s v="R"/>
    <x v="0"/>
    <s v="Restricted"/>
    <n v="83"/>
    <s v="Short"/>
    <x v="94"/>
  </r>
  <r>
    <x v="952"/>
    <x v="0"/>
    <s v="A Babysitter's Guide to Monster Hunting"/>
    <s v="Rachel Talalay"/>
    <s v="Tamara Smart, Oona Laurence, Tom Felton, Troy Leigh-Anne Johnson, Lynn Masako Cheng, Ty Consiglio, Ian Ho, Indya Moore, Alessio Scalzotto, Tamsen McDonough"/>
    <x v="2"/>
    <s v="October 15, 2020"/>
    <n v="2021"/>
    <x v="22"/>
    <n v="6"/>
    <s v="TV-PG"/>
    <x v="2"/>
    <s v="Guidance"/>
    <n v="99"/>
    <s v="Medium"/>
    <x v="80"/>
  </r>
  <r>
    <x v="953"/>
    <x v="0"/>
    <s v="Batman: The Killing Joke"/>
    <s v="Sam Liu"/>
    <s v="Kevin Conroy, Mark Hamill, Tara Strong, Ray Wise, John DiMaggio, Robin Atkin Downes, Brian George, JP Karliak, Andrew Kishino, Nolan North"/>
    <x v="2"/>
    <s v="October 15, 2020"/>
    <n v="2021"/>
    <x v="32"/>
    <n v="10"/>
    <s v="R"/>
    <x v="0"/>
    <s v="Restricted"/>
    <n v="77"/>
    <s v="Short"/>
    <x v="12"/>
  </r>
  <r>
    <x v="954"/>
    <x v="0"/>
    <s v="El-Khawaga's Dilemma"/>
    <s v="Peter Mimi"/>
    <s v="Hassan El Raddad, Mohamed Lotfy, Hana El Zahed, Hassan Hosny, Majed El Masry, Mohamed Ezz, Samia Trabelsi, Yasser Al Zankalouni, Ahmed El Sobky, Bayoumi Fouad"/>
    <x v="65"/>
    <s v="October 15, 2020"/>
    <n v="2021"/>
    <x v="21"/>
    <n v="8"/>
    <s v="TV-14"/>
    <x v="1"/>
    <s v="Guidance"/>
    <n v="94"/>
    <s v="Medium"/>
    <x v="45"/>
  </r>
  <r>
    <x v="955"/>
    <x v="0"/>
    <s v="Kartini: Princess of Java"/>
    <s v="Hanung Bramantyo"/>
    <s v="Dian Sastrowardoyo, Ayushita, Acha Septriasa, Deddy Sutomo, Christine Hakim, Djenar Maesa Ayu, Denny Sumargo, Adinia Wirasti, Reza Rahadian"/>
    <x v="186"/>
    <s v="October 15, 2020"/>
    <n v="2021"/>
    <x v="5"/>
    <n v="9"/>
    <s v="TV-PG"/>
    <x v="2"/>
    <s v="Guidance"/>
    <n v="118"/>
    <s v="Medium"/>
    <x v="3"/>
  </r>
  <r>
    <x v="956"/>
    <x v="0"/>
    <s v="Love Like the Falling Rain"/>
    <s v="Lasja Fauzia Susatyo"/>
    <s v="Jefri Nichol, Aurora Ribero, Axel Matthew, Nadya Arina, Karina Suwandhi, Rebecca Klopper"/>
    <x v="58"/>
    <s v="October 15, 2020"/>
    <n v="2021"/>
    <x v="22"/>
    <n v="6"/>
    <s v="TV-14"/>
    <x v="1"/>
    <s v="Guidance"/>
    <n v="87"/>
    <s v="Short"/>
    <x v="23"/>
  </r>
  <r>
    <x v="957"/>
    <x v="0"/>
    <s v="A Choo"/>
    <s v="Kevin Ko, Peter Tsi"/>
    <s v="Kai Ko, Ariel Lin, Darren Wang, Zhang Xiaolong, Louis Koo, Vanness Wu, Kate Tsui"/>
    <x v="45"/>
    <s v="October 14, 2020"/>
    <n v="2021"/>
    <x v="22"/>
    <n v="6"/>
    <s v="TV-14"/>
    <x v="1"/>
    <s v="Guidance"/>
    <n v="101"/>
    <s v="Medium"/>
    <x v="177"/>
  </r>
  <r>
    <x v="958"/>
    <x v="0"/>
    <s v="BLACKPINK: Light Up the Sky"/>
    <s v="Caroline Suh"/>
    <s v="Blackpink"/>
    <x v="2"/>
    <s v="October 14, 2020"/>
    <n v="2021"/>
    <x v="22"/>
    <n v="6"/>
    <s v="TV-14"/>
    <x v="1"/>
    <s v="Guidance"/>
    <n v="80"/>
    <s v="Short"/>
    <x v="18"/>
  </r>
  <r>
    <x v="959"/>
    <x v="0"/>
    <s v="Fida"/>
    <s v="Ken Ghosh"/>
    <s v="Fardeen Khan, Kareena Kapoor, Shahid Kapoor, Kim Sharma, Akhilendra Mishra"/>
    <x v="4"/>
    <s v="October 13, 2020"/>
    <n v="2021"/>
    <x v="14"/>
    <n v="22"/>
    <s v="TV-14"/>
    <x v="1"/>
    <s v="Guidance"/>
    <n v="117"/>
    <s v="Medium"/>
    <x v="84"/>
  </r>
  <r>
    <x v="960"/>
    <x v="0"/>
    <s v="Octonauts &amp; the Great Barrier Reef"/>
    <s v="Blair Simmons"/>
    <s v="Simon Greenall, Rob Rackstraw, Jo Wyatt, Paul Buckley, Simon Foster, Teresa Gallagher, Richard Grieve, Michael Murphy, Paul Panting, Keith Wickham"/>
    <x v="1"/>
    <s v="October 13, 2020"/>
    <n v="2021"/>
    <x v="22"/>
    <n v="6"/>
    <s v="TV-Y"/>
    <x v="3"/>
    <s v="Safe"/>
    <n v="47"/>
    <s v="Short"/>
    <x v="80"/>
  </r>
  <r>
    <x v="961"/>
    <x v="0"/>
    <s v="Dil"/>
    <s v="Indra Kumar"/>
    <s v="Aamir Khan, Madhuri Dixit, Saeed Jaffrey, Deven Verma, Anupam Kher, Shammi, Padma Rani, Rajesh Puri, Satyendra Kapoor"/>
    <x v="4"/>
    <s v="October 12, 2020"/>
    <n v="2021"/>
    <x v="29"/>
    <n v="36"/>
    <s v="TV-14"/>
    <x v="1"/>
    <s v="Guidance"/>
    <n v="165"/>
    <s v="Medium"/>
    <x v="36"/>
  </r>
  <r>
    <x v="962"/>
    <x v="0"/>
    <s v="Disco Dancer"/>
    <s v="B. Subhash"/>
    <s v="Mithun Chakraborty, Kim, Kalpana Iyer, Om Puri, Gita Siddharth, Yusuf Khan, Bob Christo, Om Shivpuri, Karan Razdan"/>
    <x v="4"/>
    <s v="October 12, 2020"/>
    <n v="2021"/>
    <x v="26"/>
    <n v="44"/>
    <s v="TV-14"/>
    <x v="1"/>
    <s v="Guidance"/>
    <n v="134"/>
    <s v="Medium"/>
    <x v="178"/>
  </r>
  <r>
    <x v="963"/>
    <x v="0"/>
    <s v="Hunterrr"/>
    <s v="Harshavardhan Kulkarni"/>
    <s v="Gulshan Devaiah, Radhika Apte, Sai Tamhankar, Veera Saxena, Sagar Deshmukh"/>
    <x v="4"/>
    <s v="October 12, 2020"/>
    <n v="2021"/>
    <x v="25"/>
    <n v="11"/>
    <s v="TV-MA"/>
    <x v="0"/>
    <s v="Restricted"/>
    <n v="140"/>
    <s v="Medium"/>
    <x v="4"/>
  </r>
  <r>
    <x v="964"/>
    <x v="0"/>
    <s v="Phir Hera Pheri"/>
    <s v="Neeraj Vora"/>
    <s v="Akshay Kumar, Sunil Shetty, Paresh Rawal, Bipasha Basu, Rimi Sen, Johny Lever, Manoj Joshi, Rajpal Yadav, Sharat Saxena, Suresh Menon"/>
    <x v="4"/>
    <s v="October 12, 2020"/>
    <n v="2021"/>
    <x v="20"/>
    <n v="20"/>
    <s v="TV-14"/>
    <x v="1"/>
    <s v="Guidance"/>
    <n v="150"/>
    <s v="Medium"/>
    <x v="43"/>
  </r>
  <r>
    <x v="965"/>
    <x v="0"/>
    <s v="The Legend of Bhagat Singh"/>
    <s v="Rajkumar Santoshi"/>
    <s v="Ajay Devgn, Sushant Singh, D. Santosh, Akhilendra Mishra, Raj Babbar, Farida Jalal, Amrita Rao, Mukesh Tiwari"/>
    <x v="4"/>
    <s v="October 12, 2020"/>
    <n v="2021"/>
    <x v="12"/>
    <n v="24"/>
    <s v="TV-14"/>
    <x v="1"/>
    <s v="Guidance"/>
    <n v="156"/>
    <s v="Medium"/>
    <x v="3"/>
  </r>
  <r>
    <x v="966"/>
    <x v="0"/>
    <s v="House of the Witch"/>
    <s v="Alex Merkin"/>
    <s v="Emily Bader, Darren Mann, Michelle Randolph, Coy Stewart, Jesse Pepe, Arden Belle, Joel Nagle, Nolan Bateman"/>
    <x v="2"/>
    <s v="October 11, 2020"/>
    <n v="2021"/>
    <x v="5"/>
    <n v="9"/>
    <s v="TV-MA"/>
    <x v="0"/>
    <s v="Restricted"/>
    <n v="86"/>
    <s v="Short"/>
    <x v="55"/>
  </r>
  <r>
    <x v="967"/>
    <x v="0"/>
    <s v="Ginny Weds Sunny"/>
    <s v="Puneet Khanna"/>
    <s v="Yami Gautam, Vikrant Massey, Suhail Nayyar, Ayesha Raza Mishra, Isha Talwar, Rajeev Gupta"/>
    <x v="4"/>
    <s v="October 9, 2020"/>
    <n v="2021"/>
    <x v="22"/>
    <n v="6"/>
    <s v="TV-MA"/>
    <x v="0"/>
    <s v="Restricted"/>
    <n v="126"/>
    <s v="Medium"/>
    <x v="4"/>
  </r>
  <r>
    <x v="968"/>
    <x v="0"/>
    <s v="My Step Dad: The Hippie"/>
    <s v="Meltem Bozoflu"/>
    <s v="Onur Buldu, Mahir pek, Derya Karada, Onur Attila, Meltem Ylmazkaya, Yasemin Conka, Burak Topaloglu, Sefik Taylan, Orkun Karagz, Erdogan Aydin"/>
    <x v="187"/>
    <s v="October 9, 2020"/>
    <n v="2021"/>
    <x v="21"/>
    <n v="8"/>
    <s v="TV-MA"/>
    <x v="0"/>
    <s v="Restricted"/>
    <n v="100"/>
    <s v="Medium"/>
    <x v="43"/>
  </r>
  <r>
    <x v="969"/>
    <x v="0"/>
    <s v="The Forty-Year-Old Version"/>
    <s v="Radha Blank"/>
    <s v="Radha Blank, Peter Kim, Oswin Benjamin, Imani Lewis, Haskiri Velazquez, Antonio Ortiz, T.J. Atoms, Reed Birney"/>
    <x v="2"/>
    <s v="October 9, 2020"/>
    <n v="2021"/>
    <x v="22"/>
    <n v="6"/>
    <s v="R"/>
    <x v="0"/>
    <s v="Restricted"/>
    <n v="124"/>
    <s v="Medium"/>
    <x v="22"/>
  </r>
  <r>
    <x v="970"/>
    <x v="0"/>
    <s v="Bigflo &amp; Oli: Hip Hop Frenzy"/>
    <s v="Bigflo &amp; Oli, Jrmie Levypon"/>
    <s v="Bigflo &amp; Oli"/>
    <x v="29"/>
    <s v="October 8, 2020"/>
    <n v="2021"/>
    <x v="22"/>
    <n v="6"/>
    <s v="TV-MA"/>
    <x v="0"/>
    <s v="Restricted"/>
    <n v="100"/>
    <s v="Medium"/>
    <x v="109"/>
  </r>
  <r>
    <x v="971"/>
    <x v="0"/>
    <s v="Palermo Hollywood"/>
    <s v="Eduardo Pinto"/>
    <s v="Brian Maya, Matas Desiderio, Manuela Pal, Azul Lombarda"/>
    <x v="42"/>
    <s v="October 8, 2020"/>
    <n v="2021"/>
    <x v="14"/>
    <n v="22"/>
    <s v="TV-MA"/>
    <x v="0"/>
    <s v="Restricted"/>
    <n v="106"/>
    <s v="Medium"/>
    <x v="3"/>
  </r>
  <r>
    <x v="972"/>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2"/>
    <s v="October 7, 2020"/>
    <n v="2021"/>
    <x v="22"/>
    <n v="6"/>
    <s v="PG-13"/>
    <x v="1"/>
    <s v="Guidance"/>
    <n v="104"/>
    <s v="Medium"/>
    <x v="106"/>
  </r>
  <r>
    <x v="973"/>
    <x v="1"/>
    <s v="To the Lake"/>
    <s v="Pavel Kostomarov"/>
    <s v="Viktoriya Isakova, Kirill Kro, Aleksandr Robak, Natalya Zemtsova, Maryana Spivak, Yuri Kuznetsov, Eldar Kalimulin, Viktoriya Agalakova, Alexander Yatsenko, Saveliy Kudryashov"/>
    <x v="188"/>
    <s v="October 7, 2020"/>
    <n v="2021"/>
    <x v="22"/>
    <n v="6"/>
    <s v="TV-MA"/>
    <x v="0"/>
    <s v="Restricted"/>
    <s v="1 Season"/>
    <s v="Seasons"/>
    <x v="179"/>
  </r>
  <r>
    <x v="974"/>
    <x v="0"/>
    <s v="American Pie 9: Girls' Rules"/>
    <s v="Mike Elliott"/>
    <s v="Madison Pettis, Lizze Broadway, Piper Curda, Natasha Behnam, Darren Barnet, Sara Rue, Zachary Gordon, Camaron Engels, Christian Valderrama, Zayne Emory"/>
    <x v="2"/>
    <s v="October 6, 2020"/>
    <n v="2021"/>
    <x v="22"/>
    <n v="6"/>
    <s v="R"/>
    <x v="0"/>
    <s v="Restricted"/>
    <n v="96"/>
    <s v="Medium"/>
    <x v="5"/>
  </r>
  <r>
    <x v="975"/>
    <x v="0"/>
    <s v="Dolly Parton: Here I Am"/>
    <s v="Francis Whately"/>
    <s v="Dolly Parton"/>
    <x v="1"/>
    <s v="October 6, 2020"/>
    <n v="2021"/>
    <x v="23"/>
    <n v="7"/>
    <s v="TV-14"/>
    <x v="1"/>
    <s v="Guidance"/>
    <n v="90"/>
    <s v="Medium"/>
    <x v="18"/>
  </r>
  <r>
    <x v="976"/>
    <x v="0"/>
    <s v="StarBeam: Halloween Hero"/>
    <s v="Jon Izen"/>
    <s v="Nahanni Mitchell, Dean Petriw, Terry Klassen, Sam Vincent, Rhona Rees, Laara Sadiq"/>
    <x v="24"/>
    <s v="October 6, 2020"/>
    <n v="2021"/>
    <x v="22"/>
    <n v="6"/>
    <s v="TV-Y"/>
    <x v="3"/>
    <s v="Safe"/>
    <n v="33"/>
    <s v="Short"/>
    <x v="80"/>
  </r>
  <r>
    <x v="977"/>
    <x v="0"/>
    <s v="Walk Away from Love"/>
    <s v="Christopher Nolen"/>
    <s v="Noree Victoria, Brad James, Robert Christopher Riley, Brely Evans, Sabrina Revelle"/>
    <x v="2"/>
    <s v="October 6, 2020"/>
    <n v="2021"/>
    <x v="5"/>
    <n v="9"/>
    <s v="TV-14"/>
    <x v="1"/>
    <s v="Guidance"/>
    <n v="81"/>
    <s v="Short"/>
    <x v="21"/>
  </r>
  <r>
    <x v="978"/>
    <x v="0"/>
    <s v="David Attenborough: A Life on Our Planet"/>
    <s v="Alastair Fothergill, Jonnie Hughes, Keith Scholey"/>
    <s v="David Attenborough"/>
    <x v="31"/>
    <s v="October 4, 2020"/>
    <n v="2021"/>
    <x v="22"/>
    <n v="6"/>
    <s v="PG"/>
    <x v="2"/>
    <s v="Guidance"/>
    <n v="84"/>
    <s v="Short"/>
    <x v="65"/>
  </r>
  <r>
    <x v="979"/>
    <x v="0"/>
    <s v="Best Wishes, Warmest Regards: A Schitt's Creek Farewell"/>
    <s v="Amy Segal"/>
    <s v="Daniel Levy, Eugene Levy, Catherine O'Hara, Annie Murphy, Chris Elliott, Emily Hampshire, Sarah Levy, Jennifer Robertson, Noah Reid, Dustin Milligan, Karen Robinson, Rizwan Manji"/>
    <x v="24"/>
    <s v="October 3, 2020"/>
    <n v="2021"/>
    <x v="22"/>
    <n v="6"/>
    <s v="TV-MA"/>
    <x v="0"/>
    <s v="Restricted"/>
    <n v="44"/>
    <s v="Short"/>
    <x v="41"/>
  </r>
  <r>
    <x v="980"/>
    <x v="0"/>
    <s v="Good Game: The Beginning"/>
    <s v="Umut Aral"/>
    <s v="Mert Yazcolu, Afra Saraolu, Yiit Kirazc, Orkun Itmak, Bahar ahin, Tolga Canbeyli, Bada Oh Deniz, Hakan Kurta, Doa Yildiz"/>
    <x v="104"/>
    <s v="October 3, 2020"/>
    <n v="2021"/>
    <x v="21"/>
    <n v="8"/>
    <s v="TV-14"/>
    <x v="1"/>
    <s v="Guidance"/>
    <n v="115"/>
    <s v="Medium"/>
    <x v="119"/>
  </r>
  <r>
    <x v="981"/>
    <x v="0"/>
    <s v="A Chaster Marriage"/>
    <s v="Umut Kirca"/>
    <s v="Emre Karayel, Ceren Moray, Begm Ktk, Ececan Gmeci, mit Erdim, Cem Kili, Haldun Boysan, Ferdi Akarnur, Mine Teber, Gne Hayat"/>
    <x v="104"/>
    <s v="October 2, 2020"/>
    <n v="2021"/>
    <x v="32"/>
    <n v="10"/>
    <s v="TV-14"/>
    <x v="1"/>
    <s v="Guidance"/>
    <n v="94"/>
    <s v="Medium"/>
    <x v="4"/>
  </r>
  <r>
    <x v="982"/>
    <x v="0"/>
    <s v="ltr"/>
    <s v="Kenneth Gyang"/>
    <s v="Beverly Osu, Sharon Ooja, Omowunmi Dada, Pearl Okorie, Wofai Samuel, Ikechukwu Onunaku, Kemi Lala Akindoju, Blossom Chukwujekwu, Adebukola Oladipupo, Omoni Oboli, Segun Arinze, Ada Ameh, Sambasa Nzeribe, Patrick Doyle, Gregory Ojefua"/>
    <x v="9"/>
    <s v="October 2, 2020"/>
    <n v="2021"/>
    <x v="22"/>
    <n v="6"/>
    <s v="TV-MA"/>
    <x v="0"/>
    <s v="Restricted"/>
    <n v="107"/>
    <s v="Medium"/>
    <x v="3"/>
  </r>
  <r>
    <x v="983"/>
    <x v="0"/>
    <s v="Serious Men"/>
    <s v="Sudhir Mishra"/>
    <s v="Nawazuddin Siddiqui, Nasser, Aakshath Das, Indira Tiwari, Sanjay Narvekar, Shweta Basu Prasad"/>
    <x v="4"/>
    <s v="October 2, 2020"/>
    <n v="2021"/>
    <x v="22"/>
    <n v="6"/>
    <s v="TV-MA"/>
    <x v="0"/>
    <s v="Restricted"/>
    <n v="115"/>
    <s v="Medium"/>
    <x v="36"/>
  </r>
  <r>
    <x v="984"/>
    <x v="0"/>
    <s v="The Binding"/>
    <s v="Domenico de Feudis"/>
    <s v="Riccardo Scamarcio, Ma Maestro"/>
    <x v="59"/>
    <s v="October 2, 2020"/>
    <n v="2021"/>
    <x v="22"/>
    <n v="6"/>
    <s v="TV-MA"/>
    <x v="0"/>
    <s v="Restricted"/>
    <n v="93"/>
    <s v="Medium"/>
    <x v="86"/>
  </r>
  <r>
    <x v="985"/>
    <x v="0"/>
    <s v="Turkish Dance School"/>
    <s v="Burak Aksak"/>
    <s v="Binnur Kaya, Demet zdemir, Uraz Kayglarolu, Okan abalar, Bora Cengiz, Nergis ztrk, Berat Yenilmez, Meltem Glen, Hakan Salnm"/>
    <x v="104"/>
    <s v="October 2, 2020"/>
    <n v="2021"/>
    <x v="5"/>
    <n v="9"/>
    <s v="TV-MA"/>
    <x v="0"/>
    <s v="Restricted"/>
    <n v="107"/>
    <s v="Medium"/>
    <x v="4"/>
  </r>
  <r>
    <x v="986"/>
    <x v="0"/>
    <s v="Vampires vs. the Bronx"/>
    <s v="Oz Rodriguez"/>
    <s v="Jaden Michael, Gerald W. Jones III, Gregory Diaz IV, Sarah Gadon, Method Man, Shea Whigham, Coco Jones, The Kid Mero, Chris Redd, Vladimir Caamao, Jeremie Harris, Adam David Thompson, Zoe Saldana"/>
    <x v="2"/>
    <s v="October 2, 2020"/>
    <n v="2021"/>
    <x v="22"/>
    <n v="6"/>
    <s v="PG-13"/>
    <x v="1"/>
    <s v="Guidance"/>
    <n v="86"/>
    <s v="Short"/>
    <x v="106"/>
  </r>
  <r>
    <x v="987"/>
    <x v="0"/>
    <s v="You've Got This"/>
    <s v="Salvador Espinosa"/>
    <s v="Mauricio Ochmann, Esmeralda Pimentel, Matteo Giannini, Regina Reynoso, Juan Martn Jauregui, Tato Alexander, Vernica Bravo, Fernando Becerril, Moiss Arizmendi, Tiar Scanda, Mariana Cabrera, Montserrat Maran, Vernica Langer"/>
    <x v="38"/>
    <s v="October 2, 2020"/>
    <n v="2021"/>
    <x v="22"/>
    <n v="6"/>
    <s v="TV-MA"/>
    <x v="0"/>
    <s v="Restricted"/>
    <n v="112"/>
    <s v="Medium"/>
    <x v="4"/>
  </r>
  <r>
    <x v="988"/>
    <x v="0"/>
    <s v="All Because of You"/>
    <s v="Adrian Teh"/>
    <s v="Hairul Azreen, Janna Nick, Amerul Affendi, Henley Hii, Nam Ron, Theebaan Govindasamy, Taufiq Hanafi, Hafizul Kamal, Josiah Hogan, Sophia Albarakbah, Sugeeta Chandran, Anna Jobling"/>
    <x v="66"/>
    <s v="October 1, 2020"/>
    <n v="2021"/>
    <x v="22"/>
    <n v="6"/>
    <s v="TV-PG"/>
    <x v="2"/>
    <s v="Guidance"/>
    <n v="102"/>
    <s v="Medium"/>
    <x v="45"/>
  </r>
  <r>
    <x v="989"/>
    <x v="0"/>
    <s v="An Ordinary Man"/>
    <s v="Brad Silberling"/>
    <s v="Ben Kingsley, Hera Hilmar, Peter Serafinowicz"/>
    <x v="189"/>
    <s v="October 1, 2020"/>
    <n v="2021"/>
    <x v="5"/>
    <n v="9"/>
    <s v="R"/>
    <x v="0"/>
    <s v="Restricted"/>
    <n v="91"/>
    <s v="Medium"/>
    <x v="13"/>
  </r>
  <r>
    <x v="990"/>
    <x v="0"/>
    <s v="Carlos Almaraz: Playing with Fire"/>
    <s v="Elsa Flores Almaraz, Richard J Montoya"/>
    <s v="Edward James Olmos, Zach De La Rocha"/>
    <x v="2"/>
    <s v="October 1, 2020"/>
    <n v="2021"/>
    <x v="23"/>
    <n v="7"/>
    <s v="TV-14"/>
    <x v="1"/>
    <s v="Guidance"/>
    <n v="83"/>
    <s v="Short"/>
    <x v="41"/>
  </r>
  <r>
    <x v="991"/>
    <x v="0"/>
    <s v="Cold Harbour"/>
    <s v="Carey McKenzie"/>
    <s v="Tony Kgoroge, Yu Nan, Thomas Gumede, Deon Lotz, Fana Mokoena, Zolani Mahola, Kenneth Fok, Nicole Bessick"/>
    <x v="40"/>
    <s v="October 1, 2020"/>
    <n v="2021"/>
    <x v="4"/>
    <n v="13"/>
    <s v="TV-MA"/>
    <x v="0"/>
    <s v="Restricted"/>
    <n v="73"/>
    <s v="Short"/>
    <x v="53"/>
  </r>
  <r>
    <x v="992"/>
    <x v="0"/>
    <s v="Free State of Jones"/>
    <s v="Gary Ross"/>
    <s v="Matthew McConaughey, Gugu Mbatha-Raw, Mahershala Ali, Keri Russell, Christopher Berry, Sean Bridgers, Jacob Lofland, Thomas Francis Murphy, Bill Tangradi"/>
    <x v="2"/>
    <s v="October 1, 2020"/>
    <n v="2021"/>
    <x v="32"/>
    <n v="10"/>
    <s v="R"/>
    <x v="0"/>
    <s v="Restricted"/>
    <n v="139"/>
    <s v="Medium"/>
    <x v="8"/>
  </r>
  <r>
    <x v="993"/>
    <x v="0"/>
    <s v="Hunt for the Wilderpeople"/>
    <s v="Taika Waititi"/>
    <s v="Sam Neill, Julian Dennison, Rima Te Wiata, Rachel House, Tioreore Ngatai-Melbourne, Oscar Kightley, Stan Walker, Mike Minogue, Cohen Holloway, Rhys Darby"/>
    <x v="55"/>
    <s v="October 1, 2020"/>
    <n v="2021"/>
    <x v="32"/>
    <n v="10"/>
    <s v="PG-13"/>
    <x v="1"/>
    <s v="Guidance"/>
    <n v="101"/>
    <s v="Medium"/>
    <x v="15"/>
  </r>
  <r>
    <x v="994"/>
    <x v="0"/>
    <s v="Rize"/>
    <s v="David LaChapelle"/>
    <s v="Tommy the Clown, Tight Eyez"/>
    <x v="31"/>
    <s v="October 1, 2020"/>
    <n v="2021"/>
    <x v="19"/>
    <n v="21"/>
    <s v="PG-13"/>
    <x v="1"/>
    <s v="Guidance"/>
    <n v="87"/>
    <s v="Short"/>
    <x v="18"/>
  </r>
  <r>
    <x v="995"/>
    <x v="0"/>
    <s v="The Book of Sun"/>
    <s v="Faris Godus"/>
    <s v="Baraa Alem, Ismail Alhassan, Ahmed Saddam, Sohayb Godus, Nawaf Alshubaili, Eyad Ayman Kaifi"/>
    <x v="56"/>
    <s v="October 1, 2020"/>
    <n v="2021"/>
    <x v="22"/>
    <n v="6"/>
    <s v="TV-14"/>
    <x v="1"/>
    <s v="Guidance"/>
    <n v="120"/>
    <s v="Medium"/>
    <x v="122"/>
  </r>
  <r>
    <x v="996"/>
    <x v="0"/>
    <s v="The Outpost"/>
    <s v="Rod Lurie"/>
    <s v="Scott Eastwood, Caleb Landry Jones, Orlando Bloom, Jack Kesy, Cory Hardrict, Milo Gibson, Jacob Scipio, Taylor John Smith, Jonathan Yunger, Alexander Arnold"/>
    <x v="94"/>
    <s v="October 1, 2020"/>
    <n v="2021"/>
    <x v="22"/>
    <n v="6"/>
    <s v="R"/>
    <x v="0"/>
    <s v="Restricted"/>
    <n v="123"/>
    <s v="Medium"/>
    <x v="8"/>
  </r>
  <r>
    <x v="997"/>
    <x v="0"/>
    <s v="We Have Always Lived in the Castle"/>
    <s v="Stacie Passon"/>
    <s v="Taissa Farmiga, Alexandra Daddario, Crispin Glover, Sebastian Stan, Paula Malcomson, Peter Coonan, Ian Toner, Joanne Crawford"/>
    <x v="2"/>
    <s v="October 1, 2020"/>
    <n v="2021"/>
    <x v="21"/>
    <n v="8"/>
    <s v="TV-14"/>
    <x v="1"/>
    <s v="Guidance"/>
    <n v="95"/>
    <s v="Medium"/>
    <x v="13"/>
  </r>
  <r>
    <x v="998"/>
    <x v="0"/>
    <s v="Baxu and the Giants"/>
    <s v="Florian Schott"/>
    <s v="Camilla Jo-Ann Daries, Wafeeq Narimab, Anna Louw, Steven Afrikaner, Ashwyn Mberi, Robert Hara Gaeb"/>
    <x v="190"/>
    <s v="September 30, 2020"/>
    <n v="2021"/>
    <x v="23"/>
    <n v="7"/>
    <s v="TV-PG"/>
    <x v="2"/>
    <s v="Guidance"/>
    <n v="29"/>
    <s v="Short"/>
    <x v="3"/>
  </r>
  <r>
    <x v="999"/>
    <x v="0"/>
    <s v="Poacher"/>
    <s v="Tom Whitworth"/>
    <s v="Brian Ogola, Davina Leonard, Shiviske Shivisi, Lenny Juma, Olwenya Maina, Peter King, Alfred Munyua, Mwajuma Belle"/>
    <x v="191"/>
    <s v="September 30, 2020"/>
    <n v="2021"/>
    <x v="21"/>
    <n v="8"/>
    <s v="TV-MA"/>
    <x v="0"/>
    <s v="Restricted"/>
    <n v="28"/>
    <s v="Short"/>
    <x v="20"/>
  </r>
  <r>
    <x v="1000"/>
    <x v="0"/>
    <s v="The Boys in the Band"/>
    <s v="Joe Mantello"/>
    <s v="Jim Parsons, Zachary Quinto, Matt Bomer, Andrew Rannells, Charlie Carver, Robin de Jess, Brian Hutchison, Michael Benjamin Washington, Tuc Watkins"/>
    <x v="2"/>
    <s v="September 30, 2020"/>
    <n v="2021"/>
    <x v="22"/>
    <n v="6"/>
    <s v="R"/>
    <x v="0"/>
    <s v="Restricted"/>
    <n v="122"/>
    <s v="Medium"/>
    <x v="157"/>
  </r>
  <r>
    <x v="1001"/>
    <x v="0"/>
    <s v="Michelle Buteau: Welcome to Buteaupia"/>
    <s v="Page Hurwitz"/>
    <s v="Michelle Buteau"/>
    <x v="2"/>
    <s v="September 29, 2020"/>
    <n v="2021"/>
    <x v="22"/>
    <n v="6"/>
    <s v="TV-MA"/>
    <x v="0"/>
    <s v="Restricted"/>
    <n v="59"/>
    <s v="Short"/>
    <x v="59"/>
  </r>
  <r>
    <x v="1002"/>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2"/>
    <s v="September 29, 2020"/>
    <n v="2021"/>
    <x v="22"/>
    <n v="6"/>
    <s v="R"/>
    <x v="0"/>
    <s v="Restricted"/>
    <n v="80"/>
    <s v="Short"/>
    <x v="12"/>
  </r>
  <r>
    <x v="1003"/>
    <x v="0"/>
    <s v="Amandla! A Revolution in Four Part Harmony"/>
    <s v="Lee Hirsch"/>
    <s v="Miriam Makeba, Hugh Masekela, Abdullah Ibrahim, Duma Ka Ndlovu, Sibongile Khumalo, Vusi Mahlasela, Thandi Modise, Sifiso Ntuli, Sibusiso Nxumalo, Dolly Rathebe, Lindiwe Zulu"/>
    <x v="16"/>
    <s v="September 28, 2020"/>
    <n v="2021"/>
    <x v="12"/>
    <n v="24"/>
    <s v="PG-13"/>
    <x v="1"/>
    <s v="Guidance"/>
    <n v="103"/>
    <s v="Medium"/>
    <x v="109"/>
  </r>
  <r>
    <x v="1004"/>
    <x v="0"/>
    <s v="Ankhon Dekhi"/>
    <s v="Rajat Kapoor"/>
    <s v="Sanjay Mishra, Seema Pahwa, Rajat Kapoor, Taranjit Kaur, Maya Sarao, Chandrachoor Rai, Namit Das, Brijendra Kala, Alka Chawla, Manu Rishi Chadha"/>
    <x v="4"/>
    <s v="September 28, 2020"/>
    <n v="2021"/>
    <x v="4"/>
    <n v="13"/>
    <s v="TV-PG"/>
    <x v="2"/>
    <s v="Guidance"/>
    <n v="104"/>
    <s v="Medium"/>
    <x v="0"/>
  </r>
  <r>
    <x v="1005"/>
    <x v="0"/>
    <s v="Dedh Ishqiya"/>
    <s v="Abhishek Chaubey"/>
    <s v="Naseeruddin Shah, Madhuri Dixit, Arshad Warsi, Huma Qureshi, Vijay Raaz, Manoj Pahwa, Salman Shahid"/>
    <x v="4"/>
    <s v="September 28, 2020"/>
    <n v="2021"/>
    <x v="28"/>
    <n v="12"/>
    <s v="TV-14"/>
    <x v="1"/>
    <s v="Guidance"/>
    <n v="146"/>
    <s v="Medium"/>
    <x v="36"/>
  </r>
  <r>
    <x v="1006"/>
    <x v="0"/>
    <s v="Golmaal Returns"/>
    <s v="Rohit Shetty"/>
    <s v="Ajay Devgn, Kareena Kapoor, Arshad Warsi, Tusshar Kapoor, Shreyas Talpade, Celina Jaitly, Amrita Arora, Anjana Sukhani"/>
    <x v="4"/>
    <s v="September 28, 2020"/>
    <n v="2021"/>
    <x v="16"/>
    <n v="18"/>
    <s v="TV-MA"/>
    <x v="0"/>
    <s v="Restricted"/>
    <n v="135"/>
    <s v="Medium"/>
    <x v="48"/>
  </r>
  <r>
    <x v="1007"/>
    <x v="0"/>
    <s v="Ishq Vishk"/>
    <s v="Ken Ghosh"/>
    <s v="Shahid Kapoor, Amrita Rao, Shenaz Treasury, Vishal Malhotra, Kapil Jhaveri, Shabhir, Deepti Gujral, Yash Tonk, Satish Shah, Neelima Azim"/>
    <x v="4"/>
    <s v="September 28, 2020"/>
    <n v="2021"/>
    <x v="13"/>
    <n v="23"/>
    <s v="TV-PG"/>
    <x v="2"/>
    <s v="Guidance"/>
    <n v="129"/>
    <s v="Medium"/>
    <x v="48"/>
  </r>
  <r>
    <x v="1008"/>
    <x v="0"/>
    <s v="Ishqiya"/>
    <s v="Abhishek Chaubey"/>
    <s v="Naseeruddin Shah, Vidya Balan, Arshad Warsi, Salman Shahid, Anupama Kumar"/>
    <x v="4"/>
    <s v="September 28, 2020"/>
    <n v="2021"/>
    <x v="17"/>
    <n v="17"/>
    <s v="TV-14"/>
    <x v="1"/>
    <s v="Guidance"/>
    <n v="115"/>
    <s v="Medium"/>
    <x v="4"/>
  </r>
  <r>
    <x v="1009"/>
    <x v="0"/>
    <s v="Jab We Met"/>
    <s v="Imtiaz Ali"/>
    <s v="Shahid Kapoor, Kareena Kapoor, Tarun Arora, Dara Singh, Pavan Malhotra, Kamal Tiwari, Kiran Juneja, Divya Seth, Saumya Tandon"/>
    <x v="4"/>
    <s v="September 28, 2020"/>
    <n v="2021"/>
    <x v="18"/>
    <n v="19"/>
    <s v="TV-14"/>
    <x v="1"/>
    <s v="Guidance"/>
    <n v="143"/>
    <s v="Medium"/>
    <x v="48"/>
  </r>
  <r>
    <x v="1010"/>
    <x v="0"/>
    <s v="Mann"/>
    <s v="Indra Kumar"/>
    <s v="Aamir Khan, Manisha Koirala, Sharmila Tagore, Dipti Bhatnagar, Dalip Tahil, Anil Kapoor"/>
    <x v="4"/>
    <s v="September 28, 2020"/>
    <n v="2021"/>
    <x v="31"/>
    <n v="27"/>
    <s v="TV-14"/>
    <x v="1"/>
    <s v="Guidance"/>
    <n v="173"/>
    <s v="Medium"/>
    <x v="23"/>
  </r>
  <r>
    <x v="1011"/>
    <x v="0"/>
    <s v="Manorama Six Feet Under"/>
    <s v="Navdeep Singh"/>
    <s v="Abhay Deol, Gul Panag, Raima Sen, Sarika, Kulbhushan Kharbanda, Vinay Pathak, Yana Gupta, Jogi, Brijendra Kala, Nawazuddin Siddiqui"/>
    <x v="4"/>
    <s v="September 28, 2020"/>
    <n v="2021"/>
    <x v="18"/>
    <n v="19"/>
    <s v="TV-14"/>
    <x v="1"/>
    <s v="Guidance"/>
    <n v="129"/>
    <s v="Medium"/>
    <x v="20"/>
  </r>
  <r>
    <x v="1012"/>
    <x v="0"/>
    <s v="Welcome"/>
    <s v="Anees Bazmee"/>
    <s v="Akshay Kumar, Katrina Kaif, Nana Patekar, Anil Kapoor, Paresh Rawal, Mallika Sherawat, Feroz Khan, Ruslaan Mumtaz, Sunil Shetty, Malaika Arora, Asrani"/>
    <x v="4"/>
    <s v="September 28, 2020"/>
    <n v="2021"/>
    <x v="18"/>
    <n v="19"/>
    <s v="TV-PG"/>
    <x v="2"/>
    <s v="Guidance"/>
    <n v="149"/>
    <s v="Medium"/>
    <x v="48"/>
  </r>
  <r>
    <x v="1013"/>
    <x v="0"/>
    <s v="Time Out"/>
    <s v="Rikhil Bahadur"/>
    <s v="Chirag Malhotra, Pranay Pachauri, Kaamya Sharma, Riya Kothari, Aditya Jain, Shiva Dawar, Sanya Arora, Tarana Marwah, Raunaq Chopra, Vedabrata Rao"/>
    <x v="4"/>
    <s v="September 26, 2020"/>
    <n v="2021"/>
    <x v="25"/>
    <n v="11"/>
    <s v="TV-14"/>
    <x v="1"/>
    <s v="Guidance"/>
    <n v="98"/>
    <s v="Medium"/>
    <x v="0"/>
  </r>
  <r>
    <x v="1014"/>
    <x v="0"/>
    <s v="Real Steel"/>
    <s v="Shawn Levy"/>
    <s v="Hugh Jackman, Dakota Goyo, Evangeline Lilly, Anthony Mackie, Kevin Durand, Hope Davis, James Rebhorn, Karl Yune, Olga Fonda, John Gatins"/>
    <x v="85"/>
    <s v="September 24, 2020"/>
    <n v="2021"/>
    <x v="15"/>
    <n v="15"/>
    <s v="PG-13"/>
    <x v="1"/>
    <s v="Guidance"/>
    <n v="127"/>
    <s v="Medium"/>
    <x v="180"/>
  </r>
  <r>
    <x v="1015"/>
    <x v="0"/>
    <s v="Enola Holmes"/>
    <s v="Harry Bradbeer"/>
    <s v="Millie Bobby Brown, Henry Cavill, Sam Claflin, Helena Bonham Carter, Louis Partridge, Burn Gorman, Adeel Akhtar, Susan Wokoma, Frances de la Tour, Fiona Shaw"/>
    <x v="1"/>
    <s v="September 23, 2020"/>
    <n v="2021"/>
    <x v="22"/>
    <n v="6"/>
    <s v="PG-13"/>
    <x v="1"/>
    <s v="Guidance"/>
    <n v="124"/>
    <s v="Medium"/>
    <x v="93"/>
  </r>
  <r>
    <x v="1016"/>
    <x v="0"/>
    <s v="Kiss the Ground"/>
    <s v="Joshua Tickell, Rebecca Harrell Tickell"/>
    <s v="Woody Harrelson"/>
    <x v="2"/>
    <s v="September 22, 2020"/>
    <n v="2021"/>
    <x v="22"/>
    <n v="6"/>
    <s v="TV-G"/>
    <x v="2"/>
    <s v="Guidance"/>
    <n v="85"/>
    <s v="Short"/>
    <x v="65"/>
  </r>
  <r>
    <x v="1017"/>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8"/>
    <s v="September 20, 2020"/>
    <n v="2021"/>
    <x v="21"/>
    <n v="8"/>
    <s v="TV-PG"/>
    <x v="2"/>
    <s v="Guidance"/>
    <n v="102"/>
    <s v="Medium"/>
    <x v="3"/>
  </r>
  <r>
    <x v="1018"/>
    <x v="0"/>
    <s v="High &amp; Low The Movie"/>
    <s v="Shigeaki Kubo"/>
    <s v="Takanori Iwata, Akira, Sho Aoyagi, Hiroomi Tosaka, Takahiro, Yuki Yamada, Masataka Kubota, Kento Hayashi, Keiji Kuroki, Goki Maeda, Elly, Kenchi Tachibana, Tatsuya Nakamura, Kosuke Toyohara, Arata Iura, Kyoko Koizumi"/>
    <x v="8"/>
    <s v="September 20, 2020"/>
    <n v="2021"/>
    <x v="32"/>
    <n v="10"/>
    <s v="TV-MA"/>
    <x v="0"/>
    <s v="Restricted"/>
    <n v="129"/>
    <s v="Medium"/>
    <x v="32"/>
  </r>
  <r>
    <x v="1019"/>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s v="September 20, 2020"/>
    <n v="2021"/>
    <x v="5"/>
    <n v="9"/>
    <s v="TV-MA"/>
    <x v="0"/>
    <s v="Restricted"/>
    <n v="124"/>
    <s v="Medium"/>
    <x v="32"/>
  </r>
  <r>
    <x v="1020"/>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8"/>
    <s v="September 20, 2020"/>
    <n v="2021"/>
    <x v="5"/>
    <n v="9"/>
    <s v="TV-MA"/>
    <x v="0"/>
    <s v="Restricted"/>
    <n v="118"/>
    <s v="Medium"/>
    <x v="32"/>
  </r>
  <r>
    <x v="1021"/>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8"/>
    <s v="September 20, 2020"/>
    <n v="2021"/>
    <x v="32"/>
    <n v="10"/>
    <s v="TV-MA"/>
    <x v="0"/>
    <s v="Restricted"/>
    <n v="111"/>
    <s v="Medium"/>
    <x v="32"/>
  </r>
  <r>
    <x v="1022"/>
    <x v="0"/>
    <s v="Road To High &amp; Low"/>
    <s v="Shigeaki Kubo"/>
    <s v="Takanori Iwata, Nobuyuki Suzuki, Keita Machida, Akira, Sho Aoyagi, Keiji Kuroki, Yuki Yamada, Masataka Kubota, Kento Hayashi, Kenjiro Yamashita, Kanta Sato, Taiki Sato, Takahiro, Hiroomi Tosaka, Tatsuya Nakamura, Arata Iura"/>
    <x v="8"/>
    <s v="September 20, 2020"/>
    <n v="2021"/>
    <x v="32"/>
    <n v="10"/>
    <s v="TV-MA"/>
    <x v="0"/>
    <s v="Restricted"/>
    <n v="94"/>
    <s v="Medium"/>
    <x v="32"/>
  </r>
  <r>
    <x v="1023"/>
    <x v="0"/>
    <s v="The Blue Elephant 2"/>
    <s v="Marwan Hamed"/>
    <s v="Karim Abdel Aziz, Nelly Karim, Hend Sabry, Shereen Reda, Khaled El Sawy, Eyad Nassar, Tara Emad, Amgad Elsharqawy"/>
    <x v="65"/>
    <s v="September 20, 2020"/>
    <n v="2021"/>
    <x v="23"/>
    <n v="7"/>
    <s v="TV-MA"/>
    <x v="0"/>
    <s v="Restricted"/>
    <n v="130"/>
    <s v="Medium"/>
    <x v="86"/>
  </r>
  <r>
    <x v="1024"/>
    <x v="0"/>
    <s v="Bhaji In Problem"/>
    <s v="Smeep Kang"/>
    <s v="Gippy Grewal, Gurpreet Guggi, Ragini Khanna, Om Puri, B.N. Sharma, Avtar Gill, Karamjit Anmol, Rana Jung Bahadur"/>
    <x v="4"/>
    <s v="September 19, 2020"/>
    <n v="2021"/>
    <x v="4"/>
    <n v="13"/>
    <s v="TV-14"/>
    <x v="1"/>
    <s v="Guidance"/>
    <n v="117"/>
    <s v="Medium"/>
    <x v="43"/>
  </r>
  <r>
    <x v="1025"/>
    <x v="0"/>
    <s v="Black"/>
    <s v="Raja Chanda"/>
    <s v="Soham Chakraborty, Bidya Sinha Mim, Ashish Vidyarthi, Rajatabha Dutta, Rudranil Ghosh, Kharaj Mukherjee"/>
    <x v="4"/>
    <s v="September 19, 2020"/>
    <n v="2021"/>
    <x v="25"/>
    <n v="11"/>
    <s v="TV-14"/>
    <x v="1"/>
    <s v="Guidance"/>
    <n v="137"/>
    <s v="Medium"/>
    <x v="32"/>
  </r>
  <r>
    <x v="1026"/>
    <x v="0"/>
    <s v="Saheb Biwi Aur Gangster Returns"/>
    <s v="Tigmanshu Dhulia"/>
    <s v="Irrfan Khan, Jimmy Shergill, Soha Ali Khan, Mahie Gill, Raj Babbar, Deep Raj Rana, Rajiv Gupta, Sitaram Panchal, Rajesh Khera, Mugdha Godse"/>
    <x v="4"/>
    <s v="September 19, 2020"/>
    <n v="2021"/>
    <x v="4"/>
    <n v="13"/>
    <s v="TV-MA"/>
    <x v="0"/>
    <s v="Restricted"/>
    <n v="139"/>
    <s v="Medium"/>
    <x v="23"/>
  </r>
  <r>
    <x v="1027"/>
    <x v="0"/>
    <s v="Santa Banta Pvt Ltd"/>
    <s v="Akashdeep"/>
    <s v="Boman Irani, Vir Das, Neha Dhupia, Lisa Haydon, Ram Kapoor, Johny Lever, Vijay Raaz, Tinnu Anand, Sanjay Mishra, Ayub Khan"/>
    <x v="4"/>
    <s v="September 19, 2020"/>
    <n v="2021"/>
    <x v="32"/>
    <n v="10"/>
    <s v="TV-14"/>
    <x v="1"/>
    <s v="Guidance"/>
    <n v="111"/>
    <s v="Medium"/>
    <x v="43"/>
  </r>
  <r>
    <x v="1028"/>
    <x v="0"/>
    <s v="The Royal Bengal Tiger"/>
    <s v="Rajesh Ganguly"/>
    <s v="Jeet, Abir Chatterjee, Priyanka Sarkar, Shradha Das, Kharaj Mukherjee, Shantilal Mukherjee, Barun Chanda, Deb Ranajan Nag, Rajesh Sharma"/>
    <x v="4"/>
    <s v="September 19, 2020"/>
    <n v="2021"/>
    <x v="28"/>
    <n v="12"/>
    <s v="TV-MA"/>
    <x v="0"/>
    <s v="Restricted"/>
    <n v="103"/>
    <s v="Medium"/>
    <x v="20"/>
  </r>
  <r>
    <x v="1029"/>
    <x v="0"/>
    <s v="Dolly Kitty Aur Woh Chamakte Sitare"/>
    <s v="Alankrita Shrivastava"/>
    <s v="Bhumi Pednekar, Konkona Sen Sharma, Vikrant Massey, Amol Parashar, Aamir Bashir, Karan Kundra, Kalp Shah, Hearty Singh, Neelima Azim, Kubbra Sait"/>
    <x v="4"/>
    <s v="September 18, 2020"/>
    <n v="2021"/>
    <x v="22"/>
    <n v="6"/>
    <s v="TV-MA"/>
    <x v="0"/>
    <s v="Restricted"/>
    <n v="120"/>
    <s v="Medium"/>
    <x v="0"/>
  </r>
  <r>
    <x v="1030"/>
    <x v="0"/>
    <s v="Whipped"/>
    <s v="Chandra Liow"/>
    <s v="Andovi da Lopez, Jovial da Lopez, Chandra Liow, Tommy Limmm, Susan Sameh, Widika Sidmore, Kezia Aletheia, Karina Salim"/>
    <x v="58"/>
    <s v="September 18, 2020"/>
    <n v="2021"/>
    <x v="22"/>
    <n v="6"/>
    <s v="TV-14"/>
    <x v="1"/>
    <s v="Guidance"/>
    <n v="98"/>
    <s v="Medium"/>
    <x v="4"/>
  </r>
  <r>
    <x v="1031"/>
    <x v="0"/>
    <s v="Anaamika"/>
    <s v="Sekhar Kammula"/>
    <s v="Nayantara, Vaibhav Reddy, Pasupathy, Harshvardhan Rane, Thagubothu Ramesh, Vinay Varma, Dheer Charan Srivastav, D. Narsingh Rao"/>
    <x v="4"/>
    <s v="September 17, 2020"/>
    <n v="2021"/>
    <x v="28"/>
    <n v="12"/>
    <s v="TV-14"/>
    <x v="1"/>
    <s v="Guidance"/>
    <n v="130"/>
    <s v="Medium"/>
    <x v="107"/>
  </r>
  <r>
    <x v="1032"/>
    <x v="0"/>
    <s v="GIMS: On the Record"/>
    <s v="Florent Bodin"/>
    <s v="Matre Gims"/>
    <x v="29"/>
    <s v="September 17, 2020"/>
    <n v="2021"/>
    <x v="22"/>
    <n v="6"/>
    <s v="TV-MA"/>
    <x v="0"/>
    <s v="Restricted"/>
    <n v="96"/>
    <s v="Medium"/>
    <x v="109"/>
  </r>
  <r>
    <x v="1033"/>
    <x v="0"/>
    <s v="Horrid Henry's Gross Day Out"/>
    <s v="Gary Andrews"/>
    <s v="Lizzie Waterworth-Santo, Emma Tate, Sue Elliot Nicholls, Tamsin Heatley, Wayne Forester, Aidan Cook, Philip Pope"/>
    <x v="1"/>
    <s v="September 17, 2020"/>
    <n v="2021"/>
    <x v="22"/>
    <n v="6"/>
    <s v="TV-Y"/>
    <x v="3"/>
    <s v="Safe"/>
    <n v="61"/>
    <s v="Short"/>
    <x v="17"/>
  </r>
  <r>
    <x v="1034"/>
    <x v="0"/>
    <s v="Residue"/>
    <s v="Merawi Gerima"/>
    <s v="Obinna Nwachukwu, Dennis Lindsey, Taline Stewart, Derron Scott, Jamal Graham, JaCari Dye, Julian Selman, Melody Tally, Ramon Thompson, Hasinatu Camara"/>
    <x v="2"/>
    <s v="September 17, 2020"/>
    <n v="2021"/>
    <x v="22"/>
    <n v="6"/>
    <s v="TV-MA"/>
    <x v="0"/>
    <s v="Restricted"/>
    <n v="90"/>
    <s v="Medium"/>
    <x v="44"/>
  </r>
  <r>
    <x v="1035"/>
    <x v="0"/>
    <s v="The Devil All The Time"/>
    <s v="Antonio Campos"/>
    <s v="Tom Holland, Bill Skarsgrd, Riley Keough, Robert Pattinson, Mia Wasikowska, Jason Clarke, Sebastian Stan, Haley Bennett, Harry Melling, Eliza Scanlen"/>
    <x v="2"/>
    <s v="September 16, 2020"/>
    <n v="2021"/>
    <x v="22"/>
    <n v="6"/>
    <s v="R"/>
    <x v="0"/>
    <s v="Restricted"/>
    <n v="139"/>
    <s v="Medium"/>
    <x v="13"/>
  </r>
  <r>
    <x v="1036"/>
    <x v="0"/>
    <s v="The Paramedic"/>
    <s v="Carles Torras"/>
    <s v="Mario Casas, Dborah Franois, Guillermo Pfening, Mara Rodrguez Soto, Celso Bugallo, Ral Jimnez, Pol Monen, Alice Bocchi, Martn Bacigalupo"/>
    <x v="35"/>
    <s v="September 16, 2020"/>
    <n v="2021"/>
    <x v="22"/>
    <n v="6"/>
    <s v="TV-MA"/>
    <x v="0"/>
    <s v="Restricted"/>
    <n v="94"/>
    <s v="Medium"/>
    <x v="20"/>
  </r>
  <r>
    <x v="1037"/>
    <x v="0"/>
    <s v="The Take"/>
    <s v="James Watkins"/>
    <s v="Idris Elba, Richard Madden, Charlotte Le Bon, Kelly Reilly, Jos Garcia, Vincent Londez, Arieh Worthalter, Mohamed Makhtoumi, Tho Costa-Marini, Jrme Gaspard"/>
    <x v="192"/>
    <s v="September 16, 2020"/>
    <n v="2021"/>
    <x v="32"/>
    <n v="10"/>
    <s v="R"/>
    <x v="0"/>
    <s v="Restricted"/>
    <n v="92"/>
    <s v="Medium"/>
    <x v="32"/>
  </r>
  <r>
    <x v="103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1"/>
    <s v="September 15, 2020"/>
    <n v="2021"/>
    <x v="22"/>
    <n v="6"/>
    <s v="TV-MA"/>
    <x v="0"/>
    <s v="Restricted"/>
    <s v="9 Seasons"/>
    <s v="Seasons"/>
    <x v="181"/>
  </r>
  <r>
    <x v="1039"/>
    <x v="0"/>
    <s v="Michael McIntyre: Showman"/>
    <s v="Chris Howe"/>
    <s v="Michael McIntyre"/>
    <x v="1"/>
    <s v="September 15, 2020"/>
    <n v="2021"/>
    <x v="22"/>
    <n v="6"/>
    <s v="TV-MA"/>
    <x v="0"/>
    <s v="Restricted"/>
    <n v="63"/>
    <s v="Short"/>
    <x v="59"/>
  </r>
  <r>
    <x v="1040"/>
    <x v="0"/>
    <s v="Raising Victor Vargas"/>
    <s v="Peter Sollett"/>
    <s v="Victor Rasuk, Judy Marte, Melonie Diaz, Altagracia Guzman, Silvestre Rasuk, Krystal Rodriguez, Kevin Rivera, Wilfree Vasquez, Donna Maldonado"/>
    <x v="102"/>
    <s v="September 15, 2020"/>
    <n v="2021"/>
    <x v="12"/>
    <n v="24"/>
    <s v="R"/>
    <x v="0"/>
    <s v="Restricted"/>
    <n v="88"/>
    <s v="Short"/>
    <x v="54"/>
  </r>
  <r>
    <x v="1041"/>
    <x v="0"/>
    <s v="The Smurfs 2"/>
    <s v="Raja Gosnell"/>
    <s v="Neil Patrick Harris, Brendan Gleeson, Jayma Mays, Hank Azaria, Katy Perry, Christina Ricci, Jonathan Winters, J.B. Smoove, George Lopez, Anton Yelchin, Fred Armisen, Jacob Tremblay, Alan Cumming"/>
    <x v="193"/>
    <s v="September 15, 2020"/>
    <n v="2021"/>
    <x v="4"/>
    <n v="13"/>
    <s v="PG"/>
    <x v="2"/>
    <s v="Guidance"/>
    <n v="105"/>
    <s v="Medium"/>
    <x v="17"/>
  </r>
  <r>
    <x v="1042"/>
    <x v="0"/>
    <s v="Lara and the Beat"/>
    <s v="Tosin Coker"/>
    <s v="Seyi Shay, Somkele Iyamah, Vector, Chioma Chukwuka Akpotha, Uche Jumbo, Sharon Ooja, Shaffy Bello, Saidi Balogun, Kemi Lala Akindoju, Ademola Adedoyin"/>
    <x v="9"/>
    <s v="September 14, 2020"/>
    <n v="2021"/>
    <x v="21"/>
    <n v="8"/>
    <s v="TV-MA"/>
    <x v="0"/>
    <s v="Restricted"/>
    <n v="140"/>
    <s v="Medium"/>
    <x v="51"/>
  </r>
  <r>
    <x v="1043"/>
    <x v="0"/>
    <s v="Dad Wanted"/>
    <s v="Javier Colinas"/>
    <s v="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
    <x v="38"/>
    <s v="September 11, 2020"/>
    <n v="2021"/>
    <x v="22"/>
    <n v="6"/>
    <s v="TV-14"/>
    <x v="1"/>
    <s v="Guidance"/>
    <n v="103"/>
    <s v="Medium"/>
    <x v="73"/>
  </r>
  <r>
    <x v="1044"/>
    <x v="0"/>
    <s v="How to Train Your Dragon 2"/>
    <s v="Dean DeBlois"/>
    <s v="Jay Baruchel, Cate Blanchett, Gerard Butler, Craig Ferguson, America Ferrera, Jonah Hill, Christopher Mintz-Plasse, T.J. Miller, Kristen Wiig, Djimon Hounsou, Kit Harington"/>
    <x v="2"/>
    <s v="September 11, 2020"/>
    <n v="2021"/>
    <x v="28"/>
    <n v="12"/>
    <s v="PG"/>
    <x v="2"/>
    <s v="Guidance"/>
    <n v="102"/>
    <s v="Medium"/>
    <x v="80"/>
  </r>
  <r>
    <x v="1045"/>
    <x v="0"/>
    <s v="Pets United"/>
    <s v="Reinhard Klooss"/>
    <s v="Patrick Roche, Natalie Dormer, Eddie Marsan, Felix Auer, Jeff Burrell, Harvey Friedman, Marty Sander, Ian Odle, Bryan Larkin"/>
    <x v="194"/>
    <s v="September 11, 2020"/>
    <n v="2021"/>
    <x v="22"/>
    <n v="6"/>
    <s v="TV-Y7"/>
    <x v="3"/>
    <s v="Safe"/>
    <n v="93"/>
    <s v="Medium"/>
    <x v="17"/>
  </r>
  <r>
    <x v="1046"/>
    <x v="0"/>
    <s v="Aapla Manus"/>
    <s v="Satish Rajwade"/>
    <s v="Nana Patekar, Sumeet Raghvan, Iravati Harshe, Aashish Kulkarni, Savita Malpekar"/>
    <x v="4"/>
    <s v="September 10, 2020"/>
    <n v="2021"/>
    <x v="21"/>
    <n v="8"/>
    <s v="TV-14"/>
    <x v="1"/>
    <s v="Guidance"/>
    <n v="133"/>
    <s v="Medium"/>
    <x v="20"/>
  </r>
  <r>
    <x v="1047"/>
    <x v="0"/>
    <s v="Ani... Dr. Kashinath Ghanekar"/>
    <s v="Abhijeet Deshpande"/>
    <s v="Subodh Bhave, Vaidehi Parshurami, Nandita Patkar, Sonali Kulkarni, Sumeet Raghvan, Prasad Oak, Anand Ingale, Suhas Palshikar"/>
    <x v="4"/>
    <s v="September 10, 2020"/>
    <n v="2021"/>
    <x v="21"/>
    <n v="8"/>
    <s v="TV-14"/>
    <x v="1"/>
    <s v="Guidance"/>
    <n v="157"/>
    <s v="Medium"/>
    <x v="3"/>
  </r>
  <r>
    <x v="1048"/>
    <x v="0"/>
    <s v="Bhai: Vyakti Ki Valli - Poorvardha"/>
    <s v="Mahesh Manjrekar"/>
    <s v="Sagar Deshmukh, Vijay Kenkre, Iravati Harshe, Shubhangi Damle, Sachin Khedekar, Sunil Barve, Ashwini Giri, Rajan Bhise"/>
    <x v="4"/>
    <s v="September 10, 2020"/>
    <n v="2021"/>
    <x v="23"/>
    <n v="7"/>
    <s v="TV-14"/>
    <x v="1"/>
    <s v="Guidance"/>
    <n v="116"/>
    <s v="Medium"/>
    <x v="3"/>
  </r>
  <r>
    <x v="1049"/>
    <x v="0"/>
    <s v="Bhai: Vyakti Ki Valli - Uttarardh"/>
    <s v="Mahesh Manjrekar"/>
    <s v="Sagar Deshmukh, Iravati Harshe, Vijay Kenkre, Shubhangi Damle, Ashwini Giri, Nina Kulkarni, Dalip Tahil, Girish Kulkarni"/>
    <x v="4"/>
    <s v="September 10, 2020"/>
    <n v="2021"/>
    <x v="23"/>
    <n v="7"/>
    <s v="TV-PG"/>
    <x v="2"/>
    <s v="Guidance"/>
    <n v="112"/>
    <s v="Medium"/>
    <x v="3"/>
  </r>
  <r>
    <x v="1050"/>
    <x v="0"/>
    <s v="Cycle"/>
    <s v="Prakash Kunte"/>
    <s v="Hrishikesh Joshi, Bhalchandra Kadam, Priyadarshan Jadhav, Deepti Lele, Manoj Kolhatkar, Maithili Patwardhan"/>
    <x v="4"/>
    <s v="September 10, 2020"/>
    <n v="2021"/>
    <x v="21"/>
    <n v="8"/>
    <s v="TV-PG"/>
    <x v="2"/>
    <s v="Guidance"/>
    <n v="96"/>
    <s v="Medium"/>
    <x v="36"/>
  </r>
  <r>
    <x v="1051"/>
    <x v="0"/>
    <s v="Dhh"/>
    <s v="Manish Saini"/>
    <s v="Naseeruddin Shah, Kahaan, Kuldeep Sodha"/>
    <x v="4"/>
    <s v="September 10, 2020"/>
    <n v="2021"/>
    <x v="5"/>
    <n v="9"/>
    <s v="TV-G"/>
    <x v="2"/>
    <s v="Guidance"/>
    <n v="127"/>
    <s v="Medium"/>
    <x v="104"/>
  </r>
  <r>
    <x v="1052"/>
    <x v="1"/>
    <s v="Julie and the Phantoms"/>
    <s v="Kenny Ortega"/>
    <s v="Madison Reyes, Charlie Gillespie, Owen Patrick Joyner, Jeremy Shada, Jadah Marie, Sacha Carlson, Savannah Lee May, Cheyenne Jackson, Carlos Ponce, Booboo Stewart, Sonny Bustamante"/>
    <x v="2"/>
    <s v="September 10, 2020"/>
    <n v="2021"/>
    <x v="22"/>
    <n v="6"/>
    <s v="TV-G"/>
    <x v="2"/>
    <s v="Guidance"/>
    <s v="1 Season"/>
    <s v="Seasons"/>
    <x v="182"/>
  </r>
  <r>
    <x v="1053"/>
    <x v="0"/>
    <s v="Kaagar"/>
    <s v="Makarand Mane"/>
    <s v="Rinku Rajguru, Shubhankar Tawde, Shashank Shende, Suhas Palshikar, Bharati Patil, Milind Pathak, Umesh Jagtap, Shantanu Gangane, Vitthal Kale, Mahesh Bhosale"/>
    <x v="4"/>
    <s v="September 10, 2020"/>
    <n v="2021"/>
    <x v="23"/>
    <n v="7"/>
    <s v="TV-MA"/>
    <x v="0"/>
    <s v="Restricted"/>
    <n v="130"/>
    <s v="Medium"/>
    <x v="23"/>
  </r>
  <r>
    <x v="1054"/>
    <x v="0"/>
    <s v="Night of Knots"/>
    <s v="Hakan Algl"/>
    <s v="ahin Irmak, rem Sak, Gonca Vuslateri, Emre Karayel, Duygu Yeti, Onur Buldu, Salih Kalyon, Bilge en, Nilgn Belgn, Hakan Akn"/>
    <x v="104"/>
    <s v="September 10, 2020"/>
    <n v="2021"/>
    <x v="21"/>
    <n v="8"/>
    <s v="TV-MA"/>
    <x v="0"/>
    <s v="Restricted"/>
    <n v="93"/>
    <s v="Medium"/>
    <x v="4"/>
  </r>
  <r>
    <x v="1055"/>
    <x v="0"/>
    <s v="PhotoCopy"/>
    <s v="Vijay Maurya"/>
    <s v="Parna Pethe, Chetan Chitnis, Anshuman Joshi, Aashay Kulkarni, Vandana Gupte, Girish Oak"/>
    <x v="4"/>
    <s v="September 10, 2020"/>
    <n v="2021"/>
    <x v="32"/>
    <n v="10"/>
    <s v="TV-14"/>
    <x v="1"/>
    <s v="Guidance"/>
    <n v="138"/>
    <s v="Medium"/>
    <x v="36"/>
  </r>
  <r>
    <x v="1056"/>
    <x v="0"/>
    <s v="Poshter Girl"/>
    <s v="Sameer Patil"/>
    <s v="Sonalee Kulkarni, Hrishikesh Joshi, Jitendra Joshi, Aniket Vishwasrao, Hemant Dhome, Sandeep Pathak, Siddharth Menon, Akshay Tanksale, Vaibhav Mangale, Anand Ingale"/>
    <x v="4"/>
    <s v="September 10, 2020"/>
    <n v="2021"/>
    <x v="32"/>
    <n v="10"/>
    <s v="TV-14"/>
    <x v="1"/>
    <s v="Guidance"/>
    <n v="138"/>
    <s v="Medium"/>
    <x v="36"/>
  </r>
  <r>
    <x v="1057"/>
    <x v="0"/>
    <s v="Satria Heroes: Revenge of the Darkness"/>
    <s v="Kenzo Maihara, Amandha Wyanto"/>
    <s v="Christian Loho, Fernando Surya, Yayan Ruhian, Stella Cornelia, Yui Takano, Safira Ratu, Faris Fadjar Munggaran, Adhitya Alkatiri"/>
    <x v="58"/>
    <s v="September 10, 2020"/>
    <n v="2021"/>
    <x v="5"/>
    <n v="9"/>
    <s v="TV-G"/>
    <x v="2"/>
    <s v="Guidance"/>
    <n v="92"/>
    <s v="Medium"/>
    <x v="80"/>
  </r>
  <r>
    <x v="1058"/>
    <x v="0"/>
    <s v="Son Of Adam"/>
    <s v="Ahmed Nader Galal"/>
    <s v="Youssef El Sherif, Dina El-Sherbiny, Ahmad Rizq, Hana El Zahed, Mahmoud El Gendy, Bayyumi Fuad, Khaled Kamal, Mahmoud El-Bazzawy"/>
    <x v="65"/>
    <s v="September 10, 2020"/>
    <n v="2021"/>
    <x v="21"/>
    <n v="8"/>
    <s v="TV-14"/>
    <x v="1"/>
    <s v="Guidance"/>
    <n v="110"/>
    <s v="Medium"/>
    <x v="20"/>
  </r>
  <r>
    <x v="1059"/>
    <x v="0"/>
    <s v="The Babysitter: Killer Queen"/>
    <s v="McG"/>
    <s v="Judah Lewis, Jenna Ortega, Emily Alyn Lind, Andrew Bachelor, Robbie Amell, Bella Thorne, Hana Mae Lee, Ken Marino, Leslie Bibb, Chris Wylde, Carl McDowell"/>
    <x v="2"/>
    <s v="September 10, 2020"/>
    <n v="2021"/>
    <x v="22"/>
    <n v="6"/>
    <s v="TV-MA"/>
    <x v="0"/>
    <s v="Restricted"/>
    <n v="102"/>
    <s v="Medium"/>
    <x v="106"/>
  </r>
  <r>
    <x v="1060"/>
    <x v="0"/>
    <s v="Cargo"/>
    <s v="Arati Kadav"/>
    <s v="Vikrant Massey, Shweta Tripathi, Nandu Madhav, Konkona Sen Sharma, Biswapati Sarkar, Ritwik Bhaumik, Prabal Panjabi, Hansal Mehta"/>
    <x v="4"/>
    <s v="September 9, 2020"/>
    <n v="2021"/>
    <x v="22"/>
    <n v="6"/>
    <s v="TV-14"/>
    <x v="1"/>
    <s v="Guidance"/>
    <n v="113"/>
    <s v="Medium"/>
    <x v="22"/>
  </r>
  <r>
    <x v="1061"/>
    <x v="0"/>
    <s v="Cuties"/>
    <s v="Mamouna Doucour"/>
    <s v="Fathia Youssouf, Mdina El Aidi-Azouni, Esther Gohourou, Ilanah Cami-Goursolas, Myriam Hamma, Mamouna Gueye, Mbissine Thrse Diop, Demba Diaw, Mamadou Samak"/>
    <x v="29"/>
    <s v="September 9, 2020"/>
    <n v="2021"/>
    <x v="22"/>
    <n v="6"/>
    <s v="TV-MA"/>
    <x v="0"/>
    <s v="Restricted"/>
    <n v="96"/>
    <s v="Medium"/>
    <x v="3"/>
  </r>
  <r>
    <x v="1062"/>
    <x v="0"/>
    <s v="So Much Love to Give"/>
    <s v="Marcos Carnevale"/>
    <s v="Adrin Suar, Soledad Villamil, Gabriela Toscano, Alan Sabbagh, Daro Barassi, Magela Zanotta, Betiana Blum"/>
    <x v="42"/>
    <s v="September 9, 2020"/>
    <n v="2021"/>
    <x v="22"/>
    <n v="6"/>
    <s v="TV-14"/>
    <x v="1"/>
    <s v="Guidance"/>
    <n v="108"/>
    <s v="Medium"/>
    <x v="48"/>
  </r>
  <r>
    <x v="1063"/>
    <x v="0"/>
    <s v="The Social Dilemma"/>
    <s v="Jeff Orlowski"/>
    <s v="Skyler Gisondo, Kara Hayward, Vincent Kartheiser"/>
    <x v="2"/>
    <s v="September 9, 2020"/>
    <n v="2021"/>
    <x v="22"/>
    <n v="6"/>
    <s v="PG-13"/>
    <x v="1"/>
    <s v="Guidance"/>
    <n v="94"/>
    <s v="Medium"/>
    <x v="65"/>
  </r>
  <r>
    <x v="1064"/>
    <x v="0"/>
    <s v="#Alive"/>
    <s v="Cho Il"/>
    <s v="Yoo Ah-in, Park Shin-hye"/>
    <x v="68"/>
    <s v="September 8, 2020"/>
    <n v="2021"/>
    <x v="22"/>
    <n v="6"/>
    <s v="TV-MA"/>
    <x v="0"/>
    <s v="Restricted"/>
    <n v="99"/>
    <s v="Medium"/>
    <x v="86"/>
  </r>
  <r>
    <x v="1065"/>
    <x v="0"/>
    <s v="Toll Booth"/>
    <s v="Tolga Karaelik"/>
    <s v="Bra Pekin, Nur Aysan, Ruhi Sar, Nergis ztrk, Nadir Sarbacak, Serkan Ercan, Sermet Yeil, Enes Mazak, Zafer Diper"/>
    <x v="104"/>
    <s v="September 7, 2020"/>
    <n v="2021"/>
    <x v="3"/>
    <n v="16"/>
    <s v="TV-MA"/>
    <x v="0"/>
    <s v="Restricted"/>
    <n v="98"/>
    <s v="Medium"/>
    <x v="0"/>
  </r>
  <r>
    <x v="1066"/>
    <x v="0"/>
    <s v="Villain"/>
    <s v="Philip Barantini"/>
    <s v="Craig Fairbrass, George Russo, Robert Glenister, Izuka Hoyle, Mark Monero, Tomi May, Eloise Lovell Anderson, Taz Skylar, Nicholas Aaron"/>
    <x v="1"/>
    <s v="September 5, 2020"/>
    <n v="2021"/>
    <x v="22"/>
    <n v="6"/>
    <s v="R"/>
    <x v="0"/>
    <s v="Restricted"/>
    <n v="97"/>
    <s v="Medium"/>
    <x v="24"/>
  </r>
  <r>
    <x v="1067"/>
    <x v="0"/>
    <s v="I'm Thinking of Ending Things"/>
    <s v="Charlie Kaufman"/>
    <s v="Jessie Buckley, Jesse Plemons, Toni Collette, David Thewlis, Guy Boyd"/>
    <x v="2"/>
    <s v="September 4, 2020"/>
    <n v="2021"/>
    <x v="22"/>
    <n v="6"/>
    <s v="R"/>
    <x v="0"/>
    <s v="Restricted"/>
    <n v="135"/>
    <s v="Medium"/>
    <x v="44"/>
  </r>
  <r>
    <x v="1068"/>
    <x v="0"/>
    <s v="Kandasamys: The Wedding"/>
    <s v="Jayan Moodley"/>
    <s v="Jailoshini Naidoo, Maeshni Naicker, Madhushan Singh, Mishqah Parthiephal, Yugan Naidoo, Koobeshan Naidoo, Mariam Bassa, Rushil Juglall, Tesarnia Oree"/>
    <x v="40"/>
    <s v="September 4, 2020"/>
    <n v="2021"/>
    <x v="23"/>
    <n v="7"/>
    <s v="TV-14"/>
    <x v="1"/>
    <s v="Guidance"/>
    <n v="93"/>
    <s v="Medium"/>
    <x v="36"/>
  </r>
  <r>
    <x v="1069"/>
    <x v="0"/>
    <s v="The Lost Okoroshi"/>
    <s v="Abba T. Makama"/>
    <s v="Seun Ajayi, Judith Audu, Tope Tedela, Ifu Ennada, Chiwetalu Agu, Demi Banwo, Ibrahim Jammal, Micheal Ajotubu, Ozzy Agu, Cristabel Goddy"/>
    <x v="9"/>
    <s v="September 4, 2020"/>
    <n v="2021"/>
    <x v="23"/>
    <n v="7"/>
    <s v="TV-MA"/>
    <x v="0"/>
    <s v="Restricted"/>
    <n v="94"/>
    <s v="Medium"/>
    <x v="22"/>
  </r>
  <r>
    <x v="1070"/>
    <x v="0"/>
    <s v="You're My Boss"/>
    <s v="Antoinette Jadaone"/>
    <s v="Toni Gonzaga, Coco Martin, Freddie Webb, JM de Guzman, Gloria Sevilla, Noel Trinidad, Adam Chan, Pepe Herrera, Jerald Napoles"/>
    <x v="83"/>
    <s v="September 4, 2020"/>
    <n v="2021"/>
    <x v="25"/>
    <n v="11"/>
    <s v="TV-14"/>
    <x v="1"/>
    <s v="Guidance"/>
    <n v="117"/>
    <s v="Medium"/>
    <x v="4"/>
  </r>
  <r>
    <x v="1071"/>
    <x v="0"/>
    <s v="Afonso Padilha: Classless"/>
    <s v="Junior Carelli, Rudge Campos"/>
    <s v="Afonso Padilha"/>
    <x v="80"/>
    <s v="September 3, 2020"/>
    <n v="2021"/>
    <x v="22"/>
    <n v="6"/>
    <s v="TV-MA"/>
    <x v="0"/>
    <s v="Restricted"/>
    <n v="63"/>
    <s v="Short"/>
    <x v="59"/>
  </r>
  <r>
    <x v="1072"/>
    <x v="0"/>
    <s v="Ave Maryam"/>
    <s v="Ertanto Robby Soediskam"/>
    <s v="Maudy Koesnaedi, Chicco Jerikho, Tutie Kirana, Olga Lydia, Joko Anwar, Nathania Angela Widjaja, Sendy Febrina, Suhartini, Atie Krisnawati, Ratnawati Sutandar, Ninik Winarni Utomo"/>
    <x v="58"/>
    <s v="September 3, 2020"/>
    <n v="2021"/>
    <x v="21"/>
    <n v="8"/>
    <s v="TV-PG"/>
    <x v="2"/>
    <s v="Guidance"/>
    <n v="73"/>
    <s v="Short"/>
    <x v="0"/>
  </r>
  <r>
    <x v="1073"/>
    <x v="0"/>
    <s v="Love, Guaranteed"/>
    <s v="Mark Steven Johnson"/>
    <s v="Rachael Leigh Cook, Damon Wayans Jr., Heather Graham, Caitlin Howden, Brendan Taylor, Sebastian Billingsley-Rodriguez, Sean Amsing, Lisa Durupt, Alvin Sanders, Jed Rees, Kandyse McClure"/>
    <x v="2"/>
    <s v="September 3, 2020"/>
    <n v="2021"/>
    <x v="22"/>
    <n v="6"/>
    <s v="TV-PG"/>
    <x v="2"/>
    <s v="Guidance"/>
    <n v="91"/>
    <s v="Medium"/>
    <x v="129"/>
  </r>
  <r>
    <x v="1074"/>
    <x v="0"/>
    <s v="Freaks  You're One of Us"/>
    <s v="Felix Binder"/>
    <s v="Cornelia Grschel, Tim Oliver Schultz, Wotan Wilke Mhring, Nina Kunzendorf, Frederic Linkemann, Finnlay Berger, Gisa Flake, Ralph Herforth, Thelma Buabeng"/>
    <x v="84"/>
    <s v="September 2, 2020"/>
    <n v="2021"/>
    <x v="22"/>
    <n v="6"/>
    <s v="TV-MA"/>
    <x v="0"/>
    <s v="Restricted"/>
    <n v="93"/>
    <s v="Medium"/>
    <x v="0"/>
  </r>
  <r>
    <x v="1075"/>
    <x v="0"/>
    <s v="Hotel for Dogs"/>
    <s v="Thor Freudenthal"/>
    <s v="Emma Roberts, Jake T. Austin, Kyla Pratt, Lisa Kudrow, Kevin Dillon, Don Cheadle, Johnny Simmons, Troy Gentile, Eric Edelstein, Robinne Lee, Ajay Naidu"/>
    <x v="15"/>
    <s v="September 2, 2020"/>
    <n v="2021"/>
    <x v="17"/>
    <n v="17"/>
    <s v="PG"/>
    <x v="2"/>
    <s v="Guidance"/>
    <n v="101"/>
    <s v="Medium"/>
    <x v="17"/>
  </r>
  <r>
    <x v="1076"/>
    <x v="0"/>
    <s v="Sky Tour: The Movie"/>
    <s v="Nguyen Thanh Tung"/>
    <s v="Son Tung M-TP"/>
    <x v="69"/>
    <s v="September 2, 2020"/>
    <n v="2021"/>
    <x v="22"/>
    <n v="6"/>
    <s v="TV-G"/>
    <x v="2"/>
    <s v="Guidance"/>
    <n v="93"/>
    <s v="Medium"/>
    <x v="109"/>
  </r>
  <r>
    <x v="1077"/>
    <x v="0"/>
    <s v="Adrift"/>
    <s v="Baltasar Kormkur"/>
    <s v="Shailene Woodley, Sam Claflin, Jeffrey Thomas, Elizabeth Hawthorne"/>
    <x v="195"/>
    <s v="September 1, 2020"/>
    <n v="2021"/>
    <x v="21"/>
    <n v="8"/>
    <s v="PG-13"/>
    <x v="1"/>
    <s v="Guidance"/>
    <n v="96"/>
    <s v="Medium"/>
    <x v="81"/>
  </r>
  <r>
    <x v="1078"/>
    <x v="0"/>
    <s v="Always Be My Maybe"/>
    <s v="Dan Villegas"/>
    <s v="Gerald Anderson, Arci Muoz, Cacai Bautista, Ricci Chan, Tirso Cruz III, Carlo Aquino, Matt Evans, Ahron Villena, Victor Silayan, TJ Trinidad"/>
    <x v="83"/>
    <s v="September 1, 2020"/>
    <n v="2021"/>
    <x v="32"/>
    <n v="10"/>
    <s v="TV-14"/>
    <x v="1"/>
    <s v="Guidance"/>
    <n v="112"/>
    <s v="Medium"/>
    <x v="83"/>
  </r>
  <r>
    <x v="1079"/>
    <x v="0"/>
    <s v="Barbie Princess Adventure"/>
    <s v="Conrad Helten"/>
    <s v="America Young, Erica Lindbeck, Ritesh Rajan, Dave Fennoy, Stephanie Sheh, Cristina Milizia, Desirae Whitfield, Emma Galvin, Angelo Restaino, Eamon Brennan, Ogie Banks"/>
    <x v="119"/>
    <s v="September 1, 2020"/>
    <n v="2021"/>
    <x v="22"/>
    <n v="6"/>
    <s v="TV-Y"/>
    <x v="3"/>
    <s v="Safe"/>
    <n v="72"/>
    <s v="Short"/>
    <x v="63"/>
  </r>
  <r>
    <x v="1080"/>
    <x v="0"/>
    <s v="Children of the Sea"/>
    <s v="Ayumu Watanabe"/>
    <s v="Mana Ashida, Hiiro Ishibashi, Seishu Uragami, Win Morisaki, Goro Inagaki, Yu Aoi, Toru Watanabe, Min Tanaka, Sumiko Fuji"/>
    <x v="120"/>
    <s v="September 1, 2020"/>
    <n v="2021"/>
    <x v="23"/>
    <n v="7"/>
    <s v="TV-PG"/>
    <x v="2"/>
    <s v="Guidance"/>
    <n v="112"/>
    <s v="Medium"/>
    <x v="183"/>
  </r>
  <r>
    <x v="1081"/>
    <x v="0"/>
    <s v="Fate/Grand Order -First Order-"/>
    <s v="Hitoshi Namba"/>
    <s v="Nobunaga Shimazaki, Rie Takahashi, Ayako Kawasumi, Madoka Yonezawa, Kenichi Suzumura, Tomokazu Sugita"/>
    <x v="8"/>
    <s v="September 1, 2020"/>
    <n v="2021"/>
    <x v="32"/>
    <n v="10"/>
    <s v="TV-14"/>
    <x v="1"/>
    <s v="Guidance"/>
    <n v="72"/>
    <s v="Short"/>
    <x v="14"/>
  </r>
  <r>
    <x v="1082"/>
    <x v="0"/>
    <s v="Puss in Boots"/>
    <s v="Chris Miller"/>
    <s v="Antonio Banderas, Salma Hayek, Zach Galifianakis, Billy Bob Thornton, Amy Sedaris, Constance Marie, Guillermo del Toro, Mike Mitchell"/>
    <x v="2"/>
    <s v="September 1, 2020"/>
    <n v="2021"/>
    <x v="15"/>
    <n v="15"/>
    <s v="PG"/>
    <x v="2"/>
    <s v="Guidance"/>
    <n v="92"/>
    <s v="Medium"/>
    <x v="17"/>
  </r>
  <r>
    <x v="1083"/>
    <x v="0"/>
    <s v="Sex Drive"/>
    <s v="Sean Anders"/>
    <s v="Josh Zuckerman, Amanda Crew, Clark Duke, Seth Green, James Marsden, Michael Cudlitz, Dave Sheridan, Alice Greczyn, Katrina Bowden, Charlie McDermott, Mark L. Young"/>
    <x v="2"/>
    <s v="September 1, 2020"/>
    <n v="2021"/>
    <x v="16"/>
    <n v="18"/>
    <s v="R"/>
    <x v="0"/>
    <s v="Restricted"/>
    <n v="109"/>
    <s v="Medium"/>
    <x v="5"/>
  </r>
  <r>
    <x v="1084"/>
    <x v="0"/>
    <s v="Soldier"/>
    <s v="Abbas Mustan"/>
    <s v="Rakhee Gulzar, Bobby Deol, Preity Zinta"/>
    <x v="4"/>
    <s v="September 1, 2020"/>
    <n v="2021"/>
    <x v="2"/>
    <n v="28"/>
    <s v="TV-14"/>
    <x v="1"/>
    <s v="Guidance"/>
    <n v="155"/>
    <s v="Medium"/>
    <x v="36"/>
  </r>
  <r>
    <x v="1085"/>
    <x v="0"/>
    <s v="Take the Ball, Pass the Ball"/>
    <s v="Duncan McMath"/>
    <s v="Thierry Henry, Michael Carnick, Javier Mascherano, Fabio Capello, Jordi Cruyff, Andrs Iniesta, Xavi Hernndez, Lionel Messi, Victor Valdes, Leo Messi"/>
    <x v="35"/>
    <s v="September 1, 2020"/>
    <n v="2021"/>
    <x v="21"/>
    <n v="8"/>
    <s v="TV-MA"/>
    <x v="0"/>
    <s v="Restricted"/>
    <n v="109"/>
    <s v="Medium"/>
    <x v="102"/>
  </r>
  <r>
    <x v="1086"/>
    <x v="0"/>
    <s v="The Boss Baby: Get That Baby!"/>
    <s v="Dan Forgione, Pete Jacobs, Matt Whitlock"/>
    <s v="JP Karliak, Pierce Gagnon, Alex Cazares, Kevin Michael Richardson, Flula Borg, Rhys Darby, Wendie Malick, Jake Green"/>
    <x v="2"/>
    <s v="September 1, 2020"/>
    <n v="2021"/>
    <x v="22"/>
    <n v="6"/>
    <s v="TV-Y7"/>
    <x v="3"/>
    <s v="Safe"/>
    <n v="115"/>
    <s v="Medium"/>
    <x v="17"/>
  </r>
  <r>
    <x v="1087"/>
    <x v="0"/>
    <s v="The Match"/>
    <s v="Francesco Carnesecchi"/>
    <s v="Francesco Pannofino, Alberto Di Stasio, Gabriele Fiore, Giorgio Colangeli, Fabrizio Sabatucci, Veruska Rossi, Giulia Cragnotti, Siria Simeoni, Lidia Vitale, Daniele Mariani"/>
    <x v="59"/>
    <s v="September 1, 2020"/>
    <n v="2021"/>
    <x v="22"/>
    <n v="6"/>
    <s v="TV-MA"/>
    <x v="0"/>
    <s v="Restricted"/>
    <n v="97"/>
    <s v="Medium"/>
    <x v="119"/>
  </r>
  <r>
    <x v="1088"/>
    <x v="0"/>
    <s v="The Smurfs"/>
    <s v="Raja Gosnell"/>
    <s v="Hank Azaria, Neil Patrick Harris, Jayma Mays, Sofa Vergara, Tim Gunn, Jonathan Winters, Katy Perry, Alan Cumming, Fred Armisen, George Lopez, Anton Yelchin, Kenan Thompson, Jeff Foxworthy, John Oliver, Wolfgang Puck, B.J. Novak, Paul Reubens"/>
    <x v="196"/>
    <s v="September 1, 2020"/>
    <n v="2021"/>
    <x v="15"/>
    <n v="15"/>
    <s v="PG"/>
    <x v="2"/>
    <s v="Guidance"/>
    <n v="103"/>
    <s v="Medium"/>
    <x v="17"/>
  </r>
  <r>
    <x v="1089"/>
    <x v="1"/>
    <s v="Thomas and Friends"/>
    <s v="Greg Tiernan"/>
    <s v="Michael Angelis, Ben Small, Keith Wickham, Kerry Shale"/>
    <x v="1"/>
    <s v="September 1, 2020"/>
    <n v="2021"/>
    <x v="22"/>
    <n v="6"/>
    <s v="TV-Y"/>
    <x v="3"/>
    <s v="Safe"/>
    <s v="2 Seasons"/>
    <s v="Seasons"/>
    <x v="184"/>
  </r>
  <r>
    <x v="1090"/>
    <x v="0"/>
    <s v="True: Friendship Day"/>
    <s v="Mark Thornton, Todd Kauffman"/>
    <s v="Michela Luci, Jamie Watson, Eric Peterson, Anna Claire Bartlam, Nicolas Aqui, Cory Doran, Julie Lemieux, Derek McGrath"/>
    <x v="24"/>
    <s v="September 1, 2020"/>
    <n v="2021"/>
    <x v="22"/>
    <n v="6"/>
    <s v="TV-Y"/>
    <x v="3"/>
    <s v="Safe"/>
    <n v="24"/>
    <s v="Short"/>
    <x v="80"/>
  </r>
  <r>
    <x v="1091"/>
    <x v="0"/>
    <s v="Maniyarayile Ashokan"/>
    <s v="Shamzu Zayba"/>
    <s v="Jacob Gregory, S.V. Krishna Shankar, Shine Tom Chacko, Vijayaraghavan, Sri Lakshmi, Anupama Parameswaran, Dulquer Salmaan, Nazriya Fahad"/>
    <x v="4"/>
    <s v="August 31, 2020"/>
    <n v="2021"/>
    <x v="22"/>
    <n v="6"/>
    <s v="TV-14"/>
    <x v="1"/>
    <s v="Guidance"/>
    <n v="110"/>
    <s v="Medium"/>
    <x v="4"/>
  </r>
  <r>
    <x v="1092"/>
    <x v="0"/>
    <s v="The Debt Collector 2"/>
    <s v="Jesse V. Johnson"/>
    <s v="Scott Adkins, Louis Mandylor, Vladimir Kulich, Marina Sirtis, Ski Carr, Charity Collins, Mayling Ng, Josef Cannon, Jermaine Jacox, Vernon Wells"/>
    <x v="2"/>
    <s v="August 31, 2020"/>
    <n v="2021"/>
    <x v="22"/>
    <n v="6"/>
    <s v="TV-MA"/>
    <x v="0"/>
    <s v="Restricted"/>
    <n v="97"/>
    <s v="Medium"/>
    <x v="12"/>
  </r>
  <r>
    <x v="1093"/>
    <x v="0"/>
    <s v="All Together Now"/>
    <s v="Brett Haley"/>
    <s v="Auli'i Cravalho, Justina Machado, Rhenzy Feliz, Fred Armisen, Carol Burnett, Judy Reyes, Taylor Richardson, C.S. Lee, Anthony Jacques"/>
    <x v="2"/>
    <s v="August 29, 2020"/>
    <n v="2021"/>
    <x v="22"/>
    <n v="6"/>
    <s v="PG"/>
    <x v="2"/>
    <s v="Guidance"/>
    <n v="94"/>
    <s v="Medium"/>
    <x v="24"/>
  </r>
  <r>
    <x v="1094"/>
    <x v="0"/>
    <s v="Santana"/>
    <s v="Chris Roland, Maradona Dias Dos Santos"/>
    <s v="Paulo Americano, Raul Rosario, Rapulana Seiphemo, David O'Hara, Hakeem Kae-Kazim, Neide Vieira, Cigano Satyohamba, Nompilo Gwala"/>
    <x v="197"/>
    <s v="August 28, 2020"/>
    <n v="2021"/>
    <x v="22"/>
    <n v="6"/>
    <s v="TV-MA"/>
    <x v="0"/>
    <s v="Restricted"/>
    <n v="107"/>
    <s v="Medium"/>
    <x v="32"/>
  </r>
  <r>
    <x v="1095"/>
    <x v="0"/>
    <s v="Unknown Origins"/>
    <s v="David Galn Galindo"/>
    <s v="Javier Rey, Vernica Echegui, Brays Efe, Antonio Resines, lex Garca, Carlos Areces, Ernesto Alterio, Leonardo Sbaraglia"/>
    <x v="35"/>
    <s v="August 28, 2020"/>
    <n v="2021"/>
    <x v="22"/>
    <n v="6"/>
    <s v="TV-MA"/>
    <x v="0"/>
    <s v="Restricted"/>
    <n v="97"/>
    <s v="Medium"/>
    <x v="107"/>
  </r>
  <r>
    <x v="1096"/>
    <x v="0"/>
    <s v="Edge of Seventeen"/>
    <s v="David Moreton"/>
    <s v="Chris Stafford, Tina Holmes, Andersen Gabrych, Stephanie McVay, Lea DeLaria, John Eby, Antonio Carriero, Jason Lockhart"/>
    <x v="2"/>
    <s v="August 27, 2020"/>
    <n v="2021"/>
    <x v="2"/>
    <n v="28"/>
    <s v="TV-MA"/>
    <x v="0"/>
    <s v="Restricted"/>
    <n v="103"/>
    <s v="Medium"/>
    <x v="22"/>
  </r>
  <r>
    <x v="1097"/>
    <x v="0"/>
    <s v="The Bridge Curse"/>
    <s v="Lester Hsi"/>
    <s v="JC Lin, Vera Yen, Summer Meng, Ning Chang, Ruby Zhan, Hsieh Yi-hung, Cheng Ko"/>
    <x v="45"/>
    <s v="August 27, 2020"/>
    <n v="2021"/>
    <x v="22"/>
    <n v="6"/>
    <s v="TV-MA"/>
    <x v="0"/>
    <s v="Restricted"/>
    <n v="88"/>
    <s v="Short"/>
    <x v="86"/>
  </r>
  <r>
    <x v="1098"/>
    <x v="0"/>
    <s v="The Young Messiah"/>
    <s v="Cyrus Nowrasteh"/>
    <s v="Adam Greaves-Neal, Sara Lazzaro, Vincent Walsh, Sean Bean, Jonathan Bailey, Agni Scott"/>
    <x v="2"/>
    <s v="August 27, 2020"/>
    <n v="2021"/>
    <x v="32"/>
    <n v="10"/>
    <s v="PG-13"/>
    <x v="1"/>
    <s v="Guidance"/>
    <n v="111"/>
    <s v="Medium"/>
    <x v="40"/>
  </r>
  <r>
    <x v="1099"/>
    <x v="0"/>
    <s v="Lingua Franca"/>
    <s v="Isabel Sandoval"/>
    <s v="Eamon Farren, Lev Gorn, PJ Boudousqu, Lynn Cohen, Isabel Sandoval, Ivory Aquino, Andrea Leigh, Leif Steinert"/>
    <x v="198"/>
    <s v="August 26, 2020"/>
    <n v="2021"/>
    <x v="23"/>
    <n v="7"/>
    <s v="TV-MA"/>
    <x v="0"/>
    <s v="Restricted"/>
    <n v="94"/>
    <s v="Medium"/>
    <x v="134"/>
  </r>
  <r>
    <x v="1100"/>
    <x v="0"/>
    <s v="Making The Witcher"/>
    <s v="Nathan Wiley"/>
    <s v="Henry Cavill, Anya Chalotra, Freya Allan, Eamon Farren, Mimi Ndiweni, Adam Levy, MyAnna Buring, Joey Batey, Lauren Schmidt Hissrich, Tomasz Bagiski, Andrew Laws, Sneha Koorse, Declan De Barra, Beau DeMayo, Simon Emanuel, Ivn Pohrnok, Tim Aslam, Charlotte Brndstrm"/>
    <x v="2"/>
    <s v="August 26, 2020"/>
    <n v="2021"/>
    <x v="22"/>
    <n v="6"/>
    <s v="TV-MA"/>
    <x v="0"/>
    <s v="Restricted"/>
    <n v="33"/>
    <s v="Short"/>
    <x v="65"/>
  </r>
  <r>
    <x v="1101"/>
    <x v="0"/>
    <s v="Septembers of Shiraz"/>
    <s v="Wayne Blair"/>
    <s v="Adrien Brody, Salma Hayek, Shohreh Aghdashloo, Alon Aboutboul, Navid Navid, Ariana Molkara, Nasser Memarzia, Jamie Ward, Anthony Azizi, Liron Levo, Gabriella Wright"/>
    <x v="2"/>
    <s v="August 24, 2020"/>
    <n v="2021"/>
    <x v="32"/>
    <n v="10"/>
    <s v="PG-13"/>
    <x v="1"/>
    <s v="Guidance"/>
    <n v="110"/>
    <s v="Medium"/>
    <x v="13"/>
  </r>
  <r>
    <x v="1102"/>
    <x v="0"/>
    <s v="Class of '83"/>
    <s v="Atul Sabharwal"/>
    <s v="Bobby Deol, Bhupendra Jadawat, Hitesh Bhojraj, Anup Soni, Joy Sengupta, Sameer Paranjape, Ninad Mahajani, Prithvik Pratap"/>
    <x v="4"/>
    <s v="August 21, 2020"/>
    <n v="2021"/>
    <x v="22"/>
    <n v="6"/>
    <s v="TV-14"/>
    <x v="1"/>
    <s v="Guidance"/>
    <n v="98"/>
    <s v="Medium"/>
    <x v="20"/>
  </r>
  <r>
    <x v="1103"/>
    <x v="0"/>
    <s v="Dark Forces"/>
    <s v="Bernardo Arellano"/>
    <s v="Tenoch Huerta, Erndira Ibarra, Dale Carley, Ariane Pellicer, Johana Blendl, Dai Liparoti, Mauricio Aspe, Nick Zedd"/>
    <x v="38"/>
    <s v="August 21, 2020"/>
    <n v="2021"/>
    <x v="22"/>
    <n v="6"/>
    <s v="TV-MA"/>
    <x v="0"/>
    <s v="Restricted"/>
    <n v="81"/>
    <s v="Short"/>
    <x v="62"/>
  </r>
  <r>
    <x v="1104"/>
    <x v="0"/>
    <s v="The Sleepover"/>
    <s v="Trish Sie"/>
    <s v="Sadie Stanley, Maxwell Simkins, Ken Marino, Malin Akerman, Cree Cicchino, Lucas Jaye, Karla Souza, Enuka Okuma, Erik Griffin, Joe Manganiello"/>
    <x v="2"/>
    <s v="August 21, 2020"/>
    <n v="2021"/>
    <x v="22"/>
    <n v="6"/>
    <s v="TV-PG"/>
    <x v="2"/>
    <s v="Guidance"/>
    <n v="104"/>
    <s v="Medium"/>
    <x v="39"/>
  </r>
  <r>
    <x v="1105"/>
    <x v="1"/>
    <s v="Goedam"/>
    <s v="Hong Won-ki"/>
    <s v="SEOLA, Lee Hyun-joo, Song Chae-yun, Han Ga-rim, Shim So-young"/>
    <x v="68"/>
    <s v="August 20, 2020"/>
    <n v="2021"/>
    <x v="22"/>
    <n v="6"/>
    <s v="TV-MA"/>
    <x v="0"/>
    <s v="Restricted"/>
    <s v="1 Season"/>
    <s v="Seasons"/>
    <x v="185"/>
  </r>
  <r>
    <x v="1106"/>
    <x v="0"/>
    <s v="Scarecrow"/>
    <s v="Khaled Marei"/>
    <s v="Ahmed Helmy, Menna Shalaby, Khaled El Sawy, Bayoumi Fouad, Entsar, Samy Maghawry, Mahmoud Ellisy, Yasser El Tobgy, Hassan Hosny, Lotfy Labib"/>
    <x v="65"/>
    <s v="August 20, 2020"/>
    <n v="2021"/>
    <x v="23"/>
    <n v="7"/>
    <s v="TV-MA"/>
    <x v="0"/>
    <s v="Restricted"/>
    <n v="121"/>
    <s v="Medium"/>
    <x v="43"/>
  </r>
  <r>
    <x v="1107"/>
    <x v="0"/>
    <s v="The Crimes That Bind"/>
    <s v="Sebastin Schindel"/>
    <s v="Cecilia Roth, Miguel ngel Sol, Benjamn Amadeo, Sofa Gala Castiglione, Yanina vila, Marcelo Subiotto, Paola Barrientos, Diego Cremonesi, Claudio Martnez Bel"/>
    <x v="42"/>
    <s v="August 20, 2020"/>
    <n v="2021"/>
    <x v="22"/>
    <n v="6"/>
    <s v="TV-14"/>
    <x v="1"/>
    <s v="Guidance"/>
    <n v="100"/>
    <s v="Medium"/>
    <x v="3"/>
  </r>
  <r>
    <x v="1108"/>
    <x v="0"/>
    <s v="Drunk Parents"/>
    <s v="Fred Wolf"/>
    <s v="Alec Baldwin, Salma Hayek, Jim Gaffigan, Joe Manganiello, Treat Williams, Ben Platt, Aasif Mandvi, Natalia Cigliuti"/>
    <x v="2"/>
    <s v="August 18, 2020"/>
    <n v="2021"/>
    <x v="23"/>
    <n v="7"/>
    <s v="R"/>
    <x v="0"/>
    <s v="Restricted"/>
    <n v="97"/>
    <s v="Medium"/>
    <x v="5"/>
  </r>
  <r>
    <x v="1109"/>
    <x v="0"/>
    <s v="Meet the In-Laws"/>
    <s v="Niyi Akinmolayan"/>
    <s v="Adeniyi Johnson, Tina Mba, Dele Odule, Lilian Esoro, Amaechi Muonagor, Blessing Onwukwe, Dayo Amusa, Kenneth Okolie"/>
    <x v="9"/>
    <s v="August 18, 2020"/>
    <n v="2021"/>
    <x v="5"/>
    <n v="9"/>
    <s v="TV-PG"/>
    <x v="2"/>
    <s v="Guidance"/>
    <n v="75"/>
    <s v="Short"/>
    <x v="36"/>
  </r>
  <r>
    <x v="1110"/>
    <x v="0"/>
    <s v="Crazy Awesome Teachers"/>
    <s v="Sammaria Sari Simanjuntak"/>
    <s v="Gading Marten, Dian Sastrowardoyo, Faradina Mufti, Boris Bokir, Kevin Ardilova, Shakira Jasmine, Asri Welas, Arswendi Bening Swara, Kiki Narendra, Ibnu Jamil"/>
    <x v="58"/>
    <s v="August 17, 2020"/>
    <n v="2021"/>
    <x v="22"/>
    <n v="6"/>
    <s v="TV-PG"/>
    <x v="2"/>
    <s v="Guidance"/>
    <n v="102"/>
    <s v="Medium"/>
    <x v="36"/>
  </r>
  <r>
    <x v="1111"/>
    <x v="0"/>
    <s v="Les Misrables"/>
    <s v="Tom Hooper"/>
    <s v="Hugh Jackman, Russell Crowe, Anne Hathaway, Amanda Seyfried, Sacha Baron Cohen, Helena Bonham Carter, Eddie Redmayne, Aaron Tveit, Samantha Barks, Daniel Huttlestone"/>
    <x v="11"/>
    <s v="August 16, 2020"/>
    <n v="2021"/>
    <x v="10"/>
    <n v="14"/>
    <s v="PG-13"/>
    <x v="1"/>
    <s v="Guidance"/>
    <n v="158"/>
    <s v="Medium"/>
    <x v="51"/>
  </r>
  <r>
    <x v="1112"/>
    <x v="0"/>
    <s v="Seventh Son"/>
    <s v="Sergei Bodrov"/>
    <s v="Jeff Bridges, Ben Barnes, Julianne Moore, Alicia Vikander, Antje Traue, Olivia Williams, John DeSantis, Kit Harington, Djimon Hounsou, Gerard Plunkett, Jason Scott Lee"/>
    <x v="199"/>
    <s v="August 16, 2020"/>
    <n v="2021"/>
    <x v="28"/>
    <n v="12"/>
    <s v="PG-13"/>
    <x v="1"/>
    <s v="Guidance"/>
    <n v="102"/>
    <s v="Medium"/>
    <x v="26"/>
  </r>
  <r>
    <x v="1113"/>
    <x v="0"/>
    <s v="What's Your Raashee?"/>
    <s v="Ashutosh Gowariker"/>
    <s v="Harman Baweja, Priyanka Chopra, Manju Singh, Anjan Srivastav, Darshan Jariwala, Dilip Joshi, Vishwa Badola, Rajesh Vivek, Daya Shankar Pandey, Yuri Suri"/>
    <x v="4"/>
    <s v="August 15, 2020"/>
    <n v="2021"/>
    <x v="17"/>
    <n v="17"/>
    <s v="TV-PG"/>
    <x v="2"/>
    <s v="Guidance"/>
    <n v="203"/>
    <s v="Long"/>
    <x v="48"/>
  </r>
  <r>
    <x v="1114"/>
    <x v="0"/>
    <s v="Fearless"/>
    <s v="Cory Edwards"/>
    <s v="Yara Shahidi, Miles Robbins, Miguel J. Pimentel, Gabrielle Union, Jadakiss, Tom Kenny, Angie Martinez, Harland Williams, Fat Joe, Amari McCoy, Dwyane Wade"/>
    <x v="24"/>
    <s v="August 14, 2020"/>
    <n v="2021"/>
    <x v="22"/>
    <n v="6"/>
    <s v="TV-Y7"/>
    <x v="3"/>
    <s v="Safe"/>
    <n v="92"/>
    <s v="Medium"/>
    <x v="17"/>
  </r>
  <r>
    <x v="1115"/>
    <x v="0"/>
    <s v="Nigerian Prince"/>
    <s v="Faraday Okoro"/>
    <s v="Antonio Bell, Chinaza Uche, Tina Mba, Bimbo Manuel, Toyin Oshinaike, Craig Stott, Ebbe Bassey, Cristabel Goddy, Omar Maskati, Russell G. Jones, Dean Cameron"/>
    <x v="44"/>
    <s v="August 14, 2020"/>
    <n v="2021"/>
    <x v="21"/>
    <n v="8"/>
    <s v="TV-MA"/>
    <x v="0"/>
    <s v="Restricted"/>
    <n v="104"/>
    <s v="Medium"/>
    <x v="44"/>
  </r>
  <r>
    <x v="1116"/>
    <x v="0"/>
    <s v="Octonauts &amp; the Caves of Sac Actun"/>
    <s v="Blair Simmons"/>
    <s v="Teresa Gallagher, Simon Greenall, Keith Wickham, Rob Rackstraw, Michael Murphy, Jo Wyatt, Helen Walsh, Andres Williams, Paul Panting"/>
    <x v="1"/>
    <s v="August 14, 2020"/>
    <n v="2021"/>
    <x v="22"/>
    <n v="6"/>
    <s v="TV-Y"/>
    <x v="3"/>
    <s v="Safe"/>
    <n v="72"/>
    <s v="Short"/>
    <x v="80"/>
  </r>
  <r>
    <x v="1117"/>
    <x v="0"/>
    <s v="Project Power"/>
    <s v="Henry Joost, Ariel Schulman"/>
    <s v="Jamie Foxx, Joseph Gordon-Levitt, Dominique Fishback, Rodrigo Santoro, Courtney B. Vance, Amy Landecker, Machine Gun Kelly, Tait Fletcher, Allen Maldonado, Andrene Ward-Hammond"/>
    <x v="2"/>
    <s v="August 14, 2020"/>
    <n v="2021"/>
    <x v="22"/>
    <n v="6"/>
    <s v="R"/>
    <x v="0"/>
    <s v="Restricted"/>
    <n v="113"/>
    <s v="Medium"/>
    <x v="12"/>
  </r>
  <r>
    <x v="1118"/>
    <x v="0"/>
    <s v="An Easy Girl"/>
    <s v="Rebecca Zlotowski"/>
    <s v="Mina Farid, Zahia Dehar, Benot Magimel, Nuno Lopes, Clotilde Courau, Loubna Abidar, &quot;Riley&quot; Lakdhar Dridi, Henri-Nol Tabary"/>
    <x v="29"/>
    <s v="August 13, 2020"/>
    <n v="2021"/>
    <x v="23"/>
    <n v="7"/>
    <s v="TV-MA"/>
    <x v="0"/>
    <s v="Restricted"/>
    <n v="93"/>
    <s v="Medium"/>
    <x v="36"/>
  </r>
  <r>
    <x v="1119"/>
    <x v="0"/>
    <s v="Christine"/>
    <s v="Antonio Campos"/>
    <s v="Rebecca Hall, Michael C. Hall, Tracy Letts, Maria Dizzia, J. Smith-Cameron, Timothy Simons, Kim Shaw, John Cullum, Morgan Spector, Jayson Warner Smith"/>
    <x v="11"/>
    <s v="August 13, 2020"/>
    <n v="2021"/>
    <x v="32"/>
    <n v="10"/>
    <s v="R"/>
    <x v="0"/>
    <s v="Restricted"/>
    <n v="119"/>
    <s v="Medium"/>
    <x v="44"/>
  </r>
  <r>
    <x v="1120"/>
    <x v="0"/>
    <s v="Simon Killer"/>
    <s v="Antonio Campos"/>
    <s v="Brady Corbet, Mati Diop, Constance Rousseau, Lila Salet, Solo, Michal Abiteboul, Nicolas Ronchi, tienne Rotha Moeng"/>
    <x v="49"/>
    <s v="August 13, 2020"/>
    <n v="2021"/>
    <x v="10"/>
    <n v="14"/>
    <s v="TV-MA"/>
    <x v="0"/>
    <s v="Restricted"/>
    <n v="105"/>
    <s v="Medium"/>
    <x v="77"/>
  </r>
  <r>
    <x v="1121"/>
    <x v="0"/>
    <s v="Gunjan Saxena: The Kargil Girl"/>
    <s v="Sharan Sharma"/>
    <s v="Janhvi Kapoor, Pankaj Tripathi, Angad Bedi, Viineet Kumar, Manav Vij, Ayesha Raza Mishra"/>
    <x v="4"/>
    <s v="August 12, 2020"/>
    <n v="2021"/>
    <x v="22"/>
    <n v="6"/>
    <s v="TV-14"/>
    <x v="1"/>
    <s v="Guidance"/>
    <n v="113"/>
    <s v="Medium"/>
    <x v="53"/>
  </r>
  <r>
    <x v="1122"/>
    <x v="0"/>
    <s v="Mr. Peabody &amp; Sherman"/>
    <s v="Rob Minkoff"/>
    <s v="Ty Burrell, Max Charles, Ariel Winter, Stephen Colbert, Leslie Mann, Stanley Tucci, Allison Janney, Mel Brooks, Patrick Warburton, Stephen Tobolowsky, Lake Bell"/>
    <x v="2"/>
    <s v="August 11, 2020"/>
    <n v="2021"/>
    <x v="28"/>
    <n v="12"/>
    <s v="PG"/>
    <x v="2"/>
    <s v="Guidance"/>
    <n v="93"/>
    <s v="Medium"/>
    <x v="69"/>
  </r>
  <r>
    <x v="1123"/>
    <x v="0"/>
    <s v="Rob Schneider: Asian Momma, Mexican Kids"/>
    <s v="Tyler Spindel"/>
    <s v="Rob Schneider"/>
    <x v="2"/>
    <s v="August 11, 2020"/>
    <n v="2021"/>
    <x v="22"/>
    <n v="6"/>
    <s v="TV-MA"/>
    <x v="0"/>
    <s v="Restricted"/>
    <n v="44"/>
    <s v="Short"/>
    <x v="59"/>
  </r>
  <r>
    <x v="1124"/>
    <x v="0"/>
    <s v="The Lost Husband"/>
    <s v="Vicky Wight"/>
    <s v="Leslie Bibb, Josh Duhamel, Nora Dunn, Sharon Lawrence, Callie Hope Haverda, Roxton Garcia"/>
    <x v="2"/>
    <s v="August 10, 2020"/>
    <n v="2021"/>
    <x v="22"/>
    <n v="6"/>
    <s v="PG-13"/>
    <x v="1"/>
    <s v="Guidance"/>
    <n v="110"/>
    <s v="Medium"/>
    <x v="21"/>
  </r>
  <r>
    <x v="1125"/>
    <x v="0"/>
    <s v="We Summon the Darkness"/>
    <s v="Marc Meyers"/>
    <s v="Alexandra Daddario, Amy Forsyth, Keean Johnson, Maddie Hasson, Logan Miller, Austin Swift, Johnny Knoxville, Allison McAtee, Tanner Beard"/>
    <x v="200"/>
    <s v="August 8, 2020"/>
    <n v="2021"/>
    <x v="22"/>
    <n v="6"/>
    <s v="R"/>
    <x v="0"/>
    <s v="Restricted"/>
    <n v="90"/>
    <s v="Medium"/>
    <x v="94"/>
  </r>
  <r>
    <x v="1126"/>
    <x v="0"/>
    <s v="Berlin, Berlin: Lolle on the Run"/>
    <s v="Franziska Meyer Price"/>
    <s v="Felicitas Woll, Janina Uhse, Jan Sosniok, Matthias Klimsa, Sandra Borgmann, Kai Lentrodt, Armin Rohde, Gitta Schweighfer, Kailas Mahadevan"/>
    <x v="84"/>
    <s v="August 7, 2020"/>
    <n v="2021"/>
    <x v="22"/>
    <n v="6"/>
    <s v="TV-MA"/>
    <x v="0"/>
    <s v="Restricted"/>
    <n v="82"/>
    <s v="Short"/>
    <x v="43"/>
  </r>
  <r>
    <x v="1127"/>
    <x v="0"/>
    <s v="Stars in the Sky: A Hunting Story"/>
    <s v="Steven Rinella"/>
    <s v="Steven Rinella"/>
    <x v="2"/>
    <s v="August 7, 2020"/>
    <n v="2021"/>
    <x v="21"/>
    <n v="8"/>
    <s v="TV-14"/>
    <x v="1"/>
    <s v="Guidance"/>
    <n v="69"/>
    <s v="Short"/>
    <x v="65"/>
  </r>
  <r>
    <x v="1128"/>
    <x v="0"/>
    <s v="The Magic School Bus Rides Again Kids In Space"/>
    <s v="Richard Weston"/>
    <s v="Kate McKinnon, Matthew Mucci, Mikaela Blake, Gabby Clarke, Roman Lutterotti, Leke Maceda-Rustecki, Birva Pandya, Lynsey Pham, Kaden Stephen"/>
    <x v="2"/>
    <s v="August 7, 2020"/>
    <n v="2021"/>
    <x v="22"/>
    <n v="6"/>
    <s v="TV-Y"/>
    <x v="3"/>
    <s v="Safe"/>
    <n v="46"/>
    <s v="Short"/>
    <x v="80"/>
  </r>
  <r>
    <x v="1129"/>
    <x v="0"/>
    <s v="Work It"/>
    <s v="Laura Terruso"/>
    <s v="Sabrina Carpenter, Jordan Fisher, Liza Koshy, Keiynan Lonsdale, Michelle Buteau, Drew Ray Tanner"/>
    <x v="2"/>
    <s v="August 7, 2020"/>
    <n v="2021"/>
    <x v="22"/>
    <n v="6"/>
    <s v="TV-14"/>
    <x v="1"/>
    <s v="Guidance"/>
    <n v="94"/>
    <s v="Medium"/>
    <x v="5"/>
  </r>
  <r>
    <x v="1130"/>
    <x v="0"/>
    <s v="Nasha Natasha"/>
    <s v="Martn Sastre"/>
    <s v="Natalia Oreiro"/>
    <x v="201"/>
    <s v="August 6, 2020"/>
    <n v="2021"/>
    <x v="22"/>
    <n v="6"/>
    <s v="TV-PG"/>
    <x v="2"/>
    <s v="Guidance"/>
    <n v="72"/>
    <s v="Short"/>
    <x v="109"/>
  </r>
  <r>
    <x v="1131"/>
    <x v="0"/>
    <s v="Anelka: Misunderstood"/>
    <s v="Franck Nataf"/>
    <s v="Nicolas Anelka"/>
    <x v="29"/>
    <s v="August 5, 2020"/>
    <n v="2021"/>
    <x v="22"/>
    <n v="6"/>
    <s v="TV-14"/>
    <x v="1"/>
    <s v="Guidance"/>
    <n v="95"/>
    <s v="Medium"/>
    <x v="102"/>
  </r>
  <r>
    <x v="1132"/>
    <x v="0"/>
    <s v="Malibu Rescue: The Next Wave"/>
    <s v="Savage Steve Holland"/>
    <s v="Ricardo Hurtado, Breanna Yde, Jackie R. Jacobson, Abby Donnelly, Alkoya Brunson, Jeff Meacham, Ella Gross, Carlos Sanson, JT Neal, Camaron Engels, Kirrilee Berger"/>
    <x v="2"/>
    <s v="August 4, 2020"/>
    <n v="2021"/>
    <x v="22"/>
    <n v="6"/>
    <s v="TV-G"/>
    <x v="2"/>
    <s v="Guidance"/>
    <n v="71"/>
    <s v="Short"/>
    <x v="17"/>
  </r>
  <r>
    <x v="1133"/>
    <x v="0"/>
    <s v="Sam Jay: 3 In The Morning"/>
    <s v="Kristian Mercado"/>
    <s v="Sam Jay"/>
    <x v="2"/>
    <s v="August 4, 2020"/>
    <n v="2021"/>
    <x v="22"/>
    <n v="6"/>
    <s v="TV-MA"/>
    <x v="0"/>
    <s v="Restricted"/>
    <n v="64"/>
    <s v="Short"/>
    <x v="59"/>
  </r>
  <r>
    <x v="1134"/>
    <x v="0"/>
    <s v="Almost Love"/>
    <s v="Mike Doyle"/>
    <s v="Scott Evans, Augustus Prew, Kate Walsh, Michelle Buteau, Zo Chao, Patricia Clarkson, Colin Donnell, Christopher Gray"/>
    <x v="2"/>
    <s v="August 2, 2020"/>
    <n v="2021"/>
    <x v="22"/>
    <n v="6"/>
    <s v="TV-MA"/>
    <x v="0"/>
    <s v="Restricted"/>
    <n v="92"/>
    <s v="Medium"/>
    <x v="22"/>
  </r>
  <r>
    <x v="1135"/>
    <x v="0"/>
    <s v="Killing Hasselhoff"/>
    <s v="Darren Grant"/>
    <s v="Ken Jeong, David Hasselhoff, Jim Jefferies, Jon Lovitz, Rhys Darby, Dan Bakkedahl, Jennifer Ikeda, Will Sasso, Colton Dunn"/>
    <x v="2"/>
    <s v="August 1, 2020"/>
    <n v="2021"/>
    <x v="5"/>
    <n v="9"/>
    <s v="R"/>
    <x v="0"/>
    <s v="Restricted"/>
    <n v="80"/>
    <s v="Short"/>
    <x v="5"/>
  </r>
  <r>
    <x v="1136"/>
    <x v="0"/>
    <s v="Rogue Warfare: The Hunt"/>
    <s v="Mike Gunther"/>
    <s v="Will Yun Lee, Jermaine Love, Rory Markham, Bertrand-Xavier Corbi, Katie Keene, Fernando Chien, Gina DeCesare, Michael Blalock, Chris Mulkey, Stephen Lang"/>
    <x v="2"/>
    <s v="August 1, 2020"/>
    <n v="2021"/>
    <x v="22"/>
    <n v="6"/>
    <s v="R"/>
    <x v="0"/>
    <s v="Restricted"/>
    <n v="104"/>
    <s v="Medium"/>
    <x v="12"/>
  </r>
  <r>
    <x v="1137"/>
    <x v="0"/>
    <s v="Super Monsters: The New Class"/>
    <s v="Steve Ball"/>
    <s v="Elyse Maloway, Vincent Tong, Erin Mathews, Andrea Libman, Alessandro Juliani, Nicole Anthony, Diana Kaarina, Gigi Saul Guerrero, Asia Mattu, Rukiya Bernard, Elicia MacKenzie, Ian James Corlett, Britt McKillip"/>
    <x v="24"/>
    <s v="August 1, 2020"/>
    <n v="2021"/>
    <x v="22"/>
    <n v="6"/>
    <s v="TV-Y"/>
    <x v="3"/>
    <s v="Safe"/>
    <n v="25"/>
    <s v="Short"/>
    <x v="80"/>
  </r>
  <r>
    <x v="1138"/>
    <x v="0"/>
    <s v="The Ottoman Lieutenant"/>
    <s v="Joseph Ruben"/>
    <s v="Michiel Huisman, Hera Hilmar, Josh Hartnett, Ben Kingsley, Haluk Bilginer, Affif Ben Badra, Paul Barrett, Jessica Turner"/>
    <x v="202"/>
    <s v="August 1, 2020"/>
    <n v="2021"/>
    <x v="5"/>
    <n v="9"/>
    <s v="R"/>
    <x v="0"/>
    <s v="Restricted"/>
    <n v="111"/>
    <s v="Medium"/>
    <x v="21"/>
  </r>
  <r>
    <x v="1139"/>
    <x v="0"/>
    <s v="What Keeps You Alive"/>
    <s v="Colin Minihan"/>
    <s v="Hannah Emily Anderson, Brittany Allen, Martha MacIsaac, Joey Klein, Charlotte Lindsay Marron"/>
    <x v="24"/>
    <s v="August 1, 2020"/>
    <n v="2021"/>
    <x v="21"/>
    <n v="8"/>
    <s v="R"/>
    <x v="0"/>
    <s v="Restricted"/>
    <n v="99"/>
    <s v="Medium"/>
    <x v="186"/>
  </r>
  <r>
    <x v="1140"/>
    <x v="0"/>
    <s v="Latte and the Magic Waterstone"/>
    <s v="Regina Welker, Nina Wels"/>
    <s v="Ashley Bornancin, Carter Hastings"/>
    <x v="84"/>
    <s v="July 31, 2020"/>
    <n v="2021"/>
    <x v="22"/>
    <n v="6"/>
    <s v="TV-Y"/>
    <x v="3"/>
    <s v="Safe"/>
    <n v="83"/>
    <s v="Short"/>
    <x v="17"/>
  </r>
  <r>
    <x v="1141"/>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4"/>
    <s v="July 31, 2020"/>
    <n v="2021"/>
    <x v="22"/>
    <n v="6"/>
    <s v="TV-MA"/>
    <x v="0"/>
    <s v="Restricted"/>
    <n v="150"/>
    <s v="Medium"/>
    <x v="20"/>
  </r>
  <r>
    <x v="1142"/>
    <x v="0"/>
    <s v="Seriously Single"/>
    <s v="Katleho Ramaphakela, Rethabile Ramaphakela"/>
    <s v="Fulu Mugovhani, Tumi Morake, Bohang Moeko, Yonda Thomas"/>
    <x v="40"/>
    <s v="July 31, 2020"/>
    <n v="2021"/>
    <x v="22"/>
    <n v="6"/>
    <s v="TV-MA"/>
    <x v="0"/>
    <s v="Restricted"/>
    <n v="108"/>
    <s v="Medium"/>
    <x v="4"/>
  </r>
  <r>
    <x v="1143"/>
    <x v="0"/>
    <s v="Sugar High"/>
    <s v="Ariel Boles"/>
    <s v="Hunter March"/>
    <x v="2"/>
    <s v="July 31, 2020"/>
    <n v="2021"/>
    <x v="22"/>
    <n v="6"/>
    <s v="TV-G"/>
    <x v="2"/>
    <s v="Guidance"/>
    <n v="44"/>
    <s v="Short"/>
    <x v="80"/>
  </r>
  <r>
    <x v="1144"/>
    <x v="0"/>
    <s v="Retablo"/>
    <s v="lvaro Delgado-Aparicio L."/>
    <s v="Junior Bjar Roca, Amiel Cayo, Magaly Solier, Hermelinda Lujn, Mauro Chuchn, Claudia Sols, Coco Chiarella"/>
    <x v="203"/>
    <s v="July 30, 2020"/>
    <n v="2021"/>
    <x v="5"/>
    <n v="9"/>
    <s v="TV-MA"/>
    <x v="0"/>
    <s v="Restricted"/>
    <n v="102"/>
    <s v="Medium"/>
    <x v="3"/>
  </r>
  <r>
    <x v="1145"/>
    <x v="0"/>
    <s v="Uma Maheswara Ugra Roopasya"/>
    <s v="Venkatesh Maha"/>
    <s v="Satya Dev, VK Naresh, Raghavan, Suhas P, Ravindra Vijay, Chandana Koppisetti, Roopa Koduvayur, Kushalini Pulapa"/>
    <x v="4"/>
    <s v="July 30, 2020"/>
    <n v="2021"/>
    <x v="22"/>
    <n v="6"/>
    <s v="TV-MA"/>
    <x v="0"/>
    <s v="Restricted"/>
    <n v="137"/>
    <s v="Medium"/>
    <x v="22"/>
  </r>
  <r>
    <x v="1146"/>
    <x v="0"/>
    <s v="It's Her Day"/>
    <s v="Aniedi Anwah"/>
    <s v="Bovi Ugboma, Amanda Ebeye, Shaffy Bello, Adunni Ade, Ini Dima-Okojie, 'Najite Dede, Gregory Ojefua, Thelma Ezeamaka, Femi Durojaiye, Ese Lami George, Toni Tones"/>
    <x v="9"/>
    <s v="July 29, 2020"/>
    <n v="2021"/>
    <x v="32"/>
    <n v="10"/>
    <s v="TV-MA"/>
    <x v="0"/>
    <s v="Restricted"/>
    <n v="112"/>
    <s v="Medium"/>
    <x v="4"/>
  </r>
  <r>
    <x v="1147"/>
    <x v="0"/>
    <s v="Redemption"/>
    <s v="Mickey Fonseca"/>
    <s v="Gil Alexandre, Arlete Bombe, Rashid Abdul, Laquino Fonseca, Tomas Bie, Candido Quembo, Jorge Amade, Aldovina Chiziane"/>
    <x v="204"/>
    <s v="July 29, 2020"/>
    <n v="2021"/>
    <x v="23"/>
    <n v="7"/>
    <s v="TV-MA"/>
    <x v="0"/>
    <s v="Restricted"/>
    <n v="102"/>
    <s v="Medium"/>
    <x v="20"/>
  </r>
  <r>
    <x v="1148"/>
    <x v="0"/>
    <s v="Shine Your Eyes"/>
    <s v="Matias Mariani"/>
    <s v="O.C. Ukeje, Indira Nascimento, Paulo Andr, Ike Barry, Chukwudi Iwuji"/>
    <x v="205"/>
    <s v="July 29, 2020"/>
    <n v="2021"/>
    <x v="22"/>
    <n v="6"/>
    <s v="TV-MA"/>
    <x v="0"/>
    <s v="Restricted"/>
    <n v="103"/>
    <s v="Medium"/>
    <x v="0"/>
  </r>
  <r>
    <x v="1149"/>
    <x v="0"/>
    <s v="The Hater"/>
    <s v="Jan Komasa"/>
    <s v="Maciej Musiaowski, Agata Kulesza, Danuta Stenka, Vanessa Aleksander, Maciej Stuhr, Jacek Koman, Adam Gradowski, Piotr Biedron, Martynika Kosnica"/>
    <x v="52"/>
    <s v="July 29, 2020"/>
    <n v="2021"/>
    <x v="22"/>
    <n v="6"/>
    <s v="TV-MA"/>
    <x v="0"/>
    <s v="Restricted"/>
    <n v="136"/>
    <s v="Medium"/>
    <x v="20"/>
  </r>
  <r>
    <x v="1150"/>
    <x v="0"/>
    <s v="Banana Split"/>
    <s v="Ben Kasulke"/>
    <s v="Hannah Marks, Liana Liberato, Dylan Sprouse, Luke Spencer Roberts, Jessica Hecht, Addison Riecke, Meagan Kimberly Smith, Haley Ramm"/>
    <x v="2"/>
    <s v="July 26, 2020"/>
    <n v="2021"/>
    <x v="22"/>
    <n v="6"/>
    <s v="TV-MA"/>
    <x v="0"/>
    <s v="Restricted"/>
    <n v="84"/>
    <s v="Short"/>
    <x v="22"/>
  </r>
  <r>
    <x v="1151"/>
    <x v="0"/>
    <s v="Door Ke Darshan"/>
    <s v="Gagan Puri"/>
    <s v="Dolly Ahluwalia, Manu Rishi Chadha, Mahie Gill, Shardul Rana, Archita Sharma, Rajesh Sharma, Supriya Shukla, Mehak Manwani"/>
    <x v="4"/>
    <s v="July 25, 2020"/>
    <n v="2021"/>
    <x v="22"/>
    <n v="6"/>
    <s v="TV-14"/>
    <x v="1"/>
    <s v="Guidance"/>
    <n v="114"/>
    <s v="Medium"/>
    <x v="43"/>
  </r>
  <r>
    <x v="1152"/>
    <x v="0"/>
    <s v="Double World"/>
    <s v="Teddy Chan"/>
    <s v="Henry Lau, Peter Ho, Lin Chenhan, Jiang Luxia, Ming Hu, Him Law, Shi Shi, Mark Cheng, Wang Ziyi, Xu Minghu"/>
    <x v="103"/>
    <s v="July 25, 2020"/>
    <n v="2021"/>
    <x v="22"/>
    <n v="6"/>
    <s v="TV-14"/>
    <x v="1"/>
    <s v="Guidance"/>
    <n v="110"/>
    <s v="Medium"/>
    <x v="32"/>
  </r>
  <r>
    <x v="1153"/>
    <x v="0"/>
    <s v="Project Marathwada"/>
    <s v="Bhavin Wadia"/>
    <s v="Om Puri, Seema Biswas, Kunal Sheth, Rahul Patel, Katarina Kajkus, Farrah Kader, Govind Namdeo, Dalip Tahil"/>
    <x v="4"/>
    <s v="July 25, 2020"/>
    <n v="2021"/>
    <x v="32"/>
    <n v="10"/>
    <s v="TV-MA"/>
    <x v="0"/>
    <s v="Restricted"/>
    <n v="103"/>
    <s v="Medium"/>
    <x v="0"/>
  </r>
  <r>
    <x v="1154"/>
    <x v="0"/>
    <s v="Animal Crackers"/>
    <s v="Tony Bancroft, Scott Christian Sava"/>
    <s v="Emily Blunt, John Krasinski, Ian McKellen, Danny DeVito, Raven-Symon, Patrick Warburton, Wallace Shawn, Gilbert Gottfried, Tara Strong, Harvey Fierstein, James Arnold Taylor, Kevin Grevioux, Sylvester Stallone, Lydia Rose Taylor"/>
    <x v="206"/>
    <s v="July 24, 2020"/>
    <n v="2021"/>
    <x v="22"/>
    <n v="6"/>
    <s v="TV-Y7"/>
    <x v="3"/>
    <s v="Safe"/>
    <n v="106"/>
    <s v="Medium"/>
    <x v="17"/>
  </r>
  <r>
    <x v="1155"/>
    <x v="0"/>
    <s v="Dragons: Rescue Riders: Secrets of the Songwing"/>
    <s v="Greg Rankin, TJ Sullivan"/>
    <s v="Noah Kaye Bentley, Brennley Brown, Zach Callison, Nicolas Cantu, Skai Jackson, Marsai Martin, Andre Robinson, Carlos Alazraqui, Rene Elise Goldsberry"/>
    <x v="2"/>
    <s v="July 24, 2020"/>
    <n v="2021"/>
    <x v="22"/>
    <n v="6"/>
    <s v="TV-Y"/>
    <x v="3"/>
    <s v="Safe"/>
    <n v="46"/>
    <s v="Short"/>
    <x v="17"/>
  </r>
  <r>
    <x v="1156"/>
    <x v="0"/>
    <s v="Nimbe"/>
    <s v="Tope Alake"/>
    <s v="Odunlade Adekola, Chimezie Imo, Sani Danja, Rachael Okonkwo, Broda Shaggi, Toyin Abraham, Kelechi Udegbe, Doyin Abiola, Molawa Davis"/>
    <x v="9"/>
    <s v="July 24, 2020"/>
    <n v="2021"/>
    <x v="23"/>
    <n v="7"/>
    <s v="TV-MA"/>
    <x v="0"/>
    <s v="Restricted"/>
    <n v="115"/>
    <s v="Medium"/>
    <x v="3"/>
  </r>
  <r>
    <x v="1157"/>
    <x v="0"/>
    <s v="Offering to the Storm"/>
    <s v="Fernando Gonzlez Molina"/>
    <s v="Marta Etura, Leonardo Sbaraglia, Carlos Librado &quot;Nene&quot;, Francesc Orella, Imanol Arias, lvaro Cervantes, Itziar Aizpuru, Benn Northover, Marta Larralde, Alicia Snchez, Eduardo Rosa, Angel Alkain, Ana Wagener, Paco Tous, Patricia Lpez Arnaiz, Pedro Casablanc"/>
    <x v="207"/>
    <s v="July 24, 2020"/>
    <n v="2021"/>
    <x v="22"/>
    <n v="6"/>
    <s v="TV-MA"/>
    <x v="0"/>
    <s v="Restricted"/>
    <n v="140"/>
    <s v="Medium"/>
    <x v="107"/>
  </r>
  <r>
    <x v="1158"/>
    <x v="0"/>
    <s v="Romance Doll"/>
    <s v="Yuki Tanada"/>
    <s v="Issey Takahashi, Yuu Aoi, Kenta Hamano, Toko Miura, Koji Ohkura, Pierre Taki, Eri Watanabe, Kitaro"/>
    <x v="8"/>
    <s v="July 24, 2020"/>
    <n v="2021"/>
    <x v="22"/>
    <n v="6"/>
    <s v="TV-MA"/>
    <x v="0"/>
    <s v="Restricted"/>
    <n v="124"/>
    <s v="Medium"/>
    <x v="23"/>
  </r>
  <r>
    <x v="1159"/>
    <x v="0"/>
    <s v="The Kissing Booth 2"/>
    <s v="Vince Marcello"/>
    <s v="Joey King, Joel Courtney, Jacob Elordi, Molly Ringwald, Taylor Zakhar Perez, Maisie Richardson-Sellers, Meganne Young"/>
    <x v="11"/>
    <s v="July 24, 2020"/>
    <n v="2021"/>
    <x v="22"/>
    <n v="6"/>
    <s v="TV-14"/>
    <x v="1"/>
    <s v="Guidance"/>
    <n v="133"/>
    <s v="Medium"/>
    <x v="35"/>
  </r>
  <r>
    <x v="1160"/>
    <x v="0"/>
    <s v="The Larva Island Movie"/>
    <s v="Ahn Byoung-wook"/>
    <s v="Hong Bum-ki, Eddy Lee, Kang Shi-hyun, Ahn Hyo-min, Kim Yeon-woo, Choi Nak-yoon, Tom Wayland, Erica Schroeder"/>
    <x v="68"/>
    <s v="July 23, 2020"/>
    <n v="2021"/>
    <x v="22"/>
    <n v="6"/>
    <s v="TV-Y7"/>
    <x v="3"/>
    <s v="Safe"/>
    <n v="91"/>
    <s v="Medium"/>
    <x v="17"/>
  </r>
  <r>
    <x v="1161"/>
    <x v="0"/>
    <s v="The Letter Reader"/>
    <s v="Sibusiso Khuzwayo"/>
    <s v="Bahle Mashinini, Nomalanga Shabane, Andile Gumbi, Nokuthula Mazibuko"/>
    <x v="40"/>
    <s v="July 23, 2020"/>
    <n v="2021"/>
    <x v="23"/>
    <n v="7"/>
    <s v="TV-PG"/>
    <x v="2"/>
    <s v="Guidance"/>
    <n v="30"/>
    <s v="Short"/>
    <x v="3"/>
  </r>
  <r>
    <x v="1162"/>
    <x v="0"/>
    <s v="Ip Man 4: The Finale"/>
    <s v="Wilson Yip"/>
    <s v="Donnie Yen, Wu Yue, Vanness Wu, Scott Adkins, Kent Cheng, Danny Chan Kwok-kwan, Kanin Ngo, Chris Collins, Vanda Margraf, Meng Lo"/>
    <x v="208"/>
    <s v="July 21, 2020"/>
    <n v="2021"/>
    <x v="23"/>
    <n v="7"/>
    <s v="TV-MA"/>
    <x v="0"/>
    <s v="Restricted"/>
    <n v="105"/>
    <s v="Medium"/>
    <x v="53"/>
  </r>
  <r>
    <x v="1163"/>
    <x v="0"/>
    <s v="Jack Whitehall: I'm Only Joking"/>
    <s v="Dave Skinner, Freddie Waters"/>
    <s v="Jack Whitehall"/>
    <x v="1"/>
    <s v="July 21, 2020"/>
    <n v="2021"/>
    <x v="22"/>
    <n v="6"/>
    <s v="TV-MA"/>
    <x v="0"/>
    <s v="Restricted"/>
    <n v="58"/>
    <s v="Short"/>
    <x v="59"/>
  </r>
  <r>
    <x v="1164"/>
    <x v="0"/>
    <s v="Funan"/>
    <s v="Denis Do"/>
    <s v="Brnice Bejo, Louis Garrel, Colette Kieffer, Aude-Laurence Clermont Biver, Brice Montagne, Franck Sasonoff, Herv Sogne, Maxime Baudoin, Tom Trouffier, Lila Lacombe, Cline Ront, Emilie Mari, Thierry Jahn"/>
    <x v="209"/>
    <s v="July 18, 2020"/>
    <n v="2021"/>
    <x v="21"/>
    <n v="8"/>
    <s v="TV-14"/>
    <x v="1"/>
    <s v="Guidance"/>
    <n v="87"/>
    <s v="Short"/>
    <x v="3"/>
  </r>
  <r>
    <x v="1165"/>
    <x v="0"/>
    <s v="The Millions"/>
    <s v="Toka McBaror, Tunde Apalowo"/>
    <s v="Ramsey Nouah, Blossom Chukwujekwu, Ayo Makun, Nancy Isime, Ali Nuhu, Folusho Durojaiye, Toyin Abraham, Chika Lann, Broda Shaggi, Etinosa Idemudia"/>
    <x v="9"/>
    <s v="July 17, 2020"/>
    <n v="2021"/>
    <x v="23"/>
    <n v="7"/>
    <s v="TV-MA"/>
    <x v="0"/>
    <s v="Restricted"/>
    <n v="95"/>
    <s v="Medium"/>
    <x v="43"/>
  </r>
  <r>
    <x v="1166"/>
    <x v="0"/>
    <s v="Fatal Affair"/>
    <s v="Peter Sullivan"/>
    <s v="Nia Long, Omar Epps, Stephen Bishop, Maya Stojan, Aubrey Cleland, Carolyn Hennesy"/>
    <x v="2"/>
    <s v="July 16, 2020"/>
    <n v="2021"/>
    <x v="22"/>
    <n v="6"/>
    <s v="TV-14"/>
    <x v="1"/>
    <s v="Guidance"/>
    <n v="90"/>
    <s v="Medium"/>
    <x v="7"/>
  </r>
  <r>
    <x v="1167"/>
    <x v="0"/>
    <s v="MILF"/>
    <s v="Axelle Laffont"/>
    <s v="Virginie Ledoyen, Marie-Jose Croze, Axelle Laffont, Matthias Dandois, Victor Meutelet, Wal Sersoub, Florence Thomassin"/>
    <x v="161"/>
    <s v="July 16, 2020"/>
    <n v="2021"/>
    <x v="21"/>
    <n v="8"/>
    <s v="TV-MA"/>
    <x v="0"/>
    <s v="Restricted"/>
    <n v="102"/>
    <s v="Medium"/>
    <x v="4"/>
  </r>
  <r>
    <x v="1168"/>
    <x v="0"/>
    <s v="Cold Feet"/>
    <s v="Moses Inwang"/>
    <s v="Jim Iyke, Joselyn Dumas, Enyinna Nwigwe, Beverly Naya, Femi Adebayo, Segun Arinze, Padita Agu"/>
    <x v="9"/>
    <s v="July 15, 2020"/>
    <n v="2021"/>
    <x v="23"/>
    <n v="7"/>
    <s v="TV-14"/>
    <x v="1"/>
    <s v="Guidance"/>
    <n v="98"/>
    <s v="Medium"/>
    <x v="23"/>
  </r>
  <r>
    <x v="1169"/>
    <x v="0"/>
    <s v="Sylvia"/>
    <s v="Daniel Oriahi"/>
    <s v="Chris Attoh, Zainab Balogun, Ini Dima-Okojie, Udoka Onyeka, Lord Frank, Bolaji Ogunmola, Ijeoma Grace Agu, Omotunde Adebowale David"/>
    <x v="9"/>
    <s v="July 15, 2020"/>
    <n v="2021"/>
    <x v="21"/>
    <n v="8"/>
    <s v="TV-14"/>
    <x v="1"/>
    <s v="Guidance"/>
    <n v="104"/>
    <s v="Medium"/>
    <x v="20"/>
  </r>
  <r>
    <x v="1170"/>
    <x v="0"/>
    <s v="The Players"/>
    <s v="Stefano Mordini"/>
    <s v="Valerio Mastandrea, Riccardo Scamarcio, Laura Chiatti, Valentina Cervi, Marina Fos, Euridice Axen, Massimiliano Gallo, Alessia Giuliani"/>
    <x v="59"/>
    <s v="July 15, 2020"/>
    <n v="2021"/>
    <x v="22"/>
    <n v="6"/>
    <s v="TV-MA"/>
    <x v="0"/>
    <s v="Restricted"/>
    <n v="89"/>
    <s v="Short"/>
    <x v="43"/>
  </r>
  <r>
    <x v="1171"/>
    <x v="0"/>
    <s v="Urzila Carlson: Overqualified Loser"/>
    <s v="Hayden Guppy"/>
    <s v="Urzila Carlson"/>
    <x v="54"/>
    <s v="July 14, 2020"/>
    <n v="2021"/>
    <x v="22"/>
    <n v="6"/>
    <s v="TV-MA"/>
    <x v="0"/>
    <s v="Restricted"/>
    <n v="62"/>
    <s v="Short"/>
    <x v="59"/>
  </r>
  <r>
    <x v="1172"/>
    <x v="0"/>
    <s v="Hole in the Wall"/>
    <s v="Andr Odendaal, Johan Vorster"/>
    <s v="Andr Odendaal, Nicholas Campbell, Tinarie van Wyk Loots, Bheki Mkwane, Susan Coetzer, Botho Molohloane, Anna Davel, Nomboniso Paile, Dania Gelderblom, Hamish Kyd"/>
    <x v="40"/>
    <s v="July 11, 2020"/>
    <n v="2021"/>
    <x v="32"/>
    <n v="10"/>
    <s v="TV-MA"/>
    <x v="0"/>
    <s v="Restricted"/>
    <n v="104"/>
    <s v="Medium"/>
    <x v="3"/>
  </r>
  <r>
    <x v="1173"/>
    <x v="0"/>
    <s v="Mama's Boy"/>
    <s v="Amro Salah"/>
    <s v="Hesham Maged, Shikoo, Mohammed Tharwat, Mahmoud Ellisy, Ahmed Sultan, Noor Kadri"/>
    <x v="65"/>
    <s v="July 10, 2020"/>
    <n v="2021"/>
    <x v="21"/>
    <n v="8"/>
    <s v="TV-14"/>
    <x v="1"/>
    <s v="Guidance"/>
    <n v="101"/>
    <s v="Medium"/>
    <x v="43"/>
  </r>
  <r>
    <x v="1174"/>
    <x v="0"/>
    <s v="The Old Guard"/>
    <s v="Gina Prince-Bythewood"/>
    <s v="Charlize Theron, KiKi Layne, Marwan Kenzari, Luca Marinelli, Harry Melling, Van Veronica Ngo, Matthias Schoenaerts, Chiwetel Ejiofor"/>
    <x v="2"/>
    <s v="July 10, 2020"/>
    <n v="2021"/>
    <x v="22"/>
    <n v="6"/>
    <s v="R"/>
    <x v="0"/>
    <s v="Restricted"/>
    <n v="126"/>
    <s v="Medium"/>
    <x v="12"/>
  </r>
  <r>
    <x v="1175"/>
    <x v="1"/>
    <s v="The Twelve"/>
    <s v="Wouter Bouvijn"/>
    <s v="Maaike Neuville, Charlotte De Bruyne, Tom Vermeir, Mieke De Groote, Johan Heldenbergh, Zouzou Ben Chikha, Peter Gorissen, Piet De Praitere, Maaike Cafmeyer, Josse De Pauw, Greet Verstraete, Koen De Sutter, Isabelle Van Hecke, Lynn Van Royen"/>
    <x v="210"/>
    <s v="July 10, 2020"/>
    <n v="2021"/>
    <x v="23"/>
    <n v="7"/>
    <s v="TV-MA"/>
    <x v="0"/>
    <s v="Restricted"/>
    <s v="1 Season"/>
    <s v="Seasons"/>
    <x v="46"/>
  </r>
  <r>
    <x v="1176"/>
    <x v="0"/>
    <s v="Born Racer"/>
    <s v="Bryn Evans"/>
    <s v="Scott Dixon"/>
    <x v="55"/>
    <s v="July 8, 2020"/>
    <n v="2021"/>
    <x v="21"/>
    <n v="8"/>
    <s v="R"/>
    <x v="0"/>
    <s v="Restricted"/>
    <n v="89"/>
    <s v="Short"/>
    <x v="187"/>
  </r>
  <r>
    <x v="1177"/>
    <x v="0"/>
    <s v="Mucho Mucho Amor: The Legend of Walter Mercado"/>
    <s v="Cristina Costantini, Kareem Tabsch"/>
    <s v="Walter Mercado"/>
    <x v="2"/>
    <s v="July 8, 2020"/>
    <n v="2021"/>
    <x v="22"/>
    <n v="6"/>
    <s v="TV-14"/>
    <x v="1"/>
    <s v="Guidance"/>
    <n v="96"/>
    <s v="Medium"/>
    <x v="41"/>
  </r>
  <r>
    <x v="1178"/>
    <x v="0"/>
    <s v="The Long Dumb Road"/>
    <s v="Hannah Fidell"/>
    <s v="Tony Revolori, Jason Mantzoukas, Taissa Farmiga, Grace Gummer, Ciara Bravo, Casey Wilson, Pamela Reed, Ron Livingston"/>
    <x v="2"/>
    <s v="July 8, 2020"/>
    <n v="2021"/>
    <x v="21"/>
    <n v="8"/>
    <s v="R"/>
    <x v="0"/>
    <s v="Restricted"/>
    <n v="91"/>
    <s v="Medium"/>
    <x v="56"/>
  </r>
  <r>
    <x v="1179"/>
    <x v="0"/>
    <s v="Dr. Seuss' The Lorax"/>
    <s v="Chris Renaud, Kyle Balda"/>
    <s v="Danny DeVito, Ed Helms, Taylor Swift, Zac Efron, Betty White, Rob Riggle, Jenny Slate, Nasim Pedrad, Joel Swetow, Michael Beattie, Stephen Tobolowsky"/>
    <x v="49"/>
    <s v="July 7, 2020"/>
    <n v="2021"/>
    <x v="10"/>
    <n v="14"/>
    <s v="PG"/>
    <x v="2"/>
    <s v="Guidance"/>
    <n v="86"/>
    <s v="Short"/>
    <x v="80"/>
  </r>
  <r>
    <x v="1180"/>
    <x v="0"/>
    <s v="A Kid from Coney Island"/>
    <s v="Coodie, Chike"/>
    <s v="Stephon Marbury"/>
    <x v="48"/>
    <s v="July 6, 2020"/>
    <n v="2021"/>
    <x v="23"/>
    <n v="7"/>
    <s v="TV-MA"/>
    <x v="0"/>
    <s v="Restricted"/>
    <n v="89"/>
    <s v="Short"/>
    <x v="187"/>
  </r>
  <r>
    <x v="1181"/>
    <x v="0"/>
    <s v="Aiyyaa"/>
    <s v="Sachin Kundalkar"/>
    <s v="Rani Mukerji, Prithviraj Sukumaran, Nirmiti Sawant, Subodh Bhave, Jyoti Subhash, Satish Alekar, Anita Date, Amey Wagh, Kishori Balal, Pakoda Pandi"/>
    <x v="4"/>
    <s v="July 5, 2020"/>
    <n v="2021"/>
    <x v="10"/>
    <n v="14"/>
    <s v="TV-14"/>
    <x v="1"/>
    <s v="Guidance"/>
    <n v="151"/>
    <s v="Medium"/>
    <x v="48"/>
  </r>
  <r>
    <x v="1182"/>
    <x v="0"/>
    <s v="Bbuddah Hoga Terra Baap"/>
    <s v="Puri Jagannadh"/>
    <s v="Amitabh Bachchan, Hema Malini, Raveena Tandon, Sonu Sood, Sonal Chauhan, Charmy Kaur, Prakash Raj, Makrand Deshpande, Subbaraju, Shawar Ali, Rajeev Verma"/>
    <x v="4"/>
    <s v="July 5, 2020"/>
    <n v="2021"/>
    <x v="15"/>
    <n v="15"/>
    <s v="TV-14"/>
    <x v="1"/>
    <s v="Guidance"/>
    <n v="116"/>
    <s v="Medium"/>
    <x v="15"/>
  </r>
  <r>
    <x v="1183"/>
    <x v="0"/>
    <s v="Blood Money"/>
    <s v="Vishal Mahadkar"/>
    <s v="Manish Chaudhary, Kunal Kemmu, Amrita Puri, Shekar Shukla, Teeshay, Mia Evonne Uyeda"/>
    <x v="4"/>
    <s v="July 5, 2020"/>
    <n v="2021"/>
    <x v="10"/>
    <n v="14"/>
    <s v="TV-14"/>
    <x v="1"/>
    <s v="Guidance"/>
    <n v="110"/>
    <s v="Medium"/>
    <x v="23"/>
  </r>
  <r>
    <x v="1184"/>
    <x v="0"/>
    <s v="Bombay Talkies"/>
    <s v="Anurag Kashyap, Dibakar Banerjee, Karan Johar, Zoya Akhtar"/>
    <s v="Rani Mukerji, Randeep Hooda, Saqib Saleem, Nawazuddin Siddiqui, Sadashiv Amrapurkar, Amitabh Bachchan, Ranvir Shorey, Katrina Kaif, Diana Penty"/>
    <x v="4"/>
    <s v="July 5, 2020"/>
    <n v="2021"/>
    <x v="4"/>
    <n v="13"/>
    <s v="TV-MA"/>
    <x v="0"/>
    <s v="Restricted"/>
    <n v="123"/>
    <s v="Medium"/>
    <x v="3"/>
  </r>
  <r>
    <x v="1185"/>
    <x v="0"/>
    <s v="Boss"/>
    <s v="Anthony D'Souza"/>
    <s v="Akshay Kumar, Ronit Roy, Shiv Pandit, Mithun Chakraborty, Johny Lever, Aditi Rao Hydari, Danny Denzongpa, Govind Namdeo, Parikshat Sahni, Aakash Dabhade"/>
    <x v="4"/>
    <s v="July 5, 2020"/>
    <n v="2021"/>
    <x v="4"/>
    <n v="13"/>
    <s v="TV-14"/>
    <x v="1"/>
    <s v="Guidance"/>
    <n v="139"/>
    <s v="Medium"/>
    <x v="15"/>
  </r>
  <r>
    <x v="1186"/>
    <x v="0"/>
    <s v="Budhia Singh: Born to Run"/>
    <s v="Soumendra Padhi"/>
    <s v="Manoj Bajpayee, Mayur Mahendra Patole, Tillotama Shome, Shruti Marathe, Chhaya Kadam, Gajraj Rao"/>
    <x v="4"/>
    <s v="July 5, 2020"/>
    <n v="2021"/>
    <x v="32"/>
    <n v="10"/>
    <s v="TV-MA"/>
    <x v="0"/>
    <s v="Restricted"/>
    <n v="95"/>
    <s v="Medium"/>
    <x v="0"/>
  </r>
  <r>
    <x v="1187"/>
    <x v="0"/>
    <s v="Chashme Baddoor"/>
    <s v="David Dhawan"/>
    <s v="Rishi Kapoor, Ali Zafar, Taapsee Pannu, Siddharth, Divyendu Sharma, Anupam Kher, Bharati Achrekar, Lillete Dubey, Ayaz Khan"/>
    <x v="4"/>
    <s v="July 5, 2020"/>
    <n v="2021"/>
    <x v="4"/>
    <n v="13"/>
    <s v="TV-14"/>
    <x v="1"/>
    <s v="Guidance"/>
    <n v="121"/>
    <s v="Medium"/>
    <x v="48"/>
  </r>
  <r>
    <x v="1188"/>
    <x v="0"/>
    <s v="Dharam Sankat Mein"/>
    <s v="Fuwad Khan"/>
    <s v="Paresh Rawal, Annu Kapoor, Alka Badola Kaushal, Auritra Ghosh, Naseeruddin Shah, Manoj Raghubir Sharma, Rushita Pandya, Murli Sharma"/>
    <x v="4"/>
    <s v="July 5, 2020"/>
    <n v="2021"/>
    <x v="25"/>
    <n v="11"/>
    <s v="TV-PG"/>
    <x v="2"/>
    <s v="Guidance"/>
    <n v="127"/>
    <s v="Medium"/>
    <x v="36"/>
  </r>
  <r>
    <x v="1189"/>
    <x v="0"/>
    <s v="Drishyam"/>
    <s v="Nishikant Kamat"/>
    <s v="Ajay Devgn, Shriya Saran, Tabu, Rajat Kapoor, Ishita Dutta, Mrunal Jadhav, Prasanna Ketkar, Yogesh Sonam, Prathamesh Parab, Rishabh Chaddha"/>
    <x v="4"/>
    <s v="July 5, 2020"/>
    <n v="2021"/>
    <x v="25"/>
    <n v="11"/>
    <s v="TV-14"/>
    <x v="1"/>
    <s v="Guidance"/>
    <n v="162"/>
    <s v="Medium"/>
    <x v="20"/>
  </r>
  <r>
    <x v="1190"/>
    <x v="0"/>
    <s v="Gabbar Is Back"/>
    <s v="Krish"/>
    <s v="Akshay Kumar, Shruti Haasan, Sunil Grover, Kareena Kapoor, Ishita Vyas, Suman Talwar, Jaideep Ahlawat, Shruti Bapna"/>
    <x v="4"/>
    <s v="July 5, 2020"/>
    <n v="2021"/>
    <x v="25"/>
    <n v="11"/>
    <s v="TV-14"/>
    <x v="1"/>
    <s v="Guidance"/>
    <n v="128"/>
    <s v="Medium"/>
    <x v="53"/>
  </r>
  <r>
    <x v="1191"/>
    <x v="0"/>
    <s v="Gollu Aur Pappu"/>
    <s v="Kabir Sadanand"/>
    <s v="Vir Das, Sandeepa Dhar, Dimple Kapadia, Kunaal Roy Kapur, Deepak Tijori"/>
    <x v="4"/>
    <s v="July 5, 2020"/>
    <n v="2021"/>
    <x v="28"/>
    <n v="12"/>
    <s v="TV-14"/>
    <x v="1"/>
    <s v="Guidance"/>
    <n v="112"/>
    <s v="Medium"/>
    <x v="45"/>
  </r>
  <r>
    <x v="1192"/>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57"/>
    <s v="July 5, 2020"/>
    <n v="2021"/>
    <x v="22"/>
    <n v="6"/>
    <s v="TV-MA"/>
    <x v="0"/>
    <s v="Restricted"/>
    <s v="1 Season"/>
    <s v="Seasons"/>
    <x v="68"/>
  </r>
  <r>
    <x v="1193"/>
    <x v="0"/>
    <s v="Inkaar"/>
    <s v="Sudhir Mishra"/>
    <s v="Arjun Rampal, Chitrangada Singh, Deepti Naval, Kanwaljeet Singh, Rehana Sultan, Vipin Sharma, Kaizaad Kotwal, Sujata Sehgal, Shivani Tanksale, Asheesh Kapur"/>
    <x v="4"/>
    <s v="July 5, 2020"/>
    <n v="2021"/>
    <x v="4"/>
    <n v="13"/>
    <s v="TV-MA"/>
    <x v="0"/>
    <s v="Restricted"/>
    <n v="125"/>
    <s v="Medium"/>
    <x v="23"/>
  </r>
  <r>
    <x v="1194"/>
    <x v="0"/>
    <s v="Madras Caf"/>
    <s v="Shoojit Sircar"/>
    <s v="John Abraham, Nargis Fakhri, Rashi Khanna, Avijit Dutt, Prakash Belawadi, Ajay Ratnam, Siddartha Basu, Agnello Dias, Dibang"/>
    <x v="4"/>
    <s v="July 5, 2020"/>
    <n v="2021"/>
    <x v="4"/>
    <n v="13"/>
    <s v="TV-14"/>
    <x v="1"/>
    <s v="Guidance"/>
    <n v="128"/>
    <s v="Medium"/>
    <x v="20"/>
  </r>
  <r>
    <x v="1195"/>
    <x v="0"/>
    <s v="Mary Kom"/>
    <s v="Omung Kumar"/>
    <s v="Priyanka Chopra, Darshan Kumar, Sunil Thapa, Kenny Basumatary, Shishir Sharma, Robin Das, Rajni Basumatary, Lin Laishram, Shakti Singh"/>
    <x v="4"/>
    <s v="July 5, 2020"/>
    <n v="2021"/>
    <x v="28"/>
    <n v="12"/>
    <s v="TV-PG"/>
    <x v="2"/>
    <s v="Guidance"/>
    <n v="120"/>
    <s v="Medium"/>
    <x v="119"/>
  </r>
  <r>
    <x v="1196"/>
    <x v="0"/>
    <s v="Michael"/>
    <s v="Ribhu Dasgupta"/>
    <s v="Naseeruddin Shah, Mahie Gill, Sabyasachi Chakraborty, Rudranil Ghosh, Iravati Harshe, Churni Ganguly, June Maliah, Purav Bhandare, Shridhar Watsar"/>
    <x v="4"/>
    <s v="July 5, 2020"/>
    <n v="2021"/>
    <x v="15"/>
    <n v="15"/>
    <s v="TV-MA"/>
    <x v="0"/>
    <s v="Restricted"/>
    <n v="86"/>
    <s v="Short"/>
    <x v="0"/>
  </r>
  <r>
    <x v="1197"/>
    <x v="0"/>
    <s v="Mumbai Delhi Mumbai"/>
    <s v="Satish Rajwade"/>
    <s v="Shiv Pandit, Piaa Bajpai"/>
    <x v="4"/>
    <s v="July 5, 2020"/>
    <n v="2021"/>
    <x v="28"/>
    <n v="12"/>
    <s v="TV-MA"/>
    <x v="0"/>
    <s v="Restricted"/>
    <n v="107"/>
    <s v="Medium"/>
    <x v="4"/>
  </r>
  <r>
    <x v="1198"/>
    <x v="0"/>
    <s v="Oh My God"/>
    <s v="Umesh Shukla"/>
    <s v="Akshay Kumar, Paresh Rawal, Mithun Chakraborty, Om Puri, Apoorva Arora, Arun Bali, Honey Chaaya, Poonam Jhawer, Mahesh Manjrekar, Govind Namdeo"/>
    <x v="4"/>
    <s v="July 5, 2020"/>
    <n v="2021"/>
    <x v="10"/>
    <n v="14"/>
    <s v="TV-PG"/>
    <x v="2"/>
    <s v="Guidance"/>
    <n v="129"/>
    <s v="Medium"/>
    <x v="36"/>
  </r>
  <r>
    <x v="1199"/>
    <x v="0"/>
    <s v="One by Two"/>
    <s v="Devika Bhagat"/>
    <s v="Abhay Deol, Preeti Desai, Lillete Dubey, Rati Agnihotri, Jayant Kripalani, Darshan Jariwala, Anish Trivedi, Geetika Tyagi, Preetika Chawla, Tahir Raj Bhasin"/>
    <x v="4"/>
    <s v="July 5, 2020"/>
    <n v="2021"/>
    <x v="28"/>
    <n v="12"/>
    <s v="TV-14"/>
    <x v="1"/>
    <s v="Guidance"/>
    <n v="135"/>
    <s v="Medium"/>
    <x v="36"/>
  </r>
  <r>
    <x v="1200"/>
    <x v="0"/>
    <s v="Only"/>
    <s v="Takashi Doscher"/>
    <s v="Freida Pinto, Leslie Odom Jr., Chandler Riggs, Jayson Warner Smith, Joshua Mikel, Mark Ashworth, Tia Hendricks, Richard Hempton, Noor Naghmi, Maggie Parto"/>
    <x v="2"/>
    <s v="July 5, 2020"/>
    <n v="2021"/>
    <x v="23"/>
    <n v="7"/>
    <s v="TV-MA"/>
    <x v="0"/>
    <s v="Restricted"/>
    <n v="97"/>
    <s v="Medium"/>
    <x v="54"/>
  </r>
  <r>
    <x v="1201"/>
    <x v="0"/>
    <s v="Penalty"/>
    <s v="Shubham Singh"/>
    <s v="Lukram Smil, Manjot Singh, Shashank Arora, Kay Kay Menon, Aakash Dabhade, Srishti Jain, Bijou Thaangjam, Mohit Nain, Ashwin Kaushal"/>
    <x v="4"/>
    <s v="July 5, 2020"/>
    <n v="2021"/>
    <x v="23"/>
    <n v="7"/>
    <s v="TV-14"/>
    <x v="1"/>
    <s v="Guidance"/>
    <n v="125"/>
    <s v="Medium"/>
    <x v="0"/>
  </r>
  <r>
    <x v="1202"/>
    <x v="0"/>
    <s v="Players"/>
    <s v="Abbas Alibhai Burmawalla, Mastan Alibhai Burmawalla"/>
    <s v="Vinod Khanna, Abhishek Bachchan, Bobby Deol, Sonam Kapoor, Bipasha Basu, Neil Nitin Mukesh, Sikander Kher, Omi Vaidya, Johny Lever, Shweta Bhardwaj"/>
    <x v="4"/>
    <s v="July 5, 2020"/>
    <n v="2021"/>
    <x v="10"/>
    <n v="14"/>
    <s v="TV-14"/>
    <x v="1"/>
    <s v="Guidance"/>
    <n v="162"/>
    <s v="Medium"/>
    <x v="32"/>
  </r>
  <r>
    <x v="1203"/>
    <x v="0"/>
    <s v="Pyaar Ka Punchnama 2"/>
    <s v="Luv Ranjan"/>
    <s v="Kartik Aaryan, Nushrat Bharucha, Sonalli Sehgall, Sunny Singh, Ishita Raj, Omkar Kapoor, Sharat Saxena, Mona Ambegaonkar"/>
    <x v="4"/>
    <s v="July 5, 2020"/>
    <n v="2021"/>
    <x v="25"/>
    <n v="11"/>
    <s v="TV-MA"/>
    <x v="0"/>
    <s v="Restricted"/>
    <n v="136"/>
    <s v="Medium"/>
    <x v="36"/>
  </r>
  <r>
    <x v="1204"/>
    <x v="0"/>
    <s v="Queen"/>
    <s v="Vikas Bahl"/>
    <s v="Kangana Ranaut, Rajkummar Rao, Lisa Haydon, Mish Boyko, Jeffrey Chee Eng Ho, Marco Canadea, Sabeeka Imam, Yogendra Tikku"/>
    <x v="4"/>
    <s v="July 5, 2020"/>
    <n v="2021"/>
    <x v="28"/>
    <n v="12"/>
    <s v="TV-MA"/>
    <x v="0"/>
    <s v="Restricted"/>
    <n v="138"/>
    <s v="Medium"/>
    <x v="36"/>
  </r>
  <r>
    <x v="1205"/>
    <x v="0"/>
    <s v="Shaitan"/>
    <s v="Bejoy Nambiar"/>
    <s v="Rajeev Khandelwal, Kalki Koechlin, Gulshan Devaiah, Shiv Pandit, Kirti Kulhari, Neil Bhoopalam, Nikhil Chinappa, Rajit Kapoor, Rajkummar Rao, Pavan Malhotra"/>
    <x v="4"/>
    <s v="July 5, 2020"/>
    <n v="2021"/>
    <x v="15"/>
    <n v="15"/>
    <s v="TV-MA"/>
    <x v="0"/>
    <s v="Restricted"/>
    <n v="126"/>
    <s v="Medium"/>
    <x v="155"/>
  </r>
  <r>
    <x v="1206"/>
    <x v="0"/>
    <s v="Special 26"/>
    <s v="Neeraj Pandey"/>
    <s v="Akshay Kumar, Manoj Bajpayee, Anupam Kher, Jimmy Shergill, Kajal Aggarwal, Divya Dutta, Kharaj Mukherjee, Rajesh Sharma, Kishore Kadam, Neeru Bajwa, Deep Raj Rana, Neetu Singh"/>
    <x v="4"/>
    <s v="July 5, 2020"/>
    <n v="2021"/>
    <x v="4"/>
    <n v="13"/>
    <s v="TV-PG"/>
    <x v="2"/>
    <s v="Guidance"/>
    <n v="137"/>
    <s v="Medium"/>
    <x v="20"/>
  </r>
  <r>
    <x v="1207"/>
    <x v="0"/>
    <s v="Tanu Weds Manu"/>
    <s v="Aanand Rai"/>
    <s v="Madhavan, Kangana Ranaut, Jimmy Shergill, Deepak Dobriyal, Swara Bhaskar, Eijaz Khan, K.K. Raina, Rajendra Gupta, Ravi Kishan, Navni Parihar"/>
    <x v="4"/>
    <s v="July 5, 2020"/>
    <n v="2021"/>
    <x v="15"/>
    <n v="15"/>
    <s v="TV-14"/>
    <x v="1"/>
    <s v="Guidance"/>
    <n v="114"/>
    <s v="Medium"/>
    <x v="36"/>
  </r>
  <r>
    <x v="1208"/>
    <x v="0"/>
    <s v="What the Fish"/>
    <s v="Gurmmeet Singh"/>
    <s v="Dimple Kapadia, Vishal Sharma, Sumit Suri, Anand Tiwari, Deepti Pujari, Manu Rishi Chadha, Geetika Tyagi, Manjot Singh, Sabina Sheema"/>
    <x v="4"/>
    <s v="July 5, 2020"/>
    <n v="2021"/>
    <x v="4"/>
    <n v="13"/>
    <s v="TV-14"/>
    <x v="1"/>
    <s v="Guidance"/>
    <n v="96"/>
    <s v="Medium"/>
    <x v="43"/>
  </r>
  <r>
    <x v="1209"/>
    <x v="0"/>
    <s v="Desperados"/>
    <s v="LP"/>
    <s v="Nasim Pedrad, Anna Camp, Lamorne Morris, Heather Graham, Robbie Amell, Sarah Burns, Jessica Chaffin"/>
    <x v="2"/>
    <s v="July 3, 2020"/>
    <n v="2021"/>
    <x v="22"/>
    <n v="6"/>
    <s v="TV-MA"/>
    <x v="0"/>
    <s v="Restricted"/>
    <n v="107"/>
    <s v="Medium"/>
    <x v="35"/>
  </r>
  <r>
    <x v="1210"/>
    <x v="0"/>
    <s v="Hunter in the Blue Side of Manchester"/>
    <s v="Rako Prijanto"/>
    <s v="Adipati Dolken, Ganindra Bimo, Donny Alamsyah, Vonny Cornellya, Tania Staite, Maurice Bryrne, Kevin Bzezovski Taroreh"/>
    <x v="211"/>
    <s v="July 3, 2020"/>
    <n v="2021"/>
    <x v="22"/>
    <n v="6"/>
    <s v="TV-MA"/>
    <x v="0"/>
    <s v="Restricted"/>
    <n v="89"/>
    <s v="Short"/>
    <x v="3"/>
  </r>
  <r>
    <x v="1211"/>
    <x v="0"/>
    <s v="I Am Not Your Negro"/>
    <s v="Raoul Peck"/>
    <s v="Samuel L. Jackson, Joey Starr"/>
    <x v="212"/>
    <s v="July 3, 2020"/>
    <n v="2021"/>
    <x v="5"/>
    <n v="9"/>
    <s v="PG-13"/>
    <x v="1"/>
    <s v="Guidance"/>
    <n v="94"/>
    <s v="Medium"/>
    <x v="65"/>
  </r>
  <r>
    <x v="1212"/>
    <x v="0"/>
    <s v="The Perfect Picture: Ten Years Later"/>
    <s v="Shirley Frimpong-Manso"/>
    <s v="Jackie Appiah, Naa Ashorkor Mensa-Doku, Lydia Forson, Adjetey Anang, Richard Mofe-Damijo, Chris Attoh, Gideon Okeke, Joselyn Dumas, John Dumelo, Beverly Naya"/>
    <x v="213"/>
    <s v="July 3, 2020"/>
    <n v="2021"/>
    <x v="23"/>
    <n v="7"/>
    <s v="TV-MA"/>
    <x v="0"/>
    <s v="Restricted"/>
    <n v="148"/>
    <s v="Medium"/>
    <x v="36"/>
  </r>
  <r>
    <x v="1213"/>
    <x v="0"/>
    <s v="Thiago Ventura: POKAS"/>
    <s v="Fabio Ock, Joana Mazzucchelli"/>
    <s v="Thiago Ventura"/>
    <x v="80"/>
    <s v="July 2, 2020"/>
    <n v="2021"/>
    <x v="22"/>
    <n v="6"/>
    <s v="TV-MA"/>
    <x v="0"/>
    <s v="Restricted"/>
    <n v="82"/>
    <s v="Short"/>
    <x v="59"/>
  </r>
  <r>
    <x v="1214"/>
    <x v="0"/>
    <s v="#AnneFrank - Parallel Stories"/>
    <s v="Sabina Fedeli, Anna Migotto"/>
    <s v="Helen Mirren, Gengher Gatti"/>
    <x v="59"/>
    <s v="July 1, 2020"/>
    <n v="2021"/>
    <x v="23"/>
    <n v="7"/>
    <s v="TV-14"/>
    <x v="1"/>
    <s v="Guidance"/>
    <n v="95"/>
    <s v="Medium"/>
    <x v="98"/>
  </r>
  <r>
    <x v="1215"/>
    <x v="1"/>
    <s v="Abby Hatcher"/>
    <s v="Kyran Kelly"/>
    <s v="Macy Drouin, Wyatt White, Paul Sun-Hyung Lee, Michela Luci, Christian Dal Dosso, Laaibah Alvi, Leo Orgil"/>
    <x v="14"/>
    <s v="July 1, 2020"/>
    <n v="2021"/>
    <x v="23"/>
    <n v="7"/>
    <s v="TV-Y"/>
    <x v="3"/>
    <s v="Safe"/>
    <s v="1 Season"/>
    <s v="Seasons"/>
    <x v="156"/>
  </r>
  <r>
    <x v="1216"/>
    <x v="0"/>
    <s v="Ad"/>
    <s v="Salvador Calvo"/>
    <s v="Luis Tosar, Anna Castillo, lvaro Cervantes, Miquel Fernndez, Jess Carroza, Moustapha Oumarou, Adam Nourou, Zayidiyya Dissou, Ana Wagener, Nora Navas"/>
    <x v="35"/>
    <s v="July 1, 2020"/>
    <n v="2021"/>
    <x v="22"/>
    <n v="6"/>
    <s v="TV-MA"/>
    <x v="0"/>
    <s v="Restricted"/>
    <n v="120"/>
    <s v="Medium"/>
    <x v="3"/>
  </r>
  <r>
    <x v="1217"/>
    <x v="0"/>
    <s v="Ali Baba ve 7 Cceler"/>
    <s v="Cem Ylmaz"/>
    <s v="Cem Ylmaz, Irina Ivkina, etin Altay, Zafer Algz, Can Ylmaz, Bahtiyar Engin, Fevzi Gke, Yosi Mizrahi"/>
    <x v="104"/>
    <s v="July 1, 2020"/>
    <n v="2021"/>
    <x v="25"/>
    <n v="11"/>
    <s v="TV-MA"/>
    <x v="0"/>
    <s v="Restricted"/>
    <n v="115"/>
    <s v="Medium"/>
    <x v="45"/>
  </r>
  <r>
    <x v="1218"/>
    <x v="0"/>
    <s v="David Foster: Off the Record"/>
    <s v="Barry Avrich"/>
    <s v="David Foster"/>
    <x v="24"/>
    <s v="July 1, 2020"/>
    <n v="2021"/>
    <x v="23"/>
    <n v="7"/>
    <s v="TV-MA"/>
    <x v="0"/>
    <s v="Restricted"/>
    <n v="107"/>
    <s v="Medium"/>
    <x v="18"/>
  </r>
  <r>
    <x v="1219"/>
    <x v="0"/>
    <s v="Double Jeopardy"/>
    <s v="Bruce Beresford"/>
    <s v="Tommy Lee Jones, Ashley Judd, Bruce Greenwood, Annabeth Gish, Roma Maffia, Jay Brazeau, Michael Gaston, Daniel Lapaine"/>
    <x v="75"/>
    <s v="July 1, 2020"/>
    <n v="2021"/>
    <x v="31"/>
    <n v="27"/>
    <s v="R"/>
    <x v="0"/>
    <s v="Restricted"/>
    <n v="105"/>
    <s v="Medium"/>
    <x v="7"/>
  </r>
  <r>
    <x v="1220"/>
    <x v="0"/>
    <s v="Pek Yaknda"/>
    <s v="Cem Ylmaz"/>
    <s v="Cem Ylmaz, Tlin zen, Ozan Gven, zkan Uur, Zafer Algz, Cengiz Bozkurt, Cahit Gk, Bahtiyar Engin, Mazhar Alanson, Metin Cokun, Turul Tlek"/>
    <x v="104"/>
    <s v="July 1, 2020"/>
    <n v="2021"/>
    <x v="28"/>
    <n v="12"/>
    <s v="TV-MA"/>
    <x v="0"/>
    <s v="Restricted"/>
    <n v="134"/>
    <s v="Medium"/>
    <x v="43"/>
  </r>
  <r>
    <x v="1221"/>
    <x v="0"/>
    <s v="Stardust"/>
    <s v="Matthew Vaughn"/>
    <s v="Claire Danes, Michelle Pfeiffer, Robert De Niro, Charlie Cox, Sienna Miller, Ricky Gervais, Jason Flemyng, Rupert Everett, Peter O'Toole, Mark Strong, Kate Magowan, Ian McKellen"/>
    <x v="11"/>
    <s v="July 1, 2020"/>
    <n v="2021"/>
    <x v="18"/>
    <n v="19"/>
    <s v="PG-13"/>
    <x v="1"/>
    <s v="Guidance"/>
    <n v="128"/>
    <s v="Medium"/>
    <x v="177"/>
  </r>
  <r>
    <x v="1222"/>
    <x v="0"/>
    <s v="The F**k-It List"/>
    <s v="Michael Duggan"/>
    <s v="Eli Brown, Madison Iseman, Marcus Scribner, Jerry O'Connell, Karan Brar, Tristan Lake Leabu, Peter Facinelli, Natalie Zea"/>
    <x v="2"/>
    <s v="July 1, 2020"/>
    <n v="2021"/>
    <x v="23"/>
    <n v="7"/>
    <s v="TV-MA"/>
    <x v="0"/>
    <s v="Restricted"/>
    <n v="103"/>
    <s v="Medium"/>
    <x v="5"/>
  </r>
  <r>
    <x v="1223"/>
    <x v="0"/>
    <s v="Total Recall"/>
    <s v="Paul Verhoeven"/>
    <s v="Arnold Schwarzenegger, Rachel Ticotin, Sharon Stone, Michael Ironside, Ronny Cox, Marshall Bell, Michael Champion, Mel Johnson Jr., Roy Brocksmith, Rosemary Dunsmore"/>
    <x v="17"/>
    <s v="July 1, 2020"/>
    <n v="2021"/>
    <x v="29"/>
    <n v="36"/>
    <s v="R"/>
    <x v="0"/>
    <s v="Restricted"/>
    <n v="114"/>
    <s v="Medium"/>
    <x v="26"/>
  </r>
  <r>
    <x v="1224"/>
    <x v="0"/>
    <s v="Under the Riccione Sun"/>
    <s v="Younuts!"/>
    <s v="Cristiano Caccamo, Lorenzo Zurzolo, Ludovica Martino, Davide Calgaro, Matteo Oscar Giuggioli, Saul Nanni, Fotin Peluso, Claudia Tranchese, Isabella Ferrari, Luca Ward, Andrea Roncato, Giulia Schiavo, Maria Luisa De Crescenzo, Sergio Ruggeri, Rosanna Sapia, Tommaso Paradiso"/>
    <x v="59"/>
    <s v="July 1, 2020"/>
    <n v="2021"/>
    <x v="22"/>
    <n v="6"/>
    <s v="TV-MA"/>
    <x v="0"/>
    <s v="Restricted"/>
    <n v="102"/>
    <s v="Medium"/>
    <x v="4"/>
  </r>
  <r>
    <x v="1225"/>
    <x v="0"/>
    <s v="George Lopez: We'll Do It For Half"/>
    <s v="Troy Miller"/>
    <s v="George Lopez"/>
    <x v="2"/>
    <s v="June 30, 2020"/>
    <n v="2021"/>
    <x v="22"/>
    <n v="6"/>
    <s v="TV-MA"/>
    <x v="0"/>
    <s v="Restricted"/>
    <n v="52"/>
    <s v="Short"/>
    <x v="59"/>
  </r>
  <r>
    <x v="1226"/>
    <x v="0"/>
    <s v="The Mirror Boy"/>
    <s v="Obi Emelonye"/>
    <s v="Edward Kagutuzi, Genevieve Nnaji, Osita Iheme, Fatima Jabbe, Victor Carvalho, Felix Ceesay, John Charles Njie, Momodu Musa Ceesay"/>
    <x v="214"/>
    <s v="June 30, 2020"/>
    <n v="2021"/>
    <x v="15"/>
    <n v="15"/>
    <s v="TV-14"/>
    <x v="1"/>
    <s v="Guidance"/>
    <n v="86"/>
    <s v="Short"/>
    <x v="53"/>
  </r>
  <r>
    <x v="1227"/>
    <x v="0"/>
    <s v="#FriendButMarried 2"/>
    <s v="Rako Prijanto"/>
    <s v="Adipati Dolken, Mawar de Jongh, Sari Nila, Vonny Cornellya, Clay Gribble, Ivan Leonardy, Sarah Sechan, Jourdy Pranata"/>
    <x v="58"/>
    <s v="June 28, 2020"/>
    <n v="2021"/>
    <x v="22"/>
    <n v="6"/>
    <s v="TV-G"/>
    <x v="2"/>
    <s v="Guidance"/>
    <n v="104"/>
    <s v="Medium"/>
    <x v="23"/>
  </r>
  <r>
    <x v="1228"/>
    <x v="0"/>
    <s v="Skin"/>
    <s v="Daniel Effiong"/>
    <s v="Beverly Naya"/>
    <x v="9"/>
    <s v="June 28, 2020"/>
    <n v="2021"/>
    <x v="23"/>
    <n v="7"/>
    <s v="TV-MA"/>
    <x v="0"/>
    <s v="Restricted"/>
    <n v="76"/>
    <s v="Short"/>
    <x v="98"/>
  </r>
  <r>
    <x v="1229"/>
    <x v="0"/>
    <s v="Ride Like a Girl"/>
    <s v="Rachel Griffiths"/>
    <s v="Teresa Palmer, Sam Neill, Sullivan Stapleton, Stevie Payne, Brooke Satchwell, Magda Szubanski, Aaron Glenane, Damien Garvey, Sophia Crawford, Henry Nixon"/>
    <x v="54"/>
    <s v="June 27, 2020"/>
    <n v="2021"/>
    <x v="22"/>
    <n v="6"/>
    <s v="PG"/>
    <x v="2"/>
    <s v="Guidance"/>
    <n v="99"/>
    <s v="Medium"/>
    <x v="188"/>
  </r>
  <r>
    <x v="1230"/>
    <x v="0"/>
    <s v="Eurovision Song Contest: The Story of Fire Saga"/>
    <s v="David Dobkin"/>
    <s v="Will Ferrell, Rachel McAdams, Dan Stevens, Melissanthi Mahut, Mikael Persbrandt, lafur Darri lafsson, Graham Norton, Demi Lovato, Pierce Brosnan"/>
    <x v="2"/>
    <s v="June 26, 2020"/>
    <n v="2021"/>
    <x v="22"/>
    <n v="6"/>
    <s v="PG-13"/>
    <x v="1"/>
    <s v="Guidance"/>
    <n v="124"/>
    <s v="Medium"/>
    <x v="189"/>
  </r>
  <r>
    <x v="1231"/>
    <x v="0"/>
    <s v="Kasanova"/>
    <s v="Oluseyi Asurf"/>
    <s v="Wale Ojo, Ireti Doyle, Alvin Abayomi, Toyin Abraham, Ruby Akubueze, Chimezie Imo, Tomiwa Tegbe"/>
    <x v="9"/>
    <s v="June 26, 2020"/>
    <n v="2021"/>
    <x v="23"/>
    <n v="7"/>
    <s v="TV-14"/>
    <x v="1"/>
    <s v="Guidance"/>
    <n v="117"/>
    <s v="Medium"/>
    <x v="4"/>
  </r>
  <r>
    <x v="1232"/>
    <x v="0"/>
    <s v="Ordinary People"/>
    <s v="Eduardo Roy Jr."/>
    <s v="Ronwaldo Martin, Hasmine Killip, Maria Isabel Lopez, Raymond Lee, Erlinda Villalobos, Sue Prado"/>
    <x v="83"/>
    <s v="June 26, 2020"/>
    <n v="2021"/>
    <x v="32"/>
    <n v="10"/>
    <s v="TV-MA"/>
    <x v="0"/>
    <s v="Restricted"/>
    <n v="107"/>
    <s v="Medium"/>
    <x v="0"/>
  </r>
  <r>
    <x v="1233"/>
    <x v="0"/>
    <s v="Thackeray (Hindi)"/>
    <s v="Abhijit Panse"/>
    <s v="Nawazuddin Siddiqui, Amrita Rao, Rajeev Panday, Sanjay Narvekar, Rajesh Khera, Prakash Belawadi, Avantika Akerkar"/>
    <x v="4"/>
    <s v="June 26, 2020"/>
    <n v="2021"/>
    <x v="23"/>
    <n v="7"/>
    <s v="TV-14"/>
    <x v="1"/>
    <s v="Guidance"/>
    <n v="135"/>
    <s v="Medium"/>
    <x v="3"/>
  </r>
  <r>
    <x v="1234"/>
    <x v="0"/>
    <s v="Krishna and His Leela"/>
    <s v="Ravikanth Perepu"/>
    <s v="Siddhu Jonnalagadda, Shraddha Srinath, Seerat Kapoor, Shalini Vadnikatti, Jhansi, Viva Harsha, Sampath Raj, Samyuktha Hornad"/>
    <x v="4"/>
    <s v="June 25, 2020"/>
    <n v="2021"/>
    <x v="22"/>
    <n v="6"/>
    <s v="TV-MA"/>
    <x v="0"/>
    <s v="Restricted"/>
    <n v="126"/>
    <s v="Medium"/>
    <x v="83"/>
  </r>
  <r>
    <x v="1235"/>
    <x v="0"/>
    <s v="Prem Ratan Dhan Payo"/>
    <s v="Sooraj R. Barjatya"/>
    <s v="Salman Khan, Sonam Kapoor, Anupam Kher, Neil Nitin Mukesh, Sanjay Mishra, Swara Bhaskar, Deepak Dobriyal, Arman Kohli, Manoj Joshi, Samaira Rao, Karuna Pandey, Sucheta Khanna"/>
    <x v="4"/>
    <s v="June 25, 2020"/>
    <n v="2021"/>
    <x v="25"/>
    <n v="11"/>
    <s v="TV-14"/>
    <x v="1"/>
    <s v="Guidance"/>
    <n v="164"/>
    <s v="Medium"/>
    <x v="53"/>
  </r>
  <r>
    <x v="1236"/>
    <x v="0"/>
    <s v="Vivah"/>
    <s v="Sooraj R. Barjatya"/>
    <s v="Shahid Kapoor, Amrita Rao, Anupam Kher, Alok Nath, Seema Biswas, Samir Soni, Lata Sabharwal, Manoj Joshi, Dinesh Lamba, Amrita Prakash"/>
    <x v="4"/>
    <s v="June 25, 2020"/>
    <n v="2021"/>
    <x v="20"/>
    <n v="20"/>
    <s v="TV-14"/>
    <x v="1"/>
    <s v="Guidance"/>
    <n v="166"/>
    <s v="Medium"/>
    <x v="23"/>
  </r>
  <r>
    <x v="1237"/>
    <x v="0"/>
    <s v="Bulbbul"/>
    <s v="Anvita Dutt"/>
    <s v="Tripti Dimri, Avinash Tiwary, Rahul Bose, Parambrata Chatterjee, Paoli Dam, Veera Kapur Ee"/>
    <x v="4"/>
    <s v="June 24, 2020"/>
    <n v="2021"/>
    <x v="22"/>
    <n v="6"/>
    <s v="TV-MA"/>
    <x v="0"/>
    <s v="Restricted"/>
    <n v="94"/>
    <s v="Medium"/>
    <x v="52"/>
  </r>
  <r>
    <x v="1238"/>
    <x v="0"/>
    <s v="Nobody Knows I'm Here"/>
    <s v="Gaspar Antillo"/>
    <s v="Jorge Garca, Millaray Lobos, Luis Gnecco, Alejandro Goic, Gastn Pauls, Eduardo Paxeco"/>
    <x v="215"/>
    <s v="June 24, 2020"/>
    <n v="2021"/>
    <x v="22"/>
    <n v="6"/>
    <s v="TV-MA"/>
    <x v="0"/>
    <s v="Restricted"/>
    <n v="92"/>
    <s v="Medium"/>
    <x v="0"/>
  </r>
  <r>
    <x v="1239"/>
    <x v="0"/>
    <s v="Eric Andre: Legalize Everything"/>
    <s v="Eric Notarnicola"/>
    <s v="Eric Andr"/>
    <x v="2"/>
    <s v="June 23, 2020"/>
    <n v="2021"/>
    <x v="22"/>
    <n v="6"/>
    <s v="TV-MA"/>
    <x v="0"/>
    <s v="Restricted"/>
    <n v="52"/>
    <s v="Short"/>
    <x v="59"/>
  </r>
  <r>
    <x v="1240"/>
    <x v="0"/>
    <s v="Kappela"/>
    <s v="Musthafa"/>
    <s v="Anna Ben, Roshan Mathew, Sreenath Bhasi, Sudhi Koppa, Tanvi Ram, Musthafa, James Eliya, Vijilesh"/>
    <x v="4"/>
    <s v="June 22, 2020"/>
    <n v="2021"/>
    <x v="22"/>
    <n v="6"/>
    <s v="TV-14"/>
    <x v="1"/>
    <s v="Guidance"/>
    <n v="112"/>
    <s v="Medium"/>
    <x v="0"/>
  </r>
  <r>
    <x v="1241"/>
    <x v="0"/>
    <s v="The Royal Hibiscus Hotel"/>
    <s v="Ishaya Bako"/>
    <s v="Zainab Balogun, Kenneth Okolie, Deyemi Okanlawon, Joke Silva, Olu Jacobs, Jide Kosoko, Rachel Oniga, Kemi Lala Akindoju, Ini Dima-Okojie, Toni Tones"/>
    <x v="9"/>
    <s v="June 22, 2020"/>
    <n v="2021"/>
    <x v="5"/>
    <n v="9"/>
    <s v="TV-PG"/>
    <x v="2"/>
    <s v="Guidance"/>
    <n v="90"/>
    <s v="Medium"/>
    <x v="4"/>
  </r>
  <r>
    <x v="1242"/>
    <x v="0"/>
    <s v="Woodshock"/>
    <s v="Kate Mulleavy, Laura Mulleavy"/>
    <s v="Kirsten Dunst, Joe Cole, Pilou Asbk, Jack Kilmer, Steph DuVall, Susan Traylor, Joel McCoy, Michael Pavlicek"/>
    <x v="2"/>
    <s v="June 21, 2020"/>
    <n v="2021"/>
    <x v="5"/>
    <n v="9"/>
    <s v="R"/>
    <x v="0"/>
    <s v="Restricted"/>
    <n v="101"/>
    <s v="Medium"/>
    <x v="77"/>
  </r>
  <r>
    <x v="1243"/>
    <x v="0"/>
    <s v="Elevator Baby"/>
    <s v="Akhigbe Ilozobhie"/>
    <s v="Toyin Abraham, Timini Egbuson, Shaffy Bello, Yemi Solade, Broda Shaggi, Sambasa Nzeribe, Ijeoma Aniebo, Blessing Onwukwe"/>
    <x v="9"/>
    <s v="June 20, 2020"/>
    <n v="2021"/>
    <x v="23"/>
    <n v="7"/>
    <s v="TV-MA"/>
    <x v="0"/>
    <s v="Restricted"/>
    <n v="84"/>
    <s v="Short"/>
    <x v="3"/>
  </r>
  <r>
    <x v="1244"/>
    <x v="0"/>
    <s v="Chaman Bahaar"/>
    <s v="Apurva Dhar Badgaiyann"/>
    <s v="Jitendra Kumar, Ritika Badiani, Yogendra Tikku, Bhuvan Arora, Alam Khan, Dhirendra Tiwari, Ashwani Kumar, Bhagwan Tiwari"/>
    <x v="4"/>
    <s v="June 19, 2020"/>
    <n v="2021"/>
    <x v="22"/>
    <n v="6"/>
    <s v="TV-MA"/>
    <x v="0"/>
    <s v="Restricted"/>
    <n v="112"/>
    <s v="Medium"/>
    <x v="36"/>
  </r>
  <r>
    <x v="1245"/>
    <x v="0"/>
    <s v="Destiny"/>
    <s v="Youssef Chahine"/>
    <s v="Nour El-Sherif, Laila Elwi, Mahmoud Hemeida, Safia el-Emari, Mohamed Mounir, Khaled El Nabawy, Seif Abdelrahman, Abdalla Mahmoud, Ahmed Fouad Selim, Magdi Idris"/>
    <x v="216"/>
    <s v="June 19, 2020"/>
    <n v="2021"/>
    <x v="36"/>
    <n v="29"/>
    <s v="TV-14"/>
    <x v="1"/>
    <s v="Guidance"/>
    <n v="136"/>
    <s v="Medium"/>
    <x v="3"/>
  </r>
  <r>
    <x v="1246"/>
    <x v="0"/>
    <s v="Feel the Beat"/>
    <s v="Elissa Down"/>
    <s v="Sofia Carson, Wolfgang Novogratz, Donna Lynne Champlin, Eva Hauge, Rex Lee, Brandon Kyle Goodman, Lidya Jewett, Sadie Lapidus, Johanna Coln, Shaylee Mansfield, Shiloh Nelson, Justin Allan, Carina Battrick, Kai Zen, Marissa Jaret Winokur, Enrico Colantoni, Dennis Andres"/>
    <x v="2"/>
    <s v="June 19, 2020"/>
    <n v="2021"/>
    <x v="22"/>
    <n v="6"/>
    <s v="TV-G"/>
    <x v="2"/>
    <s v="Guidance"/>
    <n v="110"/>
    <s v="Medium"/>
    <x v="73"/>
  </r>
  <r>
    <x v="1247"/>
    <x v="0"/>
    <s v="Lost Bullet"/>
    <s v="Guillaume Pierret"/>
    <s v="Alban Lenoir, Nicolas Duvauchelle, Ramzy Bedia, Stfi Celma, Rod Paradot, Sbastien Lalanne, Pascale Arbillot, Arthur Aspaturian, Patrick Mdioni"/>
    <x v="29"/>
    <s v="June 19, 2020"/>
    <n v="2021"/>
    <x v="22"/>
    <n v="6"/>
    <s v="TV-MA"/>
    <x v="0"/>
    <s v="Restricted"/>
    <n v="93"/>
    <s v="Medium"/>
    <x v="53"/>
  </r>
  <r>
    <x v="1248"/>
    <x v="0"/>
    <s v="One-Way to Tomorrow"/>
    <s v="Ozan Aktan"/>
    <s v="Dilan iek Deniz, Metin Akdlger"/>
    <x v="104"/>
    <s v="June 19, 2020"/>
    <n v="2021"/>
    <x v="22"/>
    <n v="6"/>
    <s v="TV-MA"/>
    <x v="0"/>
    <s v="Restricted"/>
    <n v="90"/>
    <s v="Medium"/>
    <x v="23"/>
  </r>
  <r>
    <x v="1249"/>
    <x v="0"/>
    <s v="The Emigrant"/>
    <s v="Youssef Chahine"/>
    <s v="Khaled El Nabawy, Hanan Turk, Yousra, Mahmoud Hemeida, Safia el-Emari, Michel Piccoli, Ahmed Bedir"/>
    <x v="217"/>
    <s v="June 19, 2020"/>
    <n v="2021"/>
    <x v="24"/>
    <n v="32"/>
    <s v="TV-14"/>
    <x v="1"/>
    <s v="Guidance"/>
    <n v="130"/>
    <s v="Medium"/>
    <x v="3"/>
  </r>
  <r>
    <x v="1250"/>
    <x v="0"/>
    <s v="Wasp Network"/>
    <s v="Olivier Assayas"/>
    <s v="Penlope Cruz, Edgar Ramrez, Wagner Moura, Gael Garca Bernal, Ana de Armas, Leonardo Sbaraglia"/>
    <x v="218"/>
    <s v="June 19, 2020"/>
    <n v="2021"/>
    <x v="22"/>
    <n v="6"/>
    <s v="TV-MA"/>
    <x v="0"/>
    <s v="Restricted"/>
    <n v="128"/>
    <s v="Medium"/>
    <x v="20"/>
  </r>
  <r>
    <x v="1251"/>
    <x v="0"/>
    <s v="A Whisker Away"/>
    <s v="Junichi Sato, Tomotaka Shibayama"/>
    <s v="Mirai Shida, Natsuki Hanae, Hiroaki Ogi, Koichi Yamadera, Minako Kotobuki, Susumu Chiba, Ayako Kawasumi, Sayaka Ohara, Daisuke Namikawa"/>
    <x v="8"/>
    <s v="June 18, 2020"/>
    <n v="2021"/>
    <x v="22"/>
    <n v="6"/>
    <s v="TV-PG"/>
    <x v="2"/>
    <s v="Guidance"/>
    <n v="104"/>
    <s v="Medium"/>
    <x v="190"/>
  </r>
  <r>
    <x v="1252"/>
    <x v="0"/>
    <s v="Alexandria ... Why?"/>
    <s v="Youssef Chahine"/>
    <s v="Naglaa Fathi, Farid Shawqy, Mohsen Mohiedine, Ezzat El Alaili, Abdalla Mahmoud, Youssef Wahby, Yehia Chahine, Laila Fawzy, Mahmoud El Meleigy, Ahmed Zaki, Gerry Sundquist"/>
    <x v="219"/>
    <s v="June 18, 2020"/>
    <n v="2021"/>
    <x v="50"/>
    <n v="47"/>
    <s v="TV-MA"/>
    <x v="0"/>
    <s v="Restricted"/>
    <n v="131"/>
    <s v="Medium"/>
    <x v="66"/>
  </r>
  <r>
    <x v="1253"/>
    <x v="0"/>
    <s v="Alexandria: Again and Forever"/>
    <s v="Youssef Chahine"/>
    <s v="Youssef Chahine, Yousra, Hussein Fahmy, Amr Abdel-Geleel, Taheya Cariocca, Hesham Selim, Huda Sultan, Ragaa Hussein"/>
    <x v="216"/>
    <s v="June 18, 2020"/>
    <n v="2021"/>
    <x v="27"/>
    <n v="37"/>
    <s v="TV-MA"/>
    <x v="0"/>
    <s v="Restricted"/>
    <n v="109"/>
    <s v="Medium"/>
    <x v="66"/>
  </r>
  <r>
    <x v="1254"/>
    <x v="0"/>
    <s v="An Egyptian Story"/>
    <s v="Youssef Chahine"/>
    <s v="Nour El-Sherif, Magda El-Khatib, Yousra, Mohsen Mohiedine, Oussama Nadir, Layla Hamadah, Mohamed Mounir, Ragaa Hussein"/>
    <x v="65"/>
    <s v="June 18, 2020"/>
    <n v="2021"/>
    <x v="26"/>
    <n v="44"/>
    <s v="TV-MA"/>
    <x v="0"/>
    <s v="Restricted"/>
    <n v="129"/>
    <s v="Medium"/>
    <x v="57"/>
  </r>
  <r>
    <x v="1255"/>
    <x v="0"/>
    <s v="Cairo Station"/>
    <s v="Youssef Chahine"/>
    <s v="Farid Shawqy, Hind Rostom, Youssef Chahine, Hassan el Baroudi, Abdel Aziz Khalil, Naima Wasfy, Said Khalil, Abdel Ghani Nagdi"/>
    <x v="65"/>
    <s v="June 18, 2020"/>
    <n v="2021"/>
    <x v="51"/>
    <n v="68"/>
    <s v="TV-14"/>
    <x v="1"/>
    <s v="Guidance"/>
    <n v="73"/>
    <s v="Short"/>
    <x v="66"/>
  </r>
  <r>
    <x v="1256"/>
    <x v="0"/>
    <s v="Dark Waters"/>
    <s v="Youssef Chahine"/>
    <s v="Faten Hamama, Omar Sharif, Ahmed Ramzy, Hussein Riad, Ferdoos Mohammed, Aziza Helmy, Tawfik El Deken"/>
    <x v="65"/>
    <s v="June 18, 2020"/>
    <n v="2021"/>
    <x v="52"/>
    <n v="70"/>
    <s v="TV-14"/>
    <x v="1"/>
    <s v="Guidance"/>
    <n v="104"/>
    <s v="Medium"/>
    <x v="66"/>
  </r>
  <r>
    <x v="1257"/>
    <x v="0"/>
    <s v="Lola Igna"/>
    <s v="Eduardo Roy Jr."/>
    <s v="Angie Ferro, Yves Flores, Meryll Soriano, Maria Isabel Lopez, Royce Cabrera, Jojo Riguerra, Soliman Cruz, Armand Reyes"/>
    <x v="83"/>
    <s v="June 18, 2020"/>
    <n v="2021"/>
    <x v="23"/>
    <n v="7"/>
    <s v="TV-14"/>
    <x v="1"/>
    <s v="Guidance"/>
    <n v="114"/>
    <s v="Medium"/>
    <x v="43"/>
  </r>
  <r>
    <x v="1258"/>
    <x v="0"/>
    <s v="One Take"/>
    <s v="Manatsanun Phanlerdwongsakul"/>
    <s v="BNK48"/>
    <x v="57"/>
    <s v="June 18, 2020"/>
    <n v="2021"/>
    <x v="22"/>
    <n v="6"/>
    <s v="TV-G"/>
    <x v="2"/>
    <s v="Guidance"/>
    <n v="86"/>
    <s v="Short"/>
    <x v="109"/>
  </r>
  <r>
    <x v="1259"/>
    <x v="0"/>
    <s v="Saladin"/>
    <s v="Youssef Chahine"/>
    <s v="Ahmad Mazhar, Salah Zo El Faqqar, Nadia Lotfi, Hamdy Gheith, Laila Fawzy, Omar El-Hariri, Laila Taher, Hussein Riad, Mahmoud El Meleigy, Zaki Tolaimat"/>
    <x v="65"/>
    <s v="June 18, 2020"/>
    <n v="2021"/>
    <x v="53"/>
    <n v="63"/>
    <s v="TV-MA"/>
    <x v="0"/>
    <s v="Restricted"/>
    <n v="194"/>
    <s v="Long"/>
    <x v="9"/>
  </r>
  <r>
    <x v="1260"/>
    <x v="0"/>
    <s v="Stray Bullet"/>
    <s v="Georges Hachem"/>
    <s v="Nadine Labaky, Takla Chamoun, Hend Taher, Badih Abou Chakra, Rodrigue Sleiman, Nazih Youssef, Patricia Nammour, Pauline Haddad, Nasri Sayegh, Joelle Hannah, Inaam Germanos"/>
    <x v="79"/>
    <s v="June 18, 2020"/>
    <n v="2021"/>
    <x v="3"/>
    <n v="16"/>
    <s v="TV-MA"/>
    <x v="0"/>
    <s v="Restricted"/>
    <n v="76"/>
    <s v="Short"/>
    <x v="23"/>
  </r>
  <r>
    <x v="1261"/>
    <x v="0"/>
    <s v="The Blazing Sun"/>
    <s v="Youssef Chahine"/>
    <s v="Omar Sharif, Faten Hamama, Zaki Rostom, Farid Shawqy, Abdel-Wareth Asar, Menassa Fahmy, Abdelghany Kamar, Hamdy Gheith, Mohsen Hassanein, Rafeaa El Shal"/>
    <x v="65"/>
    <s v="June 18, 2020"/>
    <n v="2021"/>
    <x v="49"/>
    <n v="72"/>
    <s v="TV-14"/>
    <x v="1"/>
    <s v="Guidance"/>
    <n v="116"/>
    <s v="Medium"/>
    <x v="66"/>
  </r>
  <r>
    <x v="1262"/>
    <x v="0"/>
    <s v="The Land"/>
    <s v="Youssef Chahine"/>
    <s v="Hamdy Ahmed, Nagwa Ibrahim, Ezzat El Alaili, Tawfik El Deken, Yehia Chahine, Mahmoud El Meleigy, Salah El-Saadany, Ali El Sherif"/>
    <x v="65"/>
    <s v="June 18, 2020"/>
    <n v="2021"/>
    <x v="54"/>
    <n v="56"/>
    <s v="TV-MA"/>
    <x v="0"/>
    <s v="Restricted"/>
    <n v="130"/>
    <s v="Medium"/>
    <x v="66"/>
  </r>
  <r>
    <x v="1263"/>
    <x v="0"/>
    <s v="The Nut Job"/>
    <s v="Peter Lepeniotis"/>
    <s v="Will Arnett, Brendan Fraser, Gabriel Iglesias, Jeff Dunham, Liam Neeson, Katherine Heigl, Stephen Lang, Maya Rudolph, Sarah Gadon, James Rankin"/>
    <x v="220"/>
    <s v="June 18, 2020"/>
    <n v="2021"/>
    <x v="28"/>
    <n v="12"/>
    <s v="PG"/>
    <x v="2"/>
    <s v="Guidance"/>
    <n v="85"/>
    <s v="Short"/>
    <x v="17"/>
  </r>
  <r>
    <x v="1264"/>
    <x v="0"/>
    <s v="An Evening with Beverly Luff Linn"/>
    <s v="Jim Hosking"/>
    <s v="Aubrey Plaza, Emile Hirsch, Jemaine Clement, Craig Robinson, Matt Berry, Zach Cherry, Maria Bamford, Michael D. Cohen, Sky Elobar, Jacob Wysocki, John Kerry, Bettina Devin, Gil Gex"/>
    <x v="11"/>
    <s v="June 17, 2020"/>
    <n v="2021"/>
    <x v="21"/>
    <n v="8"/>
    <s v="R"/>
    <x v="0"/>
    <s v="Restricted"/>
    <n v="108"/>
    <s v="Medium"/>
    <x v="56"/>
  </r>
  <r>
    <x v="1265"/>
    <x v="0"/>
    <s v="Riding Faith"/>
    <s v="Paco Aguilar"/>
    <s v="John Schneider, T.C. Stallings, Grace Van Dien, Marisa Brown, Jimmy Deshler"/>
    <x v="2"/>
    <s v="June 17, 2020"/>
    <n v="2021"/>
    <x v="22"/>
    <n v="6"/>
    <s v="TV-PG"/>
    <x v="2"/>
    <s v="Guidance"/>
    <n v="81"/>
    <s v="Short"/>
    <x v="118"/>
  </r>
  <r>
    <x v="1266"/>
    <x v="0"/>
    <s v="Last Flight to Abuja"/>
    <s v="Obi Emelonye"/>
    <s v="Omotola Jalade-Ekeinde, Hakeem Kae-Kazim, Jim Iyke, Ali Nuhu, Jide Kosoko, Anthony Monjaro, Jennifer Oguzie, Uru Eke, Celine Loader"/>
    <x v="221"/>
    <s v="June 16, 2020"/>
    <n v="2021"/>
    <x v="10"/>
    <n v="14"/>
    <s v="TV-14"/>
    <x v="1"/>
    <s v="Guidance"/>
    <n v="76"/>
    <s v="Short"/>
    <x v="3"/>
  </r>
  <r>
    <x v="1267"/>
    <x v="0"/>
    <s v="The Darkness"/>
    <s v="Greg McLean"/>
    <s v="Kevin Bacon, Radha Mitchell, David Mazouz, Lucy Fry, Matt Walsh, Jennifer Morrison, Parker Mack, Paul Reiser, Ming-Na Wen, Tara Lynne Barr"/>
    <x v="2"/>
    <s v="June 16, 2020"/>
    <n v="2021"/>
    <x v="32"/>
    <n v="10"/>
    <s v="PG-13"/>
    <x v="1"/>
    <s v="Guidance"/>
    <n v="92"/>
    <s v="Medium"/>
    <x v="94"/>
  </r>
  <r>
    <x v="1268"/>
    <x v="0"/>
    <s v="Underdogs"/>
    <s v="Juan Jos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3"/>
    <s v="June 15, 2020"/>
    <n v="2021"/>
    <x v="4"/>
    <n v="13"/>
    <s v="PG"/>
    <x v="2"/>
    <s v="Guidance"/>
    <n v="85"/>
    <s v="Short"/>
    <x v="79"/>
  </r>
  <r>
    <x v="1269"/>
    <x v="0"/>
    <s v="Wira"/>
    <s v="Adrian Teh"/>
    <s v="Hairul Azreen, Fify Azmi, Ismi Melinda, Hilal Azman, Dain Said, Yayan Ruhian, Henley Hii, Josiah Hogan"/>
    <x v="66"/>
    <s v="June 15, 2020"/>
    <n v="2021"/>
    <x v="23"/>
    <n v="7"/>
    <s v="TV-14"/>
    <x v="1"/>
    <s v="Guidance"/>
    <n v="108"/>
    <s v="Medium"/>
    <x v="53"/>
  </r>
  <r>
    <x v="1270"/>
    <x v="0"/>
    <s v="4th Republic"/>
    <s v="Ishaya Bako"/>
    <s v="Kate Henshaw-Nuttal, Enyinna Nwigwe, Linda Ejiofor, Yakubu Mohammed, Bimbo Manuel, Sani Muazu, Emil Hirai-Garuba, Rekiya Ibrahim Atta"/>
    <x v="9"/>
    <s v="June 13, 2020"/>
    <n v="2021"/>
    <x v="23"/>
    <n v="7"/>
    <s v="TV-MA"/>
    <x v="0"/>
    <s v="Restricted"/>
    <n v="120"/>
    <s v="Medium"/>
    <x v="20"/>
  </r>
  <r>
    <x v="1271"/>
    <x v="0"/>
    <s v="Asura Guru"/>
    <s v="A. Raajdheep"/>
    <s v="Vikram Prabhu, Subbaraju, Mahima Nambiar, Yogi Babu, Jagan"/>
    <x v="4"/>
    <s v="June 13, 2020"/>
    <n v="2021"/>
    <x v="22"/>
    <n v="6"/>
    <s v="TV-14"/>
    <x v="1"/>
    <s v="Guidance"/>
    <n v="117"/>
    <s v="Medium"/>
    <x v="3"/>
  </r>
  <r>
    <x v="1272"/>
    <x v="0"/>
    <s v="Milea"/>
    <s v="Fajar Bustomi, Pidi Baiq"/>
    <s v="Iqbaal Ramadhan, Vanesha Prescilla, Ira Wibowo, Bucek, Happy Salma, Farhan, Maudy Koesnaedi, Jerome Kurnia"/>
    <x v="58"/>
    <s v="June 13, 2020"/>
    <n v="2021"/>
    <x v="22"/>
    <n v="6"/>
    <s v="TV-14"/>
    <x v="1"/>
    <s v="Guidance"/>
    <n v="100"/>
    <s v="Medium"/>
    <x v="23"/>
  </r>
  <r>
    <x v="1273"/>
    <x v="0"/>
    <s v="Axone"/>
    <s v="Nicholas Kharkongor"/>
    <s v="Sayani Gupta, Lin Laishram, Tenzing Dalha, Dolly Ahluwalia, Vinay Pathak, Lanuakam Ao, Rohan Joshi, Adil Hussain, Asenla Jamir"/>
    <x v="4"/>
    <s v="June 12, 2020"/>
    <n v="2021"/>
    <x v="22"/>
    <n v="6"/>
    <s v="TV-MA"/>
    <x v="0"/>
    <s v="Restricted"/>
    <n v="101"/>
    <s v="Medium"/>
    <x v="22"/>
  </r>
  <r>
    <x v="1274"/>
    <x v="0"/>
    <s v="Da 5 Bloods"/>
    <s v="Spike Lee"/>
    <s v="Delroy Lindo, Jonathan Majors, Clarke Peters, Norm Lewis, Isiah Whitlock Jr., Mlanie Thierry, Paul Walter Hauser, Jasper Pkknen, Johnny Nguyen, Chadwick Boseman"/>
    <x v="2"/>
    <s v="June 12, 2020"/>
    <n v="2021"/>
    <x v="22"/>
    <n v="6"/>
    <s v="R"/>
    <x v="0"/>
    <s v="Restricted"/>
    <n v="156"/>
    <s v="Medium"/>
    <x v="8"/>
  </r>
  <r>
    <x v="1275"/>
    <x v="0"/>
    <s v="Jo Koy: In His Elements"/>
    <s v="Michael McKay"/>
    <s v="Jo Koy, Andrew Lopez, Joey Guila, Andrew Orolfo"/>
    <x v="2"/>
    <s v="June 12, 2020"/>
    <n v="2021"/>
    <x v="22"/>
    <n v="6"/>
    <s v="TV-MA"/>
    <x v="0"/>
    <s v="Restricted"/>
    <n v="55"/>
    <s v="Short"/>
    <x v="59"/>
  </r>
  <r>
    <x v="1276"/>
    <x v="0"/>
    <s v="Okko's Inn"/>
    <s v="Kitaro Kosaka"/>
    <s v="Seiran Kobayashi, Nana Mizuki, Satsumi Matsuda, Rina Endo, Etsuko Kozakura, Yoko Asagami, Teiyu Ichiryusai, Masaki Terasoma, Hirohide Yakumaru, Anju Suzuki, Osamu Shitara, Mikako Komatsu, Horan Chiaki, Koichi Yamadera, Fumiko Orikasa"/>
    <x v="8"/>
    <s v="June 12, 2020"/>
    <n v="2021"/>
    <x v="21"/>
    <n v="8"/>
    <s v="PG"/>
    <x v="2"/>
    <s v="Guidance"/>
    <n v="96"/>
    <s v="Medium"/>
    <x v="191"/>
  </r>
  <r>
    <x v="1277"/>
    <x v="0"/>
    <s v="From A to B"/>
    <s v="Ali F. Mostafa"/>
    <s v="Fahad Albutairi, Shadi Alfons, Fadi Rifaai, Samer al Masri, Wonho Chung, Leem Lubany, Maha Abou Ouf, Ahd, Yousra El Lozy, Ali Suliman, Khaled Abol Naga, Madeline Zima"/>
    <x v="222"/>
    <s v="June 11, 2020"/>
    <n v="2021"/>
    <x v="28"/>
    <n v="12"/>
    <s v="TV-MA"/>
    <x v="0"/>
    <s v="Restricted"/>
    <n v="104"/>
    <s v="Medium"/>
    <x v="36"/>
  </r>
  <r>
    <x v="1278"/>
    <x v="0"/>
    <s v="Menahi"/>
    <s v="Ayman Makram"/>
    <s v="Fayez Al-Malki, Mona Wasef, Abdel Imam Abdullah, Reem Abdel Aziz, Dana Jabr, Emad Al Youssef, Remas Mansoor, Khalid Mengah"/>
    <x v="56"/>
    <s v="June 11, 2020"/>
    <n v="2021"/>
    <x v="16"/>
    <n v="18"/>
    <s v="TV-14"/>
    <x v="1"/>
    <s v="Guidance"/>
    <n v="101"/>
    <s v="Medium"/>
    <x v="43"/>
  </r>
  <r>
    <x v="1279"/>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2"/>
    <s v="June 10, 2020"/>
    <n v="2021"/>
    <x v="22"/>
    <n v="6"/>
    <s v="TV-14"/>
    <x v="1"/>
    <s v="Guidance"/>
    <s v="5 Seasons"/>
    <s v="Seasons"/>
    <x v="192"/>
  </r>
  <r>
    <x v="1280"/>
    <x v="0"/>
    <s v="Middle Men"/>
    <s v="George Gallo"/>
    <s v="Luke Wilson, Giovanni Ribisi, Gabriel Macht, James Caan, Jacinda Barrett, Kevin Pollak, Laura Ramsey, Rade Serbedzija, Terry Crews, Kelsey Grammer"/>
    <x v="2"/>
    <s v="June 10, 2020"/>
    <n v="2021"/>
    <x v="17"/>
    <n v="17"/>
    <s v="R"/>
    <x v="0"/>
    <s v="Restricted"/>
    <n v="113"/>
    <s v="Medium"/>
    <x v="22"/>
  </r>
  <r>
    <x v="1281"/>
    <x v="0"/>
    <s v="The Witch: Part 1 - The Subversion"/>
    <s v="Park Hoon-jung"/>
    <s v="Kim Da-mi, Cho Min-soo, Choi Woo-shik, Park Hee-soon, Choi Jung-woo, Ko Min-si, Oh Mi-hee, Kim Byung-ok"/>
    <x v="68"/>
    <s v="June 10, 2020"/>
    <n v="2021"/>
    <x v="21"/>
    <n v="8"/>
    <s v="TV-MA"/>
    <x v="0"/>
    <s v="Restricted"/>
    <n v="126"/>
    <s v="Medium"/>
    <x v="193"/>
  </r>
  <r>
    <x v="1282"/>
    <x v="0"/>
    <s v="Before I Fall"/>
    <s v="Ry Russo-Young"/>
    <s v="Zoey Deutch, Halston Sage, Erica Tremblay, Logan Miller, Cynthy Wu, Kian Lawley, Jennifer Beals, Medalion Rahimi, Diego Boneta, Elena Kampouris, Liv Hewson, G. Hannelius, Nicholas Lea, Claire Margaret Corlett, Roan Curtis"/>
    <x v="2"/>
    <s v="June 8, 2020"/>
    <n v="2021"/>
    <x v="5"/>
    <n v="9"/>
    <s v="PG-13"/>
    <x v="1"/>
    <s v="Guidance"/>
    <n v="98"/>
    <s v="Medium"/>
    <x v="21"/>
  </r>
  <r>
    <x v="1283"/>
    <x v="0"/>
    <s v="365 Days"/>
    <s v="Barbara Biaows, Tomasz Mandes"/>
    <s v="Anna-Maria Sieklucka, Michele Morrone, Bronisaw Wrocawski, Otar Saralidze, Magdalena Lamparska, Natasza Urbaska, Grayna Szapoowska, Tomasz Stockinger, Gianni Parisi, Mateusz asowski"/>
    <x v="52"/>
    <s v="June 7, 2020"/>
    <n v="2021"/>
    <x v="22"/>
    <n v="6"/>
    <s v="TV-MA"/>
    <x v="0"/>
    <s v="Restricted"/>
    <n v="114"/>
    <s v="Medium"/>
    <x v="23"/>
  </r>
  <r>
    <x v="1284"/>
    <x v="0"/>
    <s v="Forensic"/>
    <s v="Akhil Paul, Anas Khan"/>
    <s v="Tovino Thomas, Mamtha Mohandas, Renji Panicker, Saiju Kurup, Reba Monica John, Pratap Pothen, Giju John, Sreekanth Murali"/>
    <x v="4"/>
    <s v="June 7, 2020"/>
    <n v="2021"/>
    <x v="22"/>
    <n v="6"/>
    <s v="TV-14"/>
    <x v="1"/>
    <s v="Guidance"/>
    <n v="132"/>
    <s v="Medium"/>
    <x v="107"/>
  </r>
  <r>
    <x v="1285"/>
    <x v="0"/>
    <s v="Project Papa"/>
    <s v="Kanika Batra"/>
    <s v="Rakesh Batra, Kanika Batra, Sneha Kapoor, Rohn Malhotra, Munira Sen, Anaitha Nair, Rajit Kapoor"/>
    <x v="4"/>
    <s v="June 7, 2020"/>
    <n v="2021"/>
    <x v="21"/>
    <n v="8"/>
    <s v="TV-14"/>
    <x v="1"/>
    <s v="Guidance"/>
    <n v="92"/>
    <s v="Medium"/>
    <x v="0"/>
  </r>
  <r>
    <x v="1286"/>
    <x v="0"/>
    <s v="The Night Clerk"/>
    <s v="Michael Cristofer"/>
    <s v="Tye Sheridan, Ana de Armas, Helen Hunt, John Leguizamo, Johnathon Schaech, Jacque Gray"/>
    <x v="2"/>
    <s v="June 6, 2020"/>
    <n v="2021"/>
    <x v="22"/>
    <n v="6"/>
    <s v="R"/>
    <x v="0"/>
    <s v="Restricted"/>
    <n v="90"/>
    <s v="Medium"/>
    <x v="44"/>
  </r>
  <r>
    <x v="1287"/>
    <x v="0"/>
    <s v="Before the Summer Crowds"/>
    <s v="Mohamed Khan"/>
    <s v="Maged El Kedwany, Hana Shiha, Ahmed Dawood, Lana Mushtak, Hany El Metennawy"/>
    <x v="65"/>
    <s v="June 5, 2020"/>
    <n v="2021"/>
    <x v="32"/>
    <n v="10"/>
    <s v="TV-14"/>
    <x v="1"/>
    <s v="Guidance"/>
    <n v="86"/>
    <s v="Short"/>
    <x v="3"/>
  </r>
  <r>
    <x v="1288"/>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2"/>
    <s v="June 5, 2020"/>
    <n v="2021"/>
    <x v="28"/>
    <n v="12"/>
    <s v="PG-13"/>
    <x v="1"/>
    <s v="Guidance"/>
    <n v="103"/>
    <s v="Medium"/>
    <x v="35"/>
  </r>
  <r>
    <x v="1289"/>
    <x v="0"/>
    <s v="Choked: Paisa Bolta Hai"/>
    <s v="Anurag Kashyap"/>
    <s v="Saiyami Kher, Roshan Mathew, Amruta Subhash, Upendra Limaye, Tushar Dalvi, Rajshri Deshpande, Vaisnavi RP, Uday Nene, Parthveer Shukla, Sanjay Bhatia, Aditya Kumar, Milind Pathak"/>
    <x v="4"/>
    <s v="June 5, 2020"/>
    <n v="2021"/>
    <x v="22"/>
    <n v="6"/>
    <s v="TV-14"/>
    <x v="1"/>
    <s v="Guidance"/>
    <n v="114"/>
    <s v="Medium"/>
    <x v="3"/>
  </r>
  <r>
    <x v="1290"/>
    <x v="0"/>
    <s v="Merry Men 2: Another Mission"/>
    <s v="Moses Inwang"/>
    <s v="Ramsey Nouah, Ayo Makun, Jim Iyke, Falz, Uchemba Williams, Ireti Doyle, Ufuoma McDermott, Nancy Isime, Alex Asogwa"/>
    <x v="9"/>
    <s v="June 5, 2020"/>
    <n v="2021"/>
    <x v="23"/>
    <n v="7"/>
    <s v="TV-MA"/>
    <x v="0"/>
    <s v="Restricted"/>
    <n v="115"/>
    <s v="Medium"/>
    <x v="43"/>
  </r>
  <r>
    <x v="1291"/>
    <x v="1"/>
    <s v="Supernatural"/>
    <s v="Phil Sgriccia"/>
    <s v="Jared Padalecki, Jensen Ackles, Mark Sheppard, Misha Collins, Jim Beaver, Andrea Menard, Samantha Smith, Mark Pellegrino, Alexander Calvert"/>
    <x v="14"/>
    <s v="June 5, 2020"/>
    <n v="2021"/>
    <x v="23"/>
    <n v="7"/>
    <s v="TV-14"/>
    <x v="1"/>
    <s v="Guidance"/>
    <s v="15 Seasons"/>
    <s v="Seasons"/>
    <x v="194"/>
  </r>
  <r>
    <x v="1292"/>
    <x v="0"/>
    <s v="The Last Days of American Crime"/>
    <s v="Olivier Megaton"/>
    <s v="Edgar Ramrez, Michael Pitt, Anna Brewster, Patrick Bergin, Sharlto Copley, Brandon Auret, Tamer Burjaq, Terence Maynard, James Richard Marshall"/>
    <x v="2"/>
    <s v="June 5, 2020"/>
    <n v="2021"/>
    <x v="22"/>
    <n v="6"/>
    <s v="TV-MA"/>
    <x v="0"/>
    <s v="Restricted"/>
    <n v="149"/>
    <s v="Medium"/>
    <x v="155"/>
  </r>
  <r>
    <x v="1293"/>
    <x v="0"/>
    <s v="Hot Sweet Sour"/>
    <s v="Anda Haznedarolu"/>
    <s v="Bura Glsoy, zge zpirinci, Yusuf Akgn, Fsun Demirel, Gzde Trkpene, Osman Alka, Rahmi Dilligil, Somer Karvan"/>
    <x v="104"/>
    <s v="June 4, 2020"/>
    <n v="2021"/>
    <x v="5"/>
    <n v="9"/>
    <s v="TV-14"/>
    <x v="1"/>
    <s v="Guidance"/>
    <n v="102"/>
    <s v="Medium"/>
    <x v="23"/>
  </r>
  <r>
    <x v="1294"/>
    <x v="0"/>
    <s v="Overnight Republic"/>
    <s v="Murat Kepez"/>
    <s v="alar orumlu, Bra Pekin, Ersin Korkut, Glhan Tekin, Mahir pek, Uur Bilgin, ner Ate, Hakan Ummak, Patrycja Widlak, Hamza Yazc"/>
    <x v="104"/>
    <s v="June 4, 2020"/>
    <n v="2021"/>
    <x v="5"/>
    <n v="9"/>
    <s v="TV-MA"/>
    <x v="0"/>
    <s v="Restricted"/>
    <n v="105"/>
    <s v="Medium"/>
    <x v="43"/>
  </r>
  <r>
    <x v="1295"/>
    <x v="0"/>
    <s v="Cant Complain"/>
    <s v="Ahmed Nader Galal"/>
    <s v="Ahmed Helmy, Menna Shalaby, Khaled El Sawy, Lotfy Labib"/>
    <x v="65"/>
    <s v="June 3, 2020"/>
    <n v="2021"/>
    <x v="18"/>
    <n v="19"/>
    <s v="TV-MA"/>
    <x v="0"/>
    <s v="Restricted"/>
    <n v="114"/>
    <s v="Medium"/>
    <x v="4"/>
  </r>
  <r>
    <x v="1296"/>
    <x v="0"/>
    <s v="Lady Bird"/>
    <s v="Greta Gerwig"/>
    <s v="Saoirse Ronan, Laurie Metcalf, Tracy Letts, Lucas Hedges, Timothe Chalamet, Beanie Feldstein, Lois Smith, Stephen Henderson, Odeya Rush, Jordan Rodrigues"/>
    <x v="2"/>
    <s v="June 3, 2020"/>
    <n v="2021"/>
    <x v="5"/>
    <n v="9"/>
    <s v="R"/>
    <x v="0"/>
    <s v="Restricted"/>
    <n v="94"/>
    <s v="Medium"/>
    <x v="22"/>
  </r>
  <r>
    <x v="1297"/>
    <x v="0"/>
    <s v="Andaleeb El Dokki"/>
    <s v="Wael Ehsan"/>
    <s v="Mohamed Henedi, Heba Nour, Dawood Hussain, Amr Abdel-Geleel, Mohammed El Sadaany, Mohamed Sherif Hassan"/>
    <x v="65"/>
    <s v="June 2, 2020"/>
    <n v="2021"/>
    <x v="16"/>
    <n v="18"/>
    <s v="TV-14"/>
    <x v="1"/>
    <s v="Guidance"/>
    <n v="106"/>
    <s v="Medium"/>
    <x v="43"/>
  </r>
  <r>
    <x v="1298"/>
    <x v="0"/>
    <s v="Let's Dance"/>
    <s v="Inas El-Degheidy"/>
    <s v="Yousra, Tamer Hagras, Ezzat Abou Aouf, Hala Sedki, Marwan Azab"/>
    <x v="65"/>
    <s v="June 2, 2020"/>
    <n v="2021"/>
    <x v="20"/>
    <n v="20"/>
    <s v="TV-14"/>
    <x v="1"/>
    <s v="Guidance"/>
    <n v="116"/>
    <s v="Medium"/>
    <x v="36"/>
  </r>
  <r>
    <x v="1299"/>
    <x v="0"/>
    <s v="Life's Speed Bump"/>
    <s v="Wael Ehsan"/>
    <s v="Ahmed Helmy, Nour, Ezzat Abou Aouf, Ahmed Rateb, Ahmed Saeed Abdel-Ghany, Menna Arafa"/>
    <x v="65"/>
    <s v="June 2, 2020"/>
    <n v="2021"/>
    <x v="20"/>
    <n v="20"/>
    <s v="TV-14"/>
    <x v="1"/>
    <s v="Guidance"/>
    <n v="109"/>
    <s v="Medium"/>
    <x v="43"/>
  </r>
  <r>
    <x v="1300"/>
    <x v="0"/>
    <s v="My Horrible Grandma"/>
    <s v="Sameh Abdulaziz"/>
    <s v="Shaimaa Abdelkader, Samiha Ayyoub, Fify El Sebaay, Emy Samir Ghanim, Mohamed Henedi, Bassem Samra"/>
    <x v="65"/>
    <s v="June 2, 2020"/>
    <n v="2021"/>
    <x v="10"/>
    <n v="14"/>
    <s v="TV-MA"/>
    <x v="0"/>
    <s v="Restricted"/>
    <n v="100"/>
    <s v="Medium"/>
    <x v="36"/>
  </r>
  <r>
    <x v="1301"/>
    <x v="0"/>
    <s v="Sorry To Disturb"/>
    <s v="Khaled Marei"/>
    <s v="Ahmed Helmy, Mahmoud Hemeida, Menna Shalaby, Dalal Abdelaziz, Mohamed Sharaf, Tarek El Tilmisany, Mohammed El Sadaany, Samy Maghawry, Ahmed Fouad Selim, Ahmed Ramah"/>
    <x v="65"/>
    <s v="June 2, 2020"/>
    <n v="2021"/>
    <x v="16"/>
    <n v="18"/>
    <s v="TV-14"/>
    <x v="1"/>
    <s v="Guidance"/>
    <n v="116"/>
    <s v="Medium"/>
    <x v="3"/>
  </r>
  <r>
    <x v="1302"/>
    <x v="0"/>
    <s v="The Student Cop"/>
    <s v="Wael Ihsan"/>
    <s v="Karim Abdel Aziz, Hassan Hosny, Ghada Adel, Maha Ahmed, Ramez Galal, Mohamed Ragab, Mohamed El Dafrawy"/>
    <x v="65"/>
    <s v="June 2, 2020"/>
    <n v="2021"/>
    <x v="14"/>
    <n v="22"/>
    <s v="TV-14"/>
    <x v="1"/>
    <s v="Guidance"/>
    <n v="111"/>
    <s v="Medium"/>
    <x v="45"/>
  </r>
  <r>
    <x v="1303"/>
    <x v="0"/>
    <s v="What's Up?"/>
    <s v="Izidore K. Musallam"/>
    <s v="Hisham Abdulrahman, Turki Al-Yusuf, Mais Hamdan, Khaled Sami, Mishal Al-Mutairi, Hind Muhamed"/>
    <x v="223"/>
    <s v="June 2, 2020"/>
    <n v="2021"/>
    <x v="20"/>
    <n v="20"/>
    <s v="TV-PG"/>
    <x v="2"/>
    <s v="Guidance"/>
    <n v="95"/>
    <s v="Medium"/>
    <x v="36"/>
  </r>
  <r>
    <x v="1304"/>
    <x v="0"/>
    <s v="X Large"/>
    <s v="Sherif Arafa"/>
    <s v="Ahmed Helmy, Donia Samir Ghanim, Ibrahim Nasr, Yasmin Raeis, Saeed Tarabeek"/>
    <x v="65"/>
    <s v="June 2, 2020"/>
    <n v="2021"/>
    <x v="15"/>
    <n v="15"/>
    <s v="TV-14"/>
    <x v="1"/>
    <s v="Guidance"/>
    <n v="135"/>
    <s v="Medium"/>
    <x v="4"/>
  </r>
  <r>
    <x v="1305"/>
    <x v="0"/>
    <n v="122"/>
    <s v="Yasir Al Yasiri"/>
    <s v="Amina Khalil, Ahmed Dawood, Tarek Lotfy, Ahmed El Fishawy, Mahmoud Hijazi, Jihane Khalil, Asmaa Galal, Tara Emad"/>
    <x v="65"/>
    <s v="June 1, 2020"/>
    <n v="2021"/>
    <x v="23"/>
    <n v="7"/>
    <s v="TV-MA"/>
    <x v="0"/>
    <s v="Restricted"/>
    <n v="95"/>
    <s v="Medium"/>
    <x v="52"/>
  </r>
  <r>
    <x v="1306"/>
    <x v="0"/>
    <s v="Chippa"/>
    <s v="Safdar Rahman"/>
    <s v="Sunny Pawar, Chandan Roy Sanyal, Gautam Sarkar, Sumeet Thakur, Mala Mukherjee, Masood Akhtar, Veer Rajwant Singh, Joyraj Bhattacharya"/>
    <x v="4"/>
    <s v="June 1, 2020"/>
    <n v="2021"/>
    <x v="22"/>
    <n v="6"/>
    <s v="TV-14"/>
    <x v="1"/>
    <s v="Guidance"/>
    <n v="92"/>
    <s v="Medium"/>
    <x v="22"/>
  </r>
  <r>
    <x v="1307"/>
    <x v="0"/>
    <s v="Cook Off"/>
    <s v="Tomas Brickhill"/>
    <s v="Tendaiishe Chitima, Tendai Nguni, Jesese Mungoshi, Eddie Sandifolo, Charmaine Mujeri, Kudzai Sevenzo, Fungai Majaya, Eugene Zimbudzi, Chimwemwe Chipidza, Kevin Hanssen, Zihlo, Michael Kudakwashe"/>
    <x v="224"/>
    <s v="June 1, 2020"/>
    <n v="2021"/>
    <x v="5"/>
    <n v="9"/>
    <s v="TV-G"/>
    <x v="2"/>
    <s v="Guidance"/>
    <n v="100"/>
    <s v="Medium"/>
    <x v="4"/>
  </r>
  <r>
    <x v="1308"/>
    <x v="0"/>
    <s v="Kalek Shanab"/>
    <s v="Hani Al-Shaibani"/>
    <s v="Saad Abdullah, Mohamed Alkendi, Ammar Rahma, Maria Khan, Msabeh Bin Hashim, Hani Abd Al Ghani, Zayed Mohammed Mahmoud, Khaled Abdullah"/>
    <x v="90"/>
    <s v="June 1, 2020"/>
    <n v="2021"/>
    <x v="23"/>
    <n v="7"/>
    <s v="TV-PG"/>
    <x v="2"/>
    <s v="Guidance"/>
    <n v="80"/>
    <s v="Short"/>
    <x v="43"/>
  </r>
  <r>
    <x v="1309"/>
    <x v="0"/>
    <s v="Mirai"/>
    <s v="Mamoru Hosoda"/>
    <s v="Moka Kamishiraishi, Haru Kuroki, Gen Hoshino, Kumiko Aso, Mitsuo Yoshihara, Yoshiko Miyazaki, Koji Yakusho, Masaharu Fukuyama"/>
    <x v="120"/>
    <s v="June 1, 2020"/>
    <n v="2021"/>
    <x v="21"/>
    <n v="8"/>
    <s v="PG"/>
    <x v="2"/>
    <s v="Guidance"/>
    <n v="98"/>
    <s v="Medium"/>
    <x v="60"/>
  </r>
  <r>
    <x v="1310"/>
    <x v="0"/>
    <s v="The Disaster Artist"/>
    <s v="James Franco"/>
    <s v="James Franco, Dave Franco, Seth Rogen, Josh Hutcherson, Ari Graynor, Alison Brie, Jacki Weaver, Zac Efron, Hannibal Buress, Jason Mantzoukas, Nathan Fielder, Paul Scheer, Megan Mullally, Sharon Stone, Tommy Wiseau"/>
    <x v="2"/>
    <s v="June 1, 2020"/>
    <n v="2021"/>
    <x v="5"/>
    <n v="9"/>
    <s v="R"/>
    <x v="0"/>
    <s v="Restricted"/>
    <n v="104"/>
    <s v="Medium"/>
    <x v="2"/>
  </r>
  <r>
    <x v="1311"/>
    <x v="0"/>
    <s v="The Stolen"/>
    <s v="Niall Johnson"/>
    <s v="Alice Eve, Jack Davenport, Graham McTavish, Stan Walker, Richard O'Brien, Cohen Holloway, Stig Eldred, Emily Corcoran, Gillian MacGregor, Mikaela Ruegg"/>
    <x v="225"/>
    <s v="June 1, 2020"/>
    <n v="2021"/>
    <x v="32"/>
    <n v="10"/>
    <s v="TV-14"/>
    <x v="1"/>
    <s v="Guidance"/>
    <n v="98"/>
    <s v="Medium"/>
    <x v="24"/>
  </r>
  <r>
    <x v="1312"/>
    <x v="0"/>
    <s v="High Strung Free Dance"/>
    <s v="Michael Damian"/>
    <s v="Juliet Doherty, Thomas Doherty, Jane Seymour, Harry Jarvis, Joshua Sinclair-Evans, Ace Bhatti, Desmond Richardson, Kika Markham"/>
    <x v="226"/>
    <s v="May 31, 2020"/>
    <n v="2021"/>
    <x v="23"/>
    <n v="7"/>
    <s v="TV-14"/>
    <x v="1"/>
    <s v="Guidance"/>
    <n v="104"/>
    <s v="Medium"/>
    <x v="97"/>
  </r>
  <r>
    <x v="1313"/>
    <x v="0"/>
    <s v="Freej Al Taibeen"/>
    <s v="Ahmed Zain"/>
    <s v="Ali Al Shehhi, Huda Al Ghanim, Muhammed Murshed, Yaser Alneyadi, Khaled Al-Nuaimi, Nasser Al-Dhahnani, Nawal Chamoun, Iman Husein"/>
    <x v="90"/>
    <s v="May 29, 2020"/>
    <n v="2021"/>
    <x v="21"/>
    <n v="8"/>
    <s v="TV-PG"/>
    <x v="2"/>
    <s v="Guidance"/>
    <n v="99"/>
    <s v="Medium"/>
    <x v="36"/>
  </r>
  <r>
    <x v="1314"/>
    <x v="0"/>
    <s v="Kenny Sebastian: The Most Interesting Person in the Room"/>
    <s v="Angshuman Ghosh"/>
    <s v="Kenny Sebastian"/>
    <x v="4"/>
    <s v="May 29, 2020"/>
    <n v="2021"/>
    <x v="22"/>
    <n v="6"/>
    <s v="TV-MA"/>
    <x v="0"/>
    <s v="Restricted"/>
    <n v="68"/>
    <s v="Short"/>
    <x v="59"/>
  </r>
  <r>
    <x v="1315"/>
    <x v="0"/>
    <s v="The Other"/>
    <s v="Youssef Chahine"/>
    <s v="Nabila Ebeid, Mahmoud Hemeida, Hanan Turk, Hani Salama, Lebleba, Hassan Abdel Hamid, Ezzat Abou Aouf, Ahmed Fouad Selim, Amr Saad, Ahmad Wafiq"/>
    <x v="216"/>
    <s v="May 29, 2020"/>
    <n v="2021"/>
    <x v="31"/>
    <n v="27"/>
    <s v="TV-MA"/>
    <x v="0"/>
    <s v="Restricted"/>
    <n v="106"/>
    <s v="Medium"/>
    <x v="23"/>
  </r>
  <r>
    <x v="1316"/>
    <x v="0"/>
    <s v="Grandmother's Farm"/>
    <s v="Ahmed Zein"/>
    <s v="Saeed Al-Sheryani, Yaser Alneyadi, Khaled Al-Nuaimi, Abdullah Al Hamiri, Abdullah Al-Ramsi, Muhammed Murshed, Meera Ali, Am Rashed, Amal Mohammed, Aisha Al Suwaidi"/>
    <x v="90"/>
    <s v="May 28, 2020"/>
    <n v="2021"/>
    <x v="28"/>
    <n v="12"/>
    <s v="TV-14"/>
    <x v="1"/>
    <s v="Guidance"/>
    <n v="71"/>
    <s v="Short"/>
    <x v="137"/>
  </r>
  <r>
    <x v="1317"/>
    <x v="0"/>
    <s v="Grandmother's Farm Part 2"/>
    <s v="Ahmed Zein"/>
    <s v="Mansour Al Felei, Saeed Al-Sheryani, Yaser Alneyadi, Khaled Al-Nuaimi, Abdullah Al Hamiri, Abdullah Al-Ramsi, Salama Almazrouei, Am Rashed, Aisha Al Suwaidi, Muhammed Murshed"/>
    <x v="90"/>
    <s v="May 28, 2020"/>
    <n v="2021"/>
    <x v="25"/>
    <n v="11"/>
    <s v="TV-14"/>
    <x v="1"/>
    <s v="Guidance"/>
    <n v="80"/>
    <s v="Short"/>
    <x v="137"/>
  </r>
  <r>
    <x v="1318"/>
    <x v="0"/>
    <s v="Intuition"/>
    <s v="Alejandro Montiel"/>
    <s v="Luisana Lopilato, Joaqun Furriel, Rafael Ferro, Maite Lanata, Juan Manuel Guilera, Abel Ayala, Sebastin Mogordoy, Delfina Chaves, Marita Ballesteros, Miriam Odorico"/>
    <x v="42"/>
    <s v="May 28, 2020"/>
    <n v="2021"/>
    <x v="22"/>
    <n v="6"/>
    <s v="TV-MA"/>
    <x v="0"/>
    <s v="Restricted"/>
    <n v="116"/>
    <s v="Medium"/>
    <x v="20"/>
  </r>
  <r>
    <x v="1319"/>
    <x v="0"/>
    <s v="I'm No Longer Here"/>
    <s v="Fernando Fras de la Parra"/>
    <s v="Juan Daniel Garca, Angelina Chen, Jonathan Espinoza, Coral Puente, Tania Alvarado, Fanny Tovar, Luis Leonardo Zapata, Yahir Alday, Leonardo Garza, Yocelin Coronado, Deyanira Coronado"/>
    <x v="227"/>
    <s v="May 27, 2020"/>
    <n v="2021"/>
    <x v="23"/>
    <n v="7"/>
    <s v="TV-MA"/>
    <x v="0"/>
    <s v="Restricted"/>
    <n v="112"/>
    <s v="Medium"/>
    <x v="0"/>
  </r>
  <r>
    <x v="1320"/>
    <x v="0"/>
    <s v="Hannah Gadsby: Douglas"/>
    <s v="Madeleine Parry"/>
    <s v="Hannah Gadsby"/>
    <x v="54"/>
    <s v="May 26, 2020"/>
    <n v="2021"/>
    <x v="22"/>
    <n v="6"/>
    <s v="TV-MA"/>
    <x v="0"/>
    <s v="Restricted"/>
    <n v="73"/>
    <s v="Short"/>
    <x v="59"/>
  </r>
  <r>
    <x v="1321"/>
    <x v="0"/>
    <s v="Ne Zha"/>
    <s v="Yu Yang"/>
    <s v="L Yanting, Joseph, Han Mo, Chen Hao, L Qi, Zhang Jiaming, Yang Wei"/>
    <x v="103"/>
    <s v="May 25, 2020"/>
    <n v="2021"/>
    <x v="23"/>
    <n v="7"/>
    <s v="TV-14"/>
    <x v="1"/>
    <s v="Guidance"/>
    <n v="110"/>
    <s v="Medium"/>
    <x v="45"/>
  </r>
  <r>
    <x v="1322"/>
    <x v="1"/>
    <s v="Supergirl"/>
    <s v="Jesse Warn"/>
    <s v="Melissa Benoist, Mehcad Brooks, Chyler Leigh, Jeremy Jordan, David Harewood, Calista Flockhart, Emma Tremblay, Adrian Pasdar, Katie McGrath, David St. Louis, Odette Annable, Floriana Lima, Erica Durance"/>
    <x v="2"/>
    <s v="May 25, 2020"/>
    <n v="2021"/>
    <x v="23"/>
    <n v="7"/>
    <s v="TV-14"/>
    <x v="1"/>
    <s v="Guidance"/>
    <s v="5 Seasons"/>
    <s v="Seasons"/>
    <x v="192"/>
  </r>
  <r>
    <x v="1323"/>
    <x v="0"/>
    <s v="Uncut Gems"/>
    <s v="Josh Safdie, Benny Safdie"/>
    <s v="Adam Sandler, LaKeith Stanfield, Kevin Garnett, Julia Fox, Idina Menzel, Eric Bogosian, Judd Hirsch, Abel Tesfaye"/>
    <x v="2"/>
    <s v="May 25, 2020"/>
    <n v="2021"/>
    <x v="23"/>
    <n v="7"/>
    <s v="R"/>
    <x v="0"/>
    <s v="Restricted"/>
    <n v="135"/>
    <s v="Medium"/>
    <x v="13"/>
  </r>
  <r>
    <x v="1324"/>
    <x v="0"/>
    <s v="One Day We'll Talk About Today"/>
    <s v="Angga Dwimas Sasongko"/>
    <s v="Rachel Amanda, Rio Dewanto, Shelia Dara, Donny Damara, Susan Bachtiar, Oka Antara, Niken Anjani, Ardhito Pramono"/>
    <x v="58"/>
    <s v="May 23, 2020"/>
    <n v="2021"/>
    <x v="22"/>
    <n v="6"/>
    <s v="TV-G"/>
    <x v="2"/>
    <s v="Guidance"/>
    <n v="128"/>
    <s v="Medium"/>
    <x v="3"/>
  </r>
  <r>
    <x v="1325"/>
    <x v="0"/>
    <s v="Si Doel the Movie 3"/>
    <s v="Rano Karno"/>
    <s v="Rano Karno, Cornelia Agatha, Maudy Koesnaedi, Suty Karno, Mandra Naih, Aminah Tjendrakasih, Rey Bong, Akhmad Zulhoir Mardia"/>
    <x v="58"/>
    <s v="May 23, 2020"/>
    <n v="2021"/>
    <x v="22"/>
    <n v="6"/>
    <s v="TV-G"/>
    <x v="2"/>
    <s v="Guidance"/>
    <n v="93"/>
    <s v="Medium"/>
    <x v="51"/>
  </r>
  <r>
    <x v="1326"/>
    <x v="0"/>
    <s v="Living in Bondage: Breaking Free"/>
    <s v="Ramsey Nouah"/>
    <s v="Swanky JKA, Kenneth Okonkwo, Ramsey Nouah, Enyinna Nwigwe, Nancy Isime, Shawn Faqua, Munachi Abii, Zulu Adigwe"/>
    <x v="9"/>
    <s v="May 22, 2020"/>
    <n v="2021"/>
    <x v="23"/>
    <n v="7"/>
    <s v="TV-MA"/>
    <x v="0"/>
    <s v="Restricted"/>
    <n v="149"/>
    <s v="Medium"/>
    <x v="86"/>
  </r>
  <r>
    <x v="1327"/>
    <x v="0"/>
    <s v="Modest Heroes: Ponoc Short Films Theatre"/>
    <s v="Hiromasa Yonebayashi, Yoshiyuki Momose, Akihiko Yamashita"/>
    <s v="Fumino Kimura, Rio Suzuki, Machiko Ono, Sota Shinohara, Kentaro Sakaguchi, Joe Odagiri, Min Tanaka"/>
    <x v="8"/>
    <s v="May 22, 2020"/>
    <n v="2021"/>
    <x v="21"/>
    <n v="8"/>
    <s v="PG"/>
    <x v="2"/>
    <s v="Guidance"/>
    <n v="54"/>
    <s v="Short"/>
    <x v="191"/>
  </r>
  <r>
    <x v="1328"/>
    <x v="0"/>
    <s v="The Lovebirds"/>
    <s v="Michael Showalter"/>
    <s v="Issa Rae, Kumail Nanjiani, Paul Sparks, Anna Camp, Kyle Bornheimer, Nicholas X. Parsons, Andrene Ward-Hammond, Catherine Cohen, Barry Rothbart"/>
    <x v="2"/>
    <s v="May 22, 2020"/>
    <n v="2021"/>
    <x v="22"/>
    <n v="6"/>
    <s v="R"/>
    <x v="0"/>
    <s v="Restricted"/>
    <n v="87"/>
    <s v="Short"/>
    <x v="195"/>
  </r>
  <r>
    <x v="1329"/>
    <x v="1"/>
    <s v="Trailer Park Boys: The Animated Series"/>
    <s v="Norm Hiscock, Gary Howsam, Mike Smith, John Paul Tremblay, Robb Wells"/>
    <s v="Mike Smith, John Paul Tremblay, Robb Wells, John Dunsworth, Pat Roach, Cory Bowles, Jacob Rolfe, Tyrone Parsons, Sarah Dunsworth, Jeanna Harrison, Marguerite McNeil"/>
    <x v="24"/>
    <s v="May 22, 2020"/>
    <n v="2021"/>
    <x v="22"/>
    <n v="6"/>
    <s v="TV-MA"/>
    <x v="0"/>
    <s v="Restricted"/>
    <s v="2 Seasons"/>
    <s v="Seasons"/>
    <x v="196"/>
  </r>
  <r>
    <x v="1330"/>
    <x v="0"/>
    <s v="#FriendButMarried"/>
    <s v="Rako Prijanto"/>
    <s v="Adipati Dolken, Vanesha Prescilla, Rendi Jhon, Beby Tsabina, Denira Wiraguna, Refal Hady, Diandra Agatha, Sari Nila"/>
    <x v="58"/>
    <s v="May 21, 2020"/>
    <n v="2021"/>
    <x v="21"/>
    <n v="8"/>
    <s v="TV-G"/>
    <x v="2"/>
    <s v="Guidance"/>
    <n v="102"/>
    <s v="Medium"/>
    <x v="23"/>
  </r>
  <r>
    <x v="1331"/>
    <x v="0"/>
    <s v="Bye Bye London"/>
    <s v="Almunsif Alsuwaisi"/>
    <s v="Abdulhussain Abdulredah, Ghanem Al-Saleh, Mariam Al-Ghadban, Dawood Hussain, Entesar Alsharah, Mohamed Gaber"/>
    <x v="228"/>
    <s v="May 21, 2020"/>
    <n v="2021"/>
    <x v="47"/>
    <n v="45"/>
    <s v="TV-14"/>
    <x v="1"/>
    <s v="Guidance"/>
    <n v="177"/>
    <s v="Medium"/>
    <x v="36"/>
  </r>
  <r>
    <x v="1332"/>
    <x v="0"/>
    <s v="Mujeres arriba"/>
    <s v="Andrs Feddersen"/>
    <s v="Loretto Bernal, Natalia Valdebenito, Alison Mandel, Matas Assler, Cristin Riquelme, Diego Casanueva, Samuel Gonzlez, Consuelo Holzapfel, Esteban Rojas, Amanda Mller"/>
    <x v="215"/>
    <s v="May 21, 2020"/>
    <n v="2021"/>
    <x v="23"/>
    <n v="7"/>
    <s v="TV-14"/>
    <x v="1"/>
    <s v="Guidance"/>
    <n v="98"/>
    <s v="Medium"/>
    <x v="4"/>
  </r>
  <r>
    <x v="1333"/>
    <x v="0"/>
    <s v="No Longer kids"/>
    <s v="Samir Al Asfory"/>
    <s v="Said Saleh, Hassan Moustafa, Ahmed Zaki, Younes Shalabi, Nadia Shukri, Karima Mokhtar"/>
    <x v="65"/>
    <s v="May 21, 2020"/>
    <n v="2021"/>
    <x v="50"/>
    <n v="47"/>
    <s v="TV-14"/>
    <x v="1"/>
    <s v="Guidance"/>
    <n v="237"/>
    <s v="Long"/>
    <x v="36"/>
  </r>
  <r>
    <x v="1334"/>
    <x v="0"/>
    <s v="The Married Couples"/>
    <s v="Hassan AbdulSalam"/>
    <s v="Samir Ghanem, George Sidhum, Sherine, Nagah El-Mogui"/>
    <x v="65"/>
    <s v="May 21, 2020"/>
    <n v="2021"/>
    <x v="47"/>
    <n v="45"/>
    <s v="TV-14"/>
    <x v="1"/>
    <s v="Guidance"/>
    <n v="195"/>
    <s v="Long"/>
    <x v="4"/>
  </r>
  <r>
    <x v="1335"/>
    <x v="0"/>
    <s v="The School of Mischief"/>
    <s v="Houssam El-Din Mustafa"/>
    <s v="Suhair El-Babili, Adel Emam, Saeed Saleh, Younes Shalabi, Hadi El-Gayyar, Ahmad Zaki, Hassan Moustafa"/>
    <x v="65"/>
    <s v="May 21, 2020"/>
    <n v="2021"/>
    <x v="55"/>
    <n v="53"/>
    <s v="TV-14"/>
    <x v="1"/>
    <s v="Guidance"/>
    <n v="253"/>
    <s v="Seasons"/>
    <x v="36"/>
  </r>
  <r>
    <x v="1336"/>
    <x v="0"/>
    <s v="The Witness Who Didn't See Anything"/>
    <s v="Muhammad Fadl, Hany Motawie"/>
    <s v="Adel Imam, Nahed Gabr, Omar El-Hariri, Nazim Sharawy, Badr Nofal, Saeed Tarabeek, Hala Fakher, Samir Waley Eldein, Sami Gawhar, Shawqi Shamekh, Nasr Seif"/>
    <x v="65"/>
    <s v="May 21, 2020"/>
    <n v="2021"/>
    <x v="43"/>
    <n v="50"/>
    <s v="TV-PG"/>
    <x v="2"/>
    <s v="Guidance"/>
    <n v="157"/>
    <s v="Medium"/>
    <x v="43"/>
  </r>
  <r>
    <x v="1337"/>
    <x v="0"/>
    <s v="Anchor Baby"/>
    <s v="Lonzo Nzekwe"/>
    <s v="Omoni Oboli, Sam Sarpong, Terri Oliver, Colin Paradine, Mark Cassius"/>
    <x v="229"/>
    <s v="May 20, 2020"/>
    <n v="2021"/>
    <x v="3"/>
    <n v="16"/>
    <s v="TV-MA"/>
    <x v="0"/>
    <s v="Restricted"/>
    <n v="97"/>
    <s v="Medium"/>
    <x v="3"/>
  </r>
  <r>
    <x v="1338"/>
    <x v="0"/>
    <s v="Ben Platt Live from Radio City Music Hall"/>
    <s v="Alex Timbers, Sam Wrench"/>
    <s v="Ben Platt"/>
    <x v="2"/>
    <s v="May 20, 2020"/>
    <n v="2021"/>
    <x v="22"/>
    <n v="6"/>
    <s v="TV-PG"/>
    <x v="2"/>
    <s v="Guidance"/>
    <n v="85"/>
    <s v="Short"/>
    <x v="160"/>
  </r>
  <r>
    <x v="1339"/>
    <x v="0"/>
    <s v="Honeytrap"/>
    <s v="Rebecca Johnson"/>
    <s v="Jessica Sula, Lucien Laviscount, Ntonga Mwanza, Naomi Ryan, Danielle Vitalis, Lauren Johns, Tosin Cole, Savannah Gordon-Liburd, Modupe Adeyeye"/>
    <x v="1"/>
    <s v="May 20, 2020"/>
    <n v="2021"/>
    <x v="28"/>
    <n v="12"/>
    <s v="TV-MA"/>
    <x v="0"/>
    <s v="Restricted"/>
    <n v="94"/>
    <s v="Medium"/>
    <x v="44"/>
  </r>
  <r>
    <x v="1340"/>
    <x v="0"/>
    <s v="I Will Follow"/>
    <s v="Ava DuVernay"/>
    <s v="Salli Richardson-Whitfield, Michole Briana White, Omari Hardwick, Tracie Thoms, Dijon Talton, Damone Roberts, Blair Underwood, Beverly Todd"/>
    <x v="2"/>
    <s v="May 20, 2020"/>
    <n v="2021"/>
    <x v="3"/>
    <n v="16"/>
    <s v="TV-14"/>
    <x v="1"/>
    <s v="Guidance"/>
    <n v="80"/>
    <s v="Short"/>
    <x v="54"/>
  </r>
  <r>
    <x v="1341"/>
    <x v="0"/>
    <s v="Mutiny of the Worker Bees"/>
    <s v="Carlos Morett"/>
    <s v="Gustavo Egelhaaf, Alejandro Surez, Brbara de Regil, Mauricio Argelles, Csar Rodrguez, Fernando Becerril, Anna Carreiro, Carlos Macas, Jos Sefami, Raquel Garza"/>
    <x v="38"/>
    <s v="May 20, 2020"/>
    <n v="2021"/>
    <x v="22"/>
    <n v="6"/>
    <s v="TV-MA"/>
    <x v="0"/>
    <s v="Restricted"/>
    <n v="94"/>
    <s v="Medium"/>
    <x v="43"/>
  </r>
  <r>
    <x v="1342"/>
    <x v="0"/>
    <s v="What Are the Odds?"/>
    <s v="Megha Ramaswamy"/>
    <s v="Yashaswini Dayama, Karanvir Malhotra, Abhay Deol, Priyanka Bose, Monica Dogra, Sulabha Arya, Manu Rishi Chadha, Ananya Melkote"/>
    <x v="4"/>
    <s v="May 20, 2020"/>
    <n v="2021"/>
    <x v="22"/>
    <n v="6"/>
    <s v="TV-MA"/>
    <x v="0"/>
    <s v="Restricted"/>
    <n v="92"/>
    <s v="Medium"/>
    <x v="22"/>
  </r>
  <r>
    <x v="1343"/>
    <x v="0"/>
    <s v="Either Me Or My Auntie"/>
    <s v="Saeed Hamed"/>
    <s v="Mohamed Henedi, Donia Samir Ghanim, Hassan Hosny, Fadia Abdel Ghany, Alaa Morsy, Lotfy Labib, Nabil Issa, Hatem Jamel, Alaa Zinhom, Hala Sarhan"/>
    <x v="65"/>
    <s v="May 19, 2020"/>
    <n v="2021"/>
    <x v="20"/>
    <n v="20"/>
    <s v="TV-PG"/>
    <x v="2"/>
    <s v="Guidance"/>
    <n v="105"/>
    <s v="Medium"/>
    <x v="43"/>
  </r>
  <r>
    <x v="1344"/>
    <x v="0"/>
    <s v="Escaping Tel Aviv"/>
    <s v="Sherif Arafa"/>
    <s v="Karim Abdel Aziz, Mona Zaki, Sherif Mounir, Entsar, Salem Klass, Sabri Abdulmonem, Kinda Alloush, Yasser Ali Maher, Kamal Suliman, Jerjes Jbara"/>
    <x v="65"/>
    <s v="May 19, 2020"/>
    <n v="2021"/>
    <x v="17"/>
    <n v="17"/>
    <s v="TV-14"/>
    <x v="1"/>
    <s v="Guidance"/>
    <n v="120"/>
    <s v="Medium"/>
    <x v="32"/>
  </r>
  <r>
    <x v="1345"/>
    <x v="0"/>
    <s v="Game Over"/>
    <s v="Ahmed Al-Badry"/>
    <s v="Yousra, Mai Ezz El-Din, Ezzat Abou Aouf, Mohamed Nour"/>
    <x v="65"/>
    <s v="May 19, 2020"/>
    <n v="2021"/>
    <x v="10"/>
    <n v="14"/>
    <s v="TV-14"/>
    <x v="1"/>
    <s v="Guidance"/>
    <n v="96"/>
    <s v="Medium"/>
    <x v="4"/>
  </r>
  <r>
    <x v="1346"/>
    <x v="0"/>
    <s v="Karkar"/>
    <s v="Ali Ragab"/>
    <s v="Mohamed Saad, Hassan Hosny, Ragaa Al-Geddawy, Yasmin Abdulaziz, Alaa Morsy"/>
    <x v="65"/>
    <s v="May 19, 2020"/>
    <n v="2021"/>
    <x v="18"/>
    <n v="19"/>
    <s v="TV-14"/>
    <x v="1"/>
    <s v="Guidance"/>
    <n v="107"/>
    <s v="Medium"/>
    <x v="43"/>
  </r>
  <r>
    <x v="1347"/>
    <x v="0"/>
    <s v="My Sleeping Lover"/>
    <s v="Ahmad El-Badri"/>
    <s v="Mai Ezz El-Din, Khaled Abol Naga, Hassan Hosny, Marwa Abdel Monem, Moustafa Haridy, Nahla Zaki, Ezzat Abou Aouf, Reda Hamed, Muhammad Qishta"/>
    <x v="65"/>
    <s v="May 19, 2020"/>
    <n v="2021"/>
    <x v="16"/>
    <n v="18"/>
    <s v="TV-PG"/>
    <x v="2"/>
    <s v="Guidance"/>
    <n v="93"/>
    <s v="Medium"/>
    <x v="43"/>
  </r>
  <r>
    <x v="1348"/>
    <x v="0"/>
    <s v="Omar &amp; Salma 2"/>
    <s v="Ahmad El-Badri"/>
    <s v="Tamer Hosny, Mai Ezz El-Din, Ezzat Abou Aouf, Marwa Abdel Monem, Hussien Elgohary, Mirhan, Maysara"/>
    <x v="65"/>
    <s v="May 19, 2020"/>
    <n v="2021"/>
    <x v="17"/>
    <n v="17"/>
    <s v="TV-14"/>
    <x v="1"/>
    <s v="Guidance"/>
    <n v="101"/>
    <s v="Medium"/>
    <x v="43"/>
  </r>
  <r>
    <x v="1349"/>
    <x v="1"/>
    <s v="Patton Oswalt: I Love Everything"/>
    <s v="Marcus Raboy"/>
    <s v="Patton Oswalt, Bob Rubin"/>
    <x v="2"/>
    <s v="May 19, 2020"/>
    <n v="2021"/>
    <x v="22"/>
    <n v="6"/>
    <s v="TV-MA"/>
    <x v="0"/>
    <s v="Restricted"/>
    <s v="1 Season"/>
    <s v="Seasons"/>
    <x v="161"/>
  </r>
  <r>
    <x v="1350"/>
    <x v="0"/>
    <s v="Tarek's Situation"/>
    <s v="Wael Ehsan"/>
    <s v="Ahmed Helmy, Nour, Majdi Kamel, Khaled El Sawy, Mais Hamdan, Moataza Abdel Sabour, Youssef Dawood, Youssef Fawzy, Mohamed Sharaf, Osama Munir"/>
    <x v="65"/>
    <s v="May 19, 2020"/>
    <n v="2021"/>
    <x v="20"/>
    <n v="20"/>
    <s v="TV-14"/>
    <x v="1"/>
    <s v="Guidance"/>
    <n v="110"/>
    <s v="Medium"/>
    <x v="4"/>
  </r>
  <r>
    <x v="1351"/>
    <x v="0"/>
    <s v="The Beach Loafer"/>
    <s v="Ali Ragab"/>
    <s v="Ahmed Helmy, Yasmin Abdulaziz, Mahmoud Abdel Moghny, Lotfy Labib, Soad Nasr, Rico, Ahmed Rateb, Youssef Eid"/>
    <x v="65"/>
    <s v="May 19, 2020"/>
    <n v="2021"/>
    <x v="14"/>
    <n v="22"/>
    <s v="TV-14"/>
    <x v="1"/>
    <s v="Guidance"/>
    <n v="112"/>
    <s v="Medium"/>
    <x v="43"/>
  </r>
  <r>
    <x v="1352"/>
    <x v="0"/>
    <s v="Wadjda"/>
    <s v="Haifaa Al-Mansour"/>
    <s v="Reem Abdullah, Waad Mohammed, Abdullrahman Al Gohani, Ahd, Sultan Al Assaf, Alanoud Sajini, Rafa Al Sanea, Dana Abdullilah"/>
    <x v="230"/>
    <s v="May 19, 2020"/>
    <n v="2021"/>
    <x v="10"/>
    <n v="14"/>
    <s v="PG"/>
    <x v="2"/>
    <s v="Guidance"/>
    <n v="93"/>
    <s v="Medium"/>
    <x v="0"/>
  </r>
  <r>
    <x v="1353"/>
    <x v="0"/>
    <s v="Zaki Chan"/>
    <s v="Wael Ihsan"/>
    <s v="Ahmed Helmy, Yasmin Abdulaziz, Hassan Hosny, Hasan Kami"/>
    <x v="65"/>
    <s v="May 19, 2020"/>
    <n v="2021"/>
    <x v="19"/>
    <n v="21"/>
    <s v="TV-PG"/>
    <x v="2"/>
    <s v="Guidance"/>
    <n v="109"/>
    <s v="Medium"/>
    <x v="4"/>
  </r>
  <r>
    <x v="1354"/>
    <x v="0"/>
    <s v="Light in the Dark"/>
    <s v="Ekene Som Mekwunye"/>
    <s v="Rita Dominic, Joke Silva, Ngozi Nwosu, Kiki Omeili, Kalu Ikeagwu, Emmanuel Essien, Saidi Balogun"/>
    <x v="9"/>
    <s v="May 18, 2020"/>
    <n v="2021"/>
    <x v="23"/>
    <n v="7"/>
    <s v="TV-14"/>
    <x v="1"/>
    <s v="Guidance"/>
    <n v="105"/>
    <s v="Medium"/>
    <x v="3"/>
  </r>
  <r>
    <x v="1355"/>
    <x v="0"/>
    <s v="The End"/>
    <s v="Mohammed Alhmly"/>
    <s v="Mohamed El Hemaly, Abdulla Al-khudr, Ghadeer Zayid, Heba El Dorry, Abdulaziz Al-mesallam, Meshal Al-farhan, Meshal Al-Mujibel, Ibrahim Al-Sheikhly, Souad al-Husseini, Soliman Elyassin"/>
    <x v="228"/>
    <s v="May 17, 2020"/>
    <n v="2021"/>
    <x v="23"/>
    <n v="7"/>
    <s v="TV-MA"/>
    <x v="0"/>
    <s v="Restricted"/>
    <n v="97"/>
    <s v="Medium"/>
    <x v="45"/>
  </r>
  <r>
    <x v="1356"/>
    <x v="0"/>
    <s v="Heaven Without People"/>
    <s v="Lucien Bourjeily"/>
    <s v="Farah Shaer, Jean Paul Hage, Samira Sarkis, Jenny Gebara, Laeticia Semaan, Nadim Abou Samra, Hussein Hijazi, Ghassan Chemali"/>
    <x v="79"/>
    <s v="May 15, 2020"/>
    <n v="2021"/>
    <x v="5"/>
    <n v="9"/>
    <s v="TV-MA"/>
    <x v="0"/>
    <s v="Restricted"/>
    <n v="91"/>
    <s v="Medium"/>
    <x v="3"/>
  </r>
  <r>
    <x v="1357"/>
    <x v="0"/>
    <s v="I love you, stupid"/>
    <s v="Laura Ma"/>
    <s v="Quim Gutirrez, Natalia Tena, Alfonso Bassave, Alba Ribas, Patricia Vico, Ernesto Alterio"/>
    <x v="35"/>
    <s v="May 15, 2020"/>
    <n v="2021"/>
    <x v="23"/>
    <n v="7"/>
    <s v="TV-MA"/>
    <x v="0"/>
    <s v="Restricted"/>
    <n v="88"/>
    <s v="Short"/>
    <x v="4"/>
  </r>
  <r>
    <x v="1358"/>
    <x v="1"/>
    <s v="Inhuman Resources"/>
    <s v="Ziad Doueiri"/>
    <s v="Eric Cantona, Suzanne Clment, Alex Lutz, Gustave Kervern, Alice de Lencquesaing, Louise Coldefy, Nicolas Martinez, Adama Niane"/>
    <x v="29"/>
    <s v="May 15, 2020"/>
    <n v="2021"/>
    <x v="22"/>
    <n v="6"/>
    <s v="TV-MA"/>
    <x v="0"/>
    <s v="Restricted"/>
    <s v="1 Season"/>
    <s v="Seasons"/>
    <x v="46"/>
  </r>
  <r>
    <x v="1359"/>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57"/>
    <s v="May 15, 2020"/>
    <n v="2021"/>
    <x v="22"/>
    <n v="6"/>
    <s v="TV-MA"/>
    <x v="0"/>
    <s v="Restricted"/>
    <s v="1 Season"/>
    <s v="Seasons"/>
    <x v="46"/>
  </r>
  <r>
    <x v="1360"/>
    <x v="0"/>
    <s v="Dilan 1990"/>
    <s v="Fajar Bustomi, Pidi Baiq"/>
    <s v="Vanesha Prescilla, Iqbaal Ramadhan, Debo Andryos, Giulio Parengkuan, Omara Esteghlal, Yoriko Angeline, Zulfa Maharani, Brandon Salim"/>
    <x v="58"/>
    <s v="May 14, 2020"/>
    <n v="2021"/>
    <x v="21"/>
    <n v="8"/>
    <s v="TV-14"/>
    <x v="1"/>
    <s v="Guidance"/>
    <n v="109"/>
    <s v="Medium"/>
    <x v="23"/>
  </r>
  <r>
    <x v="1361"/>
    <x v="0"/>
    <s v="Dilan 1991"/>
    <s v="Fajar Bustomi, Pidi Baiq"/>
    <s v="Iqbaal Ramadhan, Vanesha Prescilla, Ira Wibowo, Bucek Depp, Happy Salma, Farhan, Maudy Koesnaedi, Jerome Kurnia"/>
    <x v="58"/>
    <s v="May 14, 2020"/>
    <n v="2021"/>
    <x v="23"/>
    <n v="7"/>
    <s v="TV-14"/>
    <x v="1"/>
    <s v="Guidance"/>
    <n v="118"/>
    <s v="Medium"/>
    <x v="23"/>
  </r>
  <r>
    <x v="1362"/>
    <x v="0"/>
    <s v="Fan of Amoory"/>
    <s v="Salmeen AlMurry Amer"/>
    <s v="AlMulla AbdulRahman, Mansour Al Felei, Abdullah Bin Heider, Alhamadi Hamad, Alzaabi Matar, AlBloushi Mayed, Althogali Saif, Alaa Shakir"/>
    <x v="90"/>
    <s v="May 14, 2020"/>
    <n v="2021"/>
    <x v="21"/>
    <n v="8"/>
    <s v="TV-G"/>
    <x v="2"/>
    <s v="Guidance"/>
    <n v="109"/>
    <s v="Medium"/>
    <x v="104"/>
  </r>
  <r>
    <x v="1363"/>
    <x v="0"/>
    <s v="Malang"/>
    <s v="Mohit Suri"/>
    <s v="Anil Kapoor, Aditya Roy Kapur, Disha Patani, Kunal Khemu, Makrand Deshpande, Vatsal Seth, Amruta Khanvilkar, Shaad Randhawa"/>
    <x v="4"/>
    <s v="May 14, 2020"/>
    <n v="2021"/>
    <x v="22"/>
    <n v="6"/>
    <s v="TV-MA"/>
    <x v="0"/>
    <s v="Restricted"/>
    <n v="131"/>
    <s v="Medium"/>
    <x v="177"/>
  </r>
  <r>
    <x v="1364"/>
    <x v="0"/>
    <s v="Rencor tatuado"/>
    <s v="Julin Hernndez"/>
    <s v="Diana Lein, Irving Pea, Csar Romero, Csar Ramos, Giovanna Zacaras, Mnica Del Carmen, Roco Verdejo, Itat Cantoral"/>
    <x v="38"/>
    <s v="May 14, 2020"/>
    <n v="2021"/>
    <x v="21"/>
    <n v="8"/>
    <s v="TV-MA"/>
    <x v="0"/>
    <s v="Restricted"/>
    <n v="152"/>
    <s v="Medium"/>
    <x v="0"/>
  </r>
  <r>
    <x v="1365"/>
    <x v="0"/>
    <s v="The Delivery Boy"/>
    <s v="Adekunle Nodash Adejuyigbe"/>
    <s v="Jamal Ibrahim, Jemima Osunde, Charles Etubiebi, Jude Chukwuka, Chris Iheuwa, Kehinde Fasuyi"/>
    <x v="9"/>
    <s v="May 14, 2020"/>
    <n v="2021"/>
    <x v="21"/>
    <n v="8"/>
    <s v="TV-14"/>
    <x v="1"/>
    <s v="Guidance"/>
    <n v="67"/>
    <s v="Short"/>
    <x v="107"/>
  </r>
  <r>
    <x v="1366"/>
    <x v="0"/>
    <s v="Wedy Atkalam"/>
    <s v="Sadeq Behbehani"/>
    <s v="Abdulmohsen Al-Qaffas, Jamal Alradhan, Jassim Al Nabhan, Layla Abdullah, Khaled Al-Buraiki"/>
    <x v="228"/>
    <s v="May 14, 2020"/>
    <n v="2021"/>
    <x v="21"/>
    <n v="8"/>
    <s v="TV-PG"/>
    <x v="2"/>
    <s v="Guidance"/>
    <n v="72"/>
    <s v="Short"/>
    <x v="36"/>
  </r>
  <r>
    <x v="1367"/>
    <x v="0"/>
    <s v="Fire in the Blood"/>
    <s v="Dylan Mohan Gray"/>
    <s v="William Hurt"/>
    <x v="4"/>
    <s v="May 13, 2020"/>
    <n v="2021"/>
    <x v="10"/>
    <n v="14"/>
    <s v="TV-14"/>
    <x v="1"/>
    <s v="Guidance"/>
    <n v="83"/>
    <s v="Short"/>
    <x v="98"/>
  </r>
  <r>
    <x v="1368"/>
    <x v="0"/>
    <s v="The Wrong Missy"/>
    <s v="Tyler Spindel"/>
    <s v="David Spade, Lauren Lapkus, Nick Swardson, Geoff Pierson, Jackie Sandler, Sarah Chalke, Rob Schneider, Chris Witaske, Joe Anoa'i, Molly Sims"/>
    <x v="2"/>
    <s v="May 13, 2020"/>
    <n v="2021"/>
    <x v="22"/>
    <n v="6"/>
    <s v="TV-MA"/>
    <x v="0"/>
    <s v="Restricted"/>
    <n v="90"/>
    <s v="Medium"/>
    <x v="35"/>
  </r>
  <r>
    <x v="1369"/>
    <x v="0"/>
    <s v="Ali &amp; Alia"/>
    <s v="Hussein El Ansary"/>
    <s v="Khalifa Albhri, Neven Madi, Talal Mahmood, Sawsan Saad, Fatma Hassan"/>
    <x v="90"/>
    <s v="May 12, 2020"/>
    <n v="2021"/>
    <x v="23"/>
    <n v="7"/>
    <s v="TV-14"/>
    <x v="1"/>
    <s v="Guidance"/>
    <n v="106"/>
    <s v="Medium"/>
    <x v="23"/>
  </r>
  <r>
    <x v="1370"/>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2"/>
    <s v="May 12, 2020"/>
    <n v="2021"/>
    <x v="22"/>
    <n v="6"/>
    <s v="TV-14"/>
    <x v="1"/>
    <s v="Guidance"/>
    <n v="190"/>
    <s v="Long"/>
    <x v="5"/>
  </r>
  <r>
    <x v="1371"/>
    <x v="0"/>
    <s v="Action Replayy"/>
    <s v="Vipul Amrutlal Shah"/>
    <s v="Akshay Kumar, Aishwarya Rai Bachchan, Om Puri, Kiron Kher, Neha Dhupia, Rannvijay Singh, Aditya Roy Kapur, Sudeepa Singh, Randhir Kapoor, Rajpal Yadav"/>
    <x v="4"/>
    <s v="May 11, 2020"/>
    <n v="2021"/>
    <x v="3"/>
    <n v="16"/>
    <s v="TV-PG"/>
    <x v="2"/>
    <s v="Guidance"/>
    <n v="129"/>
    <s v="Medium"/>
    <x v="197"/>
  </r>
  <r>
    <x v="1372"/>
    <x v="0"/>
    <s v="Andaz Apna Apna"/>
    <s v="Rajkumar Santoshi"/>
    <s v="Aamir Khan, Salman Khan, Raveena Tandon, Karisma Kapoor, Paresh Rawal, Mehmood, Deven Verma, Jagdeep, Shakti Kapoor"/>
    <x v="4"/>
    <s v="May 11, 2020"/>
    <n v="2021"/>
    <x v="24"/>
    <n v="32"/>
    <s v="TV-14"/>
    <x v="1"/>
    <s v="Guidance"/>
    <n v="160"/>
    <s v="Medium"/>
    <x v="76"/>
  </r>
  <r>
    <x v="1373"/>
    <x v="0"/>
    <s v="Have a Good Trip: Adventures in Psychedelics"/>
    <s v="Donick Cary"/>
    <s v="Nick Offerman, Adam Scott"/>
    <x v="2"/>
    <s v="May 11, 2020"/>
    <n v="2021"/>
    <x v="22"/>
    <n v="6"/>
    <s v="TV-MA"/>
    <x v="0"/>
    <s v="Restricted"/>
    <n v="86"/>
    <s v="Short"/>
    <x v="65"/>
  </r>
  <r>
    <x v="1374"/>
    <x v="0"/>
    <s v="John Henry"/>
    <s v="Will Forbes"/>
    <s v="Terry Crews, Ludacris, Jamila Velazquez, J.J. Soria, Ken Foree, Daffany Clark, Kimberly Hbert-Gregory, Tyler Alvarez"/>
    <x v="2"/>
    <s v="May 9, 2020"/>
    <n v="2021"/>
    <x v="22"/>
    <n v="6"/>
    <s v="R"/>
    <x v="0"/>
    <s v="Restricted"/>
    <n v="92"/>
    <s v="Medium"/>
    <x v="13"/>
  </r>
  <r>
    <x v="1375"/>
    <x v="0"/>
    <s v="18 Presents"/>
    <s v="Francesco Amato"/>
    <s v="Vittoria Puccini, Benedetta Porcaroli, Edoardo Leo, Sara Lazzaro, Marco Messeri, Betty Pedrazzi, Alessandro Giallocosta, Filippo Gili, Giacomo Rosselli"/>
    <x v="59"/>
    <s v="May 8, 2020"/>
    <n v="2021"/>
    <x v="22"/>
    <n v="6"/>
    <s v="TV-MA"/>
    <x v="0"/>
    <s v="Restricted"/>
    <n v="114"/>
    <s v="Medium"/>
    <x v="0"/>
  </r>
  <r>
    <x v="1376"/>
    <x v="1"/>
    <s v="The Eddy"/>
    <s v="Damien Chazelle, Houda Benyamina, Lala Marrakchi, Alan Poul"/>
    <s v="Andr Holland, Joanna Kulig, Amandla Stenberg, Lela Bekhti, Tahar Rahim, Benjamin Biolay, Adil Dehbi, Melissa George, Lada Obradovic, Tchky Karyo, Randy Kerber, Elyes Aguis, Damian Nueva Cortes"/>
    <x v="231"/>
    <s v="May 8, 2020"/>
    <n v="2021"/>
    <x v="22"/>
    <n v="6"/>
    <s v="TV-MA"/>
    <x v="0"/>
    <s v="Restricted"/>
    <s v="1 Season"/>
    <s v="Seasons"/>
    <x v="147"/>
  </r>
  <r>
    <x v="1377"/>
    <x v="0"/>
    <s v="Aerials"/>
    <s v="S.A. Zaidi"/>
    <s v="Saga Alyasery, Ana Druzhynina, Mansour Al Felei, Mohammad Abu Diak, Pascale Matar, Luke Coutts, Abeer Mohammed"/>
    <x v="90"/>
    <s v="May 7, 2020"/>
    <n v="2021"/>
    <x v="32"/>
    <n v="10"/>
    <s v="TV-14"/>
    <x v="1"/>
    <s v="Guidance"/>
    <n v="90"/>
    <s v="Medium"/>
    <x v="198"/>
  </r>
  <r>
    <x v="1378"/>
    <x v="0"/>
    <s v="In Paradox"/>
    <s v="Hamad AlSarraf"/>
    <s v="Faisal Al Omairi, Jafra Younes, Samr Ismaiel, Ghanim Alzerlli, Jaber Jokhadar, Nawar Youssef, Jassim Al Nabhan, Fayez Kazak, Nancy Khoury, Jamal Hamdan"/>
    <x v="228"/>
    <s v="May 7, 2020"/>
    <n v="2021"/>
    <x v="23"/>
    <n v="7"/>
    <s v="TV-14"/>
    <x v="1"/>
    <s v="Guidance"/>
    <n v="94"/>
    <s v="Medium"/>
    <x v="199"/>
  </r>
  <r>
    <x v="1379"/>
    <x v="1"/>
    <s v="Scissor Seven"/>
    <s v="He Xiaofeng"/>
    <s v="He Xiaofeng, Jiang Guangtao, Duan Yixuan, Zhu Rongrong, Wen Sen, Jiang Huiqin, Ban Ma, Ronny Chieng, Shinji Saito, Daniel Sosa"/>
    <x v="103"/>
    <s v="May 7, 2020"/>
    <n v="2021"/>
    <x v="22"/>
    <n v="6"/>
    <s v="TV-MA"/>
    <x v="0"/>
    <s v="Restricted"/>
    <s v="2 Seasons"/>
    <s v="Seasons"/>
    <x v="200"/>
  </r>
  <r>
    <x v="1380"/>
    <x v="0"/>
    <s v="Si Doel the Movie"/>
    <s v="Rano Karno"/>
    <s v="Rano Karno, Mandra Naih, Cornelia Agatha, Maudy Koesnaedi, Aminah Tjendrakasih, Suty Karno, Salman Alfarizi, Adam Jagwani"/>
    <x v="58"/>
    <s v="May 7, 2020"/>
    <n v="2021"/>
    <x v="21"/>
    <n v="8"/>
    <s v="TV-PG"/>
    <x v="2"/>
    <s v="Guidance"/>
    <n v="86"/>
    <s v="Short"/>
    <x v="3"/>
  </r>
  <r>
    <x v="1381"/>
    <x v="0"/>
    <s v="Becoming"/>
    <s v="Nadia Hallgren"/>
    <s v="Michelle Obama"/>
    <x v="2"/>
    <s v="May 6, 2020"/>
    <n v="2021"/>
    <x v="22"/>
    <n v="6"/>
    <s v="PG"/>
    <x v="2"/>
    <s v="Guidance"/>
    <n v="89"/>
    <s v="Short"/>
    <x v="65"/>
  </r>
  <r>
    <x v="1382"/>
    <x v="0"/>
    <s v="Jerry Seinfeld: 23 Hours To Kill"/>
    <s v="Joe DeMaio"/>
    <s v="Jerry Seinfeld"/>
    <x v="2"/>
    <s v="May 5, 2020"/>
    <n v="2021"/>
    <x v="22"/>
    <n v="6"/>
    <s v="TV-PG"/>
    <x v="2"/>
    <s v="Guidance"/>
    <n v="61"/>
    <s v="Short"/>
    <x v="59"/>
  </r>
  <r>
    <x v="1383"/>
    <x v="0"/>
    <s v="Arctic Dogs"/>
    <s v="Aaron Woodley"/>
    <s v="Jeremy Renner, Heidi Klum, James Franco, John Cleese, Omar Sy, Michael Madsen, Laurie Holden, Anjelica Huston, Alec Baldwin, Donny Falsetti"/>
    <x v="232"/>
    <s v="May 4, 2020"/>
    <n v="2021"/>
    <x v="23"/>
    <n v="7"/>
    <s v="PG"/>
    <x v="2"/>
    <s v="Guidance"/>
    <n v="93"/>
    <s v="Medium"/>
    <x v="17"/>
  </r>
  <r>
    <x v="1384"/>
    <x v="0"/>
    <s v="Luccas Neto em: Acampamento de Frias 2"/>
    <s v="Lucas Margutti"/>
    <s v="Luccas Neto, Giovanna Alparone, Jssica Diehl, Vivian Duarte"/>
    <x v="80"/>
    <s v="May 4, 2020"/>
    <n v="2021"/>
    <x v="22"/>
    <n v="6"/>
    <s v="TV-G"/>
    <x v="2"/>
    <s v="Guidance"/>
    <n v="81"/>
    <s v="Short"/>
    <x v="130"/>
  </r>
  <r>
    <x v="1385"/>
    <x v="0"/>
    <s v="One Day: Justice Delivered"/>
    <s v="Ashok Nanda"/>
    <s v="Anupam Kher, Esha Gupta, Kumud Mishra, Kashyap Bharbhaya, Anusmiritu Sarkar, Zakir Hussain, Rajesh Sharma, Murli Sharma, Ananth Narayan Mahadevan, Deepshikha"/>
    <x v="4"/>
    <s v="May 3, 2020"/>
    <n v="2021"/>
    <x v="23"/>
    <n v="7"/>
    <s v="TV-14"/>
    <x v="1"/>
    <s v="Guidance"/>
    <n v="120"/>
    <s v="Medium"/>
    <x v="3"/>
  </r>
  <r>
    <x v="1386"/>
    <x v="1"/>
    <s v="Almost Happy"/>
    <s v="Hernn Guerschuny"/>
    <s v="Sebastin Wainraich, Natalie Prez, Santiago Korovsky"/>
    <x v="42"/>
    <s v="May 2, 2020"/>
    <n v="2021"/>
    <x v="22"/>
    <n v="6"/>
    <s v="TV-MA"/>
    <x v="0"/>
    <s v="Restricted"/>
    <s v="1 Season"/>
    <s v="Seasons"/>
    <x v="201"/>
  </r>
  <r>
    <x v="1387"/>
    <x v="0"/>
    <s v="Bennett's War"/>
    <s v="Alex Ranarivelo"/>
    <s v="Michael Roark, Trace Adkins, Ali Afshar, Allison Paige, Tony Panterra, Brando Eaton, Hunter Clowdus, Michael King"/>
    <x v="2"/>
    <s v="May 2, 2020"/>
    <n v="2021"/>
    <x v="23"/>
    <n v="7"/>
    <s v="PG-13"/>
    <x v="1"/>
    <s v="Guidance"/>
    <n v="94"/>
    <s v="Medium"/>
    <x v="74"/>
  </r>
  <r>
    <x v="1388"/>
    <x v="0"/>
    <s v="Death Can Wait"/>
    <s v="Fernando Aylln"/>
    <s v="Ricardo Quevedo, Nelson Polana, Liss Pereira, Brian Moreno, Ana Cristina Botero, Jairo Ordez, Luis Alberto Saavedra, Blanca Ligia Franco, Marianne Schaller Romero, Shirley Marulanda"/>
    <x v="36"/>
    <s v="May 2, 2020"/>
    <n v="2021"/>
    <x v="22"/>
    <n v="6"/>
    <s v="TV-14"/>
    <x v="1"/>
    <s v="Guidance"/>
    <n v="91"/>
    <s v="Medium"/>
    <x v="43"/>
  </r>
  <r>
    <x v="1389"/>
    <x v="0"/>
    <s v="Lady Driver"/>
    <s v="Shaun Paul Piccinino"/>
    <s v="Grace Van Dien, Sean Patrick Flanery, Christina Moore, Casper Van Dien, Amanda Detmer, John Ducey, Matthew Joel Kranyak, David Gridley"/>
    <x v="2"/>
    <s v="May 2, 2020"/>
    <n v="2021"/>
    <x v="23"/>
    <n v="7"/>
    <s v="PG"/>
    <x v="2"/>
    <s v="Guidance"/>
    <n v="104"/>
    <s v="Medium"/>
    <x v="74"/>
  </r>
  <r>
    <x v="1390"/>
    <x v="0"/>
    <s v="Mike Birbiglia: My Girlfriend's Boyfriend"/>
    <s v="Seth Barrish"/>
    <s v="Mike Birbiglia"/>
    <x v="2"/>
    <s v="May 2, 2020"/>
    <n v="2021"/>
    <x v="4"/>
    <n v="13"/>
    <s v="TV-14"/>
    <x v="1"/>
    <s v="Guidance"/>
    <n v="76"/>
    <s v="Short"/>
    <x v="59"/>
  </r>
  <r>
    <x v="1391"/>
    <x v="0"/>
    <s v="Roped"/>
    <s v="Shaun Paul Piccinino"/>
    <s v="Josh Swickard, Casper Van Dien, Lorynn York, Christina Moore, John Schneider, Michael Roark, Shane Graham, Cooper Lundeen, Javicia Leslie, Spencer Neville"/>
    <x v="2"/>
    <s v="May 2, 2020"/>
    <n v="2021"/>
    <x v="22"/>
    <n v="6"/>
    <s v="PG"/>
    <x v="2"/>
    <s v="Guidance"/>
    <n v="90"/>
    <s v="Medium"/>
    <x v="202"/>
  </r>
  <r>
    <x v="1392"/>
    <x v="0"/>
    <s v="The Stand at Paxton County"/>
    <s v="Brett Hedlund"/>
    <s v="Jacqueline Toboni, Michael O'Neill, Tyler Jacob Moore, Christopher McDonald, Sean O'Bryan, Blake Sheldon, Zoe Kanters, Greg Perrow, Tanner Thomason"/>
    <x v="2"/>
    <s v="May 2, 2020"/>
    <n v="2021"/>
    <x v="22"/>
    <n v="6"/>
    <s v="R"/>
    <x v="0"/>
    <s v="Restricted"/>
    <n v="103"/>
    <s v="Medium"/>
    <x v="77"/>
  </r>
  <r>
    <x v="1393"/>
    <x v="0"/>
    <s v="All Day and a Night"/>
    <s v="Joe Robert Cole"/>
    <s v="Jeffrey Wright, Ashton Sanders, Regina Taylor, Yahya Abdul-Mateen II, Isaiah John, Kelly Jenrette, Shakira Ja-nai Paye"/>
    <x v="2"/>
    <s v="May 1, 2020"/>
    <n v="2021"/>
    <x v="22"/>
    <n v="6"/>
    <s v="R"/>
    <x v="0"/>
    <s v="Restricted"/>
    <n v="122"/>
    <s v="Medium"/>
    <x v="44"/>
  </r>
  <r>
    <x v="1394"/>
    <x v="0"/>
    <s v="Cracked Up: The Darrell Hammond Story"/>
    <s v="Michelle Esrick"/>
    <s v="Darrell Hammond"/>
    <x v="2"/>
    <s v="May 1, 2020"/>
    <n v="2021"/>
    <x v="21"/>
    <n v="8"/>
    <s v="TV-MA"/>
    <x v="0"/>
    <s v="Restricted"/>
    <n v="97"/>
    <s v="Medium"/>
    <x v="65"/>
  </r>
  <r>
    <x v="1395"/>
    <x v="0"/>
    <s v="Get In"/>
    <s v="Olivier Abbou"/>
    <s v="Adama Niane, Stphane Caillard, Paul Hamy, Eddy Leduc, Hubert Delattre, Matthieu Kacou, Charlotte Geiger, Christopher Fataki"/>
    <x v="161"/>
    <s v="May 1, 2020"/>
    <n v="2021"/>
    <x v="23"/>
    <n v="7"/>
    <s v="TV-MA"/>
    <x v="0"/>
    <s v="Restricted"/>
    <n v="98"/>
    <s v="Medium"/>
    <x v="107"/>
  </r>
  <r>
    <x v="1396"/>
    <x v="0"/>
    <s v="Go! Go! Cory Carson: The Chrissy"/>
    <s v="Alex Woo, Stanley Moore"/>
    <s v="Alan C. Lim, Maisie Benson, Kerry Gudjohnsen, Terrance Smith, Paul Killam, Omari Weaver, Ella Joy Ballesteros, Smith Foreman, Stanley Moore"/>
    <x v="2"/>
    <s v="May 1, 2020"/>
    <n v="2021"/>
    <x v="22"/>
    <n v="6"/>
    <s v="TV-Y"/>
    <x v="3"/>
    <s v="Safe"/>
    <n v="42"/>
    <s v="Short"/>
    <x v="80"/>
  </r>
  <r>
    <x v="1397"/>
    <x v="0"/>
    <s v="Madagascar: Escape 2 Africa"/>
    <s v="Eric Darnell, Tom McGrath"/>
    <s v="Ben Stiller, Chris Rock, David Schwimmer, Jada Pinkett Smith, Sacha Baron Cohen, Cedric the Entertainer, Andy Richter, Bernie Mac, Alec Baldwin, Sherri Shepherd"/>
    <x v="2"/>
    <s v="May 1, 2020"/>
    <n v="2021"/>
    <x v="16"/>
    <n v="18"/>
    <s v="PG"/>
    <x v="2"/>
    <s v="Guidance"/>
    <n v="91"/>
    <s v="Medium"/>
    <x v="17"/>
  </r>
  <r>
    <x v="1398"/>
    <x v="0"/>
    <s v="Material"/>
    <s v="Craig Freimond"/>
    <s v="Vincent Ebrahim, Riaad Moosa, Joey Rasdien, Denise Newman, Krijay Govender, Nik Rabinowitz, Zakeeya Patel, Carishma Basday, Royston Stoffels, Mel Miller"/>
    <x v="40"/>
    <s v="May 1, 2020"/>
    <n v="2021"/>
    <x v="10"/>
    <n v="14"/>
    <s v="TV-14"/>
    <x v="1"/>
    <s v="Guidance"/>
    <n v="94"/>
    <s v="Medium"/>
    <x v="36"/>
  </r>
  <r>
    <x v="1399"/>
    <x v="0"/>
    <s v="Mrs. Serial Killer"/>
    <s v="Shirish Kunder"/>
    <s v="Jacqueline Fernandez, Manoj Bajpayee, Mohit Raina, Zayn Marie Khan"/>
    <x v="4"/>
    <s v="May 1, 2020"/>
    <n v="2021"/>
    <x v="22"/>
    <n v="6"/>
    <s v="TV-MA"/>
    <x v="0"/>
    <s v="Restricted"/>
    <n v="107"/>
    <s v="Medium"/>
    <x v="107"/>
  </r>
  <r>
    <x v="1400"/>
    <x v="0"/>
    <s v="Psycho"/>
    <s v="Mysskin"/>
    <s v="Udhayanidhi Stalin, Aditi Rao Hydari, Nithya Menon, Ram, Rajkumar Pitchumani"/>
    <x v="4"/>
    <s v="May 1, 2020"/>
    <n v="2021"/>
    <x v="22"/>
    <n v="6"/>
    <s v="TV-MA"/>
    <x v="0"/>
    <s v="Restricted"/>
    <n v="143"/>
    <s v="Medium"/>
    <x v="86"/>
  </r>
  <r>
    <x v="1401"/>
    <x v="0"/>
    <s v="The Half Of It"/>
    <s v="Alice Wu"/>
    <s v="Leah Lewis, Daniel Diemer, Alexxis Lemire, Wolfgang Novogratz, Collin Chou, Becky Ann Baker, Enrique Murciano, Macintyre Dixon, Catherine Curtin"/>
    <x v="2"/>
    <s v="May 1, 2020"/>
    <n v="2021"/>
    <x v="22"/>
    <n v="6"/>
    <s v="PG-13"/>
    <x v="1"/>
    <s v="Guidance"/>
    <n v="105"/>
    <s v="Medium"/>
    <x v="203"/>
  </r>
  <r>
    <x v="1402"/>
    <x v="0"/>
    <s v="The Heartbreak Kid"/>
    <s v="Bobby Farrelly, Peter Farrelly"/>
    <s v="Ben Stiller, Michelle Monaghan, Jerry Stiller, Malin Akerman, Stephanie Courtney, Rob Corddry, Carlos Mencia, Ali Hillis, Danny McBride, Scott Wilson"/>
    <x v="2"/>
    <s v="May 1, 2020"/>
    <n v="2021"/>
    <x v="18"/>
    <n v="19"/>
    <s v="R"/>
    <x v="0"/>
    <s v="Restricted"/>
    <n v="116"/>
    <s v="Medium"/>
    <x v="35"/>
  </r>
  <r>
    <x v="1403"/>
    <x v="0"/>
    <s v="What a Girl Wants"/>
    <s v="Dennie Gordon"/>
    <s v="Amanda Bynes, Colin Firth, Kelly Preston, Eileen Atkins, Anna Chancellor, Jonathan Pryce, Oliver James, Christina Cole"/>
    <x v="31"/>
    <s v="May 1, 2020"/>
    <n v="2021"/>
    <x v="13"/>
    <n v="23"/>
    <s v="PG"/>
    <x v="2"/>
    <s v="Guidance"/>
    <n v="105"/>
    <s v="Medium"/>
    <x v="17"/>
  </r>
  <r>
    <x v="1404"/>
    <x v="0"/>
    <s v="Dangerous Lies"/>
    <s v="Michael M. Scott"/>
    <s v="Camila Mendes, Jessie T. Usher, Jamie Chung, Cam Gigandet, Sasha Alexander, Elliott Gould"/>
    <x v="2"/>
    <s v="April 30, 2020"/>
    <n v="2021"/>
    <x v="22"/>
    <n v="6"/>
    <s v="TV-14"/>
    <x v="1"/>
    <s v="Guidance"/>
    <n v="97"/>
    <s v="Medium"/>
    <x v="7"/>
  </r>
  <r>
    <x v="1405"/>
    <x v="0"/>
    <s v="Rich in Love"/>
    <s v="Bruno Garotti"/>
    <s v="Danilo Mesquita, Giovanna Lancellotti, Jaffar Bambirra, Lell, Ernani Moraes, Gillray Coutinho, Jeniffer Dias, Bruna Griphao, Fernanda Paes Leme"/>
    <x v="80"/>
    <s v="April 30, 2020"/>
    <n v="2021"/>
    <x v="22"/>
    <n v="6"/>
    <s v="TV-14"/>
    <x v="1"/>
    <s v="Guidance"/>
    <n v="105"/>
    <s v="Medium"/>
    <x v="4"/>
  </r>
  <r>
    <x v="1406"/>
    <x v="1"/>
    <s v="The Forest of Love: Deep Cut"/>
    <s v="Sion Sono"/>
    <s v="Kippei Shiina, Shinnosuke Mitsushima, Kyooko Hinami, Eri Kamataki, Young Dais, Natsuki Kawamura, Yuzuka Nakaya, Dai Hasegawa, Chiho Fujii, Sei Matobu, Denden"/>
    <x v="8"/>
    <s v="April 30, 2020"/>
    <n v="2021"/>
    <x v="22"/>
    <n v="6"/>
    <s v="TV-MA"/>
    <x v="0"/>
    <s v="Restricted"/>
    <s v="1 Season"/>
    <s v="Seasons"/>
    <x v="46"/>
  </r>
  <r>
    <x v="1407"/>
    <x v="1"/>
    <s v="The Victims' Game"/>
    <s v="David Chuang, Chen Kuan-chung"/>
    <s v="Joseph Chang, Hsu Wei-ning, Jason Wang, Ruby Lin, Moon Lee, River Huang, Chen Chia-kuei, Ding Ning, Hsia Ching-ting, Rexen Cheng"/>
    <x v="45"/>
    <s v="April 30, 2020"/>
    <n v="2021"/>
    <x v="22"/>
    <n v="6"/>
    <s v="TV-MA"/>
    <x v="0"/>
    <s v="Restricted"/>
    <s v="1 Season"/>
    <s v="Seasons"/>
    <x v="46"/>
  </r>
  <r>
    <x v="1408"/>
    <x v="0"/>
    <s v="Eki Elmalar"/>
    <s v="Ylmaz Erdoan"/>
    <s v="Ylmaz Erdoan, Farah Zeynep Abdullah, Songl den, kran Oval, Devrim Yakut, kr zyldz, Fatih Artman, Cezmi Baskn, Caner Cindoruk, Ersin Korkut"/>
    <x v="104"/>
    <s v="April 29, 2020"/>
    <n v="2021"/>
    <x v="32"/>
    <n v="10"/>
    <s v="TV-PG"/>
    <x v="2"/>
    <s v="Guidance"/>
    <n v="109"/>
    <s v="Medium"/>
    <x v="3"/>
  </r>
  <r>
    <x v="1409"/>
    <x v="0"/>
    <s v="Love Is War"/>
    <s v="Omoni Oboli"/>
    <s v="Omoni Oboli, Richard Mofe-Damijo, Jide Kosoko, Akin Lewis, Bimbo Manuel, Shaffy Bello, Toke Makinwa, Femi Branch, Uzor Osimkpa"/>
    <x v="9"/>
    <s v="April 29, 2020"/>
    <n v="2021"/>
    <x v="23"/>
    <n v="7"/>
    <s v="TV-14"/>
    <x v="1"/>
    <s v="Guidance"/>
    <n v="111"/>
    <s v="Medium"/>
    <x v="36"/>
  </r>
  <r>
    <x v="1410"/>
    <x v="0"/>
    <s v="R.K.Nagar"/>
    <s v="Saravana Rajan"/>
    <s v="Vaibhav Reddy, Sana Althaf, Sampath Raj, Inigo Prabhakaran, Anjana Keerthi, Subbu Panchu"/>
    <x v="4"/>
    <s v="April 29, 2020"/>
    <n v="2021"/>
    <x v="23"/>
    <n v="7"/>
    <s v="TV-14"/>
    <x v="1"/>
    <s v="Guidance"/>
    <n v="132"/>
    <s v="Medium"/>
    <x v="15"/>
  </r>
  <r>
    <x v="1411"/>
    <x v="0"/>
    <s v="Beynelmilel"/>
    <s v="Muharrem Glmez, Srr Sreyya nder"/>
    <s v="Cezmi Baskn, zg Namal, Umut Kurt, Nazmi Krk, Bahri Beyat, Meral Okay, Dilber Ay, ahin Irmak, Oktay Kaynarca, Burak Tamdoan"/>
    <x v="104"/>
    <s v="April 28, 2020"/>
    <n v="2021"/>
    <x v="20"/>
    <n v="20"/>
    <s v="TV-MA"/>
    <x v="0"/>
    <s v="Restricted"/>
    <n v="102"/>
    <s v="Medium"/>
    <x v="36"/>
  </r>
  <r>
    <x v="1412"/>
    <x v="0"/>
    <s v="Bir Baba Hindu"/>
    <s v="Sermiyan Midyat"/>
    <s v="Sermiyan Midyat, afak Sezer, Nicole Faria, Burak Satbol"/>
    <x v="233"/>
    <s v="April 28, 2020"/>
    <n v="2021"/>
    <x v="32"/>
    <n v="10"/>
    <s v="TV-MA"/>
    <x v="0"/>
    <s v="Restricted"/>
    <n v="107"/>
    <s v="Medium"/>
    <x v="45"/>
  </r>
  <r>
    <x v="1413"/>
    <x v="0"/>
    <s v="Boushkash"/>
    <s v="Ahmed Yousry, Hazem Fouda"/>
    <s v="Mohamed Saad, Zeina, Ezzat Abou Aouf, Edward, Hassan Hosny, Ahmed Rateb, Hamdi el Sakhawy, Safaa El-Toukhy"/>
    <x v="65"/>
    <s v="April 28, 2020"/>
    <n v="2021"/>
    <x v="16"/>
    <n v="18"/>
    <s v="TV-MA"/>
    <x v="0"/>
    <s v="Restricted"/>
    <n v="100"/>
    <s v="Medium"/>
    <x v="43"/>
  </r>
  <r>
    <x v="1414"/>
    <x v="0"/>
    <s v="Cinar Agaci"/>
    <s v="Handan peki"/>
    <s v="Nurgl Yeilay, Celile Toyon Uysal, Deniz Deha Lostar, Settar Tanren, Suzan Aksoy, Hseyin Avni Danyal, Jlide Kural, Ragp Sava"/>
    <x v="104"/>
    <s v="April 28, 2020"/>
    <n v="2021"/>
    <x v="15"/>
    <n v="15"/>
    <s v="TV-14"/>
    <x v="1"/>
    <s v="Guidance"/>
    <n v="115"/>
    <s v="Medium"/>
    <x v="36"/>
  </r>
  <r>
    <x v="1415"/>
    <x v="0"/>
    <s v="Grmce"/>
    <s v="Kvan Barun"/>
    <s v="Eda Ece, Dilah Demir, Gupse zay, Bura Glsoy"/>
    <x v="104"/>
    <s v="April 28, 2020"/>
    <n v="2021"/>
    <x v="32"/>
    <n v="10"/>
    <s v="TV-MA"/>
    <x v="0"/>
    <s v="Restricted"/>
    <n v="104"/>
    <s v="Medium"/>
    <x v="48"/>
  </r>
  <r>
    <x v="1416"/>
    <x v="0"/>
    <s v="stanbul Krmzs"/>
    <s v="Ferzan zpetek"/>
    <s v="Halit Ergen, Nejat ler, Mehmet Gnsr, idem Selk Onat, Tuba Bykstn, Serra Ylmaz, Zerrin Tekindor, Ayten Gker, pek Bilgin, Ergin Bal"/>
    <x v="234"/>
    <s v="April 28, 2020"/>
    <n v="2021"/>
    <x v="5"/>
    <n v="9"/>
    <s v="TV-MA"/>
    <x v="0"/>
    <s v="Restricted"/>
    <n v="110"/>
    <s v="Medium"/>
    <x v="0"/>
  </r>
  <r>
    <x v="1417"/>
    <x v="0"/>
    <s v="Kk Esnaf"/>
    <s v="Bedran Gzel"/>
    <s v="brahim Bykak, Zeynep Koak, Gupse zay, Cengiz Bozkurt"/>
    <x v="104"/>
    <s v="April 28, 2020"/>
    <n v="2021"/>
    <x v="32"/>
    <n v="10"/>
    <s v="TV-MA"/>
    <x v="0"/>
    <s v="Restricted"/>
    <n v="100"/>
    <s v="Medium"/>
    <x v="43"/>
  </r>
  <r>
    <x v="1418"/>
    <x v="0"/>
    <s v="Neseli Hayat"/>
    <s v="Ylmaz Erdoan"/>
    <s v="Ylmaz Erdoan, Ersin Korkut, Bra Pekin, Erdal Tosun, Rza Akn, Sinan Bengier, Cezmi Baskn, Ayberk Atilla, Fatma Murat, Metin Yldz"/>
    <x v="104"/>
    <s v="April 28, 2020"/>
    <n v="2021"/>
    <x v="17"/>
    <n v="17"/>
    <s v="TV-14"/>
    <x v="1"/>
    <s v="Guidance"/>
    <n v="108"/>
    <s v="Medium"/>
    <x v="43"/>
  </r>
  <r>
    <x v="1419"/>
    <x v="0"/>
    <s v="Organize Isler"/>
    <s v="Ylmaz Erdoan"/>
    <s v="Ylmaz Erdoan, Tolga evik, Demet Akba, Altan Erkekli, zg Namal, Erdal Tosun, Tuncer Salman, ner Erkan, Ebru Akel, Baak Kklkaya, Cem Ylmaz"/>
    <x v="104"/>
    <s v="April 28, 2020"/>
    <n v="2021"/>
    <x v="19"/>
    <n v="21"/>
    <s v="TV-14"/>
    <x v="1"/>
    <s v="Guidance"/>
    <n v="104"/>
    <s v="Medium"/>
    <x v="45"/>
  </r>
  <r>
    <x v="1420"/>
    <x v="0"/>
    <s v="The Reliant"/>
    <s v="Paul Munger"/>
    <s v="Kevin Sorbo, Mollee Gray, Eric Roberts, Brian Bosworth, Julia Denton, Blake Burt, Marisa Lynae Hampton, Josh Murray, Kiera Strauss, Tyler Sanders"/>
    <x v="2"/>
    <s v="April 28, 2020"/>
    <n v="2021"/>
    <x v="23"/>
    <n v="7"/>
    <s v="PG-13"/>
    <x v="1"/>
    <s v="Guidance"/>
    <n v="116"/>
    <s v="Medium"/>
    <x v="40"/>
  </r>
  <r>
    <x v="1421"/>
    <x v="0"/>
    <s v="We'll Be Right Back After The Break"/>
    <s v="Ahmed Nader Galal"/>
    <s v="Karim Abdel Aziz, Dina Fouad, Mohamed Lotfy, Ahmed Rateb, Rasha Amin, Youssef Eid, Mostafa Abbas, Maged El Kedwany, Sabri Abdulmonem, Abdalah Mishrif"/>
    <x v="65"/>
    <s v="April 28, 2020"/>
    <n v="2021"/>
    <x v="10"/>
    <n v="14"/>
    <s v="TV-14"/>
    <x v="1"/>
    <s v="Guidance"/>
    <n v="106"/>
    <s v="Medium"/>
    <x v="45"/>
  </r>
  <r>
    <x v="1422"/>
    <x v="0"/>
    <s v="5Gang"/>
    <s v="Matei Dima"/>
    <s v="Andrei Selaru, Dorian Popa, Julia Marcan, Ana Radu, Cosmin Nedelcu, Diana Condurache, Andrei Gavril, Luca Bogdan"/>
    <x v="81"/>
    <s v="April 27, 2020"/>
    <n v="2021"/>
    <x v="23"/>
    <n v="7"/>
    <s v="TV-14"/>
    <x v="1"/>
    <s v="Guidance"/>
    <n v="96"/>
    <s v="Medium"/>
    <x v="43"/>
  </r>
  <r>
    <x v="1423"/>
    <x v="0"/>
    <s v="Love Aaj Kal"/>
    <s v="Imtiaz Ali"/>
    <s v="Kartik Aaryan, Sara Ali Khan, Randeep Hooda, Arushi Sharma, Simone Singh, Monika Pawar, Amrit Arora, Siddharth Kak"/>
    <x v="4"/>
    <s v="April 27, 2020"/>
    <n v="2021"/>
    <x v="22"/>
    <n v="6"/>
    <s v="TV-MA"/>
    <x v="0"/>
    <s v="Restricted"/>
    <n v="140"/>
    <s v="Medium"/>
    <x v="23"/>
  </r>
  <r>
    <x v="1424"/>
    <x v="0"/>
    <s v="The Lift Boy"/>
    <s v="Jonathan Augustin"/>
    <s v="Moin Khan, Nyla Masood, Saagar Kale, Neha Bam, Aneesha Shah, Damian Alexander D'Souza, Kaustubh Narain, Shilpa Iyer, Nil Mani, Pallas Prajapati"/>
    <x v="4"/>
    <s v="April 27, 2020"/>
    <n v="2021"/>
    <x v="22"/>
    <n v="6"/>
    <s v="TV-MA"/>
    <x v="0"/>
    <s v="Restricted"/>
    <n v="107"/>
    <s v="Medium"/>
    <x v="0"/>
  </r>
  <r>
    <x v="1425"/>
    <x v="0"/>
    <s v="Bheeshma"/>
    <s v="Venky Kudumula"/>
    <s v="Nitin Reddy, Rashmika Mandanna, Sampath Raj, Jishu Sengupta, Anant Nag"/>
    <x v="4"/>
    <s v="April 25, 2020"/>
    <n v="2021"/>
    <x v="22"/>
    <n v="6"/>
    <s v="TV-14"/>
    <x v="1"/>
    <s v="Guidance"/>
    <n v="138"/>
    <s v="Medium"/>
    <x v="45"/>
  </r>
  <r>
    <x v="1426"/>
    <x v="0"/>
    <s v="Bittersweet"/>
    <s v="Khaled Marei"/>
    <s v="Ahmed Helmy, Lotfy Labib, Edward, Enaam Salousa"/>
    <x v="65"/>
    <s v="April 25, 2020"/>
    <n v="2021"/>
    <x v="3"/>
    <n v="16"/>
    <s v="TV-MA"/>
    <x v="0"/>
    <s v="Restricted"/>
    <n v="132"/>
    <s v="Medium"/>
    <x v="36"/>
  </r>
  <r>
    <x v="1427"/>
    <x v="0"/>
    <s v="No Direction Home: Bob Dylan"/>
    <s v="Martin Scorsese"/>
    <s v="Bob Dylan, Joan Baez, Dave Van Ronk, Peter Yarrow, Allen Ginsberg, Pete Seeger, Maria Muldaur, Mavis Staples, Al Kooper, Tony Glover"/>
    <x v="235"/>
    <s v="April 25, 2020"/>
    <n v="2021"/>
    <x v="19"/>
    <n v="21"/>
    <s v="TV-MA"/>
    <x v="0"/>
    <s v="Restricted"/>
    <n v="208"/>
    <s v="Long"/>
    <x v="18"/>
  </r>
  <r>
    <x v="1428"/>
    <x v="0"/>
    <s v="She Made Me a Criminal"/>
    <s v="Amr Arafa"/>
    <s v="Ahmed Helmy, Ghada Adel, Hassan Hosny, Riham Abdel Ghafour, Edward, Abdullah Moshref, Youssef Eid, Mohamed Sharaf"/>
    <x v="65"/>
    <s v="April 25, 2020"/>
    <n v="2021"/>
    <x v="20"/>
    <n v="20"/>
    <s v="TV-14"/>
    <x v="1"/>
    <s v="Guidance"/>
    <n v="105"/>
    <s v="Medium"/>
    <x v="43"/>
  </r>
  <r>
    <x v="1429"/>
    <x v="0"/>
    <s v="The Artist"/>
    <s v="Michel Hazanavicius"/>
    <s v="Jean Dujardin, Brnice Bejo, John Goodman, James Cromwell, Penelope Ann Miller, Missi Pyle, Beth Grant, Ed Lauter, Joel Murray, Elizabeth Tulloch, Ken Davitian, Malcolm McDowell"/>
    <x v="236"/>
    <s v="April 25, 2020"/>
    <n v="2021"/>
    <x v="15"/>
    <n v="15"/>
    <s v="PG-13"/>
    <x v="1"/>
    <s v="Guidance"/>
    <n v="101"/>
    <s v="Medium"/>
    <x v="22"/>
  </r>
  <r>
    <x v="1430"/>
    <x v="0"/>
    <s v="The Dealer"/>
    <s v="Ahmed Saleh"/>
    <s v="Ahmed El Sakka, Khaled El Nabawy, Mai Selim, Nedal El Shafey, Boris Abramov, Selami ahin"/>
    <x v="65"/>
    <s v="April 25, 2020"/>
    <n v="2021"/>
    <x v="3"/>
    <n v="16"/>
    <s v="TV-14"/>
    <x v="1"/>
    <s v="Guidance"/>
    <n v="124"/>
    <s v="Medium"/>
    <x v="32"/>
  </r>
  <r>
    <x v="1431"/>
    <x v="0"/>
    <s v="The International Player"/>
    <s v="Ahmed Medhat"/>
    <s v="Youssef El Sherif, Arwa Gouda, Salah Abdullah, Mohamed Lotfy, Dalal Abdel Aziz, Rahmah Hasan"/>
    <x v="65"/>
    <s v="April 25, 2020"/>
    <n v="2021"/>
    <x v="17"/>
    <n v="17"/>
    <s v="TV-14"/>
    <x v="1"/>
    <s v="Guidance"/>
    <n v="93"/>
    <s v="Medium"/>
    <x v="119"/>
  </r>
  <r>
    <x v="1432"/>
    <x v="0"/>
    <s v="The Promise"/>
    <s v="Mohamed Yassin"/>
    <s v="Asser Yassin, Ruby, Ghassan Massoud, Bassem Samra, Ahmed Azmy"/>
    <x v="65"/>
    <s v="April 25, 2020"/>
    <n v="2021"/>
    <x v="16"/>
    <n v="18"/>
    <s v="TV-14"/>
    <x v="1"/>
    <s v="Guidance"/>
    <n v="110"/>
    <s v="Medium"/>
    <x v="3"/>
  </r>
  <r>
    <x v="1433"/>
    <x v="0"/>
    <s v="Kolaiyuthir Kaalam"/>
    <s v="Chakri Toleti"/>
    <s v="Nayanthara, Bhoomika Chawla, Prem Kathir, Rohini Hattangadi, Pratap Pothen, Julian Freund"/>
    <x v="4"/>
    <s v="April 24, 2020"/>
    <n v="2021"/>
    <x v="23"/>
    <n v="7"/>
    <s v="TV-14"/>
    <x v="1"/>
    <s v="Guidance"/>
    <n v="107"/>
    <s v="Medium"/>
    <x v="107"/>
  </r>
  <r>
    <x v="1434"/>
    <x v="0"/>
    <s v="Yours Sincerely, Kanan Gill"/>
    <s v="Neville Shah"/>
    <s v="Kanan Gill"/>
    <x v="4"/>
    <s v="April 24, 2020"/>
    <n v="2021"/>
    <x v="22"/>
    <n v="6"/>
    <s v="TV-MA"/>
    <x v="0"/>
    <s v="Restricted"/>
    <n v="72"/>
    <s v="Short"/>
    <x v="59"/>
  </r>
  <r>
    <x v="1435"/>
    <x v="0"/>
    <s v="My Stupid Boss"/>
    <s v="Upi Avianto"/>
    <s v="Bunga Citra Lestari, Reza Rahadian, Alex Abbad, Bront Palarae, Chew Kin Wah, Atikah Suhaime, Iskandar Zulkarnain, Melissa Karim, Richard Oh, Ting Tan"/>
    <x v="58"/>
    <s v="April 23, 2020"/>
    <n v="2021"/>
    <x v="32"/>
    <n v="10"/>
    <s v="TV-G"/>
    <x v="2"/>
    <s v="Guidance"/>
    <n v="107"/>
    <s v="Medium"/>
    <x v="43"/>
  </r>
  <r>
    <x v="1436"/>
    <x v="0"/>
    <s v="My Stupid Boss 2"/>
    <s v="Upi Avianto"/>
    <s v="Reza Rahadian, Bunga Citra Lestari, Chew Kin Wah, Atikah Suhaime, Iedil Putra, Iskandar Zulkarnain, Alex Abbad, Melissa Karim"/>
    <x v="58"/>
    <s v="April 23, 2020"/>
    <n v="2021"/>
    <x v="23"/>
    <n v="7"/>
    <s v="TV-14"/>
    <x v="1"/>
    <s v="Guidance"/>
    <n v="95"/>
    <s v="Medium"/>
    <x v="43"/>
  </r>
  <r>
    <x v="1437"/>
    <x v="0"/>
    <s v="This Earth of Mankind"/>
    <s v="Hanung Bramantyo"/>
    <s v="Iqbaal Ramadhan, Mawar de Jongh, Sha Ine Febriyanti, Giorgino Abraham, Bryan Domani, Jerome Kurnia, Donny Damara, Ayu Laksmi"/>
    <x v="58"/>
    <s v="April 23, 2020"/>
    <n v="2021"/>
    <x v="23"/>
    <n v="7"/>
    <s v="TV-14"/>
    <x v="1"/>
    <s v="Guidance"/>
    <n v="180"/>
    <s v="Long"/>
    <x v="3"/>
  </r>
  <r>
    <x v="1438"/>
    <x v="0"/>
    <s v="Time to Hunt"/>
    <s v="Yoon Sung-hyun"/>
    <s v="Lee Je-hoon, Ahn Jae-hong, Choi Woo-shik, Park Jeong-min, Park Hae-soo"/>
    <x v="68"/>
    <s v="April 23, 2020"/>
    <n v="2021"/>
    <x v="22"/>
    <n v="6"/>
    <s v="TV-MA"/>
    <x v="0"/>
    <s v="Restricted"/>
    <n v="135"/>
    <s v="Medium"/>
    <x v="107"/>
  </r>
  <r>
    <x v="1439"/>
    <x v="0"/>
    <s v="The Plagues of Breslau"/>
    <s v="Patryk Vega"/>
    <s v="Magorzata Kouchowska, Daria Widawska, Katarzyna Bujakiewicz, Maria Dejmek, Andrzej Grabowski, Ewa Kasprzyk, Jacek Beler, Wojciech Kalinowski, Igor Kujawski, Iwona Bielska, Tomasz Owieciski"/>
    <x v="52"/>
    <s v="April 22, 2020"/>
    <n v="2021"/>
    <x v="21"/>
    <n v="8"/>
    <s v="TV-MA"/>
    <x v="0"/>
    <s v="Restricted"/>
    <n v="94"/>
    <s v="Medium"/>
    <x v="107"/>
  </r>
  <r>
    <x v="1440"/>
    <x v="0"/>
    <s v="The Set Up"/>
    <s v="Niyi Akinmolayan"/>
    <s v="Adesua Etomi, Jim Iyke, Dakore Akande, Marie Humbert, Ayoola Ayolola, Tina Mba, Joke Silva, Kehinde Bankole"/>
    <x v="9"/>
    <s v="April 22, 2020"/>
    <n v="2021"/>
    <x v="23"/>
    <n v="7"/>
    <s v="TV-MA"/>
    <x v="0"/>
    <s v="Restricted"/>
    <n v="105"/>
    <s v="Medium"/>
    <x v="3"/>
  </r>
  <r>
    <x v="1441"/>
    <x v="0"/>
    <s v="The Silence of the Marsh"/>
    <s v="Marc Vigil"/>
    <s v="Pedro Alonso, Nacho Fresneda, Carmina Barrios, Jos ngel Egido, lex Monner, Ral Prieto, Maite Sandoval, Javier Godino, Luis Zahera, Miguel de Lira"/>
    <x v="35"/>
    <s v="April 22, 2020"/>
    <n v="2021"/>
    <x v="23"/>
    <n v="7"/>
    <s v="TV-MA"/>
    <x v="0"/>
    <s v="Restricted"/>
    <n v="93"/>
    <s v="Medium"/>
    <x v="107"/>
  </r>
  <r>
    <x v="1442"/>
    <x v="0"/>
    <s v="The Willoughbys"/>
    <s v="Kris Pearn"/>
    <s v="Will Forte, Maya Rudolph, Ricky Gervais, Alessia Cara, Terry Crews, Jane Krakowski, Martin Short, Sen Cullen"/>
    <x v="138"/>
    <s v="April 22, 2020"/>
    <n v="2021"/>
    <x v="22"/>
    <n v="6"/>
    <s v="PG"/>
    <x v="2"/>
    <s v="Guidance"/>
    <n v="92"/>
    <s v="Medium"/>
    <x v="17"/>
  </r>
  <r>
    <x v="1443"/>
    <x v="1"/>
    <s v="Middleditch &amp; Schwartz"/>
    <s v="Ryan Polito"/>
    <s v="Thomas Middleditch, Ben Schwartz"/>
    <x v="2"/>
    <s v="April 21, 2020"/>
    <n v="2021"/>
    <x v="22"/>
    <n v="6"/>
    <s v="TV-MA"/>
    <x v="0"/>
    <s v="Restricted"/>
    <s v="1 Season"/>
    <s v="Seasons"/>
    <x v="196"/>
  </r>
  <r>
    <x v="1444"/>
    <x v="0"/>
    <s v="Varane Avashyamund"/>
    <s v="Anoop Sathyan"/>
    <s v="Shobana, Suresh Gopi, Dulquer Salmaan, Kalyani Priyadarshan, K.P.A.C. Lalitha, Sarvajith Santosh Sivan, Urvashi, Johny Antony, Lalu Alex, Lal Jose"/>
    <x v="4"/>
    <s v="April 20, 2020"/>
    <n v="2021"/>
    <x v="22"/>
    <n v="6"/>
    <s v="TV-14"/>
    <x v="1"/>
    <s v="Guidance"/>
    <n v="144"/>
    <s v="Medium"/>
    <x v="36"/>
  </r>
  <r>
    <x v="1445"/>
    <x v="0"/>
    <s v="Babamn Ceketi"/>
    <s v="Mfit Can Sant"/>
    <s v="Mfit Can Sant, Mert Turak, nal Yeter, Elif Nur Kerkk, Uur Demirpehlivan, Ayen Gruda, Erkan Can, Banu Maniolu"/>
    <x v="104"/>
    <s v="April 17, 2020"/>
    <n v="2021"/>
    <x v="21"/>
    <n v="8"/>
    <s v="TV-MA"/>
    <x v="0"/>
    <s v="Restricted"/>
    <n v="101"/>
    <s v="Medium"/>
    <x v="43"/>
  </r>
  <r>
    <x v="1446"/>
    <x v="0"/>
    <s v="Earth and Blood"/>
    <s v="Julien Leclercq"/>
    <s v="Sami Bouajila, Eriq Ebouaney, Samy Seghir, Sofia Lesaffre"/>
    <x v="161"/>
    <s v="April 17, 2020"/>
    <n v="2021"/>
    <x v="22"/>
    <n v="6"/>
    <s v="TV-MA"/>
    <x v="0"/>
    <s v="Restricted"/>
    <n v="81"/>
    <s v="Short"/>
    <x v="20"/>
  </r>
  <r>
    <x v="1447"/>
    <x v="0"/>
    <s v="Rising High"/>
    <s v="Cneyt Kaya"/>
    <s v="David Kross, Frederick Lau, Janina Uhse, Anne Schfer, Sophia Thomalla"/>
    <x v="84"/>
    <s v="April 17, 2020"/>
    <n v="2021"/>
    <x v="22"/>
    <n v="6"/>
    <s v="TV-MA"/>
    <x v="0"/>
    <s v="Restricted"/>
    <n v="95"/>
    <s v="Medium"/>
    <x v="3"/>
  </r>
  <r>
    <x v="1448"/>
    <x v="0"/>
    <s v="Sergio"/>
    <s v="Greg Barker"/>
    <s v="Wagner Moura, Ana de Armas, Bran F. O'Byrne, Clemens Schick, Bradley Whitford"/>
    <x v="2"/>
    <s v="April 17, 2020"/>
    <n v="2021"/>
    <x v="22"/>
    <n v="6"/>
    <s v="R"/>
    <x v="0"/>
    <s v="Restricted"/>
    <n v="119"/>
    <s v="Medium"/>
    <x v="44"/>
  </r>
  <r>
    <x v="1449"/>
    <x v="0"/>
    <s v="The Legacy of the Bones"/>
    <s v="Fernando Gonzlez Molina"/>
    <s v="Marta Etura, Carlos Librado &quot;Nene&quot;, Leonardo Sbaraglia, Francesc Orella, Imanol Arias, Benn Northover, Itziar Aizpuru, Patricia Lpez Arnaiz, Alicia Snchez, Eduardo Rosa"/>
    <x v="207"/>
    <s v="April 17, 2020"/>
    <n v="2021"/>
    <x v="23"/>
    <n v="7"/>
    <s v="TV-MA"/>
    <x v="0"/>
    <s v="Restricted"/>
    <n v="121"/>
    <s v="Medium"/>
    <x v="107"/>
  </r>
  <r>
    <x v="1450"/>
    <x v="0"/>
    <s v="Alel"/>
    <s v="Leticia Jorge Romero"/>
    <s v="Nstor Guzzini, Mirella Pascual, Cristina Morn, Romina Peluffo, Laila Reyes Silberberg, Pablo Tate, Gernimo Pizzanelli, Georgina Yankelevich, Julio Icasuriaga, Carla Moscatelli"/>
    <x v="237"/>
    <s v="April 16, 2020"/>
    <n v="2021"/>
    <x v="23"/>
    <n v="7"/>
    <s v="TV-MA"/>
    <x v="0"/>
    <s v="Restricted"/>
    <n v="88"/>
    <s v="Short"/>
    <x v="36"/>
  </r>
  <r>
    <x v="1451"/>
    <x v="1"/>
    <s v="Fary : Hexagone"/>
    <s v="Adrien Lagier, Ousmane Ly"/>
    <s v="Fary"/>
    <x v="29"/>
    <s v="April 16, 2020"/>
    <n v="2021"/>
    <x v="22"/>
    <n v="6"/>
    <s v="TV-MA"/>
    <x v="0"/>
    <s v="Restricted"/>
    <s v="2 Seasons"/>
    <s v="Seasons"/>
    <x v="204"/>
  </r>
  <r>
    <x v="1452"/>
    <x v="0"/>
    <s v="Hail, Caesar!"/>
    <s v="Ethan Coen, Joel Coen"/>
    <s v="Josh Brolin, George Clooney, Scarlett Johansson, Alden Ehrenreich, Ralph Fiennes, Tilda Swinton, Channing Tatum, Frances McDormand, Jonah Hill, Veronica Osorio, Heather Goldenhersh, Alison Pill"/>
    <x v="238"/>
    <s v="April 16, 2020"/>
    <n v="2021"/>
    <x v="32"/>
    <n v="10"/>
    <s v="PG-13"/>
    <x v="1"/>
    <s v="Guidance"/>
    <n v="106"/>
    <s v="Medium"/>
    <x v="5"/>
  </r>
  <r>
    <x v="1453"/>
    <x v="0"/>
    <s v="Jem and the Holograms"/>
    <s v="Jon M. Chu"/>
    <s v="Aubrey Peeples, Stefanie Scott, Hayley Kiyoko, Aurora Perrineau, Juliette Lewis, Molly Ringwald, Ryan Guzman, Nathan Moore, Barnaby Carpenter, Nicholas Braun"/>
    <x v="2"/>
    <s v="April 16, 2020"/>
    <n v="2021"/>
    <x v="25"/>
    <n v="11"/>
    <s v="PG"/>
    <x v="2"/>
    <s v="Guidance"/>
    <n v="119"/>
    <s v="Medium"/>
    <x v="205"/>
  </r>
  <r>
    <x v="1454"/>
    <x v="0"/>
    <s v="Maurcio Meirelles: Generating Chaos"/>
    <s v="Diego Pignataro"/>
    <s v="Maurcio Meirelles"/>
    <x v="80"/>
    <s v="April 16, 2020"/>
    <n v="2021"/>
    <x v="22"/>
    <n v="6"/>
    <s v="TV-MA"/>
    <x v="0"/>
    <s v="Restricted"/>
    <n v="63"/>
    <s v="Short"/>
    <x v="59"/>
  </r>
  <r>
    <x v="1455"/>
    <x v="0"/>
    <s v="Puerto Ricans in Paris"/>
    <s v="Ian Edelman"/>
    <s v="Luis Guzmn, Edgar Garcia, Alice Taglioni, Rosie Perez, Miriam Shor, Frdric Anscombre, Rosario Dawson, Julie Ferrier, Michal Cohen, Ravi Patel"/>
    <x v="2"/>
    <s v="April 16, 2020"/>
    <n v="2021"/>
    <x v="25"/>
    <n v="11"/>
    <s v="R"/>
    <x v="0"/>
    <s v="Restricted"/>
    <n v="82"/>
    <s v="Short"/>
    <x v="5"/>
  </r>
  <r>
    <x v="1456"/>
    <x v="0"/>
    <s v="Stunt School"/>
    <s v="Ali Yorgancolu"/>
    <s v="Asl nandk, Toygan Avanolu, Tuna Orhan, Caner zyurtlu, Melis iten, Asl Turanl, Ahmet Olgun Snear, Seda Trkmen, Ayten Uncuolu"/>
    <x v="104"/>
    <s v="April 16, 2020"/>
    <n v="2021"/>
    <x v="23"/>
    <n v="7"/>
    <s v="TV-G"/>
    <x v="2"/>
    <s v="Guidance"/>
    <n v="95"/>
    <s v="Medium"/>
    <x v="197"/>
  </r>
  <r>
    <x v="1457"/>
    <x v="0"/>
    <s v="For the Broken Hearted"/>
    <s v="Digo Ricio"/>
    <s v="Yassi Pressman, Sam Concepcion, Louise De Los Reyes, Shy Carlos, Marco Gumabao, Katya Santos, Andrea Del Rosario, Lander Vera Perez, Christopher Roxas"/>
    <x v="83"/>
    <s v="April 15, 2020"/>
    <n v="2021"/>
    <x v="21"/>
    <n v="8"/>
    <s v="TV-14"/>
    <x v="1"/>
    <s v="Guidance"/>
    <n v="93"/>
    <s v="Medium"/>
    <x v="23"/>
  </r>
  <r>
    <x v="1458"/>
    <x v="0"/>
    <s v="Mischief"/>
    <s v="Emcy Joseph"/>
    <s v="Suraj Venjaramoodu, Soubin Shahir, Surabhi Lakshmi, Vincy Aloshious, Gracy Soudi, Mammukoya, Jaffer Idukki, Baburaj, Sudhi Koppa, Irshad"/>
    <x v="4"/>
    <s v="April 15, 2020"/>
    <n v="2021"/>
    <x v="23"/>
    <n v="7"/>
    <s v="TV-PG"/>
    <x v="2"/>
    <s v="Guidance"/>
    <n v="120"/>
    <s v="Medium"/>
    <x v="22"/>
  </r>
  <r>
    <x v="1459"/>
    <x v="0"/>
    <s v="World Famous Lover"/>
    <s v="Kranthi Madhav"/>
    <s v="Vijay Deverakonda, Raashi Khanna, Aishwarya Rajesh, Catherine Tresa, Izabelle Leite"/>
    <x v="4"/>
    <s v="April 15, 2020"/>
    <n v="2021"/>
    <x v="22"/>
    <n v="6"/>
    <s v="TV-MA"/>
    <x v="0"/>
    <s v="Restricted"/>
    <n v="147"/>
    <s v="Medium"/>
    <x v="23"/>
  </r>
  <r>
    <x v="1460"/>
    <x v="0"/>
    <s v="Chris D'Elia: No Pain"/>
    <s v="Matt D'Elia"/>
    <s v="Chris D'Elia"/>
    <x v="2"/>
    <s v="April 14, 2020"/>
    <n v="2021"/>
    <x v="22"/>
    <n v="6"/>
    <s v="TV-MA"/>
    <x v="0"/>
    <s v="Restricted"/>
    <n v="55"/>
    <s v="Short"/>
    <x v="59"/>
  </r>
  <r>
    <x v="1461"/>
    <x v="0"/>
    <s v="New Money"/>
    <s v="Tope Oshin"/>
    <s v="Jemima Osunde, Blossom Chukwujekwu, Kate Henshaw-Nuttal, Dakore Akande, Wale Ojo, Wofai Fada, Osas Ighodaro Ajibade, Falz, Daniel Effiong, Adeolu Adefarasin"/>
    <x v="9"/>
    <s v="April 14, 2020"/>
    <n v="2021"/>
    <x v="21"/>
    <n v="8"/>
    <s v="TV-14"/>
    <x v="1"/>
    <s v="Guidance"/>
    <n v="107"/>
    <s v="Medium"/>
    <x v="3"/>
  </r>
  <r>
    <x v="1462"/>
    <x v="0"/>
    <s v="Moms at War"/>
    <s v="Omoni Oboli"/>
    <s v="Omoni Oboli, Funke Akindele, Yul Edochie, Abayomi Alvin, Adebukola Oladipupo, Sharon Ooja, Eucharia Anunobi, Harriet Akinola, Michelle Dede"/>
    <x v="9"/>
    <s v="April 13, 2020"/>
    <n v="2021"/>
    <x v="21"/>
    <n v="8"/>
    <s v="TV-14"/>
    <x v="1"/>
    <s v="Guidance"/>
    <n v="92"/>
    <s v="Medium"/>
    <x v="36"/>
  </r>
  <r>
    <x v="1463"/>
    <x v="0"/>
    <s v="Code 8"/>
    <s v="Jeff Chan"/>
    <s v="Robbie Amell, Stephen Amell, Sung Kang, Kari Matchett, Greg Bryk, Aaron Abrams, Kyla Kane"/>
    <x v="24"/>
    <s v="April 11, 2020"/>
    <n v="2021"/>
    <x v="23"/>
    <n v="7"/>
    <s v="TV-MA"/>
    <x v="0"/>
    <s v="Restricted"/>
    <n v="98"/>
    <s v="Medium"/>
    <x v="206"/>
  </r>
  <r>
    <x v="1464"/>
    <x v="0"/>
    <s v="Love Wedding Repeat"/>
    <s v="Dean Craig"/>
    <s v="Sam Claflin, Olivia Munn, Freida Pinto, Eleanor Tomlinson, Joel Fry, Tim Key, Aisling Bea, Jack Farthing, Allan Mustafa"/>
    <x v="239"/>
    <s v="April 10, 2020"/>
    <n v="2021"/>
    <x v="22"/>
    <n v="6"/>
    <s v="TV-MA"/>
    <x v="0"/>
    <s v="Restricted"/>
    <n v="101"/>
    <s v="Medium"/>
    <x v="4"/>
  </r>
  <r>
    <x v="1465"/>
    <x v="0"/>
    <s v="School Life"/>
    <s v="Grand Corps Malade, Mehdi Idir"/>
    <s v="Zita Hanrot, Liam Pierron, Soufiane Guerrab, Ibrahim Dram, Moussa Mansaly, Moryfre Camara, Alban Ivanov, Gaspard Gvin-Hi, Antoine Reinartz, Mahamadou Sangar, Redouane Bougheraba, Hocine Mokando, Aboudou Sacko"/>
    <x v="29"/>
    <s v="April 10, 2020"/>
    <n v="2021"/>
    <x v="23"/>
    <n v="7"/>
    <s v="TV-MA"/>
    <x v="0"/>
    <s v="Restricted"/>
    <n v="112"/>
    <s v="Medium"/>
    <x v="36"/>
  </r>
  <r>
    <x v="1466"/>
    <x v="0"/>
    <s v="The Main Event"/>
    <s v="Jay Karas"/>
    <s v="Seth Carr, Tichina Arnold, Adam Pally, Ken Marino, Mike 'The Miz' Mizanin, Momona Tamada, Keith Lee, Babatunde Aiyegbusi, Kofi Kingston"/>
    <x v="2"/>
    <s v="April 10, 2020"/>
    <n v="2021"/>
    <x v="22"/>
    <n v="6"/>
    <s v="TV-G"/>
    <x v="2"/>
    <s v="Guidance"/>
    <n v="103"/>
    <s v="Medium"/>
    <x v="82"/>
  </r>
  <r>
    <x v="146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59"/>
    <s v="April 10, 2020"/>
    <n v="2021"/>
    <x v="23"/>
    <n v="7"/>
    <s v="TV-MA"/>
    <x v="0"/>
    <s v="Restricted"/>
    <s v="1 Season"/>
    <s v="Seasons"/>
    <x v="46"/>
  </r>
  <r>
    <x v="1468"/>
    <x v="0"/>
    <s v="Tigertail"/>
    <s v="Alan Yang"/>
    <s v="Tzi Ma, Christine Ko, Hong-Chi Lee, Hayden Szeto, Kunjue Li, Fiona Fu, James Saito, Joan Chen"/>
    <x v="2"/>
    <s v="April 10, 2020"/>
    <n v="2021"/>
    <x v="22"/>
    <n v="6"/>
    <s v="PG"/>
    <x v="2"/>
    <s v="Guidance"/>
    <n v="91"/>
    <s v="Medium"/>
    <x v="24"/>
  </r>
  <r>
    <x v="1469"/>
    <x v="0"/>
    <s v="Born Beautiful"/>
    <s v="Perci Intalan"/>
    <s v="Martin del Rosario, Lou Veloso, Chai Fonacier, Kiko Matos, Akihiro Blanco, Paolo Ballesteros"/>
    <x v="83"/>
    <s v="April 8, 2020"/>
    <n v="2021"/>
    <x v="23"/>
    <n v="7"/>
    <s v="TV-MA"/>
    <x v="0"/>
    <s v="Restricted"/>
    <n v="96"/>
    <s v="Medium"/>
    <x v="36"/>
  </r>
  <r>
    <x v="1470"/>
    <x v="0"/>
    <s v="The Last Airbender"/>
    <s v="M. Night Shyamalan"/>
    <s v="Noah Ringer, Dev Patel, Nicola Peltz, Jackson Rathbone, Shaun Toub, Aasif Mandvi, Cliff Curtis, Seychelle Gabriel, Jessica Andres, Keong Sim, Summer Bishil, Francis Guinan, Katharine Houghton, Damon Gupton"/>
    <x v="2"/>
    <s v="April 8, 2020"/>
    <n v="2021"/>
    <x v="3"/>
    <n v="16"/>
    <s v="PG"/>
    <x v="2"/>
    <s v="Guidance"/>
    <n v="104"/>
    <s v="Medium"/>
    <x v="207"/>
  </r>
  <r>
    <x v="1471"/>
    <x v="0"/>
    <s v="Tiffany Haddish: She Ready! From the Hood To Hollywood!"/>
    <s v="Chris Robinson"/>
    <s v="Tiffany Haddish"/>
    <x v="2"/>
    <s v="April 7, 2020"/>
    <n v="2021"/>
    <x v="5"/>
    <n v="9"/>
    <s v="TV-MA"/>
    <x v="0"/>
    <s v="Restricted"/>
    <n v="66"/>
    <s v="Short"/>
    <x v="59"/>
  </r>
  <r>
    <x v="1472"/>
    <x v="0"/>
    <s v="Mine 9"/>
    <s v="Eddie Mensore"/>
    <s v="Terry Serpico, Kevin Sizemore, Mark Ashworth, Clint James, Drew Starkey, Erin Elizabeth Burns"/>
    <x v="2"/>
    <s v="April 6, 2020"/>
    <n v="2021"/>
    <x v="23"/>
    <n v="7"/>
    <s v="TV-MA"/>
    <x v="0"/>
    <s v="Restricted"/>
    <n v="83"/>
    <s v="Short"/>
    <x v="44"/>
  </r>
  <r>
    <x v="1473"/>
    <x v="0"/>
    <s v="The Florida Project"/>
    <s v="Sean Baker"/>
    <s v="Brooklynn Prince, Bria Vinaite, Willem Dafoe, Christopher Rivera, Valeria Cotto, Macon Blair, Caleb Landry Jones"/>
    <x v="2"/>
    <s v="April 6, 2020"/>
    <n v="2021"/>
    <x v="5"/>
    <n v="9"/>
    <s v="R"/>
    <x v="0"/>
    <s v="Restricted"/>
    <n v="111"/>
    <s v="Medium"/>
    <x v="44"/>
  </r>
  <r>
    <x v="1474"/>
    <x v="0"/>
    <s v="Dark Light"/>
    <s v="Padraig Reynolds"/>
    <s v="Jessica Madsen, Opal Littleton, Ed Brody, Kristina Clifford, Ben Sullivan, Gerald Tyler, Weston Meredith"/>
    <x v="2"/>
    <s v="April 5, 2020"/>
    <n v="2021"/>
    <x v="23"/>
    <n v="7"/>
    <s v="TV-MA"/>
    <x v="0"/>
    <s v="Restricted"/>
    <n v="90"/>
    <s v="Medium"/>
    <x v="208"/>
  </r>
  <r>
    <x v="1475"/>
    <x v="0"/>
    <s v="The Killing of a Sacred Deer"/>
    <s v="Yorgos Lanthimos"/>
    <s v="Colin Farrell, Nicole Kidman, Barry Keoghan, Alicia Silverstone, Raffey Cassidy, Sunny Suljic, Bill Camp, Drew Logan, Barry G. Bernson, Denise Dal Vera, Herb Caillouet"/>
    <x v="240"/>
    <s v="April 5, 2020"/>
    <n v="2021"/>
    <x v="5"/>
    <n v="9"/>
    <s v="R"/>
    <x v="0"/>
    <s v="Restricted"/>
    <n v="121"/>
    <s v="Medium"/>
    <x v="77"/>
  </r>
  <r>
    <x v="1476"/>
    <x v="0"/>
    <s v="Angel Has Fallen"/>
    <s v="Ric Roman Waugh"/>
    <s v="Gerard Butler, Morgan Freeman, Nick Nolte, Danny Huston, Jada Pinkett Smith, Lance Reddick, Tim Blake Nelson, Piper Perabo"/>
    <x v="2"/>
    <s v="April 4, 2020"/>
    <n v="2021"/>
    <x v="23"/>
    <n v="7"/>
    <s v="R"/>
    <x v="0"/>
    <s v="Restricted"/>
    <n v="121"/>
    <s v="Medium"/>
    <x v="12"/>
  </r>
  <r>
    <x v="1477"/>
    <x v="0"/>
    <s v="Coffee &amp; Kareem"/>
    <s v="Michael Dowse"/>
    <s v="Ed Helms, Taraji P. Henson, Terrence Little Gardenhigh, Betty Gilpin"/>
    <x v="2"/>
    <s v="April 3, 2020"/>
    <n v="2021"/>
    <x v="22"/>
    <n v="6"/>
    <s v="TV-MA"/>
    <x v="0"/>
    <s v="Restricted"/>
    <n v="88"/>
    <s v="Short"/>
    <x v="27"/>
  </r>
  <r>
    <x v="1478"/>
    <x v="0"/>
    <s v="The Death of Stalin"/>
    <s v="Armando Iannucci"/>
    <s v="Steve Buscemi, Simon Russell Beale, Paddy Considine, Rupert Friend, Jason Isaacs, Michael Palin, Andrea Riseborough, Jeffrey Tambor, Olga Kurylenko, Paul Chahidi"/>
    <x v="241"/>
    <s v="April 3, 2020"/>
    <n v="2021"/>
    <x v="5"/>
    <n v="9"/>
    <s v="R"/>
    <x v="0"/>
    <s v="Restricted"/>
    <n v="107"/>
    <s v="Medium"/>
    <x v="22"/>
  </r>
  <r>
    <x v="1479"/>
    <x v="0"/>
    <s v="Violet Evergarden: Eternity and the Auto Memory Doll"/>
    <s v="Haruka Fujita"/>
    <s v="Yui Ishikawa, Minako Kotobuki, Aoi Yuki"/>
    <x v="8"/>
    <s v="April 2, 2020"/>
    <n v="2021"/>
    <x v="23"/>
    <n v="7"/>
    <s v="TV-PG"/>
    <x v="2"/>
    <s v="Guidance"/>
    <n v="91"/>
    <s v="Medium"/>
    <x v="209"/>
  </r>
  <r>
    <x v="1480"/>
    <x v="0"/>
    <s v="Agneepath"/>
    <s v="Mukul Anand"/>
    <s v="Amitabh Bachchan, Mithun Chakraborty, Danny Denzongpa, Madhavi, Neelam, Alok Nath, Rohini Hattangadi, Tinnu Anand, Vikram Gokhale, Archana Puran Singh"/>
    <x v="4"/>
    <s v="April 1, 2020"/>
    <n v="2021"/>
    <x v="29"/>
    <n v="36"/>
    <s v="TV-14"/>
    <x v="1"/>
    <s v="Guidance"/>
    <n v="174"/>
    <s v="Medium"/>
    <x v="3"/>
  </r>
  <r>
    <x v="1481"/>
    <x v="0"/>
    <s v="Brothers"/>
    <s v="Karan Malhotra"/>
    <s v="Akshay Kumar, Sidharth Malhotra, Jackie Shroff, Jacqueline Fernandez, Shefali Shah, Kulbhushan Kharbanda, Rajendranath Zutshi, Ashutosh Rana"/>
    <x v="145"/>
    <s v="April 1, 2020"/>
    <n v="2021"/>
    <x v="25"/>
    <n v="11"/>
    <s v="TV-14"/>
    <x v="1"/>
    <s v="Guidance"/>
    <n v="155"/>
    <s v="Medium"/>
    <x v="53"/>
  </r>
  <r>
    <x v="1482"/>
    <x v="0"/>
    <s v="Chhota Bheem and the Curse of Damyaan"/>
    <s v="Rajiv Chilaka"/>
    <s v="Kaustav Ghosh, Jigna Bhardwaj, Chutki, Rajesh Kava, Mausam, Guru Shambu, Arun Shekar, Julie Tejwani, Anamaya Verma"/>
    <x v="4"/>
    <s v="April 1, 2020"/>
    <n v="2021"/>
    <x v="10"/>
    <n v="14"/>
    <s v="TV-Y7"/>
    <x v="3"/>
    <s v="Safe"/>
    <n v="87"/>
    <s v="Short"/>
    <x v="80"/>
  </r>
  <r>
    <x v="1483"/>
    <x v="0"/>
    <s v="David Batra: Elefanten i rummet"/>
    <s v="David Batra, Jon Rudberg"/>
    <s v="David Batra"/>
    <x v="92"/>
    <s v="April 1, 2020"/>
    <n v="2021"/>
    <x v="22"/>
    <n v="6"/>
    <s v="TV-MA"/>
    <x v="0"/>
    <s v="Restricted"/>
    <n v="77"/>
    <s v="Short"/>
    <x v="59"/>
  </r>
  <r>
    <x v="1484"/>
    <x v="0"/>
    <s v="Dostana"/>
    <s v="Tarun Mansukhani"/>
    <s v="Abhishek Bachchan, John Abraham, Priyanka Chopra, Bobby Deol, Kiron Kher, Sushmita Mukherjee, Shrey Bawa, Boman Irani"/>
    <x v="145"/>
    <s v="April 1, 2020"/>
    <n v="2021"/>
    <x v="16"/>
    <n v="18"/>
    <s v="TV-14"/>
    <x v="1"/>
    <s v="Guidance"/>
    <n v="142"/>
    <s v="Medium"/>
    <x v="36"/>
  </r>
  <r>
    <x v="1485"/>
    <x v="0"/>
    <s v="Duniya"/>
    <s v="Ramesh Talwar"/>
    <s v="Dilip Kumar, Rishi Kapoor, Pran, Amrita Singh, Ashok Kumar, Prem Chopra, Amrish Puri, Satyen Kappu, Mac Mohan, Javed Khan"/>
    <x v="4"/>
    <s v="April 1, 2020"/>
    <n v="2021"/>
    <x v="35"/>
    <n v="42"/>
    <s v="TV-14"/>
    <x v="1"/>
    <s v="Guidance"/>
    <n v="170"/>
    <s v="Medium"/>
    <x v="53"/>
  </r>
  <r>
    <x v="1486"/>
    <x v="0"/>
    <s v="Duplicate"/>
    <s v="Mahesh Bhatt"/>
    <s v="Shah Rukh Khan, Juhi Chawla, Sonali Bendre, Farida Jalal, Mohnish Bahl, Tiku Talsania, Gulshan Grover, Sharat Saxena"/>
    <x v="4"/>
    <s v="April 1, 2020"/>
    <n v="2021"/>
    <x v="2"/>
    <n v="28"/>
    <s v="TV-14"/>
    <x v="1"/>
    <s v="Guidance"/>
    <n v="165"/>
    <s v="Medium"/>
    <x v="36"/>
  </r>
  <r>
    <x v="1487"/>
    <x v="0"/>
    <s v="Friendship"/>
    <s v="Raj Khosla"/>
    <s v="Amitabh Bachchan, Shatrughan Sinha, Zeenat Aman, Prem Chopra, Amrish Puri, Helen, Pran, Gajanan Jagirdar, Sajjan, Iftekhar"/>
    <x v="4"/>
    <s v="April 1, 2020"/>
    <n v="2021"/>
    <x v="37"/>
    <n v="46"/>
    <s v="TV-14"/>
    <x v="1"/>
    <s v="Guidance"/>
    <n v="161"/>
    <s v="Medium"/>
    <x v="53"/>
  </r>
  <r>
    <x v="1488"/>
    <x v="0"/>
    <s v="Gori Tere Pyaar Mein"/>
    <s v="Punit Malhotra"/>
    <s v="Imran Khan, Kareena Kapoor, Nizhalgal Ravi, Anupam Kher, Shraddha Kapoor, Esha Gupta, Sujata Kumar, Neelu Kohli"/>
    <x v="4"/>
    <s v="April 1, 2020"/>
    <n v="2021"/>
    <x v="4"/>
    <n v="13"/>
    <s v="TV-14"/>
    <x v="1"/>
    <s v="Guidance"/>
    <n v="144"/>
    <s v="Medium"/>
    <x v="36"/>
  </r>
  <r>
    <x v="1489"/>
    <x v="0"/>
    <s v="Gumrah"/>
    <s v="Mahesh Bhatt"/>
    <s v="Sanjay Dutt, Sridevi, Anupam Kher, Rahul Roy, Soni Razdan, Reema Lagoo, Kunika, Tom Alter, Bob Christo, Anang Desai"/>
    <x v="4"/>
    <s v="April 1, 2020"/>
    <n v="2021"/>
    <x v="0"/>
    <n v="33"/>
    <s v="TV-14"/>
    <x v="1"/>
    <s v="Guidance"/>
    <n v="149"/>
    <s v="Medium"/>
    <x v="53"/>
  </r>
  <r>
    <x v="1490"/>
    <x v="0"/>
    <s v="Hasee Toh Phasee"/>
    <s v="Vinil Mathew"/>
    <s v="Sidharth Malhotra, Parineeti Chopra, Adah Sharma, Manoj Joshi, Madhuri Sanjeev, Sharat Saxena, Nina Kulkarni, Anil Mange"/>
    <x v="4"/>
    <s v="April 1, 2020"/>
    <n v="2021"/>
    <x v="28"/>
    <n v="12"/>
    <s v="TV-14"/>
    <x v="1"/>
    <s v="Guidance"/>
    <n v="135"/>
    <s v="Medium"/>
    <x v="36"/>
  </r>
  <r>
    <x v="1491"/>
    <x v="0"/>
    <s v="Humpty Sharma Ki Dulhania"/>
    <s v="Shashank Khaitan"/>
    <s v="Varun Dhawan, Alia Bhatt, Ashutosh Rana, Sidharth Shukla, Sahil Vaid, Gaurav Pandey, Jaswant Daman, Kenneth Desai, Deepika Amin, Mahnaz Damania"/>
    <x v="4"/>
    <s v="April 1, 2020"/>
    <n v="2021"/>
    <x v="28"/>
    <n v="12"/>
    <s v="TV-14"/>
    <x v="1"/>
    <s v="Guidance"/>
    <n v="131"/>
    <s v="Medium"/>
    <x v="4"/>
  </r>
  <r>
    <x v="1492"/>
    <x v="0"/>
    <s v="Kaal"/>
    <s v="Soham Shah"/>
    <s v="Ajay Devgn, Vivek Oberoi, John Abraham, Lara Dutta, Esha Deol, Vishal Malhotra, Kushal Punjabi, Vineet Sharma"/>
    <x v="4"/>
    <s v="April 1, 2020"/>
    <n v="2021"/>
    <x v="19"/>
    <n v="21"/>
    <s v="TV-14"/>
    <x v="1"/>
    <s v="Guidance"/>
    <n v="126"/>
    <s v="Medium"/>
    <x v="86"/>
  </r>
  <r>
    <x v="1493"/>
    <x v="0"/>
    <s v="Kabhi Alvida Naa Kehna"/>
    <s v="Karan Johar"/>
    <s v="Amitabh Bachchan, Shah Rukh Khan, Abhishek Bachchan, Rani Mukerji, Preity Zinta, Kiron Kher, Arjun Rampal"/>
    <x v="4"/>
    <s v="April 1, 2020"/>
    <n v="2021"/>
    <x v="20"/>
    <n v="20"/>
    <s v="TV-14"/>
    <x v="1"/>
    <s v="Guidance"/>
    <n v="192"/>
    <s v="Long"/>
    <x v="23"/>
  </r>
  <r>
    <x v="1494"/>
    <x v="0"/>
    <s v="Kabhi Khushi Kabhie Gham"/>
    <s v="Karan Johar"/>
    <s v="Amitabh Bachchan, Jaya Bhaduri, Shah Rukh Khan, Kajol, Hrithik Roshan, Kareena Kapoor, Rani Mukerji, Farida Jalal, Himani Shivpuri, Alok Nath"/>
    <x v="4"/>
    <s v="April 1, 2020"/>
    <n v="2021"/>
    <x v="11"/>
    <n v="25"/>
    <s v="TV-14"/>
    <x v="1"/>
    <s v="Guidance"/>
    <n v="209"/>
    <s v="Long"/>
    <x v="3"/>
  </r>
  <r>
    <x v="1495"/>
    <x v="0"/>
    <s v="Kal Ho Naa Ho"/>
    <s v="Nikkhil Advani"/>
    <s v="Shah Rukh Khan, Saif Ali Khan, Preity Zinta, Jaya Bhaduri, Sushma Seth, Reema Lagoo, Lillete Dubey, Delnaaz Paul"/>
    <x v="4"/>
    <s v="April 1, 2020"/>
    <n v="2021"/>
    <x v="13"/>
    <n v="23"/>
    <s v="TV-14"/>
    <x v="1"/>
    <s v="Guidance"/>
    <n v="187"/>
    <s v="Long"/>
    <x v="36"/>
  </r>
  <r>
    <x v="1496"/>
    <x v="0"/>
    <s v="Kapoor &amp; Sons"/>
    <s v="Shakun Batra"/>
    <s v="Rishi Kapoor, Sidharth Malhotra, Fawad Khan, Alia Bhatt, Ratna Pathak Shah, Rajat Kapoor"/>
    <x v="4"/>
    <s v="April 1, 2020"/>
    <n v="2021"/>
    <x v="32"/>
    <n v="10"/>
    <s v="TV-14"/>
    <x v="1"/>
    <s v="Guidance"/>
    <n v="138"/>
    <s v="Medium"/>
    <x v="36"/>
  </r>
  <r>
    <x v="1497"/>
    <x v="0"/>
    <s v="Kuch Kuch Hota Hai"/>
    <s v="Karan Johar"/>
    <s v="Shah Rukh Khan, Kajol, Rani Mukerji, Farida Jalal, Reema Lagoo, Salman Khan, Archana Puran Singh, Himani Shivpuri, Johny Lever, Anupam Kher, Sana Saeed"/>
    <x v="4"/>
    <s v="April 1, 2020"/>
    <n v="2021"/>
    <x v="2"/>
    <n v="28"/>
    <s v="TV-14"/>
    <x v="1"/>
    <s v="Guidance"/>
    <n v="185"/>
    <s v="Long"/>
    <x v="36"/>
  </r>
  <r>
    <x v="1498"/>
    <x v="0"/>
    <s v="Magnificent"/>
    <s v="Vikas Bahl"/>
    <s v="Shahid Kapoor, Alia Bhatt, Pankaj Kapur, Sanjay Kapoor, Sushma Seth, Niki Walia, Sanah Kapur, Vikas Verma"/>
    <x v="4"/>
    <s v="April 1, 2020"/>
    <n v="2021"/>
    <x v="25"/>
    <n v="11"/>
    <s v="TV-14"/>
    <x v="1"/>
    <s v="Guidance"/>
    <n v="143"/>
    <s v="Medium"/>
    <x v="4"/>
  </r>
  <r>
    <x v="1499"/>
    <x v="0"/>
    <s v="Muqaddar ka Faisla"/>
    <s v="Prakash Mehra"/>
    <s v="Raaj Kumar, Rakhee Gulzar, Raj Babbar, Tina Munim, Pran, Ranjeet, Meenakshi Sheshadri, Akbar Khan"/>
    <x v="4"/>
    <s v="April 1, 2020"/>
    <n v="2021"/>
    <x v="9"/>
    <n v="39"/>
    <s v="TV-14"/>
    <x v="1"/>
    <s v="Guidance"/>
    <n v="172"/>
    <s v="Medium"/>
    <x v="15"/>
  </r>
  <r>
    <x v="1500"/>
    <x v="0"/>
    <s v="SETHUM AAYIRAM PON"/>
    <s v="Anand Ravichandran"/>
    <s v="Nivedhithaa Sathish, Srilekha Rajendran, Avinash Raghudevan, Gabrella Sellus, Rathaa Krishnan P., Rajendran"/>
    <x v="4"/>
    <s v="April 1, 2020"/>
    <n v="2021"/>
    <x v="22"/>
    <n v="6"/>
    <s v="TV-MA"/>
    <x v="0"/>
    <s v="Restricted"/>
    <n v="103"/>
    <s v="Medium"/>
    <x v="0"/>
  </r>
  <r>
    <x v="1501"/>
    <x v="0"/>
    <s v="The Little Vampire"/>
    <s v="Richard Claus, Karsten Kiilerich"/>
    <s v="Matthew Marsh, Rasmus Hardiker, Miriam Margolyes, Tim Pigott-Smith, Alice Krige, Amy Saville, Joseph Kloska, Diane Wilson, Phoebe Givron-Taylor, Jim Carter, Sven De Ridder"/>
    <x v="242"/>
    <s v="April 1, 2020"/>
    <n v="2021"/>
    <x v="5"/>
    <n v="9"/>
    <s v="TV-G"/>
    <x v="2"/>
    <s v="Guidance"/>
    <n v="83"/>
    <s v="Short"/>
    <x v="80"/>
  </r>
  <r>
    <x v="1502"/>
    <x v="0"/>
    <s v="The Runaways"/>
    <s v="Floria Sigismondi"/>
    <s v="Kristen Stewart, Dakota Fanning, Michael Shannon, Stella Maeve, Scout Taylor-Compton, Alia Shawkat, Riley Keough, Johnny Lewis, Tatum O'Neal, Brett Cullen, Hannah Marks"/>
    <x v="2"/>
    <s v="April 1, 2020"/>
    <n v="2021"/>
    <x v="3"/>
    <n v="16"/>
    <s v="R"/>
    <x v="0"/>
    <s v="Restricted"/>
    <n v="107"/>
    <s v="Medium"/>
    <x v="210"/>
  </r>
  <r>
    <x v="1503"/>
    <x v="0"/>
    <s v="Ungli"/>
    <s v="Renzil D'Silva"/>
    <s v="Emraan Hashmi, Randeep Hooda, Kangana Ranaut, Sanjay Dutt, Neha Dhupia, Angad Bedi, Neil Bhoopalam, Shraddha Kapoor"/>
    <x v="4"/>
    <s v="April 1, 2020"/>
    <n v="2021"/>
    <x v="28"/>
    <n v="12"/>
    <s v="TV-14"/>
    <x v="1"/>
    <s v="Guidance"/>
    <n v="114"/>
    <s v="Medium"/>
    <x v="36"/>
  </r>
  <r>
    <x v="1504"/>
    <x v="0"/>
    <s v="Wildling"/>
    <s v="Fritz Bhm"/>
    <s v="Bel Powley, Brad Dourif, Liv Tyler, Collin Kelly-Sordelet, James Le Gros"/>
    <x v="2"/>
    <s v="April 1, 2020"/>
    <n v="2021"/>
    <x v="21"/>
    <n v="8"/>
    <s v="R"/>
    <x v="0"/>
    <s v="Restricted"/>
    <n v="93"/>
    <s v="Medium"/>
    <x v="208"/>
  </r>
  <r>
    <x v="1505"/>
    <x v="0"/>
    <s v="A truthful Mother"/>
    <s v="Ravishankar Venkateswaran"/>
    <s v="Revathi, Roger Narayanan, Sneha Ravishankar, Vidya Shankar, SR Leela"/>
    <x v="4"/>
    <s v="March 31, 2020"/>
    <n v="2021"/>
    <x v="22"/>
    <n v="6"/>
    <s v="TV-Y7"/>
    <x v="3"/>
    <s v="Safe"/>
    <n v="85"/>
    <s v="Short"/>
    <x v="80"/>
  </r>
  <r>
    <x v="1506"/>
    <x v="0"/>
    <s v="Greater"/>
    <s v="David Hunt"/>
    <s v="Neal McDonough, Leslie Easterbrook, Christopher Severio, Michael Parks, Nick Searcy, Peter Gray Lewis, Fredric Lehne, M.C. Gainey, Texas Battle, Josh Emerson"/>
    <x v="2"/>
    <s v="March 31, 2020"/>
    <n v="2021"/>
    <x v="32"/>
    <n v="10"/>
    <s v="PG"/>
    <x v="2"/>
    <s v="Guidance"/>
    <n v="131"/>
    <s v="Medium"/>
    <x v="154"/>
  </r>
  <r>
    <x v="1507"/>
    <x v="0"/>
    <s v="Indian Horse"/>
    <s v="Stephen S. Campanelli"/>
    <s v="Sladen Peltier, Forrest Goodluck, Ajuawak Kapashesit, Martin Donovan, Michael Murphy, Michiel Huisman, Edna Manitowabi, Michael Lawrenchuk, Will Strongheart, Tristen Marty-Pahtaykan, Vance Banzo"/>
    <x v="24"/>
    <s v="March 31, 2020"/>
    <n v="2021"/>
    <x v="5"/>
    <n v="9"/>
    <s v="TV-MA"/>
    <x v="0"/>
    <s v="Restricted"/>
    <n v="101"/>
    <s v="Medium"/>
    <x v="163"/>
  </r>
  <r>
    <x v="1508"/>
    <x v="0"/>
    <s v="Paharganj"/>
    <s v="Rakesh Ranjan Kumar"/>
    <s v="Lorena Franco, Bijesh Jayarajan, Neet Chowdhary, Rajeev Gaursingh, Karran Jeet, Rajesh Sharma, Gautam Kurup, Poonam Mathur, Salman Khan, Manish Devkush"/>
    <x v="4"/>
    <s v="March 31, 2020"/>
    <n v="2021"/>
    <x v="23"/>
    <n v="7"/>
    <s v="TV-MA"/>
    <x v="0"/>
    <s v="Restricted"/>
    <n v="107"/>
    <s v="Medium"/>
    <x v="0"/>
  </r>
  <r>
    <x v="1509"/>
    <x v="0"/>
    <s v="Pretty Little Stalker"/>
    <s v="Sam Irvin"/>
    <s v="Nicky Whelan, Ashley Rickards, Parker Mack, Jesse Hutch, Sierra McCormick, Heather Morris, Jason Cermak, Kourtney Hansen, Jane Harber, Cory Hart, Kim DeJesus"/>
    <x v="2"/>
    <s v="March 31, 2020"/>
    <n v="2021"/>
    <x v="21"/>
    <n v="8"/>
    <s v="TV-14"/>
    <x v="1"/>
    <s v="Guidance"/>
    <n v="84"/>
    <s v="Short"/>
    <x v="7"/>
  </r>
  <r>
    <x v="1510"/>
    <x v="0"/>
    <s v="Through My Father's Eyes: The Ronda Rousey Story"/>
    <s v="Gary Stretch"/>
    <s v="Ronda Rousey"/>
    <x v="41"/>
    <s v="March 31, 2020"/>
    <n v="2021"/>
    <x v="23"/>
    <n v="7"/>
    <s v="R"/>
    <x v="0"/>
    <s v="Restricted"/>
    <n v="104"/>
    <s v="Medium"/>
    <x v="187"/>
  </r>
  <r>
    <x v="1511"/>
    <x v="0"/>
    <s v="Kannum Kannum Kollaiyadithaal"/>
    <s v="Desingh Periyasamy"/>
    <s v="Dulquer Salmaan, Ritu Varma, Rakshan, Niranjani, Gautham Menon, Anish Kuruvilla"/>
    <x v="4"/>
    <s v="March 29, 2020"/>
    <n v="2021"/>
    <x v="22"/>
    <n v="6"/>
    <s v="TV-14"/>
    <x v="1"/>
    <s v="Guidance"/>
    <n v="160"/>
    <s v="Medium"/>
    <x v="36"/>
  </r>
  <r>
    <x v="1512"/>
    <x v="0"/>
    <s v="Rogue Warfare"/>
    <s v="Mike Gunther"/>
    <s v="Will Yun Lee, Jermaine Love, Rory Markham, Bertrand-Xavier Corbi, Katie Keene, Fernando Chien, Gina DeCesare, Michael Blalock, Chris Mulkey, Stephen Lang"/>
    <x v="2"/>
    <s v="March 28, 2020"/>
    <n v="2021"/>
    <x v="23"/>
    <n v="7"/>
    <s v="R"/>
    <x v="0"/>
    <s v="Restricted"/>
    <n v="103"/>
    <s v="Medium"/>
    <x v="12"/>
  </r>
  <r>
    <x v="1513"/>
    <x v="0"/>
    <s v="Dragons: Rescue Riders: Hunt for the Golden Dragon"/>
    <s v="TJ Sullivan, Greg Rankin"/>
    <s v="Noah Kaye Bentley, Brennley Brown, Zach Callison, Nicolas Cantu, Skai Jackson, Marsai Martin, Andre Robinson, Carlos Alazraqui, Jeff Bennett, Grey Griffin, Mary Elizabeth McGlynn"/>
    <x v="2"/>
    <s v="March 27, 2020"/>
    <n v="2021"/>
    <x v="22"/>
    <n v="6"/>
    <s v="TV-Y"/>
    <x v="3"/>
    <s v="Safe"/>
    <n v="46"/>
    <s v="Short"/>
    <x v="17"/>
  </r>
  <r>
    <x v="1514"/>
    <x v="0"/>
    <s v="Maska"/>
    <s v="Neeraj Udhwani"/>
    <s v="Manisha Koirala, Prit Kamani, Shirley Setia, Nikita Dutta, Javed Jaffrey, Dhruv Lohumi"/>
    <x v="4"/>
    <s v="March 27, 2020"/>
    <n v="2021"/>
    <x v="22"/>
    <n v="6"/>
    <s v="TV-MA"/>
    <x v="0"/>
    <s v="Restricted"/>
    <n v="112"/>
    <s v="Medium"/>
    <x v="36"/>
  </r>
  <r>
    <x v="1515"/>
    <x v="0"/>
    <s v="The Decline"/>
    <s v="Patrice Lalibert"/>
    <s v="Guillaume Laurin, Marie-Evelyne Lessard, Ral Boss, Marc-Andr Grondin, Marc Beaupr, Marilyn Castonguay, Guillaume Cyr, Isabelle Giroux, Juliette Maxyme Proulx"/>
    <x v="24"/>
    <s v="March 27, 2020"/>
    <n v="2021"/>
    <x v="22"/>
    <n v="6"/>
    <s v="TV-MA"/>
    <x v="0"/>
    <s v="Restricted"/>
    <n v="83"/>
    <s v="Short"/>
    <x v="32"/>
  </r>
  <r>
    <x v="1516"/>
    <x v="0"/>
    <s v="There's Something in the Water"/>
    <s v="Ellen Page, Ian Daniel"/>
    <s v="Ellen Page"/>
    <x v="24"/>
    <s v="March 27, 2020"/>
    <n v="2021"/>
    <x v="23"/>
    <n v="7"/>
    <s v="TV-14"/>
    <x v="1"/>
    <s v="Guidance"/>
    <n v="72"/>
    <s v="Short"/>
    <x v="98"/>
  </r>
  <r>
    <x v="1517"/>
    <x v="0"/>
    <s v="True: Wuzzle Wegg Day"/>
    <s v="Todd Kauffman, Mark Thornton"/>
    <s v="Michela Luci, Jamie Watson, Eric Peterson, Anna Claire Bartlam, Nicolas Aqui, Cory Doran, Julie Lemieux"/>
    <x v="24"/>
    <s v="March 27, 2020"/>
    <n v="2021"/>
    <x v="22"/>
    <n v="6"/>
    <s v="TV-Y"/>
    <x v="3"/>
    <s v="Safe"/>
    <n v="24"/>
    <s v="Short"/>
    <x v="80"/>
  </r>
  <r>
    <x v="1518"/>
    <x v="0"/>
    <s v="Uncorked"/>
    <s v="Prentice Penny"/>
    <s v="Mamoudou Athie, Courtney B. Vance, Niecy Nash, Sasha Compre, Bernard D. Jones, Gil Ozeri, Matt McGorry, Meera Rohit Kumbhani"/>
    <x v="2"/>
    <s v="March 27, 2020"/>
    <n v="2021"/>
    <x v="22"/>
    <n v="6"/>
    <s v="TV-MA"/>
    <x v="0"/>
    <s v="Restricted"/>
    <n v="104"/>
    <s v="Medium"/>
    <x v="44"/>
  </r>
  <r>
    <x v="1519"/>
    <x v="0"/>
    <s v="Willy and the Guardians of the Lake: Tales from the Lakeside Winter Adventure"/>
    <s v="Zsolt Plfi"/>
    <s v="Csongor Szalay, Anna Kubik, Sri Vida, Andrs Farag, Rbert Bolla"/>
    <x v="243"/>
    <s v="March 27, 2020"/>
    <n v="2021"/>
    <x v="23"/>
    <n v="7"/>
    <s v="TV-Y"/>
    <x v="3"/>
    <s v="Safe"/>
    <n v="72"/>
    <s v="Short"/>
    <x v="80"/>
  </r>
  <r>
    <x v="1520"/>
    <x v="0"/>
    <s v="Happy Old Year"/>
    <s v="Nawapol Thamrongrattanarit"/>
    <s v="Chutimon Chuengcharoensukying, Sunny Suwanmethanont, Sarika Sartsilpsupa, Thirawat Ngosawang, Apasiri Nitibhon, Patcha Kitchaicharoen"/>
    <x v="57"/>
    <s v="March 26, 2020"/>
    <n v="2021"/>
    <x v="23"/>
    <n v="7"/>
    <s v="TV-MA"/>
    <x v="0"/>
    <s v="Restricted"/>
    <n v="113"/>
    <s v="Medium"/>
    <x v="23"/>
  </r>
  <r>
    <x v="1521"/>
    <x v="0"/>
    <s v="Bethany Hamilton: Unstoppable"/>
    <s v="Aaron Lieber"/>
    <s v="Bethany Hamilton"/>
    <x v="2"/>
    <s v="March 25, 2020"/>
    <n v="2021"/>
    <x v="23"/>
    <n v="7"/>
    <s v="PG"/>
    <x v="2"/>
    <s v="Guidance"/>
    <n v="100"/>
    <s v="Medium"/>
    <x v="211"/>
  </r>
  <r>
    <x v="1522"/>
    <x v="0"/>
    <s v="Curtiz"/>
    <s v="Tamas Yvan Topolanszky"/>
    <s v="Ferenc Lengyel, Evelin Dobos, Declan Hannigan, Scott Alexander Young, Jzsef Gyabronka, Nikolett Barabas, Yan Feldman, Rafael Feldman, Christopher Krieg, Andrew Hefler, Lili Bordn"/>
    <x v="243"/>
    <s v="March 25, 2020"/>
    <n v="2021"/>
    <x v="21"/>
    <n v="8"/>
    <s v="TV-MA"/>
    <x v="0"/>
    <s v="Restricted"/>
    <n v="99"/>
    <s v="Medium"/>
    <x v="3"/>
  </r>
  <r>
    <x v="1523"/>
    <x v="0"/>
    <s v="The Occupant"/>
    <s v="lex Pastor, David Pastor"/>
    <s v="Javier Gutirrez, Mario Casas, Bruna Cus, Ruth Daz"/>
    <x v="35"/>
    <s v="March 25, 2020"/>
    <n v="2021"/>
    <x v="22"/>
    <n v="6"/>
    <s v="TV-MA"/>
    <x v="0"/>
    <s v="Restricted"/>
    <n v="104"/>
    <s v="Medium"/>
    <x v="124"/>
  </r>
  <r>
    <x v="1524"/>
    <x v="0"/>
    <s v="Tom Segura: Ball Hog"/>
    <s v="Rami Hachache"/>
    <s v="Tom Segura"/>
    <x v="2"/>
    <s v="March 24, 2020"/>
    <n v="2021"/>
    <x v="22"/>
    <n v="6"/>
    <s v="TV-MA"/>
    <x v="0"/>
    <s v="Restricted"/>
    <n v="70"/>
    <s v="Short"/>
    <x v="59"/>
  </r>
  <r>
    <x v="1525"/>
    <x v="0"/>
    <s v="El silencio es bienvenido"/>
    <s v="Gabriela Garca Rivas"/>
    <s v="Eileen Yez, Jorge Luis Moreno, Daniela Newton, Andrea Newton, Luis Eduardo Yee, Enrique Medina, Roberto Fiesco"/>
    <x v="38"/>
    <s v="March 20, 2020"/>
    <n v="2021"/>
    <x v="5"/>
    <n v="9"/>
    <s v="TV-14"/>
    <x v="1"/>
    <s v="Guidance"/>
    <n v="95"/>
    <s v="Medium"/>
    <x v="0"/>
  </r>
  <r>
    <x v="1526"/>
    <x v="0"/>
    <s v="Ultras"/>
    <s v="Francesco Lettieri"/>
    <s v="Aniello Arena, Antonia Truppo, Ciro Nacca, Simone Borelli, Daniele Vicorito, Salvatore Pelliccia"/>
    <x v="59"/>
    <s v="March 20, 2020"/>
    <n v="2021"/>
    <x v="22"/>
    <n v="6"/>
    <s v="TV-MA"/>
    <x v="0"/>
    <s v="Restricted"/>
    <n v="109"/>
    <s v="Medium"/>
    <x v="119"/>
  </r>
  <r>
    <x v="1527"/>
    <x v="0"/>
    <n v="3022"/>
    <s v="John Suits"/>
    <s v="Omar Epps, Kate Walsh, Miranda Cosgrove, Angus Macfadyen, Jorja Fox, Enver Gjokaj, Haaz Sleiman"/>
    <x v="2"/>
    <s v="March 19, 2020"/>
    <n v="2021"/>
    <x v="23"/>
    <n v="7"/>
    <s v="R"/>
    <x v="0"/>
    <s v="Restricted"/>
    <n v="91"/>
    <s v="Medium"/>
    <x v="212"/>
  </r>
  <r>
    <x v="1528"/>
    <x v="0"/>
    <s v="Altered Carbon: Resleeved"/>
    <s v="Takeru Nakajima, Yoshiyuki Okada"/>
    <s v="Tatsuhisa Suzuki, Rina Satou, Ayaka Asai, Jouji Nakata, Kenji Yamauchi, Kanehira Yamamoto, Koji Ishii"/>
    <x v="120"/>
    <s v="March 19, 2020"/>
    <n v="2021"/>
    <x v="22"/>
    <n v="6"/>
    <s v="TV-MA"/>
    <x v="0"/>
    <s v="Restricted"/>
    <n v="75"/>
    <s v="Short"/>
    <x v="14"/>
  </r>
  <r>
    <x v="1529"/>
    <x v="0"/>
    <s v="Masameer - The Movie"/>
    <s v="Malik Nejer"/>
    <s v="Malik Nejer, Shahad Alahmari, Abdulaziz Almuzaini, Yousef Aldakheel"/>
    <x v="56"/>
    <s v="March 19, 2020"/>
    <n v="2021"/>
    <x v="22"/>
    <n v="6"/>
    <s v="TV-14"/>
    <x v="1"/>
    <s v="Guidance"/>
    <n v="100"/>
    <s v="Medium"/>
    <x v="43"/>
  </r>
  <r>
    <x v="1530"/>
    <x v="0"/>
    <s v="AllI Wish"/>
    <s v="Susan Walter"/>
    <s v="Sharon Stone, Tony Goldwyn, Liza Lapira, Ellen Burstyn, Jason Gibson, Famke Janssen, Caitlin Fitzgerald, Gilles Marini, Erica Ash, Tom Paolino"/>
    <x v="2"/>
    <s v="March 18, 2020"/>
    <n v="2021"/>
    <x v="5"/>
    <n v="9"/>
    <s v="R"/>
    <x v="0"/>
    <s v="Restricted"/>
    <n v="95"/>
    <s v="Medium"/>
    <x v="21"/>
  </r>
  <r>
    <x v="1531"/>
    <x v="0"/>
    <s v="Lu Over the Wall"/>
    <s v="Masaaki Yuasa"/>
    <s v="Kanon Tani, Shota Shimoda, Shinichi Shinohara, Akira Emoto, Soma Saito, Minako Kotobuki, Daigo, Nobu"/>
    <x v="8"/>
    <s v="March 18, 2020"/>
    <n v="2021"/>
    <x v="5"/>
    <n v="9"/>
    <s v="PG"/>
    <x v="2"/>
    <s v="Guidance"/>
    <n v="113"/>
    <s v="Medium"/>
    <x v="213"/>
  </r>
  <r>
    <x v="1532"/>
    <x v="0"/>
    <s v="Bert Kreischer: Hey Big Boy"/>
    <s v="Jeff Tomsic"/>
    <s v="Bert Kreischer"/>
    <x v="2"/>
    <s v="March 17, 2020"/>
    <n v="2021"/>
    <x v="22"/>
    <n v="6"/>
    <s v="TV-MA"/>
    <x v="0"/>
    <s v="Restricted"/>
    <n v="62"/>
    <s v="Short"/>
    <x v="59"/>
  </r>
  <r>
    <x v="1533"/>
    <x v="0"/>
    <s v="Search Party"/>
    <s v="Scot Armstrong"/>
    <s v="T.J. Miller, Adam Pally, Thomas Middleditch, Lance Reddick, Shannon Woodward, Alison Brie, Krysten Ritter, Jason Mantzoukas"/>
    <x v="2"/>
    <s v="March 16, 2020"/>
    <n v="2021"/>
    <x v="28"/>
    <n v="12"/>
    <s v="R"/>
    <x v="0"/>
    <s v="Restricted"/>
    <n v="93"/>
    <s v="Medium"/>
    <x v="5"/>
  </r>
  <r>
    <x v="1534"/>
    <x v="0"/>
    <s v="Bypass Road"/>
    <s v="Naman Nitin Mukesh"/>
    <s v="Neil Nitin Mukesh, Adah Sharma, Rajit Kapoor, Gul Panag, Shama Sikander, Manish Chaudhary, Sudhanshu Pandey, Taher Shabbir"/>
    <x v="4"/>
    <s v="March 15, 2020"/>
    <n v="2021"/>
    <x v="23"/>
    <n v="7"/>
    <s v="TV-14"/>
    <x v="1"/>
    <s v="Guidance"/>
    <n v="135"/>
    <s v="Medium"/>
    <x v="107"/>
  </r>
  <r>
    <x v="1535"/>
    <x v="0"/>
    <s v="Jai Mummy Di"/>
    <s v="Navjot Gulati"/>
    <s v="Poonam Dhillon, Supriya Pathak, Sunny Singh, Sonalli Sehgall, Rajendra Sethi, Veer Rajwant Singh, Danish Husain, Alok Nath"/>
    <x v="4"/>
    <s v="March 14, 2020"/>
    <n v="2021"/>
    <x v="22"/>
    <n v="6"/>
    <s v="TV-MA"/>
    <x v="0"/>
    <s v="Restricted"/>
    <n v="101"/>
    <s v="Medium"/>
    <x v="4"/>
  </r>
  <r>
    <x v="1536"/>
    <x v="0"/>
    <s v="Baby Mamas"/>
    <s v="Stephanie Zwane"/>
    <s v="Salamina Mosese, Kay Smith, Thembisa Mdoda, Dineo Ranaka, Sthembiso Khoza, Khaya Mthembu, Jonathan Boynton-Lee, Nicholas Nkuna, Donovan Pietersen, Pamela Nomvete"/>
    <x v="40"/>
    <s v="March 13, 2020"/>
    <n v="2021"/>
    <x v="21"/>
    <n v="8"/>
    <s v="TV-14"/>
    <x v="1"/>
    <s v="Guidance"/>
    <n v="98"/>
    <s v="Medium"/>
    <x v="36"/>
  </r>
  <r>
    <x v="1537"/>
    <x v="0"/>
    <s v="Go Karts"/>
    <s v="Owen Trevor"/>
    <s v="William Lodder, Anastasia Bampos, Darius Amarfio-Jefferson, Richard Roxburgh, Frances O'Connor, Dan Wyllie, Cooper van Grootel, Damian de Montemas, Adam T. Perkins"/>
    <x v="54"/>
    <s v="March 13, 2020"/>
    <n v="2021"/>
    <x v="22"/>
    <n v="6"/>
    <s v="TV-PG"/>
    <x v="2"/>
    <s v="Guidance"/>
    <n v="103"/>
    <s v="Medium"/>
    <x v="19"/>
  </r>
  <r>
    <x v="1538"/>
    <x v="0"/>
    <s v="Justine"/>
    <s v="Stephanie Turner"/>
    <s v="Stephanie Turner, Glynn Turman, Daisy Prescott, Darby Stanchfield, Josh Stamberg, Bridget Kallal, Ravi Cabot-Conyers, Cleo King, Melanie Hutsell"/>
    <x v="2"/>
    <s v="March 13, 2020"/>
    <n v="2021"/>
    <x v="23"/>
    <n v="7"/>
    <s v="TV-MA"/>
    <x v="0"/>
    <s v="Restricted"/>
    <n v="106"/>
    <s v="Medium"/>
    <x v="44"/>
  </r>
  <r>
    <x v="1539"/>
    <x v="1"/>
    <s v="Kingdom"/>
    <s v="Kim Seong-hun"/>
    <s v="Ju Ji-hoon, Ryu Seung-ryong, Bae Doona, Kim Sang-ho, Kim Sung-kyu, Jeon Seok-ho, Kim Hye-jun, Heo Jun-ho, Jung Suk-won, Kim Jong-soo"/>
    <x v="244"/>
    <s v="March 13, 2020"/>
    <n v="2021"/>
    <x v="22"/>
    <n v="6"/>
    <s v="TV-MA"/>
    <x v="0"/>
    <s v="Restricted"/>
    <s v="2 Seasons"/>
    <s v="Seasons"/>
    <x v="214"/>
  </r>
  <r>
    <x v="1540"/>
    <x v="0"/>
    <s v="Lost Girls"/>
    <s v="Liz Garbus"/>
    <s v="Amy Ryan, Gabriel Byrne, Thomasin McKenzie, Lola Kirke, Oona Laurence, Dean Winters, Miriam Shor, Reed Birney, Kevin Corrigan, Stan Carp"/>
    <x v="2"/>
    <s v="March 13, 2020"/>
    <n v="2021"/>
    <x v="22"/>
    <n v="6"/>
    <s v="R"/>
    <x v="0"/>
    <s v="Restricted"/>
    <n v="95"/>
    <s v="Medium"/>
    <x v="24"/>
  </r>
  <r>
    <x v="1541"/>
    <x v="0"/>
    <s v="Miracle in Cell No. 7"/>
    <s v="Mehmet Ada ztekin"/>
    <s v="Aras Bulut ynemli, Nisa Sofiya Aksongur, Deniz Baysal, Celile Toyon Uysal, lker Aksum, Mesut Akusta"/>
    <x v="104"/>
    <s v="March 13, 2020"/>
    <n v="2021"/>
    <x v="23"/>
    <n v="7"/>
    <s v="TV-14"/>
    <x v="1"/>
    <s v="Guidance"/>
    <n v="132"/>
    <s v="Medium"/>
    <x v="3"/>
  </r>
  <r>
    <x v="1542"/>
    <x v="0"/>
    <s v="Carmen Sandiego: To Steal or Not to Steal"/>
    <s v="Jos Humphrey"/>
    <s v="Gina Rodriguez, Finn Wolfhard, Abby Trott, Michael Hawley, Liam O'Brien, Mary Elizabeth McGlynn, Toks Olagundoye, Sharon Muthu"/>
    <x v="41"/>
    <s v="March 10, 2020"/>
    <n v="2021"/>
    <x v="22"/>
    <n v="6"/>
    <s v="TV-Y7"/>
    <x v="3"/>
    <s v="Safe"/>
    <n v="82"/>
    <s v="Short"/>
    <x v="80"/>
  </r>
  <r>
    <x v="1543"/>
    <x v="0"/>
    <s v="Marc Maron: End Times Fun"/>
    <s v="Lynn Shelton"/>
    <s v="Marc Maron"/>
    <x v="2"/>
    <s v="March 10, 2020"/>
    <n v="2021"/>
    <x v="22"/>
    <n v="6"/>
    <s v="TV-MA"/>
    <x v="0"/>
    <s v="Restricted"/>
    <n v="71"/>
    <s v="Short"/>
    <x v="59"/>
  </r>
  <r>
    <x v="1544"/>
    <x v="0"/>
    <s v="All About Love"/>
    <s v="Adze Ugah"/>
    <s v="Chris Attoh, Katlego Danke, Enyinna Nwigwe, Nomzamo Mbatha, Richard Lukunku, Zenande Mfenyane, Leroy Gopal, Angela Sithole"/>
    <x v="40"/>
    <s v="March 6, 2020"/>
    <n v="2021"/>
    <x v="5"/>
    <n v="9"/>
    <s v="TV-MA"/>
    <x v="0"/>
    <s v="Restricted"/>
    <n v="79"/>
    <s v="Short"/>
    <x v="23"/>
  </r>
  <r>
    <x v="1545"/>
    <x v="0"/>
    <s v="Guilty"/>
    <s v="Ruchi Narain"/>
    <s v="Kiara Advani, Akansha Ranjan Kapoor, Gurfateh Pirzada, Taher Shabbir, Niki Walia, Manu Rishi Chadha, Dalip Tahil, Kunal Vijaykar"/>
    <x v="4"/>
    <s v="March 6, 2020"/>
    <n v="2021"/>
    <x v="22"/>
    <n v="6"/>
    <s v="TV-MA"/>
    <x v="0"/>
    <s v="Restricted"/>
    <n v="120"/>
    <s v="Medium"/>
    <x v="3"/>
  </r>
  <r>
    <x v="1546"/>
    <x v="0"/>
    <s v="I am Jonas"/>
    <s v="Christophe Charrier"/>
    <s v="Flix Maritaud, Nicolas Bauwens, Tommy Lee Bak, Aure Atika, Marie Denarnaud, Ilian Bergala, Pierre Cartonnet, Marcel Bouzige, Nicolas Sartous"/>
    <x v="29"/>
    <s v="March 6, 2020"/>
    <n v="2021"/>
    <x v="23"/>
    <n v="7"/>
    <s v="TV-MA"/>
    <x v="0"/>
    <s v="Restricted"/>
    <n v="82"/>
    <s v="Short"/>
    <x v="0"/>
  </r>
  <r>
    <x v="1547"/>
    <x v="0"/>
    <s v="Miles Davis: Birth of the Cool"/>
    <s v="Stanley Nelson"/>
    <s v="Miles Davis, Carl Lumbly"/>
    <x v="2"/>
    <s v="March 6, 2020"/>
    <n v="2021"/>
    <x v="23"/>
    <n v="7"/>
    <s v="TV-MA"/>
    <x v="0"/>
    <s v="Restricted"/>
    <n v="115"/>
    <s v="Medium"/>
    <x v="18"/>
  </r>
  <r>
    <x v="1548"/>
    <x v="0"/>
    <s v="Spenser Confidential"/>
    <s v="Peter Berg"/>
    <s v="Mark Wahlberg, Winston Duke, Alan Arkin, Bokeem Woodbine, Iliza Shlesinger, Hope Olaide Wilson, Marc Maron"/>
    <x v="2"/>
    <s v="March 6, 2020"/>
    <n v="2021"/>
    <x v="22"/>
    <n v="6"/>
    <s v="R"/>
    <x v="0"/>
    <s v="Restricted"/>
    <n v="111"/>
    <s v="Medium"/>
    <x v="27"/>
  </r>
  <r>
    <x v="1549"/>
    <x v="0"/>
    <s v="Twin Murders: the Silence of the White City"/>
    <s v="Daniel Calparsoro"/>
    <s v="Beln Rueda, Javier Rey, Aura Garrido, Manolo Solo, Alex Brendemhl, Ramn Barea, Sergio Dorado, Allende Blanco, Rubn Ochandiano"/>
    <x v="35"/>
    <s v="March 6, 2020"/>
    <n v="2021"/>
    <x v="22"/>
    <n v="6"/>
    <s v="TV-MA"/>
    <x v="0"/>
    <s v="Restricted"/>
    <n v="110"/>
    <s v="Medium"/>
    <x v="107"/>
  </r>
  <r>
    <x v="1550"/>
    <x v="0"/>
    <s v="93 Days"/>
    <s v="Steve Gukas"/>
    <s v="Bimbo Akintola, Somkele Iyamah, Danny Glover, Gideon Okeke, Seun Kentebe, Keppy Ekpenyong, Zara Udofia Ejoh, Bimbo Manuel, Patrick Diabuah, Tina Mba, Alastair Mackenzie, Tim Reid"/>
    <x v="9"/>
    <s v="March 5, 2020"/>
    <n v="2021"/>
    <x v="32"/>
    <n v="10"/>
    <s v="TV-PG"/>
    <x v="2"/>
    <s v="Guidance"/>
    <n v="121"/>
    <s v="Medium"/>
    <x v="20"/>
  </r>
  <r>
    <x v="1551"/>
    <x v="0"/>
    <s v="Tootsies &amp; The Fake"/>
    <s v="Kittiphak Thonguam"/>
    <s v="Araya A. Hargate, Paopetch Charoensook, Thongkanthom Thongchai, Ratthanant Janyajirawong, Pattarasaya Kreuasuwansri, Gunn Svasti Na Ayudhya, Kritsanapoom Pibulsonggram, Keetapat Pongruea"/>
    <x v="57"/>
    <s v="March 5, 2020"/>
    <n v="2021"/>
    <x v="23"/>
    <n v="7"/>
    <s v="TV-MA"/>
    <x v="0"/>
    <s v="Restricted"/>
    <n v="108"/>
    <s v="Medium"/>
    <x v="149"/>
  </r>
  <r>
    <x v="1552"/>
    <x v="0"/>
    <s v="Aurora"/>
    <s v="Cristi Puiu"/>
    <s v="Cristi Puiu, Clara Voda, Catrinel Dumitrescu, Luminita Gheorghiu, Valentin Popescu, Gheorghe Ifrim, Ileana Puiu, Valeria Seciu, Gelu Colceag"/>
    <x v="245"/>
    <s v="March 4, 2020"/>
    <n v="2021"/>
    <x v="3"/>
    <n v="16"/>
    <s v="TV-MA"/>
    <x v="0"/>
    <s v="Restricted"/>
    <n v="186"/>
    <s v="Long"/>
    <x v="3"/>
  </r>
  <r>
    <x v="1553"/>
    <x v="0"/>
    <s v="Lil Peep: Everybodys Everything"/>
    <s v="Sebastian Jones, Ramez Silyan"/>
    <s v="Lil Peep"/>
    <x v="2"/>
    <s v="March 4, 2020"/>
    <n v="2021"/>
    <x v="23"/>
    <n v="7"/>
    <s v="TV-MA"/>
    <x v="0"/>
    <s v="Restricted"/>
    <n v="116"/>
    <s v="Medium"/>
    <x v="18"/>
  </r>
  <r>
    <x v="1554"/>
    <x v="0"/>
    <s v="The Death of Mr. Lazarescu"/>
    <s v="Cristi Puiu"/>
    <s v="Monica Brldeanu, Ion Fiscuteanu, Doru Ana, Dragos Bucur, Gabriel Spahiu, Dan Chiriac, Luminita Gheorghiu, Alina Berzunteanu, Dana Dogaru, Mimi Brnescu"/>
    <x v="81"/>
    <s v="March 4, 2020"/>
    <n v="2021"/>
    <x v="19"/>
    <n v="21"/>
    <s v="R"/>
    <x v="0"/>
    <s v="Restricted"/>
    <n v="154"/>
    <s v="Medium"/>
    <x v="3"/>
  </r>
  <r>
    <x v="1555"/>
    <x v="1"/>
    <s v="Velvet"/>
    <s v="Carlos Sedes"/>
    <s v="Paula Echevarra, Miguel ngel Silvestre, Aitana Snchez-Gijn, Manuela Velasco, Manuela Vells, Marta Hazas, Javier Rey, Maxi Iglesias, Cecilia Freire, Adrin Lastra, Miriam Giovanelli, Natalia Milln, Jos Sacristn, Ingrid Rubio, Peter Vives, Lloren Gonzlez, ngela Molina, Pastora Vega"/>
    <x v="35"/>
    <s v="March 4, 2020"/>
    <n v="2021"/>
    <x v="32"/>
    <n v="10"/>
    <s v="TV-14"/>
    <x v="1"/>
    <s v="Guidance"/>
    <s v="4 Seasons"/>
    <s v="Seasons"/>
    <x v="58"/>
  </r>
  <r>
    <x v="1556"/>
    <x v="0"/>
    <s v="Freaks"/>
    <s v="Adam B. Stein, Zach Lipovsky"/>
    <s v="Emile Hirsch, Bruce Dern, Lexy Kolker, Grace Park, Amanda Crew, Aleks Paunovic, Michelle Harrison"/>
    <x v="14"/>
    <s v="March 3, 2020"/>
    <n v="2021"/>
    <x v="21"/>
    <n v="8"/>
    <s v="R"/>
    <x v="0"/>
    <s v="Restricted"/>
    <n v="105"/>
    <s v="Medium"/>
    <x v="212"/>
  </r>
  <r>
    <x v="1557"/>
    <x v="0"/>
    <s v="Luccas Neto in: The End of Christmas"/>
    <s v="Lucas Margutti"/>
    <s v="Luccas Neto, Giovanna Alparone, Cleber Salgado, Bruno Bebianno, Lucas Margutti, Vivian Duarte"/>
    <x v="80"/>
    <s v="March 3, 2020"/>
    <n v="2021"/>
    <x v="23"/>
    <n v="7"/>
    <s v="TV-Y"/>
    <x v="3"/>
    <s v="Safe"/>
    <n v="71"/>
    <s v="Short"/>
    <x v="130"/>
  </r>
  <r>
    <x v="1558"/>
    <x v="0"/>
    <s v="Taylor Tomlinson: Quarter-Life Crisis"/>
    <s v="Marcus Raboy"/>
    <s v="Taylor Tomlinson"/>
    <x v="2"/>
    <s v="March 3, 2020"/>
    <n v="2021"/>
    <x v="22"/>
    <n v="6"/>
    <s v="TV-MA"/>
    <x v="0"/>
    <s v="Restricted"/>
    <n v="61"/>
    <s v="Short"/>
    <x v="59"/>
  </r>
  <r>
    <x v="1559"/>
    <x v="0"/>
    <s v="The Last Bomb of the Second World War"/>
    <s v="Athiyan Athirai"/>
    <s v="Dinesh, Anandhi, Munishkanth, Riythvika, John Vijay"/>
    <x v="4"/>
    <s v="March 3, 2020"/>
    <n v="2021"/>
    <x v="23"/>
    <n v="7"/>
    <s v="TV-14"/>
    <x v="1"/>
    <s v="Guidance"/>
    <n v="133"/>
    <s v="Medium"/>
    <x v="0"/>
  </r>
  <r>
    <x v="1560"/>
    <x v="0"/>
    <s v="Uncovered"/>
    <s v="Zuko Nodada"/>
    <s v="Nqobile Khumalo, Robert Hobbs, S'Thandiwe Kgoroge, Dumisani Mbebe, Thandeka Nodada, Fezile Makhanya"/>
    <x v="40"/>
    <s v="March 3, 2020"/>
    <n v="2021"/>
    <x v="23"/>
    <n v="7"/>
    <s v="TV-MA"/>
    <x v="0"/>
    <s v="Restricted"/>
    <n v="98"/>
    <s v="Medium"/>
    <x v="3"/>
  </r>
  <r>
    <x v="1561"/>
    <x v="0"/>
    <s v="W.E."/>
    <s v="Madonna"/>
    <s v="Abbie Cornish, Andrea Riseborough, James D'Arcy, Oscar Isaac, Richard Coyle, David Harbour, James Fox, Judy Parfitt, Haluk Bilginer, Geoffrey Palmer, Natalie Dormer"/>
    <x v="1"/>
    <s v="March 3, 2020"/>
    <n v="2021"/>
    <x v="15"/>
    <n v="15"/>
    <s v="R"/>
    <x v="0"/>
    <s v="Restricted"/>
    <n v="119"/>
    <s v="Medium"/>
    <x v="21"/>
  </r>
  <r>
    <x v="1562"/>
    <x v="0"/>
    <s v="Fat Ballerina - David A. Arnold"/>
    <s v="Milton Horowitz"/>
    <s v="David A. Arnold"/>
    <x v="2"/>
    <s v="March 2, 2020"/>
    <n v="2021"/>
    <x v="22"/>
    <n v="6"/>
    <s v="TV-MA"/>
    <x v="0"/>
    <s v="Restricted"/>
    <n v="61"/>
    <s v="Short"/>
    <x v="59"/>
  </r>
  <r>
    <x v="1563"/>
    <x v="0"/>
    <s v="Bhangra Paa Le"/>
    <s v="Sneha Taurani"/>
    <s v="Sunny Kaushal, Rukshar Dhillon, Shriya Pilgaonkar, Parmeet Sethi, Samir Soni, Chaitanya Sharma, Sheeba Chaddha, Akarsh Khurana"/>
    <x v="4"/>
    <s v="March 1, 2020"/>
    <n v="2021"/>
    <x v="23"/>
    <n v="7"/>
    <s v="TV-14"/>
    <x v="1"/>
    <s v="Guidance"/>
    <n v="130"/>
    <s v="Medium"/>
    <x v="36"/>
  </r>
  <r>
    <x v="1564"/>
    <x v="0"/>
    <s v="Frank &amp; Lola"/>
    <s v="Matthew Ross"/>
    <s v="Michael Shannon, Imogen Poots, Michael Nyqvist, Justin Long, Stella Schnabel, Rosanna Arquette, Emmanuelle Devos"/>
    <x v="2"/>
    <s v="March 1, 2020"/>
    <n v="2021"/>
    <x v="32"/>
    <n v="10"/>
    <s v="TV-MA"/>
    <x v="0"/>
    <s v="Restricted"/>
    <n v="87"/>
    <s v="Short"/>
    <x v="13"/>
  </r>
  <r>
    <x v="1565"/>
    <x v="0"/>
    <s v="Hugo"/>
    <s v="Martin Scorsese"/>
    <s v="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
    <x v="128"/>
    <s v="March 1, 2020"/>
    <n v="2021"/>
    <x v="15"/>
    <n v="15"/>
    <s v="PG"/>
    <x v="2"/>
    <s v="Guidance"/>
    <n v="127"/>
    <s v="Medium"/>
    <x v="19"/>
  </r>
  <r>
    <x v="1566"/>
    <x v="0"/>
    <s v="Ordinary World"/>
    <s v="Lee Kirk"/>
    <s v="Billie Joe Armstrong, Fred Armisen, Judy Greer, Selma Blair, Chris Messina, Brian Baumgartner, John Doman, Madisyn Shipman, Kevin Corrigan, Mia Dillon, Lucas Papaelias"/>
    <x v="2"/>
    <s v="March 1, 2020"/>
    <n v="2021"/>
    <x v="32"/>
    <n v="10"/>
    <s v="TV-14"/>
    <x v="1"/>
    <s v="Guidance"/>
    <n v="87"/>
    <s v="Short"/>
    <x v="145"/>
  </r>
  <r>
    <x v="1567"/>
    <x v="0"/>
    <s v="Pop, Lock 'n Roll"/>
    <s v="Ziggy Hofmeyr"/>
    <s v="Maurice Paige, Yasirah Bhelz, Lionel Newton, Tarryn Alberts, Sandile Sand Zulu, Duane Lawrence, Robyn Brophy, Brady Brophy, Raylene Jacobs, Jason Meyer"/>
    <x v="40"/>
    <s v="March 1, 2020"/>
    <n v="2021"/>
    <x v="5"/>
    <n v="9"/>
    <s v="TV-14"/>
    <x v="1"/>
    <s v="Guidance"/>
    <n v="88"/>
    <s v="Short"/>
    <x v="23"/>
  </r>
  <r>
    <x v="1568"/>
    <x v="0"/>
    <s v="There Will Be Blood"/>
    <s v="Paul Thomas Anderson"/>
    <s v="Daniel Day-Lewis, Paul Dano, Kevin J. O'Connor, Ciarn Hinds, Dillon Freasier, Sydney McCallister, David Willis, David Warshofsky, Colton Woodward, Russell Harvard"/>
    <x v="2"/>
    <s v="March 1, 2020"/>
    <n v="2021"/>
    <x v="18"/>
    <n v="19"/>
    <s v="R"/>
    <x v="0"/>
    <s v="Restricted"/>
    <n v="158"/>
    <s v="Medium"/>
    <x v="44"/>
  </r>
  <r>
    <x v="1569"/>
    <x v="0"/>
    <s v="Voulez-vous rire avec moi ce soir?"/>
    <s v="Yacine Belhousse"/>
    <s v="Gad Elmaleh, Eddie Izzard, Bill Burr, Todd Barry, Kyan Khojandi, Judah Friedlander, Blanche Gardin, Mike Ward, Igor Meerson, Dan Naturman, Tony Law, Daniel Gagnon, Sebastian Marx, Michael Mittermeier, Paul Taylor, Korine Ct, Guillermo Guiz, Virginie Fortin, Francesco De Carlo"/>
    <x v="29"/>
    <s v="March 1, 2020"/>
    <n v="2021"/>
    <x v="21"/>
    <n v="8"/>
    <s v="TV-MA"/>
    <x v="0"/>
    <s v="Restricted"/>
    <n v="93"/>
    <s v="Medium"/>
    <x v="98"/>
  </r>
  <r>
    <x v="1570"/>
    <x v="0"/>
    <s v="All The Bright Places"/>
    <s v="Brett Haley"/>
    <s v="Elle Fanning, Justice Smith, Luke Wilson, Keegan-Michael Key, Alexandra Shipp, Lamar Johnson, Virginia Gardner, Kelli O'Hara, Felix Mallard, Sofia Hasmik"/>
    <x v="2"/>
    <s v="February 28, 2020"/>
    <n v="2021"/>
    <x v="22"/>
    <n v="6"/>
    <s v="TV-MA"/>
    <x v="0"/>
    <s v="Restricted"/>
    <n v="109"/>
    <s v="Medium"/>
    <x v="21"/>
  </r>
  <r>
    <x v="1571"/>
    <x v="0"/>
    <s v="Ala Vaikunthapurramuloo"/>
    <s v="Trivikram Srinivas"/>
    <s v="Allu Arjun, Pooja Hegde, Tabu, Sushanth, Nivetha Pethuraj, Jayaram, Murli Sharma"/>
    <x v="4"/>
    <s v="February 27, 2020"/>
    <n v="2021"/>
    <x v="22"/>
    <n v="6"/>
    <s v="TV-14"/>
    <x v="1"/>
    <s v="Guidance"/>
    <n v="162"/>
    <s v="Medium"/>
    <x v="15"/>
  </r>
  <r>
    <x v="1572"/>
    <x v="0"/>
    <s v="Pokmon: Mewtwo Strikes Back - Evolution"/>
    <s v="Kunihiko Yuyama, Motonori Sakakibara"/>
    <s v="Sarah Natochenny, Dan Green, Bill Rogers, Michele Knotz, Alyson Leigh Rosenfeld, Rodger Parsons"/>
    <x v="8"/>
    <s v="February 27, 2020"/>
    <n v="2021"/>
    <x v="23"/>
    <n v="7"/>
    <s v="TV-Y7"/>
    <x v="3"/>
    <s v="Safe"/>
    <n v="98"/>
    <s v="Medium"/>
    <x v="191"/>
  </r>
  <r>
    <x v="1573"/>
    <x v="1"/>
    <s v="Six Windows in the Desert"/>
    <s v="Ali Kalthami, Meshal Aljaser, Faris Godus, Mohamed al Salman, Faisal al Amer"/>
    <s v="Moayad Alnefaie, Mohammed Alhamdan, Citi Bet Baydi, Sadeem Alshehri, Mohammed Albakri, Moayed Althagafi, Hussain Alyahya, Abeer Alotaibi, Zara Albalushi, Ali Alshehabi"/>
    <x v="56"/>
    <s v="February 27, 2020"/>
    <n v="2021"/>
    <x v="22"/>
    <n v="6"/>
    <s v="TV-14"/>
    <x v="1"/>
    <s v="Guidance"/>
    <s v="1 Season"/>
    <s v="Seasons"/>
    <x v="61"/>
  </r>
  <r>
    <x v="1574"/>
    <x v="0"/>
    <s v="Couple of Days"/>
    <s v="Tolu Awobiyi"/>
    <s v="Lilian Esoro, Ademola Adedoyin, Enyima Nwigwe, Kiki Omeili, Okey Uzoeshi, Adesua Etomi, Olayode Juliana, Falz"/>
    <x v="9"/>
    <s v="February 26, 2020"/>
    <n v="2021"/>
    <x v="32"/>
    <n v="10"/>
    <s v="TV-14"/>
    <x v="1"/>
    <s v="Guidance"/>
    <n v="103"/>
    <s v="Medium"/>
    <x v="23"/>
  </r>
  <r>
    <x v="1575"/>
    <x v="0"/>
    <s v="Gbomo Gbomo Express"/>
    <s v="Walter Taylaur"/>
    <s v="Ramsey Nouah, Gideon Okeke, Osas Ighodaro Ajibade, Blossom Chukwujekwu, Kiki Omeili, Gbenro Ajibade, Ikechukwu, Alexx Ekubo, Shaffy Bello"/>
    <x v="9"/>
    <s v="February 26, 2020"/>
    <n v="2021"/>
    <x v="25"/>
    <n v="11"/>
    <s v="TV-MA"/>
    <x v="0"/>
    <s v="Restricted"/>
    <n v="97"/>
    <s v="Medium"/>
    <x v="3"/>
  </r>
  <r>
    <x v="1576"/>
    <x v="0"/>
    <s v="Taxi Driver"/>
    <s v="Daniel Oriahi"/>
    <s v="Odunlade Adekola, Ijeoma Grace Agu, Richard Akinlade, Babajide Alimison, Hafeez Oyetoro, Femi Jacobs, Toyin Oshinaike, Kelechi Udegbe"/>
    <x v="9"/>
    <s v="February 26, 2020"/>
    <n v="2021"/>
    <x v="25"/>
    <n v="11"/>
    <s v="TV-MA"/>
    <x v="0"/>
    <s v="Restricted"/>
    <n v="94"/>
    <s v="Medium"/>
    <x v="22"/>
  </r>
  <r>
    <x v="1577"/>
    <x v="0"/>
    <s v="The Arbitration"/>
    <s v="Niyi Akinmolayan"/>
    <s v="Adesua Etomi, O.C. Ukeje, Ireti Doyle, Sola Fosudo, Somkele Iyamah, Lota Chukwu, Gregory Ojefua, Beverly Naya, Bimbo Ademoye, Pius Fatoke"/>
    <x v="9"/>
    <s v="February 26, 2020"/>
    <n v="2021"/>
    <x v="32"/>
    <n v="10"/>
    <s v="TV-MA"/>
    <x v="0"/>
    <s v="Restricted"/>
    <n v="101"/>
    <s v="Medium"/>
    <x v="3"/>
  </r>
  <r>
    <x v="1578"/>
    <x v="0"/>
    <s v="When Love Happens"/>
    <s v="Seyi Babatope"/>
    <s v="Weruche Opia, Gideon Okeke, Beverly Naya, O.C. Ukeje, Shaffy Bello, Oreka Godis"/>
    <x v="9"/>
    <s v="February 26, 2020"/>
    <n v="2021"/>
    <x v="28"/>
    <n v="12"/>
    <s v="TV-14"/>
    <x v="1"/>
    <s v="Guidance"/>
    <n v="109"/>
    <s v="Medium"/>
    <x v="83"/>
  </r>
  <r>
    <x v="1579"/>
    <x v="0"/>
    <s v="Pete Davidson: Alive From New York"/>
    <s v="Jason Orley"/>
    <s v="Pete Davidson"/>
    <x v="2"/>
    <s v="February 25, 2020"/>
    <n v="2021"/>
    <x v="22"/>
    <n v="6"/>
    <s v="TV-MA"/>
    <x v="0"/>
    <s v="Restricted"/>
    <n v="50"/>
    <s v="Short"/>
    <x v="59"/>
  </r>
  <r>
    <x v="1580"/>
    <x v="0"/>
    <s v="Full Count"/>
    <s v="Robert Eagar"/>
    <s v="John Paul Kakos, Natalia Livingston, E. Roger Mitchell, Rick Hearst, Jason London, Victoria Elizabeth Staley, Adam Boyer"/>
    <x v="2"/>
    <s v="February 23, 2020"/>
    <n v="2021"/>
    <x v="23"/>
    <n v="7"/>
    <s v="TV-PG"/>
    <x v="2"/>
    <s v="Guidance"/>
    <n v="110"/>
    <s v="Medium"/>
    <x v="118"/>
  </r>
  <r>
    <x v="1581"/>
    <x v="0"/>
    <s v="Girl on the Third Floor"/>
    <s v="Travis Stevens"/>
    <s v="CM Punk, Trieste Kelly Dunn, Sarah Brooks, Elissa Dowling, Karen Woditsch, Marshall Bean, Anish Jethmalani, Bishop Stevens, Tonya Kay"/>
    <x v="2"/>
    <s v="February 22, 2020"/>
    <n v="2021"/>
    <x v="23"/>
    <n v="7"/>
    <s v="TV-MA"/>
    <x v="0"/>
    <s v="Restricted"/>
    <n v="92"/>
    <s v="Medium"/>
    <x v="55"/>
  </r>
  <r>
    <x v="1582"/>
    <x v="1"/>
    <s v="Unabomber - In His Own Words"/>
    <s v="Mick Grogan"/>
    <s v="Ted Kaczynski"/>
    <x v="24"/>
    <s v="February 22, 2020"/>
    <n v="2021"/>
    <x v="21"/>
    <n v="8"/>
    <s v="TV-MA"/>
    <x v="0"/>
    <s v="Restricted"/>
    <s v="1 Season"/>
    <s v="Seasons"/>
    <x v="215"/>
  </r>
  <r>
    <x v="1583"/>
    <x v="0"/>
    <s v="System Crasher"/>
    <s v="Nora Fingscheidt"/>
    <s v="Helena Zengel, Albrecht Schuch, Gabriela Maria Schmeide, Lisa Hagmeister, Melanie Straub, Victoria Trauttmansdorff, Maryam Zaree, Tedros Teclebrhan"/>
    <x v="84"/>
    <s v="February 21, 2020"/>
    <n v="2021"/>
    <x v="22"/>
    <n v="6"/>
    <s v="TV-MA"/>
    <x v="0"/>
    <s v="Restricted"/>
    <n v="120"/>
    <s v="Medium"/>
    <x v="0"/>
  </r>
  <r>
    <x v="1584"/>
    <x v="0"/>
    <s v="The Body"/>
    <s v="Jeethu Joseph"/>
    <s v="Rishi Kapoor, Emraan Hashmi, Sobhita Dhulipala, Vedika, Anupam Bhattacharya, Chandan Anand, Arif Zakaria, Rukhsar Ahmed"/>
    <x v="4"/>
    <s v="February 21, 2020"/>
    <n v="2021"/>
    <x v="23"/>
    <n v="7"/>
    <s v="TV-14"/>
    <x v="1"/>
    <s v="Guidance"/>
    <n v="101"/>
    <s v="Medium"/>
    <x v="107"/>
  </r>
  <r>
    <x v="1585"/>
    <x v="0"/>
    <s v="The Last Thing He Wanted"/>
    <s v="Dee Rees"/>
    <s v="Anne Hathaway, Ben Affleck, Willem Dafoe, Toby Jones, Rosie Perez, Edi Gathegi, Mel Rodriguez, Onata Aprile"/>
    <x v="2"/>
    <s v="February 21, 2020"/>
    <n v="2021"/>
    <x v="22"/>
    <n v="6"/>
    <s v="R"/>
    <x v="0"/>
    <s v="Restricted"/>
    <n v="116"/>
    <s v="Medium"/>
    <x v="13"/>
  </r>
  <r>
    <x v="1586"/>
    <x v="0"/>
    <s v="Yeh Ballet"/>
    <s v="Sooni Taraporevala"/>
    <s v="Julian Sands, Manish Chauhan, Achintya Bose, Jim Sarbh, Danish Husain, Vijay Maurya, Heeba Shah, Kalyanee Mulay"/>
    <x v="4"/>
    <s v="February 21, 2020"/>
    <n v="2021"/>
    <x v="22"/>
    <n v="6"/>
    <s v="TV-MA"/>
    <x v="0"/>
    <s v="Restricted"/>
    <n v="117"/>
    <s v="Medium"/>
    <x v="3"/>
  </r>
  <r>
    <x v="1587"/>
    <x v="0"/>
    <s v="Pretville"/>
    <s v="Linda Korsten"/>
    <s v="Marlee van der Merwe, Eugene Jensen, Marno van der Merwe, Lizelle de Klerk, Steve Hofmeyr, Sanet Ackermann, Terence Bridgett, Annette Engelbrecht, Rina Nienaber, Lizz Meiring"/>
    <x v="40"/>
    <s v="February 20, 2020"/>
    <n v="2021"/>
    <x v="10"/>
    <n v="14"/>
    <s v="TV-PG"/>
    <x v="2"/>
    <s v="Guidance"/>
    <n v="95"/>
    <s v="Medium"/>
    <x v="48"/>
  </r>
  <r>
    <x v="1588"/>
    <x v="0"/>
    <s v="By the Sea"/>
    <s v="Angelina Jolie"/>
    <s v="Angelina Jolie, Brad Pitt, Mlanie Laurent, Melvil Poupaud, Niels Arestrup, Richard Bohringer"/>
    <x v="246"/>
    <s v="February 16, 2020"/>
    <n v="2021"/>
    <x v="25"/>
    <n v="11"/>
    <s v="R"/>
    <x v="0"/>
    <s v="Restricted"/>
    <n v="122"/>
    <s v="Medium"/>
    <x v="21"/>
  </r>
  <r>
    <x v="1589"/>
    <x v="0"/>
    <s v="Miss Virginia"/>
    <s v="R.J. Daniel Hanna"/>
    <s v="Uzo Aduba, Matthew Modine, Aunjanue Ellis, Niles Fitch, Amirah Vann, Nadji Jeter, Michael Beasley, Adina Porter, Vanessa Williams"/>
    <x v="2"/>
    <s v="February 16, 2020"/>
    <n v="2021"/>
    <x v="23"/>
    <n v="7"/>
    <s v="TV-MA"/>
    <x v="0"/>
    <s v="Restricted"/>
    <n v="102"/>
    <s v="Medium"/>
    <x v="44"/>
  </r>
  <r>
    <x v="1590"/>
    <x v="0"/>
    <s v="MR. RIGHT"/>
    <s v="Paco Cabezas"/>
    <s v="Sam Rockwell, Anna Kendrick, Tim Roth, James Ransone, Anson Mount, Michael Eklund, RZA, Katie Nehra"/>
    <x v="2"/>
    <s v="February 16, 2020"/>
    <n v="2021"/>
    <x v="25"/>
    <n v="11"/>
    <s v="R"/>
    <x v="0"/>
    <s v="Restricted"/>
    <n v="96"/>
    <s v="Medium"/>
    <x v="195"/>
  </r>
  <r>
    <x v="1591"/>
    <x v="1"/>
    <s v="On the Real"/>
    <s v="Tosin Coker"/>
    <s v="Ini Dima Okojie, Akah Nnani, Nancy Isime, Maurice Sam, David Jones David, Angel Funto Johnson, Pearl Okorie, Tomiwa Tegbe, Peanut Omatsola"/>
    <x v="9"/>
    <s v="February 16, 2020"/>
    <n v="2021"/>
    <x v="5"/>
    <n v="9"/>
    <s v="TV-MA"/>
    <x v="0"/>
    <s v="Restricted"/>
    <s v="1 Season"/>
    <s v="Seasons"/>
    <x v="147"/>
  </r>
  <r>
    <x v="1592"/>
    <x v="0"/>
    <s v="Term Life"/>
    <s v="Peter Billingsley"/>
    <s v="Vince Vaughn, Hailee Steinfeld, Jonathan Banks, Bill Paxton, Mike Epps, Jordi Moll, William Levy, Jon Favreau, Taraji P. Henson, Shea Whigham, Cain Velasquez"/>
    <x v="2"/>
    <s v="February 16, 2020"/>
    <n v="2021"/>
    <x v="32"/>
    <n v="10"/>
    <s v="R"/>
    <x v="0"/>
    <s v="Restricted"/>
    <n v="93"/>
    <s v="Medium"/>
    <x v="13"/>
  </r>
  <r>
    <x v="1593"/>
    <x v="0"/>
    <s v="The Forest"/>
    <s v="Jason Zada"/>
    <s v="Natalie Dormer, Taylor Kinney, Yukiyoshi Ozawa, Eoin Macken, Stephanie Vogt, Rina Takasaki, Noriko Sakura, Yuho Yamashita"/>
    <x v="2"/>
    <s v="February 16, 2020"/>
    <n v="2021"/>
    <x v="32"/>
    <n v="10"/>
    <s v="PG-13"/>
    <x v="1"/>
    <s v="Guidance"/>
    <n v="93"/>
    <s v="Medium"/>
    <x v="143"/>
  </r>
  <r>
    <x v="1594"/>
    <x v="0"/>
    <s v="A Shaun the Sheep Movie: Farmageddon"/>
    <s v="Richard Phelan, Will Becher"/>
    <s v="Justin Fletcher, John Sparkes, Amalia Vitale, Kate Harbour, David Holt"/>
    <x v="247"/>
    <s v="February 14, 2020"/>
    <n v="2021"/>
    <x v="23"/>
    <n v="7"/>
    <s v="G"/>
    <x v="2"/>
    <s v="Guidance"/>
    <n v="87"/>
    <s v="Short"/>
    <x v="17"/>
  </r>
  <r>
    <x v="1595"/>
    <x v="0"/>
    <s v="Cuddle Weather"/>
    <s v="Rod Cabatana Marmol"/>
    <s v="Sue Ramirez, RK Bagatsing, Mark Anthony Fernandez, Aleck Bovick, Dexter Doria, Nino Muhlach, Lui Manansala, Dolly De Leon"/>
    <x v="83"/>
    <s v="February 14, 2020"/>
    <n v="2021"/>
    <x v="23"/>
    <n v="7"/>
    <s v="TV-MA"/>
    <x v="0"/>
    <s v="Restricted"/>
    <n v="95"/>
    <s v="Medium"/>
    <x v="23"/>
  </r>
  <r>
    <x v="1596"/>
    <x v="0"/>
    <s v="Fanatyk"/>
    <s v="Micha Tylka"/>
    <s v="Piotr Cyrwus, Mikoaj Kubacki, Anna Radwan, Marian Dzidziel, Jan Nowicki, Juliusz Chrzstowski, Magorzata Krzysica, Jacek Strama"/>
    <x v="52"/>
    <s v="February 14, 2020"/>
    <n v="2021"/>
    <x v="5"/>
    <n v="9"/>
    <s v="TV-MA"/>
    <x v="0"/>
    <s v="Restricted"/>
    <n v="33"/>
    <s v="Short"/>
    <x v="22"/>
  </r>
  <r>
    <x v="1597"/>
    <x v="0"/>
    <s v="Isi &amp; Ossi"/>
    <s v="Oliver Kienle"/>
    <s v="Lisa Vicari, Dennis Mojen, Walid Al-Atiyat, Christina Hecke, Zo Straub, Lisa Hagmeister, Hans-Jochen Wagner, Andr Eisermann, Ernst Sttzner"/>
    <x v="84"/>
    <s v="February 14, 2020"/>
    <n v="2021"/>
    <x v="22"/>
    <n v="6"/>
    <s v="TV-MA"/>
    <x v="0"/>
    <s v="Restricted"/>
    <n v="113"/>
    <s v="Medium"/>
    <x v="4"/>
  </r>
  <r>
    <x v="1598"/>
    <x v="0"/>
    <s v="Liefling"/>
    <s v="Brian Webber"/>
    <s v="Lika Berning, Bobby van Jaarsveld, Marlee van der Merwe, Sonja Herholdt, Elize Cawood, Rouel Beukes, Kevin Leo, Paul du Toit, Sylvaine Strike"/>
    <x v="40"/>
    <s v="February 14, 2020"/>
    <n v="2021"/>
    <x v="3"/>
    <n v="16"/>
    <s v="TV-PG"/>
    <x v="2"/>
    <s v="Guidance"/>
    <n v="118"/>
    <s v="Medium"/>
    <x v="48"/>
  </r>
  <r>
    <x v="1599"/>
    <x v="0"/>
    <s v="Panipat - The Great Betrayal"/>
    <s v="Ashutosh Gowariker"/>
    <s v="Sanjay Dutt, Arjun Kapoor, Kriti Sanon, Zeenat Aman, Mohnish Bahl, Padmini Kolhapure, Kunal Kapoor, Suhasini Mulay"/>
    <x v="4"/>
    <s v="February 14, 2020"/>
    <n v="2021"/>
    <x v="23"/>
    <n v="7"/>
    <s v="TV-14"/>
    <x v="1"/>
    <s v="Guidance"/>
    <n v="171"/>
    <s v="Medium"/>
    <x v="23"/>
  </r>
  <r>
    <x v="1600"/>
    <x v="0"/>
    <s v="The Ghost and the Tout"/>
    <s v="Charles Uwagbai"/>
    <s v="Toyin Abraham, Sambasa Nzeribe, Chioma Chukwuka Akpotha, Chioma Omeruah, Chiwetalu Agu, Dele Odule, Femi Adebayo, Bayray McNwizu, Biodun Stephen"/>
    <x v="9"/>
    <s v="February 14, 2020"/>
    <n v="2021"/>
    <x v="21"/>
    <n v="8"/>
    <s v="TV-14"/>
    <x v="1"/>
    <s v="Guidance"/>
    <n v="100"/>
    <s v="Medium"/>
    <x v="43"/>
  </r>
  <r>
    <x v="1601"/>
    <x v="0"/>
    <s v="Dragon Quest Your Story"/>
    <s v="Takashi Yamazaki, Ryuichi Yagi, Makoto Hanafusa"/>
    <s v="Takeru Sato, Kasumi Arimura, Haru, Kentaro Sakaguchi, Takayuki Yamada, Kendo Kobayashi, Ken Yasuda, Arata Furuta, Suzuki Matsuo, Koichi Yamadera, Arata Iura, Chikako Kaku, Kotaro Yoshida"/>
    <x v="8"/>
    <s v="February 13, 2020"/>
    <n v="2021"/>
    <x v="23"/>
    <n v="7"/>
    <s v="TV-PG"/>
    <x v="2"/>
    <s v="Guidance"/>
    <n v="103"/>
    <s v="Medium"/>
    <x v="60"/>
  </r>
  <r>
    <x v="1602"/>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57"/>
    <s v="February 13, 2020"/>
    <n v="2021"/>
    <x v="23"/>
    <n v="7"/>
    <s v="TV-MA"/>
    <x v="0"/>
    <s v="Restricted"/>
    <s v="1 Season"/>
    <s v="Seasons"/>
    <x v="46"/>
  </r>
  <r>
    <x v="1603"/>
    <x v="0"/>
    <s v="French Toast"/>
    <s v="Paul Krger, Anl Stolp"/>
    <s v="Lika Berning, Thierry Ballarin, Deon Lotz, Helne Lombard, Paul du Toit, Roberta Fox, Trudi Conradie, Rod Alexander, Lochner De Kock, Tony Caprari"/>
    <x v="40"/>
    <s v="February 12, 2020"/>
    <n v="2021"/>
    <x v="25"/>
    <n v="11"/>
    <s v="TV-PG"/>
    <x v="2"/>
    <s v="Guidance"/>
    <n v="86"/>
    <s v="Short"/>
    <x v="4"/>
  </r>
  <r>
    <x v="1604"/>
    <x v="0"/>
    <s v="To All the Boys: P.S. I Still Love You"/>
    <s v="Michael Fimognari"/>
    <s v="Lana Condor, Noah Centineo, Jordan Fisher, Anna Cathcart, Janel Parrish, Ross Butler, Madaleine Arthur, Emilija Baranac, Trezzo Mahoro, Holland Taylor, Sarayu Blue, John Corbett"/>
    <x v="2"/>
    <s v="February 12, 2020"/>
    <n v="2021"/>
    <x v="22"/>
    <n v="6"/>
    <s v="TV-14"/>
    <x v="1"/>
    <s v="Guidance"/>
    <n v="102"/>
    <s v="Medium"/>
    <x v="35"/>
  </r>
  <r>
    <x v="1605"/>
    <x v="0"/>
    <s v="Good Time"/>
    <s v="Benny Safdie, Josh Safdie"/>
    <s v="Robert Pattinson, Benny Safdie, Jennifer Jason Leigh, Barkhad Abdi, Buddy Duress, Peter Verby, Taliah Webster, Necro"/>
    <x v="2"/>
    <s v="February 11, 2020"/>
    <n v="2021"/>
    <x v="5"/>
    <n v="9"/>
    <s v="R"/>
    <x v="0"/>
    <s v="Restricted"/>
    <n v="101"/>
    <s v="Medium"/>
    <x v="77"/>
  </r>
  <r>
    <x v="1606"/>
    <x v="0"/>
    <s v="Love for Sale 2"/>
    <s v="Andibachtiar Yusuf"/>
    <s v="Della Dartyan, Adipati Dolken, Ratna Riantiarno, Ariyo Wahab, Bastian Steel, Gading Marten, Putri Ayudya, Taskya Namya, Egi Fedly, Yayu Unru, Abdurrahman Arif"/>
    <x v="58"/>
    <s v="February 10, 2020"/>
    <n v="2021"/>
    <x v="23"/>
    <n v="7"/>
    <s v="TV-14"/>
    <x v="1"/>
    <s v="Guidance"/>
    <n v="96"/>
    <s v="Medium"/>
    <x v="23"/>
  </r>
  <r>
    <x v="1607"/>
    <x v="0"/>
    <s v="Fronteras"/>
    <s v="Andrew Dean"/>
    <s v="Steve Oropeza, Steven Sean Garland, Wade Everett, Randy Green, Cortez Chappell, Tori Osborn, Larry Coulter, Cris Acosta"/>
    <x v="2"/>
    <s v="February 9, 2020"/>
    <n v="2021"/>
    <x v="21"/>
    <n v="8"/>
    <s v="TV-MA"/>
    <x v="0"/>
    <s v="Restricted"/>
    <n v="106"/>
    <s v="Medium"/>
    <x v="77"/>
  </r>
  <r>
    <x v="1608"/>
    <x v="0"/>
    <s v="Polaroid"/>
    <s v="Lars Klevberg"/>
    <s v="Kathryn Prescott, Mitch Pileggi, Grace Zabriskie, Tyler Young, Samantha Logan, Javier Botet, Katie Stevens, Madelaine Petsch, Priscilla Quintana, Davi Santos, Keenan Tracey"/>
    <x v="248"/>
    <s v="February 9, 2020"/>
    <n v="2021"/>
    <x v="23"/>
    <n v="7"/>
    <s v="PG-13"/>
    <x v="1"/>
    <s v="Guidance"/>
    <n v="88"/>
    <s v="Short"/>
    <x v="55"/>
  </r>
  <r>
    <x v="1609"/>
    <x v="0"/>
    <s v="The Coldest Game"/>
    <s v="Lukasz Kosmicki"/>
    <s v="Bill Pullman, Lotte Verbeek, Robert Wickiewicz, James Bloor, Aleksey Serebryakov, Corey Johnson, Nicholas Farrell, Evgeniy Sidikhin"/>
    <x v="249"/>
    <s v="February 8, 2020"/>
    <n v="2021"/>
    <x v="23"/>
    <n v="7"/>
    <s v="TV-MA"/>
    <x v="0"/>
    <s v="Restricted"/>
    <n v="103"/>
    <s v="Medium"/>
    <x v="20"/>
  </r>
  <r>
    <x v="1610"/>
    <x v="0"/>
    <s v="Thottappan"/>
    <s v="Shanavas K. Bavakutty"/>
    <s v="Priyamvada Krishnan, Vinayakan, Roshan Mathew, Dileesh Pothan, Manoj K. Jayan, Lal, Irshad Ali, Sunitha"/>
    <x v="4"/>
    <s v="February 8, 2020"/>
    <n v="2021"/>
    <x v="23"/>
    <n v="7"/>
    <s v="TV-14"/>
    <x v="1"/>
    <s v="Guidance"/>
    <n v="139"/>
    <s v="Medium"/>
    <x v="36"/>
  </r>
  <r>
    <x v="1611"/>
    <x v="0"/>
    <s v="Azali"/>
    <s v="Kwabena Gyansah"/>
    <s v="Ama K. Abebrese, Asana Alhassan, Adjetey Anang, Akofa Edjeani Asiedu, Emmanuel Nii Adom Quaye, Peter Ritchie"/>
    <x v="213"/>
    <s v="February 7, 2020"/>
    <n v="2021"/>
    <x v="21"/>
    <n v="8"/>
    <s v="TV-14"/>
    <x v="1"/>
    <s v="Guidance"/>
    <n v="89"/>
    <s v="Short"/>
    <x v="3"/>
  </r>
  <r>
    <x v="1612"/>
    <x v="0"/>
    <s v="Horse Girl"/>
    <s v="Jeff Baena"/>
    <s v="Alison Brie, Debby Ryan, Paul Reiser, John Reynolds, Molly Shannon, John Ortiz, Meredith Hagner, Jake Picking, David Paymer, Jay Duplass"/>
    <x v="2"/>
    <s v="February 7, 2020"/>
    <n v="2021"/>
    <x v="22"/>
    <n v="6"/>
    <s v="R"/>
    <x v="0"/>
    <s v="Restricted"/>
    <n v="104"/>
    <s v="Medium"/>
    <x v="44"/>
  </r>
  <r>
    <x v="1613"/>
    <x v="0"/>
    <s v="Jada"/>
    <s v="Kumaran"/>
    <s v="Kathir, Kishore Kumar G., Roshini, Yogi Babu, Kishore"/>
    <x v="4"/>
    <s v="February 7, 2020"/>
    <n v="2021"/>
    <x v="23"/>
    <n v="7"/>
    <s v="TV-14"/>
    <x v="1"/>
    <s v="Guidance"/>
    <n v="124"/>
    <s v="Medium"/>
    <x v="119"/>
  </r>
  <r>
    <x v="1614"/>
    <x v="0"/>
    <s v="The Ballad of Lefty Brown"/>
    <s v="Jared Mosh"/>
    <s v="Bill Pullman, Kathy Baker, Jim Caviezel, Joseph Anderson, Diego Josef, Tommy Flanagan, Peter Fonda"/>
    <x v="2"/>
    <s v="February 7, 2020"/>
    <n v="2021"/>
    <x v="5"/>
    <n v="9"/>
    <s v="R"/>
    <x v="0"/>
    <s v="Restricted"/>
    <n v="112"/>
    <s v="Medium"/>
    <x v="24"/>
  </r>
  <r>
    <x v="1615"/>
    <x v="0"/>
    <s v="Gardeners of Eden"/>
    <s v="Austin Peck, Anneliese Vandenberg"/>
    <s v="Kristin Davis, Daphne Sheldrick, Nick Trent, Julious Shivenga, Benjamin Kyalo"/>
    <x v="250"/>
    <s v="February 6, 2020"/>
    <n v="2021"/>
    <x v="28"/>
    <n v="12"/>
    <s v="TV-14"/>
    <x v="1"/>
    <s v="Guidance"/>
    <n v="70"/>
    <s v="Short"/>
    <x v="65"/>
  </r>
  <r>
    <x v="1616"/>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2"/>
    <s v="February 5, 2020"/>
    <n v="2021"/>
    <x v="23"/>
    <n v="7"/>
    <s v="TV-14"/>
    <x v="1"/>
    <s v="Guidance"/>
    <s v="8 Seasons"/>
    <s v="Seasons"/>
    <x v="216"/>
  </r>
  <r>
    <x v="1617"/>
    <x v="0"/>
    <s v="Uppity: The Willy T. Ribbs Story"/>
    <s v="Nate Adams, Adam Carolla"/>
    <s v="Willy T. Ribbs"/>
    <x v="2"/>
    <s v="February 5, 2020"/>
    <n v="2021"/>
    <x v="22"/>
    <n v="6"/>
    <s v="TV-MA"/>
    <x v="0"/>
    <s v="Restricted"/>
    <n v="106"/>
    <s v="Medium"/>
    <x v="187"/>
  </r>
  <r>
    <x v="1618"/>
    <x v="0"/>
    <s v="Dragonheart: Vengeance"/>
    <s v="Ivan Silvestrini"/>
    <s v="Joseph Millson, Jack Kane, Helena Bonham Carter, Arturo Muselli, Carolina Carlsson, Tam Williams, Richard Ashton, Ross O'Hennessy, Cameron Jack, Fabienne Piolini-Castle"/>
    <x v="2"/>
    <s v="February 4, 2020"/>
    <n v="2021"/>
    <x v="22"/>
    <n v="6"/>
    <s v="PG-13"/>
    <x v="1"/>
    <s v="Guidance"/>
    <n v="97"/>
    <s v="Medium"/>
    <x v="26"/>
  </r>
  <r>
    <x v="1619"/>
    <x v="0"/>
    <s v="Faith, Hope &amp; Love"/>
    <s v="Robert Krantz"/>
    <s v="Robert Krantz, Peta Murgatroyd, Corbin Bernsen, Michael Richards, Nancy Stafford"/>
    <x v="2"/>
    <s v="February 4, 2020"/>
    <n v="2021"/>
    <x v="23"/>
    <n v="7"/>
    <s v="PG"/>
    <x v="2"/>
    <s v="Guidance"/>
    <n v="106"/>
    <s v="Medium"/>
    <x v="217"/>
  </r>
  <r>
    <x v="1620"/>
    <x v="0"/>
    <s v="Tom Papa: You're Doing Great!"/>
    <s v="Gregory Jacobs"/>
    <s v="Tom Papa"/>
    <x v="2"/>
    <s v="February 4, 2020"/>
    <n v="2021"/>
    <x v="22"/>
    <n v="6"/>
    <s v="TV-14"/>
    <x v="1"/>
    <s v="Guidance"/>
    <n v="60"/>
    <s v="Short"/>
    <x v="59"/>
  </r>
  <r>
    <x v="1621"/>
    <x v="0"/>
    <s v="Thambi"/>
    <s v="Jeethu Joseph"/>
    <s v="Jyothika, Sathyaraj, Karthi, Showkar Janaki, Nikhila Vimal, Havarasu, Anson Paul"/>
    <x v="4"/>
    <s v="February 3, 2020"/>
    <n v="2021"/>
    <x v="23"/>
    <n v="7"/>
    <s v="TV-14"/>
    <x v="1"/>
    <s v="Guidance"/>
    <n v="148"/>
    <s v="Medium"/>
    <x v="107"/>
  </r>
  <r>
    <x v="1622"/>
    <x v="0"/>
    <s v="The Silent War"/>
    <s v="Alfonso Corts-Cavanillas"/>
    <s v="Asier Etxeandia, Marian lvarez, Hugo Silva, Aitor Luna, Imanol Arias, Olimpia Melinte, Ruth Daz, Jorge Basanta, Stephanie Gil, Roberto Bonacini"/>
    <x v="35"/>
    <s v="February 3, 2020"/>
    <n v="2021"/>
    <x v="22"/>
    <n v="6"/>
    <s v="TV-MA"/>
    <x v="0"/>
    <s v="Restricted"/>
    <n v="122"/>
    <s v="Medium"/>
    <x v="20"/>
  </r>
  <r>
    <x v="1623"/>
    <x v="0"/>
    <s v="Chronically Metropolitan"/>
    <s v="Xavier Manrique"/>
    <s v="Shiloh Fernandez, Ashley Benson, Josh Peck, Addison Timlin, Chris Noth, Mary-Louise Parker"/>
    <x v="2"/>
    <s v="February 1, 2020"/>
    <n v="2021"/>
    <x v="32"/>
    <n v="10"/>
    <s v="TV-MA"/>
    <x v="0"/>
    <s v="Restricted"/>
    <n v="86"/>
    <s v="Short"/>
    <x v="22"/>
  </r>
  <r>
    <x v="1624"/>
    <x v="0"/>
    <s v="Hum Aapke Hain Koun"/>
    <s v="Sooraj R. Barjatya"/>
    <s v="Madhuri Dixit, Salman Khan, Mohnish Bahl, Renuka Shahane, Anupam Kher, Reema Lagoo, Alok Nath, Bindu"/>
    <x v="4"/>
    <s v="February 1, 2020"/>
    <n v="2021"/>
    <x v="24"/>
    <n v="32"/>
    <s v="TV-14"/>
    <x v="1"/>
    <s v="Guidance"/>
    <n v="193"/>
    <s v="Long"/>
    <x v="66"/>
  </r>
  <r>
    <x v="1625"/>
    <x v="0"/>
    <s v="Justice"/>
    <s v="Richard Gabai"/>
    <s v="Nathan Parsons, Jamie-Lynn Sigler, Ellen Hollman, John Lewis, Niko Foster, Quinton Aaron, Jackson Rathbone, Robert Carradine, Lesley-Anne Down, Stephen Lang"/>
    <x v="2"/>
    <s v="February 1, 2020"/>
    <n v="2021"/>
    <x v="5"/>
    <n v="9"/>
    <s v="R"/>
    <x v="0"/>
    <s v="Restricted"/>
    <n v="92"/>
    <s v="Medium"/>
    <x v="67"/>
  </r>
  <r>
    <x v="1626"/>
    <x v="0"/>
    <s v="Love Jacked"/>
    <s v="Alfons Adetuyi"/>
    <s v="Amber Stevens West, Shamier Anderson, Keith David, Mike Epps, Lyriq Bent, Marla Gibbs, Angela Gibbs, Demetrius Grosse, Nicole Lyn"/>
    <x v="99"/>
    <s v="February 1, 2020"/>
    <n v="2021"/>
    <x v="21"/>
    <n v="8"/>
    <s v="PG-13"/>
    <x v="1"/>
    <s v="Guidance"/>
    <n v="94"/>
    <s v="Medium"/>
    <x v="4"/>
  </r>
  <r>
    <x v="1627"/>
    <x v="1"/>
    <s v="Miraculous: Tales of Ladybug &amp; Cat Noir"/>
    <s v="Thomas Astruc"/>
    <s v="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
    <x v="251"/>
    <s v="February 1, 2020"/>
    <n v="2021"/>
    <x v="23"/>
    <n v="7"/>
    <s v="TV-Y7"/>
    <x v="3"/>
    <s v="Safe"/>
    <s v="5 Seasons"/>
    <s v="Seasons"/>
    <x v="218"/>
  </r>
  <r>
    <x v="1628"/>
    <x v="0"/>
    <s v="Misfit 2"/>
    <s v="Erwin van den Eshof"/>
    <s v="Djamila, Niek Roozen, Bente Fokkens, Jolijn Henneman, Fenna Ramos, Jill Schirnhofer, Donny Roelvink, Dfano Holwijn"/>
    <x v="119"/>
    <s v="February 1, 2020"/>
    <n v="2021"/>
    <x v="23"/>
    <n v="7"/>
    <s v="TV-G"/>
    <x v="2"/>
    <s v="Guidance"/>
    <n v="82"/>
    <s v="Short"/>
    <x v="197"/>
  </r>
  <r>
    <x v="1629"/>
    <x v="0"/>
    <s v="The Car: Road to Revenge"/>
    <s v="G.J. Echternkamp"/>
    <s v="Grant Bowler, Kathleen Munroe, Martin Hancock, Micah Balfour, Burt Grinstead, Nina Bergman, Jamie Bamber, Ronny Cox"/>
    <x v="2"/>
    <s v="February 1, 2020"/>
    <n v="2021"/>
    <x v="23"/>
    <n v="7"/>
    <s v="TV-MA"/>
    <x v="0"/>
    <s v="Restricted"/>
    <n v="89"/>
    <s v="Short"/>
    <x v="70"/>
  </r>
  <r>
    <x v="1630"/>
    <x v="0"/>
    <s v="Together For Eternity"/>
    <s v="Sooraj R. Barjatya"/>
    <s v="Salman Khan, Karisma Kapoor, Saif Ali Khan, Tabu, Sonali Bendre, Mohnish Bahl, Reema Lagoo, Mahesh Thakur, Neelam, Alok Nath"/>
    <x v="4"/>
    <s v="February 1, 2020"/>
    <n v="2021"/>
    <x v="31"/>
    <n v="27"/>
    <s v="TV-G"/>
    <x v="2"/>
    <s v="Guidance"/>
    <n v="176"/>
    <s v="Medium"/>
    <x v="51"/>
  </r>
  <r>
    <x v="1631"/>
    <x v="0"/>
    <s v="37 Seconds"/>
    <s v="Hikari"/>
    <s v="Mei Kayama, Misuzu Kanno, Shunsuke Daitoh, Makiko Watanabe, Yoshihiko Kumashino, Minori Hagiwara, Shohei Uno, Yuka Itaya, Kiyohiko Shibukawa, Eita Okuno, Haruka Imou, Toshinori Omi"/>
    <x v="8"/>
    <s v="January 31, 2020"/>
    <n v="2021"/>
    <x v="22"/>
    <n v="6"/>
    <s v="TV-MA"/>
    <x v="0"/>
    <s v="Restricted"/>
    <n v="116"/>
    <s v="Medium"/>
    <x v="3"/>
  </r>
  <r>
    <x v="1632"/>
    <x v="0"/>
    <s v="Gang of the Caribbean"/>
    <s v="Jean-Claude Flamand-Barny"/>
    <s v="Djdj Apali, Eriq Ebouaney, Adama Niane, Vincent Vermignon, Djibril Pavad, Zita Hanrot, Karim Belkhadra, Lise Lomi, Zo Charron, Jocelyne Broard, Julien Courbey, Lucien Jean-Baptiste, Romane Bohringer, Mathieu Kassovitz"/>
    <x v="29"/>
    <s v="January 31, 2020"/>
    <n v="2021"/>
    <x v="32"/>
    <n v="10"/>
    <s v="TV-MA"/>
    <x v="0"/>
    <s v="Restricted"/>
    <n v="86"/>
    <s v="Short"/>
    <x v="3"/>
  </r>
  <r>
    <x v="1633"/>
    <x v="0"/>
    <s v="Hakkunde"/>
    <s v="Oluseyi Asurf"/>
    <s v="Frank Donga, Rahama Sadau, Ali Nuhu, Toyin Aimakhu, Tunbosun Aiyedehin, Maryam Booth, Ahaji Issa Bello, Adebukola, Bukky Ajayi, Ibrahim Daddy, Seyilaw, Tomiwa Kukoyi"/>
    <x v="9"/>
    <s v="January 31, 2020"/>
    <n v="2021"/>
    <x v="5"/>
    <n v="9"/>
    <s v="TV-14"/>
    <x v="1"/>
    <s v="Guidance"/>
    <n v="93"/>
    <s v="Medium"/>
    <x v="22"/>
  </r>
  <r>
    <x v="1634"/>
    <x v="0"/>
    <s v="Miss Americana"/>
    <s v="Lana Wilson"/>
    <s v="Taylor Swift"/>
    <x v="2"/>
    <s v="January 31, 2020"/>
    <n v="2021"/>
    <x v="22"/>
    <n v="6"/>
    <s v="TV-MA"/>
    <x v="0"/>
    <s v="Restricted"/>
    <n v="85"/>
    <s v="Short"/>
    <x v="18"/>
  </r>
  <r>
    <x v="1635"/>
    <x v="0"/>
    <s v="Kevin Hart: I'm a Grown Little Man"/>
    <s v="Shannon Hartman"/>
    <s v="Kevin Hart"/>
    <x v="2"/>
    <s v="January 30, 2020"/>
    <n v="2021"/>
    <x v="17"/>
    <n v="17"/>
    <s v="TV-MA"/>
    <x v="0"/>
    <s v="Restricted"/>
    <n v="62"/>
    <s v="Short"/>
    <x v="59"/>
  </r>
  <r>
    <x v="1636"/>
    <x v="0"/>
    <s v="Close Enemies"/>
    <s v="David Oelhoffen"/>
    <s v="Matthias Schoenaerts, Reda Kateb, Adel Bencherif, Sofiane Zermani, Sabrina Ouazani, Gwendolyn Gourvenec, Nicolas Giraud, Yann Goven, Astrid Whettnall, Ahmed Benaissa, Marc Barb"/>
    <x v="161"/>
    <s v="January 29, 2020"/>
    <n v="2021"/>
    <x v="21"/>
    <n v="8"/>
    <s v="TV-MA"/>
    <x v="0"/>
    <s v="Restricted"/>
    <n v="112"/>
    <s v="Medium"/>
    <x v="3"/>
  </r>
  <r>
    <x v="1637"/>
    <x v="0"/>
    <s v="Shimla Mirchi"/>
    <s v="Ramesh Sippy"/>
    <s v="Rajkummar Rao, Tarun Wadhwa, Rakul Preet Singh, Kiran Juneja, Hema Malini, Kamlesh Gill, Shakti Kapoor, Kanwaljeet Singh"/>
    <x v="4"/>
    <s v="January 27, 2020"/>
    <n v="2021"/>
    <x v="22"/>
    <n v="6"/>
    <s v="TV-14"/>
    <x v="1"/>
    <s v="Guidance"/>
    <n v="121"/>
    <s v="Medium"/>
    <x v="4"/>
  </r>
  <r>
    <x v="1638"/>
    <x v="0"/>
    <s v="Sillu Karuppatti"/>
    <s v="Halitha Shameem"/>
    <s v="Nivedhithaa Sathish, Leela Samson, Samuthirakani, Sunaina, Manikandan"/>
    <x v="4"/>
    <s v="January 26, 2020"/>
    <n v="2021"/>
    <x v="23"/>
    <n v="7"/>
    <s v="TV-14"/>
    <x v="1"/>
    <s v="Guidance"/>
    <n v="133"/>
    <s v="Medium"/>
    <x v="22"/>
  </r>
  <r>
    <x v="1639"/>
    <x v="0"/>
    <s v="Vir Das: For India"/>
    <s v="Vir Das, Ajay Bhuyan"/>
    <s v="Vir Das"/>
    <x v="4"/>
    <s v="January 26, 2020"/>
    <n v="2021"/>
    <x v="22"/>
    <n v="6"/>
    <s v="TV-MA"/>
    <x v="0"/>
    <s v="Restricted"/>
    <n v="76"/>
    <s v="Short"/>
    <x v="59"/>
  </r>
  <r>
    <x v="1640"/>
    <x v="0"/>
    <s v="Menashe"/>
    <s v="Josh Z. Weinstein, Joshua Z. Weinstein"/>
    <s v="Menashe Lustig, Ruben Niborski, Yoel Weisshaus, Meyer Schwartz, Yoel Falkowitz, Ariel Vaysman"/>
    <x v="2"/>
    <s v="January 25, 2020"/>
    <n v="2021"/>
    <x v="5"/>
    <n v="9"/>
    <s v="PG"/>
    <x v="2"/>
    <s v="Guidance"/>
    <n v="82"/>
    <s v="Short"/>
    <x v="44"/>
  </r>
  <r>
    <x v="1641"/>
    <x v="0"/>
    <s v="A Sun"/>
    <s v="Chung Mong-hong"/>
    <s v="Wu Chien-ho, Chen Yi-wen, Samantha Ko, Liu Kuan-ting, Greg Hsu, Wu Tai-ling, Wen Chen-ling, Yin Shin"/>
    <x v="45"/>
    <s v="January 24, 2020"/>
    <n v="2021"/>
    <x v="23"/>
    <n v="7"/>
    <s v="TV-MA"/>
    <x v="0"/>
    <s v="Restricted"/>
    <n v="156"/>
    <s v="Medium"/>
    <x v="0"/>
  </r>
  <r>
    <x v="1642"/>
    <x v="0"/>
    <s v="Die Ontwaking"/>
    <s v="Johnny Breedt"/>
    <s v="Gys de Villiers, Juanita de Villiers, Grard Rudolf, Paul Eilers, Pete Spyropoulos, Jaco Muller, Armand Aucamp, Christine Tesco"/>
    <x v="40"/>
    <s v="January 24, 2020"/>
    <n v="2021"/>
    <x v="25"/>
    <n v="11"/>
    <s v="TV-MA"/>
    <x v="0"/>
    <s v="Restricted"/>
    <n v="90"/>
    <s v="Medium"/>
    <x v="107"/>
  </r>
  <r>
    <x v="1643"/>
    <x v="0"/>
    <s v="Airplane Mode"/>
    <s v="Csar Rodrigues"/>
    <s v="Larissa Manoela, Andr Luiz Frambach, Erasmo Carlos, Mariana Amncio, Amanda Orestes, Eike Duarte, Nayobe Nzainab, Katiuscia Canoro, Phellyx Moura, Dani Ornellas, Michel Bercovitch, Slvia Loureno"/>
    <x v="2"/>
    <s v="January 23, 2020"/>
    <n v="2021"/>
    <x v="22"/>
    <n v="6"/>
    <s v="TV-PG"/>
    <x v="2"/>
    <s v="Guidance"/>
    <n v="97"/>
    <s v="Medium"/>
    <x v="4"/>
  </r>
  <r>
    <x v="1644"/>
    <x v="0"/>
    <s v="Alex Fernndez: The Best Comedian in the World"/>
    <s v="Alex Daz"/>
    <s v="Alex Fernndez"/>
    <x v="38"/>
    <s v="January 23, 2020"/>
    <n v="2021"/>
    <x v="22"/>
    <n v="6"/>
    <s v="TV-MA"/>
    <x v="0"/>
    <s v="Restricted"/>
    <n v="51"/>
    <s v="Short"/>
    <x v="59"/>
  </r>
  <r>
    <x v="1645"/>
    <x v="1"/>
    <s v="The Ghost Bride"/>
    <s v="Quek Shio-chuan"/>
    <s v="Huang Peijia, Wu Kang-jen, Ludi Lin, Janet Hsieh, Kuang Tian, Susan Leong, Jordan Voon, Angeline Tan, Jojo Goh, Teresa Daley"/>
    <x v="252"/>
    <s v="January 23, 2020"/>
    <n v="2021"/>
    <x v="22"/>
    <n v="6"/>
    <s v="TV-14"/>
    <x v="1"/>
    <s v="Guidance"/>
    <s v="1 Season"/>
    <s v="Seasons"/>
    <x v="179"/>
  </r>
  <r>
    <x v="1646"/>
    <x v="0"/>
    <s v="Whisky"/>
    <s v="Pablo Stoll, Juan Pablo Rebella"/>
    <s v="Andrs Pazos, Mirella Pascual, Jorge Bolani, Jos Pedro Bujaruz, Vernica Perrotta"/>
    <x v="253"/>
    <s v="January 22, 2020"/>
    <n v="2021"/>
    <x v="14"/>
    <n v="22"/>
    <s v="TV-MA"/>
    <x v="0"/>
    <s v="Restricted"/>
    <n v="98"/>
    <s v="Medium"/>
    <x v="36"/>
  </r>
  <r>
    <x v="1647"/>
    <x v="0"/>
    <s v="Fortune Feimster: Sweet &amp; Salty"/>
    <s v="Krysia Plonka"/>
    <s v="Fortune Feimster"/>
    <x v="2"/>
    <s v="January 21, 2020"/>
    <n v="2021"/>
    <x v="22"/>
    <n v="6"/>
    <s v="TV-MA"/>
    <x v="0"/>
    <s v="Restricted"/>
    <n v="61"/>
    <s v="Short"/>
    <x v="59"/>
  </r>
  <r>
    <x v="1648"/>
    <x v="0"/>
    <s v="KD (A) Karuppudurai"/>
    <s v="Madhumita"/>
    <s v="Mu Ramaswamy, Naga Vishal, Yog Japee, Ganesan Kaliamoorthy, Guna Babu"/>
    <x v="4"/>
    <s v="January 21, 2020"/>
    <n v="2021"/>
    <x v="23"/>
    <n v="7"/>
    <s v="TV-14"/>
    <x v="1"/>
    <s v="Guidance"/>
    <n v="116"/>
    <s v="Medium"/>
    <x v="22"/>
  </r>
  <r>
    <x v="1649"/>
    <x v="0"/>
    <s v="Motichoor Chaknachoor"/>
    <s v="Debamitra Biswal"/>
    <s v="Nawazuddin Siddiqui, Athiya Shetty, Sanjeev Vats, Vibha Chhibber, Vivek Mishra, Navni Parihar, Karuna Pandey, Abhishek Rawat"/>
    <x v="4"/>
    <s v="January 20, 2020"/>
    <n v="2021"/>
    <x v="23"/>
    <n v="7"/>
    <s v="TV-14"/>
    <x v="1"/>
    <s v="Guidance"/>
    <n v="132"/>
    <s v="Medium"/>
    <x v="36"/>
  </r>
  <r>
    <x v="1650"/>
    <x v="0"/>
    <s v="WHAT DID JACK DO?"/>
    <s v="David Lynch"/>
    <s v="David Lynch"/>
    <x v="2"/>
    <s v="January 20, 2020"/>
    <n v="2021"/>
    <x v="22"/>
    <n v="6"/>
    <s v="TV-14"/>
    <x v="1"/>
    <s v="Guidance"/>
    <n v="17"/>
    <s v="Short"/>
    <x v="44"/>
  </r>
  <r>
    <x v="1651"/>
    <x v="0"/>
    <s v="The Bling Ring"/>
    <s v="Sofia Coppola"/>
    <s v="Emma Watson, Leslie Mann, Carlos Miranda, Israel Broussard, Taissa Farmiga, Katie Chang, Georgia Rock, Claire Julien"/>
    <x v="254"/>
    <s v="January 18, 2020"/>
    <n v="2021"/>
    <x v="4"/>
    <n v="13"/>
    <s v="R"/>
    <x v="0"/>
    <s v="Restricted"/>
    <n v="91"/>
    <s v="Medium"/>
    <x v="44"/>
  </r>
  <r>
    <x v="1652"/>
    <x v="0"/>
    <s v="A Fall from Grace"/>
    <s v="Tyler Perry"/>
    <s v="Crystal Fox, Phylicia Rashad, Cicely Tyson, Bresha Webb, Mehcad Brooks, Adrian Pasdar, Tyler Perry"/>
    <x v="2"/>
    <s v="January 17, 2020"/>
    <n v="2021"/>
    <x v="22"/>
    <n v="6"/>
    <s v="TV-MA"/>
    <x v="0"/>
    <s v="Restricted"/>
    <n v="121"/>
    <s v="Medium"/>
    <x v="13"/>
  </r>
  <r>
    <x v="1653"/>
    <x v="0"/>
    <s v="Deadcon"/>
    <s v="Caryn Waechter"/>
    <s v="Lauren Elizabeth, Claudia Sulewski, Keith Machekanyanga, Mimi Gianopulos, Lukas Gage, Carl Gilliard, Caeli, Mark Dohner, Jessie Paege, Richard Kohnke, Dominic Burgess, Judah Mackey"/>
    <x v="2"/>
    <s v="January 16, 2020"/>
    <n v="2021"/>
    <x v="23"/>
    <n v="7"/>
    <s v="TV-14"/>
    <x v="1"/>
    <s v="Guidance"/>
    <n v="78"/>
    <s v="Short"/>
    <x v="55"/>
  </r>
  <r>
    <x v="1654"/>
    <x v="0"/>
    <s v="Hop"/>
    <s v="Tim Hill"/>
    <s v="James Marsden, Russell Brand, Kaley Cuoco, Hank Azaria, Gary Cole, Elizabeth Perkins, Hugh Laurie, Tiffany Espensen, David Hasselhoff, Chelsea Handler"/>
    <x v="255"/>
    <s v="January 16, 2020"/>
    <n v="2021"/>
    <x v="15"/>
    <n v="15"/>
    <s v="PG"/>
    <x v="2"/>
    <s v="Guidance"/>
    <n v="95"/>
    <s v="Medium"/>
    <x v="17"/>
  </r>
  <r>
    <x v="1655"/>
    <x v="0"/>
    <s v="Jezebel"/>
    <s v="Numa Perrier"/>
    <s v="Tiffany Tenille, Numa Perrier, Stephen Barrington, Bobby Field, Rockwelle Dortch, Zoe Tyson, Dennis Jaffee, Jessa Zarubica, RiRia, Charlie Taylor, Amy Aitken, Brett Gelman"/>
    <x v="2"/>
    <s v="January 16, 2020"/>
    <n v="2021"/>
    <x v="23"/>
    <n v="7"/>
    <s v="TV-MA"/>
    <x v="0"/>
    <s v="Restricted"/>
    <n v="86"/>
    <s v="Short"/>
    <x v="44"/>
  </r>
  <r>
    <x v="1656"/>
    <x v="0"/>
    <s v="Legend"/>
    <s v="Brian Helgeland"/>
    <s v="Tom Hardy, Emily Browning, David Thewlis, Duffy, Christopher Eccleston, Chazz Palminteri, Paul Bettany, Taron Egerton, Colin Morgan, Tara Fitzgerald"/>
    <x v="256"/>
    <s v="January 16, 2020"/>
    <n v="2021"/>
    <x v="25"/>
    <n v="11"/>
    <s v="R"/>
    <x v="0"/>
    <s v="Restricted"/>
    <n v="132"/>
    <s v="Medium"/>
    <x v="20"/>
  </r>
  <r>
    <x v="1657"/>
    <x v="0"/>
    <s v="NiNoKuni"/>
    <s v="Yoshiyuki Momose"/>
    <s v="Kento Yamazaki, Mackenyu, Mei Nagano, Mamoru Miyano, Maaya Sakamoto, Yuki Kaji, Kenjiro Tsuda, Koichi Yamadera, Masatoh Ibu, Tsuyoshi Muro"/>
    <x v="8"/>
    <s v="January 16, 2020"/>
    <n v="2021"/>
    <x v="23"/>
    <n v="7"/>
    <s v="TV-14"/>
    <x v="1"/>
    <s v="Guidance"/>
    <n v="107"/>
    <s v="Medium"/>
    <x v="60"/>
  </r>
  <r>
    <x v="1658"/>
    <x v="0"/>
    <s v="Steve Jobs"/>
    <s v="Danny Boyle"/>
    <s v="Michael Fassbender, Kate Winslet, Seth Rogen, Jeff Daniels, Michael Stuhlbarg, Katherine Waterston, Perla Haney-Jardine, Sarah Snook, John Ortiz, Adam Shapiro"/>
    <x v="11"/>
    <s v="January 16, 2020"/>
    <n v="2021"/>
    <x v="25"/>
    <n v="11"/>
    <s v="R"/>
    <x v="0"/>
    <s v="Restricted"/>
    <n v="122"/>
    <s v="Medium"/>
    <x v="24"/>
  </r>
  <r>
    <x v="1659"/>
    <x v="0"/>
    <s v="Bulbul Can Sing"/>
    <s v="Rima Das"/>
    <s v="Arnali Das, Manoranjan Das, Banita Thakuriya, Manabendra Das, Deepjyoti Kalita, Pakija Begum"/>
    <x v="4"/>
    <s v="January 15, 2020"/>
    <n v="2021"/>
    <x v="21"/>
    <n v="8"/>
    <s v="TV-14"/>
    <x v="1"/>
    <s v="Guidance"/>
    <n v="95"/>
    <s v="Medium"/>
    <x v="0"/>
  </r>
  <r>
    <x v="1660"/>
    <x v="0"/>
    <s v="Eye For An Eye"/>
    <s v="Paco Plaza"/>
    <s v="Luis Tosar, Xan Cejudo, Ismael Martnez, Enric Auquer, Mara Vzquez, Daniel Currs, Rebeca Montero, Luisa Mayol, Jessica Serna, Tamara Canosa"/>
    <x v="257"/>
    <s v="January 15, 2020"/>
    <n v="2021"/>
    <x v="23"/>
    <n v="7"/>
    <s v="TV-MA"/>
    <x v="0"/>
    <s v="Restricted"/>
    <n v="108"/>
    <s v="Medium"/>
    <x v="20"/>
  </r>
  <r>
    <x v="1661"/>
    <x v="0"/>
    <s v="MindGamers"/>
    <s v="Andrew Goth"/>
    <s v="Tom Payne, Melia Kreiling, Antonia Campbell-Hughes, Sam Neill, Turlough Convery, Oliver Stark, Dominique Tipper, Ryan Doyle, Simon Paisley-day, Pedja Bjelac"/>
    <x v="100"/>
    <s v="January 15, 2020"/>
    <n v="2021"/>
    <x v="5"/>
    <n v="9"/>
    <s v="R"/>
    <x v="0"/>
    <s v="Restricted"/>
    <n v="99"/>
    <s v="Medium"/>
    <x v="199"/>
  </r>
  <r>
    <x v="1662"/>
    <x v="0"/>
    <s v="The Brave"/>
    <s v="William Kaufman"/>
    <s v="Armand Assante, Louis Mandylor, Yuriy Kutsenko, Ravshana Kurkova, Igor Jijikine, Ivan Makarevich, Bessart Kallaku, Ervin Bejleri"/>
    <x v="2"/>
    <s v="January 15, 2020"/>
    <n v="2021"/>
    <x v="23"/>
    <n v="7"/>
    <s v="TV-MA"/>
    <x v="0"/>
    <s v="Restricted"/>
    <n v="103"/>
    <s v="Medium"/>
    <x v="219"/>
  </r>
  <r>
    <x v="1663"/>
    <x v="0"/>
    <s v="Leslie Jones: Time Machine"/>
    <s v="David Benioff, D.B. Weiss"/>
    <s v="Leslie Jones"/>
    <x v="2"/>
    <s v="January 14, 2020"/>
    <n v="2021"/>
    <x v="22"/>
    <n v="6"/>
    <s v="TV-MA"/>
    <x v="0"/>
    <s v="Restricted"/>
    <n v="66"/>
    <s v="Short"/>
    <x v="59"/>
  </r>
  <r>
    <x v="1664"/>
    <x v="0"/>
    <s v="Women of Mafia 2"/>
    <s v="Patryk Vega"/>
    <s v="Angie Cepeda, Agnieszka Dygant, Aleksandra Grabowska, Aleksandra Popawska, Katarzyna Warnke, Piotr Adamczyk, Enrique Arce, Amin Bensalem, Wojciech Bocianowski, Janusz Chabior"/>
    <x v="52"/>
    <s v="January 14, 2020"/>
    <n v="2021"/>
    <x v="23"/>
    <n v="7"/>
    <s v="TV-MA"/>
    <x v="0"/>
    <s v="Restricted"/>
    <n v="132"/>
    <s v="Medium"/>
    <x v="53"/>
  </r>
  <r>
    <x v="1665"/>
    <x v="0"/>
    <s v="Betty White: First Lady of Television"/>
    <s v="Steve Boettcher"/>
    <s v="Betty White, Valerie Bertinelli, Georgia Engel, Tina Fey, Valerie Harper, Jennifer Love Hewitt, Carl Reiner, Ryan Reynolds, Alex Trebek"/>
    <x v="2"/>
    <s v="January 12, 2020"/>
    <n v="2021"/>
    <x v="21"/>
    <n v="8"/>
    <s v="TV-14"/>
    <x v="1"/>
    <s v="Guidance"/>
    <n v="56"/>
    <s v="Short"/>
    <x v="65"/>
  </r>
  <r>
    <x v="1666"/>
    <x v="0"/>
    <s v="Made in China"/>
    <s v="Mikhil Musale"/>
    <s v="Rajkummar Rao, Boman Irani, Mouni Roy, Sumeet Vyas, Paresh Rawal, Gajraj Rao, Manoj Joshi, Sanjay Goradia, Amyra Dastur, Chittaranjan Tripathi, Abhishek Banerjee"/>
    <x v="4"/>
    <s v="January 12, 2020"/>
    <n v="2021"/>
    <x v="23"/>
    <n v="7"/>
    <s v="TV-MA"/>
    <x v="0"/>
    <s v="Restricted"/>
    <n v="128"/>
    <s v="Medium"/>
    <x v="36"/>
  </r>
  <r>
    <x v="1667"/>
    <x v="1"/>
    <s v="Jamtara - Sabka Number Ayega"/>
    <s v="Soumendra Padhi"/>
    <s v="Amit Sial, Dibyendu Bhattacharya, Aksha Pardhasany, Sparsh Shrivastava, Monika Panwar, Anshumaan Pushkar"/>
    <x v="4"/>
    <s v="January 10, 2020"/>
    <n v="2021"/>
    <x v="22"/>
    <n v="6"/>
    <s v="TV-MA"/>
    <x v="0"/>
    <s v="Restricted"/>
    <s v="1 Season"/>
    <s v="Seasons"/>
    <x v="46"/>
  </r>
  <r>
    <x v="1668"/>
    <x v="0"/>
    <s v="Monsters: Dark Continent"/>
    <s v="Tom Green"/>
    <s v="Johnny Harris, Sam Keeley, Joe Dempsie, Kyle Soller, Nicholas Pinnock, Parker Sawyers, Philip Arditti, Sofia Boutella"/>
    <x v="1"/>
    <s v="January 10, 2020"/>
    <n v="2021"/>
    <x v="28"/>
    <n v="12"/>
    <s v="R"/>
    <x v="0"/>
    <s v="Restricted"/>
    <n v="119"/>
    <s v="Medium"/>
    <x v="155"/>
  </r>
  <r>
    <x v="1669"/>
    <x v="0"/>
    <s v="Bulletproof 2"/>
    <s v="Don Michael Paul"/>
    <s v="Faizon Love, Kirk Fox, Tony Todd, Pearl Thusi, Cassie Clare, Fiona Ramsey, Neels Clasen, Roxy Nel"/>
    <x v="2"/>
    <s v="January 9, 2020"/>
    <n v="2021"/>
    <x v="22"/>
    <n v="6"/>
    <s v="TV-MA"/>
    <x v="0"/>
    <s v="Restricted"/>
    <n v="97"/>
    <s v="Medium"/>
    <x v="27"/>
  </r>
  <r>
    <x v="1670"/>
    <x v="0"/>
    <s v="A Ghost Story"/>
    <s v="David Lowery"/>
    <s v="Casey Affleck, Rooney Mara, Liz Franke, Rob Zabrecky, Will Oldham, Sonia Acevedo"/>
    <x v="2"/>
    <s v="January 7, 2020"/>
    <n v="2021"/>
    <x v="5"/>
    <n v="9"/>
    <s v="R"/>
    <x v="0"/>
    <s v="Restricted"/>
    <n v="92"/>
    <s v="Medium"/>
    <x v="44"/>
  </r>
  <r>
    <x v="1671"/>
    <x v="0"/>
    <s v="Live Twice, Love Once"/>
    <s v="Maria Ripoll"/>
    <s v="Oscar Martnez, Inma Cuesta, Mafalda Carbonell, Nacho Lpez, Isabel Requena, Aina Clotet, Antonio Valero, Mara Zamora, Hugo Balaguer, Valeria Schoneveld"/>
    <x v="35"/>
    <s v="January 7, 2020"/>
    <n v="2021"/>
    <x v="22"/>
    <n v="6"/>
    <s v="TV-MA"/>
    <x v="0"/>
    <s v="Restricted"/>
    <n v="102"/>
    <s v="Medium"/>
    <x v="36"/>
  </r>
  <r>
    <x v="1672"/>
    <x v="0"/>
    <s v="All the Freckles in the World"/>
    <s v="Yibrn Asuad"/>
    <s v="Hnssel Casillas, Loreto Peralta, Andrea Sutton, Luis De La Rosa, Alejandro Flores, Anajos Aldrete, Daniel Haddad, Montserrat Maran, Juan Carlos Viana Prieto, Hernn Del Riego"/>
    <x v="38"/>
    <s v="January 3, 2020"/>
    <n v="2021"/>
    <x v="22"/>
    <n v="6"/>
    <s v="TV-14"/>
    <x v="1"/>
    <s v="Guidance"/>
    <n v="90"/>
    <s v="Medium"/>
    <x v="4"/>
  </r>
  <r>
    <x v="1673"/>
    <x v="0"/>
    <s v="Half Girlfriend"/>
    <s v="Mohit Suri"/>
    <s v="Arjun Kapoor, Shraddha Kapoor, Vikrant Massey, Seema Biswas, Rhea Chakraborty, Sujata Sehgal, Anisa Butt"/>
    <x v="4"/>
    <s v="January 2, 2020"/>
    <n v="2021"/>
    <x v="5"/>
    <n v="9"/>
    <s v="TV-14"/>
    <x v="1"/>
    <s v="Guidance"/>
    <n v="129"/>
    <s v="Medium"/>
    <x v="23"/>
  </r>
  <r>
    <x v="1674"/>
    <x v="0"/>
    <s v="Aruna &amp; Her Palate"/>
    <s v="Edwin"/>
    <s v="Dian Sastrowardoyo, Oka Antara, Hannah Al Rashid, Nicholas Saputra, Deddy Mahendra Desta, Ayu Azhari"/>
    <x v="258"/>
    <s v="January 1, 2020"/>
    <n v="2021"/>
    <x v="21"/>
    <n v="8"/>
    <s v="TV-14"/>
    <x v="1"/>
    <s v="Guidance"/>
    <n v="106"/>
    <s v="Medium"/>
    <x v="3"/>
  </r>
  <r>
    <x v="1675"/>
    <x v="0"/>
    <s v="Breaking the Bank"/>
    <s v="Vadim Jean"/>
    <s v="Kelsey Grammer, Tamsin Greig, John Michael Higgins, Mathew Horne, Pearce Quigley, Togo Igawa, Sonya Cassidy, Julie Dray, Danny Morgan, Andrew Sachs"/>
    <x v="1"/>
    <s v="January 1, 2020"/>
    <n v="2021"/>
    <x v="28"/>
    <n v="12"/>
    <s v="TV-PG"/>
    <x v="2"/>
    <s v="Guidance"/>
    <n v="105"/>
    <s v="Medium"/>
    <x v="43"/>
  </r>
  <r>
    <x v="1676"/>
    <x v="0"/>
    <s v="Garfield Gets Real"/>
    <s v="Mark A.Z. Dipp, Kyung Ho Lee"/>
    <s v="Frank Welker, Wally Wingert, Gregg Berger, Jennifer Darling, Pat Fraley, Jason Marsden, Neil Ross, Audrey Wasilewski, Stephen Stanton, Greg Eagles"/>
    <x v="2"/>
    <s v="January 1, 2020"/>
    <n v="2021"/>
    <x v="18"/>
    <n v="19"/>
    <s v="TV-Y"/>
    <x v="3"/>
    <s v="Safe"/>
    <n v="78"/>
    <s v="Short"/>
    <x v="17"/>
  </r>
  <r>
    <x v="1677"/>
    <x v="0"/>
    <s v="Garfield's Fun Fest"/>
    <s v="Mark A.Z. Dipp, Eondeok Han"/>
    <s v="Frank Welker, Tim Conway, Gregg Berger, Wally Wingert, Audrey Wasilewski, Fred Tatasciore, Stephen Stanton, Jennifer Darling, Neil Ross, Greg Eagles"/>
    <x v="149"/>
    <s v="January 1, 2020"/>
    <n v="2021"/>
    <x v="16"/>
    <n v="18"/>
    <s v="TV-Y7"/>
    <x v="3"/>
    <s v="Safe"/>
    <n v="79"/>
    <s v="Short"/>
    <x v="17"/>
  </r>
  <r>
    <x v="1678"/>
    <x v="0"/>
    <s v="Garfield's Pet Force"/>
    <s v="Mark A.Z. Dipp"/>
    <s v="Frank Welker, Vanessa Marshall, Gregg Berger, Wally Wingert, Audrey Wasilewski, Jason Marsden, Fred Tatasciore, Stephen Stanton, Jennifer Darling, Neil Ross, Greg Eagles, Cathy Cavadini, David Michie, Greg Finley"/>
    <x v="244"/>
    <s v="January 1, 2020"/>
    <n v="2021"/>
    <x v="17"/>
    <n v="17"/>
    <s v="G"/>
    <x v="2"/>
    <s v="Guidance"/>
    <n v="78"/>
    <s v="Short"/>
    <x v="17"/>
  </r>
  <r>
    <x v="1679"/>
    <x v="0"/>
    <s v="Ghost Stories"/>
    <s v="Anurag Kashyap, Dibakar Banerjee, Karan Johar, Zoya Akhtar"/>
    <s v="Janhvi Kapoor, Sobhita Dhulipala, Sukant Goel, Gulshan Devaiah, Mrunal Thakur, Avinash Tiwary, Vijay Varma, Sagar Arya, Surekha Sikri, Pavail Gulati"/>
    <x v="4"/>
    <s v="January 1, 2020"/>
    <n v="2021"/>
    <x v="22"/>
    <n v="6"/>
    <s v="TV-MA"/>
    <x v="0"/>
    <s v="Restricted"/>
    <n v="145"/>
    <s v="Medium"/>
    <x v="86"/>
  </r>
  <r>
    <x v="1680"/>
    <x v="0"/>
    <s v="Jeff Dunham: Unhinged in Hollywood"/>
    <s v="Michael Simon"/>
    <s v="Jeff Dunham"/>
    <x v="2"/>
    <s v="January 1, 2020"/>
    <n v="2021"/>
    <x v="25"/>
    <n v="11"/>
    <s v="TV-MA"/>
    <x v="0"/>
    <s v="Restricted"/>
    <n v="71"/>
    <s v="Short"/>
    <x v="59"/>
  </r>
  <r>
    <x v="1681"/>
    <x v="0"/>
    <s v="Jimmy Neutron: Boy Genius"/>
    <s v="John A. Davis"/>
    <s v="Debi Derryberry, Jeffrey Garcia, Rob Paulsen, Megan Cavanagh, Mark DeCarlo, Carolyn Lawrence, Andrea Martin, Candi Milo, Crystal Scales, Martin Short, Patrick Stewart, Jim Cummings"/>
    <x v="259"/>
    <s v="January 1, 2020"/>
    <n v="2021"/>
    <x v="11"/>
    <n v="25"/>
    <s v="G"/>
    <x v="2"/>
    <s v="Guidance"/>
    <n v="83"/>
    <s v="Short"/>
    <x v="69"/>
  </r>
  <r>
    <x v="1682"/>
    <x v="0"/>
    <s v="Pan's Labyrinth"/>
    <s v="Guillermo del Toro"/>
    <s v="Ivana Baquero, Sergi Lpez, Maribel Verd, Doug Jones, Ariadna Gil, lex Angulo, Manolo Solo, Csar Vea, Roger Casamajor, Sergi Lopez"/>
    <x v="171"/>
    <s v="January 1, 2020"/>
    <n v="2021"/>
    <x v="20"/>
    <n v="20"/>
    <s v="R"/>
    <x v="0"/>
    <s v="Restricted"/>
    <n v="119"/>
    <s v="Medium"/>
    <x v="128"/>
  </r>
  <r>
    <x v="1683"/>
    <x v="0"/>
    <s v="Pokmon the Movie: Power of Us"/>
    <s v="Tetsuo Yajima"/>
    <s v="Gim Yeong-seon, Ikue Otani, O Inseong, I Sen-ho, Jeong-shin Woo, Sarah Natochenny"/>
    <x v="8"/>
    <s v="January 1, 2020"/>
    <n v="2021"/>
    <x v="21"/>
    <n v="8"/>
    <s v="TV-Y7"/>
    <x v="3"/>
    <s v="Safe"/>
    <n v="98"/>
    <s v="Medium"/>
    <x v="191"/>
  </r>
  <r>
    <x v="1684"/>
    <x v="0"/>
    <s v="Posesif"/>
    <s v="Edwin"/>
    <s v="Putri Marino, Adipati Dolken, Gritte Agatha, Chicco Kurniawan, Yayu Unru, Cut Mini Theo, Ismail Basbeth, Maulidina K. Putri"/>
    <x v="58"/>
    <s v="January 1, 2020"/>
    <n v="2021"/>
    <x v="5"/>
    <n v="9"/>
    <s v="TV-MA"/>
    <x v="0"/>
    <s v="Restricted"/>
    <n v="102"/>
    <s v="Medium"/>
    <x v="23"/>
  </r>
  <r>
    <x v="1685"/>
    <x v="0"/>
    <s v="Road Trip: Beer Pong"/>
    <s v="Steve Rash"/>
    <s v="Nestor Aaron Absera, Julianna Guill, Preston Jones, Julia Levy-Boeken, Danny Pudi, Michael Trotter, Daniel Newman, DJ Qualls"/>
    <x v="2"/>
    <s v="January 1, 2020"/>
    <n v="2021"/>
    <x v="17"/>
    <n v="17"/>
    <s v="R"/>
    <x v="0"/>
    <s v="Restricted"/>
    <n v="97"/>
    <s v="Medium"/>
    <x v="5"/>
  </r>
  <r>
    <x v="1686"/>
    <x v="0"/>
    <s v="Aaviri"/>
    <s v="Ravi Babu"/>
    <s v="Ravi Babu, Neha Chauhan, Sri Muktha, Bharani Shankar, Mukhtar Khan, Priya"/>
    <x v="4"/>
    <s v="December 31, 2019"/>
    <n v="2021"/>
    <x v="23"/>
    <n v="7"/>
    <s v="TV-14"/>
    <x v="1"/>
    <s v="Guidance"/>
    <n v="110"/>
    <s v="Medium"/>
    <x v="86"/>
  </r>
  <r>
    <x v="1687"/>
    <x v="0"/>
    <s v="Albert Pinto Ko Gussa Kyun Aata Hai?"/>
    <s v="Soumitra Ranade"/>
    <s v="Nandita Das, Manav Kaul, Saurabh Shukla, Kishore Kadam, Omkar Das Manikpuri, Amarjeet Amle, Yusuf Hussain, Sushma Bakshi"/>
    <x v="4"/>
    <s v="December 31, 2019"/>
    <n v="2021"/>
    <x v="23"/>
    <n v="7"/>
    <s v="TV-MA"/>
    <x v="0"/>
    <s v="Restricted"/>
    <n v="85"/>
    <s v="Short"/>
    <x v="0"/>
  </r>
  <r>
    <x v="1688"/>
    <x v="0"/>
    <s v="Benchwarmers 2: Breaking Balls"/>
    <s v="Jon Rosenbaum"/>
    <s v="Chris Klein, Jon Lovitz, Chelsey Reist, Lochlyn Munro, Liam Hughes, Jill Morrison, Zak Santiago, Garfield Wilson, Jonathan Silverman"/>
    <x v="2"/>
    <s v="December 31, 2019"/>
    <n v="2021"/>
    <x v="23"/>
    <n v="7"/>
    <s v="PG-13"/>
    <x v="1"/>
    <s v="Guidance"/>
    <n v="90"/>
    <s v="Medium"/>
    <x v="175"/>
  </r>
  <r>
    <x v="1689"/>
    <x v="0"/>
    <s v="How High 2"/>
    <s v="Bruce Leddy"/>
    <s v="Lil Yachty, D.C. Young Fly, Alyssa Goss, DeRay Davis, Mary Lynn Rajskub, Blac Youngsta, Lil Baby, NeNe Leakes, Mike Epps, Al Shearer"/>
    <x v="2"/>
    <s v="December 31, 2019"/>
    <n v="2021"/>
    <x v="23"/>
    <n v="7"/>
    <s v="TV-MA"/>
    <x v="0"/>
    <s v="Restricted"/>
    <n v="89"/>
    <s v="Short"/>
    <x v="5"/>
  </r>
  <r>
    <x v="1690"/>
    <x v="0"/>
    <s v="Hot Gimmick: Girl Meets Boy"/>
    <s v="Yuki Yamato"/>
    <s v="Miona Hori, Hiroya Shimizu, Shotaro Mamiya, Mizuki Itagaki, Hiyori Sakurada, Kaisei Kamimura, Ai Yoshikawa, Ryohei Shima, Asuka Kurosawa, Kazuya Takahashi, Takashi Sorimachi, Riho Yoshioka"/>
    <x v="8"/>
    <s v="December 28, 2019"/>
    <n v="2021"/>
    <x v="23"/>
    <n v="7"/>
    <s v="TV-MA"/>
    <x v="0"/>
    <s v="Restricted"/>
    <n v="120"/>
    <s v="Medium"/>
    <x v="3"/>
  </r>
  <r>
    <x v="1691"/>
    <x v="0"/>
    <s v="Blitz Patrollie"/>
    <s v="Andrew Wessels"/>
    <s v="Joey Rasdien, David Kau, David Kibuuka, Chris Forrest, Santhiran Moonsamy, Quentin Krog, Kaseran Pillay, Mabutho Sithole, Mel Miller, Kagiso Lediga, Craig Urbani"/>
    <x v="40"/>
    <s v="December 27, 2019"/>
    <n v="2021"/>
    <x v="4"/>
    <n v="13"/>
    <s v="TV-MA"/>
    <x v="0"/>
    <s v="Restricted"/>
    <n v="102"/>
    <s v="Medium"/>
    <x v="45"/>
  </r>
  <r>
    <x v="1692"/>
    <x v="0"/>
    <s v="El Pepe, a Supreme Life"/>
    <s v="Emir Kusturica"/>
    <s v="Jos Mujica, Emir Kusturica"/>
    <x v="260"/>
    <s v="December 27, 2019"/>
    <n v="2021"/>
    <x v="21"/>
    <n v="8"/>
    <s v="TV-14"/>
    <x v="1"/>
    <s v="Guidance"/>
    <n v="73"/>
    <s v="Short"/>
    <x v="98"/>
  </r>
  <r>
    <x v="1693"/>
    <x v="0"/>
    <s v="The App"/>
    <s v="Elisa Fuksas"/>
    <s v="Vincenzo Crea, Jessica Cressy, Greta Scarano, Maya Sansa, Abel Ferrara, Anita Kravos"/>
    <x v="59"/>
    <s v="December 26, 2019"/>
    <n v="2021"/>
    <x v="23"/>
    <n v="7"/>
    <s v="TV-MA"/>
    <x v="0"/>
    <s v="Restricted"/>
    <n v="79"/>
    <s v="Short"/>
    <x v="0"/>
  </r>
  <r>
    <x v="1694"/>
    <x v="1"/>
    <s v="You"/>
    <s v="Lee Toland Krieger"/>
    <s v="Penn Badgley, Elizabeth Lail, Shay Mitchell, John Stamos, Luca Padovan, Zach Cherry"/>
    <x v="2"/>
    <s v="December 26, 2019"/>
    <n v="2021"/>
    <x v="23"/>
    <n v="7"/>
    <s v="TV-MA"/>
    <x v="0"/>
    <s v="Restricted"/>
    <s v="2 Seasons"/>
    <s v="Seasons"/>
    <x v="220"/>
  </r>
  <r>
    <x v="1695"/>
    <x v="0"/>
    <s v="Doom: Annihilation"/>
    <s v="Tony Giglio"/>
    <s v="Amy Manson, Dominic Mafham, Luke Allen-Gale, James Weber Brown, Clayton Adams, Nina Bergman, Amer Chadha-Patel, Gavin Brocker, Chidi Ajufo, Hari Dhillon, Katrina Nare"/>
    <x v="2"/>
    <s v="December 25, 2019"/>
    <n v="2021"/>
    <x v="23"/>
    <n v="7"/>
    <s v="R"/>
    <x v="0"/>
    <s v="Restricted"/>
    <n v="97"/>
    <s v="Medium"/>
    <x v="70"/>
  </r>
  <r>
    <x v="1696"/>
    <x v="0"/>
    <s v="Fireworks"/>
    <s v="Akiyuki Shinbo, Nobuyuki Takeuchi"/>
    <s v="Yuki Kaji, Nobuo Tobita, Michiko Neya, Mitsuru Miyamoto, Fumihiko Tachiki, Shintaro Asanuma, Takahiro Sakurai, Kana Hanazawa, Toshiyuki Toyonaga, Suzu Hirose, Shinichiro Miki, Mamoru Miyano, Takako Matsu, Masaki Suda"/>
    <x v="8"/>
    <s v="December 25, 2019"/>
    <n v="2021"/>
    <x v="5"/>
    <n v="9"/>
    <s v="TV-PG"/>
    <x v="2"/>
    <s v="Guidance"/>
    <n v="91"/>
    <s v="Medium"/>
    <x v="221"/>
  </r>
  <r>
    <x v="1697"/>
    <x v="0"/>
    <s v="Grand-Daddy Day Care"/>
    <s v="Ron Oliver"/>
    <s v="Danny Trejo, Reno Wilson, Margaret Avery, Barry Bostwick, Julia Duffy, Anthony Gonzalez, Linda Gray, James Hong, Hal Linden, Alec Mapa"/>
    <x v="2"/>
    <s v="December 25, 2019"/>
    <n v="2021"/>
    <x v="23"/>
    <n v="7"/>
    <s v="PG-13"/>
    <x v="1"/>
    <s v="Guidance"/>
    <n v="96"/>
    <s v="Medium"/>
    <x v="17"/>
  </r>
  <r>
    <x v="1698"/>
    <x v="0"/>
    <s v="Jarhead: Law of Return"/>
    <s v="Don Michael Paul"/>
    <s v="Amaury Nolasco, Devon Sawa, Robert Patrick, Jeff Pierre, Ben Cross, Amos Tamam, Yael Eitan, Tsahi Halevi"/>
    <x v="261"/>
    <s v="December 25, 2019"/>
    <n v="2021"/>
    <x v="23"/>
    <n v="7"/>
    <s v="R"/>
    <x v="0"/>
    <s v="Restricted"/>
    <n v="103"/>
    <s v="Medium"/>
    <x v="8"/>
  </r>
  <r>
    <x v="1699"/>
    <x v="0"/>
    <s v="MFKZ"/>
    <s v="Shojiro Nishimi, Guillaume Renard"/>
    <s v="Kenn Michael, Vince Staples, Dino Andrade, Michael Chiklis, Giancarlo Esposito, Jorge Gutierrez, Dascha Polanco, RZA, Danny Trejo, Antonio Alvarez"/>
    <x v="262"/>
    <s v="December 25, 2019"/>
    <n v="2021"/>
    <x v="5"/>
    <n v="9"/>
    <s v="R"/>
    <x v="0"/>
    <s v="Restricted"/>
    <n v="95"/>
    <s v="Medium"/>
    <x v="45"/>
  </r>
  <r>
    <x v="1700"/>
    <x v="0"/>
    <s v="Sweetheart"/>
    <s v="J.D. Dillard"/>
    <s v="Kiersey Clemons, Emory Cohen, Hanna Mangan Lawrence, Andrew Crawford, Benedict Samuel"/>
    <x v="2"/>
    <s v="December 25, 2019"/>
    <n v="2021"/>
    <x v="23"/>
    <n v="7"/>
    <s v="PG-13"/>
    <x v="1"/>
    <s v="Guidance"/>
    <n v="83"/>
    <s v="Short"/>
    <x v="222"/>
  </r>
  <r>
    <x v="1701"/>
    <x v="0"/>
    <s v="Como cado del cielo"/>
    <s v="Pepe Bojrquez"/>
    <s v="Omar Chaparro, Ana Claudia Talancn, Stephanie Cayo, Yare Santana, Anglica Mara, Manuel 'Flaco' Ibez, Laura De Ita"/>
    <x v="38"/>
    <s v="December 24, 2019"/>
    <n v="2021"/>
    <x v="23"/>
    <n v="7"/>
    <s v="TV-14"/>
    <x v="1"/>
    <s v="Guidance"/>
    <n v="117"/>
    <s v="Medium"/>
    <x v="48"/>
  </r>
  <r>
    <x v="1702"/>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2"/>
    <s v="December 24, 2019"/>
    <n v="2021"/>
    <x v="23"/>
    <n v="7"/>
    <s v="TV-PG"/>
    <x v="2"/>
    <s v="Guidance"/>
    <n v="70"/>
    <s v="Short"/>
    <x v="17"/>
  </r>
  <r>
    <x v="1703"/>
    <x v="0"/>
    <s v="Jacob's Ladder"/>
    <s v="David M. Rosenthal"/>
    <s v="Michael Ealy, Jesse Williams, Nicole Beharie, Guy Burnet, Joseph Sikora, Karla Souza, Ritchie Coster, Jon Eyez"/>
    <x v="2"/>
    <s v="December 22, 2019"/>
    <n v="2021"/>
    <x v="23"/>
    <n v="7"/>
    <s v="R"/>
    <x v="0"/>
    <s v="Restricted"/>
    <n v="90"/>
    <s v="Medium"/>
    <x v="7"/>
  </r>
  <r>
    <x v="1704"/>
    <x v="0"/>
    <s v="Back of the Net"/>
    <s v="Louise Alston"/>
    <s v="Sofia Wylie, Tiarnie Coupland, Trae Robin, Gemma Chua-Tran, Ashleigh Ross, Yasmin Honeychurch, Raj Labade, Christopher Kirby, Melissa Bonne, Kate Box"/>
    <x v="54"/>
    <s v="December 21, 2019"/>
    <n v="2021"/>
    <x v="23"/>
    <n v="7"/>
    <s v="TV-Y"/>
    <x v="3"/>
    <s v="Safe"/>
    <n v="86"/>
    <s v="Short"/>
    <x v="79"/>
  </r>
  <r>
    <x v="1705"/>
    <x v="0"/>
    <s v="Lost in London"/>
    <s v="Sunkanmi Adebayo"/>
    <s v="Ime Bishop Umoh, Alexx Ekubo, Stanley Chibunna, Ella Betts, Adi Lev, Kemi Olofinmakin"/>
    <x v="9"/>
    <s v="December 21, 2019"/>
    <n v="2021"/>
    <x v="5"/>
    <n v="9"/>
    <s v="TV-PG"/>
    <x v="2"/>
    <s v="Guidance"/>
    <n v="86"/>
    <s v="Short"/>
    <x v="43"/>
  </r>
  <r>
    <x v="1706"/>
    <x v="0"/>
    <s v="Being Mrs Elliot"/>
    <s v="Omoni Oboli"/>
    <s v="Omoni Oboli, Majid Michel, Ayo Makun, Uru Eke, Ime Bishop Umoh, Lepacious Bose, Seun Akindele, Sylvia Oluchy, Chika Chukwu"/>
    <x v="9"/>
    <s v="December 20, 2019"/>
    <n v="2021"/>
    <x v="28"/>
    <n v="12"/>
    <s v="TV-14"/>
    <x v="1"/>
    <s v="Guidance"/>
    <n v="113"/>
    <s v="Medium"/>
    <x v="23"/>
  </r>
  <r>
    <x v="1707"/>
    <x v="0"/>
    <s v="Iyore"/>
    <s v="Frank Rajah Arase"/>
    <s v="Rita Dominic, Joseph Benjamin, Okawa Shaznay, Paul Obazele, Yemi Blaq, Bukky Wright"/>
    <x v="9"/>
    <s v="December 20, 2019"/>
    <n v="2021"/>
    <x v="25"/>
    <n v="11"/>
    <s v="TV-PG"/>
    <x v="2"/>
    <s v="Guidance"/>
    <n v="141"/>
    <s v="Medium"/>
    <x v="23"/>
  </r>
  <r>
    <x v="1708"/>
    <x v="0"/>
    <s v="The Two Popes"/>
    <s v="Fernando Meirelles"/>
    <s v="Anthony Hopkins, Jonathan Pryce, Juan Minujn"/>
    <x v="239"/>
    <s v="December 20, 2019"/>
    <n v="2021"/>
    <x v="23"/>
    <n v="7"/>
    <s v="PG-13"/>
    <x v="1"/>
    <s v="Guidance"/>
    <n v="126"/>
    <s v="Medium"/>
    <x v="24"/>
  </r>
  <r>
    <x v="1709"/>
    <x v="0"/>
    <s v="Ronny Chieng: Asian Comedian Destroys America!"/>
    <s v="Sebastian DiNatale"/>
    <s v="Ronny Chieng"/>
    <x v="2"/>
    <s v="December 17, 2019"/>
    <n v="2021"/>
    <x v="23"/>
    <n v="7"/>
    <s v="TV-MA"/>
    <x v="0"/>
    <s v="Restricted"/>
    <n v="63"/>
    <s v="Short"/>
    <x v="59"/>
  </r>
  <r>
    <x v="1710"/>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40"/>
    <s v="December 16, 2019"/>
    <n v="2021"/>
    <x v="21"/>
    <n v="8"/>
    <s v="TV-MA"/>
    <x v="0"/>
    <s v="Restricted"/>
    <n v="136"/>
    <s v="Medium"/>
    <x v="22"/>
  </r>
  <r>
    <x v="1711"/>
    <x v="0"/>
    <s v="The Danish Girl"/>
    <s v="Tom Hooper"/>
    <s v="Eddie Redmayne, Alicia Vikander, Ben Whishaw, Sebastian Koch, Amber Heard, Matthias Schoenaerts, Pip Torrens, Nicholas Woodeson, Emerald Fennell, Adrian Schiller"/>
    <x v="263"/>
    <s v="December 16, 2019"/>
    <n v="2021"/>
    <x v="25"/>
    <n v="11"/>
    <s v="R"/>
    <x v="0"/>
    <s v="Restricted"/>
    <n v="120"/>
    <s v="Medium"/>
    <x v="0"/>
  </r>
  <r>
    <x v="1712"/>
    <x v="0"/>
    <s v="Bangistan"/>
    <s v="Karan Anshuman"/>
    <s v="Riteish Deshmukh, Pulkit Samrat, Kumud Mishra, Chandan Roy Sanyal, Arya Babbar, Shivkumar Subramaniam, Tom Alter, Jacqueline Fernandez"/>
    <x v="4"/>
    <s v="December 15, 2019"/>
    <n v="2021"/>
    <x v="25"/>
    <n v="11"/>
    <s v="TV-14"/>
    <x v="1"/>
    <s v="Guidance"/>
    <n v="134"/>
    <s v="Medium"/>
    <x v="36"/>
  </r>
  <r>
    <x v="1713"/>
    <x v="1"/>
    <s v="Crazy, Lovely, Cool"/>
    <s v="Obi Emelonye"/>
    <s v="Enyinna Nwigwe, Adesua Etomi, Uru Eke, Zynnell Zuh, Obi Okolie, Anthony Monjaro, Emmanuel Emelu, Chinonye Chidolue, Lorenzo Menakaya, King Bawa"/>
    <x v="9"/>
    <s v="December 15, 2019"/>
    <n v="2021"/>
    <x v="21"/>
    <n v="8"/>
    <s v="TV-MA"/>
    <x v="0"/>
    <s v="Restricted"/>
    <s v="1 Season"/>
    <s v="Seasons"/>
    <x v="147"/>
  </r>
  <r>
    <x v="1714"/>
    <x v="0"/>
    <s v="Dil Chahta Hai"/>
    <s v="Farhan Akhtar"/>
    <s v="Aamir Khan, Saif Ali Khan, Akshaye Khanna, Preity Zinta, Sonali Kulkarni, Dimple Kapadia, Ayub Khan, Rajat Kapoor, Suhasini Mulay, Ahmed Khan"/>
    <x v="4"/>
    <s v="December 15, 2019"/>
    <n v="2021"/>
    <x v="11"/>
    <n v="25"/>
    <s v="TV-14"/>
    <x v="1"/>
    <s v="Guidance"/>
    <n v="185"/>
    <s v="Long"/>
    <x v="36"/>
  </r>
  <r>
    <x v="1715"/>
    <x v="0"/>
    <s v="Dil Dhadakne Do"/>
    <s v="Zoya Akhtar"/>
    <s v="Anil Kapoor, Priyanka Chopra, Ranveer Singh, Anushka Sharma, Farhan Akhtar, Shefali Shah, Rahul Bose, Parmeet Sethi, Vikrant Massey, Zarina Wahab, Aamir Khan"/>
    <x v="4"/>
    <s v="December 15, 2019"/>
    <n v="2021"/>
    <x v="25"/>
    <n v="11"/>
    <s v="TV-MA"/>
    <x v="0"/>
    <s v="Restricted"/>
    <n v="174"/>
    <s v="Medium"/>
    <x v="36"/>
  </r>
  <r>
    <x v="1716"/>
    <x v="0"/>
    <s v="Don"/>
    <s v="Farhan Akhtar"/>
    <s v="Shah Rukh Khan, Priyanka Chopra, Arjun Rampal, Isha Koppikar, Kareena Kapoor, Boman Irani, Om Puri, Pavan Malhotra"/>
    <x v="4"/>
    <s v="December 15, 2019"/>
    <n v="2021"/>
    <x v="20"/>
    <n v="20"/>
    <s v="TV-14"/>
    <x v="1"/>
    <s v="Guidance"/>
    <n v="169"/>
    <s v="Medium"/>
    <x v="32"/>
  </r>
  <r>
    <x v="1717"/>
    <x v="0"/>
    <s v="Don 2"/>
    <s v="Farhan Akhtar"/>
    <s v="Shah Rukh Khan, Priyanka Chopra, Boman Irani, Lara Dutta, Kunal Kapoor, Om Puri, Alyy Khan, Nawab Shah"/>
    <x v="264"/>
    <s v="December 15, 2019"/>
    <n v="2021"/>
    <x v="15"/>
    <n v="15"/>
    <s v="TV-14"/>
    <x v="1"/>
    <s v="Guidance"/>
    <n v="148"/>
    <s v="Medium"/>
    <x v="50"/>
  </r>
  <r>
    <x v="1718"/>
    <x v="0"/>
    <s v="Fukrey"/>
    <s v="Mrighdeep Singh Lamba"/>
    <s v="Pulkit Samrat, Manjot Singh, Ali Fazal, Varun Sharma, Richa Chadda, Priya Anand, Vishakha Singh, Pankaj Tripathi"/>
    <x v="4"/>
    <s v="December 15, 2019"/>
    <n v="2021"/>
    <x v="4"/>
    <n v="13"/>
    <s v="TV-14"/>
    <x v="1"/>
    <s v="Guidance"/>
    <n v="135"/>
    <s v="Medium"/>
    <x v="15"/>
  </r>
  <r>
    <x v="1719"/>
    <x v="0"/>
    <s v="Game"/>
    <s v="Abhinay Deo"/>
    <s v="Abhishek Bachchan, Kangana Ranaut, Anupam Kher, Boman Irani, Jimmy Shergill, Shahana Goswami, Gauhar Khan, Sarah-Jane Dias"/>
    <x v="4"/>
    <s v="December 15, 2019"/>
    <n v="2021"/>
    <x v="15"/>
    <n v="15"/>
    <s v="TV-14"/>
    <x v="1"/>
    <s v="Guidance"/>
    <n v="135"/>
    <s v="Medium"/>
    <x v="107"/>
  </r>
  <r>
    <x v="1720"/>
    <x v="1"/>
    <s v="Girls und Panzer"/>
    <s v="Tsutomu Mizushima"/>
    <s v="Mai Fuchigami, Ai Kayano, Mami Ozaki, Ikumi Nakagami, Yuka Iguchi, Misato Fukuen, Mikako Takahashi, Kana Ueda"/>
    <x v="8"/>
    <s v="December 15, 2019"/>
    <n v="2021"/>
    <x v="10"/>
    <n v="14"/>
    <s v="TV-PG"/>
    <x v="2"/>
    <s v="Guidance"/>
    <s v="1 Season"/>
    <s v="Seasons"/>
    <x v="223"/>
  </r>
  <r>
    <x v="1721"/>
    <x v="0"/>
    <s v="Honeymoon Travels Pvt. Ltd."/>
    <s v="Reema Kagti"/>
    <s v="Shabana Azmi, Boman Irani, Abhay Deol, Minissha Lamba, Kay Kay Menon, Raima Sen, Sandhya Mridul, Vikram Chatwal, Ameesha Patel, Karan Khanna, Diya Mirza, Ranvir Shorey"/>
    <x v="4"/>
    <s v="December 15, 2019"/>
    <n v="2021"/>
    <x v="18"/>
    <n v="19"/>
    <s v="TV-14"/>
    <x v="1"/>
    <s v="Guidance"/>
    <n v="119"/>
    <s v="Medium"/>
    <x v="36"/>
  </r>
  <r>
    <x v="1722"/>
    <x v="0"/>
    <s v="Isoken"/>
    <s v="Jadesola Osiberu"/>
    <s v="Dakore Akande, Joseph Benjamin, Marc Rhys, Funke Akindele, Lydia Forson, Damilola Adegbite, Tina Mba, Patrick Doyle"/>
    <x v="9"/>
    <s v="December 15, 2019"/>
    <n v="2021"/>
    <x v="5"/>
    <n v="9"/>
    <s v="TV-14"/>
    <x v="1"/>
    <s v="Guidance"/>
    <n v="98"/>
    <s v="Medium"/>
    <x v="4"/>
  </r>
  <r>
    <x v="1723"/>
    <x v="0"/>
    <s v="Karthik Calling Karthik"/>
    <s v="Vijay Lalwani"/>
    <s v="Farhan Akhtar, Deepika Padukone, Ram Kapoor, Vivan Bhatena, Vipin Sharma, Yatin Karyekar, Shefali Shah"/>
    <x v="4"/>
    <s v="December 15, 2019"/>
    <n v="2021"/>
    <x v="3"/>
    <n v="16"/>
    <s v="TV-14"/>
    <x v="1"/>
    <s v="Guidance"/>
    <n v="135"/>
    <s v="Medium"/>
    <x v="20"/>
  </r>
  <r>
    <x v="1724"/>
    <x v="0"/>
    <s v="Lakshya"/>
    <s v="Farhan Akhtar"/>
    <s v="Amitabh Bachchan, Hrithik Roshan, Preity Zinta, Om Puri, Sharad Kapoor, Rajendranath Zutshi, Sushant Singh, Prashant Chainani, Shakeel Khan, Ranvir Shorey"/>
    <x v="4"/>
    <s v="December 15, 2019"/>
    <n v="2021"/>
    <x v="14"/>
    <n v="22"/>
    <s v="TV-PG"/>
    <x v="2"/>
    <s v="Guidance"/>
    <n v="185"/>
    <s v="Long"/>
    <x v="53"/>
  </r>
  <r>
    <x v="1725"/>
    <x v="0"/>
    <s v="Luck by Chance"/>
    <s v="Zoya Akhtar"/>
    <s v="Farhan Akhtar, Konkona Sen Sharma, Rishi Kapoor, Dimple Kapadia, Isha Sharvani, Sanjay Kapoor, Juhi Chawla, Hrithik Roshan, Alyy Khan, Sheeba Chaddha"/>
    <x v="4"/>
    <s v="December 15, 2019"/>
    <n v="2021"/>
    <x v="17"/>
    <n v="17"/>
    <s v="TV-14"/>
    <x v="1"/>
    <s v="Guidance"/>
    <n v="156"/>
    <s v="Medium"/>
    <x v="23"/>
  </r>
  <r>
    <x v="1726"/>
    <x v="0"/>
    <s v="Potato Potahto"/>
    <s v="Shirley Frimpong-Manso"/>
    <s v="O.C. Ukeje, Joselyn Dumas, Joke Silva, Blossom Chukwujekwu, Kemi Lala Akindoju, Chris Attoh, Nikki Samonas, Adjetey Anang, Victoria Micheals"/>
    <x v="213"/>
    <s v="December 15, 2019"/>
    <n v="2021"/>
    <x v="5"/>
    <n v="9"/>
    <s v="TV-MA"/>
    <x v="0"/>
    <s v="Restricted"/>
    <n v="104"/>
    <s v="Medium"/>
    <x v="36"/>
  </r>
  <r>
    <x v="1727"/>
    <x v="0"/>
    <s v="Rock On!!"/>
    <s v="Abhishek Kapoor"/>
    <s v="Farhan Akhtar, Arjun Rampal, Purab Kohli, Luke Kenny, Prachi Desai, Shahana Goswami, Koel Purie"/>
    <x v="4"/>
    <s v="December 15, 2019"/>
    <n v="2021"/>
    <x v="16"/>
    <n v="18"/>
    <s v="TV-14"/>
    <x v="1"/>
    <s v="Guidance"/>
    <n v="139"/>
    <s v="Medium"/>
    <x v="51"/>
  </r>
  <r>
    <x v="1728"/>
    <x v="0"/>
    <s v="Talaash"/>
    <s v="Reema Kagti"/>
    <s v="Aamir Khan, Rani Mukerji, Kareena Kapoor, Nawazuddin Siddiqui, Shernaz Patel, Sheeba Chaddha"/>
    <x v="4"/>
    <s v="December 15, 2019"/>
    <n v="2021"/>
    <x v="10"/>
    <n v="14"/>
    <s v="TV-14"/>
    <x v="1"/>
    <s v="Guidance"/>
    <n v="140"/>
    <s v="Medium"/>
    <x v="20"/>
  </r>
  <r>
    <x v="1729"/>
    <x v="0"/>
    <s v="Zindagi Na Milegi Dobara"/>
    <s v="Zoya Akhtar"/>
    <s v="Hrithik Roshan, Abhay Deol, Farhan Akhtar, Katrina Kaif, Kalki Koechlin, Deepti Naval, Naseeruddin Shah, Ariadna Cabrol"/>
    <x v="4"/>
    <s v="December 15, 2019"/>
    <n v="2021"/>
    <x v="15"/>
    <n v="15"/>
    <s v="TV-14"/>
    <x v="1"/>
    <s v="Guidance"/>
    <n v="154"/>
    <s v="Medium"/>
    <x v="36"/>
  </r>
  <r>
    <x v="1730"/>
    <x v="0"/>
    <s v="6 Underground"/>
    <s v="Michael Bay"/>
    <s v="Ryan Reynolds, Mlanie Laurent, Corey Hawkins, Dave Franco, Adria Arjona, Manuel Garcia-Rulfo, Ben Hardy, Lior Raz, Payman Maadi, Yuri Kolokolnikov, Kim Kold"/>
    <x v="2"/>
    <s v="December 13, 2019"/>
    <n v="2021"/>
    <x v="23"/>
    <n v="7"/>
    <s v="R"/>
    <x v="0"/>
    <s v="Restricted"/>
    <n v="129"/>
    <s v="Medium"/>
    <x v="8"/>
  </r>
  <r>
    <x v="1731"/>
    <x v="0"/>
    <s v="A Trip to Jamaica"/>
    <s v="Robert O. Peters"/>
    <s v="Ayo Makun, Funke Akindele, Nse Ikpe-Etim, Dan Davies, Paul Campbell, Chris Attoh, Rebecca Silvera, Eric Roberts, Joe Diaz, Alex Moore"/>
    <x v="9"/>
    <s v="December 13, 2019"/>
    <n v="2021"/>
    <x v="32"/>
    <n v="10"/>
    <s v="TV-MA"/>
    <x v="0"/>
    <s v="Restricted"/>
    <n v="99"/>
    <s v="Medium"/>
    <x v="43"/>
  </r>
  <r>
    <x v="1732"/>
    <x v="0"/>
    <s v="My Wife and I"/>
    <s v="Bunmi Ajakaiye"/>
    <s v="Ramsey Nouah, Omoni Oboli, Dorcas Shola Fapson, Sambasa Nzeribe, Jemima Osunde, Dozie Onyiriuka, Rotimi Adelagan, Seyilaw"/>
    <x v="40"/>
    <s v="December 13, 2019"/>
    <n v="2021"/>
    <x v="5"/>
    <n v="9"/>
    <s v="TV-MA"/>
    <x v="0"/>
    <s v="Restricted"/>
    <n v="100"/>
    <s v="Medium"/>
    <x v="4"/>
  </r>
  <r>
    <x v="1733"/>
    <x v="0"/>
    <s v="The 9th Precinct"/>
    <s v="Ding-Lin Wang"/>
    <s v="Roy Chiu, Chia-Chia Peng, Wen Chen-ling, Eugenie Liu, Yeo Yann Yann"/>
    <x v="45"/>
    <s v="December 13, 2019"/>
    <n v="2021"/>
    <x v="23"/>
    <n v="7"/>
    <s v="TV-MA"/>
    <x v="0"/>
    <s v="Restricted"/>
    <n v="95"/>
    <s v="Medium"/>
    <x v="107"/>
  </r>
  <r>
    <x v="1734"/>
    <x v="0"/>
    <s v="Jack Whitehall: Christmas with My Father"/>
    <s v="Richard van't Riet"/>
    <s v="Jack Whitehall, Michael Whitehall, Hugh Bonneville, Graham Norton, Layton Williams, Andrew Lloyd Webber, Tim Rice, Tan France, Antoni Porowski, Jonathan Van Ness"/>
    <x v="1"/>
    <s v="December 12, 2019"/>
    <n v="2021"/>
    <x v="23"/>
    <n v="7"/>
    <s v="TV-MA"/>
    <x v="0"/>
    <s v="Restricted"/>
    <n v="65"/>
    <s v="Short"/>
    <x v="59"/>
  </r>
  <r>
    <x v="1735"/>
    <x v="0"/>
    <s v="The Sky Is Pink"/>
    <s v="Shonali Bose"/>
    <s v="Rohit Saraf, Zaira Wasim, Farhan Akhtar, Priyanka Chopra"/>
    <x v="265"/>
    <s v="December 11, 2019"/>
    <n v="2021"/>
    <x v="23"/>
    <n v="7"/>
    <s v="TV-MA"/>
    <x v="0"/>
    <s v="Restricted"/>
    <n v="143"/>
    <s v="Medium"/>
    <x v="3"/>
  </r>
  <r>
    <x v="1736"/>
    <x v="0"/>
    <s v="Good and Prosperous"/>
    <s v="Sameh Abdulaziz"/>
    <s v="Ali Rabee, Mohamed Abdel-Rahman, Bayoumi Fouad, Karim Afifi, Dalal Abdel Aziz, Mai Selim, Tara Emad, Mohammed Tharwat, Haifa Wehbe, Ahmed Adel"/>
    <x v="65"/>
    <s v="December 10, 2019"/>
    <n v="2021"/>
    <x v="5"/>
    <n v="9"/>
    <s v="TV-14"/>
    <x v="1"/>
    <s v="Guidance"/>
    <n v="101"/>
    <s v="Medium"/>
    <x v="43"/>
  </r>
  <r>
    <x v="1737"/>
    <x v="0"/>
    <s v="Michelle Wolf: Joke Show"/>
    <s v="Lance Bangs"/>
    <s v="Michelle Wolf"/>
    <x v="2"/>
    <s v="December 10, 2019"/>
    <n v="2021"/>
    <x v="23"/>
    <n v="7"/>
    <s v="TV-MA"/>
    <x v="0"/>
    <s v="Restricted"/>
    <n v="60"/>
    <s v="Short"/>
    <x v="59"/>
  </r>
  <r>
    <x v="1738"/>
    <x v="0"/>
    <s v="A Family Reunion Christmas"/>
    <s v="Robbie Countryman"/>
    <s v="Loretta Devine, Tia Mowry-Hardrict, Anthony Alabi, Talia Jackson, Isaiah Russell-Bailey, Cameron J. Wright, Jordyn Raya James, Jacke Harry, Richard Roundtree"/>
    <x v="2"/>
    <s v="December 9, 2019"/>
    <n v="2021"/>
    <x v="23"/>
    <n v="7"/>
    <s v="TV-PG"/>
    <x v="2"/>
    <s v="Guidance"/>
    <n v="29"/>
    <s v="Short"/>
    <x v="17"/>
  </r>
  <r>
    <x v="1739"/>
    <x v="0"/>
    <s v="It Comes at Night"/>
    <s v="Trey Edward Shults"/>
    <s v="Joel Edgerton, Christopher Abbott, Carmen Ejogo, Riley Keough, Kelvin Harrison Jr., David Pendleton, Griffin Robert Faulkner"/>
    <x v="2"/>
    <s v="December 9, 2019"/>
    <n v="2021"/>
    <x v="5"/>
    <n v="9"/>
    <s v="R"/>
    <x v="0"/>
    <s v="Restricted"/>
    <n v="92"/>
    <s v="Medium"/>
    <x v="143"/>
  </r>
  <r>
    <x v="1740"/>
    <x v="0"/>
    <s v="Saaho"/>
    <s v="Sujeeth"/>
    <s v="Prabhas, Shraddha Kapoor, Jackie Shroff, Chunky Pandey, Neil Nitin Mukesh, Arun Vijay, Vennela Kishore, Murli Sharma, Lal, Prakash Belawadi, Mahesh Manjrekar, Tinnu Anand"/>
    <x v="4"/>
    <s v="December 8, 2019"/>
    <n v="2021"/>
    <x v="23"/>
    <n v="7"/>
    <s v="TV-14"/>
    <x v="1"/>
    <s v="Guidance"/>
    <n v="172"/>
    <s v="Medium"/>
    <x v="32"/>
  </r>
  <r>
    <x v="1741"/>
    <x v="0"/>
    <s v="Nothing to Lose 2"/>
    <s v="Alexandre Avancini"/>
    <s v="Petrnio Gontijo, Day Mesquita, Beth Goulart, Dalton Vigh, Eduardo Galvo, Csar Mello, Leonardo Franco, Raphael Viana, Otvio Martins"/>
    <x v="80"/>
    <s v="December 7, 2019"/>
    <n v="2021"/>
    <x v="23"/>
    <n v="7"/>
    <s v="PG-13"/>
    <x v="1"/>
    <s v="Guidance"/>
    <n v="97"/>
    <s v="Medium"/>
    <x v="89"/>
  </r>
  <r>
    <x v="1742"/>
    <x v="0"/>
    <s v="Banana Island Ghost"/>
    <s v="BB Sasore"/>
    <s v="Chigul, Patrick Diabuah, Adetomiwa Edun, Uche Jumbo, Saidi Balogun, Ali Nuhu, Bimbo Manuel, Akah Nnani, Damilola Adegbite, Dorcas Shola Fapson"/>
    <x v="9"/>
    <s v="December 6, 2019"/>
    <n v="2021"/>
    <x v="5"/>
    <n v="9"/>
    <s v="TV-14"/>
    <x v="1"/>
    <s v="Guidance"/>
    <n v="108"/>
    <s v="Medium"/>
    <x v="43"/>
  </r>
  <r>
    <x v="1743"/>
    <x v="0"/>
    <s v="Marriage Story"/>
    <s v="Noah Baumbach"/>
    <s v="Scarlett Johansson, Adam Driver, Laura Dern, Alan Alda, Ray Liotta, Julie Hagerty, Merritt Wever, Azhy Robertson"/>
    <x v="11"/>
    <s v="December 6, 2019"/>
    <n v="2021"/>
    <x v="23"/>
    <n v="7"/>
    <s v="R"/>
    <x v="0"/>
    <s v="Restricted"/>
    <n v="137"/>
    <s v="Medium"/>
    <x v="24"/>
  </r>
  <r>
    <x v="1744"/>
    <x v="0"/>
    <s v="No Game No Life: Zero"/>
    <s v="Atsuko Ishizuka"/>
    <s v="Yoshitsugu Matsuoka, Ai Kayano, Yoko Hikasa, Yukari Tamura, Yuka Iguchi, Mamiko Noto, Miyuki Sawashiro, Rie Kugimiya, Toru Okawa, Kazuyuki Okitsu, Junichi Suwabe, Lynn, Yui Horie, Nanako Mori, Ryota Takeuchi"/>
    <x v="8"/>
    <s v="December 6, 2019"/>
    <n v="2021"/>
    <x v="5"/>
    <n v="9"/>
    <s v="TV-MA"/>
    <x v="0"/>
    <s v="Restricted"/>
    <n v="106"/>
    <s v="Medium"/>
    <x v="14"/>
  </r>
  <r>
    <x v="1745"/>
    <x v="0"/>
    <s v="Slow Country"/>
    <s v="Eric Aghimien"/>
    <s v="Ivie Okujaye, Sambasa Nzeribe, Tope Tedela, Gina Castel, Majid Michel, Victor Erabie, Brutus Richard, Adebayo Thomas"/>
    <x v="9"/>
    <s v="December 6, 2019"/>
    <n v="2021"/>
    <x v="5"/>
    <n v="9"/>
    <s v="TV-MA"/>
    <x v="0"/>
    <s v="Restricted"/>
    <n v="115"/>
    <s v="Medium"/>
    <x v="3"/>
  </r>
  <r>
    <x v="1746"/>
    <x v="1"/>
    <s v="The Chosen One"/>
    <s v="Michel Tikhomiroff"/>
    <s v="Paloma Bernardi, Renan Tenca, Gutto Szuster, Pedro Caetano, Mariano Mattos Martins, Alli Willow, Kiko Vianello, Francisco Gaspar, Tuna Dwek, Lourinelson Vladmir, Leonardo Ventura, Aury Porto, Glauber Amaral, Astrea Lucena"/>
    <x v="80"/>
    <s v="December 6, 2019"/>
    <n v="2021"/>
    <x v="23"/>
    <n v="7"/>
    <s v="TV-MA"/>
    <x v="0"/>
    <s v="Restricted"/>
    <s v="2 Seasons"/>
    <s v="Seasons"/>
    <x v="179"/>
  </r>
  <r>
    <x v="1747"/>
    <x v="0"/>
    <s v="Wives on Strike"/>
    <s v="Omoni Oboli"/>
    <s v="Omoni Oboli, Kenneth Okonkwo, Kalu Ikeagwu, Uche Jumbo, Ufoma Ejenobor, Julius Agu, Udoka Oyeka, Chioma Chukwuka-Akpotha, Kehinde Bankole"/>
    <x v="9"/>
    <s v="December 6, 2019"/>
    <n v="2021"/>
    <x v="32"/>
    <n v="10"/>
    <s v="TV-14"/>
    <x v="1"/>
    <s v="Guidance"/>
    <n v="92"/>
    <s v="Medium"/>
    <x v="36"/>
  </r>
  <r>
    <x v="1748"/>
    <x v="0"/>
    <s v="Wives on Strike: The Revolution"/>
    <s v="Omoni Oboli"/>
    <s v="Uche Jumbo, Omoni Oboli, Sola Sobowale, Chioma Chukwuka-Akpotha, Ufuoma McDermott, Odunlade Adekola, Kalu Ikeagwu, Kenneth Okonkwo"/>
    <x v="214"/>
    <s v="December 6, 2019"/>
    <n v="2021"/>
    <x v="5"/>
    <n v="9"/>
    <s v="TV-PG"/>
    <x v="2"/>
    <s v="Guidance"/>
    <n v="93"/>
    <s v="Medium"/>
    <x v="36"/>
  </r>
  <r>
    <x v="1749"/>
    <x v="0"/>
    <s v="A Christmas Prince: The Royal Baby"/>
    <s v="John Schultz"/>
    <s v="Rose McIver, Ben Lamb, Alice Krige, Honor Kneafsey, Sarah Douglas, Andy Lucas, Raj Bajaj, Richard Ashton, Tahirah Sharif, Joel McVeagh, Theo Devaney, Kevin Shen, Momo Yeung, Crystal Yu, Billy Angel"/>
    <x v="2"/>
    <s v="December 5, 2019"/>
    <n v="2021"/>
    <x v="23"/>
    <n v="7"/>
    <s v="TV-PG"/>
    <x v="2"/>
    <s v="Guidance"/>
    <n v="85"/>
    <s v="Short"/>
    <x v="202"/>
  </r>
  <r>
    <x v="1750"/>
    <x v="0"/>
    <s v="Tiffany Haddish: Black Mitzvah"/>
    <s v="Linda Mendoza"/>
    <s v="Tiffany Haddish"/>
    <x v="2"/>
    <s v="December 3, 2019"/>
    <n v="2021"/>
    <x v="23"/>
    <n v="7"/>
    <s v="TV-MA"/>
    <x v="0"/>
    <s v="Restricted"/>
    <n v="56"/>
    <s v="Short"/>
    <x v="59"/>
  </r>
  <r>
    <x v="1751"/>
    <x v="0"/>
    <s v="A Cinderella Story: Christmas Wish"/>
    <s v="Michelle Johnston"/>
    <s v="Laura Marano, Gregg Sulkin, Isabella Gomez, Johannah Newmarch, Lillian Doucet-Roche, Chanelle Peloso, Barclay Hope, Garfield Wilson"/>
    <x v="2"/>
    <s v="December 1, 2019"/>
    <n v="2021"/>
    <x v="23"/>
    <n v="7"/>
    <s v="PG"/>
    <x v="2"/>
    <s v="Guidance"/>
    <n v="86"/>
    <s v="Short"/>
    <x v="130"/>
  </r>
  <r>
    <x v="1752"/>
    <x v="0"/>
    <s v="Baby Dolls"/>
    <s v="Vijay Kumar Arora"/>
    <s v="Nirmal Rishi, Sonam Bajwa, Sukhwinder Chahal, Tania, Gurnam Bhullar"/>
    <x v="4"/>
    <s v="December 1, 2019"/>
    <n v="2021"/>
    <x v="23"/>
    <n v="7"/>
    <s v="TV-PG"/>
    <x v="2"/>
    <s v="Guidance"/>
    <n v="127"/>
    <s v="Medium"/>
    <x v="4"/>
  </r>
  <r>
    <x v="1753"/>
    <x v="0"/>
    <s v="Cut Bank"/>
    <s v="Matt Shakman"/>
    <s v="Liam Hemsworth, Teresa Palmer, Billy Bob Thornton, Bruce Dern, John Malkovich, Michael Stuhlbarg, Oliver Platt"/>
    <x v="2"/>
    <s v="December 1, 2019"/>
    <n v="2021"/>
    <x v="28"/>
    <n v="12"/>
    <s v="R"/>
    <x v="0"/>
    <s v="Restricted"/>
    <n v="93"/>
    <s v="Medium"/>
    <x v="13"/>
  </r>
  <r>
    <x v="1754"/>
    <x v="0"/>
    <s v="Dead Kids"/>
    <s v="Mikhail Red"/>
    <s v="Khalil Ramos, Vance Larena, Kelvin Miranda, Jan Silverio, Markus Paterson, Gabby Padilla, Sue Ramirez"/>
    <x v="266"/>
    <s v="December 1, 2019"/>
    <n v="2021"/>
    <x v="23"/>
    <n v="7"/>
    <s v="TV-MA"/>
    <x v="0"/>
    <s v="Restricted"/>
    <n v="94"/>
    <s v="Medium"/>
    <x v="20"/>
  </r>
  <r>
    <x v="1755"/>
    <x v="0"/>
    <s v="High End Yaariyan"/>
    <s v="Pankaj Batra"/>
    <s v="Ninja, Ranjit Bawa, Jassi Gill, Musskan Sethi, Navneet Kaur Dhillon, Neet Mahal, Aarushi Sharma"/>
    <x v="4"/>
    <s v="December 1, 2019"/>
    <n v="2021"/>
    <x v="23"/>
    <n v="7"/>
    <s v="TV-14"/>
    <x v="1"/>
    <s v="Guidance"/>
    <n v="120"/>
    <s v="Medium"/>
    <x v="4"/>
  </r>
  <r>
    <x v="1756"/>
    <x v="0"/>
    <s v="Jindua"/>
    <s v="Navaniat Singh"/>
    <s v="Jimmy Shergill, Sargun Mehta, Neeru Bajwa, Bhavkhandan Singh Rakhra, Arkie Kandola, Nina Rehill, Rajiv Thakur, Harjap Singh Bhangal, Balinder Johal, Carolyn Bridget Kennedy, Sonia Dhillon, Jimmy Sheirgill"/>
    <x v="4"/>
    <s v="December 1, 2019"/>
    <n v="2021"/>
    <x v="5"/>
    <n v="9"/>
    <s v="TV-14"/>
    <x v="1"/>
    <s v="Guidance"/>
    <n v="135"/>
    <s v="Medium"/>
    <x v="23"/>
  </r>
  <r>
    <x v="1757"/>
    <x v="0"/>
    <s v="Mahi NRI"/>
    <s v="Gaurav Bavdankar"/>
    <s v="Harrdy Sandhu, Poppy Jabbal, Rameet Kaur, B.N. Sharma, Navneet Nishan, Gurpreet Guggi, Anjum Batra, Ranjan Sehgal"/>
    <x v="1"/>
    <s v="December 1, 2019"/>
    <n v="2021"/>
    <x v="5"/>
    <n v="9"/>
    <s v="TV-14"/>
    <x v="1"/>
    <s v="Guidance"/>
    <n v="134"/>
    <s v="Medium"/>
    <x v="36"/>
  </r>
  <r>
    <x v="1758"/>
    <x v="0"/>
    <s v="Qismat"/>
    <s v="Jagdeep Sidhu"/>
    <s v="Ammy Virk, Sargun Mehta, Guggu Gill, Tania, Harby Sangha, Hardeep Gill, Sukhdev Barnala, Satwant Kaur, Baljinder Kaur, Jashanjeet Gosha"/>
    <x v="4"/>
    <s v="December 1, 2019"/>
    <n v="2021"/>
    <x v="21"/>
    <n v="8"/>
    <s v="TV-PG"/>
    <x v="2"/>
    <s v="Guidance"/>
    <n v="137"/>
    <s v="Medium"/>
    <x v="23"/>
  </r>
  <r>
    <x v="1759"/>
    <x v="0"/>
    <s v="Tee Shot: Ariya Jutanugarn"/>
    <s v="Tanawat Aiemjinda"/>
    <s v="Krissiri Sukhsvasti, Atchareeya Potipipittanakorn, Thaneth Warakulnukroh, Hattaya Wongkrachang, Somlek Sakdikul, Marinda Halpin, Gulsara Panyam, Kongkid Visessiri"/>
    <x v="57"/>
    <s v="December 1, 2019"/>
    <n v="2021"/>
    <x v="23"/>
    <n v="7"/>
    <s v="TV-14"/>
    <x v="1"/>
    <s v="Guidance"/>
    <n v="103"/>
    <s v="Medium"/>
    <x v="104"/>
  </r>
  <r>
    <x v="1760"/>
    <x v="0"/>
    <s v="Thug Life"/>
    <s v="Mukesh Vohra"/>
    <s v="Harish Verma, Jass Bajwa, Rajiv Thakur, Ihana Dhillon, Yograj Singh, Karamjit Anmol, Anita Devgan, Vrajesh Hirjee, Rana Jung Bahadur, Hobby Dhaliwal"/>
    <x v="4"/>
    <s v="December 1, 2019"/>
    <n v="2021"/>
    <x v="5"/>
    <n v="9"/>
    <s v="TV-14"/>
    <x v="1"/>
    <s v="Guidance"/>
    <n v="133"/>
    <s v="Medium"/>
    <x v="36"/>
  </r>
  <r>
    <x v="1761"/>
    <x v="0"/>
    <s v="Wandering Stars"/>
    <s v="Syrine Boulanouar, Nekfeu"/>
    <s v="Nekfeu"/>
    <x v="29"/>
    <s v="December 1, 2019"/>
    <n v="2021"/>
    <x v="23"/>
    <n v="7"/>
    <s v="TV-MA"/>
    <x v="0"/>
    <s v="Restricted"/>
    <n v="95"/>
    <s v="Medium"/>
    <x v="109"/>
  </r>
  <r>
    <x v="1762"/>
    <x v="0"/>
    <s v="Why Me?"/>
    <s v="Tudor Giurgiu"/>
    <s v="Emilian Oprea, Mihai Constantin, Andreea Vasile, Dan Condurache, Liviu Pintileasa, Mihai Smarandache, Alin Florea, Lucretia Mandric"/>
    <x v="267"/>
    <s v="December 1, 2019"/>
    <n v="2021"/>
    <x v="25"/>
    <n v="11"/>
    <s v="TV-MA"/>
    <x v="0"/>
    <s v="Restricted"/>
    <n v="126"/>
    <s v="Medium"/>
    <x v="20"/>
  </r>
  <r>
    <x v="1763"/>
    <x v="0"/>
    <s v="Guatemala: Heart of the Mayan World"/>
    <s v="Luis Ara, Ignacio Jaunsolo"/>
    <s v="Christian Morales"/>
    <x v="268"/>
    <s v="November 30, 2019"/>
    <n v="2021"/>
    <x v="23"/>
    <n v="7"/>
    <s v="TV-G"/>
    <x v="2"/>
    <s v="Guidance"/>
    <n v="67"/>
    <s v="Short"/>
    <x v="98"/>
  </r>
  <r>
    <x v="1764"/>
    <x v="0"/>
    <s v="The Zoya Factor"/>
    <s v="Abhishek Sharma"/>
    <s v="Sonam Kapoor, Dulquer Salmaan, Sanjay Kapoor, Sikander Kher, Angad Bedi, Koel Purie, Pooja Bhamrah, Manu Rishi Chadha"/>
    <x v="4"/>
    <s v="November 30, 2019"/>
    <n v="2021"/>
    <x v="23"/>
    <n v="7"/>
    <s v="TV-14"/>
    <x v="1"/>
    <s v="Guidance"/>
    <n v="135"/>
    <s v="Medium"/>
    <x v="36"/>
  </r>
  <r>
    <x v="1765"/>
    <x v="0"/>
    <s v="Atlantics"/>
    <s v="Mati Diop"/>
    <s v="Mama Sane, Amadou Mbow, Ibrahima Traore, Nicole Sougou, Amina Kane, Mariama Gassama, Coumba Dieng, Ibrahima Mbaye, Diankou Sembene"/>
    <x v="269"/>
    <s v="November 29, 2019"/>
    <n v="2021"/>
    <x v="23"/>
    <n v="7"/>
    <s v="TV-14"/>
    <x v="1"/>
    <s v="Guidance"/>
    <n v="106"/>
    <s v="Medium"/>
    <x v="0"/>
  </r>
  <r>
    <x v="1766"/>
    <x v="0"/>
    <s v="Crazy people"/>
    <s v="Moses Inwang"/>
    <s v="Ramsey Nouah, Chigul, Sola Sobowale, Ireti Doyle, Ben Touitou, Francis Onwochei, Ememobong Nkana, Emem Inwang, Patrick Onyeke"/>
    <x v="9"/>
    <s v="November 29, 2019"/>
    <n v="2021"/>
    <x v="21"/>
    <n v="8"/>
    <s v="TV-MA"/>
    <x v="0"/>
    <s v="Restricted"/>
    <n v="107"/>
    <s v="Medium"/>
    <x v="166"/>
  </r>
  <r>
    <x v="1767"/>
    <x v="0"/>
    <s v="I Lost My Body"/>
    <s v="Jrmy Clapin"/>
    <s v="Hakim Faris, Victoire Du Bois, Patrick d'Assumao, Dev Patel, Alia Shawkat, George Wendt"/>
    <x v="29"/>
    <s v="November 29, 2019"/>
    <n v="2021"/>
    <x v="23"/>
    <n v="7"/>
    <s v="TV-MA"/>
    <x v="0"/>
    <s v="Restricted"/>
    <n v="81"/>
    <s v="Short"/>
    <x v="0"/>
  </r>
  <r>
    <x v="1768"/>
    <x v="0"/>
    <s v="Kalushi: The Story of Solomon Mahlangu"/>
    <s v="Mandla Dube"/>
    <s v="Thabo Rametsi, Thabo Malema, Welile Nzuza, Jafta Mamabolo, Louw Venter, Pearl Thusi"/>
    <x v="40"/>
    <s v="November 29, 2019"/>
    <n v="2021"/>
    <x v="32"/>
    <n v="10"/>
    <s v="TV-MA"/>
    <x v="0"/>
    <s v="Restricted"/>
    <n v="107"/>
    <s v="Medium"/>
    <x v="3"/>
  </r>
  <r>
    <x v="1769"/>
    <x v="0"/>
    <s v="Payday"/>
    <s v="Cheta Chukwu"/>
    <s v="Baaj Adebule, Ebiye Victor, Meg Otanwa, Bisola Aiyeola, Mawuli Gavor, Zack Orji, Segilola Ogidan"/>
    <x v="9"/>
    <s v="November 29, 2019"/>
    <n v="2021"/>
    <x v="21"/>
    <n v="8"/>
    <s v="TV-MA"/>
    <x v="0"/>
    <s v="Restricted"/>
    <n v="110"/>
    <s v="Medium"/>
    <x v="122"/>
  </r>
  <r>
    <x v="1770"/>
    <x v="0"/>
    <s v="The Accidental Spy"/>
    <s v="Roger Russell"/>
    <s v="Ramsey Nouah, Christine Allado, Ayo Makun, Emmanuel Edunjobi, Thenjiwe Moseley, Miguel A. Nez Jr., Bucci Franklin"/>
    <x v="9"/>
    <s v="November 29, 2019"/>
    <n v="2021"/>
    <x v="5"/>
    <n v="9"/>
    <s v="TV-MA"/>
    <x v="0"/>
    <s v="Restricted"/>
    <n v="104"/>
    <s v="Medium"/>
    <x v="45"/>
  </r>
  <r>
    <x v="1771"/>
    <x v="0"/>
    <s v="The Island"/>
    <s v="Toka McBaror"/>
    <s v="Sambasa Nzeribe, Segun Arinze, Tokunbo Idowu, Femi Adebayo"/>
    <x v="9"/>
    <s v="November 29, 2019"/>
    <n v="2021"/>
    <x v="21"/>
    <n v="8"/>
    <s v="TV-14"/>
    <x v="1"/>
    <s v="Guidance"/>
    <n v="93"/>
    <s v="Medium"/>
    <x v="20"/>
  </r>
  <r>
    <x v="1772"/>
    <x v="0"/>
    <s v="Holiday Rush"/>
    <s v="Leslie Small"/>
    <s v="Romany Malco, Sonequa Martin-Green, Darlene Love, Deon Cole, La La Anthony, Deysha Nelson, Amarr M. Wooten, Selena-Marie Alphonse, Andrea-Marie Alphonse"/>
    <x v="2"/>
    <s v="November 28, 2019"/>
    <n v="2021"/>
    <x v="23"/>
    <n v="7"/>
    <s v="TV-PG"/>
    <x v="2"/>
    <s v="Guidance"/>
    <n v="94"/>
    <s v="Medium"/>
    <x v="19"/>
  </r>
  <r>
    <x v="1773"/>
    <x v="0"/>
    <s v="Defiance"/>
    <s v="Edward Zwick"/>
    <s v="Daniel Craig, Liev Schreiber, Jamie Bell, Alexa Davalos, Allan Corduner, Mark Feuerstein, Tomas Arana, Jodhi May, Kate Fahy, Iddo Goldberg, George MacKay, Iben Hjejle, Martin Hancock, Jacek Koman, Ravil Isyanov"/>
    <x v="2"/>
    <s v="November 27, 2019"/>
    <n v="2021"/>
    <x v="16"/>
    <n v="18"/>
    <s v="R"/>
    <x v="0"/>
    <s v="Restricted"/>
    <n v="137"/>
    <s v="Medium"/>
    <x v="8"/>
  </r>
  <r>
    <x v="1774"/>
    <x v="0"/>
    <s v="Evvarikee Cheppoddu"/>
    <s v="Basava Shankar Eeday"/>
    <s v="Rakesh Varre, Gargeyi, Vamsi raj Nekkanti, D P Ghani, K Prasanna"/>
    <x v="4"/>
    <s v="November 27, 2019"/>
    <n v="2021"/>
    <x v="23"/>
    <n v="7"/>
    <s v="TV-14"/>
    <x v="1"/>
    <s v="Guidance"/>
    <n v="134"/>
    <s v="Medium"/>
    <x v="4"/>
  </r>
  <r>
    <x v="1775"/>
    <x v="0"/>
    <s v="The Body Remembers When the World Broke Open"/>
    <s v="Elle-Mij Tailfeathers, Kathleen Hepburn"/>
    <s v="Violet Nelson, Elle-Mij Tailfeathers, Charlie Hannah, Barbara Eve Harris, Sonny Surowiec, Jay Cardinal Villeneuve, Tony Massil, Aidan Dee, James Angus Cowan, Anthony Bolognese"/>
    <x v="270"/>
    <s v="November 27, 2019"/>
    <n v="2021"/>
    <x v="23"/>
    <n v="7"/>
    <s v="TV-MA"/>
    <x v="0"/>
    <s v="Restricted"/>
    <n v="106"/>
    <s v="Medium"/>
    <x v="44"/>
  </r>
  <r>
    <x v="1776"/>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s v="November 27, 2019"/>
    <n v="2021"/>
    <x v="23"/>
    <n v="7"/>
    <s v="R"/>
    <x v="0"/>
    <s v="Restricted"/>
    <n v="209"/>
    <s v="Long"/>
    <x v="24"/>
  </r>
  <r>
    <x v="1777"/>
    <x v="0"/>
    <s v="Mike Birbiglia: The New One"/>
    <s v="Seth Barrish"/>
    <s v="Mike Birbiglia"/>
    <x v="2"/>
    <s v="November 26, 2019"/>
    <n v="2021"/>
    <x v="23"/>
    <n v="7"/>
    <s v="TV-MA"/>
    <x v="0"/>
    <s v="Restricted"/>
    <n v="86"/>
    <s v="Short"/>
    <x v="59"/>
  </r>
  <r>
    <x v="1778"/>
    <x v="0"/>
    <s v="Super Monsters Save Christmas"/>
    <s v="Steve Ball"/>
    <s v="Elyse Maloway, Vincent Tong, Erin Mathews, Andrea Libman, Alessandro Juliani, Nicole Anthony, Diana Kaarina, Ian James Corlett, Britt McKillip, Kathleen Barr, Gigi Saul Guerrero, Brian Drummond"/>
    <x v="2"/>
    <s v="November 26, 2019"/>
    <n v="2021"/>
    <x v="23"/>
    <n v="7"/>
    <s v="TV-Y"/>
    <x v="3"/>
    <s v="Safe"/>
    <n v="24"/>
    <s v="Short"/>
    <x v="80"/>
  </r>
  <r>
    <x v="1779"/>
    <x v="0"/>
    <s v="Pranaam"/>
    <s v="Sanjiv Jaiswal"/>
    <s v="Rajeev Khandelwal, Samiksha Singh, S.M. Zaheer, Vikram Gokhale, Meenakshi Sethi, Atul Kulkarni, Abhimanyu Singh, Aniruddha Dave"/>
    <x v="4"/>
    <s v="November 25, 2019"/>
    <n v="2021"/>
    <x v="23"/>
    <n v="7"/>
    <s v="TV-14"/>
    <x v="1"/>
    <s v="Guidance"/>
    <n v="117"/>
    <s v="Medium"/>
    <x v="53"/>
  </r>
  <r>
    <x v="1780"/>
    <x v="0"/>
    <s v="Shot Caller"/>
    <s v="Ric Roman Waugh"/>
    <s v="Nikolaj Coster-Waldau, Omari Hardwick, Lake Bell, Jon Bernthal, Emory Cohen, Jeffrey Donovan, Evan Jones, Benjamin Bratt, Holt McCallany"/>
    <x v="2"/>
    <s v="November 24, 2019"/>
    <n v="2021"/>
    <x v="5"/>
    <n v="9"/>
    <s v="R"/>
    <x v="0"/>
    <s v="Restricted"/>
    <n v="121"/>
    <s v="Medium"/>
    <x v="13"/>
  </r>
  <r>
    <x v="1781"/>
    <x v="0"/>
    <s v="Brother"/>
    <s v="Julien Abraham"/>
    <s v="MHD, Darren Muselet, Assa Maga, Jalil Lespert, Youssouf Gueye, Hiam Abbass, Lisette Malidor"/>
    <x v="29"/>
    <s v="November 22, 2019"/>
    <n v="2021"/>
    <x v="23"/>
    <n v="7"/>
    <s v="TV-MA"/>
    <x v="0"/>
    <s v="Restricted"/>
    <n v="97"/>
    <s v="Medium"/>
    <x v="0"/>
  </r>
  <r>
    <x v="1782"/>
    <x v="0"/>
    <s v="Girls und Panzer der Film"/>
    <s v="Tsutomu Mizushima"/>
    <s v="Mai Fuchigami, Ai Kayano, Mami Ozaki, Ikumi Nakagami, Yuka Iguchi, Misato Fukuen, Mikako Takahashi, Kana Ueda, Mika Kikuchi, Maya Yoshioka"/>
    <x v="8"/>
    <s v="November 22, 2019"/>
    <n v="2021"/>
    <x v="25"/>
    <n v="11"/>
    <s v="TV-MA"/>
    <x v="0"/>
    <s v="Restricted"/>
    <n v="121"/>
    <s v="Medium"/>
    <x v="14"/>
  </r>
  <r>
    <x v="1783"/>
    <x v="0"/>
    <s v="Shelby American"/>
    <s v="Nate Adams, Adam Carolla"/>
    <s v="Carroll Shelby"/>
    <x v="2"/>
    <s v="November 22, 2019"/>
    <n v="2021"/>
    <x v="23"/>
    <n v="7"/>
    <s v="TV-MA"/>
    <x v="0"/>
    <s v="Restricted"/>
    <n v="119"/>
    <s v="Medium"/>
    <x v="187"/>
  </r>
  <r>
    <x v="1784"/>
    <x v="0"/>
    <s v="The Knight Before Christmas"/>
    <s v="Monika Mitchell"/>
    <s v="Vanessa Hudgens, Josh Whitehouse, Emmanuelle Chriqui, Harry Jarvis, Mimi Gianopulos, Ella Kenion, Jean-Michel Le Gal, Arnold Pinnock"/>
    <x v="2"/>
    <s v="November 21, 2019"/>
    <n v="2021"/>
    <x v="23"/>
    <n v="7"/>
    <s v="TV-14"/>
    <x v="1"/>
    <s v="Guidance"/>
    <n v="93"/>
    <s v="Medium"/>
    <x v="174"/>
  </r>
  <r>
    <x v="1785"/>
    <x v="0"/>
    <s v="Bikram: Yogi, Guru, Predator"/>
    <s v="Eva Orner"/>
    <s v="Bikram Choudhury"/>
    <x v="2"/>
    <s v="November 20, 2019"/>
    <n v="2021"/>
    <x v="23"/>
    <n v="7"/>
    <s v="TV-MA"/>
    <x v="0"/>
    <s v="Restricted"/>
    <n v="86"/>
    <s v="Short"/>
    <x v="65"/>
  </r>
  <r>
    <x v="1786"/>
    <x v="0"/>
    <s v="Dorasaani"/>
    <s v="KVR Mahendra"/>
    <s v="Anand Deverakonda, Shivatmika Rajasekhar, Kannada Kishore"/>
    <x v="4"/>
    <s v="November 20, 2019"/>
    <n v="2021"/>
    <x v="23"/>
    <n v="7"/>
    <s v="TV-14"/>
    <x v="1"/>
    <s v="Guidance"/>
    <n v="134"/>
    <s v="Medium"/>
    <x v="23"/>
  </r>
  <r>
    <x v="1787"/>
    <x v="0"/>
    <s v="Lorena, Light-Footed Woman"/>
    <s v="Juan Carlos Rulfo"/>
    <s v="Lorena Ramrez"/>
    <x v="38"/>
    <s v="November 20, 2019"/>
    <n v="2021"/>
    <x v="23"/>
    <n v="7"/>
    <s v="TV-G"/>
    <x v="2"/>
    <s v="Guidance"/>
    <n v="28"/>
    <s v="Short"/>
    <x v="102"/>
  </r>
  <r>
    <x v="1788"/>
    <x v="0"/>
    <s v="Mallesham"/>
    <s v="Raj R"/>
    <s v="Jhansi, Priyadarshi Pullikonda, Ananya Nagalla"/>
    <x v="4"/>
    <s v="November 20, 2019"/>
    <n v="2021"/>
    <x v="23"/>
    <n v="7"/>
    <s v="TV-14"/>
    <x v="1"/>
    <s v="Guidance"/>
    <n v="131"/>
    <s v="Medium"/>
    <x v="0"/>
  </r>
  <r>
    <x v="1789"/>
    <x v="0"/>
    <s v="Iliza Shlesinger: Unveiled"/>
    <s v="Steve Paley"/>
    <s v="Iliza Shlesinger"/>
    <x v="2"/>
    <s v="November 19, 2019"/>
    <n v="2021"/>
    <x v="23"/>
    <n v="7"/>
    <s v="TV-MA"/>
    <x v="0"/>
    <s v="Restricted"/>
    <n v="78"/>
    <s v="Short"/>
    <x v="59"/>
  </r>
  <r>
    <x v="1790"/>
    <x v="0"/>
    <s v="Jeff Dunham: All Over the Map"/>
    <s v="Robb Dipple"/>
    <s v="Jeff Dunham"/>
    <x v="2"/>
    <s v="November 16, 2019"/>
    <n v="2021"/>
    <x v="28"/>
    <n v="12"/>
    <s v="TV-MA"/>
    <x v="0"/>
    <s v="Restricted"/>
    <n v="84"/>
    <s v="Short"/>
    <x v="59"/>
  </r>
  <r>
    <x v="1791"/>
    <x v="0"/>
    <s v="Suffragette"/>
    <s v="Sarah Gavron"/>
    <s v="Carey Mulligan, Helena Bonham Carter, Brendan Gleeson, Anne-Marie Duff, Ben Whishaw, Romola Garai, Meryl Streep, Finbar Lynch, Natalie Press, Samuel West, Geoff Bell, Amanda Lawrence, Shelley Longworth"/>
    <x v="271"/>
    <s v="November 16, 2019"/>
    <n v="2021"/>
    <x v="25"/>
    <n v="11"/>
    <s v="PG-13"/>
    <x v="1"/>
    <s v="Guidance"/>
    <n v="107"/>
    <s v="Medium"/>
    <x v="3"/>
  </r>
  <r>
    <x v="1792"/>
    <x v="0"/>
    <s v="The Green Inferno"/>
    <s v="Eli Roth"/>
    <s v="Ignacia Allamand, Daryl Sabara, Nicols Martnez, Lorenza Izzo, Ariel Levy, Magda Apanowicz, Sky Ferreira, Kirby Bliss Blanton, Aaron Burns, Ramn Llao, Richard Burgi"/>
    <x v="272"/>
    <s v="November 16, 2019"/>
    <n v="2021"/>
    <x v="4"/>
    <n v="13"/>
    <s v="R"/>
    <x v="0"/>
    <s v="Restricted"/>
    <n v="101"/>
    <s v="Medium"/>
    <x v="143"/>
  </r>
  <r>
    <x v="1793"/>
    <x v="0"/>
    <s v="Earthquake Bird"/>
    <s v="Wash Westmoreland"/>
    <s v="Alicia Vikander, Riley Keough, Naoki Kobayashi, Jack Huston, Kiki Sukezane, Yoshiko Sakuma, Ken Yamamura, Kazuhiro Muroyama, Akiko Iwase, Crystal Kay"/>
    <x v="273"/>
    <s v="November 15, 2019"/>
    <n v="2021"/>
    <x v="23"/>
    <n v="7"/>
    <s v="R"/>
    <x v="0"/>
    <s v="Restricted"/>
    <n v="107"/>
    <s v="Medium"/>
    <x v="21"/>
  </r>
  <r>
    <x v="1794"/>
    <x v="0"/>
    <s v="El sendero de la anaconda"/>
    <s v="Alessandro Angulo"/>
    <s v="Wade Davis, Martin von Hildebrand"/>
    <x v="36"/>
    <s v="November 15, 2019"/>
    <n v="2021"/>
    <x v="23"/>
    <n v="7"/>
    <s v="TV-14"/>
    <x v="1"/>
    <s v="Guidance"/>
    <n v="74"/>
    <s v="Short"/>
    <x v="98"/>
  </r>
  <r>
    <x v="1795"/>
    <x v="0"/>
    <s v="GO! The Unforgettable Party"/>
    <s v="Mauro Scandolari"/>
    <s v="Pilar Pascual, Jos Gimenez Zapiola, Renata Toscano, Santiago Saez, Carmela Barsamian, Paulo Snchez Lima, Daniel Rosado, Laura Azcurra, Gastn Ricaud, Florencia Bentez, Majo Cardozo"/>
    <x v="42"/>
    <s v="November 15, 2019"/>
    <n v="2021"/>
    <x v="23"/>
    <n v="7"/>
    <s v="TV-PG"/>
    <x v="2"/>
    <s v="Guidance"/>
    <n v="60"/>
    <s v="Short"/>
    <x v="63"/>
  </r>
  <r>
    <x v="1796"/>
    <x v="0"/>
    <s v="Guna 369"/>
    <s v="Arjun Jandyala"/>
    <s v="Adithya Menon, Kartikeya Gummakonda, Anagha LK"/>
    <x v="4"/>
    <s v="November 15, 2019"/>
    <n v="2021"/>
    <x v="23"/>
    <n v="7"/>
    <s v="TV-MA"/>
    <x v="0"/>
    <s v="Restricted"/>
    <n v="143"/>
    <s v="Medium"/>
    <x v="53"/>
  </r>
  <r>
    <x v="1797"/>
    <x v="0"/>
    <s v="House Arrest"/>
    <s v="Shashanka Ghosh, Samit Basu"/>
    <s v="Ali Fazal, Shriya Pilgaonkar, Jim Sarbh, Barkha Singh, Badrul Islam, Sunil Kumar"/>
    <x v="4"/>
    <s v="November 15, 2019"/>
    <n v="2021"/>
    <x v="23"/>
    <n v="7"/>
    <s v="TV-14"/>
    <x v="1"/>
    <s v="Guidance"/>
    <n v="105"/>
    <s v="Medium"/>
    <x v="122"/>
  </r>
  <r>
    <x v="1798"/>
    <x v="0"/>
    <s v="K-on! the movie"/>
    <s v="Naoko Yamada"/>
    <s v="Aki Toyosaki, Yoko Hikasa, Satomi Sato, Minako Kotobuki, Ayana Taketatsu, Asami Sanada, Madoka Yonezawa, Chika Fujito, Yoriko Nagata"/>
    <x v="8"/>
    <s v="November 15, 2019"/>
    <n v="2021"/>
    <x v="15"/>
    <n v="15"/>
    <s v="TV-PG"/>
    <x v="2"/>
    <s v="Guidance"/>
    <n v="110"/>
    <s v="Medium"/>
    <x v="224"/>
  </r>
  <r>
    <x v="1799"/>
    <x v="0"/>
    <s v="Klaus"/>
    <s v="Sergio Pablos"/>
    <s v="Jason Schwartzman, J.K. Simmons, Rashida Jones, Will Sasso, Neda Margrethe Labba, Sergio Pablos, Norm Macdonald, Joan Cusack"/>
    <x v="274"/>
    <s v="November 15, 2019"/>
    <n v="2021"/>
    <x v="23"/>
    <n v="7"/>
    <s v="PG"/>
    <x v="2"/>
    <s v="Guidance"/>
    <n v="98"/>
    <s v="Medium"/>
    <x v="17"/>
  </r>
  <r>
    <x v="1800"/>
    <x v="0"/>
    <s v="SunGanges"/>
    <s v="Valli Bindana"/>
    <s v="Naseeruddin Shah"/>
    <x v="145"/>
    <s v="November 15, 2019"/>
    <n v="2021"/>
    <x v="21"/>
    <n v="8"/>
    <s v="TV-14"/>
    <x v="1"/>
    <s v="Guidance"/>
    <n v="74"/>
    <s v="Short"/>
    <x v="98"/>
  </r>
  <r>
    <x v="1801"/>
    <x v="0"/>
    <s v="The Garden of Words"/>
    <s v="Makoto Shinkai"/>
    <s v="Miyu Irino, Kana Hanazawa, Fumi Hirano, Takeshi Maeda, Yuka Terasaki, Takanori Hoshino, Suguru Inoue, Megumi Han, Mikako Komatsu, Yuki Hayashi"/>
    <x v="8"/>
    <s v="November 15, 2019"/>
    <n v="2021"/>
    <x v="4"/>
    <n v="13"/>
    <s v="TV-14"/>
    <x v="1"/>
    <s v="Guidance"/>
    <n v="46"/>
    <s v="Short"/>
    <x v="225"/>
  </r>
  <r>
    <x v="1802"/>
    <x v="0"/>
    <s v="Fadily Camara : La plus drle de tes copines"/>
    <s v="Gautier &amp; Leduc"/>
    <s v="Fadily Camara"/>
    <x v="29"/>
    <s v="November 14, 2019"/>
    <n v="2021"/>
    <x v="23"/>
    <n v="7"/>
    <s v="TV-MA"/>
    <x v="0"/>
    <s v="Restricted"/>
    <n v="54"/>
    <s v="Short"/>
    <x v="59"/>
  </r>
  <r>
    <x v="1803"/>
    <x v="0"/>
    <s v="Jeff Garlin: Our Man In Chicago"/>
    <s v="Christopher Storer"/>
    <s v="Jeff Garlin"/>
    <x v="2"/>
    <s v="November 12, 2019"/>
    <n v="2021"/>
    <x v="23"/>
    <n v="7"/>
    <s v="TV-MA"/>
    <x v="0"/>
    <s v="Restricted"/>
    <n v="59"/>
    <s v="Short"/>
    <x v="59"/>
  </r>
  <r>
    <x v="1804"/>
    <x v="0"/>
    <s v="A Single Man"/>
    <s v="Tom Ford"/>
    <s v="Colin Firth, Julianne Moore, Nicholas Hoult, Ginnifer Goodwin, Matthew Goode, Paul Butler, Ryan Simpkins, Teddy Sears, Paulette Lamori, Jon Kortajarena"/>
    <x v="2"/>
    <s v="November 11, 2019"/>
    <n v="2021"/>
    <x v="17"/>
    <n v="17"/>
    <s v="R"/>
    <x v="0"/>
    <s v="Restricted"/>
    <n v="100"/>
    <s v="Medium"/>
    <x v="111"/>
  </r>
  <r>
    <x v="1805"/>
    <x v="0"/>
    <s v="Let It Snow"/>
    <s v="Luke Snellin"/>
    <s v="Isabela Moner, Shameik Moore, Kiernan Shipka, Odeya Rush, Liv Hewson, Mitchell Hope, Jacob Batalon, Joan Cusack, Matthew Noszka, Anna Akana, Miles Robbins, D'Arcy Carden, Mason Gooding, Andrea De Oliveira, Victor Rivers"/>
    <x v="2"/>
    <s v="November 8, 2019"/>
    <n v="2021"/>
    <x v="23"/>
    <n v="7"/>
    <s v="PG-13"/>
    <x v="1"/>
    <s v="Guidance"/>
    <n v="93"/>
    <s v="Medium"/>
    <x v="203"/>
  </r>
  <r>
    <x v="1806"/>
    <x v="0"/>
    <s v="Paradise Beach"/>
    <s v="Xavier Durringer"/>
    <s v="Sami Bouajila, Tewfik Jallab, Mlanie Doutey, Hugo Becker, Kool Shen, Hubert Kound, Seth Gueko, Sonia Couling, Chalad Na Songkhla, Flore Bonaventura, Nessbeal, Dorian N'Goumou dit Dosseh, Hache-P"/>
    <x v="29"/>
    <s v="November 8, 2019"/>
    <n v="2021"/>
    <x v="23"/>
    <n v="7"/>
    <s v="TV-MA"/>
    <x v="0"/>
    <s v="Restricted"/>
    <n v="94"/>
    <s v="Medium"/>
    <x v="53"/>
  </r>
  <r>
    <x v="1807"/>
    <x v="0"/>
    <s v="U Turn"/>
    <s v="Pawan Kumar"/>
    <s v="Roger Narayan, Shraddha Srinath, Dileep Raj, Krishna Hebbale, Ram Manjjonaath, Chethan Dsouza"/>
    <x v="4"/>
    <s v="November 7, 2019"/>
    <n v="2021"/>
    <x v="32"/>
    <n v="10"/>
    <s v="TV-14"/>
    <x v="1"/>
    <s v="Guidance"/>
    <n v="121"/>
    <s v="Medium"/>
    <x v="107"/>
  </r>
  <r>
    <x v="1808"/>
    <x v="0"/>
    <s v="Burning Cane"/>
    <s v="Phillip Youmans"/>
    <s v="Wendell Pierce, Karen Kaia Livers, Dominique McClellan, Braelyn Kelly, Emyri Crutchfield, Cynthia Capers, Erika Woods"/>
    <x v="2"/>
    <s v="November 6, 2019"/>
    <n v="2021"/>
    <x v="23"/>
    <n v="7"/>
    <s v="TV-MA"/>
    <x v="0"/>
    <s v="Restricted"/>
    <n v="78"/>
    <s v="Short"/>
    <x v="24"/>
  </r>
  <r>
    <x v="1809"/>
    <x v="0"/>
    <s v="Shadow"/>
    <s v="Zhang Yimou"/>
    <s v="Deng Chao, Sun Li, Ryan Cheng, Wang Qianyuan, Hu Jun, Wang Jingchun, Guan Xiaotong, Leo Wu"/>
    <x v="23"/>
    <s v="November 6, 2019"/>
    <n v="2021"/>
    <x v="21"/>
    <n v="8"/>
    <s v="TV-14"/>
    <x v="1"/>
    <s v="Guidance"/>
    <n v="116"/>
    <s v="Medium"/>
    <x v="53"/>
  </r>
  <r>
    <x v="1810"/>
    <x v="0"/>
    <s v="Luccas Neto in: Summer Camp"/>
    <s v="Lucas Margutti"/>
    <s v="Luccas Neto, Gi Alparone, Jssica Diehl, Roni Fischer, Karol Alves, Joo Pessanha"/>
    <x v="80"/>
    <s v="November 5, 2019"/>
    <n v="2021"/>
    <x v="23"/>
    <n v="7"/>
    <s v="TV-G"/>
    <x v="2"/>
    <s v="Guidance"/>
    <n v="87"/>
    <s v="Short"/>
    <x v="130"/>
  </r>
  <r>
    <x v="1811"/>
    <x v="0"/>
    <s v="Seth Meyers: Lobby Baby"/>
    <s v="Neal Brennan"/>
    <s v="Seth Meyers"/>
    <x v="2"/>
    <s v="November 5, 2019"/>
    <n v="2021"/>
    <x v="23"/>
    <n v="7"/>
    <s v="TV-MA"/>
    <x v="0"/>
    <s v="Restricted"/>
    <n v="61"/>
    <s v="Short"/>
    <x v="59"/>
  </r>
  <r>
    <x v="1812"/>
    <x v="0"/>
    <s v="The Lovers"/>
    <s v="Azazel Jacobs"/>
    <s v="Aidan Gillen, Melora Walters, Tyler Ross, Jessica Sula, Lesley Fera, Tracy Letts, Debra Winger"/>
    <x v="2"/>
    <s v="November 5, 2019"/>
    <n v="2021"/>
    <x v="5"/>
    <n v="9"/>
    <s v="R"/>
    <x v="0"/>
    <s v="Restricted"/>
    <n v="98"/>
    <s v="Medium"/>
    <x v="22"/>
  </r>
  <r>
    <x v="1813"/>
    <x v="0"/>
    <s v="Tune in for Love"/>
    <s v="Jung Ji-woo"/>
    <s v="Kim Go-eun, Jung Hae-in, Park Hae-joon, Kim Guk-hee, Jung Eugene, Choi Jun-young, Yoo Yeol, Nam Mun-cheol"/>
    <x v="68"/>
    <s v="November 5, 2019"/>
    <n v="2021"/>
    <x v="23"/>
    <n v="7"/>
    <s v="TV-MA"/>
    <x v="0"/>
    <s v="Restricted"/>
    <n v="123"/>
    <s v="Medium"/>
    <x v="23"/>
  </r>
  <r>
    <x v="1814"/>
    <x v="0"/>
    <s v="Undercover Brother 2"/>
    <s v="Leslie Small"/>
    <s v="Michael Jai White, Vince Swann, Barry Bostwick, Laila Odom, Gary Owen, Affion Crockett, Steven Lee Johnson, Lindsay Lamb, Zac Zedalis, Cj Sykes"/>
    <x v="2"/>
    <s v="November 5, 2019"/>
    <n v="2021"/>
    <x v="23"/>
    <n v="7"/>
    <s v="R"/>
    <x v="0"/>
    <s v="Restricted"/>
    <n v="85"/>
    <s v="Short"/>
    <x v="5"/>
  </r>
  <r>
    <x v="1815"/>
    <x v="0"/>
    <s v="Minimalism: A Documentary About the Important Things"/>
    <s v="Matt D'Avella"/>
    <s v="Joshua Fields Millburn, Ryan Nicodemus"/>
    <x v="2"/>
    <s v="November 4, 2019"/>
    <n v="2021"/>
    <x v="32"/>
    <n v="10"/>
    <s v="TV-14"/>
    <x v="1"/>
    <s v="Guidance"/>
    <n v="78"/>
    <s v="Short"/>
    <x v="65"/>
  </r>
  <r>
    <x v="1816"/>
    <x v="0"/>
    <s v="Oththa Seruppu Size 7"/>
    <s v="Parthiban"/>
    <s v="Parthiban"/>
    <x v="4"/>
    <s v="November 4, 2019"/>
    <n v="2021"/>
    <x v="23"/>
    <n v="7"/>
    <s v="TV-MA"/>
    <x v="0"/>
    <s v="Restricted"/>
    <n v="103"/>
    <s v="Medium"/>
    <x v="20"/>
  </r>
  <r>
    <x v="1817"/>
    <x v="0"/>
    <s v="A Fairly Odd Summer"/>
    <s v="Savage Steve Holland"/>
    <s v="Drake Bell, Daniella Monet, David Lewis, Susanne Blakeslee, Daran Norris, Scott Baio, Devon Weigel, Ella Anderson, Carter Hastings"/>
    <x v="2"/>
    <s v="November 2, 2019"/>
    <n v="2021"/>
    <x v="28"/>
    <n v="12"/>
    <s v="TV-Y7"/>
    <x v="3"/>
    <s v="Safe"/>
    <n v="68"/>
    <s v="Short"/>
    <x v="17"/>
  </r>
  <r>
    <x v="1818"/>
    <x v="0"/>
    <s v="Big Time Movie"/>
    <s v="Savage Steve Holland"/>
    <s v="Kendall Schmidt, James Maslow, Carlos PenaVega, Logan Henderson, Ciara Bravo, Challen Cates, Tanya Chisholm, Stephen Kramer Glickman, Trevor Devall, Christopher Shyer"/>
    <x v="14"/>
    <s v="November 2, 2019"/>
    <n v="2021"/>
    <x v="10"/>
    <n v="14"/>
    <s v="TV-PG"/>
    <x v="2"/>
    <s v="Guidance"/>
    <n v="68"/>
    <s v="Short"/>
    <x v="130"/>
  </r>
  <r>
    <x v="1819"/>
    <x v="0"/>
    <s v="Escape from Mr. Lemoncellos Library"/>
    <s v="Scott McAboy"/>
    <s v="Casey Simpson, Breanna Yde, Klarke Pipkin, Angel Luis Rivera Jr., Russell Roberts, Ty Consiglio, Hayley Scherpenisse, Patti Allan, Katey Hoffman"/>
    <x v="2"/>
    <s v="November 2, 2019"/>
    <n v="2021"/>
    <x v="5"/>
    <n v="9"/>
    <s v="TV-Y"/>
    <x v="3"/>
    <s v="Safe"/>
    <n v="69"/>
    <s v="Short"/>
    <x v="80"/>
  </r>
  <r>
    <x v="1820"/>
    <x v="0"/>
    <s v="Hey Arnold! The Jungle Movie"/>
    <s v="Raymie Muzquiz, Stu Livingston"/>
    <s v="Mason Vale Cotton, Benjamin Flores Jr., Francesca Smith, Alfred Molina, Dan Castellaneta, Tress MacNeille, Craig Bartlett, Carlos Alazraqui"/>
    <x v="275"/>
    <s v="November 2, 2019"/>
    <n v="2021"/>
    <x v="5"/>
    <n v="9"/>
    <s v="TV-PG"/>
    <x v="2"/>
    <s v="Guidance"/>
    <n v="81"/>
    <s v="Short"/>
    <x v="17"/>
  </r>
  <r>
    <x v="1821"/>
    <x v="0"/>
    <s v="Jinxed"/>
    <s v="Stephen Herek"/>
    <s v="Ciara Bravo, Jacob Bertrand, Elena Kampouris, Jack Griffo, Donavon Stinson, Keegan Connor Tracy, Jay Brazeau"/>
    <x v="14"/>
    <s v="November 2, 2019"/>
    <n v="2021"/>
    <x v="4"/>
    <n v="13"/>
    <s v="TV-Y"/>
    <x v="3"/>
    <s v="Safe"/>
    <n v="69"/>
    <s v="Short"/>
    <x v="17"/>
  </r>
  <r>
    <x v="1822"/>
    <x v="0"/>
    <s v="LEGENDS OF THE HIDDEN TEMPLE"/>
    <s v="Joe Menendez"/>
    <s v="Isabela Moner, Jet Jurgensmeyer, Colin Critchley, Kirk Fogg, Dee Bradley Baker"/>
    <x v="2"/>
    <s v="November 2, 2019"/>
    <n v="2021"/>
    <x v="32"/>
    <n v="10"/>
    <s v="TV-PG"/>
    <x v="2"/>
    <s v="Guidance"/>
    <n v="68"/>
    <s v="Short"/>
    <x v="80"/>
  </r>
  <r>
    <x v="1823"/>
    <x v="0"/>
    <s v="Liar, Liar, Vampire"/>
    <s v="Vince Marcello"/>
    <s v="Rahart Adams, Brec Bassinger, Tiera Skovbye, Larissa Albuquerque, Sarah Grey, Drew Tanner, Pauline Egan, Alex Zahara, Samuel Patrick Chu"/>
    <x v="2"/>
    <s v="November 2, 2019"/>
    <n v="2021"/>
    <x v="25"/>
    <n v="11"/>
    <s v="TV-PG"/>
    <x v="2"/>
    <s v="Guidance"/>
    <n v="68"/>
    <s v="Short"/>
    <x v="17"/>
  </r>
  <r>
    <x v="1824"/>
    <x v="0"/>
    <s v="The Boy Who Cried Werewolf"/>
    <s v="Eric Bross"/>
    <s v="Victoria Justice, Chase Ellison, Anna Galvin, Matt Winston, Jillian Marie, Valerie Tian, Kerry James, Andrea Brooks, Christie Laing, Cainan Wiebe, Brooke Shields, Brooke D'Orsay, Steven Grayhm"/>
    <x v="14"/>
    <s v="November 2, 2019"/>
    <n v="2021"/>
    <x v="3"/>
    <n v="16"/>
    <s v="TV-Y"/>
    <x v="3"/>
    <s v="Safe"/>
    <n v="86"/>
    <s v="Short"/>
    <x v="17"/>
  </r>
  <r>
    <x v="1825"/>
    <x v="0"/>
    <s v="The Massively Mixed-Up Middle School Mystery"/>
    <s v="Will Eisenberg"/>
    <s v="Garrett Ryan, Adam Hochstetter, Haley Tju, Brianne Tju, Jenna Ortega, Aaron Eisenberg, Celestial, Richard Balin"/>
    <x v="2"/>
    <s v="November 2, 2019"/>
    <n v="2021"/>
    <x v="25"/>
    <n v="11"/>
    <s v="TV-Y"/>
    <x v="3"/>
    <s v="Safe"/>
    <n v="40"/>
    <s v="Short"/>
    <x v="17"/>
  </r>
  <r>
    <x v="1826"/>
    <x v="0"/>
    <s v="A Remarkable Tale"/>
    <s v="Marina Seresesky"/>
    <s v="Carmen Machi, Pepn Nieto, Kiti Mnver, Jon Kortajarena, Jimmy Castro, Ricardo Nkosi, Montse Pla, Malcolm Trevio-Sitt, Pepa Charro, Esperanza Elipe, Mariana Cordero, Txema Blasco"/>
    <x v="35"/>
    <s v="November 1, 2019"/>
    <n v="2021"/>
    <x v="23"/>
    <n v="7"/>
    <s v="TV-MA"/>
    <x v="0"/>
    <s v="Restricted"/>
    <n v="94"/>
    <s v="Medium"/>
    <x v="43"/>
  </r>
  <r>
    <x v="1827"/>
    <x v="0"/>
    <s v="American Son"/>
    <s v="Kenny Leon"/>
    <s v="Kerry Washington, Steven Pasquale, Jeremy Jordan, Eugene Lee"/>
    <x v="2"/>
    <s v="November 1, 2019"/>
    <n v="2021"/>
    <x v="23"/>
    <n v="7"/>
    <s v="TV-MA"/>
    <x v="0"/>
    <s v="Restricted"/>
    <n v="90"/>
    <s v="Medium"/>
    <x v="24"/>
  </r>
  <r>
    <x v="1828"/>
    <x v="0"/>
    <s v="Christmas in the Heartland"/>
    <s v="Harvey Lowry"/>
    <s v="Sierra McCormick, Brighton Sharbino, Bo Derek, Shelley Long, Christopher Rich, JoeDon Rooney, Tiffany Fallon, Paula Trickey, Christian Kane"/>
    <x v="2"/>
    <s v="November 1, 2019"/>
    <n v="2021"/>
    <x v="5"/>
    <n v="9"/>
    <s v="TV-PG"/>
    <x v="2"/>
    <s v="Guidance"/>
    <n v="112"/>
    <s v="Medium"/>
    <x v="24"/>
  </r>
  <r>
    <x v="1829"/>
    <x v="0"/>
    <s v="Christmas Survival"/>
    <s v="James Dearden"/>
    <s v="Julian Ovenden, Gemma Whelan, Joely Richardson, Michael Landes, Sally Phillips, Patricia Hodge, Ronni Ancona, James Fox, Sophie Simnett, Jade Ma"/>
    <x v="1"/>
    <s v="November 1, 2019"/>
    <n v="2021"/>
    <x v="21"/>
    <n v="8"/>
    <s v="TV-MA"/>
    <x v="0"/>
    <s v="Restricted"/>
    <n v="101"/>
    <s v="Medium"/>
    <x v="5"/>
  </r>
  <r>
    <x v="1830"/>
    <x v="0"/>
    <s v="Drive"/>
    <s v="Tarun Mansukhani"/>
    <s v="Jacqueline Fernandez, Sushant Singh Rajput, Boman Irani, Pankaj Tripathi, Vikramjeet Virk, Sapna Pabbi, Vibha Chhibber, Kaustubh Kumar"/>
    <x v="4"/>
    <s v="November 1, 2019"/>
    <n v="2021"/>
    <x v="23"/>
    <n v="7"/>
    <s v="TV-14"/>
    <x v="1"/>
    <s v="Guidance"/>
    <n v="119"/>
    <s v="Medium"/>
    <x v="32"/>
  </r>
  <r>
    <x v="1831"/>
    <x v="0"/>
    <s v="Holiday in the Wild"/>
    <s v="Ernie Barbarash"/>
    <s v="Rob Lowe, Kristin Davis, Fezile Mpela, John Owen Lowe, Colin Moss"/>
    <x v="2"/>
    <s v="November 1, 2019"/>
    <n v="2021"/>
    <x v="23"/>
    <n v="7"/>
    <s v="TV-PG"/>
    <x v="2"/>
    <s v="Guidance"/>
    <n v="86"/>
    <s v="Short"/>
    <x v="202"/>
  </r>
  <r>
    <x v="1832"/>
    <x v="0"/>
    <s v="Holly Star"/>
    <s v="Michael A. Nickles"/>
    <s v="Katlyn Carlson, Brian Muller, Teya Patt, Pamela Chabora"/>
    <x v="2"/>
    <s v="November 1, 2019"/>
    <n v="2021"/>
    <x v="21"/>
    <n v="8"/>
    <s v="PG"/>
    <x v="2"/>
    <s v="Guidance"/>
    <n v="92"/>
    <s v="Medium"/>
    <x v="174"/>
  </r>
  <r>
    <x v="1833"/>
    <x v="0"/>
    <s v="Santa Girl"/>
    <s v="Blayne Weaver"/>
    <s v="Barry Bostwick, Jennifer Stone, Devon Werkheiser, McKayla Witt, Joshua Cody, Hank Stone"/>
    <x v="2"/>
    <s v="November 1, 2019"/>
    <n v="2021"/>
    <x v="23"/>
    <n v="7"/>
    <s v="TV-PG"/>
    <x v="2"/>
    <s v="Guidance"/>
    <n v="91"/>
    <s v="Medium"/>
    <x v="174"/>
  </r>
  <r>
    <x v="1834"/>
    <x v="0"/>
    <s v="The King"/>
    <s v="David Michd"/>
    <s v="Timothe Chalamet, Joel Edgerton, Robert Pattinson, Ben Mendelsohn, Sean Harris, Tom Glynn-Carney, Lily-Rose Depp, Thomasin McKenzie"/>
    <x v="276"/>
    <s v="November 1, 2019"/>
    <n v="2021"/>
    <x v="23"/>
    <n v="7"/>
    <s v="R"/>
    <x v="0"/>
    <s v="Restricted"/>
    <n v="141"/>
    <s v="Medium"/>
    <x v="24"/>
  </r>
  <r>
    <x v="1835"/>
    <x v="0"/>
    <s v="The Man Without Gravity"/>
    <s v="Marco Bonfanti"/>
    <s v="Elio Germano, Michela Cescon, Elena Cotta, Silvia D'Amico, Vincent Scarito"/>
    <x v="277"/>
    <s v="November 1, 2019"/>
    <n v="2021"/>
    <x v="23"/>
    <n v="7"/>
    <s v="TV-MA"/>
    <x v="0"/>
    <s v="Restricted"/>
    <n v="107"/>
    <s v="Medium"/>
    <x v="3"/>
  </r>
  <r>
    <x v="1836"/>
    <x v="0"/>
    <s v="Zo: Panoramas"/>
    <s v="Rodrigo Guardiola, Gabriel Cruz Rivas"/>
    <s v="Sergio Acosta, Jess Bez, ngel Mosqueda, Rodrigo Guardiola, Len Larregui"/>
    <x v="38"/>
    <s v="November 1, 2019"/>
    <n v="2021"/>
    <x v="32"/>
    <n v="10"/>
    <s v="TV-MA"/>
    <x v="0"/>
    <s v="Restricted"/>
    <n v="89"/>
    <s v="Short"/>
    <x v="109"/>
  </r>
  <r>
    <x v="1837"/>
    <x v="0"/>
    <s v="Grego Rossello: Disculpe las molestias"/>
    <s v="Juani Libonatti"/>
    <s v="Grego Rossello"/>
    <x v="42"/>
    <s v="October 31, 2019"/>
    <n v="2021"/>
    <x v="23"/>
    <n v="7"/>
    <s v="TV-MA"/>
    <x v="0"/>
    <s v="Restricted"/>
    <n v="65"/>
    <s v="Short"/>
    <x v="59"/>
  </r>
  <r>
    <x v="1838"/>
    <x v="1"/>
    <s v="Nowhere Man"/>
    <s v="DJ Chen"/>
    <s v="Alyssa Chia, Mavis Fan, Joseph Chang, Wang Po-chieh, Jeremiah Zhang, Chou Min-fu, Greg Hsu, Kuo Tze-cheng, Shen Hai-jung, Lu Yi-long"/>
    <x v="45"/>
    <s v="October 31, 2019"/>
    <n v="2021"/>
    <x v="23"/>
    <n v="7"/>
    <s v="TV-MA"/>
    <x v="0"/>
    <s v="Restricted"/>
    <s v="1 Season"/>
    <s v="Seasons"/>
    <x v="144"/>
  </r>
  <r>
    <x v="1839"/>
    <x v="1"/>
    <s v="Bring It On, Ghost"/>
    <s v="Park Joon-hwa"/>
    <s v="Taecyeon, Kim So-hyun, Kwon Yul, Kim Sang-ho, Kang Ki-young, Lee Da-wit, Kim Min-sang, Yun Seo-hyun"/>
    <x v="68"/>
    <s v="October 30, 2019"/>
    <n v="2021"/>
    <x v="32"/>
    <n v="10"/>
    <s v="TV-14"/>
    <x v="1"/>
    <s v="Guidance"/>
    <s v="1 Season"/>
    <s v="Seasons"/>
    <x v="226"/>
  </r>
  <r>
    <x v="1840"/>
    <x v="0"/>
    <s v="Mehandi Circus"/>
    <s v="Saravana Rajendran"/>
    <s v="Madhampatti Rangaraj, Shweta Tripathi, Vela Ramamoorthy, Ankur Vikal, G. Marimuthu, Sunny Charles"/>
    <x v="4"/>
    <s v="October 30, 2019"/>
    <n v="2021"/>
    <x v="23"/>
    <n v="7"/>
    <s v="TV-MA"/>
    <x v="0"/>
    <s v="Restricted"/>
    <n v="126"/>
    <s v="Medium"/>
    <x v="23"/>
  </r>
  <r>
    <x v="1841"/>
    <x v="0"/>
    <s v="Arsenio Hall: Smart &amp; Classy"/>
    <s v="Brian Volk-Weiss"/>
    <s v="Arsenio Hall"/>
    <x v="2"/>
    <s v="October 29, 2019"/>
    <n v="2021"/>
    <x v="23"/>
    <n v="7"/>
    <s v="TV-MA"/>
    <x v="0"/>
    <s v="Restricted"/>
    <n v="63"/>
    <s v="Short"/>
    <x v="59"/>
  </r>
  <r>
    <x v="1842"/>
    <x v="0"/>
    <s v="Little Miss Sumo"/>
    <s v="Matt Kay"/>
    <s v="Hiyori Kon"/>
    <x v="1"/>
    <s v="October 28, 2019"/>
    <n v="2021"/>
    <x v="21"/>
    <n v="8"/>
    <s v="TV-G"/>
    <x v="2"/>
    <s v="Guidance"/>
    <n v="20"/>
    <s v="Short"/>
    <x v="102"/>
  </r>
  <r>
    <x v="1843"/>
    <x v="0"/>
    <s v="Consequences"/>
    <s v="Ozan Aktan"/>
    <s v="Nehir Erdoan, Tardu Flordun, lker Kaleli, Serkan Keskin, Esra Bezen Bilgin, Ayta Uun, Cem zeren, Caner Arkan"/>
    <x v="104"/>
    <s v="October 25, 2019"/>
    <n v="2021"/>
    <x v="28"/>
    <n v="12"/>
    <s v="TV-MA"/>
    <x v="0"/>
    <s v="Restricted"/>
    <n v="106"/>
    <s v="Medium"/>
    <x v="20"/>
  </r>
  <r>
    <x v="1844"/>
    <x v="0"/>
    <s v="Dolemite Is My Name"/>
    <s v="Craig Brewer"/>
    <s v="Eddie Murphy, Wesley Snipes, Keegan-Michael Key, Mike Epps, Craig Robinson, Tituss Burgess, Da'Vine Joy Randolph, Kodi Smit-McPhee"/>
    <x v="2"/>
    <s v="October 25, 2019"/>
    <n v="2021"/>
    <x v="23"/>
    <n v="7"/>
    <s v="R"/>
    <x v="0"/>
    <s v="Restricted"/>
    <n v="118"/>
    <s v="Medium"/>
    <x v="2"/>
  </r>
  <r>
    <x v="1845"/>
    <x v="0"/>
    <s v="Rattlesnake"/>
    <s v="Zak Hilditch"/>
    <s v="Carmen Ejogo, Theo Rossi, Emma Greenwell, Apollonia Pratt, Debrianna Mansini, Bruce Davis"/>
    <x v="2"/>
    <s v="October 25, 2019"/>
    <n v="2021"/>
    <x v="23"/>
    <n v="7"/>
    <s v="TV-MA"/>
    <x v="0"/>
    <s v="Restricted"/>
    <n v="86"/>
    <s v="Short"/>
    <x v="227"/>
  </r>
  <r>
    <x v="1846"/>
    <x v="0"/>
    <s v="The Awakening of Motti Wolkenbruch"/>
    <s v="Michael Steiner"/>
    <s v="Inge Maux, Nomie Schmidt, Joel Basman, Sunnyi Melles, Udo Samel, Rachel Braunschweig, Oriana Schrage, Meytal Gal"/>
    <x v="278"/>
    <s v="October 25, 2019"/>
    <n v="2021"/>
    <x v="21"/>
    <n v="8"/>
    <s v="TV-MA"/>
    <x v="0"/>
    <s v="Restricted"/>
    <n v="94"/>
    <s v="Medium"/>
    <x v="36"/>
  </r>
  <r>
    <x v="1847"/>
    <x v="0"/>
    <s v="Echo in the Canyon"/>
    <s v="Andrew Slater"/>
    <s v="Jakob Dylan, Ringo Starr, Michelle Phillips, Stephen Stills, Regina Spektor, Beck, Eric Clapton, Tom Petty, Jackson Browne, Norah Jones"/>
    <x v="2"/>
    <s v="October 24, 2019"/>
    <n v="2021"/>
    <x v="23"/>
    <n v="7"/>
    <s v="PG-13"/>
    <x v="1"/>
    <s v="Guidance"/>
    <n v="82"/>
    <s v="Short"/>
    <x v="18"/>
  </r>
  <r>
    <x v="1848"/>
    <x v="0"/>
    <s v="Revenge of the Pontianak"/>
    <s v="Glen Goei, Gavin Yap"/>
    <s v="Nur Fazura, Remy Ishak, Hisyam Hamid, Shenty Feliziana, Nam Ron, Tony Eusoff, Wan Hanafi Su"/>
    <x v="279"/>
    <s v="October 24, 2019"/>
    <n v="2021"/>
    <x v="23"/>
    <n v="7"/>
    <s v="TV-14"/>
    <x v="1"/>
    <s v="Guidance"/>
    <n v="92"/>
    <s v="Medium"/>
    <x v="52"/>
  </r>
  <r>
    <x v="1849"/>
    <x v="0"/>
    <s v="Dancing with the Birds"/>
    <s v="Huw Cordey"/>
    <s v="Stephen Fry"/>
    <x v="2"/>
    <s v="October 23, 2019"/>
    <n v="2021"/>
    <x v="23"/>
    <n v="7"/>
    <s v="TV-PG"/>
    <x v="2"/>
    <s v="Guidance"/>
    <n v="52"/>
    <s v="Short"/>
    <x v="65"/>
  </r>
  <r>
    <x v="1850"/>
    <x v="0"/>
    <s v="Master Z: The Ip Man Legacy"/>
    <s v="Yuen Woo-ping"/>
    <s v="Zhang Jin, Dave Bautista, Michelle Yeoh, Tony Jaa, Liu Yan, Kevin Cheng, Chrissie Chow, Xing Yu"/>
    <x v="208"/>
    <s v="October 23, 2019"/>
    <n v="2021"/>
    <x v="21"/>
    <n v="8"/>
    <s v="TV-14"/>
    <x v="1"/>
    <s v="Guidance"/>
    <n v="108"/>
    <s v="Medium"/>
    <x v="32"/>
  </r>
  <r>
    <x v="1851"/>
    <x v="0"/>
    <s v="Jenny Slate: Stage Fright"/>
    <s v="Gillian Robespierre"/>
    <s v="Jenny Slate"/>
    <x v="2"/>
    <s v="October 22, 2019"/>
    <n v="2021"/>
    <x v="23"/>
    <n v="7"/>
    <s v="TV-MA"/>
    <x v="0"/>
    <s v="Restricted"/>
    <n v="67"/>
    <s v="Short"/>
    <x v="228"/>
  </r>
  <r>
    <x v="1852"/>
    <x v="0"/>
    <s v="Free Fire"/>
    <s v="Ben Wheatley"/>
    <s v="Sharlto Copley, Armie Hammer, Brie Larson, Cillian Murphy, Jack Reynor, Babou Ceesay, Enzo Cilenti, Sam Riley, Michael Smiley, Noah Taylor, Patrick Bergin, Mark Monero"/>
    <x v="1"/>
    <s v="October 21, 2019"/>
    <n v="2021"/>
    <x v="32"/>
    <n v="10"/>
    <s v="R"/>
    <x v="0"/>
    <s v="Restricted"/>
    <n v="91"/>
    <s v="Medium"/>
    <x v="159"/>
  </r>
  <r>
    <x v="1853"/>
    <x v="0"/>
    <s v="The Command"/>
    <s v="Thomas Vinterberg"/>
    <s v="Matthias Schoenaerts, La Seydoux, Colin Firth, Peter Simonischek, August Diehl, Max von Sydow, Bjarne Henriksen, Magnus Millang, Artemiy Spiridonov"/>
    <x v="280"/>
    <s v="October 19, 2019"/>
    <n v="2021"/>
    <x v="21"/>
    <n v="8"/>
    <s v="PG-13"/>
    <x v="1"/>
    <s v="Guidance"/>
    <n v="118"/>
    <s v="Medium"/>
    <x v="20"/>
  </r>
  <r>
    <x v="1854"/>
    <x v="0"/>
    <s v="10 Days in Sun City"/>
    <s v="Adze Ugah"/>
    <s v="Ayo Makun, Adesua Etomi, Richard Mofe-Damijo, Mercy Johnson, Falz, Tuface Idibia, Thenjiwe Moseley, Motlatsi Mafatshe, Celeste Ntuli, Miguel A. Nez Jr."/>
    <x v="281"/>
    <s v="October 18, 2019"/>
    <n v="2021"/>
    <x v="5"/>
    <n v="9"/>
    <s v="TV-14"/>
    <x v="1"/>
    <s v="Guidance"/>
    <n v="87"/>
    <s v="Short"/>
    <x v="4"/>
  </r>
  <r>
    <x v="1855"/>
    <x v="0"/>
    <s v="Eli"/>
    <s v="Ciarn Foy"/>
    <s v="Charlie Shotwell, Lili Taylor, Kelly Reilly, Max Martini, Sadie Sink, Deneen Tyler, Katia Gomez"/>
    <x v="2"/>
    <s v="October 18, 2019"/>
    <n v="2021"/>
    <x v="23"/>
    <n v="7"/>
    <s v="TV-MA"/>
    <x v="0"/>
    <s v="Restricted"/>
    <n v="98"/>
    <s v="Medium"/>
    <x v="55"/>
  </r>
  <r>
    <x v="1856"/>
    <x v="0"/>
    <s v="Love, Surreal and Odd"/>
    <s v="Ylmaz Erdoan"/>
    <s v="Aylin Kontante, Blent Emrah Parlak, Bra Pekin, alar orumlu, Fatih Artman, Gupse zay, Serkan Keskin, ebnem Bozoklu"/>
    <x v="104"/>
    <s v="October 18, 2019"/>
    <n v="2021"/>
    <x v="5"/>
    <n v="9"/>
    <s v="TV-14"/>
    <x v="1"/>
    <s v="Guidance"/>
    <n v="95"/>
    <s v="Medium"/>
    <x v="4"/>
  </r>
  <r>
    <x v="1857"/>
    <x v="0"/>
    <s v="Seventeen"/>
    <s v="Daniel Snchez Arvalo"/>
    <s v="Biel Montoro, Nacho Snchez, Lola Cordn, Itsaso Arana, Chani Martn, Iigo Aranburu, Kandido Uranga, Javier Cifrin, Mamen Duch, Carolina Clemente, Jorge Cabrera, Daniel Fuster, Edgar Costas, Patxi Santamara"/>
    <x v="35"/>
    <s v="October 18, 2019"/>
    <n v="2021"/>
    <x v="23"/>
    <n v="7"/>
    <s v="TV-MA"/>
    <x v="0"/>
    <s v="Restricted"/>
    <n v="100"/>
    <s v="Medium"/>
    <x v="36"/>
  </r>
  <r>
    <x v="1858"/>
    <x v="0"/>
    <s v="Tatu"/>
    <s v="Don Omope"/>
    <s v="Rahama Sadau, Sambasa Nzeribe, Segun Arinze, Gabriel Afolayan, Desmond Elliot, Funlola Aofiyebi, Toyin Aimakhu, Stephen Demian, Afeez Oyetoro, Oludara Egerton Shyngle"/>
    <x v="9"/>
    <s v="October 18, 2019"/>
    <n v="2021"/>
    <x v="5"/>
    <n v="9"/>
    <s v="TV-MA"/>
    <x v="0"/>
    <s v="Restricted"/>
    <n v="101"/>
    <s v="Medium"/>
    <x v="53"/>
  </r>
  <r>
    <x v="1859"/>
    <x v="0"/>
    <s v="The Laundromat"/>
    <s v="Steven Soderbergh"/>
    <s v="Meryl Streep, Gary Oldman, Antonio Banderas, Sharon Stone, James Cromwell, Jeffrey Wright, Melissa Rauch, Jeff Michalski, Jane Morris, Robert Patrick, David Schwimmer"/>
    <x v="2"/>
    <s v="October 18, 2019"/>
    <n v="2021"/>
    <x v="23"/>
    <n v="7"/>
    <s v="R"/>
    <x v="0"/>
    <s v="Restricted"/>
    <n v="96"/>
    <s v="Medium"/>
    <x v="2"/>
  </r>
  <r>
    <x v="1860"/>
    <x v="0"/>
    <s v="Up North"/>
    <s v="Tope Oshin"/>
    <s v="Banky Wellington, Rahama Sadau, Kanayo O. Kanayo, Ibrahim Suleiman, Michelle Dede, Adesua Etomi, Hilda Dokubo, Akin Lewis"/>
    <x v="9"/>
    <s v="October 18, 2019"/>
    <n v="2021"/>
    <x v="21"/>
    <n v="8"/>
    <s v="TV-14"/>
    <x v="1"/>
    <s v="Guidance"/>
    <n v="99"/>
    <s v="Medium"/>
    <x v="3"/>
  </r>
  <r>
    <x v="1861"/>
    <x v="0"/>
    <s v="Upstarts"/>
    <s v="Udai Singh Pawar"/>
    <s v="Priyanshu Painyuli, Chandrachoor Rai, Shadab Kamal, Rajeev Siddhartha, Sheetal Thakur, Ninad Kamat, Swati Semwal, Eijaz Khan"/>
    <x v="4"/>
    <s v="October 18, 2019"/>
    <n v="2021"/>
    <x v="23"/>
    <n v="7"/>
    <s v="TV-14"/>
    <x v="1"/>
    <s v="Guidance"/>
    <n v="112"/>
    <s v="Medium"/>
    <x v="36"/>
  </r>
  <r>
    <x v="1862"/>
    <x v="0"/>
    <s v="Verses of Love 2"/>
    <s v="Guntur Soeharjanto"/>
    <s v="Fedi Nuril, Tatjana Saphira, Dewi Sandra, Chelsea Islan, Nur Fazura, Pandji Pragiwaksono, Arie Untung, Bront Palarae, Dewi Irawan"/>
    <x v="58"/>
    <s v="October 18, 2019"/>
    <n v="2021"/>
    <x v="5"/>
    <n v="9"/>
    <s v="TV-14"/>
    <x v="1"/>
    <s v="Guidance"/>
    <n v="127"/>
    <s v="Medium"/>
    <x v="89"/>
  </r>
  <r>
    <x v="1863"/>
    <x v="0"/>
    <s v="Park Na-rae: Glamour Warning"/>
    <s v="Kim Joo-hyung"/>
    <s v="Park Na-rae"/>
    <x v="68"/>
    <s v="October 16, 2019"/>
    <n v="2021"/>
    <x v="23"/>
    <n v="7"/>
    <s v="TV-MA"/>
    <x v="0"/>
    <s v="Restricted"/>
    <n v="63"/>
    <s v="Short"/>
    <x v="59"/>
  </r>
  <r>
    <x v="1864"/>
    <x v="0"/>
    <s v="Sinister 2"/>
    <s v="Ciarn Foy"/>
    <s v="Shannyn Sossamon, John Beasley, James Ransone, Tate Ellington, Robert Daniel Sloan, Dartanian Sloan, Lucas Jade Zumann, Lea Coco"/>
    <x v="31"/>
    <s v="October 16, 2019"/>
    <n v="2021"/>
    <x v="25"/>
    <n v="11"/>
    <s v="R"/>
    <x v="0"/>
    <s v="Restricted"/>
    <n v="97"/>
    <s v="Medium"/>
    <x v="55"/>
  </r>
  <r>
    <x v="1865"/>
    <x v="0"/>
    <s v="The Game Changers"/>
    <s v="Louie Psihoyos"/>
    <s v="Arnold Schwarzenegger, Lewis Hamilton, James Wilks, Patrik Baboumian, Scott Jurek, Nimai Delgado, Morgan Mitchell, Rip Esselstyn, Dotsie Bausch, Damien Mander, Michael Thomas, Dr. Dean Ornish, David Goldman"/>
    <x v="2"/>
    <s v="October 16, 2019"/>
    <n v="2021"/>
    <x v="21"/>
    <n v="8"/>
    <s v="TV-MA"/>
    <x v="0"/>
    <s v="Restricted"/>
    <n v="86"/>
    <s v="Short"/>
    <x v="187"/>
  </r>
  <r>
    <x v="1866"/>
    <x v="1"/>
    <s v="Black Money Love"/>
    <s v="Ahmet Katksz"/>
    <s v="Gler kten, Hazal Tresan, lkin Tfeki, Bedia Ener, Erkan Can, yk Karayel, Emre Kzlrmak, Bestemsu zdemir, Engin Akyrek, Burak Tamdoan, Saygn Soysal, Tuba Bykstn, Ali Yren, Ahmet Tansu Taanlar, Elif nci"/>
    <x v="104"/>
    <s v="October 15, 2019"/>
    <n v="2021"/>
    <x v="28"/>
    <n v="12"/>
    <s v="TV-MA"/>
    <x v="0"/>
    <s v="Restricted"/>
    <s v="1 Season"/>
    <s v="Seasons"/>
    <x v="46"/>
  </r>
  <r>
    <x v="1867"/>
    <x v="0"/>
    <s v="Martin Matte: La vie, la mort...eh la la..!"/>
    <s v="Jean-Franois Blais"/>
    <s v="Martin Matte"/>
    <x v="24"/>
    <s v="October 14, 2019"/>
    <n v="2021"/>
    <x v="23"/>
    <n v="7"/>
    <s v="TV-14"/>
    <x v="1"/>
    <s v="Guidance"/>
    <n v="62"/>
    <s v="Short"/>
    <x v="59"/>
  </r>
  <r>
    <x v="1868"/>
    <x v="0"/>
    <s v="Street Flow"/>
    <s v="Lela Sy, Kery James"/>
    <s v="Kery James, Jammeh Diangana, Chlo Jouannet, Bakary Diombera"/>
    <x v="29"/>
    <s v="October 13, 2019"/>
    <n v="2021"/>
    <x v="23"/>
    <n v="7"/>
    <s v="TV-MA"/>
    <x v="0"/>
    <s v="Restricted"/>
    <n v="96"/>
    <s v="Medium"/>
    <x v="3"/>
  </r>
  <r>
    <x v="1869"/>
    <x v="0"/>
    <s v="Bygones Be Bygones"/>
    <s v="Hakan Algl"/>
    <s v="Ata Demirer, Tuvana Trkay, lk Duru, Salih Kalyon, Renan Bilek, Seda Gven, Toprak Sergen, Ali Yourtuolu, Bedir Bedir, Gme Alpay Aslan"/>
    <x v="104"/>
    <s v="October 11, 2019"/>
    <n v="2021"/>
    <x v="5"/>
    <n v="9"/>
    <s v="TV-MA"/>
    <x v="0"/>
    <s v="Restricted"/>
    <n v="104"/>
    <s v="Medium"/>
    <x v="4"/>
  </r>
  <r>
    <x v="1870"/>
    <x v="0"/>
    <s v="El Camino: A Breaking Bad Movie"/>
    <s v="Vince Gilligan"/>
    <s v="Aaron Paul"/>
    <x v="2"/>
    <s v="October 11, 2019"/>
    <n v="2021"/>
    <x v="23"/>
    <n v="7"/>
    <s v="TV-MA"/>
    <x v="0"/>
    <s v="Restricted"/>
    <n v="123"/>
    <s v="Medium"/>
    <x v="13"/>
  </r>
  <r>
    <x v="1871"/>
    <x v="0"/>
    <s v="Fractured"/>
    <s v="Brad Anderson"/>
    <s v="Sam Worthington, Lily Rabe, Stephen Tobolowsky, Adjoa Andoh, Lucy Capri, Lauren Cochrane, Shane Dean"/>
    <x v="2"/>
    <s v="October 11, 2019"/>
    <n v="2021"/>
    <x v="23"/>
    <n v="7"/>
    <s v="TV-MA"/>
    <x v="0"/>
    <s v="Restricted"/>
    <n v="100"/>
    <s v="Medium"/>
    <x v="7"/>
  </r>
  <r>
    <x v="1872"/>
    <x v="0"/>
    <s v="The Bling Lagosians"/>
    <s v="Bolanle Austen-Peters"/>
    <s v="Gbenga Titiloye, Elvina Ibru, Sharon Ooja, Osas Ighodaro Ajibade, Monalisa Chinda, Toyin Abraham, Bisola Aiyeola, Oladele Ogunlana, Jimmy Odukoya, Alex Ekubo"/>
    <x v="9"/>
    <s v="October 11, 2019"/>
    <n v="2021"/>
    <x v="23"/>
    <n v="7"/>
    <s v="TV-14"/>
    <x v="1"/>
    <s v="Guidance"/>
    <n v="99"/>
    <s v="Medium"/>
    <x v="3"/>
  </r>
  <r>
    <x v="1873"/>
    <x v="0"/>
    <s v="The Forest of Love"/>
    <s v="Sion Sono"/>
    <s v="Kippei Shiina, Shinnosuke Mitsushima, Kyooko Hinami, Eri Kamataki, Young Dais, Natsuki Kawamura, Yuzuka Nakaya, Dai Hasegawa, Chiho Fujii, Sei Matobu, Denden"/>
    <x v="8"/>
    <s v="October 11, 2019"/>
    <n v="2021"/>
    <x v="23"/>
    <n v="7"/>
    <s v="TV-MA"/>
    <x v="0"/>
    <s v="Restricted"/>
    <n v="151"/>
    <s v="Medium"/>
    <x v="20"/>
  </r>
  <r>
    <x v="1874"/>
    <x v="0"/>
    <s v="The Influence"/>
    <s v="Dennis Rovira van Boekholt"/>
    <s v="Manuela Vells, Maggie Civantos, Alain Hernndez, Claudia Placer, Daniela Rubio, Emma Surez, Ramn Esquinas, Felipe Garca Vlez, Mariana Cordero"/>
    <x v="282"/>
    <s v="October 11, 2019"/>
    <n v="2021"/>
    <x v="23"/>
    <n v="7"/>
    <s v="TV-MA"/>
    <x v="0"/>
    <s v="Restricted"/>
    <n v="102"/>
    <s v="Medium"/>
    <x v="52"/>
  </r>
  <r>
    <x v="1875"/>
    <x v="0"/>
    <s v="After"/>
    <s v="Jenny Gage"/>
    <s v="Josephine Langford, Hero Fiennes Tiffin, Selma Blair, Inanna Sarkis, Shane Paul McGhie, Pia Mia, Khadijha Red Thunder, Dylan Arnold, Samuel Larsen, Jennifer Beals, Peter Gallagher"/>
    <x v="2"/>
    <s v="October 9, 2019"/>
    <n v="2021"/>
    <x v="23"/>
    <n v="7"/>
    <s v="PG-13"/>
    <x v="1"/>
    <s v="Guidance"/>
    <n v="106"/>
    <s v="Medium"/>
    <x v="21"/>
  </r>
  <r>
    <x v="1876"/>
    <x v="0"/>
    <s v="Home Is Where the Killer Is"/>
    <s v="Kaila York"/>
    <s v="Stacy Haiduk, Kelly Kruger, Christopher Sean, Anne Leighton, Beth Littleford, John-Paul Lavoisier, Kristoff St. John, Pallavi Sastry"/>
    <x v="2"/>
    <s v="October 9, 2019"/>
    <n v="2021"/>
    <x v="23"/>
    <n v="7"/>
    <s v="TV-14"/>
    <x v="1"/>
    <s v="Guidance"/>
    <n v="87"/>
    <s v="Short"/>
    <x v="13"/>
  </r>
  <r>
    <x v="1877"/>
    <x v="0"/>
    <s v="Deon Cole: Cole Hearted"/>
    <s v="Ryan Polito"/>
    <s v="Deon Cole"/>
    <x v="2"/>
    <s v="October 8, 2019"/>
    <n v="2021"/>
    <x v="23"/>
    <n v="7"/>
    <s v="TV-MA"/>
    <x v="0"/>
    <s v="Restricted"/>
    <n v="70"/>
    <s v="Short"/>
    <x v="59"/>
  </r>
  <r>
    <x v="1878"/>
    <x v="0"/>
    <s v="Love for Sale"/>
    <s v="Andibachtiar Yusuf"/>
    <s v="Gading Marten, Della Dartyan, Rukman Rosadi, Albert Halim, Verdi Solaiman, Adriano Qalbi, Sabrina Rochelle Kalangie, Rizky Mocil"/>
    <x v="58"/>
    <s v="October 6, 2019"/>
    <n v="2021"/>
    <x v="21"/>
    <n v="8"/>
    <s v="TV-14"/>
    <x v="1"/>
    <s v="Guidance"/>
    <n v="101"/>
    <s v="Medium"/>
    <x v="23"/>
  </r>
  <r>
    <x v="1879"/>
    <x v="0"/>
    <s v="Noblemen"/>
    <s v="Vandana Kataria"/>
    <s v="Ali Haji, Kunal Kapoor, Muskkaan Jaferi, Hardik Thakkar, Ali Mir, Shaan Grover, M.K. Raina, Ivan Rodrigues"/>
    <x v="4"/>
    <s v="October 5, 2019"/>
    <n v="2021"/>
    <x v="23"/>
    <n v="7"/>
    <s v="TV-MA"/>
    <x v="0"/>
    <s v="Restricted"/>
    <n v="109"/>
    <s v="Medium"/>
    <x v="0"/>
  </r>
  <r>
    <x v="1880"/>
    <x v="0"/>
    <s v="Brother in Love"/>
    <s v="Onur Bilgetay"/>
    <s v="Cem Gelinolu, Melis Babadag, Ege Kkenli, Mfit Kayacan, Lale Baar, Ali Erkazan, zlem akar, Selen Doma, Ferdi Sancar, Gven Hokna"/>
    <x v="104"/>
    <s v="October 4, 2019"/>
    <n v="2021"/>
    <x v="23"/>
    <n v="7"/>
    <s v="TV-MA"/>
    <x v="0"/>
    <s v="Restricted"/>
    <n v="110"/>
    <s v="Medium"/>
    <x v="4"/>
  </r>
  <r>
    <x v="1881"/>
    <x v="0"/>
    <s v="In the Tall Grass"/>
    <s v="Vincenzo Natali"/>
    <s v="Patrick Wilson, Laysla De Oliveira, Avery Whitted, Harrison Gilbertson, Rachel Wilson, Will Buie Jr."/>
    <x v="41"/>
    <s v="October 4, 2019"/>
    <n v="2021"/>
    <x v="23"/>
    <n v="7"/>
    <s v="TV-MA"/>
    <x v="0"/>
    <s v="Restricted"/>
    <n v="102"/>
    <s v="Medium"/>
    <x v="94"/>
  </r>
  <r>
    <x v="1882"/>
    <x v="0"/>
    <s v="Kids on the Block"/>
    <s v="Tuge Soysop"/>
    <s v="Selim Bayraktar, Berat Efe Parlar, Esat Polat Gler, Eda Der, Dora Dalg, Taha Snmezisik, Zeynep Ilgin elik, Arda Taarcan, Alperen Efe Esmer, lknur Klahloglu, kra Klahlolu"/>
    <x v="104"/>
    <s v="October 4, 2019"/>
    <n v="2021"/>
    <x v="23"/>
    <n v="7"/>
    <s v="TV-PG"/>
    <x v="2"/>
    <s v="Guidance"/>
    <n v="102"/>
    <s v="Medium"/>
    <x v="17"/>
  </r>
  <r>
    <x v="1883"/>
    <x v="0"/>
    <s v="Super Monsters: Vida's First Halloween"/>
    <s v="Jacob Joice, Steve Ball"/>
    <s v="Gigi Saul Guerrero, Elyse Maloway, Vincent Tong, Erin Mathews, Andrea Libman, Alessandro Juliani, Nicole Anthony, Diana Kaarina, Ian James Corlett, Britt McKillip, Kathleen Barr"/>
    <x v="2"/>
    <s v="October 4, 2019"/>
    <n v="2021"/>
    <x v="23"/>
    <n v="7"/>
    <s v="TV-Y"/>
    <x v="3"/>
    <s v="Safe"/>
    <n v="24"/>
    <s v="Short"/>
    <x v="80"/>
  </r>
  <r>
    <x v="1884"/>
    <x v="0"/>
    <s v="Ready to Mingle"/>
    <s v="Luis Javier Henaine"/>
    <s v="Cassandra Ciangherotti, Gabriela de la Garza, Irn Castillo, Sophie Alexander-Katz, Flor Eduarda Gurrola, Mariana Cabrera, Juan Pablo Medina, Pablo Cruz Guerrero, Diana Bovio, Andrs Almeida"/>
    <x v="38"/>
    <s v="October 2, 2019"/>
    <n v="2021"/>
    <x v="23"/>
    <n v="7"/>
    <s v="TV-MA"/>
    <x v="0"/>
    <s v="Restricted"/>
    <n v="98"/>
    <s v="Medium"/>
    <x v="4"/>
  </r>
  <r>
    <x v="1885"/>
    <x v="1"/>
    <s v="Cheese in the Trap"/>
    <s v="Lee Yoon-jung"/>
    <s v="Park Hae-Jin, Kim Go-eun, Seo Kang-jun, Lee Sung-kyoung, Nam Joo-hyuk, Park Min-ji, Hwang Seog-jeong, Son Byung-ho, Ahn Kil-kang"/>
    <x v="68"/>
    <s v="October 1, 2019"/>
    <n v="2021"/>
    <x v="32"/>
    <n v="10"/>
    <s v="TV-14"/>
    <x v="1"/>
    <s v="Guidance"/>
    <s v="1 Season"/>
    <s v="Seasons"/>
    <x v="226"/>
  </r>
  <r>
    <x v="1886"/>
    <x v="0"/>
    <s v="First Kiss"/>
    <s v="Roy Poortmans"/>
    <s v="Vajn van den Bosch, Buddy Vedder, Leontine Borsato, Caroline de Bruijn, Stijn Fransen, Marije Zuurveld"/>
    <x v="119"/>
    <s v="October 1, 2019"/>
    <n v="2021"/>
    <x v="21"/>
    <n v="8"/>
    <s v="TV-14"/>
    <x v="1"/>
    <s v="Guidance"/>
    <n v="90"/>
    <s v="Medium"/>
    <x v="23"/>
  </r>
  <r>
    <x v="1887"/>
    <x v="0"/>
    <s v="Nikki Glaser: Bangin"/>
    <s v="Nicholaus Goossen"/>
    <s v="Nikki Glaser"/>
    <x v="2"/>
    <s v="October 1, 2019"/>
    <n v="2021"/>
    <x v="23"/>
    <n v="7"/>
    <s v="TV-MA"/>
    <x v="0"/>
    <s v="Restricted"/>
    <n v="64"/>
    <s v="Short"/>
    <x v="59"/>
  </r>
  <r>
    <x v="1888"/>
    <x v="0"/>
    <s v="Rugrats in Paris: The Movie"/>
    <s v="Stig Bergqvist, Paul Demeyer"/>
    <s v="Elizabeth Daily, Tara Strong, Cheryl Chase, Christine Cavanaugh, Cree Summer, Kath Soucie, Michael Bell, Tress MacNeille, Casey Kasem, Joe Alaskey, Debbie Reynolds, Jack Riley, Susan Sarandon, John Lithgow"/>
    <x v="15"/>
    <s v="October 1, 2019"/>
    <n v="2021"/>
    <x v="42"/>
    <n v="26"/>
    <s v="G"/>
    <x v="2"/>
    <s v="Guidance"/>
    <n v="79"/>
    <s v="Short"/>
    <x v="17"/>
  </r>
  <r>
    <x v="1889"/>
    <x v="0"/>
    <s v="The Rugrats Movie"/>
    <s v="Igor Kovalyov, Norton Virgien"/>
    <s v="Elizabeth Daily, Christine Cavanaugh, Kath Soucie, Melanie Chartoff, Phil Proctor, Cree Summer, Cheryl Chase, Tara Strong, Jack Riley, Joe Alaskey, Michael Bell, Tress MacNeille, Busta Rhymes, Whoopi Goldberg, David Spade"/>
    <x v="2"/>
    <s v="October 1, 2019"/>
    <n v="2021"/>
    <x v="2"/>
    <n v="28"/>
    <s v="G"/>
    <x v="2"/>
    <s v="Guidance"/>
    <n v="81"/>
    <s v="Short"/>
    <x v="17"/>
  </r>
  <r>
    <x v="1890"/>
    <x v="0"/>
    <s v="The Squid and the Whale"/>
    <s v="Noah Baumbach"/>
    <s v="Jeff Daniels, Laura Linney, Jesse Eisenberg, Owen Kline, William Baldwin, Halley Feiffer, Anna Paquin, Ken Leung, David Benger, Adam Rose"/>
    <x v="2"/>
    <s v="October 1, 2019"/>
    <n v="2021"/>
    <x v="19"/>
    <n v="21"/>
    <s v="R"/>
    <x v="0"/>
    <s v="Restricted"/>
    <n v="81"/>
    <s v="Short"/>
    <x v="22"/>
  </r>
  <r>
    <x v="1891"/>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s v="September 30, 2019"/>
    <n v="2021"/>
    <x v="23"/>
    <n v="7"/>
    <s v="TV-MA"/>
    <x v="0"/>
    <s v="Restricted"/>
    <s v="5 Seasons"/>
    <s v="Seasons"/>
    <x v="229"/>
  </r>
  <r>
    <x v="1892"/>
    <x v="0"/>
    <s v="Mo Gilligan: Momentum"/>
    <s v="Chris Howe"/>
    <s v="Mo Gilligan"/>
    <x v="1"/>
    <s v="September 30, 2019"/>
    <n v="2021"/>
    <x v="23"/>
    <n v="7"/>
    <s v="TV-MA"/>
    <x v="0"/>
    <s v="Restricted"/>
    <n v="64"/>
    <s v="Short"/>
    <x v="59"/>
  </r>
  <r>
    <x v="1893"/>
    <x v="0"/>
    <s v="TUNA GIRL"/>
    <s v="Mana Yasuda"/>
    <s v="Fuka Koshiba, Tom Fujita, Hidetoshi Hoshida, Hiroto Kanai, Ryosuke Yusa, Shuri Tanaka, Chal Inoue, Takashi Taniguchi, Takeshi Masu"/>
    <x v="8"/>
    <s v="September 28, 2019"/>
    <n v="2021"/>
    <x v="23"/>
    <n v="7"/>
    <s v="TV-PG"/>
    <x v="2"/>
    <s v="Guidance"/>
    <n v="90"/>
    <s v="Medium"/>
    <x v="3"/>
  </r>
  <r>
    <x v="1894"/>
    <x v="0"/>
    <s v="Deliha 2"/>
    <s v="Gupse zay"/>
    <s v="Gupse zay, Eda Ece, Aksel Bonfil, Derya Alabora, Esin Eden, Hlya Duyar, Ali elik, Mert ner"/>
    <x v="104"/>
    <s v="September 27, 2019"/>
    <n v="2021"/>
    <x v="21"/>
    <n v="8"/>
    <s v="TV-PG"/>
    <x v="2"/>
    <s v="Guidance"/>
    <n v="102"/>
    <s v="Medium"/>
    <x v="43"/>
  </r>
  <r>
    <x v="1895"/>
    <x v="0"/>
    <s v="In the Shadow of the Moon"/>
    <s v="Jim Mickle"/>
    <s v="Boyd Holbrook, Michael C. Hall, Cleopatra Coleman, Bokeem Woodbine, Rudi Dharmalingam, Rachel Keller"/>
    <x v="14"/>
    <s v="September 27, 2019"/>
    <n v="2021"/>
    <x v="23"/>
    <n v="7"/>
    <s v="TV-MA"/>
    <x v="0"/>
    <s v="Restricted"/>
    <n v="116"/>
    <s v="Medium"/>
    <x v="230"/>
  </r>
  <r>
    <x v="1896"/>
    <x v="0"/>
    <s v="Malaal"/>
    <s v="Mangesh Hadawale"/>
    <s v="Meezaan Jaffrey, Sharmin Segal, Chinmaya Surve, Anil Gawas, Sonal Jha, Sanjay Gurbaxani, Sameer Dharmadhikari, Deepak Damle"/>
    <x v="4"/>
    <s v="September 26, 2019"/>
    <n v="2021"/>
    <x v="23"/>
    <n v="7"/>
    <s v="TV-14"/>
    <x v="1"/>
    <s v="Guidance"/>
    <n v="133"/>
    <s v="Medium"/>
    <x v="23"/>
  </r>
  <r>
    <x v="1897"/>
    <x v="0"/>
    <s v="The Grandmaster"/>
    <s v="Wong Kar Wai"/>
    <s v="Tony Leung Chiu-wai, Zhang Ziyi, Chang Chen, Xiao Shen-Yang, Zhao Benshan, Song Hye-kyo, Wang Qingxiang, Zhang Jin, Lo Hoi-pang, Cung Le, Julian Cheung"/>
    <x v="208"/>
    <s v="September 26, 2019"/>
    <n v="2021"/>
    <x v="4"/>
    <n v="13"/>
    <s v="PG-13"/>
    <x v="1"/>
    <s v="Guidance"/>
    <n v="108"/>
    <s v="Medium"/>
    <x v="53"/>
  </r>
  <r>
    <x v="1898"/>
    <x v="0"/>
    <s v="Inside Man: Most Wanted"/>
    <s v="Michael J. Bassett"/>
    <s v="Aml Ameen, Rhea Seehorn, Roxanne McKee, Urs Rechn, Akshay Kumar, Tanya van Graan, Andre Jacobs, Sven Ruygrok"/>
    <x v="2"/>
    <s v="September 24, 2019"/>
    <n v="2021"/>
    <x v="23"/>
    <n v="7"/>
    <s v="R"/>
    <x v="0"/>
    <s v="Restricted"/>
    <n v="106"/>
    <s v="Medium"/>
    <x v="12"/>
  </r>
  <r>
    <x v="1899"/>
    <x v="0"/>
    <s v="Jeff Dunham: Beside Himself"/>
    <s v="Troy Miller"/>
    <s v="Jeff Dunham"/>
    <x v="2"/>
    <s v="September 24, 2019"/>
    <n v="2021"/>
    <x v="23"/>
    <n v="7"/>
    <s v="TV-MA"/>
    <x v="0"/>
    <s v="Restricted"/>
    <n v="58"/>
    <s v="Short"/>
    <x v="59"/>
  </r>
  <r>
    <x v="1900"/>
    <x v="0"/>
    <s v="Manmadhudu 2"/>
    <s v="Rahul Ravindran"/>
    <s v="Nagarjuna Akkineni, Rakul Preet Singh, Lakshmi, Rao Ramesh, Vennela Kishore, Jhansi, Devadarshini Chetan, Nishanti"/>
    <x v="4"/>
    <s v="September 23, 2019"/>
    <n v="2021"/>
    <x v="23"/>
    <n v="7"/>
    <s v="TV-MA"/>
    <x v="0"/>
    <s v="Restricted"/>
    <n v="152"/>
    <s v="Medium"/>
    <x v="36"/>
  </r>
  <r>
    <x v="1901"/>
    <x v="0"/>
    <s v="Under the Eiffel Tower"/>
    <s v="Archie Borders"/>
    <s v="Matt Walsh, Judith Godreche, Reid Scott, Michaela Watkins, David Wain, Gary Cole"/>
    <x v="2"/>
    <s v="September 23, 2019"/>
    <n v="2021"/>
    <x v="21"/>
    <n v="8"/>
    <s v="TV-MA"/>
    <x v="0"/>
    <s v="Restricted"/>
    <n v="87"/>
    <s v="Short"/>
    <x v="122"/>
  </r>
  <r>
    <x v="1902"/>
    <x v="0"/>
    <s v="Do Paise Ki Dhoop Chaar Aane Ki Baarish"/>
    <s v="Deepti Naval"/>
    <s v="Manisha Koirala, Rajit Kapoor, Sanaj Naval, Rajendra Gupta, Suhaas Khandke, Nassar Abdulla, Saurabh Dubey, Usha Jadhav, Ashwin Kaushal, Milind Soman"/>
    <x v="4"/>
    <s v="September 22, 2019"/>
    <n v="2021"/>
    <x v="17"/>
    <n v="17"/>
    <s v="TV-MA"/>
    <x v="0"/>
    <s v="Restricted"/>
    <n v="121"/>
    <s v="Medium"/>
    <x v="0"/>
  </r>
  <r>
    <x v="1903"/>
    <x v="0"/>
    <s v="Between Two Ferns: The Movie"/>
    <s v="Scott Aukerman"/>
    <s v="Zach Galifianakis, Lauren Lapkus, Ryan Gaul, Jiavani Linayao, Will Ferrell"/>
    <x v="2"/>
    <s v="September 20, 2019"/>
    <n v="2021"/>
    <x v="23"/>
    <n v="7"/>
    <s v="TV-MA"/>
    <x v="0"/>
    <s v="Restricted"/>
    <n v="83"/>
    <s v="Short"/>
    <x v="5"/>
  </r>
  <r>
    <x v="1904"/>
    <x v="1"/>
    <s v="Criminal: Spain"/>
    <s v="Mariano Barroso"/>
    <s v="Emma Surez, Jorge Bosch, lvaro Cervantes, Carmen Machi, Inma Cuesta, Eduard Fernndez, Mara Morales, Jos ngel Egido, Daniel Chamorro, Javi Coll, Carlos Manuel Daz, Nuria Menca, Milo Taboada"/>
    <x v="35"/>
    <s v="September 20, 2019"/>
    <n v="2021"/>
    <x v="23"/>
    <n v="7"/>
    <s v="TV-MA"/>
    <x v="0"/>
    <s v="Restricted"/>
    <s v="1 Season"/>
    <s v="Seasons"/>
    <x v="231"/>
  </r>
  <r>
    <x v="1905"/>
    <x v="1"/>
    <s v="The Hockey Girls"/>
    <s v="Kiko Cruz Claverol, Patricia Font"/>
    <s v="Iria del Ro, Nora Navas, Josep Linuesa, Natlia Barrientos, Dlia Brufau, Yasmina Drissi Sales, Jlia Gibert, Mireia Oriol, Asia Ortega Leiva, Claudia Riera, Mireia Aixal, Juli Fbregas, gata Roca, Marc Clotet"/>
    <x v="35"/>
    <s v="September 20, 2019"/>
    <n v="2021"/>
    <x v="23"/>
    <n v="7"/>
    <s v="TV-MA"/>
    <x v="0"/>
    <s v="Restricted"/>
    <s v="1 Season"/>
    <s v="Seasons"/>
    <x v="232"/>
  </r>
  <r>
    <x v="1906"/>
    <x v="0"/>
    <s v="Travel Mates 2"/>
    <s v="Bedran Gzel"/>
    <s v="Ouzhan Ko, brahim Bykak, Ezgi Eybolu, Olgun Toker, Kadir Polati, Aycan Koptur, Bahar ahin, Kvan Baran Arslan"/>
    <x v="104"/>
    <s v="September 20, 2019"/>
    <n v="2021"/>
    <x v="21"/>
    <n v="8"/>
    <s v="TV-MA"/>
    <x v="0"/>
    <s v="Restricted"/>
    <n v="111"/>
    <s v="Medium"/>
    <x v="43"/>
  </r>
  <r>
    <x v="1907"/>
    <x v="0"/>
    <s v="Kabir Singh"/>
    <s v="Sandeep Reddy Vanga"/>
    <s v="Shahid Kapoor, Kiara Advani, Suresh Oberoi, Arjan Bajwa, Adil Hussain, Nikita Dutta, Kamini Kaushal, Anurag Arora"/>
    <x v="4"/>
    <s v="September 19, 2019"/>
    <n v="2021"/>
    <x v="23"/>
    <n v="7"/>
    <s v="TV-MA"/>
    <x v="0"/>
    <s v="Restricted"/>
    <n v="171"/>
    <s v="Medium"/>
    <x v="23"/>
  </r>
  <r>
    <x v="1908"/>
    <x v="0"/>
    <s v="Avengement"/>
    <s v="Jesse V. Johnson"/>
    <s v="Scott Adkins, Craig Fairbrass, Thomas Turgoose, Nick Moran, Kierston Wareing, Mark Strange, Leo Gregory, Luke LaFontaine, Beau Fowler, Dan Styles"/>
    <x v="1"/>
    <s v="September 17, 2019"/>
    <n v="2021"/>
    <x v="23"/>
    <n v="7"/>
    <s v="TV-MA"/>
    <x v="0"/>
    <s v="Restricted"/>
    <n v="88"/>
    <s v="Short"/>
    <x v="12"/>
  </r>
  <r>
    <x v="1909"/>
    <x v="0"/>
    <s v="Sebastian Maniscalco: What's Wrong with People?"/>
    <s v="Manny Rodriguez"/>
    <s v="Sebastian Maniscalco"/>
    <x v="2"/>
    <s v="September 17, 2019"/>
    <n v="2021"/>
    <x v="10"/>
    <n v="14"/>
    <s v="TV-MA"/>
    <x v="0"/>
    <s v="Restricted"/>
    <n v="76"/>
    <s v="Short"/>
    <x v="59"/>
  </r>
  <r>
    <x v="1910"/>
    <x v="0"/>
    <s v="Los Tigres del Norte at Folsom Prison"/>
    <s v="Tom Donahue"/>
    <s v="Los Tigres del Norte"/>
    <x v="2"/>
    <s v="September 15, 2019"/>
    <n v="2021"/>
    <x v="23"/>
    <n v="7"/>
    <s v="TV-PG"/>
    <x v="2"/>
    <s v="Guidance"/>
    <n v="64"/>
    <s v="Short"/>
    <x v="109"/>
  </r>
  <r>
    <x v="1911"/>
    <x v="0"/>
    <s v="Steal a Pencil for Me"/>
    <s v="Michle Ohayon"/>
    <s v="Jack Polak, Ina Soep"/>
    <x v="2"/>
    <s v="September 15, 2019"/>
    <n v="2021"/>
    <x v="20"/>
    <n v="20"/>
    <s v="TV-14"/>
    <x v="1"/>
    <s v="Guidance"/>
    <n v="94"/>
    <s v="Medium"/>
    <x v="65"/>
  </r>
  <r>
    <x v="1912"/>
    <x v="0"/>
    <s v="Oh! Baby"/>
    <s v="B. V. Nandini Reddy"/>
    <s v="Samantha Ruth Prabhu, Lakshmi, Rajendraprasad, Naga Shourya, Rao Ramesh, Teja Sajja, Pragathi, Jagapathi Babu, Aishwarya, Urvashi"/>
    <x v="4"/>
    <s v="September 14, 2019"/>
    <n v="2021"/>
    <x v="23"/>
    <n v="7"/>
    <s v="TV-14"/>
    <x v="1"/>
    <s v="Guidance"/>
    <n v="157"/>
    <s v="Medium"/>
    <x v="48"/>
  </r>
  <r>
    <x v="1913"/>
    <x v="0"/>
    <s v="The Crystal Calls Making the Dark Crystal: Age of Resistance"/>
    <s v="Randall Lobb"/>
    <s v="Taron Egerton, Natalie Dormer, Simon Pegg, Jason Isaacs"/>
    <x v="2"/>
    <s v="September 14, 2019"/>
    <n v="2021"/>
    <x v="23"/>
    <n v="7"/>
    <s v="TV-PG"/>
    <x v="2"/>
    <s v="Guidance"/>
    <n v="83"/>
    <s v="Short"/>
    <x v="98"/>
  </r>
  <r>
    <x v="1914"/>
    <x v="0"/>
    <s v="Hello, Privilege. It's Me, Chelsea"/>
    <s v="Alex Stapleton"/>
    <s v="Chelsea Handler"/>
    <x v="2"/>
    <s v="September 13, 2019"/>
    <n v="2021"/>
    <x v="23"/>
    <n v="7"/>
    <s v="TV-MA"/>
    <x v="0"/>
    <s v="Restricted"/>
    <n v="65"/>
    <s v="Short"/>
    <x v="65"/>
  </r>
  <r>
    <x v="1915"/>
    <x v="0"/>
    <s v="Locked on You"/>
    <s v="Kvan Barun"/>
    <s v="Ata Demirer, Demet Akba, Gonca Vuslateri, lker Aksum, Tark nlolu, Erkan Can, Hande Dane, Ayten Uncuolu, Hakan Salnm, tar Gkseven"/>
    <x v="104"/>
    <s v="September 13, 2019"/>
    <n v="2021"/>
    <x v="21"/>
    <n v="8"/>
    <s v="TV-14"/>
    <x v="1"/>
    <s v="Guidance"/>
    <n v="105"/>
    <s v="Medium"/>
    <x v="43"/>
  </r>
  <r>
    <x v="1916"/>
    <x v="0"/>
    <s v="Shanghai Fortress"/>
    <s v="Teng Huatao"/>
    <s v="Lu Han, Shu Qi, Shi Liang, Godfrey Gao, Wang Gongliang, Wang Sen, Sun Jialing, Vincent Matile"/>
    <x v="103"/>
    <s v="September 13, 2019"/>
    <n v="2021"/>
    <x v="23"/>
    <n v="7"/>
    <s v="TV-14"/>
    <x v="1"/>
    <s v="Guidance"/>
    <n v="107"/>
    <s v="Medium"/>
    <x v="23"/>
  </r>
  <r>
    <x v="1917"/>
    <x v="0"/>
    <s v="Tall Girl"/>
    <s v="Nzingha Stewart"/>
    <s v="Ava Michelle, Griffin Gluck, Sabrina Carpenter, Paris Berelc, Luke Eisner, Clara Wilsey, Anjelika Washington, Rico Paris, Angela Kinsey, Steve Zahn"/>
    <x v="2"/>
    <s v="September 13, 2019"/>
    <n v="2021"/>
    <x v="23"/>
    <n v="7"/>
    <s v="TV-PG"/>
    <x v="2"/>
    <s v="Guidance"/>
    <n v="103"/>
    <s v="Medium"/>
    <x v="174"/>
  </r>
  <r>
    <x v="1918"/>
    <x v="0"/>
    <s v="Bill Burr: Paper Tiger"/>
    <s v="Mike Binder"/>
    <s v="Bill Burr"/>
    <x v="31"/>
    <s v="September 10, 2019"/>
    <n v="2021"/>
    <x v="23"/>
    <n v="7"/>
    <s v="TV-MA"/>
    <x v="0"/>
    <s v="Restricted"/>
    <n v="67"/>
    <s v="Short"/>
    <x v="59"/>
  </r>
  <r>
    <x v="1919"/>
    <x v="0"/>
    <s v="Article 15"/>
    <s v="Anubhav Sinha"/>
    <s v="Ayushmann Khurrana, Nassar, Manoj Pahwa, Kumud Mishra, Isha Talwar, Sayani Gupta, Mohammed Zeeshan Ayyub, Subhrajyoti Barat, Sushil Pandey, Aakash Dabhade"/>
    <x v="4"/>
    <s v="September 6, 2019"/>
    <n v="2021"/>
    <x v="23"/>
    <n v="7"/>
    <s v="TV-MA"/>
    <x v="0"/>
    <s v="Restricted"/>
    <n v="125"/>
    <s v="Medium"/>
    <x v="20"/>
  </r>
  <r>
    <x v="1920"/>
    <x v="0"/>
    <s v="Care of Kancharapalem"/>
    <s v="Maha Venkatesh"/>
    <s v="Subba Rao Vepada, Radha Bessy, Kesava Karri, Nithyasri Goru, Karthik Rathnam, Praneetha Patnaik, Mohan Bhagath, Praveena Paruchuri"/>
    <x v="4"/>
    <s v="September 6, 2019"/>
    <n v="2021"/>
    <x v="21"/>
    <n v="8"/>
    <s v="TV-MA"/>
    <x v="0"/>
    <s v="Restricted"/>
    <n v="142"/>
    <s v="Medium"/>
    <x v="22"/>
  </r>
  <r>
    <x v="1921"/>
    <x v="0"/>
    <s v="Ee Nagaraniki Emaindi"/>
    <s v="Tharun Bhascker"/>
    <s v="Vishwaksen Naidu, Sushanth Reddy, Abhinav Gomatam, Venkatesh Kakumanu, Anisha Ambrose, Simran Choudhary"/>
    <x v="4"/>
    <s v="September 6, 2019"/>
    <n v="2021"/>
    <x v="21"/>
    <n v="8"/>
    <s v="TV-14"/>
    <x v="1"/>
    <s v="Guidance"/>
    <n v="133"/>
    <s v="Medium"/>
    <x v="122"/>
  </r>
  <r>
    <x v="1922"/>
    <x v="0"/>
    <s v="Kill Me If You Dare"/>
    <s v="enol Snmez"/>
    <s v="Murat Boz, Seda Bakan, Aelya Topalolu, zgr Emre Yldrm, Seda Gven, Yosi Mizrahi, Dilad imek, Ali Yourtuolu"/>
    <x v="104"/>
    <s v="September 6, 2019"/>
    <n v="2021"/>
    <x v="23"/>
    <n v="7"/>
    <s v="TV-14"/>
    <x v="1"/>
    <s v="Guidance"/>
    <n v="100"/>
    <s v="Medium"/>
    <x v="4"/>
  </r>
  <r>
    <x v="1923"/>
    <x v="0"/>
    <s v="Saawan"/>
    <s v="Farhan Alam"/>
    <s v="Karam Hussain, Arif Bahlim, Najiba Faiz, Saleem Mairaj, Imran Aslam, Daniyal Yousuf, Sohail Malik, Ali Hafiz"/>
    <x v="283"/>
    <s v="September 4, 2019"/>
    <n v="2021"/>
    <x v="32"/>
    <n v="10"/>
    <s v="TV-14"/>
    <x v="1"/>
    <s v="Guidance"/>
    <n v="128"/>
    <s v="Medium"/>
    <x v="0"/>
  </r>
  <r>
    <x v="1924"/>
    <x v="0"/>
    <s v="Watchman"/>
    <s v="A. L. Vijay"/>
    <s v="G.V. Prakash Kumar, Samyuktha Hegde, Suman, Raj Arjun, Yogi Babu, Munishkanth"/>
    <x v="4"/>
    <s v="September 4, 2019"/>
    <n v="2021"/>
    <x v="23"/>
    <n v="7"/>
    <s v="TV-14"/>
    <x v="1"/>
    <s v="Guidance"/>
    <n v="93"/>
    <s v="Medium"/>
    <x v="36"/>
  </r>
  <r>
    <x v="1925"/>
    <x v="1"/>
    <s v="Naruto"/>
    <s v="Hayato Date"/>
    <s v="Junko Takeuchi, Chie Nakamura, Noriaki Sugiyama, Kazuhiko Inoue, Toshihiko Seki, Hidekatsu Shibata, Masako Katsuki, Nana Mizuki"/>
    <x v="8"/>
    <s v="September 1, 2019"/>
    <n v="2021"/>
    <x v="20"/>
    <n v="20"/>
    <s v="TV-14"/>
    <x v="1"/>
    <s v="Guidance"/>
    <s v="9 Seasons"/>
    <s v="Seasons"/>
    <x v="223"/>
  </r>
  <r>
    <x v="1926"/>
    <x v="0"/>
    <s v="Olmo &amp; the Seagull"/>
    <s v="Petra Costa, Lea Glob"/>
    <s v="Olivia Corsini, Sergio Nicolai, Arman Saribekyan, Sylvain Jailloux, Francis Ressort, Pancho Garcia Aguirre, Shaghayegh Beheshti, Elena Bellei, Sbastien Brottet-Michel, Clia Catalifo"/>
    <x v="284"/>
    <s v="September 1, 2019"/>
    <n v="2021"/>
    <x v="28"/>
    <n v="12"/>
    <s v="TV-MA"/>
    <x v="0"/>
    <s v="Restricted"/>
    <n v="82"/>
    <s v="Short"/>
    <x v="0"/>
  </r>
  <r>
    <x v="1927"/>
    <x v="0"/>
    <s v="Spookley the Square Pumpkin"/>
    <s v="Bernie Denk"/>
    <s v="Sonja Ball, Craig Francis, Rick Jones, Michel Perron, Holly Gauthier-Frankel, Norman Groulx, Terrence Scammell, Bruce Dinsmore, Jennifer Seguin"/>
    <x v="2"/>
    <s v="September 1, 2019"/>
    <n v="2021"/>
    <x v="14"/>
    <n v="22"/>
    <s v="G"/>
    <x v="2"/>
    <s v="Guidance"/>
    <n v="47"/>
    <s v="Short"/>
    <x v="80"/>
  </r>
  <r>
    <x v="1928"/>
    <x v="0"/>
    <s v="Uncle Naji in UAE"/>
    <s v="Ahmed Zain"/>
    <s v="Ibrahim Almeirasi, Ahmed Saif, Alia Almannai, Mohamed Morshed, Mohamed Alkendi, Tariq Almuhairi"/>
    <x v="90"/>
    <s v="September 1, 2019"/>
    <n v="2021"/>
    <x v="23"/>
    <n v="7"/>
    <s v="TV-14"/>
    <x v="1"/>
    <s v="Guidance"/>
    <n v="95"/>
    <s v="Medium"/>
    <x v="43"/>
  </r>
  <r>
    <x v="1929"/>
    <x v="0"/>
    <s v="Feo pero sabroso"/>
    <s v="Fernando Aylln"/>
    <s v="Ivn Marn, Lina Cardona, Carlos Barbosa, Ana Cristina Botero, Karine Amaya, Fabiola Posada, Nelson Polana, Andrea Carvajal, Roco Tavera, Alberto Saavedra, Christian Lpez, Jorge Herrera, Ricardo Quevedo"/>
    <x v="36"/>
    <s v="August 30, 2019"/>
    <n v="2021"/>
    <x v="21"/>
    <n v="8"/>
    <s v="TV-MA"/>
    <x v="0"/>
    <s v="Restricted"/>
    <n v="91"/>
    <s v="Medium"/>
    <x v="43"/>
  </r>
  <r>
    <x v="1930"/>
    <x v="0"/>
    <s v="Mi amigo Alexis"/>
    <s v="Alejandro Fernndez Almendras"/>
    <s v="Luciano Gonzlez, Alexis Snchez, Daniel Muoz, Ignacia Uribe, Marco Baeza, Manuela Oyarzn, Camilo Carmona, Alejandra Yaez, Lorna Campos, Gustavo Becerra"/>
    <x v="215"/>
    <s v="August 30, 2019"/>
    <n v="2021"/>
    <x v="23"/>
    <n v="7"/>
    <s v="TV-PG"/>
    <x v="2"/>
    <s v="Guidance"/>
    <n v="102"/>
    <s v="Medium"/>
    <x v="73"/>
  </r>
  <r>
    <x v="1931"/>
    <x v="0"/>
    <s v="Unbridled"/>
    <s v="Jota Linares"/>
    <s v="Natalia de Molina, Daniel Grao, Natalia Mateo, Ignacio Mateos, Borja Luna, Mario Tardn, Mariana Cordero"/>
    <x v="35"/>
    <s v="August 30, 2019"/>
    <n v="2021"/>
    <x v="21"/>
    <n v="8"/>
    <s v="TV-MA"/>
    <x v="0"/>
    <s v="Restricted"/>
    <n v="100"/>
    <s v="Medium"/>
    <x v="107"/>
  </r>
  <r>
    <x v="1932"/>
    <x v="0"/>
    <s v="Falling Inn Love"/>
    <s v="Roger Kumble"/>
    <s v="Christina Milian, Adam Demos, Jeffrey Bowyer-Chapman, Anna Jullienne, Claire Chitham, Blair Strang, Jonathan Martin, William Walker, Daniel Watterson, Simone Walker"/>
    <x v="2"/>
    <s v="August 29, 2019"/>
    <n v="2021"/>
    <x v="23"/>
    <n v="7"/>
    <s v="TV-PG"/>
    <x v="2"/>
    <s v="Guidance"/>
    <n v="98"/>
    <s v="Medium"/>
    <x v="35"/>
  </r>
  <r>
    <x v="1933"/>
    <x v="0"/>
    <s v="Kardec"/>
    <s v="Wagner de Assis"/>
    <s v="Leonardo Medeiros, Sandra Corveloni, Genezio de Barros, Guilherme Piva, Leonardo Franco, Dalton Vigh, Charles Baudin, Julia Konrad"/>
    <x v="80"/>
    <s v="August 29, 2019"/>
    <n v="2021"/>
    <x v="23"/>
    <n v="7"/>
    <s v="TV-14"/>
    <x v="1"/>
    <s v="Guidance"/>
    <n v="110"/>
    <s v="Medium"/>
    <x v="89"/>
  </r>
  <r>
    <x v="1934"/>
    <x v="0"/>
    <s v="Travis Scott: Look Mom I Can Fly"/>
    <s v="White Trash Tyler"/>
    <s v="Travis Scott"/>
    <x v="2"/>
    <s v="August 28, 2019"/>
    <n v="2021"/>
    <x v="23"/>
    <n v="7"/>
    <s v="TV-MA"/>
    <x v="0"/>
    <s v="Restricted"/>
    <n v="85"/>
    <s v="Short"/>
    <x v="18"/>
  </r>
  <r>
    <x v="1935"/>
    <x v="0"/>
    <s v="Dave Chappelle: Sticks &amp; Stones"/>
    <s v="Stan Lathan"/>
    <s v="Dave Chappelle"/>
    <x v="2"/>
    <s v="August 26, 2019"/>
    <n v="2021"/>
    <x v="23"/>
    <n v="7"/>
    <s v="TV-MA"/>
    <x v="0"/>
    <s v="Restricted"/>
    <n v="66"/>
    <s v="Short"/>
    <x v="59"/>
  </r>
  <r>
    <x v="1936"/>
    <x v="0"/>
    <s v="Drink Drank Drunk"/>
    <s v="Yeung Yat-Tak"/>
    <s v="Carlos Chan, Ken Hung, Deep Ng, Michelle Wai, Yee Tong, Felix Lok, Kin-Yan Lee"/>
    <x v="25"/>
    <s v="August 24, 2019"/>
    <n v="2021"/>
    <x v="32"/>
    <n v="10"/>
    <s v="TV-MA"/>
    <x v="0"/>
    <s v="Restricted"/>
    <n v="92"/>
    <s v="Medium"/>
    <x v="43"/>
  </r>
  <r>
    <x v="1937"/>
    <x v="0"/>
    <s v="Kaake Da Viyah"/>
    <s v="Rai Yuvraj Bains"/>
    <s v="Priti Sapru, Nirmal Rishi, Jordan Sandhu, Prabh Grewal, Karamjit Anmol, Harby Sangha, Gurmeet Sajan, Prince Kanwaljit Singh"/>
    <x v="4"/>
    <s v="August 23, 2019"/>
    <n v="2021"/>
    <x v="23"/>
    <n v="7"/>
    <s v="TV-PG"/>
    <x v="2"/>
    <s v="Guidance"/>
    <n v="133"/>
    <s v="Medium"/>
    <x v="36"/>
  </r>
  <r>
    <x v="1938"/>
    <x v="0"/>
    <s v="Marriage Palace"/>
    <s v="Sunil Thakur"/>
    <s v="Sharry Mann, Payal Rajput, Jaswinder Bhalla, B.N. Sharma, Harby Sangha, Nirmal Rishi, Anita Devgan, Rupinder Roopi"/>
    <x v="4"/>
    <s v="August 23, 2019"/>
    <n v="2021"/>
    <x v="21"/>
    <n v="8"/>
    <s v="TV-14"/>
    <x v="1"/>
    <s v="Guidance"/>
    <n v="135"/>
    <s v="Medium"/>
    <x v="43"/>
  </r>
  <r>
    <x v="1939"/>
    <x v="0"/>
    <s v="Mayday Life"/>
    <s v="Muh Chen"/>
    <s v="Mayday, Huang Bo, Tony Leung Ka-fai"/>
    <x v="117"/>
    <s v="August 23, 2019"/>
    <n v="2021"/>
    <x v="23"/>
    <n v="7"/>
    <s v="TV-PG"/>
    <x v="2"/>
    <s v="Guidance"/>
    <n v="120"/>
    <s v="Medium"/>
    <x v="233"/>
  </r>
  <r>
    <x v="1940"/>
    <x v="0"/>
    <s v="Saavat"/>
    <s v="Saurabh Sinha"/>
    <s v="Smita Tambe, Milind Shirole, Shwetambari Ghute, Shitanshu Kumar Sharad, Nishikant Rawji, Sanjivani Khanvilkar"/>
    <x v="4"/>
    <s v="August 23, 2019"/>
    <n v="2021"/>
    <x v="23"/>
    <n v="7"/>
    <s v="TV-14"/>
    <x v="1"/>
    <s v="Guidance"/>
    <n v="118"/>
    <s v="Medium"/>
    <x v="0"/>
  </r>
  <r>
    <x v="1941"/>
    <x v="0"/>
    <s v="Game Over (Tamil Version)"/>
    <s v="Ashwin Saravanan"/>
    <s v="Taapsee Pannu, Vinodhini, Parvathi T, Ramya Subramanian, Sanchana Natarajan, Anish Kuruvilla, David Solomon Raja"/>
    <x v="285"/>
    <s v="August 21, 2019"/>
    <n v="2021"/>
    <x v="23"/>
    <n v="7"/>
    <s v="TV-MA"/>
    <x v="0"/>
    <s v="Restricted"/>
    <n v="98"/>
    <s v="Medium"/>
    <x v="86"/>
  </r>
  <r>
    <x v="1942"/>
    <x v="0"/>
    <s v="The Girl Allergic to Wi-Fi"/>
    <s v="Jun Lana"/>
    <s v="Sue Ramirez, Jameson Blake, Markus Paterson, Angellie Sao"/>
    <x v="83"/>
    <s v="August 21, 2019"/>
    <n v="2021"/>
    <x v="21"/>
    <n v="8"/>
    <s v="TV-MA"/>
    <x v="0"/>
    <s v="Restricted"/>
    <n v="104"/>
    <s v="Medium"/>
    <x v="83"/>
  </r>
  <r>
    <x v="1943"/>
    <x v="0"/>
    <s v="Simon Amstell: Set Free"/>
    <s v="Julia Knowles"/>
    <s v="Simon Amstell"/>
    <x v="1"/>
    <s v="August 20, 2019"/>
    <n v="2021"/>
    <x v="23"/>
    <n v="7"/>
    <s v="TV-MA"/>
    <x v="0"/>
    <s v="Restricted"/>
    <n v="52"/>
    <s v="Short"/>
    <x v="59"/>
  </r>
  <r>
    <x v="1944"/>
    <x v="0"/>
    <s v="Selfless"/>
    <s v="Tarsem Singh"/>
    <s v="Ryan Reynolds, Natalie Martinez, Matthew Goode, Ben Kingsley, Victor Garber, Derek Luke, Michelle Dockery, Melora Hardin, Brendan McCarthy, Sam Page"/>
    <x v="2"/>
    <s v="August 16, 2019"/>
    <n v="2021"/>
    <x v="25"/>
    <n v="11"/>
    <s v="PG-13"/>
    <x v="1"/>
    <s v="Guidance"/>
    <n v="117"/>
    <s v="Medium"/>
    <x v="16"/>
  </r>
  <r>
    <x v="1945"/>
    <x v="0"/>
    <s v="Sextuplets"/>
    <s v="Michael Tiddes"/>
    <s v="Marlon Wayans, Bresha Webb, Michael Ian Black, Glynn Turman, Molly Shannon, Debbi Morgan"/>
    <x v="2"/>
    <s v="August 16, 2019"/>
    <n v="2021"/>
    <x v="23"/>
    <n v="7"/>
    <s v="TV-14"/>
    <x v="1"/>
    <s v="Guidance"/>
    <n v="100"/>
    <s v="Medium"/>
    <x v="5"/>
  </r>
  <r>
    <x v="1946"/>
    <x v="0"/>
    <s v="The Little Switzerland"/>
    <s v="Kepa Sojo"/>
    <s v="Jon Plazaola, Maggie Civantos, Ingrid Garca Jonsson, Lander Otaola, Secun de la Rosa, Ramn Barea, Maribel Salas, Mikel Losada, Pepe Rapazote, Enrique Villn, Kandido Uranga, Anabela Teixeira, Karra Elejalde, Antonio Resines"/>
    <x v="35"/>
    <s v="August 16, 2019"/>
    <n v="2021"/>
    <x v="23"/>
    <n v="7"/>
    <s v="TV-MA"/>
    <x v="0"/>
    <s v="Restricted"/>
    <n v="86"/>
    <s v="Short"/>
    <x v="43"/>
  </r>
  <r>
    <x v="1947"/>
    <x v="1"/>
    <s v="Sacred Games"/>
    <s v="Vikramaditya Motwane, Anurag Kashyap"/>
    <s v="Saif Ali Khan, Nawazuddin Siddiqui, Radhika Apte, Neeraj Kabi, Jitendra Joshi"/>
    <x v="145"/>
    <s v="August 15, 2019"/>
    <n v="2021"/>
    <x v="23"/>
    <n v="7"/>
    <s v="TV-MA"/>
    <x v="0"/>
    <s v="Restricted"/>
    <s v="2 Seasons"/>
    <s v="Seasons"/>
    <x v="46"/>
  </r>
  <r>
    <x v="1948"/>
    <x v="1"/>
    <s v="Til Death Do Us Part"/>
    <s v="Cho Li, Chen Hung-yi, Weica Wang, Liu Bang-yao, Lin Guan-fu, Shen Chi, YC Tom Lee"/>
    <s v="Wen Chen-ling, River Huang, Lin He-xuan, Phoebe Lin, Janel Tsai, Dara Hanfman, Hsia Teng-hung, Nikki Hsin-Ying Hsieh"/>
    <x v="45"/>
    <s v="August 15, 2019"/>
    <n v="2021"/>
    <x v="23"/>
    <n v="7"/>
    <s v="TV-MA"/>
    <x v="0"/>
    <s v="Restricted"/>
    <s v="1 Season"/>
    <s v="Seasons"/>
    <x v="234"/>
  </r>
  <r>
    <x v="1949"/>
    <x v="0"/>
    <s v="Whindersson Nunes: Adult"/>
    <s v="Diego Pignataro"/>
    <s v="Whindersson Nunes"/>
    <x v="80"/>
    <s v="August 15, 2019"/>
    <n v="2021"/>
    <x v="23"/>
    <n v="7"/>
    <s v="TV-MA"/>
    <x v="0"/>
    <s v="Restricted"/>
    <n v="69"/>
    <s v="Short"/>
    <x v="59"/>
  </r>
  <r>
    <x v="1950"/>
    <x v="0"/>
    <s v="Uyare"/>
    <s v="Manu Ashokan"/>
    <s v="Parvathy, Asif Ali, Tovino Thomas, Siddique, Pratap Pothan, Samyuktha Menon, Anarkali Marikar, Prem Prakash"/>
    <x v="4"/>
    <s v="August 14, 2019"/>
    <n v="2021"/>
    <x v="23"/>
    <n v="7"/>
    <s v="TV-14"/>
    <x v="1"/>
    <s v="Guidance"/>
    <n v="119"/>
    <s v="Medium"/>
    <x v="3"/>
  </r>
  <r>
    <x v="1951"/>
    <x v="0"/>
    <s v="90 ML"/>
    <s v="Anita Udeep"/>
    <s v="Oviya, Masoom Shankar, Bommu Lakshmi, Monisha Ram, Tej Raj, Shree Gopika, Anson Paul, Devadarshini Chetan"/>
    <x v="4"/>
    <s v="August 13, 2019"/>
    <n v="2021"/>
    <x v="23"/>
    <n v="7"/>
    <s v="TV-MA"/>
    <x v="0"/>
    <s v="Restricted"/>
    <n v="123"/>
    <s v="Medium"/>
    <x v="48"/>
  </r>
  <r>
    <x v="1952"/>
    <x v="0"/>
    <s v="Calum von Moger: Unbroken"/>
    <s v="Vlad Yudin"/>
    <s v="Calum Von Moger"/>
    <x v="2"/>
    <s v="August 13, 2019"/>
    <n v="2021"/>
    <x v="23"/>
    <n v="7"/>
    <s v="TV-MA"/>
    <x v="0"/>
    <s v="Restricted"/>
    <n v="93"/>
    <s v="Medium"/>
    <x v="187"/>
  </r>
  <r>
    <x v="1953"/>
    <x v="0"/>
    <s v="Jaoon Kahan Bata Ae Dil"/>
    <s v="Aadish Keluskar"/>
    <s v="Khushboo Upadhyay, Rohit Kokate, Himanshu Kohli, Mohammed Shakir"/>
    <x v="4"/>
    <s v="August 9, 2019"/>
    <n v="2021"/>
    <x v="21"/>
    <n v="8"/>
    <s v="TV-MA"/>
    <x v="0"/>
    <s v="Restricted"/>
    <n v="107"/>
    <s v="Medium"/>
    <x v="0"/>
  </r>
  <r>
    <x v="1954"/>
    <x v="0"/>
    <s v="Rocko's Modern Life: Static Cling"/>
    <s v="Joe Murray, Cosmo Segurson"/>
    <s v="Carlos Alazraqui, Tom Kenny, Charlie Adler, Jill Talley, Mr. Lawrence, Joe Murray"/>
    <x v="2"/>
    <s v="August 9, 2019"/>
    <n v="2021"/>
    <x v="23"/>
    <n v="7"/>
    <s v="TV-Y7"/>
    <x v="3"/>
    <s v="Safe"/>
    <n v="46"/>
    <s v="Short"/>
    <x v="235"/>
  </r>
  <r>
    <x v="1955"/>
    <x v="1"/>
    <s v="The Family"/>
    <s v="Jesse Moss"/>
    <s v="James Cromwell, David Rysdahl, Ben Rosenfield, Zachary Booth"/>
    <x v="2"/>
    <s v="August 9, 2019"/>
    <n v="2021"/>
    <x v="23"/>
    <n v="7"/>
    <s v="TV-14"/>
    <x v="1"/>
    <s v="Guidance"/>
    <s v="1 Season"/>
    <s v="Seasons"/>
    <x v="133"/>
  </r>
  <r>
    <x v="1956"/>
    <x v="1"/>
    <s v="Reply 1994"/>
    <s v="Shin Won-ho"/>
    <s v="Go Ara, Jung Woo, Sung Dong-il, Dohee, Son Ho-jun, Kim Sung-kyun, Cha Seon-wu, Yoo Yeon-seok, Lee Il-hwa"/>
    <x v="68"/>
    <s v="August 8, 2019"/>
    <n v="2021"/>
    <x v="28"/>
    <n v="12"/>
    <s v="TV-MA"/>
    <x v="0"/>
    <s v="Restricted"/>
    <s v="1 Season"/>
    <s v="Seasons"/>
    <x v="226"/>
  </r>
  <r>
    <x v="1957"/>
    <x v="1"/>
    <s v="Reply 1997"/>
    <s v="Shin Won-ho"/>
    <s v="Jung Eun-ji, Seo In-guk, Shin So-yul, Ji-won Eun, Lee Ho-won, Lee Si-eon, Sung Dong-il, Lee Il-hwa, Song Jong-ho"/>
    <x v="68"/>
    <s v="August 8, 2019"/>
    <n v="2021"/>
    <x v="10"/>
    <n v="14"/>
    <s v="TV-MA"/>
    <x v="0"/>
    <s v="Restricted"/>
    <s v="1 Season"/>
    <s v="Seasons"/>
    <x v="226"/>
  </r>
  <r>
    <x v="1958"/>
    <x v="0"/>
    <s v="Badla"/>
    <s v="Sujoy Ghosh"/>
    <s v="Amitabh Bachchan, Taapsee Pannu, Amrita Singh, Tony Luke, Manav Kaul"/>
    <x v="4"/>
    <s v="August 7, 2019"/>
    <n v="2021"/>
    <x v="23"/>
    <n v="7"/>
    <s v="TV-14"/>
    <x v="1"/>
    <s v="Guidance"/>
    <n v="117"/>
    <s v="Medium"/>
    <x v="107"/>
  </r>
  <r>
    <x v="1959"/>
    <x v="0"/>
    <s v="Theo Von: No Offense"/>
    <s v="John Asher"/>
    <s v="Theo Von"/>
    <x v="2"/>
    <s v="August 7, 2019"/>
    <n v="2021"/>
    <x v="32"/>
    <n v="10"/>
    <s v="TV-MA"/>
    <x v="0"/>
    <s v="Restricted"/>
    <n v="67"/>
    <s v="Short"/>
    <x v="59"/>
  </r>
  <r>
    <x v="1960"/>
    <x v="0"/>
    <s v="Crazy Beautiful You"/>
    <s v="Mae Czarina Cruz"/>
    <s v="Kathryn Bernardo, Daniel Padilla, Lorna Tolentino, Gabby Concepcion, Inigo Pascual"/>
    <x v="83"/>
    <s v="August 6, 2019"/>
    <n v="2021"/>
    <x v="25"/>
    <n v="11"/>
    <s v="TV-14"/>
    <x v="1"/>
    <s v="Guidance"/>
    <n v="114"/>
    <s v="Medium"/>
    <x v="36"/>
  </r>
  <r>
    <x v="1961"/>
    <x v="0"/>
    <s v="I'm Brent Morin"/>
    <s v="Lance Bangs"/>
    <s v="Brent Morin"/>
    <x v="2"/>
    <s v="August 6, 2019"/>
    <n v="2021"/>
    <x v="25"/>
    <n v="11"/>
    <s v="TV-MA"/>
    <x v="0"/>
    <s v="Restricted"/>
    <n v="67"/>
    <s v="Short"/>
    <x v="59"/>
  </r>
  <r>
    <x v="1962"/>
    <x v="0"/>
    <s v="Jim Jefferies : BARE"/>
    <s v="Shannon Hartman"/>
    <s v="Jim Jefferies"/>
    <x v="2"/>
    <s v="August 6, 2019"/>
    <n v="2021"/>
    <x v="28"/>
    <n v="12"/>
    <s v="TV-MA"/>
    <x v="0"/>
    <s v="Restricted"/>
    <n v="77"/>
    <s v="Short"/>
    <x v="59"/>
  </r>
  <r>
    <x v="1963"/>
    <x v="0"/>
    <s v="Sebastian Maniscalco: Why Would You Do That"/>
    <s v="Joe DeMaio"/>
    <s v="Sebastian Maniscalco"/>
    <x v="2"/>
    <s v="August 6, 2019"/>
    <n v="2021"/>
    <x v="32"/>
    <n v="10"/>
    <s v="TV-MA"/>
    <x v="0"/>
    <s v="Restricted"/>
    <n v="63"/>
    <s v="Short"/>
    <x v="59"/>
  </r>
  <r>
    <x v="1964"/>
    <x v="0"/>
    <s v="Enter the Anime"/>
    <s v="Alex Burunova"/>
    <s v="Kozo Morishita, Yoko Takahashi, Shinji Aramaki, Kenji Kamiyama"/>
    <x v="37"/>
    <s v="August 5, 2019"/>
    <n v="2021"/>
    <x v="23"/>
    <n v="7"/>
    <s v="TV-MA"/>
    <x v="0"/>
    <s v="Restricted"/>
    <n v="59"/>
    <s v="Short"/>
    <x v="98"/>
  </r>
  <r>
    <x v="1965"/>
    <x v="0"/>
    <s v="No One Will Ever Know"/>
    <s v="Jess Torres Torres"/>
    <s v="Adriana Paz, Jorge A. Jimnez, David Medel, Arcelia Ramrez, Luciano Marti, Joanna Larequi, Claudia Santiago, Paul Choza, Gabriel Casanova, Alisson Santiago, Manuel Ojeda, Ofelia Medina, Silvia Pasquel"/>
    <x v="38"/>
    <s v="August 5, 2019"/>
    <n v="2021"/>
    <x v="5"/>
    <n v="9"/>
    <s v="TV-MA"/>
    <x v="0"/>
    <s v="Restricted"/>
    <n v="102"/>
    <s v="Medium"/>
    <x v="3"/>
  </r>
  <r>
    <x v="1966"/>
    <x v="0"/>
    <s v="Misfit"/>
    <s v="Erwin van den Eshof"/>
    <s v="Djamila, Niek Roozen, Bente Fokkens, Jolijn Henneman, Fenna Ramos, Jill Schirnhofer, Donny Roelvink, Dfano Holwijn, Luca Gilliot"/>
    <x v="119"/>
    <s v="August 3, 2019"/>
    <n v="2021"/>
    <x v="5"/>
    <n v="9"/>
    <s v="TV-14"/>
    <x v="1"/>
    <s v="Guidance"/>
    <n v="81"/>
    <s v="Short"/>
    <x v="197"/>
  </r>
  <r>
    <x v="1967"/>
    <x v="0"/>
    <s v="Uriyadi 2"/>
    <s v="Vijay Kumar"/>
    <s v="Vijay Kumar, Vismaya, Shankar Thas, Abbas, Sudhakar, Durai Ramesh"/>
    <x v="4"/>
    <s v="August 2, 2019"/>
    <n v="2021"/>
    <x v="23"/>
    <n v="7"/>
    <s v="TV-14"/>
    <x v="1"/>
    <s v="Guidance"/>
    <n v="116"/>
    <s v="Medium"/>
    <x v="3"/>
  </r>
  <r>
    <x v="1968"/>
    <x v="0"/>
    <s v="Manu"/>
    <s v="Phanindra Narsetti"/>
    <s v="Raja Goutham, Chandini Chowdary, Bomma Sreedhar, John Kottoly, Srikanth Mullagiri, Ravi Teja"/>
    <x v="4"/>
    <s v="August 1, 2019"/>
    <n v="2021"/>
    <x v="21"/>
    <n v="8"/>
    <s v="TV-14"/>
    <x v="1"/>
    <s v="Guidance"/>
    <n v="177"/>
    <s v="Medium"/>
    <x v="0"/>
  </r>
  <r>
    <x v="1969"/>
    <x v="0"/>
    <s v="The Red Sea Diving Resort"/>
    <s v="Gideon Raff"/>
    <s v="Chris Evans, Michael Kenneth Williams, Haley Bennett, Alessandro Nivola, Michiel Huisman, Alex Hassell, Mark Ivanir, Chris Chalk, Greg Kinnear, Ben Kingsley"/>
    <x v="24"/>
    <s v="July 31, 2019"/>
    <n v="2021"/>
    <x v="23"/>
    <n v="7"/>
    <s v="TV-MA"/>
    <x v="0"/>
    <s v="Restricted"/>
    <n v="130"/>
    <s v="Medium"/>
    <x v="13"/>
  </r>
  <r>
    <x v="1970"/>
    <x v="0"/>
    <s v="Boi"/>
    <s v="Jorge M. Fontana"/>
    <s v="Bernat Quintana, Adrian Pang, Andrew Lua, Rachel Lascar, Fina Rius, Miranda Gas"/>
    <x v="35"/>
    <s v="July 26, 2019"/>
    <n v="2021"/>
    <x v="21"/>
    <n v="8"/>
    <s v="TV-MA"/>
    <x v="0"/>
    <s v="Restricted"/>
    <n v="111"/>
    <s v="Medium"/>
    <x v="0"/>
  </r>
  <r>
    <x v="1971"/>
    <x v="0"/>
    <s v="Eerie"/>
    <s v="Mikhail Red"/>
    <s v="Bea Alonzo, Jake Cuenca, Maxene Magalona, Charo Santos, Mary Joy Apostol, Gabby Padilla, Gillian Vicencio"/>
    <x v="286"/>
    <s v="July 26, 2019"/>
    <n v="2021"/>
    <x v="23"/>
    <n v="7"/>
    <s v="TV-14"/>
    <x v="1"/>
    <s v="Guidance"/>
    <n v="100"/>
    <s v="Medium"/>
    <x v="52"/>
  </r>
  <r>
    <x v="1972"/>
    <x v="0"/>
    <s v="Girls With Balls"/>
    <s v="Olivier Afonso"/>
    <s v="Victor Artus Solaro, Manon Azem, Louise Blachre, Tiphaine Daviot, Margot Dufrene, Anne-Solenne Hatte, Camille Razat, Dany Verissimo-Petit, Denis Lavant, Aurlien Cotentin, Mathieu Madnian, Thomas Vandenberghe"/>
    <x v="161"/>
    <s v="July 26, 2019"/>
    <n v="2021"/>
    <x v="23"/>
    <n v="7"/>
    <s v="TV-MA"/>
    <x v="0"/>
    <s v="Restricted"/>
    <n v="77"/>
    <s v="Short"/>
    <x v="137"/>
  </r>
  <r>
    <x v="1973"/>
    <x v="0"/>
    <s v="The Son"/>
    <s v="Sebastin Schindel"/>
    <s v="Joaqun Furriel, Martina Gusmn, Luciano Cceres, Heidi Toini, Regina Lamm"/>
    <x v="42"/>
    <s v="July 26, 2019"/>
    <n v="2021"/>
    <x v="23"/>
    <n v="7"/>
    <s v="TV-MA"/>
    <x v="0"/>
    <s v="Restricted"/>
    <n v="93"/>
    <s v="Medium"/>
    <x v="0"/>
  </r>
  <r>
    <x v="1974"/>
    <x v="0"/>
    <s v="D.L. Hughley: Contrarian"/>
    <s v="Jay Chapman"/>
    <s v="D.L. Hughley"/>
    <x v="2"/>
    <s v="July 21, 2019"/>
    <n v="2021"/>
    <x v="21"/>
    <n v="8"/>
    <s v="TV-MA"/>
    <x v="0"/>
    <s v="Restricted"/>
    <n v="58"/>
    <s v="Short"/>
    <x v="59"/>
  </r>
  <r>
    <x v="1975"/>
    <x v="0"/>
    <s v="Demetri Martin: The Overthinker"/>
    <s v="Jay Karas, Demetri Martin"/>
    <s v="Demetri Martin"/>
    <x v="2"/>
    <s v="July 21, 2019"/>
    <n v="2021"/>
    <x v="21"/>
    <n v="8"/>
    <s v="TV-MA"/>
    <x v="0"/>
    <s v="Restricted"/>
    <n v="56"/>
    <s v="Short"/>
    <x v="59"/>
  </r>
  <r>
    <x v="1976"/>
    <x v="0"/>
    <s v="The Beast Stalker"/>
    <s v="Dante Lam"/>
    <s v="Nicholas Tse, Nick Cheung, Zhang Jing-chu, Miao Pu, Liu Kai-chi, Philip Keung, Kwok Jing-hung, Sherman Chung, Zhang He, Wong Suet-yin, Wong Sum-yin"/>
    <x v="25"/>
    <s v="July 21, 2019"/>
    <n v="2021"/>
    <x v="16"/>
    <n v="18"/>
    <s v="TV-14"/>
    <x v="1"/>
    <s v="Guidance"/>
    <n v="110"/>
    <s v="Medium"/>
    <x v="85"/>
  </r>
  <r>
    <x v="1977"/>
    <x v="0"/>
    <s v="The Midas Touch"/>
    <s v="Chi Keung Fung"/>
    <s v="Chapman To, Charlene Choi, Gao Yunxiang, Shatina Chen, Alice Li, Jiayu Xie, Jiemeng Zhuang, Venus Wong, Ching-Wan Hui, Jennifer Zhang"/>
    <x v="25"/>
    <s v="July 21, 2019"/>
    <n v="2021"/>
    <x v="4"/>
    <n v="13"/>
    <s v="TV-14"/>
    <x v="1"/>
    <s v="Guidance"/>
    <n v="98"/>
    <s v="Medium"/>
    <x v="43"/>
  </r>
  <r>
    <x v="1978"/>
    <x v="0"/>
    <s v="The Twins Effect II"/>
    <s v="Corey Yuen, Patrick Leung"/>
    <s v="Donnie Yen, Jaycee Chan, Charlene Choi, Gillian Chung, Wilson Chen Bo-Lin, Tony Leung Ka Fai, Qu Ying, Fan Bingbing, Xie Jing-jing, Daniel Wu, Edison Chen, Jackie Chan"/>
    <x v="208"/>
    <s v="July 21, 2019"/>
    <n v="2021"/>
    <x v="14"/>
    <n v="22"/>
    <s v="TV-14"/>
    <x v="1"/>
    <s v="Guidance"/>
    <n v="106"/>
    <s v="Medium"/>
    <x v="45"/>
  </r>
  <r>
    <x v="1979"/>
    <x v="0"/>
    <s v="Twins Mission"/>
    <s v="To-hoi Kong"/>
    <s v="Sammo Kam-Bo Hung, Gillian Chung, Charlene Choi, Wu Jing, Yuen Wah, Jess Zhang, Steven Cheung, Lier Qiu, Shek Sau, Sam Lee, Andy Liang"/>
    <x v="208"/>
    <s v="July 21, 2019"/>
    <n v="2021"/>
    <x v="18"/>
    <n v="19"/>
    <s v="TV-MA"/>
    <x v="0"/>
    <s v="Restricted"/>
    <n v="102"/>
    <s v="Medium"/>
    <x v="32"/>
  </r>
  <r>
    <x v="1980"/>
    <x v="0"/>
    <s v="Ay, mi madre!"/>
    <s v="Frank Ariza"/>
    <s v="Estefana de los Santos, Secun de la Rosa, Terele Pvez, Mara Alfonsa Rosso, Mariola Fuentes, Alfonso Snchez, Paz Vega, Marta Torn, Concha Galn"/>
    <x v="35"/>
    <s v="July 19, 2019"/>
    <n v="2021"/>
    <x v="23"/>
    <n v="7"/>
    <s v="TV-MA"/>
    <x v="0"/>
    <s v="Restricted"/>
    <n v="81"/>
    <s v="Short"/>
    <x v="43"/>
  </r>
  <r>
    <x v="1981"/>
    <x v="1"/>
    <s v="Comedians in Cars Getting Coffee"/>
    <s v="Jerry Seinfeld"/>
    <s v="Jerry Seinfeld"/>
    <x v="2"/>
    <s v="July 19, 2019"/>
    <n v="2021"/>
    <x v="23"/>
    <n v="7"/>
    <s v="TV-14"/>
    <x v="1"/>
    <s v="Guidance"/>
    <s v="6 Seasons"/>
    <s v="Seasons"/>
    <x v="161"/>
  </r>
  <r>
    <x v="1982"/>
    <x v="0"/>
    <s v="Secret Obsession"/>
    <s v="Peter Sullivan"/>
    <s v="Brenda Song, Mike Vogel, Dennis Haysbert, Ashley Scott, Paul Sloan, Daniel Booko"/>
    <x v="2"/>
    <s v="July 18, 2019"/>
    <n v="2021"/>
    <x v="23"/>
    <n v="7"/>
    <s v="TV-14"/>
    <x v="1"/>
    <s v="Guidance"/>
    <n v="98"/>
    <s v="Medium"/>
    <x v="7"/>
  </r>
  <r>
    <x v="1983"/>
    <x v="0"/>
    <s v="Mauli"/>
    <s v="Aditya Sarpotdar"/>
    <s v="Riteish Deshmukh, Saiyami Kher, Jitendra Joshi, Siddarth Jadhav, Shrikant Yadav, Vijay Nikam, Umesh Jagtap, Usha Naik, Girija Oak, Genelia D'Souza"/>
    <x v="4"/>
    <s v="July 17, 2019"/>
    <n v="2021"/>
    <x v="21"/>
    <n v="8"/>
    <s v="TV-14"/>
    <x v="1"/>
    <s v="Guidance"/>
    <n v="136"/>
    <s v="Medium"/>
    <x v="53"/>
  </r>
  <r>
    <x v="1984"/>
    <x v="0"/>
    <s v="Bogda"/>
    <s v="Nisheeta Keni"/>
    <s v="Suhas Joshi, Mrunmayee Deshpande, Rohit Kokate, Ajinkya Bhosale, Jayant Gadekar, Vivekanand Walake, Pallavi Malvade, Nirmala Tikam"/>
    <x v="4"/>
    <s v="July 16, 2019"/>
    <n v="2021"/>
    <x v="21"/>
    <n v="8"/>
    <s v="TV-PG"/>
    <x v="2"/>
    <s v="Guidance"/>
    <n v="161"/>
    <s v="Medium"/>
    <x v="3"/>
  </r>
  <r>
    <x v="1985"/>
    <x v="0"/>
    <s v="Frankensteins Monsters Monster, Frankenstein"/>
    <s v="Daniel Gray Longino"/>
    <s v="David Harbour, Alex Ozerov, Kate Berlant, Mary Woronov, Alfred Molina, Heather Lawless, Michael Lerner, Marion Van Cuyck, Bridey Elliott, O-Lan Jones, Lidia Porto, Graham Wagner, Randolph Thompson"/>
    <x v="2"/>
    <s v="July 16, 2019"/>
    <n v="2021"/>
    <x v="23"/>
    <n v="7"/>
    <s v="TV-14"/>
    <x v="1"/>
    <s v="Guidance"/>
    <n v="32"/>
    <s v="Short"/>
    <x v="5"/>
  </r>
  <r>
    <x v="1986"/>
    <x v="0"/>
    <s v="4L"/>
    <s v="Gerardo Olivares"/>
    <s v="Jean Reno, Hovik Keuchkerian, Susana Abaitua, Juan Dos Santos, Arturo Valls, Enrique San Francisco, Francesc Garrido, Eric Nguyen"/>
    <x v="35"/>
    <s v="July 12, 2019"/>
    <n v="2021"/>
    <x v="23"/>
    <n v="7"/>
    <s v="TV-MA"/>
    <x v="0"/>
    <s v="Restricted"/>
    <n v="105"/>
    <s v="Medium"/>
    <x v="22"/>
  </r>
  <r>
    <x v="1987"/>
    <x v="0"/>
    <s v="Cities of Last Things"/>
    <s v="Wi Ding Ho"/>
    <s v="Jack Kao, Lee Hong-chi, Louise Grinberg, Huang Lu, Ding Ning"/>
    <x v="287"/>
    <s v="July 12, 2019"/>
    <n v="2021"/>
    <x v="21"/>
    <n v="8"/>
    <s v="TV-MA"/>
    <x v="0"/>
    <s v="Restricted"/>
    <n v="106"/>
    <s v="Medium"/>
    <x v="0"/>
  </r>
  <r>
    <x v="1988"/>
    <x v="0"/>
    <s v="Kidnapping Stella"/>
    <s v="Thomas Sieben"/>
    <s v="Max von der Groeben, Jella Haase, Clemens Schick"/>
    <x v="84"/>
    <s v="July 12, 2019"/>
    <n v="2021"/>
    <x v="23"/>
    <n v="7"/>
    <s v="TV-MA"/>
    <x v="0"/>
    <s v="Restricted"/>
    <n v="90"/>
    <s v="Medium"/>
    <x v="20"/>
  </r>
  <r>
    <x v="1989"/>
    <x v="0"/>
    <s v="Point Blank"/>
    <s v="Joe Lynch"/>
    <s v="Frank Grillo, Anthony Mackie, Marcia Gay Harden, Teyonah Parris, Boris McGiver, Christian Cooke, Markice Moore"/>
    <x v="102"/>
    <s v="July 12, 2019"/>
    <n v="2021"/>
    <x v="23"/>
    <n v="7"/>
    <s v="TV-MA"/>
    <x v="0"/>
    <s v="Restricted"/>
    <n v="87"/>
    <s v="Short"/>
    <x v="12"/>
  </r>
  <r>
    <x v="1990"/>
    <x v="0"/>
    <s v="Aziz Ansari: RIGHT NOW"/>
    <s v="Spike Jonze"/>
    <s v="Aziz Ansari"/>
    <x v="2"/>
    <s v="July 9, 2019"/>
    <n v="2021"/>
    <x v="23"/>
    <n v="7"/>
    <s v="TV-MA"/>
    <x v="0"/>
    <s v="Restricted"/>
    <n v="65"/>
    <s v="Short"/>
    <x v="59"/>
  </r>
  <r>
    <x v="1991"/>
    <x v="0"/>
    <s v="Katherine Ryan: Glitter Room"/>
    <s v="Linda Mendoza"/>
    <s v="Katherine Ryan"/>
    <x v="2"/>
    <s v="July 1, 2019"/>
    <n v="2021"/>
    <x v="23"/>
    <n v="7"/>
    <s v="TV-MA"/>
    <x v="0"/>
    <s v="Restricted"/>
    <n v="66"/>
    <s v="Short"/>
    <x v="59"/>
  </r>
  <r>
    <x v="1992"/>
    <x v="0"/>
    <s v="Inhuman Kiss"/>
    <s v="Sittisiri Mongkolsiri"/>
    <s v="Phantira Pipityakorn, Oabnithi Wiwattanawarang, Sapol Assawamunkong, Surasak Vongthai, Sahatchai 'Stop' Chumrum, Sahajak Boonthanakit, Makorn Supinacharoen, Sasithorn Panichnok"/>
    <x v="57"/>
    <s v="June 30, 2019"/>
    <n v="2021"/>
    <x v="23"/>
    <n v="7"/>
    <s v="TV-MA"/>
    <x v="0"/>
    <s v="Restricted"/>
    <n v="122"/>
    <s v="Medium"/>
    <x v="236"/>
  </r>
  <r>
    <x v="1993"/>
    <x v="0"/>
    <s v="Romeo Akbar Walter"/>
    <s v="Robbie Grewal"/>
    <s v="John Abraham, Jackie Shroff, Mouni Roy, Sikander Kher, Raghuvir Yadav, Alka Amin, Rajesh Shringarpure, Anil George"/>
    <x v="4"/>
    <s v="June 30, 2019"/>
    <n v="2021"/>
    <x v="23"/>
    <n v="7"/>
    <s v="TV-14"/>
    <x v="1"/>
    <s v="Guidance"/>
    <n v="141"/>
    <s v="Medium"/>
    <x v="20"/>
  </r>
  <r>
    <x v="1994"/>
    <x v="0"/>
    <s v="Super Deluxe"/>
    <s v="Thiagarajan Kumararaja"/>
    <s v="Vijay Sethupathi, Fahadh Faasil, Samantha Ruth Prabhu, Ramya Krishnan, Mysskin, Gayathrie, Ashwanth Ashok Kumar, Bagavathi Perumal"/>
    <x v="4"/>
    <s v="June 29, 2019"/>
    <n v="2021"/>
    <x v="23"/>
    <n v="7"/>
    <s v="TV-MA"/>
    <x v="0"/>
    <s v="Restricted"/>
    <n v="176"/>
    <s v="Medium"/>
    <x v="36"/>
  </r>
  <r>
    <x v="1995"/>
    <x v="0"/>
    <s v="El testigo"/>
    <s v="Kate Horne"/>
    <s v="Jess Abad Colorado"/>
    <x v="288"/>
    <s v="June 28, 2019"/>
    <n v="2021"/>
    <x v="21"/>
    <n v="8"/>
    <s v="TV-14"/>
    <x v="1"/>
    <s v="Guidance"/>
    <n v="73"/>
    <s v="Short"/>
    <x v="98"/>
  </r>
  <r>
    <x v="1996"/>
    <x v="0"/>
    <s v="La Leyenda del Diamante"/>
    <s v="Roberto Girault Facha"/>
    <s v="Ana Layevska, Alex Sirvent, Paulina Goto, Fernando Estrada, Alejandro Oliva, David Villegas, Xavier Cervantes, Cuauhtmoc Duque, Karyme Lozano, Rodrigo Trevio"/>
    <x v="38"/>
    <s v="June 28, 2019"/>
    <n v="2021"/>
    <x v="5"/>
    <n v="9"/>
    <s v="TV-MA"/>
    <x v="0"/>
    <s v="Restricted"/>
    <n v="87"/>
    <s v="Short"/>
    <x v="193"/>
  </r>
  <r>
    <x v="1997"/>
    <x v="0"/>
    <s v="ANIMA"/>
    <s v="Paul Thomas Anderson"/>
    <s v="Thom Yorke"/>
    <x v="1"/>
    <s v="June 27, 2019"/>
    <n v="2021"/>
    <x v="23"/>
    <n v="7"/>
    <s v="TV-PG"/>
    <x v="2"/>
    <s v="Guidance"/>
    <n v="15"/>
    <s v="Short"/>
    <x v="210"/>
  </r>
  <r>
    <x v="1998"/>
    <x v="0"/>
    <s v="Daniel Sosa: Maleducado"/>
    <s v="Alex Daz, Marcos Bucay"/>
    <s v="Daniel Sosa"/>
    <x v="38"/>
    <s v="June 27, 2019"/>
    <n v="2021"/>
    <x v="23"/>
    <n v="7"/>
    <s v="TV-MA"/>
    <x v="0"/>
    <s v="Restricted"/>
    <n v="55"/>
    <s v="Short"/>
    <x v="59"/>
  </r>
  <r>
    <x v="1999"/>
    <x v="0"/>
    <s v="Kahaani"/>
    <s v="Sujoy Ghosh"/>
    <s v="Vidya Balan, Parambrata Chatterjee, Dhritiman Chatterjee, Saswata Chatterjee, Indraneil Sengupta, Nawazuddin Siddiqui, Darshan Jariwala, Masood Akhtar, Riddhi Sen"/>
    <x v="4"/>
    <s v="June 26, 2019"/>
    <n v="2021"/>
    <x v="10"/>
    <n v="14"/>
    <s v="TV-14"/>
    <x v="1"/>
    <s v="Guidance"/>
    <n v="122"/>
    <s v="Medium"/>
    <x v="237"/>
  </r>
  <r>
    <x v="2000"/>
    <x v="0"/>
    <s v="Mike Epps: Only One Mike"/>
    <s v="Kevin Bray"/>
    <s v="Mike Epps"/>
    <x v="2"/>
    <s v="June 25, 2019"/>
    <n v="2021"/>
    <x v="23"/>
    <n v="7"/>
    <s v="TV-MA"/>
    <x v="0"/>
    <s v="Restricted"/>
    <n v="63"/>
    <s v="Short"/>
    <x v="59"/>
  </r>
  <r>
    <x v="2001"/>
    <x v="0"/>
    <s v="Triple Threat"/>
    <s v="Jesse V. Johnson, Jesse Johnson"/>
    <s v="Tony Jaa, Iko Uwais, Tiger Chen, Scott Adkins, Celina Jade, Michael Bisping, Michael Jai White, JeeJa Yanin, Dominiquie Vandenberg"/>
    <x v="289"/>
    <s v="June 22, 2019"/>
    <n v="2021"/>
    <x v="23"/>
    <n v="7"/>
    <s v="R"/>
    <x v="0"/>
    <s v="Restricted"/>
    <n v="96"/>
    <s v="Medium"/>
    <x v="32"/>
  </r>
  <r>
    <x v="2002"/>
    <x v="0"/>
    <s v="Blood Will Tell"/>
    <s v="Miguel Cohan, Miguel Cohan"/>
    <s v="Oscar Martnez, Dolores Fonzi, Diego Velzquez, Paulina Garcia, Luis Gnecco, Malena Snchez, Emilio Vodanovich, Norman Briski"/>
    <x v="290"/>
    <s v="June 21, 2019"/>
    <n v="2021"/>
    <x v="23"/>
    <n v="7"/>
    <s v="TV-MA"/>
    <x v="0"/>
    <s v="Restricted"/>
    <n v="113"/>
    <s v="Medium"/>
    <x v="0"/>
  </r>
  <r>
    <x v="2003"/>
    <x v="1"/>
    <s v="Bolvar"/>
    <s v="Luis Alberto Restrepo, Andrs Beltrn, Jaime Rayo"/>
    <s v="Luis Gernimo Abreu, Jos Ramn Barreto, Ernesto Benjumea, Flix Antequera, Jefferson Quiones, Shany Nadan, Mara Jos Vargas, Hans Martnez, Mauro Mauad, lvaro Bayona, Rosmeri Marval, Irene Esser, Nohely Arteaga"/>
    <x v="36"/>
    <s v="June 21, 2019"/>
    <n v="2021"/>
    <x v="23"/>
    <n v="7"/>
    <s v="TV-MA"/>
    <x v="0"/>
    <s v="Restricted"/>
    <s v="1 Season"/>
    <s v="Seasons"/>
    <x v="58"/>
  </r>
  <r>
    <x v="2004"/>
    <x v="0"/>
    <s v="EVANGELION: DEATH (TRUE)"/>
    <s v="Hideaki Anno"/>
    <s v="Megumi Ogata, Kotono Mitsuishi, Megumi Hayashibara, Yuko Miyamura, Yuriko Yamaguchi, Fumihiko Tachiki, Motomu Kiyokawa, Koichi Yamadera, Takehito Koyasu, Hiro Yuki, Miki Nagasawa, Mugihito, Akira Ishida"/>
    <x v="8"/>
    <s v="June 21, 2019"/>
    <n v="2021"/>
    <x v="2"/>
    <n v="28"/>
    <s v="TV-MA"/>
    <x v="0"/>
    <s v="Restricted"/>
    <n v="69"/>
    <s v="Short"/>
    <x v="14"/>
  </r>
  <r>
    <x v="2005"/>
    <x v="0"/>
    <s v="The End of Evangelion"/>
    <s v="Hideaki Anno, Kazuya Tsurumaki"/>
    <s v="Megumi Ogata, Kotono Mitsuishi, Megumi Hayashibara, Yuko Miyamura, Yuriko Yamaguchi, Fumihiko Tachiki, Motomu Kiyokawa, Koichi Yamadera, Takehito Koyasu, Hiro Yuki, Miki Nagasawa, Maria Kawamura, Mugihito, Akira Ishida"/>
    <x v="8"/>
    <s v="June 21, 2019"/>
    <n v="2021"/>
    <x v="36"/>
    <n v="29"/>
    <s v="TV-MA"/>
    <x v="0"/>
    <s v="Restricted"/>
    <n v="87"/>
    <s v="Short"/>
    <x v="14"/>
  </r>
  <r>
    <x v="2006"/>
    <x v="0"/>
    <s v="Rakkhosh"/>
    <s v="Abhijit Kokate, Srivinay Salian"/>
    <s v="Sanjay Mishra, Priyanka Bose, Tannishtha Chatterjee, Barun Chanda, Sonamoni Jayant Gadekar, Ashwath Bhatt, Atul Mahale"/>
    <x v="4"/>
    <s v="June 20, 2019"/>
    <n v="2021"/>
    <x v="23"/>
    <n v="7"/>
    <s v="TV-MA"/>
    <x v="0"/>
    <s v="Restricted"/>
    <n v="116"/>
    <s v="Medium"/>
    <x v="62"/>
  </r>
  <r>
    <x v="2007"/>
    <x v="0"/>
    <s v="The Wolf's Call"/>
    <s v="Antonin Baudry"/>
    <s v="Franois Civil, Omar Sy, Mathieu Kassovitz, Reda Kateb, Paula Beer, Alexis Michalik, Jean-Yves Berteloot, Damien Bonnard, Pierre Cevar, Sbastien Libessart"/>
    <x v="29"/>
    <s v="June 20, 2019"/>
    <n v="2021"/>
    <x v="23"/>
    <n v="7"/>
    <s v="TV-14"/>
    <x v="1"/>
    <s v="Guidance"/>
    <n v="116"/>
    <s v="Medium"/>
    <x v="20"/>
  </r>
  <r>
    <x v="2008"/>
    <x v="0"/>
    <s v="Beats"/>
    <s v="Chris Robinson"/>
    <s v="Khalil Everage, Anthony Anderson, Uzo Aduba, Emayatzy Corinealdi, Paul Walter Hauser, Dave East, Seandrea Sledge, Ashley Jackson, Megan Sousa"/>
    <x v="2"/>
    <s v="June 19, 2019"/>
    <n v="2021"/>
    <x v="23"/>
    <n v="7"/>
    <s v="TV-MA"/>
    <x v="0"/>
    <s v="Restricted"/>
    <n v="110"/>
    <s v="Medium"/>
    <x v="210"/>
  </r>
  <r>
    <x v="2009"/>
    <x v="0"/>
    <s v="Adam Devine: Best Time of Our Lives"/>
    <s v="Jay Karas"/>
    <s v="Adam Devine"/>
    <x v="2"/>
    <s v="June 18, 2019"/>
    <n v="2021"/>
    <x v="23"/>
    <n v="7"/>
    <s v="TV-MA"/>
    <x v="0"/>
    <s v="Restricted"/>
    <n v="59"/>
    <s v="Short"/>
    <x v="59"/>
  </r>
  <r>
    <x v="2010"/>
    <x v="0"/>
    <s v="Cop Car"/>
    <s v="Jon Watts"/>
    <s v="Kevin Bacon, James Freedson-Jackson, Hays Wellford, Camryn Manheim, Shea Whigham, Sean Hartley, Kyra Sedgwick, Loi Nguyen"/>
    <x v="2"/>
    <s v="June 16, 2019"/>
    <n v="2021"/>
    <x v="25"/>
    <n v="11"/>
    <s v="R"/>
    <x v="0"/>
    <s v="Restricted"/>
    <n v="88"/>
    <s v="Short"/>
    <x v="7"/>
  </r>
  <r>
    <x v="2011"/>
    <x v="0"/>
    <s v="Right Here Right Now"/>
    <s v="Jakob Lass"/>
    <s v="Niklas Bruhn, David Schtter, Tinka Furst, Corinna Harfouch, Bela B. Felsenheimer, Martina Schne-Radunski, Mathias Bloech, Tanna Barthel, Felix Maria Zeppenfeld, Kalle Schwensen"/>
    <x v="84"/>
    <s v="June 16, 2019"/>
    <n v="2021"/>
    <x v="21"/>
    <n v="8"/>
    <s v="TV-MA"/>
    <x v="0"/>
    <s v="Restricted"/>
    <n v="91"/>
    <s v="Medium"/>
    <x v="22"/>
  </r>
  <r>
    <x v="2012"/>
    <x v="0"/>
    <s v="Luckee"/>
    <s v="Sanjay Jadhav"/>
    <s v="Abhay Mahajan, Dipti Sati, Mayur More, Shubhangi Tambale, Chetan Dalvi, Nilesh Diwekar"/>
    <x v="4"/>
    <s v="June 15, 2019"/>
    <n v="2021"/>
    <x v="23"/>
    <n v="7"/>
    <s v="TV-14"/>
    <x v="1"/>
    <s v="Guidance"/>
    <n v="113"/>
    <s v="Medium"/>
    <x v="4"/>
  </r>
  <r>
    <x v="2013"/>
    <x v="0"/>
    <s v="Pihu"/>
    <s v="Vinod Kapri"/>
    <s v="Pihu Myra Vishwakarma"/>
    <x v="4"/>
    <s v="June 15, 2019"/>
    <n v="2021"/>
    <x v="21"/>
    <n v="8"/>
    <s v="TV-14"/>
    <x v="1"/>
    <s v="Guidance"/>
    <n v="90"/>
    <s v="Medium"/>
    <x v="0"/>
  </r>
  <r>
    <x v="2014"/>
    <x v="0"/>
    <s v="DJ Cinderella"/>
    <s v="Bruno Garotti"/>
    <s v="Masa Silva, Filipe Bragana, Fernanda Paes Leme, Miriam Freeland, Marcelo Valle, Elisa Pinheiro, Srgio Malheiros, Giovanna Grigio, Brbara Maia, Letcia Pedro, Kiria Malheiros, Leo Cidade, Matheus Costa, Isabel Fillardis, Selma Lopes"/>
    <x v="80"/>
    <s v="June 14, 2019"/>
    <n v="2021"/>
    <x v="23"/>
    <n v="7"/>
    <s v="TV-PG"/>
    <x v="2"/>
    <s v="Guidance"/>
    <n v="95"/>
    <s v="Medium"/>
    <x v="17"/>
  </r>
  <r>
    <x v="2015"/>
    <x v="0"/>
    <s v="Murder Mystery"/>
    <s v="Kyle Newacheck"/>
    <s v="Adam Sandler, Jennifer Aniston, Luke Evans, Gemma Arterton, Adeel Akhtar, Luis Gerardo Mndez, Dany Boon, Terence Stamp"/>
    <x v="2"/>
    <s v="June 14, 2019"/>
    <n v="2021"/>
    <x v="23"/>
    <n v="7"/>
    <s v="PG-13"/>
    <x v="1"/>
    <s v="Guidance"/>
    <n v="98"/>
    <s v="Medium"/>
    <x v="5"/>
  </r>
  <r>
    <x v="2016"/>
    <x v="0"/>
    <s v="Oprah Presents When They See Us Now"/>
    <s v="Mark Ritchie"/>
    <s v="Oprah Winfrey, Ava DuVernay"/>
    <x v="2"/>
    <s v="June 13, 2019"/>
    <n v="2021"/>
    <x v="23"/>
    <n v="7"/>
    <s v="TV-PG"/>
    <x v="2"/>
    <s v="Guidance"/>
    <n v="61"/>
    <s v="Short"/>
    <x v="65"/>
  </r>
  <r>
    <x v="2017"/>
    <x v="0"/>
    <s v="The 3rd Eye 2"/>
    <s v="Rocky Soraya"/>
    <s v="Jessica Mila, Bianca Hello, Nabilah Ayu, Sophia Latjuba, Jeremy Thomas"/>
    <x v="58"/>
    <s v="June 13, 2019"/>
    <n v="2021"/>
    <x v="23"/>
    <n v="7"/>
    <s v="TV-MA"/>
    <x v="0"/>
    <s v="Restricted"/>
    <n v="117"/>
    <s v="Medium"/>
    <x v="52"/>
  </r>
  <r>
    <x v="2018"/>
    <x v="0"/>
    <s v="Jo Koy: Comin' In Hot"/>
    <s v="Shannon Hartman"/>
    <s v="Jo Koy"/>
    <x v="2"/>
    <s v="June 12, 2019"/>
    <n v="2021"/>
    <x v="23"/>
    <n v="7"/>
    <s v="TV-MA"/>
    <x v="0"/>
    <s v="Restricted"/>
    <n v="60"/>
    <s v="Short"/>
    <x v="59"/>
  </r>
  <r>
    <x v="2019"/>
    <x v="0"/>
    <s v="Rolling Thunder Revue: A Bob Dylan Story by Martin Scorsese"/>
    <s v="Martin Scorsese"/>
    <s v="Bob Dylan, Allen Ginsberg, Joan Baez, Patti Smith, Roger McGuinn, Sam Shepard, Sharon Stone, Joni Mitchell, Scarlet Rivera, Ramblin' Jack Elliott, Ronnie Hawkins, Anne Waldman, Ronee Blakley"/>
    <x v="2"/>
    <s v="June 12, 2019"/>
    <n v="2021"/>
    <x v="23"/>
    <n v="7"/>
    <s v="TV-MA"/>
    <x v="0"/>
    <s v="Restricted"/>
    <n v="142"/>
    <s v="Medium"/>
    <x v="18"/>
  </r>
  <r>
    <x v="2020"/>
    <x v="0"/>
    <s v="Belmonte"/>
    <s v="Federico Veiroj"/>
    <s v="Gonzalo Delgado, Olivia Molinaro Eijo, Jeannette Sauksteliskis, Toms Wahrmann, Mara Noel Gutirrez, Marcelo Fernndez Borsari, Alejandro Castiglioni, Cecilia Caballero Jeske, Martn Reyes, Carolina Penads"/>
    <x v="291"/>
    <s v="June 7, 2019"/>
    <n v="2021"/>
    <x v="21"/>
    <n v="8"/>
    <s v="TV-MA"/>
    <x v="0"/>
    <s v="Restricted"/>
    <n v="74"/>
    <s v="Short"/>
    <x v="0"/>
  </r>
  <r>
    <x v="2021"/>
    <x v="0"/>
    <s v="Elisa &amp; Marcela"/>
    <s v="Isabel Coixet"/>
    <s v="Natalia de Molina, Greta Fernndez, Sara Casasnovas, Tamar Novas, Kelly Lua, Manuel Lourenzo, Jorge Suquet, Ana Santos, Mariana Carballal, Roberto Leal, Luisa Merelas, Amparo Moreno, Llus Homar, Manolo Solo, Mara Pujalte, Francesc Orella"/>
    <x v="35"/>
    <s v="June 7, 2019"/>
    <n v="2021"/>
    <x v="23"/>
    <n v="7"/>
    <s v="TV-MA"/>
    <x v="0"/>
    <s v="Restricted"/>
    <n v="119"/>
    <s v="Medium"/>
    <x v="134"/>
  </r>
  <r>
    <x v="2022"/>
    <x v="0"/>
    <s v="I Am Mother"/>
    <s v="Grant Sputore"/>
    <s v="Clara Rugaard, Rose Byrne, Hilary Swank, Luke Hawker"/>
    <x v="54"/>
    <s v="June 7, 2019"/>
    <n v="2021"/>
    <x v="23"/>
    <n v="7"/>
    <s v="TV-PG"/>
    <x v="2"/>
    <s v="Guidance"/>
    <n v="114"/>
    <s v="Medium"/>
    <x v="199"/>
  </r>
  <r>
    <x v="2023"/>
    <x v="0"/>
    <s v="Luka Chuppi"/>
    <s v="Laxman Utekar"/>
    <s v="Kartik Aaryan, Kriti Sanon, Pankaj Tripathi, Vinay Pathak, Aparshakti Khurana, Atul Srivastava, Alka Amin"/>
    <x v="4"/>
    <s v="June 7, 2019"/>
    <n v="2021"/>
    <x v="23"/>
    <n v="7"/>
    <s v="TV-PG"/>
    <x v="2"/>
    <s v="Guidance"/>
    <n v="125"/>
    <s v="Medium"/>
    <x v="4"/>
  </r>
  <r>
    <x v="2024"/>
    <x v="0"/>
    <s v="Pachamama"/>
    <s v="Juan Antin"/>
    <s v="Adam Moussamih, Charli Birdgenau, Vlastra Vrana, Sonja Ball, Alexandre Harough"/>
    <x v="292"/>
    <s v="June 7, 2019"/>
    <n v="2021"/>
    <x v="23"/>
    <n v="7"/>
    <s v="PG"/>
    <x v="2"/>
    <s v="Guidance"/>
    <n v="71"/>
    <s v="Short"/>
    <x v="80"/>
  </r>
  <r>
    <x v="2025"/>
    <x v="0"/>
    <s v="Rock My Heart"/>
    <s v="Hanno Olderdissen"/>
    <s v="Lena Klenke, Dieter Hallervorden, Emilio Sakraya, Annette Frier, Milan Peschel, Vedat Erincin, Johann von Blow, Michael Lott, Hans Martin Stier, Anneke Kim Sarnau"/>
    <x v="84"/>
    <s v="June 7, 2019"/>
    <n v="2021"/>
    <x v="23"/>
    <n v="7"/>
    <s v="TV-PG"/>
    <x v="2"/>
    <s v="Guidance"/>
    <n v="110"/>
    <s v="Medium"/>
    <x v="104"/>
  </r>
  <r>
    <x v="2026"/>
    <x v="0"/>
    <s v="Stree"/>
    <s v="Amar Kaushik"/>
    <s v="Rajkummar Rao, Shraddha Kapoor, Pankaj Tripathi, Aparshakti Khurana, Abhishek Banerjee, Atul Srivastava"/>
    <x v="4"/>
    <s v="June 7, 2019"/>
    <n v="2021"/>
    <x v="21"/>
    <n v="8"/>
    <s v="TV-MA"/>
    <x v="0"/>
    <s v="Restricted"/>
    <n v="127"/>
    <s v="Medium"/>
    <x v="238"/>
  </r>
  <r>
    <x v="2027"/>
    <x v="0"/>
    <s v="The Black Godfather"/>
    <s v="Reginald Hudlin"/>
    <s v="Clarence Avant, Quincy Jones"/>
    <x v="2"/>
    <s v="June 7, 2019"/>
    <n v="2021"/>
    <x v="23"/>
    <n v="7"/>
    <s v="TV-MA"/>
    <x v="0"/>
    <s v="Restricted"/>
    <n v="118"/>
    <s v="Medium"/>
    <x v="18"/>
  </r>
  <r>
    <x v="2028"/>
    <x v="0"/>
    <s v="Alles ist gut"/>
    <s v="Eva Trobisch"/>
    <s v="Aenne Schwarz, Andreas Dhler, Hans Lw, Tilo Nest, Lina Wendel, Lisa Hagmeister"/>
    <x v="84"/>
    <s v="June 6, 2019"/>
    <n v="2021"/>
    <x v="23"/>
    <n v="7"/>
    <s v="TV-MA"/>
    <x v="0"/>
    <s v="Restricted"/>
    <n v="90"/>
    <s v="Medium"/>
    <x v="3"/>
  </r>
  <r>
    <x v="2029"/>
    <x v="0"/>
    <s v="A Silent Voice"/>
    <s v="Naoko Yamada"/>
    <s v="Miyu Irino, Saori Hayami, Aoi Yuki, Kensho Ono, Yuki Kaneko, Yui Ishikawa, Megumi Han, Toshiyuki Toyonaga, Mayu Matsuoka"/>
    <x v="8"/>
    <s v="June 5, 2019"/>
    <n v="2021"/>
    <x v="32"/>
    <n v="10"/>
    <s v="TV-14"/>
    <x v="1"/>
    <s v="Guidance"/>
    <n v="130"/>
    <s v="Medium"/>
    <x v="183"/>
  </r>
  <r>
    <x v="2030"/>
    <x v="0"/>
    <s v="Cosmos Laundromat: First Cycle"/>
    <s v="Mathieu Auvray"/>
    <s v="Pierre Bokma, Reinout Scholten van Aschat"/>
    <x v="119"/>
    <s v="June 4, 2019"/>
    <n v="2021"/>
    <x v="25"/>
    <n v="11"/>
    <s v="TV-MA"/>
    <x v="0"/>
    <s v="Restricted"/>
    <n v="12"/>
    <s v="Short"/>
    <x v="128"/>
  </r>
  <r>
    <x v="2031"/>
    <x v="0"/>
    <s v="Miranda Sings LiveYour Welcome"/>
    <s v="Marcus Raboy"/>
    <s v="Colleen Ballinger"/>
    <x v="2"/>
    <s v="June 4, 2019"/>
    <n v="2021"/>
    <x v="23"/>
    <n v="7"/>
    <s v="TV-14"/>
    <x v="1"/>
    <s v="Guidance"/>
    <n v="62"/>
    <s v="Short"/>
    <x v="59"/>
  </r>
  <r>
    <x v="2032"/>
    <x v="0"/>
    <s v="Krutant"/>
    <s v="Datta Mohan Bhandare"/>
    <s v="Suyog Rajendra Gorhe, Sandeep Kulkarni, Vidya Karanjikar, Sayli Patil"/>
    <x v="4"/>
    <s v="June 2, 2019"/>
    <n v="2021"/>
    <x v="23"/>
    <n v="7"/>
    <s v="TV-14"/>
    <x v="1"/>
    <s v="Guidance"/>
    <n v="114"/>
    <s v="Medium"/>
    <x v="3"/>
  </r>
  <r>
    <x v="2033"/>
    <x v="0"/>
    <s v="III Smoking Barrels"/>
    <s v="Sanjib Dey"/>
    <s v="Subrat Dutta, Indraneil Sengupta, Mandakini Goswami, Amrita Chattopadhyay, Nalneesh Neel, Niloy Sankar Gupta, Shiny Gogoi, Siddharth Boro"/>
    <x v="4"/>
    <s v="June 1, 2019"/>
    <n v="2021"/>
    <x v="5"/>
    <n v="9"/>
    <s v="TV-MA"/>
    <x v="0"/>
    <s v="Restricted"/>
    <n v="128"/>
    <s v="Medium"/>
    <x v="0"/>
  </r>
  <r>
    <x v="2034"/>
    <x v="0"/>
    <s v="Oh, Ramona!"/>
    <s v="Cristina Jacob"/>
    <s v="Bogdan Iancu, Aggy K. Adams, Holly Horne, Basil Eidenbenz, Melanie Ebanks, Leonardo Boudreau, Andromeda Godfrey"/>
    <x v="81"/>
    <s v="June 1, 2019"/>
    <n v="2021"/>
    <x v="23"/>
    <n v="7"/>
    <s v="TV-MA"/>
    <x v="0"/>
    <s v="Restricted"/>
    <n v="109"/>
    <s v="Medium"/>
    <x v="43"/>
  </r>
  <r>
    <x v="2035"/>
    <x v="0"/>
    <s v="We Are Legends"/>
    <s v="Daniel Yee Heng Chan"/>
    <s v="Lam Yiu-sing, Ma Chi Wai, Wiyona Yeung, Eric Kot, Yuen Qiu, Lisa Cheng, Jason Li"/>
    <x v="25"/>
    <s v="June 1, 2019"/>
    <n v="2021"/>
    <x v="23"/>
    <n v="7"/>
    <s v="TV-14"/>
    <x v="1"/>
    <s v="Guidance"/>
    <n v="109"/>
    <s v="Medium"/>
    <x v="239"/>
  </r>
  <r>
    <x v="2036"/>
    <x v="0"/>
    <s v="Chopsticks"/>
    <s v="Sachin Yardi"/>
    <s v="Abhay Deol, Mithila Palkar, Vijay Raaz"/>
    <x v="4"/>
    <s v="May 31, 2019"/>
    <n v="2021"/>
    <x v="23"/>
    <n v="7"/>
    <s v="TV-MA"/>
    <x v="0"/>
    <s v="Restricted"/>
    <n v="101"/>
    <s v="Medium"/>
    <x v="22"/>
  </r>
  <r>
    <x v="2037"/>
    <x v="0"/>
    <s v="Mere Pyare Prime Minister"/>
    <s v="Rakeysh Omprakash Mehra"/>
    <s v="Anjali Patil, Om Kanojiya, Niteesh Wadhwa, Makrand Deshpande, Syna Anand, Prasad, Adarsh, Rasika Agashe"/>
    <x v="4"/>
    <s v="May 31, 2019"/>
    <n v="2021"/>
    <x v="23"/>
    <n v="7"/>
    <s v="TV-MA"/>
    <x v="0"/>
    <s v="Restricted"/>
    <n v="103"/>
    <s v="Medium"/>
    <x v="3"/>
  </r>
  <r>
    <x v="2038"/>
    <x v="0"/>
    <s v="Pegasus"/>
    <s v="Han Han"/>
    <s v="Shen Teng, Yin Zheng, Johnny Huang, Zhang Benyu, Yin Fang, Tian Yu, Wei Xiang"/>
    <x v="103"/>
    <s v="May 31, 2019"/>
    <n v="2021"/>
    <x v="23"/>
    <n v="7"/>
    <s v="TV-MA"/>
    <x v="0"/>
    <s v="Restricted"/>
    <n v="98"/>
    <s v="Medium"/>
    <x v="36"/>
  </r>
  <r>
    <x v="2039"/>
    <x v="0"/>
    <s v="Svaha: The Sixth Finger"/>
    <s v="Jang Jae-hyun"/>
    <s v="Lee Jung-jae, Park Jung-min, Lee Jae-in, Yoo Ji-tae, Jung Jin-young, Lee Da-wit, Jin Seon-kyu, Ji Seung-hyeon, Min Tanaka"/>
    <x v="68"/>
    <s v="May 30, 2019"/>
    <n v="2021"/>
    <x v="23"/>
    <n v="7"/>
    <s v="TV-MA"/>
    <x v="0"/>
    <s v="Restricted"/>
    <n v="123"/>
    <s v="Medium"/>
    <x v="107"/>
  </r>
  <r>
    <x v="2040"/>
    <x v="0"/>
    <s v="Joy"/>
    <s v="Sudabeh Mortezai"/>
    <s v="Anwulika Alphonsus, Mariam Precious Sanusi, Angela Ekeleme"/>
    <x v="100"/>
    <s v="May 24, 2019"/>
    <n v="2021"/>
    <x v="23"/>
    <n v="7"/>
    <s v="TV-MA"/>
    <x v="0"/>
    <s v="Restricted"/>
    <n v="101"/>
    <s v="Medium"/>
    <x v="0"/>
  </r>
  <r>
    <x v="2041"/>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s v="May 24, 2019"/>
    <n v="2021"/>
    <x v="23"/>
    <n v="7"/>
    <s v="TV-14"/>
    <x v="1"/>
    <s v="Guidance"/>
    <n v="99"/>
    <s v="Medium"/>
    <x v="240"/>
  </r>
  <r>
    <x v="2042"/>
    <x v="0"/>
    <s v="The Perfection"/>
    <s v="Richard Shepard"/>
    <s v="Allison Williams, Logan Browning, Steven Weber, Alaina Huffman, Mark Kandborg, Graeme Duffy"/>
    <x v="2"/>
    <s v="May 24, 2019"/>
    <n v="2021"/>
    <x v="23"/>
    <n v="7"/>
    <s v="TV-MA"/>
    <x v="0"/>
    <s v="Restricted"/>
    <n v="91"/>
    <s v="Medium"/>
    <x v="241"/>
  </r>
  <r>
    <x v="2043"/>
    <x v="0"/>
    <s v="The Man Who Feels No Pain"/>
    <s v="Vasan Bala"/>
    <s v="Abhimanyu Dassani, Radhika Madan, Gulshan Devaiah, Mahesh Manjrekar, Jimit Trivedi, Loveleen Mishra, Sartaaj Kakkar, Riva Arora"/>
    <x v="4"/>
    <s v="May 22, 2019"/>
    <n v="2021"/>
    <x v="21"/>
    <n v="8"/>
    <s v="TV-14"/>
    <x v="1"/>
    <s v="Guidance"/>
    <n v="137"/>
    <s v="Medium"/>
    <x v="45"/>
  </r>
  <r>
    <x v="2044"/>
    <x v="0"/>
    <s v="Wanda Sykes: Not Normal"/>
    <s v="Linda Mendoza"/>
    <s v="Wanda Sykes"/>
    <x v="2"/>
    <s v="May 21, 2019"/>
    <n v="2021"/>
    <x v="23"/>
    <n v="7"/>
    <s v="TV-MA"/>
    <x v="0"/>
    <s v="Restricted"/>
    <n v="66"/>
    <s v="Short"/>
    <x v="59"/>
  </r>
  <r>
    <x v="2045"/>
    <x v="0"/>
    <s v="Maria"/>
    <s v="Pedring A. Lopez"/>
    <s v="Cristine Reyes, Germaine De Leon, KC Montero, Ronnie Lazaro, Freddie Webb"/>
    <x v="83"/>
    <s v="May 17, 2019"/>
    <n v="2021"/>
    <x v="23"/>
    <n v="7"/>
    <s v="TV-MA"/>
    <x v="0"/>
    <s v="Restricted"/>
    <n v="90"/>
    <s v="Medium"/>
    <x v="32"/>
  </r>
  <r>
    <x v="2046"/>
    <x v="0"/>
    <s v="Saverio Raimondo: Il Satiro Parlante"/>
    <s v="Francesco Imperato"/>
    <s v="Saverio Raimondo"/>
    <x v="59"/>
    <s v="May 17, 2019"/>
    <n v="2021"/>
    <x v="23"/>
    <n v="7"/>
    <s v="TV-MA"/>
    <x v="0"/>
    <s v="Restricted"/>
    <n v="53"/>
    <s v="Short"/>
    <x v="59"/>
  </r>
  <r>
    <x v="2047"/>
    <x v="0"/>
    <s v="See You Yesterday"/>
    <s v="Stefon Bristol"/>
    <s v="Eden Duncan-Smith, Dante Crichlow, Astro, Johnathan Nieves, Marsha Stephanie Blake, Wavyy Jonez, Myra Lucretia Taylor"/>
    <x v="2"/>
    <s v="May 17, 2019"/>
    <n v="2021"/>
    <x v="23"/>
    <n v="7"/>
    <s v="TV-MA"/>
    <x v="0"/>
    <s v="Restricted"/>
    <n v="87"/>
    <s v="Short"/>
    <x v="230"/>
  </r>
  <r>
    <x v="2048"/>
    <x v="0"/>
    <s v="Good Sam"/>
    <s v="Kate Melville"/>
    <s v="Tiya Sircar, Chad Connell, Marco Grazzini, Jesse Camacho, Mark Camacho, Elana Dunkelman, Kelly Hope Taylor, Kenny Wong, Daniela Sandiford, Christina Tannous"/>
    <x v="2"/>
    <s v="May 16, 2019"/>
    <n v="2021"/>
    <x v="23"/>
    <n v="7"/>
    <s v="TV-PG"/>
    <x v="2"/>
    <s v="Guidance"/>
    <n v="90"/>
    <s v="Medium"/>
    <x v="19"/>
  </r>
  <r>
    <x v="2049"/>
    <x v="0"/>
    <s v="Jonaki"/>
    <s v="Aditya Vikram Sengupta"/>
    <s v="Lolita Chatterjee, Sumanto Chattopadhyay, Ratnabali Bhattacharjee, Jim Sarbh, Indrajit Sinha, Sandershika Tamang, Arunima Sinha, Satya Priya Chakraborty, Christel Das, Burjor Patel"/>
    <x v="4"/>
    <s v="May 16, 2019"/>
    <n v="2021"/>
    <x v="21"/>
    <n v="8"/>
    <s v="TV-MA"/>
    <x v="0"/>
    <s v="Restricted"/>
    <n v="96"/>
    <s v="Medium"/>
    <x v="0"/>
  </r>
  <r>
    <x v="2050"/>
    <x v="0"/>
    <s v="PATRICK (2019)"/>
    <s v="Mandie Fletcher"/>
    <s v="Beattie Edmondson, Ed Skrein, Tom Bennett, Jennifer Saunders"/>
    <x v="1"/>
    <s v="May 16, 2019"/>
    <n v="2021"/>
    <x v="23"/>
    <n v="7"/>
    <s v="TV-PG"/>
    <x v="2"/>
    <s v="Guidance"/>
    <n v="94"/>
    <s v="Medium"/>
    <x v="17"/>
  </r>
  <r>
    <x v="2051"/>
    <x v="0"/>
    <s v="Hamid"/>
    <s v="Aijaz Khan"/>
    <s v="Talha Arshad Reshi, Rasika Dugal, Vikas Kumar, Sumit Kaul, Bashir Lone, Gurveer Singh, Ashraf Nagoo, Mir Sarvar"/>
    <x v="4"/>
    <s v="May 15, 2019"/>
    <n v="2021"/>
    <x v="21"/>
    <n v="8"/>
    <s v="TV-MA"/>
    <x v="0"/>
    <s v="Restricted"/>
    <n v="108"/>
    <s v="Medium"/>
    <x v="0"/>
  </r>
  <r>
    <x v="2052"/>
    <x v="0"/>
    <s v="Backdraft 2"/>
    <s v="Gonzalo Lpez-Gallego"/>
    <s v="Joe Anderson, William Baldwin, Donald Sutherland, Alisha Bailey, Alastair Mackenzie, Dominic Mafham, Jessamine-Bliss Bell, Martin Hutson, Aaron McCusker, Cyril Nri"/>
    <x v="2"/>
    <s v="May 14, 2019"/>
    <n v="2021"/>
    <x v="23"/>
    <n v="7"/>
    <s v="R"/>
    <x v="0"/>
    <s v="Restricted"/>
    <n v="102"/>
    <s v="Medium"/>
    <x v="8"/>
  </r>
  <r>
    <x v="2053"/>
    <x v="0"/>
    <s v="Malibu Rescue"/>
    <s v="Savage Steve Holland"/>
    <s v="Ricardo Hurtado, Breanna Yde, Jackie R. Jacobson, Abby Donnelly, Alkoya Brunson, JT Neal, Ian Ziering, Bryana Salaz, Camaron Engels, Jeremy Howard, Jeff Meacham"/>
    <x v="2"/>
    <s v="May 13, 2019"/>
    <n v="2021"/>
    <x v="23"/>
    <n v="7"/>
    <s v="TV-G"/>
    <x v="2"/>
    <s v="Guidance"/>
    <n v="70"/>
    <s v="Short"/>
    <x v="17"/>
  </r>
  <r>
    <x v="2054"/>
    <x v="0"/>
    <s v="Merata: How Mum Decolonised the Screen"/>
    <s v="Hepi Mita"/>
    <s v="Hepi Mita"/>
    <x v="55"/>
    <s v="May 12, 2019"/>
    <n v="2021"/>
    <x v="21"/>
    <n v="8"/>
    <s v="TV-14"/>
    <x v="1"/>
    <s v="Guidance"/>
    <n v="88"/>
    <s v="Short"/>
    <x v="65"/>
  </r>
  <r>
    <x v="2055"/>
    <x v="0"/>
    <s v="Dry Martina"/>
    <s v="Che Sandoval"/>
    <s v="Antonella Costa, Patricio Contreras, Geraldine Neary, Pedro Campos, lvaro Espinosa"/>
    <x v="293"/>
    <s v="May 11, 2019"/>
    <n v="2021"/>
    <x v="21"/>
    <n v="8"/>
    <s v="TV-MA"/>
    <x v="0"/>
    <s v="Restricted"/>
    <n v="100"/>
    <s v="Medium"/>
    <x v="0"/>
  </r>
  <r>
    <x v="2056"/>
    <x v="0"/>
    <s v="Shhrazade"/>
    <s v="Jean-Bernard Marlin"/>
    <s v="Dylan Robert, Kenza Fortas, Idir Azougli, Lisa Amedjout, Sofia Bent, Nabila Bounad, Kader Benchoudar, Nabila Ait Amer"/>
    <x v="29"/>
    <s v="May 11, 2019"/>
    <n v="2021"/>
    <x v="23"/>
    <n v="7"/>
    <s v="TV-MA"/>
    <x v="0"/>
    <s v="Restricted"/>
    <n v="111"/>
    <s v="Medium"/>
    <x v="0"/>
  </r>
  <r>
    <x v="2057"/>
    <x v="0"/>
    <s v="The Great Magician"/>
    <s v="Yee Tung-Shing"/>
    <s v="Tony Leung Chiu Wai, Lau Ching Wan, Zhou Xun, Wu Gang, Ni Yan, Paul Chun, Kenya Sawada, Lam Suet"/>
    <x v="208"/>
    <s v="May 11, 2019"/>
    <n v="2021"/>
    <x v="15"/>
    <n v="15"/>
    <s v="TV-14"/>
    <x v="1"/>
    <s v="Guidance"/>
    <n v="128"/>
    <s v="Medium"/>
    <x v="15"/>
  </r>
  <r>
    <x v="2058"/>
    <x v="0"/>
    <s v="In Family I Trust"/>
    <s v="Patricia Font"/>
    <s v="Clara Lago, lex Garca, Carmen Maura, Alexandra Jimnez, Paula Malia, Fernando Guallar, Carlos Cuevas"/>
    <x v="35"/>
    <s v="May 10, 2019"/>
    <n v="2021"/>
    <x v="21"/>
    <n v="8"/>
    <s v="TV-MA"/>
    <x v="0"/>
    <s v="Restricted"/>
    <n v="98"/>
    <s v="Medium"/>
    <x v="36"/>
  </r>
  <r>
    <x v="2059"/>
    <x v="0"/>
    <s v="Wine Country"/>
    <s v="Amy Poehler"/>
    <s v="Amy Poehler, Maya Rudolph, Ana Gasteyer, Rachel Dratch, Paula Pell, Emily Spivey, Tina Fey, Jason Schwartzman"/>
    <x v="2"/>
    <s v="May 10, 2019"/>
    <n v="2021"/>
    <x v="23"/>
    <n v="7"/>
    <s v="R"/>
    <x v="0"/>
    <s v="Restricted"/>
    <n v="104"/>
    <s v="Medium"/>
    <x v="5"/>
  </r>
  <r>
    <x v="2060"/>
    <x v="0"/>
    <s v="Gatao 2: Rise of the King"/>
    <s v="Yen Cheng-kuo"/>
    <s v="Collin Chou, Jason Wang, Jack Kao, Tsai Chen-nan, Lu Hsueh-feng, Peng Sun"/>
    <x v="45"/>
    <s v="May 9, 2019"/>
    <n v="2021"/>
    <x v="21"/>
    <n v="8"/>
    <s v="TV-MA"/>
    <x v="0"/>
    <s v="Restricted"/>
    <n v="126"/>
    <s v="Medium"/>
    <x v="53"/>
  </r>
  <r>
    <x v="2061"/>
    <x v="0"/>
    <s v="The Wandering Earth"/>
    <s v="Frant Gwo"/>
    <s v="Jing Wu, Chuxiao Qu, Jinmai Zhao, Li Guangjie, Ng Man-Tat, Mike Kai Sui, Qu Jingjing, Yichi Zhang, Yang Haoyu, Arkady Sharogradsky, Hongchen Li, Lei Jiayin, Yi Yang, Zhigang Jiang, Huan Zhang"/>
    <x v="103"/>
    <s v="May 6, 2019"/>
    <n v="2021"/>
    <x v="23"/>
    <n v="7"/>
    <s v="TV-MA"/>
    <x v="0"/>
    <s v="Restricted"/>
    <n v="125"/>
    <s v="Medium"/>
    <x v="198"/>
  </r>
  <r>
    <x v="2062"/>
    <x v="1"/>
    <s v="Crime Diaries: Night Out"/>
    <s v="Felipe Cano"/>
    <s v="Sebastin Osorio, Fabiana Medina, Laura Osma, Enrique Carriazo, Julin Romn, Juliana Velsquez, Juan Pablo Urrego, Carlos Vergara, Ernesto Campos, Fabio Rubiano, Ernesto Benjumea, Jairo Camargo, Marcela Agudelo"/>
    <x v="38"/>
    <s v="May 3, 2019"/>
    <n v="2021"/>
    <x v="23"/>
    <n v="7"/>
    <s v="TV-MA"/>
    <x v="0"/>
    <s v="Restricted"/>
    <s v="1 Season"/>
    <s v="Seasons"/>
    <x v="171"/>
  </r>
  <r>
    <x v="2063"/>
    <x v="0"/>
    <s v="Despite Everything"/>
    <s v="Gabriela Tagliavini"/>
    <s v="Blanca Surez, Macarena Garca, Amaia Salamanca, Beln Cuesta, Maxi Iglesias, Juan Diego, Joaqun Climent, Carlos Bardem, Emilio Gutirrez Caba, Tito Valverde, Teresa Rabal, Rossy de Palma, Marisa Paredes"/>
    <x v="35"/>
    <s v="May 3, 2019"/>
    <n v="2021"/>
    <x v="23"/>
    <n v="7"/>
    <s v="TV-MA"/>
    <x v="0"/>
    <s v="Restricted"/>
    <n v="79"/>
    <s v="Short"/>
    <x v="4"/>
  </r>
  <r>
    <x v="2064"/>
    <x v="0"/>
    <s v="Extremely Wicked, Shockingly Evil and Vile"/>
    <s v="Joe Berlinger"/>
    <s v="Zac Efron, Lily Collins, Kaya Scodelario, Jeffrey Donovan, Angela Sarafyan, Jim Parsons, John Malkovich, Haley Joel Osment, Dylan Baker, Brian Geraghty"/>
    <x v="2"/>
    <s v="May 3, 2019"/>
    <n v="2021"/>
    <x v="23"/>
    <n v="7"/>
    <s v="R"/>
    <x v="0"/>
    <s v="Restricted"/>
    <n v="110"/>
    <s v="Medium"/>
    <x v="44"/>
  </r>
  <r>
    <x v="2065"/>
    <x v="0"/>
    <s v="Jo Pil-ho: The Dawning Rage"/>
    <s v="Lee Jeong-beom"/>
    <s v="Lee Sun-kyun, Jeon So-nee, Park Hae-joon, Song Young-chang, Park Byung-eun, Lim Hyung-kuk, Kim Min-jae, Kwon Han-sol, Nam Mun-cheol, Lim Cheol-su"/>
    <x v="68"/>
    <s v="May 3, 2019"/>
    <n v="2021"/>
    <x v="21"/>
    <n v="8"/>
    <s v="TV-MA"/>
    <x v="0"/>
    <s v="Restricted"/>
    <n v="128"/>
    <s v="Medium"/>
    <x v="20"/>
  </r>
  <r>
    <x v="2066"/>
    <x v="0"/>
    <s v="The Last Summer"/>
    <s v="William Bindley"/>
    <s v="K.J. Apa, Maia Mitchell, Tyler Posey, Jacob Latimore, Halston Sage, Wolfgang Novogratz, Sosie Bacon, Jacob McCarthy, Mario Revolori, Gage Golightly, Audrey Grace Marshall"/>
    <x v="2"/>
    <s v="May 3, 2019"/>
    <n v="2021"/>
    <x v="23"/>
    <n v="7"/>
    <s v="TV-14"/>
    <x v="1"/>
    <s v="Guidance"/>
    <n v="110"/>
    <s v="Medium"/>
    <x v="35"/>
  </r>
  <r>
    <x v="2067"/>
    <x v="0"/>
    <s v="Laatu"/>
    <s v="Manav Shah"/>
    <s v="Gagan Kokri, Aditi Sharma, Karamjit Anmol, Sardar Sohi, Anita Devgan, Ashish Duggal, Nisha Bano, Harby Sangha, Rahul Jungral, Prakash Gadhu"/>
    <x v="4"/>
    <s v="May 2, 2019"/>
    <n v="2021"/>
    <x v="21"/>
    <n v="8"/>
    <s v="TV-PG"/>
    <x v="2"/>
    <s v="Guidance"/>
    <n v="116"/>
    <s v="Medium"/>
    <x v="36"/>
  </r>
  <r>
    <x v="2068"/>
    <x v="0"/>
    <s v="Olympus Has Fallen"/>
    <s v="Antoine Fuqua"/>
    <s v="Gerard Butler, Aaron Eckhart, Morgan Freeman, Finley Jacobsen, Dylan McDermott, Rick Yune, Angela Bassett, Melissa Leo, Radha Mitchell, Cole Hauser, Ashley Judd, Robert Forster"/>
    <x v="2"/>
    <s v="May 2, 2019"/>
    <n v="2021"/>
    <x v="4"/>
    <n v="13"/>
    <s v="R"/>
    <x v="0"/>
    <s v="Restricted"/>
    <n v="119"/>
    <s v="Medium"/>
    <x v="12"/>
  </r>
  <r>
    <x v="2069"/>
    <x v="0"/>
    <s v="John &amp; Yoko: Above Us Only Sky"/>
    <s v="Michael Epstein"/>
    <s v="John Lennon, Yoko Ono"/>
    <x v="1"/>
    <s v="May 1, 2019"/>
    <n v="2021"/>
    <x v="21"/>
    <n v="8"/>
    <s v="TV-MA"/>
    <x v="0"/>
    <s v="Restricted"/>
    <n v="90"/>
    <s v="Medium"/>
    <x v="18"/>
  </r>
  <r>
    <x v="2070"/>
    <x v="0"/>
    <s v="Knock Down The House"/>
    <s v="Rachel Lears"/>
    <s v="Alexandria Ocasio-Cortez"/>
    <x v="2"/>
    <s v="May 1, 2019"/>
    <n v="2021"/>
    <x v="23"/>
    <n v="7"/>
    <s v="PG"/>
    <x v="2"/>
    <s v="Guidance"/>
    <n v="88"/>
    <s v="Short"/>
    <x v="65"/>
  </r>
  <r>
    <x v="2071"/>
    <x v="0"/>
    <s v="Munafik 2"/>
    <s v="Syamsul Yusof"/>
    <s v="Syamsul Yusof, Maya Karin, Nasir Bilal Khan, Rahim Razali, Fizz Fairuz, Fauzi Nawawi, Mawi, Ku Faridah"/>
    <x v="66"/>
    <s v="May 1, 2019"/>
    <n v="2021"/>
    <x v="21"/>
    <n v="8"/>
    <s v="TV-MA"/>
    <x v="0"/>
    <s v="Restricted"/>
    <n v="104"/>
    <s v="Medium"/>
    <x v="52"/>
  </r>
  <r>
    <x v="2072"/>
    <x v="0"/>
    <s v="Sur Sapata"/>
    <s v="Mangesh Kanthale"/>
    <s v="Upendra Limaye, Govind Namdeo, Sanjay Jadhav, Anand Ingale, Bharat Ganeshpure, Praveen Tarde, Chinmay Patwardhan, Jivan Karlakar"/>
    <x v="4"/>
    <s v="May 1, 2019"/>
    <n v="2021"/>
    <x v="23"/>
    <n v="7"/>
    <s v="TV-14"/>
    <x v="1"/>
    <s v="Guidance"/>
    <n v="140"/>
    <s v="Medium"/>
    <x v="36"/>
  </r>
  <r>
    <x v="2073"/>
    <x v="0"/>
    <s v="A Home with A View"/>
    <s v="Herman Yau"/>
    <s v="Francis Chun-Yu Ng, Louis Koo, Anita Yuen, Tat-Ming Cheung, Jocelyn Choi, Ng Siu-hin, Lam Suet, Anthony Wong Chau-Sang, Lo Hoi-pang"/>
    <x v="25"/>
    <s v="April 30, 2019"/>
    <n v="2021"/>
    <x v="23"/>
    <n v="7"/>
    <s v="TV-MA"/>
    <x v="0"/>
    <s v="Restricted"/>
    <n v="92"/>
    <s v="Medium"/>
    <x v="43"/>
  </r>
  <r>
    <x v="2074"/>
    <x v="0"/>
    <s v="Anthony Jeselnik: Fire in the Maternity Ward"/>
    <s v="Marcus Raboy"/>
    <s v="Anthony Jeselnik"/>
    <x v="2"/>
    <s v="April 30, 2019"/>
    <n v="2021"/>
    <x v="23"/>
    <n v="7"/>
    <s v="TV-MA"/>
    <x v="0"/>
    <s v="Restricted"/>
    <n v="64"/>
    <s v="Short"/>
    <x v="59"/>
  </r>
  <r>
    <x v="2075"/>
    <x v="0"/>
    <s v="Teen Aur Aadha"/>
    <s v="Dar Gai"/>
    <s v="Zoya Hussain, Suhasini Mulay, Jim Sarbh, Aarya Dave, Anjum Rajabali, M.K. Raina"/>
    <x v="4"/>
    <s v="April 29, 2019"/>
    <n v="2021"/>
    <x v="21"/>
    <n v="8"/>
    <s v="TV-MA"/>
    <x v="0"/>
    <s v="Restricted"/>
    <n v="119"/>
    <s v="Medium"/>
    <x v="0"/>
  </r>
  <r>
    <x v="2076"/>
    <x v="0"/>
    <s v="Loving is Losing"/>
    <s v="Fernando Aylln"/>
    <s v="Ricardo Quevedo, Liss Pereira, Ivn Marn, Lorna Cepeda, Carolina Sarmiento, Linda Baldrich, Joavany lvarez, Mara Cecilia Botero, Roco Tavera, Bruno Daz"/>
    <x v="36"/>
    <s v="April 26, 2019"/>
    <n v="2021"/>
    <x v="23"/>
    <n v="7"/>
    <s v="TV-MA"/>
    <x v="0"/>
    <s v="Restricted"/>
    <n v="91"/>
    <s v="Medium"/>
    <x v="4"/>
  </r>
  <r>
    <x v="2077"/>
    <x v="0"/>
    <s v="Money Trap"/>
    <s v="Ylmaz Erdoan"/>
    <s v="Ylmaz Erdoan, Kvan Tatltu, Ezgi Mola, Bensu Soral, Rza Kocaolu, Okan abalar, Gven Kra, Ahmet Mmtaz Taylan"/>
    <x v="104"/>
    <s v="April 26, 2019"/>
    <n v="2021"/>
    <x v="23"/>
    <n v="7"/>
    <s v="TV-MA"/>
    <x v="0"/>
    <s v="Restricted"/>
    <n v="122"/>
    <s v="Medium"/>
    <x v="36"/>
  </r>
  <r>
    <x v="2078"/>
    <x v="0"/>
    <s v="Njan Prakashan"/>
    <s v="Sathyan Anthikad"/>
    <s v="Fahadh Faasil, Sreenivasan, Nikhila Vimal, Devika Sanjay, Anju Kurian, K.P.A.C. Lalitha"/>
    <x v="4"/>
    <s v="April 26, 2019"/>
    <n v="2021"/>
    <x v="21"/>
    <n v="8"/>
    <s v="TV-PG"/>
    <x v="2"/>
    <s v="Guidance"/>
    <n v="125"/>
    <s v="Medium"/>
    <x v="36"/>
  </r>
  <r>
    <x v="2079"/>
    <x v="0"/>
    <s v="A Fortunate Man"/>
    <s v="Bille August"/>
    <s v="Esben Smed, Katrine Rosenthal, Benjamin Kitter, Julie Christiansen, Tommy Kenter, Tammi st, Rasmus Bjerg, Ole Lemmeke, Sarah Viktoria Bjerregaard, Anders Hove, Jens Albinus"/>
    <x v="294"/>
    <s v="April 20, 2019"/>
    <n v="2021"/>
    <x v="21"/>
    <n v="8"/>
    <s v="TV-MA"/>
    <x v="0"/>
    <s v="Restricted"/>
    <n v="168"/>
    <s v="Medium"/>
    <x v="3"/>
  </r>
  <r>
    <x v="2080"/>
    <x v="0"/>
    <s v="Music Teacher"/>
    <s v="Sarthak Dasgupta"/>
    <s v="Manav Kaul, Amrita Bagchi, Divya Dutta, Neena Gupta, Niharika Lyra Dutt, K.C. Shankar"/>
    <x v="4"/>
    <s v="April 19, 2019"/>
    <n v="2021"/>
    <x v="23"/>
    <n v="7"/>
    <s v="TV-14"/>
    <x v="1"/>
    <s v="Guidance"/>
    <n v="102"/>
    <s v="Medium"/>
    <x v="0"/>
  </r>
  <r>
    <x v="2081"/>
    <x v="0"/>
    <s v="Someone Great"/>
    <s v="Jennifer Kaytin Robinson"/>
    <s v="Gina Rodriguez, Brittany Snow, DeWanda Wise, Lakeith Stanfield, RuPaul Charles, Peter Vack, Alex Moffat, Rosario Dawson, Rebecca Naomi Jones, Jaboukie Young-White, Michelle Buteau, Questlove"/>
    <x v="2"/>
    <s v="April 19, 2019"/>
    <n v="2021"/>
    <x v="23"/>
    <n v="7"/>
    <s v="R"/>
    <x v="0"/>
    <s v="Restricted"/>
    <n v="92"/>
    <s v="Medium"/>
    <x v="35"/>
  </r>
  <r>
    <x v="2082"/>
    <x v="0"/>
    <s v="The Ruthless"/>
    <s v="Renato De Maria"/>
    <s v="Riccardo Scamarcio, Sara Serraiocco, Alessio Pratic, Alessandro Tedeschi, Marie-Ange Casta"/>
    <x v="295"/>
    <s v="April 19, 2019"/>
    <n v="2021"/>
    <x v="23"/>
    <n v="7"/>
    <s v="TV-MA"/>
    <x v="0"/>
    <s v="Restricted"/>
    <n v="111"/>
    <s v="Medium"/>
    <x v="3"/>
  </r>
  <r>
    <x v="2083"/>
    <x v="0"/>
    <s v="A Little Chaos"/>
    <s v="Alan Rickman"/>
    <s v="Kate Winslet, Matthias Schoenaerts, Alan Rickman, Stanley Tucci, Helen McCrory, Steven Waddington, Jennifer Ehle, Rupert Penry-Jones, Paula Paul, Danny Webb, Phyllida Law"/>
    <x v="1"/>
    <s v="April 17, 2019"/>
    <n v="2021"/>
    <x v="28"/>
    <n v="12"/>
    <s v="R"/>
    <x v="0"/>
    <s v="Restricted"/>
    <n v="113"/>
    <s v="Medium"/>
    <x v="0"/>
  </r>
  <r>
    <x v="2084"/>
    <x v="0"/>
    <s v="Franco Escamilla: Bienvenido al mundo"/>
    <s v="Ulises Valencia"/>
    <s v="Franco Escamilla"/>
    <x v="38"/>
    <s v="April 17, 2019"/>
    <n v="2021"/>
    <x v="23"/>
    <n v="7"/>
    <s v="TV-MA"/>
    <x v="0"/>
    <s v="Restricted"/>
    <n v="54"/>
    <s v="Short"/>
    <x v="59"/>
  </r>
  <r>
    <x v="2085"/>
    <x v="0"/>
    <s v="About Time"/>
    <s v="Richard Curtis"/>
    <s v="Domhnall Gleeson, Rachel McAdams, Bill Nighy, Lydia Wilson, Lindsay Duncan, Richard Cordery, Tom Hollander, Margot Robbie, Joshua McGuire, Vanessa Kirby"/>
    <x v="1"/>
    <s v="April 16, 2019"/>
    <n v="2021"/>
    <x v="4"/>
    <n v="13"/>
    <s v="R"/>
    <x v="0"/>
    <s v="Restricted"/>
    <n v="123"/>
    <s v="Medium"/>
    <x v="36"/>
  </r>
  <r>
    <x v="2086"/>
    <x v="0"/>
    <s v="Bollywood Calling"/>
    <s v="Nagesh Kukunoor"/>
    <s v="Om Puri, Pat Cusick, Navin Nischol, Perizaad Zorabian"/>
    <x v="4"/>
    <s v="April 15, 2019"/>
    <n v="2021"/>
    <x v="11"/>
    <n v="25"/>
    <s v="TV-MA"/>
    <x v="0"/>
    <s v="Restricted"/>
    <n v="102"/>
    <s v="Medium"/>
    <x v="36"/>
  </r>
  <r>
    <x v="2087"/>
    <x v="0"/>
    <s v="Ek Khiladi Ek Haseena"/>
    <s v="Suparn Verma"/>
    <s v="Koena Mitra, Fardeen Khan, Kay Kay Menon, Mumait Khan, Rakhi Sawant, Feroz Khan, Zabyn Khan, Rohit Roy, Gulshan Grover, Amin Hajee"/>
    <x v="4"/>
    <s v="April 15, 2019"/>
    <n v="2021"/>
    <x v="19"/>
    <n v="21"/>
    <s v="TV-14"/>
    <x v="1"/>
    <s v="Guidance"/>
    <n v="141"/>
    <s v="Medium"/>
    <x v="237"/>
  </r>
  <r>
    <x v="2088"/>
    <x v="0"/>
    <s v="Hazaaron Khwaishein Aisi"/>
    <s v="Sudhir Mishra"/>
    <s v="Kay Kay Menon, Shiney Ahuja, Chitrangada Singh, Ram Kapoor, Saurabh Shukla, Yashpal Sharma, Jasbir Malik, Sohrab Ardeshir, Aditya Bhattacharya, Arif Zakaria"/>
    <x v="151"/>
    <s v="April 15, 2019"/>
    <n v="2021"/>
    <x v="13"/>
    <n v="23"/>
    <s v="TV-MA"/>
    <x v="0"/>
    <s v="Restricted"/>
    <n v="111"/>
    <s v="Medium"/>
    <x v="23"/>
  </r>
  <r>
    <x v="2089"/>
    <x v="0"/>
    <s v="Jhankaar Beats"/>
    <s v="Sujoy Ghosh"/>
    <s v="Rahul Bose, Sanjay Suri, Rinke Khanna, Riya Sen, Juhi Chawla, Shayan Munshi"/>
    <x v="4"/>
    <s v="April 15, 2019"/>
    <n v="2021"/>
    <x v="13"/>
    <n v="23"/>
    <s v="TV-14"/>
    <x v="1"/>
    <s v="Guidance"/>
    <n v="131"/>
    <s v="Medium"/>
    <x v="48"/>
  </r>
  <r>
    <x v="2090"/>
    <x v="0"/>
    <s v="Mumbai Matinee"/>
    <s v="Anant Balani"/>
    <s v="Rahul Bose, Vijay Raaz, Anusha Dhandekar, Perizaad Zorabian, Saurabh Shukla, Asrani, Shehzad Khan"/>
    <x v="4"/>
    <s v="April 15, 2019"/>
    <n v="2021"/>
    <x v="13"/>
    <n v="23"/>
    <s v="TV-14"/>
    <x v="1"/>
    <s v="Guidance"/>
    <n v="116"/>
    <s v="Medium"/>
    <x v="4"/>
  </r>
  <r>
    <x v="2091"/>
    <x v="0"/>
    <s v="Rainbow Jelly"/>
    <s v="Soukarya Ghosal"/>
    <s v="Mahabrata Basu, Anumegha Banerjee, Koushik Sen, Sreelekha Mitra, Shantilal Mukherjee, Iqbal Sultan, Daminee Basu, Subhajit Das"/>
    <x v="4"/>
    <s v="April 15, 2019"/>
    <n v="2021"/>
    <x v="21"/>
    <n v="8"/>
    <s v="TV-14"/>
    <x v="1"/>
    <s v="Guidance"/>
    <n v="119"/>
    <s v="Medium"/>
    <x v="128"/>
  </r>
  <r>
    <x v="2092"/>
    <x v="0"/>
    <s v="Shabd"/>
    <s v="Leena Yadav"/>
    <s v="Sanjay Dutt, Aishwarya Rai Bachchan, Zayed Khan, Brijendra Kala, Sadiya Siddiqui, Kamini Khanna"/>
    <x v="4"/>
    <s v="April 15, 2019"/>
    <n v="2021"/>
    <x v="19"/>
    <n v="21"/>
    <s v="TV-14"/>
    <x v="1"/>
    <s v="Guidance"/>
    <n v="146"/>
    <s v="Medium"/>
    <x v="23"/>
  </r>
  <r>
    <x v="2093"/>
    <x v="0"/>
    <s v="Shortcut Safari"/>
    <s v="Amitabha Singh"/>
    <s v="Jimmy Shergill, Aashi Rawal, Stuti Dwivedi, Deah Tandon, Sharvil Patel, Hardil Kanabar, Mann Patel, Ugam Khetani, Manmeet Singh, Nazia Davison"/>
    <x v="4"/>
    <s v="April 15, 2019"/>
    <n v="2021"/>
    <x v="32"/>
    <n v="10"/>
    <s v="TV-PG"/>
    <x v="2"/>
    <s v="Guidance"/>
    <n v="101"/>
    <s v="Medium"/>
    <x v="15"/>
  </r>
  <r>
    <x v="2094"/>
    <x v="0"/>
    <s v="Thriller"/>
    <s v="Dallas Jackson"/>
    <s v="Jessica Allain, Luke Tennie, Tequan Richmond, Paige Hurd, Chelsea Rendon, Mitchell Edwards, Pepi Sonuga, Jason Woods, Maestro Harrell, RZA, Mykelti Williamson"/>
    <x v="2"/>
    <s v="April 14, 2019"/>
    <n v="2021"/>
    <x v="21"/>
    <n v="8"/>
    <s v="TV-MA"/>
    <x v="0"/>
    <s v="Restricted"/>
    <n v="87"/>
    <s v="Short"/>
    <x v="55"/>
  </r>
  <r>
    <x v="2095"/>
    <x v="0"/>
    <s v="Who Would You Take to a Deserted Island?"/>
    <s v="Jota Linares"/>
    <s v="Mara Pedraza, Jaime Lorente, Pol Monen, Andrea Ros"/>
    <x v="35"/>
    <s v="April 13, 2019"/>
    <n v="2021"/>
    <x v="23"/>
    <n v="7"/>
    <s v="TV-MA"/>
    <x v="0"/>
    <s v="Restricted"/>
    <n v="94"/>
    <s v="Medium"/>
    <x v="3"/>
  </r>
  <r>
    <x v="2096"/>
    <x v="0"/>
    <s v="Dabbe 5: Zehr-i Cin"/>
    <s v="Hasan Karacada"/>
    <s v="Nil Gnal, mit Blent Diner, Sultan Krolu Kl, Emir zbek Yldz, Pelin Acar, Murat Sevi"/>
    <x v="104"/>
    <s v="April 12, 2019"/>
    <n v="2021"/>
    <x v="28"/>
    <n v="12"/>
    <s v="TV-MA"/>
    <x v="0"/>
    <s v="Restricted"/>
    <n v="133"/>
    <s v="Medium"/>
    <x v="52"/>
  </r>
  <r>
    <x v="2097"/>
    <x v="0"/>
    <s v="Dabbe: The Possession"/>
    <s v="Hasan Karacada"/>
    <s v="Cansu Kurgun, Irmak rnek, A. Murat zgen, Sultan Krolu Kl, Elin Atamg, Sabriye Gn, Furkan Bayraktar, Mehmet Canbeg, Oguzhan Kocakli"/>
    <x v="104"/>
    <s v="April 12, 2019"/>
    <n v="2021"/>
    <x v="4"/>
    <n v="13"/>
    <s v="TV-MA"/>
    <x v="0"/>
    <s v="Restricted"/>
    <n v="135"/>
    <s v="Medium"/>
    <x v="52"/>
  </r>
  <r>
    <x v="2098"/>
    <x v="0"/>
    <s v="The Perfect Date"/>
    <s v="Chris Nelson"/>
    <s v="Noah Centineo, Laura Marano, Camila Mendes, Odiseas Georgiadis, Matt Walsh, Joe Chrest, Carrie Lazar, Alex Biglane, Blaine Kern III, Zak Steiner"/>
    <x v="2"/>
    <s v="April 12, 2019"/>
    <n v="2021"/>
    <x v="23"/>
    <n v="7"/>
    <s v="TV-14"/>
    <x v="1"/>
    <s v="Guidance"/>
    <n v="91"/>
    <s v="Medium"/>
    <x v="35"/>
  </r>
  <r>
    <x v="2099"/>
    <x v="1"/>
    <s v="Persona"/>
    <s v="Lee Kyoungmi, Yim Pilsung, Jeon Go-woon, Kim Jong-kwan"/>
    <s v="Lee Ji-eun (IU), Bae Doona, Park Hae Soo, Kim Tae-hun, Shim Dal-gi, Lee Sung-wook, Jung Jun Won"/>
    <x v="68"/>
    <s v="April 11, 2019"/>
    <n v="2021"/>
    <x v="23"/>
    <n v="7"/>
    <s v="TV-MA"/>
    <x v="0"/>
    <s v="Restricted"/>
    <s v="1 Season"/>
    <s v="Seasons"/>
    <x v="242"/>
  </r>
  <r>
    <x v="2100"/>
    <x v="0"/>
    <s v="Liss Pereira: Reteniendo lquidos"/>
    <s v="Fernando Aylln"/>
    <s v="Liss Pereira"/>
    <x v="80"/>
    <s v="April 10, 2019"/>
    <n v="2021"/>
    <x v="23"/>
    <n v="7"/>
    <s v="TV-14"/>
    <x v="1"/>
    <s v="Guidance"/>
    <n v="59"/>
    <s v="Short"/>
    <x v="59"/>
  </r>
  <r>
    <x v="2101"/>
    <x v="0"/>
    <s v="The Silence"/>
    <s v="John R. Leonetti"/>
    <s v="Stanley Tucci, Kiernan Shipka, Miranda Otto, Kate Trotter, John Corbett, Kyle Breitkopf, Dempsey Bryk, Billy MacLellan"/>
    <x v="296"/>
    <s v="April 10, 2019"/>
    <n v="2021"/>
    <x v="23"/>
    <n v="7"/>
    <s v="PG-13"/>
    <x v="1"/>
    <s v="Guidance"/>
    <n v="91"/>
    <s v="Medium"/>
    <x v="94"/>
  </r>
  <r>
    <x v="2102"/>
    <x v="0"/>
    <s v="Sarvam Thaala Mayam (Telugu Version)"/>
    <s v="Rajiv Menon"/>
    <s v="G.V. Prakash Kumar, Nedumudi Venu, Aparna Balamurali, Divyadarshini, Vineeth, Kumaravel, Ravi Prakash, Sumesh"/>
    <x v="4"/>
    <s v="April 8, 2019"/>
    <n v="2021"/>
    <x v="21"/>
    <n v="8"/>
    <s v="TV-14"/>
    <x v="1"/>
    <s v="Guidance"/>
    <n v="131"/>
    <s v="Medium"/>
    <x v="51"/>
  </r>
  <r>
    <x v="2103"/>
    <x v="0"/>
    <s v="Alien Warfare"/>
    <s v="Jeremiah Jones"/>
    <s v="Clayton Snyder, David Meadows, Daniel Washington, Scott C. Roe, Larissa Andrade, Sal Rendino, Jose Guns Alves, Scott King"/>
    <x v="2"/>
    <s v="April 5, 2019"/>
    <n v="2021"/>
    <x v="23"/>
    <n v="7"/>
    <s v="TV-MA"/>
    <x v="0"/>
    <s v="Restricted"/>
    <n v="88"/>
    <s v="Short"/>
    <x v="26"/>
  </r>
  <r>
    <x v="2104"/>
    <x v="0"/>
    <s v="Petta"/>
    <s v="Karthik Subbaraj"/>
    <s v="Rajnikanth, Vijay Sethupathi, M. Sasikumar, Nawazuddin Siddiqui, Trisha Krishnan, Simran"/>
    <x v="4"/>
    <s v="April 5, 2019"/>
    <n v="2021"/>
    <x v="23"/>
    <n v="7"/>
    <s v="TV-14"/>
    <x v="1"/>
    <s v="Guidance"/>
    <n v="170"/>
    <s v="Medium"/>
    <x v="15"/>
  </r>
  <r>
    <x v="2105"/>
    <x v="0"/>
    <s v="Unicorn Store"/>
    <s v="Brie Larson"/>
    <s v="Brie Larson, Samuel L. Jackson, Joan Cusack, Bradley Whitford, Mamoudou Athie, Hamish Linklater, Martha MacIsaac, Karan Soni, Annaleigh Ashford"/>
    <x v="2"/>
    <s v="April 5, 2019"/>
    <n v="2021"/>
    <x v="23"/>
    <n v="7"/>
    <s v="TV-14"/>
    <x v="1"/>
    <s v="Guidance"/>
    <n v="92"/>
    <s v="Medium"/>
    <x v="22"/>
  </r>
  <r>
    <x v="2106"/>
    <x v="0"/>
    <s v="Suzzanna: Buried Alive"/>
    <s v="Rocky Soraya, Anggy Umbara"/>
    <s v="Luna Maya, Herjunot Ali, Teuku Rifnu Wikana, Verdi Solaiman, Alex Abbad"/>
    <x v="58"/>
    <s v="April 3, 2019"/>
    <n v="2021"/>
    <x v="21"/>
    <n v="8"/>
    <s v="TV-MA"/>
    <x v="0"/>
    <s v="Restricted"/>
    <n v="126"/>
    <s v="Medium"/>
    <x v="52"/>
  </r>
  <r>
    <x v="2107"/>
    <x v="0"/>
    <s v="Ek Ladki Ko Dekha Toh Aisa Laga"/>
    <s v="Shelly Chopra Dhar"/>
    <s v="Anil Kapoor, Sonam Kapoor, Rajkummar Rao, Juhi Chawla, Abhishek Duhan, Regina Cassandra, Madhumalti Kapoor, Seema Pahwa, Brijendra Kala, Alka Badola Kaushal"/>
    <x v="4"/>
    <s v="April 2, 2019"/>
    <n v="2021"/>
    <x v="23"/>
    <n v="7"/>
    <s v="TV-14"/>
    <x v="1"/>
    <s v="Guidance"/>
    <n v="120"/>
    <s v="Medium"/>
    <x v="36"/>
  </r>
  <r>
    <x v="2108"/>
    <x v="0"/>
    <s v="Jagat"/>
    <s v="Shanjey Kumar Perumal"/>
    <s v="Harvind Raj, Jibrail Rajhula, Tinesh Sarathi Krishnan, Kuben Mahadevan, Senthil Kumaran Muniandy"/>
    <x v="66"/>
    <s v="April 2, 2019"/>
    <n v="2021"/>
    <x v="25"/>
    <n v="11"/>
    <s v="TV-MA"/>
    <x v="0"/>
    <s v="Restricted"/>
    <n v="76"/>
    <s v="Short"/>
    <x v="3"/>
  </r>
  <r>
    <x v="2109"/>
    <x v="0"/>
    <s v="Kevin Hart: Irresponsible"/>
    <s v="Leslie Small"/>
    <s v="Kevin Hart"/>
    <x v="2"/>
    <s v="April 2, 2019"/>
    <n v="2021"/>
    <x v="23"/>
    <n v="7"/>
    <s v="TV-MA"/>
    <x v="0"/>
    <s v="Restricted"/>
    <n v="60"/>
    <s v="Short"/>
    <x v="59"/>
  </r>
  <r>
    <x v="2110"/>
    <x v="0"/>
    <s v="Love O2O"/>
    <s v="Tianyu Zhao"/>
    <s v="Jing Boran, Angelababy, Yu Bai, Li Qin, Li Xian, Seven Tan, Janice Wu, Jayden Wang, Cheng Yi, Li Jiuxiao"/>
    <x v="103"/>
    <s v="April 1, 2019"/>
    <n v="2021"/>
    <x v="32"/>
    <n v="10"/>
    <s v="TV-14"/>
    <x v="1"/>
    <s v="Guidance"/>
    <n v="103"/>
    <s v="Medium"/>
    <x v="243"/>
  </r>
  <r>
    <x v="2111"/>
    <x v="0"/>
    <s v="Pinky Memsaab"/>
    <s v="Shazia Ali Khan"/>
    <s v="Hajira Yamin, Kiran Malik, Adnan Jaffar, Sunny Hinduja, Khalid Ahmed, Shamim Hilaly, Hajrah Khan, Ahmed Ali Khan"/>
    <x v="297"/>
    <s v="April 1, 2019"/>
    <n v="2021"/>
    <x v="21"/>
    <n v="8"/>
    <s v="TV-MA"/>
    <x v="0"/>
    <s v="Restricted"/>
    <n v="124"/>
    <s v="Medium"/>
    <x v="0"/>
  </r>
  <r>
    <x v="2112"/>
    <x v="0"/>
    <s v="The Trap"/>
    <s v="Erik White"/>
    <s v="T.I., Mike Epps, Loretta Devine, Queen Latifah, Teyana Taylor, Meagan Tandy, Stephen Bishop, Roland Powell, Joel Rush"/>
    <x v="2"/>
    <s v="April 1, 2019"/>
    <n v="2021"/>
    <x v="5"/>
    <n v="9"/>
    <s v="TV-MA"/>
    <x v="0"/>
    <s v="Restricted"/>
    <n v="91"/>
    <s v="Medium"/>
    <x v="5"/>
  </r>
  <r>
    <x v="2113"/>
    <x v="0"/>
    <s v="Mercy Black"/>
    <s v="Owen Egerton"/>
    <s v="Daniella Pineda, Elle LaMont, Janeane Garofalo, Miles Emmons, Lee Eddy, Austin Amelio, Elke Boucher-Depew, Dylan Gage, Troy Anthony Hogan, Jamy Lentz"/>
    <x v="2"/>
    <s v="March 31, 2019"/>
    <n v="2021"/>
    <x v="23"/>
    <n v="7"/>
    <s v="TV-14"/>
    <x v="1"/>
    <s v="Guidance"/>
    <n v="88"/>
    <s v="Short"/>
    <x v="55"/>
  </r>
  <r>
    <x v="2114"/>
    <x v="0"/>
    <s v="The Burial of Kojo"/>
    <s v="Sam &quot;Blitz&quot; Bazawule"/>
    <s v="Cynthia Dankwa, Ama K. Abebrese, Joseph Otsiman, Kobina Amissah Sam, Mamley Djangmah, Henry Adofo, Anima Misa, Brian Angels"/>
    <x v="298"/>
    <s v="March 31, 2019"/>
    <n v="2021"/>
    <x v="21"/>
    <n v="8"/>
    <s v="TV-14"/>
    <x v="1"/>
    <s v="Guidance"/>
    <n v="81"/>
    <s v="Short"/>
    <x v="0"/>
  </r>
  <r>
    <x v="2115"/>
    <x v="0"/>
    <s v="15 August"/>
    <s v="Swapnaneel Jayakar"/>
    <s v="Rahul Pethe, Mrunmayee Deshpande, Adinath Kothare, Vaibhav Mangale, Jaywant Wadkar, Satish Pulekar, Naina Apte, Uday Tikekar"/>
    <x v="4"/>
    <s v="March 29, 2019"/>
    <n v="2021"/>
    <x v="23"/>
    <n v="7"/>
    <s v="TV-14"/>
    <x v="1"/>
    <s v="Guidance"/>
    <n v="124"/>
    <s v="Medium"/>
    <x v="22"/>
  </r>
  <r>
    <x v="2116"/>
    <x v="0"/>
    <s v="Bayonet"/>
    <s v="Kyzza Terrazas"/>
    <s v="Luis Gerardo Mndez, Brontis Jodorowsky, Joonas Saartamo, Laura Birn, Ilkka Koivula, Ville Virtanen, Ral Villegas, Miriam Balderas, Ximena Guzmn"/>
    <x v="299"/>
    <s v="March 29, 2019"/>
    <n v="2021"/>
    <x v="23"/>
    <n v="7"/>
    <s v="TV-MA"/>
    <x v="0"/>
    <s v="Restricted"/>
    <n v="102"/>
    <s v="Medium"/>
    <x v="119"/>
  </r>
  <r>
    <x v="2117"/>
    <x v="0"/>
    <s v="The Highwaymen"/>
    <s v="John Lee Hancock"/>
    <s v="Kevin Costner, Woody Harrelson, Kathy Bates, John Carroll Lynch, Thomas Mann, Kim Dickens, W. Earl Brown, William Sadler"/>
    <x v="2"/>
    <s v="March 29, 2019"/>
    <n v="2021"/>
    <x v="23"/>
    <n v="7"/>
    <s v="R"/>
    <x v="0"/>
    <s v="Restricted"/>
    <n v="132"/>
    <s v="Medium"/>
    <x v="24"/>
  </r>
  <r>
    <x v="2118"/>
    <x v="0"/>
    <s v="Danur: I Can See Ghosts"/>
    <s v="Awi Suryadi"/>
    <s v="Prilly Latuconsina, Sandrinna Michelle, Shareefa Daanish, Indra Brotolaras, Kinaryosih, Inggrid Widjanarko, Asha Kenyeri Bermudez, Wesley Andrew, Kevin Bzezovski Taroreh, Gamaharitz"/>
    <x v="58"/>
    <s v="March 27, 2019"/>
    <n v="2021"/>
    <x v="5"/>
    <n v="9"/>
    <s v="TV-MA"/>
    <x v="0"/>
    <s v="Restricted"/>
    <n v="75"/>
    <s v="Short"/>
    <x v="52"/>
  </r>
  <r>
    <x v="2119"/>
    <x v="0"/>
    <s v="Verses of Love"/>
    <s v="Hanung Bramantyo"/>
    <s v="Fedi Nuril, Rianti Cartwright, Carissa Putri, Melanie Putria, Zaskia Adya Mecca, Surya Saputra, Dennis Adhiswara, Oka Antara"/>
    <x v="58"/>
    <s v="March 27, 2019"/>
    <n v="2021"/>
    <x v="16"/>
    <n v="18"/>
    <s v="TV-PG"/>
    <x v="2"/>
    <s v="Guidance"/>
    <n v="126"/>
    <s v="Medium"/>
    <x v="23"/>
  </r>
  <r>
    <x v="2120"/>
    <x v="0"/>
    <s v="Nate Bargatze: The Tennessee Kid"/>
    <s v="Ryan Polito"/>
    <s v="Nate Bargatze"/>
    <x v="2"/>
    <s v="March 26, 2019"/>
    <n v="2021"/>
    <x v="23"/>
    <n v="7"/>
    <s v="TV-PG"/>
    <x v="2"/>
    <s v="Guidance"/>
    <n v="61"/>
    <s v="Short"/>
    <x v="59"/>
  </r>
  <r>
    <x v="2121"/>
    <x v="0"/>
    <s v="Sei"/>
    <s v="Raj Babu"/>
    <s v="Nakhul, Aanchal Munjal, Nassar, Prakash Raj, Thalaivasal Vijay, Manobala, Jeyan Cherthala, Annadurai Kannadasan"/>
    <x v="4"/>
    <s v="March 25, 2019"/>
    <n v="2021"/>
    <x v="21"/>
    <n v="8"/>
    <s v="TV-14"/>
    <x v="1"/>
    <s v="Guidance"/>
    <n v="126"/>
    <s v="Medium"/>
    <x v="15"/>
  </r>
  <r>
    <x v="2122"/>
    <x v="0"/>
    <s v="Superlopez"/>
    <s v="Javier Ruiz Caldera"/>
    <s v="Dani Rovira, Alexandra Jimnez, Julin Lpez, Maribel Verd, Pedro Casablanc, Gracia Olayo, Ferran Ra, Gonzalo de Castro, Mireia Portas"/>
    <x v="35"/>
    <s v="March 24, 2019"/>
    <n v="2021"/>
    <x v="21"/>
    <n v="8"/>
    <s v="TV-MA"/>
    <x v="0"/>
    <s v="Restricted"/>
    <n v="108"/>
    <s v="Medium"/>
    <x v="45"/>
  </r>
  <r>
    <x v="2123"/>
    <x v="0"/>
    <s v="Oversize Cops"/>
    <s v="Chanon Yingyong, Phuwanit Pholdee"/>
    <s v="Sarun Cinsuvapala, Pramote Pathan, Suphachai Subprasert, Somyos Matures, Supavitch Nepremwattana, Nachjaree Horvejkul, Jatupone Chompoonich, Chertsak Pratumseesakhon"/>
    <x v="57"/>
    <s v="March 23, 2019"/>
    <n v="2021"/>
    <x v="5"/>
    <n v="9"/>
    <s v="TV-MA"/>
    <x v="0"/>
    <s v="Restricted"/>
    <n v="100"/>
    <s v="Medium"/>
    <x v="45"/>
  </r>
  <r>
    <x v="2124"/>
    <x v="0"/>
    <s v="Mirage"/>
    <s v="Oriol Paulo"/>
    <s v="Adriana Ugarte, Chino Darn, Javier Gutirrez, lvaro Morte, Nora Navas, Miquel Fernndez, Clara Segura, Mima Riera, Aina Clotet, Albert Prez, Julio Bohigas-Couto, Beln Rueda"/>
    <x v="35"/>
    <s v="March 22, 2019"/>
    <n v="2021"/>
    <x v="21"/>
    <n v="8"/>
    <s v="TV-MA"/>
    <x v="0"/>
    <s v="Restricted"/>
    <n v="129"/>
    <s v="Medium"/>
    <x v="128"/>
  </r>
  <r>
    <x v="2125"/>
    <x v="0"/>
    <s v="The Dirt"/>
    <s v="Jeff Tremaine"/>
    <s v="Douglas Booth, Iwan Rheon, Colson Baker, Daniel Webber, David Costabile, Pete Davidson"/>
    <x v="2"/>
    <s v="March 22, 2019"/>
    <n v="2021"/>
    <x v="23"/>
    <n v="7"/>
    <s v="TV-MA"/>
    <x v="0"/>
    <s v="Restricted"/>
    <n v="108"/>
    <s v="Medium"/>
    <x v="145"/>
  </r>
  <r>
    <x v="2126"/>
    <x v="0"/>
    <s v="The Amazing Praybeyt Benjamin"/>
    <s v="Wenn V. Deramas"/>
    <s v="Vice Ganda, Bimby Aquino-Yap, Alex Gonzaga, Tom Rodriguez"/>
    <x v="83"/>
    <s v="March 21, 2019"/>
    <n v="2021"/>
    <x v="28"/>
    <n v="12"/>
    <s v="TV-14"/>
    <x v="1"/>
    <s v="Guidance"/>
    <n v="105"/>
    <s v="Medium"/>
    <x v="45"/>
  </r>
  <r>
    <x v="2127"/>
    <x v="0"/>
    <s v="The Super Parental Guardians"/>
    <s v="Joyce Bernal"/>
    <s v="Vice Ganda, Coco Martin, Onyok Pineda, Awra Briguela, Assunta de Rossi, Pepe Herrera, Joem Bascon, Matet De Leon, Kiray Celis, Lassy Marquez, MC Calaquian"/>
    <x v="83"/>
    <s v="March 21, 2019"/>
    <n v="2021"/>
    <x v="32"/>
    <n v="10"/>
    <s v="TV-14"/>
    <x v="1"/>
    <s v="Guidance"/>
    <n v="115"/>
    <s v="Medium"/>
    <x v="45"/>
  </r>
  <r>
    <x v="2128"/>
    <x v="0"/>
    <s v="The Third Party"/>
    <s v="Jason Paul Laxamana"/>
    <s v="Sam Milby, Angel Locsin, Zanjoe Marudo, Cherry Pie Picache, Alma Moreno, Matet De Leon, Al Tantay, Beauty Gonzalez, Katrina Michelle Legaspi"/>
    <x v="83"/>
    <s v="March 21, 2019"/>
    <n v="2021"/>
    <x v="32"/>
    <n v="10"/>
    <s v="TV-MA"/>
    <x v="0"/>
    <s v="Restricted"/>
    <n v="118"/>
    <s v="Medium"/>
    <x v="36"/>
  </r>
  <r>
    <x v="2129"/>
    <x v="0"/>
    <s v="The Unmarried Wife"/>
    <s v="Maryo J. De los Reyes"/>
    <s v="Angelica Panganiban, Dingdong Dantes, Paulo Avelino, Maricar Reyes, Denise Laurel, Dimples Romana, Justin Cuyugan, Mart Escudero, Pamu Pamorada, Lei Andre Navarro, Irma Adlawan"/>
    <x v="83"/>
    <s v="March 21, 2019"/>
    <n v="2021"/>
    <x v="32"/>
    <n v="10"/>
    <s v="TV-MA"/>
    <x v="0"/>
    <s v="Restricted"/>
    <n v="130"/>
    <s v="Medium"/>
    <x v="23"/>
  </r>
  <r>
    <x v="2130"/>
    <x v="0"/>
    <s v="Vince and Kath and James"/>
    <s v="Theodore Boborol"/>
    <s v="Julia Barretto, Joshua Garcia, Ronnie Alonte, Maris Racal, Ina Raymundo, Shamaine Centenera, Ana Abad-Santos, Jeric Raval, Allan Paule, Manuel Chua"/>
    <x v="83"/>
    <s v="March 21, 2019"/>
    <n v="2021"/>
    <x v="32"/>
    <n v="10"/>
    <s v="TV-PG"/>
    <x v="2"/>
    <s v="Guidance"/>
    <n v="115"/>
    <s v="Medium"/>
    <x v="83"/>
  </r>
  <r>
    <x v="2131"/>
    <x v="0"/>
    <s v="Alexis Viera: A Story of Surviving"/>
    <s v="Luis Ara"/>
    <s v="Alexis Viera"/>
    <x v="201"/>
    <s v="March 20, 2019"/>
    <n v="2021"/>
    <x v="23"/>
    <n v="7"/>
    <s v="TV-MA"/>
    <x v="0"/>
    <s v="Restricted"/>
    <n v="69"/>
    <s v="Short"/>
    <x v="102"/>
  </r>
  <r>
    <x v="2132"/>
    <x v="0"/>
    <s v="Imago"/>
    <s v="Karan Shivajirao Chavan, Vikram Tanajirao Patil"/>
    <s v="Aishwarya Ghaydar, Amol Deshmukh, Adarsh Kurne, Vishwas Kamble, Neha Awati, Amaraja Patil, Rinkle Chopde, Shreyas Gurav"/>
    <x v="4"/>
    <s v="March 20, 2019"/>
    <n v="2021"/>
    <x v="21"/>
    <n v="8"/>
    <s v="TV-PG"/>
    <x v="2"/>
    <s v="Guidance"/>
    <n v="97"/>
    <s v="Medium"/>
    <x v="0"/>
  </r>
  <r>
    <x v="2133"/>
    <x v="0"/>
    <s v="Amy Schumer Growing"/>
    <s v="Amy Schumer"/>
    <s v="Amy Schumer"/>
    <x v="2"/>
    <s v="March 19, 2019"/>
    <n v="2021"/>
    <x v="23"/>
    <n v="7"/>
    <s v="TV-MA"/>
    <x v="0"/>
    <s v="Restricted"/>
    <n v="61"/>
    <s v="Short"/>
    <x v="59"/>
  </r>
  <r>
    <x v="2134"/>
    <x v="0"/>
    <s v="5 Flights Up"/>
    <s v="Richard Loncraine"/>
    <s v="Josh Pais, Claire van der Boom, Morgan Freeman, Diane Keaton, Carrie Preston, Cynthia Nixon, Korey Jackson, Diane Ciesla, Michael Cristofer"/>
    <x v="2"/>
    <s v="March 17, 2019"/>
    <n v="2021"/>
    <x v="28"/>
    <n v="12"/>
    <s v="PG-13"/>
    <x v="1"/>
    <s v="Guidance"/>
    <n v="92"/>
    <s v="Medium"/>
    <x v="22"/>
  </r>
  <r>
    <x v="2135"/>
    <x v="0"/>
    <s v="Bombairiya"/>
    <s v="Pia Sukanya"/>
    <s v="Radhika Apte, Siddhant Kapoor, Akshay Oberoi, Adil Hussain, Amit Sial, Ravi Kishan, Ajinkya Deo, Shilpa Shukla"/>
    <x v="300"/>
    <s v="March 15, 2019"/>
    <n v="2021"/>
    <x v="21"/>
    <n v="8"/>
    <s v="TV-MA"/>
    <x v="0"/>
    <s v="Restricted"/>
    <n v="108"/>
    <s v="Medium"/>
    <x v="36"/>
  </r>
  <r>
    <x v="2136"/>
    <x v="0"/>
    <s v="Burn Out"/>
    <s v="Yann Gozlan"/>
    <s v="Olivier Rabourdin, Franois Civil, Manon Azem, Samuel Jouy, Narcisse Mame, Nal Rabia, Sam Louwyck, Luc Schwarz, Mario Magalhaes, Marc-Antoine Duquenne"/>
    <x v="161"/>
    <s v="March 15, 2019"/>
    <n v="2021"/>
    <x v="5"/>
    <n v="9"/>
    <s v="TV-MA"/>
    <x v="0"/>
    <s v="Restricted"/>
    <n v="104"/>
    <s v="Medium"/>
    <x v="32"/>
  </r>
  <r>
    <x v="2137"/>
    <x v="0"/>
    <s v="Edoardo Ferrario: Temi Caldi"/>
    <s v="Francesco Imperato"/>
    <s v="Edoardo Ferrario"/>
    <x v="59"/>
    <s v="March 15, 2019"/>
    <n v="2021"/>
    <x v="23"/>
    <n v="7"/>
    <s v="TV-MA"/>
    <x v="0"/>
    <s v="Restricted"/>
    <n v="65"/>
    <s v="Short"/>
    <x v="59"/>
  </r>
  <r>
    <x v="2138"/>
    <x v="0"/>
    <s v="Girl"/>
    <s v="Lukas Dhont"/>
    <s v="Victor Polster, Arieh Worthalter, Oliver Bodart, Tijmen Govaerts, Katelijne Damen, Valentijn Dhaenens, Magali Elali, Alice de Broqueville, Chris Thys, Angelo Tijssens"/>
    <x v="301"/>
    <s v="March 15, 2019"/>
    <n v="2021"/>
    <x v="21"/>
    <n v="8"/>
    <s v="R"/>
    <x v="0"/>
    <s v="Restricted"/>
    <n v="106"/>
    <s v="Medium"/>
    <x v="134"/>
  </r>
  <r>
    <x v="2139"/>
    <x v="0"/>
    <s v="Jeff Dunham: Arguing with Myself"/>
    <s v="Manny Rodriguez"/>
    <s v="Jeff Dunham"/>
    <x v="2"/>
    <s v="March 15, 2019"/>
    <n v="2021"/>
    <x v="20"/>
    <n v="20"/>
    <s v="TV-MA"/>
    <x v="0"/>
    <s v="Restricted"/>
    <n v="69"/>
    <s v="Short"/>
    <x v="59"/>
  </r>
  <r>
    <x v="2140"/>
    <x v="0"/>
    <s v="Jeff Dunham: Controlled Chaos"/>
    <s v="Michael Simon, Matthew McNeil"/>
    <s v="Jeff Dunham"/>
    <x v="2"/>
    <s v="March 15, 2019"/>
    <n v="2021"/>
    <x v="15"/>
    <n v="15"/>
    <s v="TV-MA"/>
    <x v="0"/>
    <s v="Restricted"/>
    <n v="97"/>
    <s v="Medium"/>
    <x v="59"/>
  </r>
  <r>
    <x v="2141"/>
    <x v="0"/>
    <s v="Jeff Dunham: Minding the Monsters"/>
    <s v="Manny Rodriguez"/>
    <s v="Jeff Dunham"/>
    <x v="2"/>
    <s v="March 15, 2019"/>
    <n v="2021"/>
    <x v="10"/>
    <n v="14"/>
    <s v="TV-MA"/>
    <x v="0"/>
    <s v="Restricted"/>
    <n v="80"/>
    <s v="Short"/>
    <x v="59"/>
  </r>
  <r>
    <x v="2142"/>
    <x v="0"/>
    <s v="Jeff Dunham's Very Special Christmas Special"/>
    <s v="Michael Simon"/>
    <s v="Jeff Dunham, Brian Haner"/>
    <x v="2"/>
    <s v="March 15, 2019"/>
    <n v="2021"/>
    <x v="16"/>
    <n v="18"/>
    <s v="TV-MA"/>
    <x v="0"/>
    <s v="Restricted"/>
    <n v="85"/>
    <s v="Short"/>
    <x v="59"/>
  </r>
  <r>
    <x v="2143"/>
    <x v="0"/>
    <s v="Late Life: The Chien-Ming Wang Story"/>
    <s v="Frank W Chen"/>
    <s v="Chien-Ming Wang"/>
    <x v="302"/>
    <s v="March 15, 2019"/>
    <n v="2021"/>
    <x v="21"/>
    <n v="8"/>
    <s v="TV-14"/>
    <x v="1"/>
    <s v="Guidance"/>
    <n v="98"/>
    <s v="Medium"/>
    <x v="187"/>
  </r>
  <r>
    <x v="2144"/>
    <x v="0"/>
    <s v="Paskal"/>
    <s v="Adrian Teh"/>
    <s v="Hairul Azreen, Ammar Alfian, Jasmine Suraya, Henley Hii, Hafizul Kamal, Theebaan Govindasamy, Gambit Saifullah, Taufiq Hanafi, Nam Ron, Amerul Affendi, Tiger Chen"/>
    <x v="66"/>
    <s v="March 15, 2019"/>
    <n v="2021"/>
    <x v="21"/>
    <n v="8"/>
    <s v="TV-14"/>
    <x v="1"/>
    <s v="Guidance"/>
    <n v="115"/>
    <s v="Medium"/>
    <x v="53"/>
  </r>
  <r>
    <x v="2145"/>
    <x v="0"/>
    <s v="A Love Story"/>
    <s v="Maryo J. De los Reyes"/>
    <s v="Maricel Soriano, Aga Muhlach, Angelica Panganiban, Dante Rivero, Chin Chin Gutierrez, Bobby Andrews, TJ Trinidad, Baron Geisler, John Arcilla, Gerald Madrid"/>
    <x v="83"/>
    <s v="March 14, 2019"/>
    <n v="2021"/>
    <x v="18"/>
    <n v="19"/>
    <s v="TV-14"/>
    <x v="1"/>
    <s v="Guidance"/>
    <n v="117"/>
    <s v="Medium"/>
    <x v="23"/>
  </r>
  <r>
    <x v="2146"/>
    <x v="0"/>
    <s v="Barcelona: A Love Untold"/>
    <s v="Olivia M. Lamasan"/>
    <s v="Kathryn Bernardo, Daniel Padilla, Joshua Garcia, Aiko Melendez, Joey Marquez, Ricky Davao, Maria Isabel Lopez, Ana Capri, Cris Villanueva"/>
    <x v="83"/>
    <s v="March 14, 2019"/>
    <n v="2021"/>
    <x v="32"/>
    <n v="10"/>
    <s v="TV-14"/>
    <x v="1"/>
    <s v="Guidance"/>
    <n v="132"/>
    <s v="Medium"/>
    <x v="23"/>
  </r>
  <r>
    <x v="2147"/>
    <x v="0"/>
    <s v="Everything About Her"/>
    <s v="Joyce Bernal"/>
    <s v="Angel Locsin, Xian Lim, Vilma Santos, Michael De Mesa, Nonie Buencamino, Khalil Ramos, Devon Seron, Alexa Ilacad, Nor Domingo, Robert Villar"/>
    <x v="83"/>
    <s v="March 14, 2019"/>
    <n v="2021"/>
    <x v="32"/>
    <n v="10"/>
    <s v="TV-MA"/>
    <x v="0"/>
    <s v="Restricted"/>
    <n v="127"/>
    <s v="Medium"/>
    <x v="36"/>
  </r>
  <r>
    <x v="2148"/>
    <x v="0"/>
    <s v="Finally Found Someone"/>
    <s v="Theodore Boborol"/>
    <s v="John Lloyd Cruz, Sarah Geronimo, Enchong Dee, Christian Bables, Joey Marquez, Yayo Aguila, Tetchie Agbayani, Dennis Padilla, Leo Rialp, Alwyn Uytingco"/>
    <x v="83"/>
    <s v="March 14, 2019"/>
    <n v="2021"/>
    <x v="5"/>
    <n v="9"/>
    <s v="TV-14"/>
    <x v="1"/>
    <s v="Guidance"/>
    <n v="125"/>
    <s v="Medium"/>
    <x v="83"/>
  </r>
  <r>
    <x v="2149"/>
    <x v="0"/>
    <s v="Seven Sundays"/>
    <s v="Cathy Garcia-Molina"/>
    <s v="Ronaldo Valdez, Aga Muhlach, Dingdong Dantes, Enrique Gil, Cristine Reyes, Donita Rose, Ketchup Eusebio, Kean Cipriano"/>
    <x v="83"/>
    <s v="March 14, 2019"/>
    <n v="2021"/>
    <x v="5"/>
    <n v="9"/>
    <s v="TV-MA"/>
    <x v="0"/>
    <s v="Restricted"/>
    <n v="128"/>
    <s v="Medium"/>
    <x v="36"/>
  </r>
  <r>
    <x v="2150"/>
    <x v="0"/>
    <s v="Triple Frontier"/>
    <s v="J.C. Chandor"/>
    <s v="Ben Affleck, Oscar Isaac, Charlie Hunnam, Pedro Pascal, Garrett Hedlund, Adria Arjona"/>
    <x v="2"/>
    <s v="March 13, 2019"/>
    <n v="2021"/>
    <x v="23"/>
    <n v="7"/>
    <s v="R"/>
    <x v="0"/>
    <s v="Restricted"/>
    <n v="126"/>
    <s v="Medium"/>
    <x v="12"/>
  </r>
  <r>
    <x v="2151"/>
    <x v="0"/>
    <s v="Hajwala 2: Mysterious Mission"/>
    <s v="Ibrahim Bin Mohamed, Hasan Aljaberi"/>
    <s v="Hussain Al Hosani, Ali Almarzouqi, Abdullah Al Yousef, Omar Al Hafidh, Meral Niazi, Yaser Hassan, Fatema Almansoori, Ahmed El Mohammdi"/>
    <x v="90"/>
    <s v="March 8, 2019"/>
    <n v="2021"/>
    <x v="21"/>
    <n v="8"/>
    <s v="TV-14"/>
    <x v="1"/>
    <s v="Guidance"/>
    <n v="116"/>
    <s v="Medium"/>
    <x v="45"/>
  </r>
  <r>
    <x v="2152"/>
    <x v="0"/>
    <s v="Juanita"/>
    <s v="Clark Johnson"/>
    <s v="Alfre Woodard, Adam Beach, LaTanya Richardson Jackson, Marcus Henderson, Blair Underwood, Ashlie Atkinson, Tsulan Cooper"/>
    <x v="2"/>
    <s v="March 8, 2019"/>
    <n v="2021"/>
    <x v="23"/>
    <n v="7"/>
    <s v="TV-MA"/>
    <x v="0"/>
    <s v="Restricted"/>
    <n v="90"/>
    <s v="Medium"/>
    <x v="54"/>
  </r>
  <r>
    <x v="2153"/>
    <x v="0"/>
    <s v="Lady J"/>
    <s v="Emmanuel Mouret"/>
    <s v="Ccile De France, Edouard Baer, Alice Isaaz, Natalia Dontcheva"/>
    <x v="29"/>
    <s v="March 8, 2019"/>
    <n v="2021"/>
    <x v="23"/>
    <n v="7"/>
    <s v="TV-MA"/>
    <x v="0"/>
    <s v="Restricted"/>
    <n v="111"/>
    <s v="Medium"/>
    <x v="0"/>
  </r>
  <r>
    <x v="2154"/>
    <x v="0"/>
    <s v="Walk. Ride. Rodeo."/>
    <s v="Conor Allyn"/>
    <s v="Spencer Locke, Missi Pyle, Sherri Shepherd, Bailey Chase, Alyvia Alyn Lind, Max Ehrich, Corbin Bleu, Kathleen Rose Perkins"/>
    <x v="2"/>
    <s v="March 8, 2019"/>
    <n v="2021"/>
    <x v="23"/>
    <n v="7"/>
    <s v="TV-PG"/>
    <x v="2"/>
    <s v="Guidance"/>
    <n v="100"/>
    <s v="Medium"/>
    <x v="19"/>
  </r>
  <r>
    <x v="2155"/>
    <x v="0"/>
    <s v="Nappily Ever After"/>
    <s v="Haifaa Al-Mansour"/>
    <s v="Sanaa Lathan, Ricky Whittle, Lynn Whitfield, Lyriq Bent, Ernie Hudson"/>
    <x v="2"/>
    <s v="March 7, 2019"/>
    <n v="2021"/>
    <x v="21"/>
    <n v="8"/>
    <s v="TV-MA"/>
    <x v="0"/>
    <s v="Restricted"/>
    <n v="99"/>
    <s v="Medium"/>
    <x v="34"/>
  </r>
  <r>
    <x v="2156"/>
    <x v="0"/>
    <s v="Sisterakas"/>
    <s v="Wenn V. Deramas"/>
    <s v="Ai-Ai de las Alas, Vice Ganda, Kris Aquino, Xyriel Manabat, Daniel Padilla, Kathryn Bernardo, Tirso Cruz III, Deejay Durano, Gloria Diaz, Jeffrey Quizon"/>
    <x v="83"/>
    <s v="March 7, 2019"/>
    <n v="2021"/>
    <x v="10"/>
    <n v="14"/>
    <s v="TV-14"/>
    <x v="1"/>
    <s v="Guidance"/>
    <n v="105"/>
    <s v="Medium"/>
    <x v="43"/>
  </r>
  <r>
    <x v="2157"/>
    <x v="0"/>
    <s v="Starting Over Again"/>
    <s v="Olivia M. Lamasan"/>
    <s v="Piolo Pascual, Toni Gonzaga, Iza Calzado"/>
    <x v="83"/>
    <s v="March 7, 2019"/>
    <n v="2021"/>
    <x v="28"/>
    <n v="12"/>
    <s v="TV-14"/>
    <x v="1"/>
    <s v="Guidance"/>
    <n v="128"/>
    <s v="Medium"/>
    <x v="23"/>
  </r>
  <r>
    <x v="2158"/>
    <x v="0"/>
    <s v="That Thing Called Tadhana"/>
    <s v="Antoinette Jadaone"/>
    <s v="Angelica Panganiban, JM de Guzman"/>
    <x v="83"/>
    <s v="March 7, 2019"/>
    <n v="2021"/>
    <x v="25"/>
    <n v="11"/>
    <s v="TV-MA"/>
    <x v="0"/>
    <s v="Restricted"/>
    <n v="91"/>
    <s v="Medium"/>
    <x v="23"/>
  </r>
  <r>
    <x v="2159"/>
    <x v="0"/>
    <s v="The Love Affair"/>
    <s v="Nuel Naval"/>
    <s v="Richard Gomez, Dawn Zulueta, Bea Alonzo, Tom Rodriguez, Tetchie Agbayani, Al Tantay, Ana Capri, Ina Feleo"/>
    <x v="83"/>
    <s v="March 7, 2019"/>
    <n v="2021"/>
    <x v="25"/>
    <n v="11"/>
    <s v="TV-MA"/>
    <x v="0"/>
    <s v="Restricted"/>
    <n v="127"/>
    <s v="Medium"/>
    <x v="23"/>
  </r>
  <r>
    <x v="2160"/>
    <x v="0"/>
    <s v="The Hard Way"/>
    <s v="Keoni Waxman"/>
    <s v="Michael Jai White, Luke Goss, Randy Couture, Madalina Anea, Grant Campbell, George Remes, Ovidiu Niculescu, Adreea Diac, Michaela Holla, Bogden Farcas"/>
    <x v="2"/>
    <s v="March 5, 2019"/>
    <n v="2021"/>
    <x v="23"/>
    <n v="7"/>
    <s v="TV-MA"/>
    <x v="0"/>
    <s v="Restricted"/>
    <n v="94"/>
    <s v="Medium"/>
    <x v="12"/>
  </r>
  <r>
    <x v="2161"/>
    <x v="0"/>
    <s v="Everyday I Love You"/>
    <s v="Mae Czarina Cruz"/>
    <s v="Enrique Gil, Liza Soberano, Gerald Anderson, Aiko Melendez, Carmina Villaroel, Ariel Rivera, Marissa Delgado, Liza Lorena"/>
    <x v="83"/>
    <s v="March 4, 2019"/>
    <n v="2021"/>
    <x v="25"/>
    <n v="11"/>
    <s v="TV-14"/>
    <x v="1"/>
    <s v="Guidance"/>
    <n v="124"/>
    <s v="Medium"/>
    <x v="23"/>
  </r>
  <r>
    <x v="2162"/>
    <x v="0"/>
    <s v="No Other Woman"/>
    <s v="Ruel S. Bayani"/>
    <s v="Anne Curtis, Derek Ramsay, Cristine Reyes, Tirso Cruz III, Carmi Martin, John Arcilla, Marlann Flores, Ron Morales, Kat Alano"/>
    <x v="83"/>
    <s v="March 4, 2019"/>
    <n v="2021"/>
    <x v="15"/>
    <n v="15"/>
    <s v="TV-MA"/>
    <x v="0"/>
    <s v="Restricted"/>
    <n v="103"/>
    <s v="Medium"/>
    <x v="23"/>
  </r>
  <r>
    <x v="2163"/>
    <x v="0"/>
    <s v="River's Edge"/>
    <s v="Isao Yukisada"/>
    <s v="Fumi Nikaido, Ryo Yoshizawa, Shuhei Uesugi, Sumire, Shiori Doi, Aoi Morikawa"/>
    <x v="8"/>
    <s v="March 2, 2019"/>
    <n v="2021"/>
    <x v="21"/>
    <n v="8"/>
    <s v="TV-MA"/>
    <x v="0"/>
    <s v="Restricted"/>
    <n v="118"/>
    <s v="Medium"/>
    <x v="3"/>
  </r>
  <r>
    <x v="2164"/>
    <x v="0"/>
    <n v="2215"/>
    <s v="Nottapon Boonprakob"/>
    <s v="Artiwara Kongmalai"/>
    <x v="57"/>
    <s v="March 1, 2019"/>
    <n v="2021"/>
    <x v="21"/>
    <n v="8"/>
    <s v="TV-MA"/>
    <x v="0"/>
    <s v="Restricted"/>
    <n v="89"/>
    <s v="Short"/>
    <x v="102"/>
  </r>
  <r>
    <x v="2165"/>
    <x v="0"/>
    <s v="Budapest"/>
    <s v="Xavier Gens"/>
    <s v="Manu Payet, Jonathan Cohen, Monsieur Poulpe, Alice Beladi, Alix Poisson"/>
    <x v="161"/>
    <s v="March 1, 2019"/>
    <n v="2021"/>
    <x v="21"/>
    <n v="8"/>
    <s v="TV-MA"/>
    <x v="0"/>
    <s v="Restricted"/>
    <n v="103"/>
    <s v="Medium"/>
    <x v="43"/>
  </r>
  <r>
    <x v="2166"/>
    <x v="0"/>
    <s v="Pants on Fire"/>
    <s v="Jonathan A. Rosenbaum"/>
    <s v="Bradley Steven Perry, Joshua J. Ballard, Tyrel Jackson Williams, Brittney Wilson, Taylor Russell, Nicholas Coombe, Rachelle Gillis, Kevin O'Grady"/>
    <x v="24"/>
    <s v="March 1, 2019"/>
    <n v="2021"/>
    <x v="28"/>
    <n v="12"/>
    <s v="TV-G"/>
    <x v="2"/>
    <s v="Guidance"/>
    <n v="87"/>
    <s v="Short"/>
    <x v="17"/>
  </r>
  <r>
    <x v="2167"/>
    <x v="0"/>
    <s v="Paranormal Investigation"/>
    <s v="Franck Phelizon"/>
    <s v="Andrei Indreies, Jean-Baptiste Heuet, Jose Atuncar, Pierre Porquet, Claudine Bertin, Gabriella Jordan, Effie Rey, Catalin Morar, Antoine Rodriguez"/>
    <x v="49"/>
    <s v="March 1, 2019"/>
    <n v="2021"/>
    <x v="21"/>
    <n v="8"/>
    <s v="TV-14"/>
    <x v="1"/>
    <s v="Guidance"/>
    <n v="93"/>
    <s v="Medium"/>
    <x v="86"/>
  </r>
  <r>
    <x v="2168"/>
    <x v="0"/>
    <s v="Radio Rebel"/>
    <s v="Peter Howitt"/>
    <s v="Debby Ryan, Sarena Parmar, Adam DiMarco, Merritt Patterson, Nancy Robertson"/>
    <x v="2"/>
    <s v="March 1, 2019"/>
    <n v="2021"/>
    <x v="10"/>
    <n v="14"/>
    <s v="TV-G"/>
    <x v="2"/>
    <s v="Guidance"/>
    <n v="90"/>
    <s v="Medium"/>
    <x v="17"/>
  </r>
  <r>
    <x v="2169"/>
    <x v="0"/>
    <s v="The Boy Who Harnessed the Wind"/>
    <s v="Chiwetel Ejiofor"/>
    <s v="Maxwell Simba, Chiwetel Ejiofor, Assa Maga, Lily Banda, Lemogang Tsipa, Philbert Falakeza, Joseph Marcell, Noma Dumezweni"/>
    <x v="303"/>
    <s v="March 1, 2019"/>
    <n v="2021"/>
    <x v="23"/>
    <n v="7"/>
    <s v="TV-PG"/>
    <x v="2"/>
    <s v="Guidance"/>
    <n v="114"/>
    <s v="Medium"/>
    <x v="188"/>
  </r>
  <r>
    <x v="2170"/>
    <x v="0"/>
    <s v="The Last Runway"/>
    <s v="Rodrigo Salomn, Pietro Scappini"/>
    <s v="Luis Aguirre, Andrea Quattrocchi, Silvio Rodas, Felix Medina, Gonzalo Vivanco, Bruno Sosa, Andrea Frigerio, Mauricio A. Jortack, Rafael Rojas Doria, Roberto Weiss, Fabio Chamorro, Sergio Quionez Romn, David Gerber"/>
    <x v="304"/>
    <s v="March 1, 2019"/>
    <n v="2021"/>
    <x v="21"/>
    <n v="8"/>
    <s v="TV-MA"/>
    <x v="0"/>
    <s v="Restricted"/>
    <n v="107"/>
    <s v="Medium"/>
    <x v="32"/>
  </r>
  <r>
    <x v="2171"/>
    <x v="0"/>
    <s v="The Spiderwick Chronicles"/>
    <s v="Mark Waters"/>
    <s v="Freddie Highmore, Mary-Louise Parker, Sarah Bolger, Joan Plowright, David Strathairn, Nick Nolte, Seth Rogen, Andrew McCarthy, Martin Short"/>
    <x v="2"/>
    <s v="March 1, 2019"/>
    <n v="2021"/>
    <x v="16"/>
    <n v="18"/>
    <s v="PG"/>
    <x v="2"/>
    <s v="Guidance"/>
    <n v="97"/>
    <s v="Medium"/>
    <x v="80"/>
  </r>
  <r>
    <x v="2172"/>
    <x v="0"/>
    <s v="Your Son"/>
    <s v="Miguel ngel Vivas"/>
    <s v="Jos Coronado, Ana Wagener, Asia Ortega, Pol Monen, Ester Expsito"/>
    <x v="282"/>
    <s v="March 1, 2019"/>
    <n v="2021"/>
    <x v="21"/>
    <n v="8"/>
    <s v="TV-MA"/>
    <x v="0"/>
    <s v="Restricted"/>
    <n v="103"/>
    <s v="Medium"/>
    <x v="20"/>
  </r>
  <r>
    <x v="2173"/>
    <x v="0"/>
    <s v="Quin te cantar"/>
    <s v="Carlos Vermut"/>
    <s v="Najwa Nimri, Eva Llorach, Carme Elias, Natalia de Molina, Julin Villagrn, Ignacio Mateos, Lorena Iglesias, Vicenta N'Dongo, Inma Cuevas, Per-Olav Sorensen"/>
    <x v="282"/>
    <s v="February 28, 2019"/>
    <n v="2021"/>
    <x v="21"/>
    <n v="8"/>
    <s v="TV-MA"/>
    <x v="0"/>
    <s v="Restricted"/>
    <n v="125"/>
    <s v="Medium"/>
    <x v="0"/>
  </r>
  <r>
    <x v="2174"/>
    <x v="0"/>
    <s v="A Second Chance"/>
    <s v="Cathy Garcia-Molina"/>
    <s v="John Lloyd Cruz, Bea Alonzo, Dimples Romana, Janus del Prado, James Blanco, Ahron Villena, Beatriz Saw, Shamaine Centenera, Khalil Ramos, Billy Crawford, Al Tantay, Arci Muoz"/>
    <x v="83"/>
    <s v="February 27, 2019"/>
    <n v="2021"/>
    <x v="25"/>
    <n v="11"/>
    <s v="TV-MA"/>
    <x v="0"/>
    <s v="Restricted"/>
    <n v="130"/>
    <s v="Medium"/>
    <x v="23"/>
  </r>
  <r>
    <x v="2175"/>
    <x v="0"/>
    <s v="Beauty and the Bestie"/>
    <s v="Wenn V. Deramas"/>
    <s v="Vice Ganda, Coco Martin, James Reid, Nadine Lustre, Karla Estrada, Ryan Bang, Badjie Mortiz, Alonzo Muhlach, Marco Masa, Lassy Marquez, MC Calaquian"/>
    <x v="83"/>
    <s v="February 27, 2019"/>
    <n v="2021"/>
    <x v="25"/>
    <n v="11"/>
    <s v="TV-14"/>
    <x v="1"/>
    <s v="Guidance"/>
    <n v="119"/>
    <s v="Medium"/>
    <x v="45"/>
  </r>
  <r>
    <x v="2176"/>
    <x v="0"/>
    <s v="Bride For Rent"/>
    <s v="Mae Czarina Cruz"/>
    <s v="Kim Chiu, Xian Lim, Empoy Marquez, Martin del Rosario, Pilita Corrales, Tirso Cruz III, Dennis Padilla, Matt Evans, Lloyd Zaragoza, Zeppi Borromeo"/>
    <x v="83"/>
    <s v="February 27, 2019"/>
    <n v="2021"/>
    <x v="28"/>
    <n v="12"/>
    <s v="TV-PG"/>
    <x v="2"/>
    <s v="Guidance"/>
    <n v="110"/>
    <s v="Medium"/>
    <x v="4"/>
  </r>
  <r>
    <x v="2177"/>
    <x v="0"/>
    <s v="Can't Help Falling in Love"/>
    <s v="Mae Czarina Cruz"/>
    <s v="Kathryn Bernardo, Daniel Padilla, Matteo Guidicelli, Zanjoe Marudo, Cherry Pie Picache, Lotlot De Leon, Dennis Padilla, Lito Pimentel, Joross Gamboa, Janus del Prado"/>
    <x v="83"/>
    <s v="February 27, 2019"/>
    <n v="2021"/>
    <x v="5"/>
    <n v="9"/>
    <s v="TV-14"/>
    <x v="1"/>
    <s v="Guidance"/>
    <n v="120"/>
    <s v="Medium"/>
    <x v="36"/>
  </r>
  <r>
    <x v="2178"/>
    <x v="0"/>
    <s v="Evening Shadows"/>
    <s v="Sridhar Rangayan"/>
    <s v="Mona Ambegaonkar, Anant Mahadevan, Devansh Doshi, Arpit Chaudhary, Yamini Singh, Abhay Kulkarni, Veena Nair, Disha Thakur"/>
    <x v="4"/>
    <s v="February 27, 2019"/>
    <n v="2021"/>
    <x v="21"/>
    <n v="8"/>
    <s v="TV-PG"/>
    <x v="2"/>
    <s v="Guidance"/>
    <n v="102"/>
    <s v="Medium"/>
    <x v="0"/>
  </r>
  <r>
    <x v="2179"/>
    <x v="0"/>
    <s v="Four Sisters and a Wedding"/>
    <s v="Cathy Garcia-Molina"/>
    <s v="Bea Alonzo, Toni Gonzaga, Angel Locsin, Shaina Magdayao, Enchong Dee, Sam Milby, Angeline Quinto, Coney Reyes"/>
    <x v="83"/>
    <s v="February 27, 2019"/>
    <n v="2021"/>
    <x v="4"/>
    <n v="13"/>
    <s v="TV-14"/>
    <x v="1"/>
    <s v="Guidance"/>
    <n v="125"/>
    <s v="Medium"/>
    <x v="36"/>
  </r>
  <r>
    <x v="2180"/>
    <x v="0"/>
    <s v="It Takes a Man and a Woman"/>
    <s v="Cathy Garcia-Molina"/>
    <s v="John Lloyd Cruz, Sarah Geronimo, Rowell Santiago, Al Tantay, Irma Adlawan, Joross Gamboa, Gio Alvarez, Matet De Leon, Miles Ocampo, Andre Garcia, Dante Rivero, Isabelle Daza"/>
    <x v="83"/>
    <s v="February 27, 2019"/>
    <n v="2021"/>
    <x v="4"/>
    <n v="13"/>
    <s v="TV-PG"/>
    <x v="2"/>
    <s v="Guidance"/>
    <n v="127"/>
    <s v="Medium"/>
    <x v="4"/>
  </r>
  <r>
    <x v="2181"/>
    <x v="0"/>
    <s v="My Ex &amp; Whys"/>
    <s v="Cathy Garcia-Molina"/>
    <s v="Liza Soberano, Enrique Gil, Joey Marquez, Cai Cortez, Arlene Muchlach, Ara Mina, Ryan Bang, Joross Gamboa, Jeffrey Tam, Neils Coleta"/>
    <x v="83"/>
    <s v="February 27, 2019"/>
    <n v="2021"/>
    <x v="5"/>
    <n v="9"/>
    <s v="TV-14"/>
    <x v="1"/>
    <s v="Guidance"/>
    <n v="121"/>
    <s v="Medium"/>
    <x v="36"/>
  </r>
  <r>
    <x v="2182"/>
    <x v="0"/>
    <s v="She's Dating the Gangster"/>
    <s v="Cathy Garcia-Molina"/>
    <s v="Kathryn Bernardo, Daniel Padilla, Richard Gomez, Dawn Zulueta, Sofia Andres, Khalil Ramos, Ian Veneracion, Pamu Pamorada, Igi Boy Flores, Marco Gumabao"/>
    <x v="83"/>
    <s v="February 27, 2019"/>
    <n v="2021"/>
    <x v="28"/>
    <n v="12"/>
    <s v="TV-14"/>
    <x v="1"/>
    <s v="Guidance"/>
    <n v="113"/>
    <s v="Medium"/>
    <x v="23"/>
  </r>
  <r>
    <x v="2183"/>
    <x v="0"/>
    <s v="The Breakup Playlist"/>
    <s v="Dan Villegas"/>
    <s v="Piolo Pascual, Sarah Geronimo, Rio Locsin, Dennis Padilla, Badjie Mortiz, Teddy Corpuz, Anna Luna, Jett Pangan, Cris Villonco, Maris Racal"/>
    <x v="83"/>
    <s v="February 27, 2019"/>
    <n v="2021"/>
    <x v="25"/>
    <n v="11"/>
    <s v="TV-MA"/>
    <x v="0"/>
    <s v="Restricted"/>
    <n v="118"/>
    <s v="Medium"/>
    <x v="51"/>
  </r>
  <r>
    <x v="2184"/>
    <x v="0"/>
    <s v="The Mistress"/>
    <s v="Olivia M. Lamasan"/>
    <s v="John Lloyd Cruz, Bea Alonzo, Hilda Koronel, Ronaldo Valdez, Anita Linda, Carmi Martin"/>
    <x v="83"/>
    <s v="February 27, 2019"/>
    <n v="2021"/>
    <x v="10"/>
    <n v="14"/>
    <s v="TV-MA"/>
    <x v="0"/>
    <s v="Restricted"/>
    <n v="132"/>
    <s v="Medium"/>
    <x v="23"/>
  </r>
  <r>
    <x v="2185"/>
    <x v="0"/>
    <s v="Zach Galifianakis: Live at the Purple Onion"/>
    <s v="Michael Blieden"/>
    <s v="Zach Galifianakis, Brian Unger"/>
    <x v="2"/>
    <s v="February 26, 2019"/>
    <n v="2021"/>
    <x v="20"/>
    <n v="20"/>
    <s v="TV-MA"/>
    <x v="0"/>
    <s v="Restricted"/>
    <n v="61"/>
    <s v="Short"/>
    <x v="59"/>
  </r>
  <r>
    <x v="2186"/>
    <x v="0"/>
    <s v="Life of An Outcast"/>
    <s v="Pawan K Shrivastava"/>
    <s v="Ravi Bhushan Bhartiya, Shalini Mohan, Bhaskar Jha, Manohar Pandey, Siddharth Bharadwaj, Jay Shanker Pandey, Deepak Jha, Komal Singh"/>
    <x v="4"/>
    <s v="February 25, 2019"/>
    <n v="2021"/>
    <x v="21"/>
    <n v="8"/>
    <s v="TV-PG"/>
    <x v="2"/>
    <s v="Guidance"/>
    <n v="80"/>
    <s v="Short"/>
    <x v="0"/>
  </r>
  <r>
    <x v="2187"/>
    <x v="0"/>
    <s v="The Photographer Of Mauthausen"/>
    <s v="Mar Targarona"/>
    <s v="Mario Casas, Richard van Weyden, Alain Hernndez, Adri Salazar, Eduard Buch, Stefan Weinert, Rubn Yuste, Nikola Stojanovic, Frank Feys, Marc Rodrguez, Albert Mora, Luka Peros, Rainer Reiners, Toni Gomila, Emilio Gavira, Macarena Gmez"/>
    <x v="35"/>
    <s v="February 23, 2019"/>
    <n v="2021"/>
    <x v="21"/>
    <n v="8"/>
    <s v="TV-MA"/>
    <x v="0"/>
    <s v="Restricted"/>
    <n v="110"/>
    <s v="Medium"/>
    <x v="3"/>
  </r>
  <r>
    <x v="2188"/>
    <x v="0"/>
    <s v="Bert Kreischer: The Machine"/>
    <s v="Ryan Polito"/>
    <s v="Bert Kreischer"/>
    <x v="2"/>
    <s v="February 22, 2019"/>
    <n v="2021"/>
    <x v="32"/>
    <n v="10"/>
    <s v="TV-MA"/>
    <x v="0"/>
    <s v="Restricted"/>
    <n v="70"/>
    <s v="Short"/>
    <x v="59"/>
  </r>
  <r>
    <x v="2189"/>
    <x v="0"/>
    <s v="Firebrand"/>
    <s v="Aruna Raje"/>
    <s v="Usha Jadhav, Girish Kulkarni, Sachin Khedekar, Rajeshwari Sachdev, Rushad Rana, Mrunal Oak"/>
    <x v="4"/>
    <s v="February 22, 2019"/>
    <n v="2021"/>
    <x v="23"/>
    <n v="7"/>
    <s v="TV-MA"/>
    <x v="0"/>
    <s v="Restricted"/>
    <n v="117"/>
    <s v="Medium"/>
    <x v="3"/>
  </r>
  <r>
    <x v="2190"/>
    <x v="0"/>
    <s v="Paddleton"/>
    <s v="Alex Lehmann"/>
    <s v="Mark Duplass, Ray Romano"/>
    <x v="2"/>
    <s v="February 22, 2019"/>
    <n v="2021"/>
    <x v="23"/>
    <n v="7"/>
    <s v="TV-MA"/>
    <x v="0"/>
    <s v="Restricted"/>
    <n v="89"/>
    <s v="Short"/>
    <x v="22"/>
  </r>
  <r>
    <x v="2191"/>
    <x v="0"/>
    <s v="Paris Is Us"/>
    <s v="Elisabeth Vogler"/>
    <s v="Nomie Schmidt, Grgoire Isvarine, Marie Mottet, Lou Castel, Mathias Minne, Margaux Bonin, Julia Kouakou, Alexandre Schreiber, Schemci Lauth, Theo Tagand, Clment Olivieri, Doria Achour"/>
    <x v="29"/>
    <s v="February 22, 2019"/>
    <n v="2021"/>
    <x v="23"/>
    <n v="7"/>
    <s v="TV-MA"/>
    <x v="0"/>
    <s v="Restricted"/>
    <n v="84"/>
    <s v="Short"/>
    <x v="0"/>
  </r>
  <r>
    <x v="2192"/>
    <x v="0"/>
    <s v="Shonar Pahar"/>
    <s v="Parambrata Chatterjee"/>
    <s v="Tanuja, Jishu Sengupta, Parambrata Chatterjee, Arunima Ghosh, Shrijato Banerjee, Soumitra Chatterjee, Gargi Roychowdhury"/>
    <x v="4"/>
    <s v="February 22, 2019"/>
    <n v="2021"/>
    <x v="21"/>
    <n v="8"/>
    <s v="TV-PG"/>
    <x v="2"/>
    <s v="Guidance"/>
    <n v="131"/>
    <s v="Medium"/>
    <x v="0"/>
  </r>
  <r>
    <x v="2193"/>
    <x v="0"/>
    <s v="The Drug King"/>
    <s v="Woo Min-ho"/>
    <s v="Song Kang-ho, Cho Jung-seok, Bae Doona, Kim So-jin, Kim Dae-myung, Jo Woo-jin, Lee Hee-jun, Song Young-chang, Yoon Je-moon"/>
    <x v="68"/>
    <s v="February 21, 2019"/>
    <n v="2021"/>
    <x v="21"/>
    <n v="8"/>
    <s v="TV-MA"/>
    <x v="0"/>
    <s v="Restricted"/>
    <n v="139"/>
    <s v="Medium"/>
    <x v="20"/>
  </r>
  <r>
    <x v="2194"/>
    <x v="0"/>
    <s v="Kevin James: Sweat the Small Stuff"/>
    <s v="Paul Miller"/>
    <s v="Kevin James"/>
    <x v="2"/>
    <s v="February 20, 2019"/>
    <n v="2021"/>
    <x v="11"/>
    <n v="25"/>
    <s v="TV-PG"/>
    <x v="2"/>
    <s v="Guidance"/>
    <n v="42"/>
    <s v="Short"/>
    <x v="59"/>
  </r>
  <r>
    <x v="2195"/>
    <x v="0"/>
    <s v="Transformer"/>
    <s v="Michael Del Monte"/>
    <s v="Janae Marie Kroczaleski"/>
    <x v="24"/>
    <s v="February 20, 2019"/>
    <n v="2021"/>
    <x v="5"/>
    <n v="9"/>
    <s v="TV-MA"/>
    <x v="0"/>
    <s v="Restricted"/>
    <n v="79"/>
    <s v="Short"/>
    <x v="41"/>
  </r>
  <r>
    <x v="2196"/>
    <x v="0"/>
    <s v="Genius"/>
    <s v="Suseenthiran"/>
    <s v="Roshan, Priyaa Lal, Aadukalam Naren, Singam Puli, Meera Krishnan, Jayaprakash"/>
    <x v="4"/>
    <s v="February 17, 2019"/>
    <n v="2021"/>
    <x v="21"/>
    <n v="8"/>
    <s v="TV-14"/>
    <x v="1"/>
    <s v="Guidance"/>
    <n v="96"/>
    <s v="Medium"/>
    <x v="0"/>
  </r>
  <r>
    <x v="2197"/>
    <x v="0"/>
    <s v="Black Sea"/>
    <s v="Kevin MacDonald"/>
    <s v="Jude Law, Scoot McNairy, Ben Mendelsohn, Bobby Schofield, Tobias Menzies, Michael Smiley, Grigoriy Dobrygin, David Threlfall, Jodie Whittaker, Karl Davies"/>
    <x v="305"/>
    <s v="February 16, 2019"/>
    <n v="2021"/>
    <x v="25"/>
    <n v="11"/>
    <s v="R"/>
    <x v="0"/>
    <s v="Restricted"/>
    <n v="114"/>
    <s v="Medium"/>
    <x v="53"/>
  </r>
  <r>
    <x v="2198"/>
    <x v="0"/>
    <s v="Awe"/>
    <s v="Prasanth Varma"/>
    <s v="Kajal Aggarwal, Nithya Menon, Regina Cassandra, Eesha Rebba, Murli Sharma, Srinivas Avasarala, Priyadarshi Pullikonda"/>
    <x v="4"/>
    <s v="February 15, 2019"/>
    <n v="2021"/>
    <x v="21"/>
    <n v="8"/>
    <s v="TV-MA"/>
    <x v="0"/>
    <s v="Restricted"/>
    <n v="111"/>
    <s v="Medium"/>
    <x v="128"/>
  </r>
  <r>
    <x v="2199"/>
    <x v="0"/>
    <s v="Ayana"/>
    <s v="Gangadhar Salimath"/>
    <s v="Deepak Subramanya, Apoorva Soma, Ramesh Bhat, Harsha H S, Karthik A, Goutham Shashidhar, Nagshree Karkone, Moksha Kushal, Vedashree Rao"/>
    <x v="4"/>
    <s v="February 15, 2019"/>
    <n v="2021"/>
    <x v="5"/>
    <n v="9"/>
    <s v="TV-MA"/>
    <x v="0"/>
    <s v="Restricted"/>
    <n v="112"/>
    <s v="Medium"/>
    <x v="0"/>
  </r>
  <r>
    <x v="2200"/>
    <x v="0"/>
    <s v="Buddies"/>
    <s v="Marcelo Galvo"/>
    <s v="Ariel Goldenberg, Rita Pokk, Breno Viola, Lima Duarte, Marco Luque, Daniel Torres, Monaliza Marchi, Amlia Bittencourt, Giulia de Souza Merigo, Deto Montenegro, Rui Unas"/>
    <x v="80"/>
    <s v="February 15, 2019"/>
    <n v="2021"/>
    <x v="10"/>
    <n v="14"/>
    <s v="TV-MA"/>
    <x v="0"/>
    <s v="Restricted"/>
    <n v="103"/>
    <s v="Medium"/>
    <x v="22"/>
  </r>
  <r>
    <x v="2201"/>
    <x v="0"/>
    <s v="Candyflip"/>
    <s v="Shanawaz Nellikunnil"/>
    <s v="Prashant Prakash, Kalki Koechlin, Prakash Raj, Gulshan Devaiah, Valeriya Polyanychko"/>
    <x v="4"/>
    <s v="February 15, 2019"/>
    <n v="2021"/>
    <x v="5"/>
    <n v="9"/>
    <s v="TV-MA"/>
    <x v="0"/>
    <s v="Restricted"/>
    <n v="104"/>
    <s v="Medium"/>
    <x v="0"/>
  </r>
  <r>
    <x v="2202"/>
    <x v="0"/>
    <s v="Chameli"/>
    <s v="Sudhir Mishra"/>
    <s v="Kareena Kapoor, Rahul Bose, Rinke Khanna, Yashpal Sharma, Makrand Deshpande, Kabir Sadanand, Pankaj Jha"/>
    <x v="4"/>
    <s v="February 15, 2019"/>
    <n v="2021"/>
    <x v="14"/>
    <n v="22"/>
    <s v="TV-14"/>
    <x v="1"/>
    <s v="Guidance"/>
    <n v="102"/>
    <s v="Medium"/>
    <x v="3"/>
  </r>
  <r>
    <x v="2203"/>
    <x v="0"/>
    <s v="Fatso"/>
    <s v="Rajat Kapoor"/>
    <s v="Ranvir Shorey, Gul Panag, Purab Kohli, Neil Bhoopalam, Gunjan Bakshi, Saurabh Shukla, Atul Kumar, Brijendra Kala, Bharati Achrekar, Rahul Vohra"/>
    <x v="4"/>
    <s v="February 15, 2019"/>
    <n v="2021"/>
    <x v="10"/>
    <n v="14"/>
    <s v="TV-14"/>
    <x v="1"/>
    <s v="Guidance"/>
    <n v="97"/>
    <s v="Medium"/>
    <x v="36"/>
  </r>
  <r>
    <x v="2204"/>
    <x v="1"/>
    <s v="Hjrdis"/>
    <s v="Lars Kaalund"/>
    <s v="Lise Baastrup, Martin Brygmann, Ellen Hillings, Nicky Andersen, Nicoline Sharma Rubow, Jasmin Bart-Williams, William Rtzou, Marius Due, Robert Hansen"/>
    <x v="294"/>
    <s v="February 15, 2019"/>
    <n v="2021"/>
    <x v="25"/>
    <n v="11"/>
    <s v="TV-MA"/>
    <x v="0"/>
    <s v="Restricted"/>
    <s v="1 Season"/>
    <s v="Seasons"/>
    <x v="232"/>
  </r>
  <r>
    <x v="2205"/>
    <x v="0"/>
    <s v="Neevevaro"/>
    <s v="Hari Nath"/>
    <s v="Aadhi, Tapsee Pannu, Ritika Singh, Vennela Kishore, Sapthagiri"/>
    <x v="4"/>
    <s v="February 15, 2019"/>
    <n v="2021"/>
    <x v="21"/>
    <n v="8"/>
    <s v="TV-14"/>
    <x v="1"/>
    <s v="Guidance"/>
    <n v="132"/>
    <s v="Medium"/>
    <x v="23"/>
  </r>
  <r>
    <x v="2206"/>
    <x v="0"/>
    <s v="Pyaar Ke Side Effects"/>
    <s v="Saket Chaudhary"/>
    <s v="Rahul Bose, Mallika Sherawat, Ranvir Shorey, Sharat Saxena, Aamir Bashir, Taraana Raja, Jas Arora, Suchitra Pillai, Sapna Bhavnani, Sophiya Chaudhary"/>
    <x v="4"/>
    <s v="February 15, 2019"/>
    <n v="2021"/>
    <x v="20"/>
    <n v="20"/>
    <s v="TV-MA"/>
    <x v="0"/>
    <s v="Restricted"/>
    <n v="120"/>
    <s v="Medium"/>
    <x v="4"/>
  </r>
  <r>
    <x v="2207"/>
    <x v="0"/>
    <s v="Sur: The Melody of Life"/>
    <s v="Tanuja Chandra"/>
    <s v="Lucky Ali, Simone Singh, Achint Kaur, Ehsan Khan, Harsh Vasisht, Yashodhan Bal, Gauri Karnik, Divya Dutta"/>
    <x v="4"/>
    <s v="February 15, 2019"/>
    <n v="2021"/>
    <x v="12"/>
    <n v="24"/>
    <s v="TV-14"/>
    <x v="1"/>
    <s v="Guidance"/>
    <n v="137"/>
    <s v="Medium"/>
    <x v="3"/>
  </r>
  <r>
    <x v="2208"/>
    <x v="0"/>
    <s v="The Breaker Upperers"/>
    <s v="Jackie van Beek, Madeleine Sami"/>
    <s v="Madeleine Sami, Jackie van Beek, James Rolleston, Celia Pacquola, Ana Scotney, Rima Te Wiata, Carl Bland, Brett O'Gorman, Cohen Holloway, Jemaine Clement"/>
    <x v="55"/>
    <s v="February 15, 2019"/>
    <n v="2021"/>
    <x v="21"/>
    <n v="8"/>
    <s v="TV-MA"/>
    <x v="0"/>
    <s v="Restricted"/>
    <n v="82"/>
    <s v="Short"/>
    <x v="122"/>
  </r>
  <r>
    <x v="2209"/>
    <x v="0"/>
    <s v="Ugly Aur Pagli"/>
    <s v="Sachin Kamlakar Khot"/>
    <s v="Mallika Sherawat, Ranvir Shorey, Tinnu Anand, Sushmita Mukherjee, Manish Anand, Vihang Nayak, Bharati Achrekar, Zeenat Aman"/>
    <x v="4"/>
    <s v="February 15, 2019"/>
    <n v="2021"/>
    <x v="16"/>
    <n v="18"/>
    <s v="TV-14"/>
    <x v="1"/>
    <s v="Guidance"/>
    <n v="115"/>
    <s v="Medium"/>
    <x v="4"/>
  </r>
  <r>
    <x v="2210"/>
    <x v="0"/>
    <s v="Yucatn"/>
    <s v="Daniel Monzn"/>
    <s v="Luis Tosar, Rodrigo de la Serna, Joan Pera, Stephanie Cayo, Gloria Muoz, Adrin Nez, Alicia Fernndez, Jorge Asn, Agustn Jimnez, Lupe Carti Roda, Txell Aixendri, Xavi Lite, Alejandro Vera, Joo Lagarto"/>
    <x v="35"/>
    <s v="February 15, 2019"/>
    <n v="2021"/>
    <x v="21"/>
    <n v="8"/>
    <s v="TV-MA"/>
    <x v="0"/>
    <s v="Restricted"/>
    <n v="130"/>
    <s v="Medium"/>
    <x v="43"/>
  </r>
  <r>
    <x v="2211"/>
    <x v="0"/>
    <s v="Ken Jeong: You Complete Me, Ho"/>
    <s v="Jon M. Chu"/>
    <s v="Ken Jeong"/>
    <x v="2"/>
    <s v="February 14, 2019"/>
    <n v="2021"/>
    <x v="23"/>
    <n v="7"/>
    <s v="TV-MA"/>
    <x v="0"/>
    <s v="Restricted"/>
    <n v="62"/>
    <s v="Short"/>
    <x v="59"/>
  </r>
  <r>
    <x v="2212"/>
    <x v="0"/>
    <s v="High Flying Bird"/>
    <s v="Steven Soderbergh"/>
    <s v="Andr Holland, Zazie Beetz, Bill Duke, Kyle MacLachlan, Melvin Gregg, Sonja Sohn, Zachary Quinto"/>
    <x v="2"/>
    <s v="February 8, 2019"/>
    <n v="2021"/>
    <x v="23"/>
    <n v="7"/>
    <s v="TV-MA"/>
    <x v="0"/>
    <s v="Restricted"/>
    <n v="91"/>
    <s v="Medium"/>
    <x v="74"/>
  </r>
  <r>
    <x v="2213"/>
    <x v="0"/>
    <s v="Kevin Hart's Guide to Black History"/>
    <s v="Tom Stern"/>
    <s v="Kevin Hart, Saniyya Sidney, Lil Rel Howery, Eoghan Thomas Murphy, Tiffany Haddish, Al Shearer, Lonnie Chavis, Alphonso Mcauley, Nika Williams, Barry Brewer, Greg Germann, John Ennis, Jay Johnston"/>
    <x v="2"/>
    <s v="February 8, 2019"/>
    <n v="2021"/>
    <x v="23"/>
    <n v="7"/>
    <s v="TV-PG"/>
    <x v="2"/>
    <s v="Guidance"/>
    <n v="63"/>
    <s v="Short"/>
    <x v="17"/>
  </r>
  <r>
    <x v="2214"/>
    <x v="0"/>
    <s v="ReMastered: The Two Killings of Sam Cooke"/>
    <s v="Kelly Duane de la Vega"/>
    <s v="Sam Cooke"/>
    <x v="2"/>
    <s v="February 8, 2019"/>
    <n v="2021"/>
    <x v="23"/>
    <n v="7"/>
    <s v="TV-MA"/>
    <x v="0"/>
    <s v="Restricted"/>
    <n v="74"/>
    <s v="Short"/>
    <x v="18"/>
  </r>
  <r>
    <x v="2215"/>
    <x v="0"/>
    <s v="The Tree of Blood"/>
    <s v="Julio Medem"/>
    <s v="rsula Corber, lvaro Cervantes, Najwa Nimri, Patricia Lpez Arnaiz, Daniel Grao, Joaqun Furriel, Maria Molins, Emilio Gutirrez Caba, Luisa Gavasa, Jos Mara Pou, ngela Molina"/>
    <x v="35"/>
    <s v="February 8, 2019"/>
    <n v="2021"/>
    <x v="21"/>
    <n v="8"/>
    <s v="TV-MA"/>
    <x v="0"/>
    <s v="Restricted"/>
    <n v="136"/>
    <s v="Medium"/>
    <x v="0"/>
  </r>
  <r>
    <x v="2216"/>
    <x v="0"/>
    <s v="Ray Romano: Right Here, Around the Corner"/>
    <s v="Michael Showalter"/>
    <s v="Ray Romano"/>
    <x v="2"/>
    <s v="February 5, 2019"/>
    <n v="2021"/>
    <x v="23"/>
    <n v="7"/>
    <s v="TV-MA"/>
    <x v="0"/>
    <s v="Restricted"/>
    <n v="59"/>
    <s v="Short"/>
    <x v="59"/>
  </r>
  <r>
    <x v="2217"/>
    <x v="0"/>
    <s v="Await Further Instructions"/>
    <s v="Johnny Kevorkian"/>
    <s v="Sam Gittins, Grant Masters, Neerja Naik, Abigail Cruttenden, Kris Saddler, Holly Weston, David Bradley"/>
    <x v="1"/>
    <s v="February 2, 2019"/>
    <n v="2021"/>
    <x v="21"/>
    <n v="8"/>
    <s v="TV-MA"/>
    <x v="0"/>
    <s v="Restricted"/>
    <n v="91"/>
    <s v="Medium"/>
    <x v="6"/>
  </r>
  <r>
    <x v="2218"/>
    <x v="0"/>
    <s v="Manusangada"/>
    <s v="Amshan Kumar"/>
    <s v="Rajeev Anand, Manimegalai, A.S. Sasi Kumar, Vidhur Rajarajan, Sheela Rajkumar, Sethu Darwin, Anand Sampath, Karuna Prasad"/>
    <x v="4"/>
    <s v="February 2, 2019"/>
    <n v="2021"/>
    <x v="5"/>
    <n v="9"/>
    <s v="TV-14"/>
    <x v="1"/>
    <s v="Guidance"/>
    <n v="93"/>
    <s v="Medium"/>
    <x v="0"/>
  </r>
  <r>
    <x v="2219"/>
    <x v="0"/>
    <s v="Dear Ex"/>
    <s v="Hsu Chih-yen, Mag Hsu"/>
    <s v="Roy Chiu, Hsieh Ying-xuan, Joseph Huang, Spark Chen"/>
    <x v="45"/>
    <s v="February 1, 2019"/>
    <n v="2021"/>
    <x v="21"/>
    <n v="8"/>
    <s v="TV-MA"/>
    <x v="0"/>
    <s v="Restricted"/>
    <n v="100"/>
    <s v="Medium"/>
    <x v="36"/>
  </r>
  <r>
    <x v="2220"/>
    <x v="0"/>
    <s v="Lego DC Comics: Batman Be-Leaguered"/>
    <s v="Rick Morales"/>
    <s v="Dee Bradley Baker, Troy Baker, John DiMaggio, Grey DeLisle, Tom Kenny, Nolan North, Khary Payton, James Arnold Taylor"/>
    <x v="2"/>
    <s v="February 1, 2019"/>
    <n v="2021"/>
    <x v="28"/>
    <n v="12"/>
    <s v="TV-Y7"/>
    <x v="3"/>
    <s v="Safe"/>
    <n v="22"/>
    <s v="Short"/>
    <x v="67"/>
  </r>
  <r>
    <x v="2221"/>
    <x v="0"/>
    <s v="LEGO Marvel Super Heroes: Black Panther"/>
    <s v="Michael D. Black"/>
    <s v="James Mathis III, Keston John, Yvette Nicole Brown, Daisy Lightfoot, Isaac C. Singleton Jr., Trevor Devall, Liam O'Brien, Mick Wingert, Fred Tatasciore, Laura Bailey"/>
    <x v="2"/>
    <s v="February 1, 2019"/>
    <n v="2021"/>
    <x v="21"/>
    <n v="8"/>
    <s v="TV-Y7"/>
    <x v="3"/>
    <s v="Safe"/>
    <n v="22"/>
    <s v="Short"/>
    <x v="80"/>
  </r>
  <r>
    <x v="2222"/>
    <x v="0"/>
    <s v="Velvet Buzzsaw"/>
    <s v="Dan Gilroy"/>
    <s v="Jake Gyllenhaal, Rene Russo, Zawe Ashton, Toni Collette, John Malkovich, Natalia Dyer, Daveed Diggs, Tom Sturridge"/>
    <x v="2"/>
    <s v="February 1, 2019"/>
    <n v="2021"/>
    <x v="23"/>
    <n v="7"/>
    <s v="R"/>
    <x v="0"/>
    <s v="Restricted"/>
    <n v="113"/>
    <s v="Medium"/>
    <x v="13"/>
  </r>
  <r>
    <x v="2223"/>
    <x v="0"/>
    <s v="Hantu Kak Limah"/>
    <s v="Mamat Khalid"/>
    <s v="Awie, Arab Khalid, Sharwani Ns, Tj Isa, Delimawati, Zul Ariffin, Uqasha Senrose, Ropie Cecupak"/>
    <x v="66"/>
    <s v="January 31, 2019"/>
    <n v="2021"/>
    <x v="21"/>
    <n v="8"/>
    <s v="TV-PG"/>
    <x v="2"/>
    <s v="Guidance"/>
    <n v="110"/>
    <s v="Medium"/>
    <x v="137"/>
  </r>
  <r>
    <x v="2224"/>
    <x v="0"/>
    <s v="Love Off the Cuff"/>
    <s v="Pang Ho-cheung"/>
    <s v="Miriam Chin Wah Yeung, Shawn Yue, Paul Chun, Jiang Mengjie, Wang Xiao Chen, Siu Yam Yam, Kwok Cheung Tsang, Toby Lee, Dada Chan, Hugo Ng"/>
    <x v="23"/>
    <s v="January 31, 2019"/>
    <n v="2021"/>
    <x v="5"/>
    <n v="9"/>
    <s v="TV-MA"/>
    <x v="0"/>
    <s v="Restricted"/>
    <n v="120"/>
    <s v="Medium"/>
    <x v="36"/>
  </r>
  <r>
    <x v="2225"/>
    <x v="0"/>
    <s v="Virsa"/>
    <s v="Pankaj Batra"/>
    <s v="Arya Babbar, Kanwaljeet Singh, Gulshan Grover, Mehreen Raheel, Aparna Sharma, Aman Dhaliwal, Noman Ijaz"/>
    <x v="306"/>
    <s v="January 30, 2019"/>
    <n v="2021"/>
    <x v="3"/>
    <n v="16"/>
    <s v="TV-14"/>
    <x v="1"/>
    <s v="Guidance"/>
    <n v="127"/>
    <s v="Medium"/>
    <x v="51"/>
  </r>
  <r>
    <x v="2226"/>
    <x v="0"/>
    <s v="Bhasmasur"/>
    <s v="Nishil Sheth"/>
    <s v="Imran Rasheed, Mittal Chouhan, Trimala Adhikari, Bhushan Vikas, Ravi Goswami, Raghav Dutt, Kumkum Chouhan, Rohan Mobarsa"/>
    <x v="4"/>
    <s v="January 29, 2019"/>
    <n v="2021"/>
    <x v="5"/>
    <n v="9"/>
    <s v="TV-14"/>
    <x v="1"/>
    <s v="Guidance"/>
    <n v="74"/>
    <s v="Short"/>
    <x v="0"/>
  </r>
  <r>
    <x v="2227"/>
    <x v="0"/>
    <s v="High Society"/>
    <s v="Byun Hyuk"/>
    <s v="Park Hae-il, Su Ae, Yoon Je-moon, Ra Mi-ran, Lee Jin-wook, Kim Gyu-sun, Han Ju-yeong, Kim Hae-gon, Nam Moon-cheol, Jang So-yeon"/>
    <x v="68"/>
    <s v="January 29, 2019"/>
    <n v="2021"/>
    <x v="21"/>
    <n v="8"/>
    <s v="TV-MA"/>
    <x v="0"/>
    <s v="Restricted"/>
    <n v="137"/>
    <s v="Medium"/>
    <x v="3"/>
  </r>
  <r>
    <x v="2228"/>
    <x v="0"/>
    <s v="Up Among  The Stars"/>
    <s v="Zoe Berriata"/>
    <s v="Luis Callejo, Jorge Andreu, Macarena Gmez, Magi Mira, lvaro Roig, Mara Morales, Jos Luis Garca Prez, Kiti Mnver, Ingrid Garca Jonsson, Liz Lobato"/>
    <x v="35"/>
    <s v="January 29, 2019"/>
    <n v="2021"/>
    <x v="21"/>
    <n v="8"/>
    <s v="TV-MA"/>
    <x v="0"/>
    <s v="Restricted"/>
    <n v="86"/>
    <s v="Short"/>
    <x v="128"/>
  </r>
  <r>
    <x v="2229"/>
    <x v="0"/>
    <s v="Habibie &amp; Ainun"/>
    <s v="Faozan Rizal"/>
    <s v="Reza Rahadian, Bunga Citra Lestari, Tio Pakusadewo, Ratna Riantiarno, Mike Lucock, Vitta Mariana Barrazza, Christoffer Nelwan"/>
    <x v="307"/>
    <s v="January 28, 2019"/>
    <n v="2021"/>
    <x v="10"/>
    <n v="14"/>
    <s v="TV-14"/>
    <x v="1"/>
    <s v="Guidance"/>
    <n v="125"/>
    <s v="Medium"/>
    <x v="23"/>
  </r>
  <r>
    <x v="2230"/>
    <x v="0"/>
    <s v="Nathicharami"/>
    <s v="Mansore"/>
    <s v="Sruthi Hariharan, Sanchari Vijay, Sharanya, Balaji Manohar, Greeshma Sridhar, Harshil Koushik, Shaanthala, Gopalkrishna Deshpande"/>
    <x v="4"/>
    <s v="January 28, 2019"/>
    <n v="2021"/>
    <x v="21"/>
    <n v="8"/>
    <s v="TV-MA"/>
    <x v="0"/>
    <s v="Restricted"/>
    <n v="114"/>
    <s v="Medium"/>
    <x v="0"/>
  </r>
  <r>
    <x v="2231"/>
    <x v="0"/>
    <s v="Rudy Habibie"/>
    <s v="Hanung Bramantyo"/>
    <s v="Reza Rahadian, Chelsea Islan, Dian Nitami, Indah Permatasari, Ernest Prakasa, Boris Bokir, Rey Bong, Cornelio Sunny, Pandji Pragiwaksono, Bastian Bintang Simbolon"/>
    <x v="58"/>
    <s v="January 28, 2019"/>
    <n v="2021"/>
    <x v="32"/>
    <n v="10"/>
    <s v="TV-14"/>
    <x v="1"/>
    <s v="Guidance"/>
    <n v="143"/>
    <s v="Medium"/>
    <x v="3"/>
  </r>
  <r>
    <x v="2232"/>
    <x v="0"/>
    <s v="Surga Yang Tak Dirindukan"/>
    <s v="Kuntz Agus"/>
    <s v="Fedi Nuril, Laudya Cynthia Bella, Raline Shah, Sandrinna Michelle, Kemal Pahlevi, Tanta Ginting, Zaskia Adya Mecca, Landung Simatupang, Ray Sitoresmi, Vitta Mariana Barrazza"/>
    <x v="58"/>
    <s v="January 28, 2019"/>
    <n v="2021"/>
    <x v="25"/>
    <n v="11"/>
    <s v="TV-14"/>
    <x v="1"/>
    <s v="Guidance"/>
    <n v="121"/>
    <s v="Medium"/>
    <x v="89"/>
  </r>
  <r>
    <x v="2233"/>
    <x v="0"/>
    <s v="Surga Yang Tak Dirindukan 2"/>
    <s v="Hanung Bramantyo, Meisa Felaroze"/>
    <s v="Fedi Nuril, Raline Shah, Laudya Cynthia Bella, Reza Rahadian, Nora Danish"/>
    <x v="58"/>
    <s v="January 28, 2019"/>
    <n v="2021"/>
    <x v="5"/>
    <n v="9"/>
    <s v="TV-14"/>
    <x v="1"/>
    <s v="Guidance"/>
    <n v="119"/>
    <s v="Medium"/>
    <x v="89"/>
  </r>
  <r>
    <x v="2234"/>
    <x v="0"/>
    <s v="Goyo: The Boy General"/>
    <s v="Jerrold Tarog"/>
    <s v="Paulo Avelino, Carlo Aquino, Arron Villaflor, Mon Confiado, Gwen Zamora, Jeffrey Quizon, Alvin Anson, Empress Schuck, Perla Bautista, Benjamin Alves"/>
    <x v="83"/>
    <s v="January 26, 2019"/>
    <n v="2021"/>
    <x v="21"/>
    <n v="8"/>
    <s v="TV-MA"/>
    <x v="0"/>
    <s v="Restricted"/>
    <n v="150"/>
    <s v="Medium"/>
    <x v="3"/>
  </r>
  <r>
    <x v="2235"/>
    <x v="0"/>
    <s v="Animas"/>
    <s v="Laura Alvea, Jos Ortuo"/>
    <s v="Clare Durant, Ivn Pellicer, Luis Bermejo, Liz Lobato, Chacha Huang, ngela Molina"/>
    <x v="308"/>
    <s v="January 25, 2019"/>
    <n v="2021"/>
    <x v="21"/>
    <n v="8"/>
    <s v="TV-MA"/>
    <x v="0"/>
    <s v="Restricted"/>
    <n v="88"/>
    <s v="Short"/>
    <x v="52"/>
  </r>
  <r>
    <x v="2236"/>
    <x v="0"/>
    <s v="Mi Obra Maestra"/>
    <s v="Gastn Duprat"/>
    <s v="Guillermo Francella, Luis Brandoni, Ral Arvalo, Andrea Frigerio, Mara Soldi, Mnica Duprat, Mahmoud Azim, Santiago Korovsky, Julio Marticorena, Alejandro Paker"/>
    <x v="43"/>
    <s v="January 25, 2019"/>
    <n v="2021"/>
    <x v="21"/>
    <n v="8"/>
    <s v="TV-MA"/>
    <x v="0"/>
    <s v="Restricted"/>
    <n v="105"/>
    <s v="Medium"/>
    <x v="43"/>
  </r>
  <r>
    <x v="2237"/>
    <x v="0"/>
    <s v="Just Love"/>
    <s v="Andy Caballero, Diego Corsini"/>
    <s v="Franco Masini, Yamila Saud, Victorio D'Alessandro, Andrea Frigerio, Gerardo Romano, Bautista Lena, Josefina Ramrez, Noel Schajris, Diana Hernndez, Daniela Aita"/>
    <x v="42"/>
    <s v="January 24, 2019"/>
    <n v="2021"/>
    <x v="21"/>
    <n v="8"/>
    <s v="TV-MA"/>
    <x v="0"/>
    <s v="Restricted"/>
    <n v="96"/>
    <s v="Medium"/>
    <x v="51"/>
  </r>
  <r>
    <x v="2238"/>
    <x v="1"/>
    <s v="Innocent"/>
    <s v="Seren Yce"/>
    <s v="Ali Atay, Haluk Bilginer, Nur Srer, Okan Yalabk, Tlin zen, Serkan Keskin, Bartu Kkalayan, Irem Altug, Mehmet zgr, Merve Ates, Defne Halman, Cem Zeynel Kili, Esra Kizildogan"/>
    <x v="104"/>
    <s v="January 23, 2019"/>
    <n v="2021"/>
    <x v="5"/>
    <n v="9"/>
    <s v="TV-MA"/>
    <x v="0"/>
    <s v="Restricted"/>
    <s v="1 Season"/>
    <s v="Seasons"/>
    <x v="46"/>
  </r>
  <r>
    <x v="2239"/>
    <x v="0"/>
    <s v="IO"/>
    <s v="Jonathan Helpert"/>
    <s v="Margaret Qualley, Anthony Mackie, Danny Huston"/>
    <x v="2"/>
    <s v="January 18, 2019"/>
    <n v="2021"/>
    <x v="23"/>
    <n v="7"/>
    <s v="TV-14"/>
    <x v="1"/>
    <s v="Guidance"/>
    <n v="96"/>
    <s v="Medium"/>
    <x v="150"/>
  </r>
  <r>
    <x v="2240"/>
    <x v="0"/>
    <s v="Old Lord Savanna"/>
    <s v="Andr D'Elia"/>
    <s v="Leonardo Ribeiro"/>
    <x v="80"/>
    <s v="January 18, 2019"/>
    <n v="2021"/>
    <x v="21"/>
    <n v="8"/>
    <s v="TV-14"/>
    <x v="1"/>
    <s v="Guidance"/>
    <n v="96"/>
    <s v="Medium"/>
    <x v="98"/>
  </r>
  <r>
    <x v="2241"/>
    <x v="0"/>
    <s v="Patria"/>
    <s v="Matas Gueilburt"/>
    <s v="Paco Ignacio Taibo II"/>
    <x v="38"/>
    <s v="January 18, 2019"/>
    <n v="2021"/>
    <x v="23"/>
    <n v="7"/>
    <s v="TV-MA"/>
    <x v="0"/>
    <s v="Restricted"/>
    <n v="90"/>
    <s v="Medium"/>
    <x v="98"/>
  </r>
  <r>
    <x v="2242"/>
    <x v="0"/>
    <s v="Soni"/>
    <s v="Ivan Ayr"/>
    <s v="Geetika Vidya Ohlyan, Saloni Batra, Mohinder Gujral, Mohit Chauhan, Vikas Shukla, Gauri Chakraborty, Simrat Kaur, Dimple Kaur"/>
    <x v="4"/>
    <s v="January 18, 2019"/>
    <n v="2021"/>
    <x v="21"/>
    <n v="8"/>
    <s v="TV-MA"/>
    <x v="0"/>
    <s v="Restricted"/>
    <n v="97"/>
    <s v="Medium"/>
    <x v="0"/>
  </r>
  <r>
    <x v="2243"/>
    <x v="0"/>
    <s v="Abdullah, The Final Witness"/>
    <s v="Hashim Nadeem Khan"/>
    <s v="Sajid Hasan, Hameed Sheikh, Habibullah Panezai, Imraan Abbas, Sadia, Imran Tareen, Asal Deen, Yameen Shah"/>
    <x v="283"/>
    <s v="January 15, 2019"/>
    <n v="2021"/>
    <x v="32"/>
    <n v="10"/>
    <s v="TV-14"/>
    <x v="1"/>
    <s v="Guidance"/>
    <n v="88"/>
    <s v="Short"/>
    <x v="3"/>
  </r>
  <r>
    <x v="2244"/>
    <x v="0"/>
    <s v="Echcharikkai"/>
    <s v="Sarjun"/>
    <s v="Sathyaraj, Varalakshmi Sarathkumar, Kishore Kumar G., Vivek Rajgopal, Jayakumar, Yogi Babu, Soundar, L. Alice"/>
    <x v="4"/>
    <s v="January 15, 2019"/>
    <n v="2021"/>
    <x v="21"/>
    <n v="8"/>
    <s v="TV-14"/>
    <x v="1"/>
    <s v="Guidance"/>
    <n v="127"/>
    <s v="Medium"/>
    <x v="107"/>
  </r>
  <r>
    <x v="2245"/>
    <x v="0"/>
    <s v="Pandigai"/>
    <s v="Feroz"/>
    <s v="Kreshna, Anandhi, Saravanan, Madhusudhanan, Black Pandi, Nitin Sathyaa, Aruldass, Karunas, Shanmugha Rajan, Prinz Nithik"/>
    <x v="4"/>
    <s v="January 15, 2019"/>
    <n v="2021"/>
    <x v="5"/>
    <n v="9"/>
    <s v="TV-MA"/>
    <x v="0"/>
    <s v="Restricted"/>
    <n v="125"/>
    <s v="Medium"/>
    <x v="53"/>
  </r>
  <r>
    <x v="2246"/>
    <x v="0"/>
    <s v="Pari"/>
    <s v="Syed Atif Ali"/>
    <s v="Junaid Akhtar, Azekah Daniel, Khushi Maheen, Saleem Mairaj, Qavi Khan, Rasheed Naz, Faiq Asim"/>
    <x v="283"/>
    <s v="January 15, 2019"/>
    <n v="2021"/>
    <x v="21"/>
    <n v="8"/>
    <s v="TV-14"/>
    <x v="1"/>
    <s v="Guidance"/>
    <n v="116"/>
    <s v="Medium"/>
    <x v="52"/>
  </r>
  <r>
    <x v="2247"/>
    <x v="0"/>
    <s v="Revenger"/>
    <s v="Lee Seung-won"/>
    <s v="Bruce Khan, Park Hee-soon, Yoon Jin-seo, Kim In-kwon, Kim Na-yeon, Park Cheol-min, Jeon Soo-jin, Kim Jae-hyun, Choi Je-heon"/>
    <x v="68"/>
    <s v="January 15, 2019"/>
    <n v="2021"/>
    <x v="21"/>
    <n v="8"/>
    <s v="TV-MA"/>
    <x v="0"/>
    <s v="Restricted"/>
    <n v="102"/>
    <s v="Medium"/>
    <x v="32"/>
  </r>
  <r>
    <x v="2248"/>
    <x v="0"/>
    <s v="Sebastian Maniscalco: Stay Hungry"/>
    <s v="Rik Reinholdtsen"/>
    <s v="Sebastian Maniscalco"/>
    <x v="2"/>
    <s v="January 15, 2019"/>
    <n v="2021"/>
    <x v="23"/>
    <n v="7"/>
    <s v="TV-MA"/>
    <x v="0"/>
    <s v="Restricted"/>
    <n v="65"/>
    <s v="Short"/>
    <x v="59"/>
  </r>
  <r>
    <x v="2249"/>
    <x v="0"/>
    <s v="The Doll"/>
    <s v="Rocky Soraya"/>
    <s v="Shandy Aulia, Denny Sumargo, Sara Wijayanto, Vitta Mariana Barrazza, Demian Aditya, Faiza Mahnur, Hans Gunawan, Aslam Abad, Annette Edoarda, Wenty Mamenda"/>
    <x v="58"/>
    <s v="January 15, 2019"/>
    <n v="2021"/>
    <x v="32"/>
    <n v="10"/>
    <s v="TV-MA"/>
    <x v="0"/>
    <s v="Restricted"/>
    <n v="106"/>
    <s v="Medium"/>
    <x v="52"/>
  </r>
  <r>
    <x v="2250"/>
    <x v="0"/>
    <s v="The Doll 2"/>
    <s v="Rocky Soraya"/>
    <s v="Luna Maya, Herjunot Ali, Sara Wijayanto, Maria Sabta, Rydhen Afexi, Ira Ilva Sari, Shofia Shireen, Mega Carefansa, Wati Sudiyono, Princess Martinez"/>
    <x v="58"/>
    <s v="January 15, 2019"/>
    <n v="2021"/>
    <x v="5"/>
    <n v="9"/>
    <s v="TV-MA"/>
    <x v="0"/>
    <s v="Restricted"/>
    <n v="117"/>
    <s v="Medium"/>
    <x v="52"/>
  </r>
  <r>
    <x v="2251"/>
    <x v="0"/>
    <s v="Baazaar"/>
    <s v="Gauravv K Chawla"/>
    <s v="Saif Ali Khan, Chitrangada Singh, Radhika Apte, Rohan Vinod Mehra, Manish Chaudhary, Denzil Smith, Pawan Chopra, Deepak Gheewala, Utkarsh Mazumdar, Danish Hussain"/>
    <x v="4"/>
    <s v="January 13, 2019"/>
    <n v="2021"/>
    <x v="21"/>
    <n v="8"/>
    <s v="TV-MA"/>
    <x v="0"/>
    <s v="Restricted"/>
    <n v="136"/>
    <s v="Medium"/>
    <x v="3"/>
  </r>
  <r>
    <x v="2252"/>
    <x v="0"/>
    <s v="All of You"/>
    <s v="Dan Villegas"/>
    <s v="Jennylyn Mercado, Derek Ramsay, Yayo Aguila, Kean Cipriano, Nico Antonio, Enzo Marcos, Via Antonio, Hannah Ladesma"/>
    <x v="83"/>
    <s v="January 11, 2019"/>
    <n v="2021"/>
    <x v="5"/>
    <n v="9"/>
    <s v="TV-MA"/>
    <x v="0"/>
    <s v="Restricted"/>
    <n v="104"/>
    <s v="Medium"/>
    <x v="36"/>
  </r>
  <r>
    <x v="2253"/>
    <x v="0"/>
    <s v="Solo"/>
    <s v="Hugo Stuven"/>
    <s v="Alain Hernndez, Aura Garrido, Ben Temple"/>
    <x v="35"/>
    <s v="January 11, 2019"/>
    <n v="2021"/>
    <x v="21"/>
    <n v="8"/>
    <s v="TV-MA"/>
    <x v="0"/>
    <s v="Restricted"/>
    <n v="91"/>
    <s v="Medium"/>
    <x v="0"/>
  </r>
  <r>
    <x v="2254"/>
    <x v="0"/>
    <s v="The Last Laugh"/>
    <s v="Greg Pritikin"/>
    <s v="Chevy Chase, Richard Dreyfuss, Andie MacDowell, Kate Micucci, Chris Parnell, George Wallace, Lewis Black"/>
    <x v="2"/>
    <s v="January 11, 2019"/>
    <n v="2021"/>
    <x v="23"/>
    <n v="7"/>
    <s v="TV-MA"/>
    <x v="0"/>
    <s v="Restricted"/>
    <n v="99"/>
    <s v="Medium"/>
    <x v="2"/>
  </r>
  <r>
    <x v="2255"/>
    <x v="0"/>
    <s v="GODZILLA The Planet Eater"/>
    <s v="Kobun Shizuno, Hiroyuki Seshita"/>
    <s v="Mamoru Miyano, Takahiro Sakurai, Kana Hanazawa, Tomokazu Sugita, Yuki Kaji, Junichi Suwabe, Reina Ueda, Ari Ozawa, Daisuke Ono, Kenta Miyake, Kenyu Horiuchi, Kazuya Nakai, Kazuhiro Yamaji"/>
    <x v="8"/>
    <s v="January 9, 2019"/>
    <n v="2021"/>
    <x v="21"/>
    <n v="8"/>
    <s v="TV-PG"/>
    <x v="2"/>
    <s v="Guidance"/>
    <n v="91"/>
    <s v="Medium"/>
    <x v="14"/>
  </r>
  <r>
    <x v="2256"/>
    <x v="0"/>
    <s v="Next Enti?"/>
    <s v="Kunal Kohli"/>
    <s v="Navdeep, Larissa Bonesi, Sarathbabu, Tamannaah Bhatia, Sundeep Kishan, Poonam Kaur"/>
    <x v="4"/>
    <s v="January 9, 2019"/>
    <n v="2021"/>
    <x v="21"/>
    <n v="8"/>
    <s v="TV-14"/>
    <x v="1"/>
    <s v="Guidance"/>
    <n v="117"/>
    <s v="Medium"/>
    <x v="36"/>
  </r>
  <r>
    <x v="2257"/>
    <x v="0"/>
    <s v="Komola Rocket"/>
    <s v="Noor Imran Mithu"/>
    <s v="Tauquir Ahmed, Mosharraf Karim, Joyraj, Samia Said, Dominic Gomez"/>
    <x v="140"/>
    <s v="January 7, 2019"/>
    <n v="2021"/>
    <x v="21"/>
    <n v="8"/>
    <s v="TV-14"/>
    <x v="1"/>
    <s v="Guidance"/>
    <n v="95"/>
    <s v="Medium"/>
    <x v="0"/>
  </r>
  <r>
    <x v="2258"/>
    <x v="0"/>
    <s v="Nang Nak"/>
    <s v="Nonzee Nimibutr"/>
    <s v="Inthira Charoenpura, Winai Kraibutr"/>
    <x v="57"/>
    <s v="January 5, 2019"/>
    <n v="2021"/>
    <x v="31"/>
    <n v="27"/>
    <s v="TV-MA"/>
    <x v="0"/>
    <s v="Restricted"/>
    <n v="101"/>
    <s v="Medium"/>
    <x v="236"/>
  </r>
  <r>
    <x v="2259"/>
    <x v="0"/>
    <s v="And Breathe Normally"/>
    <s v="sold Uggadttir"/>
    <s v="Kristin Thora Haraldsdottir, Babetida Sadjo, Patrik Nkkvi Petursson"/>
    <x v="309"/>
    <s v="January 4, 2019"/>
    <n v="2021"/>
    <x v="21"/>
    <n v="8"/>
    <s v="TV-14"/>
    <x v="1"/>
    <s v="Guidance"/>
    <n v="102"/>
    <s v="Medium"/>
    <x v="0"/>
  </r>
  <r>
    <x v="2260"/>
    <x v="0"/>
    <s v="Lionheart"/>
    <s v="Genevieve Nnaji"/>
    <s v="Genevieve Nnaji, Nkem Owoh, Pete Edochie, Onyeka Onwenu, Kanayo O. Kanayo"/>
    <x v="9"/>
    <s v="January 4, 2019"/>
    <n v="2021"/>
    <x v="21"/>
    <n v="8"/>
    <s v="TV-PG"/>
    <x v="2"/>
    <s v="Guidance"/>
    <n v="95"/>
    <s v="Medium"/>
    <x v="22"/>
  </r>
  <r>
    <x v="2261"/>
    <x v="0"/>
    <s v="Monty Python and the Holy Grail"/>
    <s v="Terry Gilliam, Terry Jones"/>
    <s v="Graham Chapman, John Cleese, Eric Idle, Terry Gilliam, Terry Jones, Michael Palin, Connie Booth, Carol Cleveland, Neil Innes"/>
    <x v="1"/>
    <s v="January 2, 2019"/>
    <n v="2021"/>
    <x v="6"/>
    <n v="51"/>
    <s v="PG"/>
    <x v="2"/>
    <s v="Guidance"/>
    <n v="92"/>
    <s v="Medium"/>
    <x v="90"/>
  </r>
  <r>
    <x v="2262"/>
    <x v="0"/>
    <s v="Back to the 90s"/>
    <s v="Yanyong Kuruaungkoul"/>
    <s v="Dan Aaron Ramnarong, Pimchanok Leuwisetpaiboon, Chanintorn Jitpreeda, Chonlakarn Puangnoy, Achita Pramoj Na Ayudhya, Vichuda Pindum, Kriengsak Hrientong, Likit Sittiphun"/>
    <x v="57"/>
    <s v="January 1, 2019"/>
    <n v="2021"/>
    <x v="25"/>
    <n v="11"/>
    <s v="TV-14"/>
    <x v="1"/>
    <s v="Guidance"/>
    <n v="111"/>
    <s v="Medium"/>
    <x v="48"/>
  </r>
  <r>
    <x v="2263"/>
    <x v="0"/>
    <s v="Merku Thodarchi Malai"/>
    <s v="Lenin Bharathi"/>
    <s v="Antony, Gayathri Krishna, Abu Valayamkulam, Anthony Vaathiyaar, Aarubala, Sornam"/>
    <x v="4"/>
    <s v="January 1, 2019"/>
    <n v="2021"/>
    <x v="21"/>
    <n v="8"/>
    <s v="TV-MA"/>
    <x v="0"/>
    <s v="Restricted"/>
    <n v="115"/>
    <s v="Medium"/>
    <x v="0"/>
  </r>
  <r>
    <x v="2264"/>
    <x v="0"/>
    <s v="Moshe Kasher: Live in Oakland"/>
    <s v="Jay Chapman"/>
    <s v="Moshe Kasher"/>
    <x v="2"/>
    <s v="January 1, 2019"/>
    <n v="2021"/>
    <x v="10"/>
    <n v="14"/>
    <s v="TV-MA"/>
    <x v="0"/>
    <s v="Restricted"/>
    <n v="61"/>
    <s v="Short"/>
    <x v="59"/>
  </r>
  <r>
    <x v="2265"/>
    <x v="0"/>
    <s v="Pokmon the Movie: I Choose You!"/>
    <s v="Kunihiko Yuyama"/>
    <s v="Ikue Otani, Sarah Natochenny, David Oliver Nelson, Mike Pollock, Kate Bristol, Suzy Myers, Rodger Parsons"/>
    <x v="8"/>
    <s v="January 1, 2019"/>
    <n v="2021"/>
    <x v="5"/>
    <n v="9"/>
    <s v="TV-Y7"/>
    <x v="3"/>
    <s v="Safe"/>
    <n v="97"/>
    <s v="Medium"/>
    <x v="191"/>
  </r>
  <r>
    <x v="2266"/>
    <x v="0"/>
    <s v="Puriyatha Puthir"/>
    <s v="Ranjit Jeyakodi"/>
    <s v="Vijay Sethupathi, Gayathrie, Mahima Nambiar, Arjunan, Ramesh Thilak, Ranjith"/>
    <x v="4"/>
    <s v="January 1, 2019"/>
    <n v="2021"/>
    <x v="5"/>
    <n v="9"/>
    <s v="TV-MA"/>
    <x v="0"/>
    <s v="Restricted"/>
    <n v="120"/>
    <s v="Medium"/>
    <x v="107"/>
  </r>
  <r>
    <x v="2267"/>
    <x v="0"/>
    <s v="Taramani"/>
    <s v="Ram"/>
    <s v="Andrea Jeremiah, Anjali, Vasanth Ravi, Adrian Knight Jesly, Azhagamperumal, Lizzie Antony, Nivas Adithan, Abhishek D Shah"/>
    <x v="4"/>
    <s v="January 1, 2019"/>
    <n v="2021"/>
    <x v="5"/>
    <n v="9"/>
    <s v="TV-MA"/>
    <x v="0"/>
    <s v="Restricted"/>
    <n v="148"/>
    <s v="Medium"/>
    <x v="0"/>
  </r>
  <r>
    <x v="2268"/>
    <x v="0"/>
    <s v="Whitney Cummings: Money Shot"/>
    <s v="John Fortenberry"/>
    <s v="Whitney Cummings"/>
    <x v="2"/>
    <s v="January 1, 2019"/>
    <n v="2021"/>
    <x v="3"/>
    <n v="16"/>
    <s v="TV-MA"/>
    <x v="0"/>
    <s v="Restricted"/>
    <n v="48"/>
    <s v="Short"/>
    <x v="59"/>
  </r>
  <r>
    <x v="2269"/>
    <x v="0"/>
    <s v="Bill Hicks: One Night Stand"/>
    <s v="John Fortenberry"/>
    <s v="Bill Hicks"/>
    <x v="1"/>
    <s v="December 31, 2018"/>
    <n v="2021"/>
    <x v="30"/>
    <n v="35"/>
    <s v="TV-MA"/>
    <x v="0"/>
    <s v="Restricted"/>
    <n v="28"/>
    <s v="Short"/>
    <x v="59"/>
  </r>
  <r>
    <x v="2270"/>
    <x v="0"/>
    <s v="Bill Hicks: Relentless"/>
    <s v="Chris Bould"/>
    <s v="Bill Hicks"/>
    <x v="1"/>
    <s v="December 31, 2018"/>
    <n v="2021"/>
    <x v="41"/>
    <n v="34"/>
    <s v="TV-MA"/>
    <x v="0"/>
    <s v="Restricted"/>
    <n v="61"/>
    <s v="Short"/>
    <x v="59"/>
  </r>
  <r>
    <x v="2271"/>
    <x v="0"/>
    <s v="Bill Hicks: Revelations"/>
    <s v="Chris Bould"/>
    <s v="Bill Hicks"/>
    <x v="1"/>
    <s v="December 31, 2018"/>
    <n v="2021"/>
    <x v="0"/>
    <n v="33"/>
    <s v="TV-MA"/>
    <x v="0"/>
    <s v="Restricted"/>
    <n v="56"/>
    <s v="Short"/>
    <x v="59"/>
  </r>
  <r>
    <x v="2272"/>
    <x v="0"/>
    <s v="Bill Hicks: Sane Man"/>
    <s v="Kevin Booth, David Johndrow"/>
    <s v="Bill Hicks"/>
    <x v="2"/>
    <s v="December 31, 2018"/>
    <n v="2021"/>
    <x v="27"/>
    <n v="37"/>
    <s v="TV-MA"/>
    <x v="0"/>
    <s v="Restricted"/>
    <n v="81"/>
    <s v="Short"/>
    <x v="59"/>
  </r>
  <r>
    <x v="2273"/>
    <x v="0"/>
    <s v="Sam Kinison: Breaking the Rules"/>
    <s v="Walter C. Miller"/>
    <s v="Sam Kinison"/>
    <x v="2"/>
    <s v="December 31, 2018"/>
    <n v="2021"/>
    <x v="9"/>
    <n v="39"/>
    <s v="TV-MA"/>
    <x v="0"/>
    <s v="Restricted"/>
    <n v="50"/>
    <s v="Short"/>
    <x v="59"/>
  </r>
  <r>
    <x v="2274"/>
    <x v="0"/>
    <s v="Sam Kinison: Family Entertainment Hour"/>
    <s v="Walter C. Miller"/>
    <s v="Sam Kinison"/>
    <x v="2"/>
    <s v="December 31, 2018"/>
    <n v="2021"/>
    <x v="30"/>
    <n v="35"/>
    <s v="TV-MA"/>
    <x v="0"/>
    <s v="Restricted"/>
    <n v="49"/>
    <s v="Short"/>
    <x v="59"/>
  </r>
  <r>
    <x v="2275"/>
    <x v="0"/>
    <s v="Sam Kinison: Live in Vegas"/>
    <s v="Walter C. Miller"/>
    <s v="Sam Kinison"/>
    <x v="2"/>
    <s v="December 31, 2018"/>
    <n v="2021"/>
    <x v="30"/>
    <n v="35"/>
    <s v="TV-MA"/>
    <x v="0"/>
    <s v="Restricted"/>
    <n v="71"/>
    <s v="Short"/>
    <x v="59"/>
  </r>
  <r>
    <x v="2276"/>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s v="December 31, 2018"/>
    <n v="2021"/>
    <x v="21"/>
    <n v="8"/>
    <s v="TV-14"/>
    <x v="1"/>
    <s v="Guidance"/>
    <n v="100"/>
    <s v="Medium"/>
    <x v="14"/>
  </r>
  <r>
    <x v="2277"/>
    <x v="0"/>
    <s v="Tim Allen: Men Are Pigs"/>
    <s v="Ellen Brown"/>
    <s v="Tim Allen"/>
    <x v="2"/>
    <s v="December 31, 2018"/>
    <n v="2021"/>
    <x v="29"/>
    <n v="36"/>
    <s v="TV-MA"/>
    <x v="0"/>
    <s v="Restricted"/>
    <n v="30"/>
    <s v="Short"/>
    <x v="59"/>
  </r>
  <r>
    <x v="2278"/>
    <x v="0"/>
    <s v="Tim Minchin And The Heritage Orchestra Live"/>
    <s v="Matt Askem"/>
    <s v="Tim Minchin, Jules Buckley"/>
    <x v="1"/>
    <s v="December 31, 2018"/>
    <n v="2021"/>
    <x v="15"/>
    <n v="15"/>
    <s v="TV-MA"/>
    <x v="0"/>
    <s v="Restricted"/>
    <n v="146"/>
    <s v="Medium"/>
    <x v="244"/>
  </r>
  <r>
    <x v="2279"/>
    <x v="0"/>
    <s v="Tim Minchin: So F**king Rock"/>
    <s v="Matt Askem"/>
    <s v="Tim Minchin"/>
    <x v="1"/>
    <s v="December 31, 2018"/>
    <n v="2021"/>
    <x v="16"/>
    <n v="18"/>
    <s v="TV-MA"/>
    <x v="0"/>
    <s v="Restricted"/>
    <n v="127"/>
    <s v="Medium"/>
    <x v="244"/>
  </r>
  <r>
    <x v="2280"/>
    <x v="0"/>
    <s v="Todd Glass: Stand-Up Special"/>
    <s v="Jay Chapman"/>
    <s v="Todd Glass"/>
    <x v="2"/>
    <s v="December 31, 2018"/>
    <n v="2021"/>
    <x v="10"/>
    <n v="14"/>
    <s v="TV-MA"/>
    <x v="0"/>
    <s v="Restricted"/>
    <n v="46"/>
    <s v="Short"/>
    <x v="59"/>
  </r>
  <r>
    <x v="2281"/>
    <x v="0"/>
    <s v="Tom Papa Live in New York City"/>
    <s v="Rob Zombie"/>
    <s v="Tom Papa"/>
    <x v="2"/>
    <s v="December 31, 2018"/>
    <n v="2021"/>
    <x v="15"/>
    <n v="15"/>
    <s v="TV-14"/>
    <x v="1"/>
    <s v="Guidance"/>
    <n v="57"/>
    <s v="Short"/>
    <x v="59"/>
  </r>
  <r>
    <x v="2282"/>
    <x v="0"/>
    <s v="A Twelve Year Night"/>
    <s v="lvaro Brechner"/>
    <s v="Antonio de la Torre, Chino Darn, Alfonso Tort, Soledad Villamil, Csar Troncoso, Silvia Prez Cruz, Csar Bordn, Mirella Pascual, Nidia Telles, Eduardo Recabarren"/>
    <x v="310"/>
    <s v="December 28, 2018"/>
    <n v="2021"/>
    <x v="21"/>
    <n v="8"/>
    <s v="TV-MA"/>
    <x v="0"/>
    <s v="Restricted"/>
    <n v="122"/>
    <s v="Medium"/>
    <x v="3"/>
  </r>
  <r>
    <x v="2283"/>
    <x v="0"/>
    <s v="Life Ki Toh Lag Gayi"/>
    <s v="Rakesh Mehta"/>
    <s v="Kay Kay Menon, Ranvir Shorey, Manu Rishi Chadha, Pradhuman Singh, Neha Bhasin, Jackie Shroff, Asrani, Neeraj Vora, Sharat Saxena, Tom Alter"/>
    <x v="4"/>
    <s v="December 28, 2018"/>
    <n v="2021"/>
    <x v="10"/>
    <n v="14"/>
    <s v="TV-MA"/>
    <x v="0"/>
    <s v="Restricted"/>
    <n v="109"/>
    <s v="Medium"/>
    <x v="15"/>
  </r>
  <r>
    <x v="2284"/>
    <x v="0"/>
    <s v="When Angels Sleep"/>
    <s v="Gonzalo Bendala"/>
    <s v="Julin Villagrn, Marian lvarez, Ester Expsito, Sira Alonso de Alarcn, Asia Ortega, Daniel Jumillas, Christian Mulas"/>
    <x v="35"/>
    <s v="December 28, 2018"/>
    <n v="2021"/>
    <x v="21"/>
    <n v="8"/>
    <s v="TV-MA"/>
    <x v="0"/>
    <s v="Restricted"/>
    <n v="96"/>
    <s v="Medium"/>
    <x v="20"/>
  </r>
  <r>
    <x v="2285"/>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11"/>
    <s v="December 23, 2018"/>
    <n v="2021"/>
    <x v="21"/>
    <n v="8"/>
    <s v="TV-PG"/>
    <x v="2"/>
    <s v="Guidance"/>
    <s v="1 Season"/>
    <s v="Seasons"/>
    <x v="245"/>
  </r>
  <r>
    <x v="2286"/>
    <x v="0"/>
    <s v="Bad Seeds"/>
    <s v="Kheiron"/>
    <s v="Kheiron, Catherine Deneuve, Andr Dussollier, Louison Blivet, Adil Dehbi, Hakou Benosmane, Youssouff Wague, Mahia Zrouki, Joseph Jovanovic"/>
    <x v="161"/>
    <s v="December 21, 2018"/>
    <n v="2021"/>
    <x v="21"/>
    <n v="8"/>
    <s v="TV-MA"/>
    <x v="0"/>
    <s v="Restricted"/>
    <n v="105"/>
    <s v="Medium"/>
    <x v="36"/>
  </r>
  <r>
    <x v="2287"/>
    <x v="0"/>
    <s v="Bird Box"/>
    <s v="Susanne Bier"/>
    <s v="Sandra Bullock, Trevante Rhodes, John Malkovich, Sarah Paulson, BD Wong, Jacki Weaver, Rosa Salazar, Danielle Macdonald, Lil Rel Howery, Tom Hollander"/>
    <x v="2"/>
    <s v="December 21, 2018"/>
    <n v="2021"/>
    <x v="21"/>
    <n v="8"/>
    <s v="R"/>
    <x v="0"/>
    <s v="Restricted"/>
    <n v="124"/>
    <s v="Medium"/>
    <x v="230"/>
  </r>
  <r>
    <x v="2288"/>
    <x v="0"/>
    <s v="23:59"/>
    <s v="Gilbert Chan"/>
    <s v="Tedd Chan, Stella Chung, Henley Hii, Lawrence Koh, Tommy Kuan, Josh Lai, Mark Lee, Susan Leong, Benjamin Lim"/>
    <x v="160"/>
    <s v="December 20, 2018"/>
    <n v="2021"/>
    <x v="15"/>
    <n v="15"/>
    <s v="R"/>
    <x v="0"/>
    <s v="Restricted"/>
    <n v="78"/>
    <s v="Short"/>
    <x v="52"/>
  </r>
  <r>
    <x v="2289"/>
    <x v="0"/>
    <s v="Aggretsuko: We Wish You a Metal Christmas"/>
    <s v="Rarecho"/>
    <s v="Kaolip, Shingo Kato, Komegumi Koiwasaki, Maki Tsuruta, Sohta Arai, Rina Inoue, Yuki Takahashi, Rarecho"/>
    <x v="8"/>
    <s v="December 20, 2018"/>
    <n v="2021"/>
    <x v="21"/>
    <n v="8"/>
    <s v="TV-PG"/>
    <x v="2"/>
    <s v="Guidance"/>
    <n v="22"/>
    <s v="Short"/>
    <x v="67"/>
  </r>
  <r>
    <x v="2290"/>
    <x v="0"/>
    <s v="Imperfect"/>
    <s v="Steve Cheng"/>
    <s v="Edwin Goh, Ian Fang Weijie, Phua Yida, Kimberly Chia"/>
    <x v="160"/>
    <s v="December 20, 2018"/>
    <n v="2021"/>
    <x v="10"/>
    <n v="14"/>
    <s v="TV-MA"/>
    <x v="0"/>
    <s v="Restricted"/>
    <n v="95"/>
    <s v="Medium"/>
    <x v="32"/>
  </r>
  <r>
    <x v="2291"/>
    <x v="0"/>
    <s v="Lang Tong"/>
    <s v="Sam Loh"/>
    <s v="William Lawandi, Angeline Yap, Vivienne Tseng, Esther Goh, Alan Tan"/>
    <x v="160"/>
    <s v="December 20, 2018"/>
    <n v="2021"/>
    <x v="25"/>
    <n v="11"/>
    <s v="TV-MA"/>
    <x v="0"/>
    <s v="Restricted"/>
    <n v="82"/>
    <s v="Short"/>
    <x v="107"/>
  </r>
  <r>
    <x v="2292"/>
    <x v="0"/>
    <s v="Miss J Contemplates Her Choice"/>
    <s v="Jason Lai"/>
    <s v="Kit Chan, Xiang Yun, Bobby Tonelli, Shane Pow, Seraph Sun, Marcus Chiau, Sierra Bustos, Amy Cheng, Lin Yu Hui, Youyi"/>
    <x v="160"/>
    <s v="December 20, 2018"/>
    <n v="2021"/>
    <x v="28"/>
    <n v="12"/>
    <s v="TV-MA"/>
    <x v="0"/>
    <s v="Restricted"/>
    <n v="89"/>
    <s v="Short"/>
    <x v="20"/>
  </r>
  <r>
    <x v="2293"/>
    <x v="0"/>
    <s v="Ascharyachakit!"/>
    <s v="Samit Kakkad"/>
    <s v="Priyanka Bose, Vaibhav Raj Gupta, Santosh Juvekar, Anangsha Biswas, Ankit Raaj, Kashmira Irani, Kailash Waghmare, Vipin Sharma"/>
    <x v="4"/>
    <s v="December 19, 2018"/>
    <n v="2021"/>
    <x v="21"/>
    <n v="8"/>
    <s v="TV-MA"/>
    <x v="0"/>
    <s v="Restricted"/>
    <n v="90"/>
    <s v="Medium"/>
    <x v="0"/>
  </r>
  <r>
    <x v="2294"/>
    <x v="1"/>
    <s v="Ellen DeGeneres: Relatable"/>
    <s v="Joel Gallen, Tig Notaro"/>
    <s v="Ellen DeGeneres"/>
    <x v="2"/>
    <s v="December 18, 2018"/>
    <n v="2021"/>
    <x v="21"/>
    <n v="8"/>
    <s v="TV-MA"/>
    <x v="0"/>
    <s v="Restricted"/>
    <s v="1 Season"/>
    <s v="Seasons"/>
    <x v="161"/>
  </r>
  <r>
    <x v="2295"/>
    <x v="0"/>
    <s v="Lilli"/>
    <s v="Prasobh Vijayan"/>
    <s v="Samyuktha Menon, Aaryan Menon, Dhanesh Anand, Kannan Nayar, Sajin Cherukayil, Kevin Jose, Athulya"/>
    <x v="4"/>
    <s v="December 17, 2018"/>
    <n v="2021"/>
    <x v="21"/>
    <n v="8"/>
    <s v="TV-MA"/>
    <x v="0"/>
    <s v="Restricted"/>
    <n v="85"/>
    <s v="Short"/>
    <x v="0"/>
  </r>
  <r>
    <x v="2296"/>
    <x v="0"/>
    <s v="Prince of Peoria: A Christmas Moose Miracle"/>
    <s v="Jon Rosenbaum"/>
    <s v="Gavin Lewis, Theodore Barnes, Shelby Simmons, Cynthia Kaye McWilliams"/>
    <x v="2"/>
    <s v="December 17, 2018"/>
    <n v="2021"/>
    <x v="21"/>
    <n v="8"/>
    <s v="TV-G"/>
    <x v="2"/>
    <s v="Guidance"/>
    <n v="29"/>
    <s v="Short"/>
    <x v="17"/>
  </r>
  <r>
    <x v="2297"/>
    <x v="0"/>
    <s v="Andhadhun"/>
    <s v="Sriram Raghavan"/>
    <s v="Tabu, Ayushmann Khurrana, Radhika Apte, Anil Dhawan, Manav Vij, Zakir Hussain, Ashwini Kalsekar, Chhaya Kadam, Pawan Singh, Kabir Sajid"/>
    <x v="4"/>
    <s v="December 16, 2018"/>
    <n v="2021"/>
    <x v="21"/>
    <n v="8"/>
    <s v="TV-14"/>
    <x v="1"/>
    <s v="Guidance"/>
    <n v="137"/>
    <s v="Medium"/>
    <x v="36"/>
  </r>
  <r>
    <x v="2298"/>
    <x v="0"/>
    <s v="Dragons: Dawn of the Dragon Racers"/>
    <s v="Elaine Bogan, John Sanford"/>
    <s v="Jay Baruchel, America Ferrera, Zack Pearlman, Christopher Mintz-Plasse, T.J. Miller, Andree Vermeulen"/>
    <x v="2"/>
    <s v="December 16, 2018"/>
    <n v="2021"/>
    <x v="28"/>
    <n v="12"/>
    <s v="TV-PG"/>
    <x v="2"/>
    <s v="Guidance"/>
    <n v="27"/>
    <s v="Short"/>
    <x v="17"/>
  </r>
  <r>
    <x v="2299"/>
    <x v="0"/>
    <s v="Kill the Messenger"/>
    <s v="Michael Cuesta"/>
    <s v="Jeremy Renner, Rosemarie DeWitt, Ray Liotta, Tim Blake Nelson, Oliver Platt, Barry Pepper, Michael Sheen, Paz Vega, Michael Kenneth Williams, Mary Elizabeth Winstead, Andy Garcia, Robert Patrick"/>
    <x v="2"/>
    <s v="December 16, 2018"/>
    <n v="2021"/>
    <x v="28"/>
    <n v="12"/>
    <s v="R"/>
    <x v="0"/>
    <s v="Restricted"/>
    <n v="112"/>
    <s v="Medium"/>
    <x v="13"/>
  </r>
  <r>
    <x v="2300"/>
    <x v="0"/>
    <s v="Maps to the Stars"/>
    <s v="David Cronenberg"/>
    <s v="Julianne Moore, Mia Wasikowska, Robert Pattinson, John Cusack, Olivia Williams, Sarah Gadon, Evan Bird, Niamh Wilson, Dawn Greenhalgh"/>
    <x v="312"/>
    <s v="December 16, 2018"/>
    <n v="2021"/>
    <x v="28"/>
    <n v="12"/>
    <s v="R"/>
    <x v="0"/>
    <s v="Restricted"/>
    <n v="112"/>
    <s v="Medium"/>
    <x v="2"/>
  </r>
  <r>
    <x v="2301"/>
    <x v="0"/>
    <s v="Springsteen on Broadway"/>
    <s v="Thom Zimny"/>
    <s v="Bruce Springsteen"/>
    <x v="2"/>
    <s v="December 16, 2018"/>
    <n v="2021"/>
    <x v="21"/>
    <n v="8"/>
    <s v="TV-MA"/>
    <x v="0"/>
    <s v="Restricted"/>
    <n v="153"/>
    <s v="Medium"/>
    <x v="160"/>
  </r>
  <r>
    <x v="2302"/>
    <x v="0"/>
    <s v="The Theory of Everything"/>
    <s v="James Marsh"/>
    <s v="Emily Watson, Charlie Cox, Felicity Jones, Maxine Peake, Harry Lloyd, Eddie Redmayne, David Thewlis, Simon McBurney"/>
    <x v="313"/>
    <s v="December 16, 2018"/>
    <n v="2021"/>
    <x v="28"/>
    <n v="12"/>
    <s v="PG-13"/>
    <x v="1"/>
    <s v="Guidance"/>
    <n v="123"/>
    <s v="Medium"/>
    <x v="21"/>
  </r>
  <r>
    <x v="2303"/>
    <x v="0"/>
    <s v="F.R.E.D.I."/>
    <s v="Sean Olson"/>
    <s v="Kelly Hu, Angus Macfadyen, Candace Cameron Bure, Lucius Hoyos, Reid Miller, Tyler Christopher, Casimere Jollette, Christina Cox, Texas Battle, Harvey Guillen"/>
    <x v="2"/>
    <s v="December 15, 2018"/>
    <n v="2021"/>
    <x v="21"/>
    <n v="8"/>
    <s v="TV-PG"/>
    <x v="2"/>
    <s v="Guidance"/>
    <n v="90"/>
    <s v="Medium"/>
    <x v="148"/>
  </r>
  <r>
    <x v="2304"/>
    <x v="0"/>
    <s v="Kita Kita"/>
    <s v="Sigrid Andrea Bernardo"/>
    <s v="Alessandra de Rossi, Empoy Marquez"/>
    <x v="83"/>
    <s v="December 15, 2018"/>
    <n v="2021"/>
    <x v="5"/>
    <n v="9"/>
    <s v="TV-14"/>
    <x v="1"/>
    <s v="Guidance"/>
    <n v="84"/>
    <s v="Short"/>
    <x v="36"/>
  </r>
  <r>
    <x v="2305"/>
    <x v="0"/>
    <s v="Once in a Lifetime Sessions with Kasabian"/>
    <s v="Matt Askem"/>
    <s v="Sergio Pizzorno, Tom Meighan, Chris Edwards, Ian Mattthews, Lauren Laverne"/>
    <x v="2"/>
    <s v="December 15, 2018"/>
    <n v="2021"/>
    <x v="21"/>
    <n v="8"/>
    <s v="TV-MA"/>
    <x v="0"/>
    <s v="Restricted"/>
    <n v="79"/>
    <s v="Short"/>
    <x v="18"/>
  </r>
  <r>
    <x v="2306"/>
    <x v="0"/>
    <s v="Once in a Lifetime Sessions with Snow Patrol"/>
    <s v="Matt Askem"/>
    <s v="Gary Lightbody, Nathan Connolly, Jonny Quinn, Paul Wilson, Johnny McDaid, Edith Bowman"/>
    <x v="2"/>
    <s v="December 15, 2018"/>
    <n v="2021"/>
    <x v="21"/>
    <n v="8"/>
    <s v="TV-MA"/>
    <x v="0"/>
    <s v="Restricted"/>
    <n v="83"/>
    <s v="Short"/>
    <x v="18"/>
  </r>
  <r>
    <x v="2307"/>
    <x v="0"/>
    <s v="Vanjagar Ulagam"/>
    <s v="Manoj Beedha"/>
    <s v="Guru Somasundaram, Cibi Bhuvana Chandran, Vishagan Vanangamudi, Anisha Ambrose, Chandini Tamilarasan, Azhagamperumal, John Vijay, Vasu Vikram, Hareesh Peradi, Jayaprakash Radhakrishnan"/>
    <x v="4"/>
    <s v="December 15, 2018"/>
    <n v="2021"/>
    <x v="21"/>
    <n v="8"/>
    <s v="TV-MA"/>
    <x v="0"/>
    <s v="Restricted"/>
    <n v="145"/>
    <s v="Medium"/>
    <x v="20"/>
  </r>
  <r>
    <x v="2308"/>
    <x v="0"/>
    <s v="ROMA"/>
    <s v="Alfonso Cuarn"/>
    <s v="Yalitza Aparicio, Marina de Tavira"/>
    <x v="227"/>
    <s v="December 14, 2018"/>
    <n v="2021"/>
    <x v="21"/>
    <n v="8"/>
    <s v="R"/>
    <x v="0"/>
    <s v="Restricted"/>
    <n v="135"/>
    <s v="Medium"/>
    <x v="0"/>
  </r>
  <r>
    <x v="2309"/>
    <x v="0"/>
    <s v="Vir Das: Losing It"/>
    <s v="Marcus Raboy"/>
    <s v="Vir Das"/>
    <x v="2"/>
    <s v="December 11, 2018"/>
    <n v="2021"/>
    <x v="21"/>
    <n v="8"/>
    <s v="TV-MA"/>
    <x v="0"/>
    <s v="Restricted"/>
    <n v="68"/>
    <s v="Short"/>
    <x v="59"/>
  </r>
  <r>
    <x v="2310"/>
    <x v="0"/>
    <s v="5 Star Christmas"/>
    <s v="Marco Risi"/>
    <s v="Massimo Ghini, Ricky Memphis, Martina Stella, Ralph Palka, Biagio Izzo, Riccardo Rossi, Paola Minaccioni"/>
    <x v="59"/>
    <s v="December 7, 2018"/>
    <n v="2021"/>
    <x v="21"/>
    <n v="8"/>
    <s v="TV-14"/>
    <x v="1"/>
    <s v="Guidance"/>
    <n v="96"/>
    <s v="Medium"/>
    <x v="43"/>
  </r>
  <r>
    <x v="2311"/>
    <x v="0"/>
    <s v="Dumplin'"/>
    <s v="Anne Fletcher"/>
    <s v="Danielle Macdonald, Jennifer Aniston, Odeya Rush, Maddie Baillio, Bex Taylor-Klaus, Luke Benward, Georgie Flores, Dove Cameron, Harold Perrineau, Kathy Najimy, Ginger Minj, Hilliary Begley"/>
    <x v="2"/>
    <s v="December 7, 2018"/>
    <n v="2021"/>
    <x v="21"/>
    <n v="8"/>
    <s v="PG-13"/>
    <x v="1"/>
    <s v="Guidance"/>
    <n v="110"/>
    <s v="Medium"/>
    <x v="22"/>
  </r>
  <r>
    <x v="2312"/>
    <x v="0"/>
    <s v="Mowgli: Legend of the Jungle"/>
    <s v="Andy Serkis"/>
    <s v="Christian Bale, Cate Blanchett, Benedict Cumberbatch, Naomie Harris, Andy Serkis, Rohan Chand, Peter Mullan, Jack Reynor, Eddie Marsan, Tom Hollander, Louis Ashbourne Serkis, Matthew Rhys, Freida Pinto"/>
    <x v="11"/>
    <s v="December 7, 2018"/>
    <n v="2021"/>
    <x v="21"/>
    <n v="8"/>
    <s v="PG-13"/>
    <x v="1"/>
    <s v="Guidance"/>
    <n v="105"/>
    <s v="Medium"/>
    <x v="93"/>
  </r>
  <r>
    <x v="2313"/>
    <x v="1"/>
    <s v="Pine Gap"/>
    <s v="Mat King"/>
    <s v="Parker Sawyers, Jacqueline McKenzie, Steve Toussaint, Tess Haubrich, Stephen Curry, Lewis Fitz-Gerald, Mark Leonard Winter"/>
    <x v="54"/>
    <s v="December 7, 2018"/>
    <n v="2021"/>
    <x v="21"/>
    <n v="8"/>
    <s v="TV-MA"/>
    <x v="0"/>
    <s v="Restricted"/>
    <s v="1 Season"/>
    <s v="Seasons"/>
    <x v="147"/>
  </r>
  <r>
    <x v="2314"/>
    <x v="0"/>
    <s v="The American Meme"/>
    <s v="Bert Marcus"/>
    <s v="Paris Hilton, Josh Ostrovsky, Brittany Furlan, Kirill Bichutsky, DJ Khaled, Emily Ratajkowski, Hailey Baldwin"/>
    <x v="2"/>
    <s v="December 7, 2018"/>
    <n v="2021"/>
    <x v="21"/>
    <n v="8"/>
    <s v="TV-MA"/>
    <x v="0"/>
    <s v="Restricted"/>
    <n v="98"/>
    <s v="Medium"/>
    <x v="65"/>
  </r>
  <r>
    <x v="2315"/>
    <x v="0"/>
    <s v="Teefa in Trouble"/>
    <s v="Ahsan Rahim"/>
    <s v="Ali Zafar, Maya Ali, Javed Sheikh, Mehmood Aslam, Faisal Qureshi, Nayyar Ejaz, Asma Abbas, Marhoom Ahmad Bilal, Simi Raheal, Salman Bokhari"/>
    <x v="283"/>
    <s v="December 2, 2018"/>
    <n v="2021"/>
    <x v="21"/>
    <n v="8"/>
    <s v="TV-14"/>
    <x v="1"/>
    <s v="Guidance"/>
    <n v="155"/>
    <s v="Medium"/>
    <x v="45"/>
  </r>
  <r>
    <x v="2316"/>
    <x v="0"/>
    <s v="A Beautiful Life"/>
    <s v="Andrew Lau Wai-Keung"/>
    <s v="Qi Shu, Liu Ye, Anthony Wong Chau-Sang, Liang Tian, Danying Feng, Rina Sa, Zhang Songwen, Tian Gao, Andrew Lin"/>
    <x v="23"/>
    <s v="December 1, 2018"/>
    <n v="2021"/>
    <x v="15"/>
    <n v="15"/>
    <s v="TV-14"/>
    <x v="1"/>
    <s v="Guidance"/>
    <n v="122"/>
    <s v="Medium"/>
    <x v="23"/>
  </r>
  <r>
    <x v="2317"/>
    <x v="0"/>
    <s v="Accident"/>
    <s v="Cheang Pou Soi"/>
    <s v="Louis Koo, Richie Ren, Stanley Fung Sui-Fan, Michelle Ye, Lam Suet, Alexander Chan, Monica Mok"/>
    <x v="25"/>
    <s v="December 1, 2018"/>
    <n v="2021"/>
    <x v="17"/>
    <n v="17"/>
    <s v="TV-MA"/>
    <x v="0"/>
    <s v="Restricted"/>
    <n v="87"/>
    <s v="Short"/>
    <x v="107"/>
  </r>
  <r>
    <x v="2318"/>
    <x v="0"/>
    <s v="Battle"/>
    <s v="Katarina Launing"/>
    <s v="Lisa Teige, Fabian Svegaard Tapia, Vebjrn Enger, Charlott Madeleine Utzig, Stig R. Amdam, Karen-Lise Mynster"/>
    <x v="314"/>
    <s v="December 1, 2018"/>
    <n v="2021"/>
    <x v="21"/>
    <n v="8"/>
    <s v="TV-MA"/>
    <x v="0"/>
    <s v="Restricted"/>
    <n v="98"/>
    <s v="Medium"/>
    <x v="23"/>
  </r>
  <r>
    <x v="2319"/>
    <x v="0"/>
    <s v="Blind Detective"/>
    <s v="Johnnie To"/>
    <s v="Andy Lau, Sammi Cheng, Gao Yuanyuan, Guo Tao, Philip Keung, Lam Suet, Lo Hoi-pang, Tai-Lo Ma, Man-Wai Wong, Ying-Ying Yiu, Yi Zi"/>
    <x v="208"/>
    <s v="December 1, 2018"/>
    <n v="2021"/>
    <x v="4"/>
    <n v="13"/>
    <s v="TV-MA"/>
    <x v="0"/>
    <s v="Restricted"/>
    <n v="130"/>
    <s v="Medium"/>
    <x v="45"/>
  </r>
  <r>
    <x v="2320"/>
    <x v="0"/>
    <s v="Break Up 100"/>
    <s v="Lawrence Cheng"/>
    <s v="Ekin Cheng, Chrissie Chow, Ivana Wong, Jase Ho, Alex Lam, Wen Xin, Miriam Chin Wah Yeung, Eric Kot, Kar Lok Chin"/>
    <x v="25"/>
    <s v="December 1, 2018"/>
    <n v="2021"/>
    <x v="28"/>
    <n v="12"/>
    <s v="TV-14"/>
    <x v="1"/>
    <s v="Guidance"/>
    <n v="105"/>
    <s v="Medium"/>
    <x v="4"/>
  </r>
  <r>
    <x v="2321"/>
    <x v="0"/>
    <s v="Chal Bhaag"/>
    <s v="Prakash Balwant Saini"/>
    <s v="Deepak Dobriyal, Tarun Bajaj, Keeya Khanna, Varun Mehra, Sanjay Mishra, Yashpal Sharma, Mukesh Tiwari, Atul Srivastava, Manish Khanna, Kunwar Aziz"/>
    <x v="4"/>
    <s v="December 1, 2018"/>
    <n v="2021"/>
    <x v="28"/>
    <n v="12"/>
    <s v="TV-14"/>
    <x v="1"/>
    <s v="Guidance"/>
    <n v="110"/>
    <s v="Medium"/>
    <x v="36"/>
  </r>
  <r>
    <x v="2322"/>
    <x v="0"/>
    <s v="Crossroads: One Two Jaga"/>
    <s v="Nam Ron"/>
    <s v="Zahiril Adzim, Ario Bayu, Asmara Abigail, Rosdeen Suboh, Amerul Affendi, Iedil Putra, Timothy Castillo, Chew Kin Wah, Along Eyzendy, Nam Ron"/>
    <x v="66"/>
    <s v="December 1, 2018"/>
    <n v="2021"/>
    <x v="21"/>
    <n v="8"/>
    <s v="TV-14"/>
    <x v="1"/>
    <s v="Guidance"/>
    <n v="81"/>
    <s v="Short"/>
    <x v="3"/>
  </r>
  <r>
    <x v="2323"/>
    <x v="0"/>
    <s v="Don't Go Breaking My Heart"/>
    <s v="Johnnie To"/>
    <s v="Louis Koo, Gao Yuanyuan, Daniel Wu"/>
    <x v="25"/>
    <s v="December 1, 2018"/>
    <n v="2021"/>
    <x v="15"/>
    <n v="15"/>
    <s v="TV-PG"/>
    <x v="2"/>
    <s v="Guidance"/>
    <n v="115"/>
    <s v="Medium"/>
    <x v="4"/>
  </r>
  <r>
    <x v="2324"/>
    <x v="0"/>
    <s v="Don't Go Breaking My Heart 2"/>
    <s v="Johnnie To"/>
    <s v="Louis Koo, Gao Yuanyuan, Miriam Chin Wah Yeung, Vic Chou, Daniel Wu"/>
    <x v="208"/>
    <s v="December 1, 2018"/>
    <n v="2021"/>
    <x v="28"/>
    <n v="12"/>
    <s v="TV-14"/>
    <x v="1"/>
    <s v="Guidance"/>
    <n v="113"/>
    <s v="Medium"/>
    <x v="4"/>
  </r>
  <r>
    <x v="2325"/>
    <x v="0"/>
    <s v="Faraar"/>
    <s v="Baljit Singh Deo"/>
    <s v="Kainaat Arora, Jaggi Singh, Gippy Grewal"/>
    <x v="54"/>
    <s v="December 1, 2018"/>
    <n v="2021"/>
    <x v="25"/>
    <n v="11"/>
    <s v="TV-14"/>
    <x v="1"/>
    <s v="Guidance"/>
    <n v="146"/>
    <s v="Medium"/>
    <x v="53"/>
  </r>
  <r>
    <x v="2326"/>
    <x v="0"/>
    <s v="Helios"/>
    <s v="Leung Lok Man, Luk Kim-ching"/>
    <s v="Jacky Cheung, Nick Cheung, Chang Chen, Shawn Yue, Wang Xueqi, Janice Man, Ji Jin-hee, Choi Si-won"/>
    <x v="315"/>
    <s v="December 1, 2018"/>
    <n v="2021"/>
    <x v="25"/>
    <n v="11"/>
    <s v="TV-14"/>
    <x v="1"/>
    <s v="Guidance"/>
    <n v="118"/>
    <s v="Medium"/>
    <x v="32"/>
  </r>
  <r>
    <x v="2327"/>
    <x v="0"/>
    <s v="Line Walker"/>
    <s v="Jazz Boon"/>
    <s v="Nick Cheung, Louis Koo, Francis Chun-Yu Ng, Charmaine Sheh, Hui Shiu Hung, Li Guangjie, Zhang Huiwen, Xing Yu, Cheng Taishen, Moses Chan, Louis Cheung"/>
    <x v="23"/>
    <s v="December 1, 2018"/>
    <n v="2021"/>
    <x v="32"/>
    <n v="10"/>
    <s v="TV-MA"/>
    <x v="0"/>
    <s v="Restricted"/>
    <n v="109"/>
    <s v="Medium"/>
    <x v="53"/>
  </r>
  <r>
    <x v="2328"/>
    <x v="0"/>
    <s v="Look for a Star"/>
    <s v="Andrew Lau Wai-Keung"/>
    <s v="Andy Lau, Qi Shu, Zhang Hanyu, Denise Ho, Dominic Lam, Xinyi Zhang, David Chiang, George Lam, Rebecca Pan, Maria Cordero, Tat-Ming Cheung"/>
    <x v="25"/>
    <s v="December 1, 2018"/>
    <n v="2021"/>
    <x v="17"/>
    <n v="17"/>
    <s v="TV-14"/>
    <x v="1"/>
    <s v="Guidance"/>
    <n v="117"/>
    <s v="Medium"/>
    <x v="4"/>
  </r>
  <r>
    <x v="2329"/>
    <x v="0"/>
    <s v="Once a Gangster"/>
    <s v="Felix Chong"/>
    <s v="Ekin Cheng, Jordan Chan, Alex Fong, Michelle Ye, On-on Yu, Wilfred Lau, Conroy Chan"/>
    <x v="25"/>
    <s v="December 1, 2018"/>
    <n v="2021"/>
    <x v="3"/>
    <n v="16"/>
    <s v="TV-MA"/>
    <x v="0"/>
    <s v="Restricted"/>
    <n v="95"/>
    <s v="Medium"/>
    <x v="45"/>
  </r>
  <r>
    <x v="2330"/>
    <x v="0"/>
    <s v="Power Paandi"/>
    <s v="Dhanush"/>
    <s v="Rajkiran, Dhanush, Prasanna, Chaya Singh, Revathy, Madonna Sebastian, Vidyullekha Raman"/>
    <x v="4"/>
    <s v="December 1, 2018"/>
    <n v="2021"/>
    <x v="5"/>
    <n v="9"/>
    <s v="TV-MA"/>
    <x v="0"/>
    <s v="Restricted"/>
    <n v="124"/>
    <s v="Medium"/>
    <x v="0"/>
  </r>
  <r>
    <x v="2331"/>
    <x v="0"/>
    <s v="SDU: Sex Duties Unit"/>
    <s v="Gary Mak"/>
    <s v="Chapman To, Shawn Yue, Matt Chow, Kwok Cheung Tsang"/>
    <x v="25"/>
    <s v="December 1, 2018"/>
    <n v="2021"/>
    <x v="4"/>
    <n v="13"/>
    <s v="TV-MA"/>
    <x v="0"/>
    <s v="Restricted"/>
    <n v="96"/>
    <s v="Medium"/>
    <x v="43"/>
  </r>
  <r>
    <x v="2332"/>
    <x v="0"/>
    <s v="Set Off"/>
    <s v="Liu Jiang"/>
    <s v="Wenpei Ju, Fan Wei, Liu Hua, Qianyuan Wang, Ren Zhengbin, He Jiang"/>
    <x v="103"/>
    <s v="December 1, 2018"/>
    <n v="2021"/>
    <x v="16"/>
    <n v="18"/>
    <s v="TV-MA"/>
    <x v="0"/>
    <s v="Restricted"/>
    <n v="96"/>
    <s v="Medium"/>
    <x v="3"/>
  </r>
  <r>
    <x v="2333"/>
    <x v="0"/>
    <s v="A Christmas Prince: The Royal Wedding"/>
    <s v="John Schultz"/>
    <s v="Rose McIver, Ben Lamb, Alice Krige, Simon Dutton, Honor Kneafsey, Sarah Douglas, Theo Devaney, John Guerrasio, Andy Lucas, Raj Bajaj, Richard Ashton, Billy Angel, Tahirah Sharif, Joel McVeagh"/>
    <x v="2"/>
    <s v="November 30, 2018"/>
    <n v="2021"/>
    <x v="21"/>
    <n v="8"/>
    <s v="TV-PG"/>
    <x v="2"/>
    <s v="Guidance"/>
    <n v="93"/>
    <s v="Medium"/>
    <x v="202"/>
  </r>
  <r>
    <x v="2334"/>
    <x v="0"/>
    <s v="Angela's Christmas"/>
    <s v="Damien OConnor"/>
    <s v="Lucy O'Connell, Ruth Negga, Brendan Mullins, Malachy McCourt, Vivian Drew, Anya O'Connor, Janet Moran, Brian Gleeson, Pat Kinevane"/>
    <x v="316"/>
    <s v="November 30, 2018"/>
    <n v="2021"/>
    <x v="21"/>
    <n v="8"/>
    <s v="TV-Y"/>
    <x v="3"/>
    <s v="Safe"/>
    <n v="30"/>
    <s v="Short"/>
    <x v="80"/>
  </r>
  <r>
    <x v="2335"/>
    <x v="0"/>
    <s v="El club de los insomnes"/>
    <s v="Joseduardo Giordano, Sergio Goyri Jr."/>
    <s v="Cassandra Ciangherotti, Leonardo Ortizgris, Alejandra Ambrosi, Alexandra De La Mora, Mnica Dionne, Sergio Goyri, Fernando Becerril, Humberto Busto, Marco Mndez, Alejandra Urdian, Khristian Clausen, Fernando Lujn"/>
    <x v="38"/>
    <s v="November 30, 2018"/>
    <n v="2021"/>
    <x v="21"/>
    <n v="8"/>
    <s v="TV-MA"/>
    <x v="0"/>
    <s v="Restricted"/>
    <n v="82"/>
    <s v="Short"/>
    <x v="3"/>
  </r>
  <r>
    <x v="2336"/>
    <x v="0"/>
    <s v="Happy as Lazzaro"/>
    <s v="Alice Rohrwacher"/>
    <s v="Adriano Tardiolo, Agnese Graziani, Alba Rohrwacher, Luca Chikovani, Tommaso Ragno, Sergi Lpez, Natalino Balasso, Carlo Tarmati, Pasqualina Scuncia, Nicoletta Braschi"/>
    <x v="317"/>
    <s v="November 30, 2018"/>
    <n v="2021"/>
    <x v="21"/>
    <n v="8"/>
    <s v="PG-13"/>
    <x v="1"/>
    <s v="Guidance"/>
    <n v="127"/>
    <s v="Medium"/>
    <x v="0"/>
  </r>
  <r>
    <x v="2337"/>
    <x v="0"/>
    <s v="Manto"/>
    <s v="Nandita Das"/>
    <s v="Nawazuddin Siddiqui, Rasika Dugal, Tahir Raj Bhasin"/>
    <x v="4"/>
    <s v="November 30, 2018"/>
    <n v="2021"/>
    <x v="21"/>
    <n v="8"/>
    <s v="TV-MA"/>
    <x v="0"/>
    <s v="Restricted"/>
    <n v="114"/>
    <s v="Medium"/>
    <x v="0"/>
  </r>
  <r>
    <x v="2338"/>
    <x v="0"/>
    <s v="Rajma Chawal"/>
    <s v="Leena Yadav"/>
    <s v="Rishi Kapoor, Anirudh Tanwar, Amyra Dastur, Jitendra Shastri, Aparshakti Khurana, Harish Khanna, Manu Rishi Chadha, Nirmal Rishi, Sheeba Chaddha, Adil Hussain, Rahul Ram, Mukesh Chhabra"/>
    <x v="4"/>
    <s v="November 30, 2018"/>
    <n v="2021"/>
    <x v="21"/>
    <n v="8"/>
    <s v="TV-MA"/>
    <x v="0"/>
    <s v="Restricted"/>
    <n v="119"/>
    <s v="Medium"/>
    <x v="36"/>
  </r>
  <r>
    <x v="2339"/>
    <x v="0"/>
    <s v="The World Is Yours"/>
    <s v="Romain Gavras"/>
    <s v="Isabelle Adjani, Karim Leklou, Franois Damiens, Vincent Cassel, Oulaya Amamra"/>
    <x v="29"/>
    <s v="November 30, 2018"/>
    <n v="2021"/>
    <x v="21"/>
    <n v="8"/>
    <s v="TV-MA"/>
    <x v="0"/>
    <s v="Restricted"/>
    <n v="101"/>
    <s v="Medium"/>
    <x v="45"/>
  </r>
  <r>
    <x v="2340"/>
    <x v="0"/>
    <s v="Time Share"/>
    <s v="Sebastin Hofmann"/>
    <s v="Luis Gerardo Mndez, Miguel Rodarte, R.J. Mitte, Cassandra Ciangherotti, Montserrat Maraon, Andrs Almeida, Emiliano Rodrguez"/>
    <x v="318"/>
    <s v="November 30, 2018"/>
    <n v="2021"/>
    <x v="21"/>
    <n v="8"/>
    <s v="TV-MA"/>
    <x v="0"/>
    <s v="Restricted"/>
    <n v="96"/>
    <s v="Medium"/>
    <x v="0"/>
  </r>
  <r>
    <x v="2341"/>
    <x v="0"/>
    <s v="My Little Pony Friendship Is Magic: Best Gift Ever"/>
    <s v="Denny Lu, Mike Myhre"/>
    <s v="Tara Strong, Andrea Libman, Ashleigh Ball, Cathy Weseluck, Tabitha St. Germain, John de Lancie, Sam Vincent, Garry Chalk"/>
    <x v="2"/>
    <s v="November 25, 2018"/>
    <n v="2021"/>
    <x v="21"/>
    <n v="8"/>
    <s v="TV-Y"/>
    <x v="3"/>
    <s v="Safe"/>
    <n v="44"/>
    <s v="Short"/>
    <x v="80"/>
  </r>
  <r>
    <x v="2342"/>
    <x v="0"/>
    <s v="The Christmas Chronicles"/>
    <s v="Clay Kaytis"/>
    <s v="Kurt Russell, Darby Camp, Judah Lewis, Kimberly Williams-Paisley, Oliver Hudson, Lamorne Morris, Martin Roach"/>
    <x v="2"/>
    <s v="November 22, 2018"/>
    <n v="2021"/>
    <x v="21"/>
    <n v="8"/>
    <s v="TV-PG"/>
    <x v="2"/>
    <s v="Guidance"/>
    <n v="104"/>
    <s v="Medium"/>
    <x v="17"/>
  </r>
  <r>
    <x v="2343"/>
    <x v="0"/>
    <s v="The Tribe"/>
    <s v="Fernando Colomo"/>
    <s v="Paco Len, Carmen Machi, Luis Bermejo, Maribel del Pino, Maite Sandoval, Arlette Torres, Marisol Aznar, Mara Jos Sarrate, Manuel Huedo, Artur Busquets"/>
    <x v="35"/>
    <s v="November 21, 2018"/>
    <n v="2021"/>
    <x v="21"/>
    <n v="8"/>
    <s v="TV-MA"/>
    <x v="0"/>
    <s v="Restricted"/>
    <n v="91"/>
    <s v="Medium"/>
    <x v="43"/>
  </r>
  <r>
    <x v="2344"/>
    <x v="0"/>
    <s v="Puppy Star Christmas"/>
    <s v="Robert Vince"/>
    <s v="Kaitlyn Maher, Mackenzie Sol, Makenzie Moss, David DeLuise, George Newbern, Reggie De Leon, Diedrich Bader, Chloe Coleman, Oakley Bull, Dillon Fontana, vivienne Rutherford, Tyreese Burnett"/>
    <x v="14"/>
    <s v="November 20, 2018"/>
    <n v="2021"/>
    <x v="21"/>
    <n v="8"/>
    <s v="PG"/>
    <x v="2"/>
    <s v="Guidance"/>
    <n v="91"/>
    <s v="Medium"/>
    <x v="17"/>
  </r>
  <r>
    <x v="2345"/>
    <x v="0"/>
    <s v="Sabrina"/>
    <s v="Rocky Soraya"/>
    <s v="Luna Maya, Christian Sugiono, Sara Wijayanto, Jeremy Thomas, Richelle Georgette Skornicki, Rizky Hanggono, Asri Handayani"/>
    <x v="58"/>
    <s v="November 20, 2018"/>
    <n v="2021"/>
    <x v="21"/>
    <n v="8"/>
    <s v="TV-MA"/>
    <x v="0"/>
    <s v="Restricted"/>
    <n v="114"/>
    <s v="Medium"/>
    <x v="52"/>
  </r>
  <r>
    <x v="2346"/>
    <x v="0"/>
    <s v="Target"/>
    <s v="Raditya Dika"/>
    <s v="Raditya Dika, Cinta Laura Kiehl, Samuel Rizal, Willy Dozan, Abdur Arsyad, Hifdzi Khoir, Romy Rafael, Ria Ricis, Anggika Bolsterli"/>
    <x v="58"/>
    <s v="November 20, 2018"/>
    <n v="2021"/>
    <x v="21"/>
    <n v="8"/>
    <s v="TV-14"/>
    <x v="1"/>
    <s v="Guidance"/>
    <n v="91"/>
    <s v="Medium"/>
    <x v="137"/>
  </r>
  <r>
    <x v="2347"/>
    <x v="0"/>
    <s v="Trevor Noah: Son of Patricia"/>
    <s v="David Paul Meyer"/>
    <s v="Trevor Noah"/>
    <x v="2"/>
    <s v="November 20, 2018"/>
    <n v="2021"/>
    <x v="21"/>
    <n v="8"/>
    <s v="TV-MA"/>
    <x v="0"/>
    <s v="Restricted"/>
    <n v="64"/>
    <s v="Short"/>
    <x v="59"/>
  </r>
  <r>
    <x v="2348"/>
    <x v="0"/>
    <s v="The Pixar Story"/>
    <s v="Leslie Iwerks"/>
    <s v="Stacy Keach"/>
    <x v="2"/>
    <s v="November 18, 2018"/>
    <n v="2021"/>
    <x v="18"/>
    <n v="19"/>
    <s v="G"/>
    <x v="2"/>
    <s v="Guidance"/>
    <n v="89"/>
    <s v="Short"/>
    <x v="65"/>
  </r>
  <r>
    <x v="2349"/>
    <x v="0"/>
    <s v="Cam"/>
    <s v="Daniel Goldhaber"/>
    <s v="Madeline Brewer, Patch Darragh, Melora Walters, Devin Druid, Imani Hakim, Michael Dempsey, Flora Diaz, Samantha Robinson, Jessica Parker Kennedy, Quei Tann"/>
    <x v="2"/>
    <s v="November 16, 2018"/>
    <n v="2021"/>
    <x v="21"/>
    <n v="8"/>
    <s v="TV-MA"/>
    <x v="0"/>
    <s v="Restricted"/>
    <n v="95"/>
    <s v="Medium"/>
    <x v="227"/>
  </r>
  <r>
    <x v="2350"/>
    <x v="0"/>
    <s v="Nothing to Hide"/>
    <s v="Fred Cavay"/>
    <s v="Brnice Bejo, Suzanne Clment, Stphane De Groodt, Vincent Elbaz, Grgory Gadebois, Doria Tillier, Roschdy Zem, Fleur Fitoussi"/>
    <x v="161"/>
    <s v="November 16, 2018"/>
    <n v="2021"/>
    <x v="21"/>
    <n v="8"/>
    <s v="TV-MA"/>
    <x v="0"/>
    <s v="Restricted"/>
    <n v="94"/>
    <s v="Medium"/>
    <x v="36"/>
  </r>
  <r>
    <x v="2351"/>
    <x v="0"/>
    <s v="The Ballad of Buster Scruggs"/>
    <s v="Joel Coen, Ethan Coen"/>
    <s v="Liam Neeson, James Franco, Tim Blake Nelson, Tom Waits, Zoe Kazan, Brendan Gleeson"/>
    <x v="2"/>
    <s v="November 16, 2018"/>
    <n v="2021"/>
    <x v="21"/>
    <n v="8"/>
    <s v="R"/>
    <x v="0"/>
    <s v="Restricted"/>
    <n v="133"/>
    <s v="Medium"/>
    <x v="2"/>
  </r>
  <r>
    <x v="2352"/>
    <x v="0"/>
    <s v="Aalorukkam"/>
    <s v="V C Abhilash"/>
    <s v="Indrans, Sreekanth Menon, Vishnu Agasthya, Aliyar, Seethabaala, Shaji John, Sajith Nampiyar, Benny Vadakkan"/>
    <x v="4"/>
    <s v="November 15, 2018"/>
    <n v="2021"/>
    <x v="21"/>
    <n v="8"/>
    <s v="TV-PG"/>
    <x v="2"/>
    <s v="Guidance"/>
    <n v="122"/>
    <s v="Medium"/>
    <x v="0"/>
  </r>
  <r>
    <x v="2353"/>
    <x v="0"/>
    <s v="Christmas Wedding Planner"/>
    <s v="Justin G. Dyck"/>
    <s v="Stephen Huszar, Kelly Rutherford"/>
    <x v="24"/>
    <s v="November 15, 2018"/>
    <n v="2021"/>
    <x v="5"/>
    <n v="9"/>
    <s v="PG"/>
    <x v="2"/>
    <s v="Guidance"/>
    <n v="86"/>
    <s v="Short"/>
    <x v="4"/>
  </r>
  <r>
    <x v="2354"/>
    <x v="0"/>
    <s v="Halkaa"/>
    <s v="Nila Madhab Panda"/>
    <s v="Tathastu, Aryan Preet, Ranvir Shorey, Paoli Dam, Kumud Mishra, Devender Chaudhary, Shrikant Verma"/>
    <x v="4"/>
    <s v="November 15, 2018"/>
    <n v="2021"/>
    <x v="21"/>
    <n v="8"/>
    <s v="TV-14"/>
    <x v="1"/>
    <s v="Guidance"/>
    <n v="111"/>
    <s v="Medium"/>
    <x v="22"/>
  </r>
  <r>
    <x v="2355"/>
    <x v="0"/>
    <s v="May the Devil Take You"/>
    <s v="Timo Tjahjanto"/>
    <s v="Chelsea Islan, Pevita Pearce, Samo Rafael, Karina Suwandhi, Ray Sahetapy, Ruth Marini, Hadijah Shahab, Clara Bernadeth, Kinaryosih, Nicole Rossi"/>
    <x v="58"/>
    <s v="November 15, 2018"/>
    <n v="2021"/>
    <x v="21"/>
    <n v="8"/>
    <s v="TV-MA"/>
    <x v="0"/>
    <s v="Restricted"/>
    <n v="111"/>
    <s v="Medium"/>
    <x v="52"/>
  </r>
  <r>
    <x v="2356"/>
    <x v="0"/>
    <s v="Odu Raja Odu"/>
    <s v="Nishanth Ravindaran, Jathin Sanker Raj"/>
    <s v="Guru Somasundaram, Nasser, Anand Sami, Lakshmi Priyaa Chandramouli, Ashiqa Salvan, Ravindra Vijay, Abishek K.S., Venkatesh Harinathan"/>
    <x v="4"/>
    <s v="November 15, 2018"/>
    <n v="2021"/>
    <x v="21"/>
    <n v="8"/>
    <s v="TV-14"/>
    <x v="1"/>
    <s v="Guidance"/>
    <n v="121"/>
    <s v="Medium"/>
    <x v="122"/>
  </r>
  <r>
    <x v="2357"/>
    <x v="0"/>
    <s v="Savita Damodar Paranjpe"/>
    <s v="Swapna Waghmare Joshi"/>
    <s v="Subodh Bhave, Trupti Toradmal, Rakesh Bapat, Pallavi Patil, Angad Mhaskar, Hemangi Kavi, Savita Prabhune, Sandeep Avchat"/>
    <x v="4"/>
    <s v="November 15, 2018"/>
    <n v="2021"/>
    <x v="21"/>
    <n v="8"/>
    <s v="TV-14"/>
    <x v="1"/>
    <s v="Guidance"/>
    <n v="119"/>
    <s v="Medium"/>
    <x v="52"/>
  </r>
  <r>
    <x v="2358"/>
    <x v="0"/>
    <s v="The Giant"/>
    <s v="Aitor Arregi, Jon Garao"/>
    <s v="Joseba Usabiaga, Eneko Sagardoy, Iigo Aranburu, Ramn Aguirre, Aia Kruse, Iigo Azpitarte"/>
    <x v="35"/>
    <s v="November 15, 2018"/>
    <n v="2021"/>
    <x v="5"/>
    <n v="9"/>
    <s v="TV-14"/>
    <x v="1"/>
    <s v="Guidance"/>
    <n v="115"/>
    <s v="Medium"/>
    <x v="3"/>
  </r>
  <r>
    <x v="2359"/>
    <x v="0"/>
    <s v="BuyBust"/>
    <s v="Erik Matti"/>
    <s v="Anne Curtis, Brandon Vera, Victor Neri, Arjo Atayde, Levi Ignacio, Alex Calleja, Lao Rodriguez, Joross Gamboa, Ricky Pascua, Nonie Buencamino"/>
    <x v="83"/>
    <s v="November 13, 2018"/>
    <n v="2021"/>
    <x v="21"/>
    <n v="8"/>
    <s v="TV-MA"/>
    <x v="0"/>
    <s v="Restricted"/>
    <n v="128"/>
    <s v="Medium"/>
    <x v="32"/>
  </r>
  <r>
    <x v="2360"/>
    <x v="0"/>
    <s v="All's Well, End's Well (2009)"/>
    <s v="Vincent Kok"/>
    <s v="Louis Koo, Sandra Ng Kwan Yue, Raymond Wong, Ronald Cheng, Yao Chen, Guo Tao, Heung Kam Lee, Chun Chau Ha, Miki Shum"/>
    <x v="25"/>
    <s v="November 9, 2018"/>
    <n v="2021"/>
    <x v="17"/>
    <n v="17"/>
    <s v="TV-14"/>
    <x v="1"/>
    <s v="Guidance"/>
    <n v="99"/>
    <s v="Medium"/>
    <x v="4"/>
  </r>
  <r>
    <x v="2361"/>
    <x v="0"/>
    <s v="Lommbock"/>
    <s v="Christian Zbert"/>
    <s v="Lucas Gregorowicz, Moritz Bleibtreu, Louis Hofmann, Wotan Wilke Mhring, Alexandra Neldel, Melanie Winigir, Mavie Hrbiger, Dar Salim, Elmar Wepper, Antoine Monot Jr."/>
    <x v="84"/>
    <s v="November 9, 2018"/>
    <n v="2021"/>
    <x v="5"/>
    <n v="9"/>
    <s v="TV-MA"/>
    <x v="0"/>
    <s v="Restricted"/>
    <n v="106"/>
    <s v="Medium"/>
    <x v="43"/>
  </r>
  <r>
    <x v="2362"/>
    <x v="0"/>
    <s v="Outlaw King"/>
    <s v="David Mackenzie"/>
    <s v="Chris Pine, Aaron Taylor-Johnson, Florence Pugh, Billy Howle, Sam Spruell, Tony Curran, Callan Mulvey, James Cosmo, Stephen Dillane"/>
    <x v="11"/>
    <s v="November 9, 2018"/>
    <n v="2021"/>
    <x v="21"/>
    <n v="8"/>
    <s v="R"/>
    <x v="0"/>
    <s v="Restricted"/>
    <n v="122"/>
    <s v="Medium"/>
    <x v="8"/>
  </r>
  <r>
    <x v="2363"/>
    <x v="0"/>
    <s v="Bucket List"/>
    <s v="Tejas Prabha Vijay Deoskar"/>
    <s v="Madhuri Dixit, Sumeet Raghvan, Renuka Shahane, Milind Pathak, Vandana Gupte, Pradeep Velankar, Shubha Khote, Resham Tipnis"/>
    <x v="4"/>
    <s v="November 5, 2018"/>
    <n v="2021"/>
    <x v="21"/>
    <n v="8"/>
    <s v="TV-14"/>
    <x v="1"/>
    <s v="Guidance"/>
    <n v="129"/>
    <s v="Medium"/>
    <x v="3"/>
  </r>
  <r>
    <x v="2364"/>
    <x v="0"/>
    <s v="Ana e Vitria"/>
    <s v="Matheus Souza"/>
    <s v="Ana Caetano, Vitria Falco, Clarissa Mller, Bruce Gomlevsky, Thati Lopes, Caique Nogueira, rika Mader, Victor Lamoglia, Gabriela Nunes, Bryan Ruffo, Hamilton Dias"/>
    <x v="80"/>
    <s v="November 2, 2018"/>
    <n v="2021"/>
    <x v="21"/>
    <n v="8"/>
    <s v="TV-MA"/>
    <x v="0"/>
    <s v="Restricted"/>
    <n v="116"/>
    <s v="Medium"/>
    <x v="149"/>
  </r>
  <r>
    <x v="2365"/>
    <x v="0"/>
    <s v="The Holiday Calendar"/>
    <s v="Bradley Walsh"/>
    <s v="Kat Graham, Quincy Brown, Ethan Peck, Ron Cephas Jones, Genelle Williams, Ali Hassan, Rodrigo Fernandez-Stoll, Laura de Carteret, Kevin Hanchard, Romaine Waite"/>
    <x v="2"/>
    <s v="November 2, 2018"/>
    <n v="2021"/>
    <x v="21"/>
    <n v="8"/>
    <s v="TV-G"/>
    <x v="2"/>
    <s v="Guidance"/>
    <n v="95"/>
    <s v="Medium"/>
    <x v="21"/>
  </r>
  <r>
    <x v="2366"/>
    <x v="0"/>
    <s v="The Other Side of the Wind"/>
    <s v="Orson Welles"/>
    <s v="John Huston, Oja Kodar, Peter Bogdanovich, Susan Strasberg, Robert Random, Lilli Palmer, Norman Foster, Edmond O'Brien, Mercedes McCambridge, Cameron Mitchell, Paul Stewart"/>
    <x v="319"/>
    <s v="November 2, 2018"/>
    <n v="2021"/>
    <x v="21"/>
    <n v="8"/>
    <s v="R"/>
    <x v="0"/>
    <s v="Restricted"/>
    <n v="122"/>
    <s v="Medium"/>
    <x v="57"/>
  </r>
  <r>
    <x v="2367"/>
    <x v="0"/>
    <s v="Theyll Love Me When Im Dead"/>
    <s v="Morgan Neville"/>
    <s v="Orson Welles, Alan Cumming"/>
    <x v="2"/>
    <s v="November 2, 2018"/>
    <n v="2021"/>
    <x v="21"/>
    <n v="8"/>
    <s v="TV-MA"/>
    <x v="0"/>
    <s v="Restricted"/>
    <n v="98"/>
    <s v="Medium"/>
    <x v="65"/>
  </r>
  <r>
    <x v="2368"/>
    <x v="0"/>
    <s v="Aagey Se Right"/>
    <s v="Indrajit Nattoji"/>
    <s v="Shreyas Talpade, Kay Kay Menon, Shiv Pandit, Sanjay Sharma, Shenaz Treasury, Mahie Gill"/>
    <x v="4"/>
    <s v="November 1, 2018"/>
    <n v="2021"/>
    <x v="17"/>
    <n v="17"/>
    <s v="TV-14"/>
    <x v="1"/>
    <s v="Guidance"/>
    <n v="117"/>
    <s v="Medium"/>
    <x v="48"/>
  </r>
  <r>
    <x v="2369"/>
    <x v="0"/>
    <s v="Aamir"/>
    <s v="Raj Kumar Gupta"/>
    <s v="Rajeev Khandelwal, Gajraj Rao, Shashanka Ghosh, Jhilmil Hazrika, Gazala Amin, Allauddin Khan"/>
    <x v="4"/>
    <s v="November 1, 2018"/>
    <n v="2021"/>
    <x v="16"/>
    <n v="18"/>
    <s v="TV-14"/>
    <x v="1"/>
    <s v="Guidance"/>
    <n v="95"/>
    <s v="Medium"/>
    <x v="107"/>
  </r>
  <r>
    <x v="2370"/>
    <x v="0"/>
    <s v="ABCD 2"/>
    <s v="Remo D'Souza"/>
    <s v="Prabhu Deva, Varun Dhawan, Shraddha Kapoor, Lauren Gottlieb, Sushant Pujari, Punit Pathak, Dharmesh Yelande, Raghav Juyal"/>
    <x v="4"/>
    <s v="November 1, 2018"/>
    <n v="2021"/>
    <x v="25"/>
    <n v="11"/>
    <s v="TV-14"/>
    <x v="1"/>
    <s v="Guidance"/>
    <n v="146"/>
    <s v="Medium"/>
    <x v="51"/>
  </r>
  <r>
    <x v="2371"/>
    <x v="0"/>
    <s v="ABCD: Any Body Can Dance"/>
    <s v="Remo D'Souza"/>
    <s v="Prabhu Deva, Kay Kay Menon, Ganesh Acharya, Dharmesh Yelande, Salman, Lauren Gottlieb, Noorin Sha, Punit Pathak"/>
    <x v="4"/>
    <s v="November 1, 2018"/>
    <n v="2021"/>
    <x v="4"/>
    <n v="13"/>
    <s v="TV-14"/>
    <x v="1"/>
    <s v="Guidance"/>
    <n v="136"/>
    <s v="Medium"/>
    <x v="3"/>
  </r>
  <r>
    <x v="2372"/>
    <x v="0"/>
    <s v="Arjun: The Warrior Prince"/>
    <s v="Arnab Chaudhuri"/>
    <s v="Yudhveer Bakoliya, Ashok Banthia, Ravi Khanwilkar, Vijay Kashyap, Ila Arun, Sachin Khedekar, Rajeshwari Sachdev, Hemanth Mahaur"/>
    <x v="4"/>
    <s v="November 1, 2018"/>
    <n v="2021"/>
    <x v="15"/>
    <n v="15"/>
    <s v="TV-14"/>
    <x v="1"/>
    <s v="Guidance"/>
    <n v="91"/>
    <s v="Medium"/>
    <x v="53"/>
  </r>
  <r>
    <x v="2373"/>
    <x v="0"/>
    <s v="Asees"/>
    <s v="Rana Ranbir"/>
    <s v="Rana Ranbir, Neha Pawar, Kuljinder Sidhu, Rupinder Roopi, Sardar Sohi, Pardeep Sran, Seema Kaushal, Rajvir Boparai"/>
    <x v="4"/>
    <s v="November 1, 2018"/>
    <n v="2021"/>
    <x v="21"/>
    <n v="8"/>
    <s v="TV-14"/>
    <x v="1"/>
    <s v="Guidance"/>
    <n v="123"/>
    <s v="Medium"/>
    <x v="51"/>
  </r>
  <r>
    <x v="2374"/>
    <x v="0"/>
    <s v="Barfi!"/>
    <s v="Anurag Basu"/>
    <s v="Ranbir Kapoor, Priyanka Chopra, Ileana D'Cruz, Saurabh Shukla, Ashish Vidyarthi, Rupa Ganguly, Bholaraj Sapkota, Jishu Sengupta, Haradhan Bannerjee"/>
    <x v="4"/>
    <s v="November 1, 2018"/>
    <n v="2021"/>
    <x v="10"/>
    <n v="14"/>
    <s v="TV-14"/>
    <x v="1"/>
    <s v="Guidance"/>
    <n v="144"/>
    <s v="Medium"/>
    <x v="36"/>
  </r>
  <r>
    <x v="2375"/>
    <x v="0"/>
    <s v="Chance Pe Dance"/>
    <s v="Ken Ghosh"/>
    <s v="Shahid Kapoor, Genelia D'Souza, Mohnish Bahl, Satish Shah, Parikshat Sahni, Vikas Bhalla, Kurush Deboo, Zain Khan"/>
    <x v="4"/>
    <s v="November 1, 2018"/>
    <n v="2021"/>
    <x v="3"/>
    <n v="16"/>
    <s v="TV-14"/>
    <x v="1"/>
    <s v="Guidance"/>
    <n v="121"/>
    <s v="Medium"/>
    <x v="36"/>
  </r>
  <r>
    <x v="2376"/>
    <x v="0"/>
    <s v="Christmas With A View"/>
    <s v="Justin G. Dyck"/>
    <s v="Scott Cavalheiro, Kaitlyn Leeb, Vivica A. Fox, Patrick Duffy, Jess Walton, Mark Ghanim"/>
    <x v="24"/>
    <s v="November 1, 2018"/>
    <n v="2021"/>
    <x v="21"/>
    <n v="8"/>
    <s v="TV-PG"/>
    <x v="2"/>
    <s v="Guidance"/>
    <n v="91"/>
    <s v="Medium"/>
    <x v="83"/>
  </r>
  <r>
    <x v="2377"/>
    <x v="0"/>
    <s v="Chup Chup Ke"/>
    <s v="Priyadarshan, Kookie V. Gulati"/>
    <s v="Shahid Kapoor, Kareena Kapoor, Om Puri, Neha Dhupia, Sunil Shetty, Paresh Rawal, Rajpal Yadav, Shakti Kapoor"/>
    <x v="4"/>
    <s v="November 1, 2018"/>
    <n v="2021"/>
    <x v="20"/>
    <n v="20"/>
    <s v="TV-14"/>
    <x v="1"/>
    <s v="Guidance"/>
    <n v="158"/>
    <s v="Medium"/>
    <x v="36"/>
  </r>
  <r>
    <x v="2378"/>
    <x v="0"/>
    <s v="Dhan Dhana Dhan Goal"/>
    <s v="Vivek Agnihotri"/>
    <s v="John Abraham, Bipasha Basu, Arshad Warsi, Shernaz Patel, Boman Irani, Dibyendu Bhattacharya, Gilbert Montoya, Dalip Tahil, Rajendranath Zutshi"/>
    <x v="320"/>
    <s v="November 1, 2018"/>
    <n v="2021"/>
    <x v="18"/>
    <n v="19"/>
    <s v="TV-14"/>
    <x v="1"/>
    <s v="Guidance"/>
    <n v="157"/>
    <s v="Medium"/>
    <x v="51"/>
  </r>
  <r>
    <x v="2379"/>
    <x v="0"/>
    <s v="Dhoondte Reh Jaoge"/>
    <s v="Umesh Shukla"/>
    <s v="Paresh Rawal, Kunal Khemu, Sonu Sood, Soha Ali Khan, Johnny Lever, Dilip Joshi, Asrani, Malay Chakrabarty, Razak Khan, Hrishitaa Bhatt"/>
    <x v="4"/>
    <s v="November 1, 2018"/>
    <n v="2021"/>
    <x v="17"/>
    <n v="17"/>
    <s v="TV-14"/>
    <x v="1"/>
    <s v="Guidance"/>
    <n v="124"/>
    <s v="Medium"/>
    <x v="48"/>
  </r>
  <r>
    <x v="2380"/>
    <x v="0"/>
    <s v="Do Dooni Chaar"/>
    <s v="Habib Faisal"/>
    <s v="Rishi Kapoor, Neetu Singh, Aditi Vasudev, Archit Krishna, Akhilendra Mishra, Natasha Rastogi, Manoj Bakshi, Supriya Shukla"/>
    <x v="4"/>
    <s v="November 1, 2018"/>
    <n v="2021"/>
    <x v="3"/>
    <n v="16"/>
    <s v="TV-PG"/>
    <x v="2"/>
    <s v="Guidance"/>
    <n v="106"/>
    <s v="Medium"/>
    <x v="43"/>
  </r>
  <r>
    <x v="2381"/>
    <x v="0"/>
    <s v="Edge of Fear"/>
    <s v="Bobby Roth"/>
    <s v="Shen Lin, Robert Patrick, Zhu Zhu, Jodi Lyn O'Keefe, Robert Knepper, Amaury Nolasco, Rockmond Dunbar, Andy Mackenzie, Robert Crayton, John Edward Lee, Trent Brya"/>
    <x v="2"/>
    <s v="November 1, 2018"/>
    <n v="2021"/>
    <x v="21"/>
    <n v="8"/>
    <s v="TV-MA"/>
    <x v="0"/>
    <s v="Restricted"/>
    <n v="92"/>
    <s v="Medium"/>
    <x v="125"/>
  </r>
  <r>
    <x v="2382"/>
    <x v="0"/>
    <s v="Edmilson Filho: Notas, Comedy about Relationships"/>
    <s v="Halder Gomes"/>
    <s v="Edmilson Filho"/>
    <x v="80"/>
    <s v="November 1, 2018"/>
    <n v="2021"/>
    <x v="5"/>
    <n v="9"/>
    <s v="TV-MA"/>
    <x v="0"/>
    <s v="Restricted"/>
    <n v="80"/>
    <s v="Short"/>
    <x v="59"/>
  </r>
  <r>
    <x v="2383"/>
    <x v="0"/>
    <s v="Gaddar: the Traitor"/>
    <s v="Amitoj Mann"/>
    <s v="Harbhajan Mann, Manpneet Grewal, Ashish Duggal, Girja Shankar, Shavinder Mahal, Rupinder Roopi, Anita Meet, Tarsem Paul, Balkaran Wadding, Bobby Sandhu"/>
    <x v="4"/>
    <s v="November 1, 2018"/>
    <n v="2021"/>
    <x v="25"/>
    <n v="11"/>
    <s v="TV-14"/>
    <x v="1"/>
    <s v="Guidance"/>
    <n v="126"/>
    <s v="Medium"/>
    <x v="20"/>
  </r>
  <r>
    <x v="2384"/>
    <x v="0"/>
    <s v="Ghanchakkar"/>
    <s v="Raj Kumar Gupta"/>
    <s v="Emraan Hashmi, Vidya Balan, Rajesh Sharma, Namit Das, Parvin Dabas"/>
    <x v="4"/>
    <s v="November 1, 2018"/>
    <n v="2021"/>
    <x v="4"/>
    <n v="13"/>
    <s v="TV-MA"/>
    <x v="0"/>
    <s v="Restricted"/>
    <n v="129"/>
    <s v="Medium"/>
    <x v="166"/>
  </r>
  <r>
    <x v="2385"/>
    <x v="0"/>
    <s v="Grandmaster"/>
    <s v="B. Unnikrishnan"/>
    <s v="Mithra Kurian, Anoop Menon, Mohanlal, Narein, Priyamani, Roma, Siddique, Jagathy Sreekumar"/>
    <x v="4"/>
    <s v="November 1, 2018"/>
    <n v="2021"/>
    <x v="10"/>
    <n v="14"/>
    <s v="TV-14"/>
    <x v="1"/>
    <s v="Guidance"/>
    <n v="133"/>
    <s v="Medium"/>
    <x v="107"/>
  </r>
  <r>
    <x v="2386"/>
    <x v="0"/>
    <s v="Hattrick"/>
    <s v="Milan Luthria"/>
    <s v="Nana Patekar, Paresh Rawal, Kunal Kapoor, Rimi Sen, Danny Denzongpa, Prateeksha Lonkar, Gautam Bhimani, Harsha Bhogle"/>
    <x v="4"/>
    <s v="November 1, 2018"/>
    <n v="2021"/>
    <x v="18"/>
    <n v="19"/>
    <s v="TV-14"/>
    <x v="1"/>
    <s v="Guidance"/>
    <n v="109"/>
    <s v="Medium"/>
    <x v="36"/>
  </r>
  <r>
    <x v="2387"/>
    <x v="0"/>
    <s v="Heroine"/>
    <s v="Madhur Bhandarkar"/>
    <s v="Kareena Kapoor, Arjun Rampal, Randeep Hooda, Divya Dutta, Govind Namdeo, Sanjay Suri, Mugdha Godse, Shahana Goswami, Ranvir Shorey, Lillete Dubey"/>
    <x v="4"/>
    <s v="November 1, 2018"/>
    <n v="2021"/>
    <x v="10"/>
    <n v="14"/>
    <s v="TV-MA"/>
    <x v="0"/>
    <s v="Restricted"/>
    <n v="143"/>
    <s v="Medium"/>
    <x v="3"/>
  </r>
  <r>
    <x v="2388"/>
    <x v="0"/>
    <s v="Himmatwala"/>
    <s v="Sajid Khan"/>
    <s v="Ajay Devgn, Tamannaah Bhatia, Paresh Rawal, Zarina Wahab, Mahesh Manjrekar"/>
    <x v="4"/>
    <s v="November 1, 2018"/>
    <n v="2021"/>
    <x v="4"/>
    <n v="13"/>
    <s v="TV-14"/>
    <x v="1"/>
    <s v="Guidance"/>
    <n v="140"/>
    <s v="Medium"/>
    <x v="45"/>
  </r>
  <r>
    <x v="2389"/>
    <x v="0"/>
    <s v="Husbands in Goa"/>
    <s v="Saji Surendran"/>
    <s v="Jayasurya, Indrajith, Asif Ali, Lal, Bhama, Ramya Nambeeshan, Rima Kallingal, Praveena"/>
    <x v="4"/>
    <s v="November 1, 2018"/>
    <n v="2021"/>
    <x v="10"/>
    <n v="14"/>
    <s v="TV-14"/>
    <x v="1"/>
    <s v="Guidance"/>
    <n v="150"/>
    <s v="Medium"/>
    <x v="48"/>
  </r>
  <r>
    <x v="2390"/>
    <x v="0"/>
    <s v="Jatts in Golmaal"/>
    <s v="Ksshitij Chaudhary"/>
    <s v="Arya Babbar, Samiksha Singh, Gurpreet Guggi, Binnu Dhillon, Jaswinder Bhalla, B.N. Sharma, Veena Malik, Sardar Sohi"/>
    <x v="4"/>
    <s v="November 1, 2018"/>
    <n v="2021"/>
    <x v="4"/>
    <n v="13"/>
    <s v="TV-PG"/>
    <x v="2"/>
    <s v="Guidance"/>
    <n v="128"/>
    <s v="Medium"/>
    <x v="48"/>
  </r>
  <r>
    <x v="2391"/>
    <x v="0"/>
    <s v="Kai Po Che!"/>
    <s v="Abhishek Kapoor"/>
    <s v="Rajkummar Rao, Amit Sadh, Sushant Singh Rajput, Amrita Puri, Digvijay Deshmukh, Asif Basra, Manav Kaul, Ashish Kakkad"/>
    <x v="4"/>
    <s v="November 1, 2018"/>
    <n v="2021"/>
    <x v="4"/>
    <n v="13"/>
    <s v="TV-MA"/>
    <x v="0"/>
    <s v="Restricted"/>
    <n v="120"/>
    <s v="Medium"/>
    <x v="119"/>
  </r>
  <r>
    <x v="2392"/>
    <x v="0"/>
    <s v="Kalakalappu"/>
    <s v="Sundar C."/>
    <s v="Vimal, Anjali, Shiva, Oviya, Santhanam, John Vijay, M. Ilavarasu, Manobala"/>
    <x v="4"/>
    <s v="November 1, 2018"/>
    <n v="2021"/>
    <x v="10"/>
    <n v="14"/>
    <s v="TV-14"/>
    <x v="1"/>
    <s v="Guidance"/>
    <n v="154"/>
    <s v="Medium"/>
    <x v="48"/>
  </r>
  <r>
    <x v="2393"/>
    <x v="0"/>
    <s v="Katt Williams: The Pimp Chronicles: Pt. 1"/>
    <s v="Gary Binkow"/>
    <s v="Katt Williams, Anthony Anderson"/>
    <x v="2"/>
    <s v="November 1, 2018"/>
    <n v="2021"/>
    <x v="20"/>
    <n v="20"/>
    <s v="TV-MA"/>
    <x v="0"/>
    <s v="Restricted"/>
    <n v="45"/>
    <s v="Short"/>
    <x v="59"/>
  </r>
  <r>
    <x v="2394"/>
    <x v="0"/>
    <s v="Katti Batti"/>
    <s v="Nikhil Advani"/>
    <s v="Imran Khan, Kangana Ranaut, Abhishek Saha, Mithila Palkar, Vivan Bhatena, Suhaas Ahuja, Nicole Faria, Adaar Malik"/>
    <x v="4"/>
    <s v="November 1, 2018"/>
    <n v="2021"/>
    <x v="25"/>
    <n v="11"/>
    <s v="TV-14"/>
    <x v="1"/>
    <s v="Guidance"/>
    <n v="132"/>
    <s v="Medium"/>
    <x v="36"/>
  </r>
  <r>
    <x v="2395"/>
    <x v="0"/>
    <s v="Life in a ... Metro"/>
    <s v="Anurag Basu"/>
    <s v="Dharmendra, Irrfan Khan, Konkona Sen Sharma, Kay Kay Menon, Shilpa Shetty, Shiney Ahuja, Sharman Joshi, Kangana Ranaut, Nafisa Ali, Manoj Pahwa"/>
    <x v="4"/>
    <s v="November 1, 2018"/>
    <n v="2021"/>
    <x v="18"/>
    <n v="19"/>
    <s v="TV-14"/>
    <x v="1"/>
    <s v="Guidance"/>
    <n v="126"/>
    <s v="Medium"/>
    <x v="51"/>
  </r>
  <r>
    <x v="2396"/>
    <x v="0"/>
    <s v="Marc Maron: Thinky Pain"/>
    <s v="Lance Bangs"/>
    <s v="Marc Maron"/>
    <x v="2"/>
    <s v="November 1, 2018"/>
    <n v="2021"/>
    <x v="4"/>
    <n v="13"/>
    <s v="TV-MA"/>
    <x v="0"/>
    <s v="Restricted"/>
    <n v="95"/>
    <s v="Medium"/>
    <x v="59"/>
  </r>
  <r>
    <x v="2397"/>
    <x v="0"/>
    <s v="Mumbai Meri Jaan"/>
    <s v="Nishikant Kamat"/>
    <s v="Madhavan, Irrfan Khan, Soha Ali Khan, Paresh Rawal, Kay Kay Menon, Anand Goradia, Vijay Maurya, Vibhavari Deshpande, Santosh Juvekar, Kamlesh Sawant"/>
    <x v="4"/>
    <s v="November 1, 2018"/>
    <n v="2021"/>
    <x v="16"/>
    <n v="18"/>
    <s v="TV-MA"/>
    <x v="0"/>
    <s v="Restricted"/>
    <n v="135"/>
    <s v="Medium"/>
    <x v="3"/>
  </r>
  <r>
    <x v="2398"/>
    <x v="0"/>
    <s v="Mundeyan Ton Bachke Rahin"/>
    <s v="Navinder Pal Singh"/>
    <s v="Roshan Prince, Jassi Gill, Simran Kaur Mundi, Bharti Singh, Anshu Sawhney, Hobby Dhaliwal, Sunita Dhir, Minto, Manoj Sabarwal, Sunny Gill"/>
    <x v="4"/>
    <s v="November 1, 2018"/>
    <n v="2021"/>
    <x v="28"/>
    <n v="12"/>
    <s v="TV-14"/>
    <x v="1"/>
    <s v="Guidance"/>
    <n v="139"/>
    <s v="Medium"/>
    <x v="48"/>
  </r>
  <r>
    <x v="2399"/>
    <x v="0"/>
    <s v="No One Killed Jessica"/>
    <s v="Raj Kumar Gupta"/>
    <s v="Rani Mukerji, Vidya Balan, Myra Karn, Neil Bhoopalam, Rajesh Sharma, Mohammed Zeeshan Ayyub, Bubbles Sabharwal, Satyadeep Misra, Yogendra Tikku, Geeta Sudan"/>
    <x v="4"/>
    <s v="November 1, 2018"/>
    <n v="2021"/>
    <x v="15"/>
    <n v="15"/>
    <s v="TV-MA"/>
    <x v="0"/>
    <s v="Restricted"/>
    <n v="131"/>
    <s v="Medium"/>
    <x v="3"/>
  </r>
  <r>
    <x v="2400"/>
    <x v="0"/>
    <s v="Oye Lucky! Lucky Oye!"/>
    <s v="Dibakar Banerjee"/>
    <s v="Abhay Deol, Paresh Rawal, Neetu Chandra, Archana Puran Singh, Manu Rishi Chadha, Richa Chadda, Anurag Arora, Rajender Sethi, Manjot Singh, Chandan Anand"/>
    <x v="4"/>
    <s v="November 1, 2018"/>
    <n v="2021"/>
    <x v="16"/>
    <n v="18"/>
    <s v="TV-14"/>
    <x v="1"/>
    <s v="Guidance"/>
    <n v="118"/>
    <s v="Medium"/>
    <x v="36"/>
  </r>
  <r>
    <x v="2401"/>
    <x v="0"/>
    <s v="Paan Singh Tomar"/>
    <s v="Tigmanshu Dhulia"/>
    <s v="Irrfan Khan, Mahie Gill, Rajendra Gupta, Brijendra Kala, Jahangir Khan, Vipin Sharma, Zakir Hussain"/>
    <x v="4"/>
    <s v="November 1, 2018"/>
    <n v="2021"/>
    <x v="3"/>
    <n v="16"/>
    <s v="TV-14"/>
    <x v="1"/>
    <s v="Guidance"/>
    <n v="129"/>
    <s v="Medium"/>
    <x v="53"/>
  </r>
  <r>
    <x v="2402"/>
    <x v="0"/>
    <s v="Raja Natwarlal"/>
    <s v="Kunal Deshmukh"/>
    <s v="Emraan Hashmi, Humaima Malik, Paresh Rawal, Kay Kay Menon, Deepak Tijori, Prachi Shah, Mohammed Zeeshan Ayyub"/>
    <x v="4"/>
    <s v="November 1, 2018"/>
    <n v="2021"/>
    <x v="28"/>
    <n v="12"/>
    <s v="TV-14"/>
    <x v="1"/>
    <s v="Guidance"/>
    <n v="131"/>
    <s v="Medium"/>
    <x v="20"/>
  </r>
  <r>
    <x v="2403"/>
    <x v="0"/>
    <s v="Satyagraha"/>
    <s v="Prakash Jha"/>
    <s v="Kareena Kapoor, Amitabh Bachchan, Ajay Devgn, Arjun Rampal, Amrita Rao, Manoj Bajpayee, Vipin Sharma, Anjali Patil"/>
    <x v="4"/>
    <s v="November 1, 2018"/>
    <n v="2021"/>
    <x v="4"/>
    <n v="13"/>
    <s v="TV-14"/>
    <x v="1"/>
    <s v="Guidance"/>
    <n v="146"/>
    <s v="Medium"/>
    <x v="51"/>
  </r>
  <r>
    <x v="2404"/>
    <x v="0"/>
    <s v="Settai"/>
    <s v="R. Kannan"/>
    <s v="Arya, Anjali, Hansika Motwani, Santhanam, Premgi Amaren, Nasser"/>
    <x v="4"/>
    <s v="November 1, 2018"/>
    <n v="2021"/>
    <x v="4"/>
    <n v="13"/>
    <s v="TV-14"/>
    <x v="1"/>
    <s v="Guidance"/>
    <n v="123"/>
    <s v="Medium"/>
    <x v="48"/>
  </r>
  <r>
    <x v="2405"/>
    <x v="0"/>
    <s v="Sigaram Thodu"/>
    <s v="Gaurav Narayanan"/>
    <s v="Vikram Prabhu, Sathyaraj, Monal Gajjar, Sathish, Erode Mahesh, Gaurav Narayanan"/>
    <x v="4"/>
    <s v="November 1, 2018"/>
    <n v="2021"/>
    <x v="28"/>
    <n v="12"/>
    <s v="TV-14"/>
    <x v="1"/>
    <s v="Guidance"/>
    <n v="141"/>
    <s v="Medium"/>
    <x v="20"/>
  </r>
  <r>
    <x v="2406"/>
    <x v="0"/>
    <s v="Sommore: The Reign Continues"/>
    <s v="Kevin Layne"/>
    <s v="Sommore"/>
    <x v="2"/>
    <s v="November 1, 2018"/>
    <n v="2021"/>
    <x v="25"/>
    <n v="11"/>
    <s v="TV-MA"/>
    <x v="0"/>
    <s v="Restricted"/>
    <n v="93"/>
    <s v="Medium"/>
    <x v="59"/>
  </r>
  <r>
    <x v="2407"/>
    <x v="0"/>
    <s v="The Untold Tales of Armistead Maupin"/>
    <s v="Jennifer M. Kroot"/>
    <s v="Armistead Maupin, Neil Gaiman, Laura Linney, Ian McKellen, Amy Tan, Margaret Cho, Jonathan Groff, Amanda Palmer"/>
    <x v="2"/>
    <s v="November 1, 2018"/>
    <n v="2021"/>
    <x v="5"/>
    <n v="9"/>
    <s v="TV-MA"/>
    <x v="0"/>
    <s v="Restricted"/>
    <n v="91"/>
    <s v="Medium"/>
    <x v="41"/>
  </r>
  <r>
    <x v="2408"/>
    <x v="0"/>
    <s v="Vaya"/>
    <s v="Akin Omotoso"/>
    <s v="Mncedisi Shabangu, Sihle Xaba, Sibusiso Msimang, Zimkhitha Nyoka, Warren Masemola, Nomonde Mbusi, Azwile Chamane, Harriet Lenabe"/>
    <x v="40"/>
    <s v="November 1, 2018"/>
    <n v="2021"/>
    <x v="32"/>
    <n v="10"/>
    <s v="TV-MA"/>
    <x v="0"/>
    <s v="Restricted"/>
    <n v="106"/>
    <s v="Medium"/>
    <x v="0"/>
  </r>
  <r>
    <x v="2409"/>
    <x v="0"/>
    <s v="Welcome to Sajjanpur"/>
    <s v="Shyam Benegal"/>
    <s v="Shreyas Talpade, Amrita Rao, Ravi Kishan, Ila Arun, Rajeshwari Sachdev, Divya Dutta, Yashpal Sharma, Ravi Jhankal, Lalit Mohan Tiwari"/>
    <x v="4"/>
    <s v="November 1, 2018"/>
    <n v="2021"/>
    <x v="16"/>
    <n v="18"/>
    <s v="TV-14"/>
    <x v="1"/>
    <s v="Guidance"/>
    <n v="131"/>
    <s v="Medium"/>
    <x v="36"/>
  </r>
  <r>
    <x v="2410"/>
    <x v="0"/>
    <s v="Zokkomon"/>
    <s v="Satyajit Bhatkal"/>
    <s v="Darsheel Safary, Anupam Kher, Manjari Fadnis, Tinnu Anand, Sheeba Chaddha, S.M. Zaheer, Aayam Mehta, Gargi Datar, Jai Vyas"/>
    <x v="4"/>
    <s v="November 1, 2018"/>
    <n v="2021"/>
    <x v="15"/>
    <n v="15"/>
    <s v="PG"/>
    <x v="2"/>
    <s v="Guidance"/>
    <n v="104"/>
    <s v="Medium"/>
    <x v="19"/>
  </r>
  <r>
    <x v="2411"/>
    <x v="0"/>
    <s v="Gun City"/>
    <s v="Dani de la Torre"/>
    <s v="Luis Tosar, Michelle Jenner, Vicente Romero, Manolo Solo, Paco Tous, Adriana Torrebejano, Pep Tosar, Jaime Lorente, Ernesto Alterio, Fernando Cayo"/>
    <x v="282"/>
    <s v="October 31, 2018"/>
    <n v="2021"/>
    <x v="21"/>
    <n v="8"/>
    <s v="TV-MA"/>
    <x v="0"/>
    <s v="Restricted"/>
    <n v="126"/>
    <s v="Medium"/>
    <x v="20"/>
  </r>
  <r>
    <x v="2412"/>
    <x v="0"/>
    <s v="Heneral Luna"/>
    <s v="Jerrold Tarog"/>
    <s v="John Arcilla, Mon Confiado, Arron Villaflor, Joem Bascon, Archie Alemania, Art Acua, Alex Medina, Nonie Buencamino, Lorenz Martinez, Jeffrey Quizon, Alvin Anson, Mylene Dizon, Bing Pimentel, Leo Martinez, Ketchup Eusebio, Ronnie Lazaro, Paulo Avelino"/>
    <x v="83"/>
    <s v="October 31, 2018"/>
    <n v="2021"/>
    <x v="25"/>
    <n v="11"/>
    <s v="R"/>
    <x v="0"/>
    <s v="Restricted"/>
    <n v="118"/>
    <s v="Medium"/>
    <x v="3"/>
  </r>
  <r>
    <x v="2413"/>
    <x v="0"/>
    <s v="Dragon Tiger Gate"/>
    <s v="Wilson Yip"/>
    <s v="Donnie Yen, Nicholas Tse, Shawn Yue, Dong Jie, Li Xiaoran, Yuen Wah, Chen Kuan Tai, Xing Yu, Vincent Sze, Tommy Yuen"/>
    <x v="208"/>
    <s v="October 27, 2018"/>
    <n v="2021"/>
    <x v="20"/>
    <n v="20"/>
    <s v="TV-14"/>
    <x v="1"/>
    <s v="Guidance"/>
    <n v="94"/>
    <s v="Medium"/>
    <x v="32"/>
  </r>
  <r>
    <x v="2414"/>
    <x v="0"/>
    <s v="Dovlatov"/>
    <s v="Aleksey German"/>
    <s v="Milan Maric, Danila Kozlovsky, Helena Sujecka, Artur Beschastny, Anton Shagin, Svetlana Khodchenkova, Elena Lyadova, Piotr Gasowski, Eva Gerr, Hanna Sleszynska"/>
    <x v="321"/>
    <s v="October 26, 2018"/>
    <n v="2021"/>
    <x v="21"/>
    <n v="8"/>
    <s v="PG-13"/>
    <x v="1"/>
    <s v="Guidance"/>
    <n v="126"/>
    <s v="Medium"/>
    <x v="3"/>
  </r>
  <r>
    <x v="2415"/>
    <x v="0"/>
    <s v="Jefe"/>
    <s v="Sergio Barrejn"/>
    <s v="Luis Callejo, Juana Acosta, Carlo D'Ursi, Josean Bengoetxea, Brbara Santa-Cruz, Maica Barroso, Adam Jezierski, Sergio Quintana"/>
    <x v="322"/>
    <s v="October 26, 2018"/>
    <n v="2021"/>
    <x v="21"/>
    <n v="8"/>
    <s v="TV-MA"/>
    <x v="0"/>
    <s v="Restricted"/>
    <n v="90"/>
    <s v="Medium"/>
    <x v="36"/>
  </r>
  <r>
    <x v="2416"/>
    <x v="0"/>
    <s v="W/O Ram"/>
    <s v="Vijay Yelakanti"/>
    <s v="Lakshmi Manchu, Aadarsh Balakrishna, Priyadarshi Pullikonda, Samrat Reddy, Shrikanth Iyyangar, Shrusti Dange"/>
    <x v="4"/>
    <s v="October 26, 2018"/>
    <n v="2021"/>
    <x v="21"/>
    <n v="8"/>
    <s v="TV-MA"/>
    <x v="0"/>
    <s v="Restricted"/>
    <n v="115"/>
    <s v="Medium"/>
    <x v="20"/>
  </r>
  <r>
    <x v="2417"/>
    <x v="0"/>
    <s v="Ronnie Coleman: The King"/>
    <s v="Vlad Yudin"/>
    <s v="Ronnie Coleman"/>
    <x v="2"/>
    <s v="October 25, 2018"/>
    <n v="2021"/>
    <x v="21"/>
    <n v="8"/>
    <s v="TV-MA"/>
    <x v="0"/>
    <s v="Restricted"/>
    <n v="93"/>
    <s v="Medium"/>
    <x v="65"/>
  </r>
  <r>
    <x v="2418"/>
    <x v="0"/>
    <s v="ADAM SANDLER 100% FRESH"/>
    <s v="Steve Brill"/>
    <s v="Adam Sandler"/>
    <x v="2"/>
    <s v="October 23, 2018"/>
    <n v="2021"/>
    <x v="21"/>
    <n v="8"/>
    <s v="TV-MA"/>
    <x v="0"/>
    <s v="Restricted"/>
    <n v="74"/>
    <s v="Short"/>
    <x v="59"/>
  </r>
  <r>
    <x v="2419"/>
    <x v="0"/>
    <s v="Scorpion King 5: Book of Souls"/>
    <s v="Don Michael Paul"/>
    <s v="Zach McGowan, Pearl Thusi, Nathan Jones, Peter Mensah, Katy Louise Saunders, Mayling Ng, Howard Charles, Inge Beckmann"/>
    <x v="2"/>
    <s v="October 23, 2018"/>
    <n v="2021"/>
    <x v="21"/>
    <n v="8"/>
    <s v="PG-13"/>
    <x v="1"/>
    <s v="Guidance"/>
    <n v="102"/>
    <s v="Medium"/>
    <x v="26"/>
  </r>
  <r>
    <x v="2420"/>
    <x v="0"/>
    <s v="How to Get Over a Breakup"/>
    <s v="Joanna Lombardi, Bruno Ascenzo"/>
    <s v="Gisela Ponce de Len, Karina Jordn, Jely Retegui, Andrs Salas, Christopher Von Uckermann, Carlos Carln"/>
    <x v="323"/>
    <s v="October 20, 2018"/>
    <n v="2021"/>
    <x v="21"/>
    <n v="8"/>
    <s v="TV-MA"/>
    <x v="0"/>
    <s v="Restricted"/>
    <n v="104"/>
    <s v="Medium"/>
    <x v="4"/>
  </r>
  <r>
    <x v="2421"/>
    <x v="0"/>
    <s v="Club de Cuervos Presents: I, Potro"/>
    <s v="Marcos Bucay"/>
    <s v="Joaqun Ferreira, Marcela lvarez, Benjamn Alfonso, Emilia Claudeville, Mauricio Llera, Sol Gaschetto, Martn Seefeld, Martn Rocco, Gonzalo VIzn"/>
    <x v="324"/>
    <s v="October 19, 2018"/>
    <n v="2021"/>
    <x v="21"/>
    <n v="8"/>
    <s v="TV-MA"/>
    <x v="0"/>
    <s v="Restricted"/>
    <n v="51"/>
    <s v="Short"/>
    <x v="67"/>
  </r>
  <r>
    <x v="2422"/>
    <x v="0"/>
    <s v="Gnome Alone"/>
    <s v="Peter Lepeniotis"/>
    <s v="Becky G., Josh Peck, Tara Strong, Olivia Holt, David Koechner, Jeff Dunham, Patrick Stump, Nash Grier, Madison De La Garza, George Lopez"/>
    <x v="325"/>
    <s v="October 19, 2018"/>
    <n v="2021"/>
    <x v="21"/>
    <n v="8"/>
    <s v="PG"/>
    <x v="2"/>
    <s v="Guidance"/>
    <n v="86"/>
    <s v="Short"/>
    <x v="17"/>
  </r>
  <r>
    <x v="2423"/>
    <x v="0"/>
    <s v="Illang: The Wolf Brigade"/>
    <s v="Kim Jee-woon"/>
    <s v="Gang Dong-won, Han Hyo-joo, Jung Woo-sung, Kim Mu-yeol, Han Ye-ri, Choi Min-ho, Shin Eun-soo, Kim Beop-rae, Lee Dong-ha, Jung Won-joong, Choi Jin-ho"/>
    <x v="68"/>
    <s v="October 19, 2018"/>
    <n v="2021"/>
    <x v="21"/>
    <n v="8"/>
    <s v="TV-MA"/>
    <x v="0"/>
    <s v="Restricted"/>
    <n v="140"/>
    <s v="Medium"/>
    <x v="193"/>
  </r>
  <r>
    <x v="2424"/>
    <x v="0"/>
    <s v="Naa Bangaaru Talli"/>
    <s v="Rajesh Touchriver"/>
    <s v="Siddique, Anjali Patil, Lakshmi Menon, Nina Kurup, Rathna Shekar Reddy, Anoop Aravindan"/>
    <x v="4"/>
    <s v="October 19, 2018"/>
    <n v="2021"/>
    <x v="4"/>
    <n v="13"/>
    <s v="TV-14"/>
    <x v="1"/>
    <s v="Guidance"/>
    <n v="122"/>
    <s v="Medium"/>
    <x v="3"/>
  </r>
  <r>
    <x v="2425"/>
    <x v="0"/>
    <s v="S Storm"/>
    <s v="David Lam"/>
    <s v="Louis Koo, Julian Cheung, Vic Chou, Ada Choi, Bowie Lam, Dada Chan, Janelle Sing, Lo Hoi-pang"/>
    <x v="208"/>
    <s v="October 19, 2018"/>
    <n v="2021"/>
    <x v="32"/>
    <n v="10"/>
    <s v="TV-MA"/>
    <x v="0"/>
    <s v="Restricted"/>
    <n v="95"/>
    <s v="Medium"/>
    <x v="32"/>
  </r>
  <r>
    <x v="2426"/>
    <x v="0"/>
    <s v="The Night Comes for Us"/>
    <s v="Timo Tjahjanto"/>
    <s v="Joe Taslim, Iko Uwais, Asha Kenyeri Bermudez, Sunny Pang, Salvita Decorte, Abimana Aryasatya, Zack Lee, Dimas Anggara, Julie Estelle, Dian Sastrowardoyo"/>
    <x v="326"/>
    <s v="October 19, 2018"/>
    <n v="2021"/>
    <x v="21"/>
    <n v="8"/>
    <s v="TV-MA"/>
    <x v="0"/>
    <s v="Restricted"/>
    <n v="121"/>
    <s v="Medium"/>
    <x v="32"/>
  </r>
  <r>
    <x v="2427"/>
    <x v="0"/>
    <s v="Mr. Chandramouli"/>
    <s v="Thiru"/>
    <s v="Karthik, Gautam Karthik, Regina Cassandra, Varalakshmi Sarathkumar, Santhosh Prathap, Mime Gopi, J. Mahendran, Viji Chandrasekhar"/>
    <x v="4"/>
    <s v="October 18, 2018"/>
    <n v="2021"/>
    <x v="21"/>
    <n v="8"/>
    <s v="TV-MA"/>
    <x v="0"/>
    <s v="Restricted"/>
    <n v="131"/>
    <s v="Medium"/>
    <x v="20"/>
  </r>
  <r>
    <x v="2428"/>
    <x v="0"/>
    <s v="Ron White: If You Quit Listening, I'll Shut Up"/>
    <s v="Tom Forrest"/>
    <s v="Ron White"/>
    <x v="2"/>
    <s v="October 16, 2018"/>
    <n v="2021"/>
    <x v="21"/>
    <n v="8"/>
    <s v="TV-MA"/>
    <x v="0"/>
    <s v="Restricted"/>
    <n v="63"/>
    <s v="Short"/>
    <x v="59"/>
  </r>
  <r>
    <x v="2429"/>
    <x v="0"/>
    <s v="Meghnadbodh Rohoshyo"/>
    <s v="Anik Datta"/>
    <s v="Barun Chanda, Sabyasachi Chakraborty"/>
    <x v="4"/>
    <s v="October 15, 2018"/>
    <n v="2021"/>
    <x v="5"/>
    <n v="9"/>
    <s v="TV-MA"/>
    <x v="0"/>
    <s v="Restricted"/>
    <n v="150"/>
    <s v="Medium"/>
    <x v="3"/>
  </r>
  <r>
    <x v="2430"/>
    <x v="0"/>
    <s v="Sanju"/>
    <s v="Rajkumar Hirani"/>
    <s v="Ranbir Kapoor, Vicky Kaushal, Paresh Rawal, Sonam Kapoor, Dia Mirza, Jim Sarbh, Anushka Sharma, Manisha Koirala, Boman Irani"/>
    <x v="4"/>
    <s v="October 15, 2018"/>
    <n v="2021"/>
    <x v="21"/>
    <n v="8"/>
    <s v="TV-MA"/>
    <x v="0"/>
    <s v="Restricted"/>
    <n v="159"/>
    <s v="Medium"/>
    <x v="3"/>
  </r>
  <r>
    <x v="2431"/>
    <x v="0"/>
    <s v="Soorma"/>
    <s v="Shaad Ali"/>
    <s v="Diljit Dosanjh, Tapsee Pannu, Angad Bedi, Kulbhushan Kharbanda, Satish Kaushik, Vijay Raaz, Seema Kaushal, Mahabir Bhullar, Alka Badola Kaushal, Jimmy Moses"/>
    <x v="4"/>
    <s v="October 13, 2018"/>
    <n v="2021"/>
    <x v="21"/>
    <n v="8"/>
    <s v="TV-14"/>
    <x v="1"/>
    <s v="Guidance"/>
    <n v="131"/>
    <s v="Medium"/>
    <x v="119"/>
  </r>
  <r>
    <x v="2432"/>
    <x v="0"/>
    <s v="Apostle"/>
    <s v="Gareth Evans"/>
    <s v="Dan Stevens, Lucy Boynton, Michael Sheen, Mark Lewis Jones, Bill Milner, Kristine Froseth, Paul Higgins, Richard Elfyn, Elen Rhys, Ross O'Hennessy"/>
    <x v="11"/>
    <s v="October 12, 2018"/>
    <n v="2021"/>
    <x v="21"/>
    <n v="8"/>
    <s v="TV-MA"/>
    <x v="0"/>
    <s v="Restricted"/>
    <n v="130"/>
    <s v="Medium"/>
    <x v="86"/>
  </r>
  <r>
    <x v="2433"/>
    <x v="0"/>
    <s v="Errementari: The Blacksmith and the Devil"/>
    <s v="Paul Urkijo Alijo"/>
    <s v="Kandido Uranga, Uma Bracaglia, Eneko Sagardoy, Ramn Agirre, Josean Bengoetxea, Gotzon Snchez, Jos Ramn Argoitia, Gorka Aguinagalde, Iigo de la Iglesia, Aitor Urtzelai"/>
    <x v="282"/>
    <s v="October 12, 2018"/>
    <n v="2021"/>
    <x v="21"/>
    <n v="8"/>
    <s v="TV-MA"/>
    <x v="0"/>
    <s v="Restricted"/>
    <n v="99"/>
    <s v="Medium"/>
    <x v="246"/>
  </r>
  <r>
    <x v="2434"/>
    <x v="0"/>
    <s v="Kuntilanak"/>
    <s v="Rizal Mantovani"/>
    <s v="Sandrinna M Skornicki, Aurlie Moeremans, Fero Walandouw, Andryan Bima, Ciara Nadine Brosnan, Ali Fikry, Adlu Fahrezy, Nena Rosier, Naufal Ho, Aqi Singgih"/>
    <x v="58"/>
    <s v="October 12, 2018"/>
    <n v="2021"/>
    <x v="21"/>
    <n v="8"/>
    <s v="TV-14"/>
    <x v="1"/>
    <s v="Guidance"/>
    <n v="106"/>
    <s v="Medium"/>
    <x v="52"/>
  </r>
  <r>
    <x v="2435"/>
    <x v="0"/>
    <s v="The Kindergarten Teacher"/>
    <s v="Sara Colangelo"/>
    <s v="Maggie Gyllenhaal, Parker Sevak, Gael Garca Bernal, Michael Chernus, Anna Baryshnikov, Rosa Salazar, Ajay Naidu"/>
    <x v="327"/>
    <s v="October 12, 2018"/>
    <n v="2021"/>
    <x v="21"/>
    <n v="8"/>
    <s v="R"/>
    <x v="0"/>
    <s v="Restricted"/>
    <n v="97"/>
    <s v="Medium"/>
    <x v="44"/>
  </r>
  <r>
    <x v="2436"/>
    <x v="0"/>
    <s v="22 July"/>
    <s v="Paul Greengrass"/>
    <s v="Anders Danielsen Lie, Jon igarden, Jonas Strand Gravli, Ola G. Furuseth, Maria Bock, Thorbjrn Harr, Jaden Smith"/>
    <x v="328"/>
    <s v="October 10, 2018"/>
    <n v="2021"/>
    <x v="21"/>
    <n v="8"/>
    <s v="R"/>
    <x v="0"/>
    <s v="Restricted"/>
    <n v="144"/>
    <s v="Medium"/>
    <x v="13"/>
  </r>
  <r>
    <x v="2437"/>
    <x v="0"/>
    <s v="Tales From the Hood 2"/>
    <s v="Rusty Cundieff, Darin Scott"/>
    <s v="Keith David, Bryan Batt, Alexandria Deberry, Bill Martin Williams, Martin Bats Bradford, Kendrick Cross, Jasmine Akakpo, Kedrick Brown"/>
    <x v="2"/>
    <s v="October 10, 2018"/>
    <n v="2021"/>
    <x v="21"/>
    <n v="8"/>
    <s v="R"/>
    <x v="0"/>
    <s v="Restricted"/>
    <n v="110"/>
    <s v="Medium"/>
    <x v="247"/>
  </r>
  <r>
    <x v="2438"/>
    <x v="0"/>
    <s v="Mo Amer: The Vagabond"/>
    <s v="Stan Lathan"/>
    <s v="Mo Amer"/>
    <x v="2"/>
    <s v="October 9, 2018"/>
    <n v="2021"/>
    <x v="21"/>
    <n v="8"/>
    <s v="TV-MA"/>
    <x v="0"/>
    <s v="Restricted"/>
    <n v="57"/>
    <s v="Short"/>
    <x v="59"/>
  </r>
  <r>
    <x v="2439"/>
    <x v="0"/>
    <s v="Pulang"/>
    <s v="Kabir Bhatia"/>
    <s v="Puteri Aishah, Remy Ishak, Alvin Wong"/>
    <x v="66"/>
    <s v="October 8, 2018"/>
    <n v="2021"/>
    <x v="21"/>
    <n v="8"/>
    <s v="TV-14"/>
    <x v="1"/>
    <s v="Guidance"/>
    <n v="119"/>
    <s v="Medium"/>
    <x v="53"/>
  </r>
  <r>
    <x v="2440"/>
    <x v="0"/>
    <s v="Seven in Heaven"/>
    <s v="Chris Eigeman"/>
    <s v="Travis Tope, Haley Ramm, Jacinda Barrett, Gary Cole, Dylan Everett, Clark Backo, Vinson Tran, Paulino Nunes, Jeff Clarke"/>
    <x v="2"/>
    <s v="October 6, 2018"/>
    <n v="2021"/>
    <x v="21"/>
    <n v="8"/>
    <s v="PG-13"/>
    <x v="1"/>
    <s v="Guidance"/>
    <n v="94"/>
    <s v="Medium"/>
    <x v="55"/>
  </r>
  <r>
    <x v="2441"/>
    <x v="0"/>
    <s v="Malevolent"/>
    <s v="Olaf de Fleur"/>
    <s v="Florence Pugh, Ben Lloyd-Hughes, Celia Imrie, James Cosmo, Scott Chambers, Georgina Bevan"/>
    <x v="1"/>
    <s v="October 5, 2018"/>
    <n v="2021"/>
    <x v="21"/>
    <n v="8"/>
    <s v="TV-MA"/>
    <x v="0"/>
    <s v="Restricted"/>
    <n v="89"/>
    <s v="Short"/>
    <x v="94"/>
  </r>
  <r>
    <x v="2442"/>
    <x v="0"/>
    <s v="Private Life"/>
    <s v="Tamara Jenkins"/>
    <s v="Paul Giamatti, Kathryn Hahn, Kayli Carter, Molly Shannon, John Carroll Lynch, Denis O'Hare, Desmin Borges, Tracee Chimo, Siobhan Fallon Hogan, Emily Robinson"/>
    <x v="2"/>
    <s v="October 5, 2018"/>
    <n v="2021"/>
    <x v="21"/>
    <n v="8"/>
    <s v="R"/>
    <x v="0"/>
    <s v="Restricted"/>
    <n v="124"/>
    <s v="Medium"/>
    <x v="22"/>
  </r>
  <r>
    <x v="2443"/>
    <x v="0"/>
    <s v="The Black Prince"/>
    <s v="Kavi Raz"/>
    <s v="Satinder Sartaaj, Shabana Azmi, Jason Flemyng, Amanda Root, Rup Magon, Sophie Stevens, Keith Duffy, David Essex, Leanne Joyce, Ranjit Singh Shubh"/>
    <x v="329"/>
    <s v="October 3, 2018"/>
    <n v="2021"/>
    <x v="5"/>
    <n v="9"/>
    <s v="PG-13"/>
    <x v="1"/>
    <s v="Guidance"/>
    <n v="121"/>
    <s v="Medium"/>
    <x v="3"/>
  </r>
  <r>
    <x v="2444"/>
    <x v="0"/>
    <s v="Truth or Dare"/>
    <s v="Nick Simon"/>
    <s v="Cassandra Scerbo, Brytni Sarpy, Mason Dye, Harvey Guillen, Luke Baines, Ricardo Hoyos, Alexxis Lemire, Christina Masterson, Heather Langenkamp"/>
    <x v="2"/>
    <s v="October 3, 2018"/>
    <n v="2021"/>
    <x v="5"/>
    <n v="9"/>
    <s v="TV-MA"/>
    <x v="0"/>
    <s v="Restricted"/>
    <n v="88"/>
    <s v="Short"/>
    <x v="55"/>
  </r>
  <r>
    <x v="2445"/>
    <x v="0"/>
    <s v="Death Race: Beyond Anarchy"/>
    <s v="Don Michael Paul"/>
    <s v="Zach McGowan, Danny Glover, Frederick Koehler, Danny Trejo, Christine Marzano, Cassie Clare, Yennis Cheung, Lucy Aarden"/>
    <x v="94"/>
    <s v="October 2, 2018"/>
    <n v="2021"/>
    <x v="5"/>
    <n v="9"/>
    <s v="R"/>
    <x v="0"/>
    <s v="Restricted"/>
    <n v="111"/>
    <s v="Medium"/>
    <x v="12"/>
  </r>
  <r>
    <x v="2446"/>
    <x v="0"/>
    <s v="Eric ldle's What About Dick?"/>
    <s v="Eric Idle, Aubrey Powell"/>
    <s v="Russell Brand, Billy Connolly, Tim Curry, Eric Idle, Eddie Izzard, Jane Leeves, Jim Piddock, Tracey Ullman, Sophie Winkleman"/>
    <x v="2"/>
    <s v="October 2, 2018"/>
    <n v="2021"/>
    <x v="10"/>
    <n v="14"/>
    <s v="TV-MA"/>
    <x v="0"/>
    <s v="Restricted"/>
    <n v="81"/>
    <s v="Short"/>
    <x v="31"/>
  </r>
  <r>
    <x v="2447"/>
    <x v="0"/>
    <s v="Monty Python Live (Mostly): One Down, Five to Go"/>
    <s v="Eric Idle"/>
    <s v="John Cleese, Terry Gilliam, Eric Idle, Terry Jones, Michael Palin"/>
    <x v="1"/>
    <s v="October 2, 2018"/>
    <n v="2021"/>
    <x v="28"/>
    <n v="12"/>
    <s v="TV-MA"/>
    <x v="0"/>
    <s v="Restricted"/>
    <n v="137"/>
    <s v="Medium"/>
    <x v="5"/>
  </r>
  <r>
    <x v="2448"/>
    <x v="0"/>
    <s v="Monty Python: Before the Flying Circus"/>
    <s v="Will Yapp"/>
    <s v="Graham Chapman, Eric Idle, Terry Jones, Michael Palin, Terry Gilliam, John Cleese"/>
    <x v="1"/>
    <s v="October 2, 2018"/>
    <n v="2021"/>
    <x v="42"/>
    <n v="26"/>
    <s v="TV-MA"/>
    <x v="0"/>
    <s v="Restricted"/>
    <n v="56"/>
    <s v="Short"/>
    <x v="248"/>
  </r>
  <r>
    <x v="2449"/>
    <x v="0"/>
    <s v="Monty Python: Live at The Hollywood Bowl"/>
    <s v="Terry Hughes, Ian MacNaughton"/>
    <s v="Graham Chapman, John Cleese, Terry Gilliam, Eric Idle, Terry Jones, Michael Palin, Neil Innes, Carol Cleveland"/>
    <x v="1"/>
    <s v="October 2, 2018"/>
    <n v="2021"/>
    <x v="26"/>
    <n v="44"/>
    <s v="R"/>
    <x v="0"/>
    <s v="Restricted"/>
    <n v="80"/>
    <s v="Short"/>
    <x v="5"/>
  </r>
  <r>
    <x v="2450"/>
    <x v="0"/>
    <s v="Monty Python: The Meaning of Live"/>
    <s v="Roger Graef, James Rogan"/>
    <s v="John Cleese, Terry Gilliam, Eric Idle, Terry Jones, Michael Palin, Mike Myers, Graham Chapman, Stephen Hawking"/>
    <x v="1"/>
    <s v="October 2, 2018"/>
    <n v="2021"/>
    <x v="28"/>
    <n v="12"/>
    <s v="TV-MA"/>
    <x v="0"/>
    <s v="Restricted"/>
    <n v="94"/>
    <s v="Medium"/>
    <x v="65"/>
  </r>
  <r>
    <x v="2451"/>
    <x v="0"/>
    <s v="Monty Python's Life of Brian"/>
    <s v="Terry Jones"/>
    <s v="Graham Chapman, John Cleese, Terry Gilliam, Eric Idle, Terry Jones, Michael Palin, Terence Bayler, Carol Cleveland"/>
    <x v="1"/>
    <s v="October 2, 2018"/>
    <n v="2021"/>
    <x v="50"/>
    <n v="47"/>
    <s v="R"/>
    <x v="0"/>
    <s v="Restricted"/>
    <n v="94"/>
    <s v="Medium"/>
    <x v="71"/>
  </r>
  <r>
    <x v="2452"/>
    <x v="0"/>
    <s v="Parrot Sketch Not Included: Twenty Years of Monty Python"/>
    <s v="Ian MacNaughton"/>
    <s v="Steve Martin, John Cleese, Graham Chapman, Terry Gilliam, Eric Idle, Terry Jones, Michael Palin, Carol Cleveland, Connie Booth"/>
    <x v="1"/>
    <s v="October 2, 2018"/>
    <n v="2021"/>
    <x v="27"/>
    <n v="37"/>
    <s v="TV-14"/>
    <x v="1"/>
    <s v="Guidance"/>
    <n v="72"/>
    <s v="Short"/>
    <x v="5"/>
  </r>
  <r>
    <x v="2453"/>
    <x v="0"/>
    <s v="25 Kille"/>
    <s v="Simranjit Singh Hundal"/>
    <s v="Guggu Gill, Yograj Singh, Sonia Mann, Jimmy Sharma, Sapna Bassi, Lakha Lakhwinder Singh, Sandeep Kaur Sandy, Sardar Sohi"/>
    <x v="4"/>
    <s v="October 1, 2018"/>
    <n v="2021"/>
    <x v="32"/>
    <n v="10"/>
    <s v="TV-14"/>
    <x v="1"/>
    <s v="Guidance"/>
    <n v="140"/>
    <s v="Medium"/>
    <x v="53"/>
  </r>
  <r>
    <x v="2454"/>
    <x v="0"/>
    <s v="A Witches' Ball"/>
    <s v="Justin G. Dyck"/>
    <s v="Morgan Neundorf, Karen Slater, Loukia Ioannou, Will Ennis, Renee Stein, Keith Cooper, Paul Mason, Lisa Scenna, Ashley Rogan"/>
    <x v="24"/>
    <s v="October 1, 2018"/>
    <n v="2021"/>
    <x v="5"/>
    <n v="9"/>
    <s v="PG"/>
    <x v="2"/>
    <s v="Guidance"/>
    <n v="91"/>
    <s v="Medium"/>
    <x v="80"/>
  </r>
  <r>
    <x v="2455"/>
    <x v="0"/>
    <s v="Agyaat"/>
    <s v="Ram Gopal Varma"/>
    <s v="Adesh Bhardwaj, Rasika Dugal, Joy Fernandes, Ravi Kale, Ishtiyak Khan, Priyanka Kothari, Kali Prasad Mukherjee, Nitin Reddy, Gautam Rode, Howard Rosemeyer"/>
    <x v="4"/>
    <s v="October 1, 2018"/>
    <n v="2021"/>
    <x v="17"/>
    <n v="17"/>
    <s v="TV-14"/>
    <x v="1"/>
    <s v="Guidance"/>
    <n v="97"/>
    <s v="Medium"/>
    <x v="52"/>
  </r>
  <r>
    <x v="2456"/>
    <x v="0"/>
    <s v="Anjaan"/>
    <s v="N. Linguswamy"/>
    <s v="Suriya, Samantha Ruth Prabhu, Vidyut Jammwal, Manoj Bajpayee, Soori"/>
    <x v="4"/>
    <s v="October 1, 2018"/>
    <n v="2021"/>
    <x v="28"/>
    <n v="12"/>
    <s v="TV-14"/>
    <x v="1"/>
    <s v="Guidance"/>
    <n v="146"/>
    <s v="Medium"/>
    <x v="53"/>
  </r>
  <r>
    <x v="2457"/>
    <x v="0"/>
    <s v="Bathinda Express"/>
    <s v="Deep Joshi"/>
    <s v="Deep Joshi, Jasmine Kaur, Mohit Bhaskar, Vijay S. Kumar, Prince Kanwaljit Singh, Tarlochan Singh, Harsh Sethi"/>
    <x v="4"/>
    <s v="October 1, 2018"/>
    <n v="2021"/>
    <x v="32"/>
    <n v="10"/>
    <s v="TV-14"/>
    <x v="1"/>
    <s v="Guidance"/>
    <n v="118"/>
    <s v="Medium"/>
    <x v="119"/>
  </r>
  <r>
    <x v="2458"/>
    <x v="0"/>
    <s v="Delhi 6"/>
    <s v="Rakeysh Omprakash Mehra"/>
    <s v="Abhishek Bachchan, Sonam Kapoor, Waheeda Rehman, Om Puri, Prem Chopra, Atul Kulkarni, Pavan Malhotra, Divya Dutta, Deepak Dobriyal, Sheeba Chaddha"/>
    <x v="4"/>
    <s v="October 1, 2018"/>
    <n v="2021"/>
    <x v="17"/>
    <n v="17"/>
    <s v="TV-14"/>
    <x v="1"/>
    <s v="Guidance"/>
    <n v="128"/>
    <s v="Medium"/>
    <x v="3"/>
  </r>
  <r>
    <x v="2459"/>
    <x v="0"/>
    <s v="Dev.D"/>
    <s v="Anurag Kashyap"/>
    <s v="Abhay Deol, Mahie Gill, Kalki Koechlin, Sindbad Phgura, Ammo 'Too Sweet', Jimi the Quiff, Parakh Madan"/>
    <x v="4"/>
    <s v="October 1, 2018"/>
    <n v="2021"/>
    <x v="17"/>
    <n v="17"/>
    <s v="TV-MA"/>
    <x v="0"/>
    <s v="Restricted"/>
    <n v="137"/>
    <s v="Medium"/>
    <x v="23"/>
  </r>
  <r>
    <x v="2460"/>
    <x v="0"/>
    <s v="Dil Vil Pyaar Vyaar"/>
    <s v="Manjeet Maan"/>
    <s v="Gurdas Maan, Neeru Bajwa, Jassi Gill, Rajiv Thakur, Khushdeed Maan, Manav Vij, Raj Jhinger, Shruti Sodhi, Meher Vij"/>
    <x v="4"/>
    <s v="October 1, 2018"/>
    <n v="2021"/>
    <x v="28"/>
    <n v="12"/>
    <s v="TV-PG"/>
    <x v="2"/>
    <s v="Guidance"/>
    <n v="145"/>
    <s v="Medium"/>
    <x v="99"/>
  </r>
  <r>
    <x v="2461"/>
    <x v="0"/>
    <s v="Ek Main Aur Ekk Tu"/>
    <s v="Shakun Batra"/>
    <s v="Kareena Kapoor, Imran Khan, Boman Irani, Ram Kapoor, Ratna Pathak Shah, Zenobia Shroff, Soniya Mehra, Akshat Verma, Dana Lewis, Rajesh Khattar"/>
    <x v="4"/>
    <s v="October 1, 2018"/>
    <n v="2021"/>
    <x v="10"/>
    <n v="14"/>
    <s v="TV-14"/>
    <x v="1"/>
    <s v="Guidance"/>
    <n v="106"/>
    <s v="Medium"/>
    <x v="4"/>
  </r>
  <r>
    <x v="2462"/>
    <x v="0"/>
    <s v="Haani"/>
    <s v="Amitoj Mann"/>
    <s v="Sarabjit Cheema, Mahreen Kaleka, Harbhajan Mann, Anuj Sachdeva, Rupan Bal, Sonia Mann"/>
    <x v="4"/>
    <s v="October 1, 2018"/>
    <n v="2021"/>
    <x v="4"/>
    <n v="13"/>
    <s v="TV-14"/>
    <x v="1"/>
    <s v="Guidance"/>
    <n v="137"/>
    <s v="Medium"/>
    <x v="51"/>
  </r>
  <r>
    <x v="2463"/>
    <x v="0"/>
    <s v="Happy Go Lucky"/>
    <s v="Amarpreet G S Chabbra"/>
    <s v="Amrinder Gill, Harish Verma, Sumeet Sandhu, Gurpreet Guggi, B.N. Sharma, Praneet Bhatt, Kuldeep Sharma"/>
    <x v="4"/>
    <s v="October 1, 2018"/>
    <n v="2021"/>
    <x v="28"/>
    <n v="12"/>
    <s v="TV-14"/>
    <x v="1"/>
    <s v="Guidance"/>
    <n v="129"/>
    <s v="Medium"/>
    <x v="48"/>
  </r>
  <r>
    <x v="2464"/>
    <x v="0"/>
    <s v="Harishchandrachi Factory"/>
    <s v="Paresh Mokashi"/>
    <s v="Nandu Madhav, Vibhawari Deshpande, Ambarish Deshpande, Mohit Gokhale, Dilip Joglekar, Dheeresh Joshi, Ketan Karande, Atharva Karve, Mayur Khandge, Sandip Pathak"/>
    <x v="4"/>
    <s v="October 1, 2018"/>
    <n v="2021"/>
    <x v="17"/>
    <n v="17"/>
    <s v="TV-PG"/>
    <x v="2"/>
    <s v="Guidance"/>
    <n v="99"/>
    <s v="Medium"/>
    <x v="3"/>
  </r>
  <r>
    <x v="2465"/>
    <x v="0"/>
    <s v="Jagga Jasoos"/>
    <s v="Anurag Basu"/>
    <s v="Ranbir Kapoor, Katrina Kaif, Saurabh Shukla, Saswata Chatterjee, Rajatabha Dutta, Saravajeet Tiwari"/>
    <x v="4"/>
    <s v="October 1, 2018"/>
    <n v="2021"/>
    <x v="5"/>
    <n v="9"/>
    <s v="TV-14"/>
    <x v="1"/>
    <s v="Guidance"/>
    <n v="155"/>
    <s v="Medium"/>
    <x v="45"/>
  </r>
  <r>
    <x v="2466"/>
    <x v="0"/>
    <s v="Jatt James Bond"/>
    <s v="Rohit Jugraj"/>
    <s v="Gippy Grewal, Gurpreet Guggi, Zarine Khan"/>
    <x v="4"/>
    <s v="October 1, 2018"/>
    <n v="2021"/>
    <x v="28"/>
    <n v="12"/>
    <s v="TV-14"/>
    <x v="1"/>
    <s v="Guidance"/>
    <n v="142"/>
    <s v="Medium"/>
    <x v="36"/>
  </r>
  <r>
    <x v="2467"/>
    <x v="0"/>
    <s v="Jodhaa Akbar"/>
    <s v="Ashutosh Gowariker"/>
    <s v="Hrithik Roshan, Aishwarya Rai Bachchan, Sonu Sood, Poonam Sinha, Suhasini Mulay, Ila Arun, Raza Murad, Kulbhushan Kharbanda, Abeer Abrar"/>
    <x v="4"/>
    <s v="October 1, 2018"/>
    <n v="2021"/>
    <x v="16"/>
    <n v="18"/>
    <s v="TV-14"/>
    <x v="1"/>
    <s v="Guidance"/>
    <n v="214"/>
    <s v="Long"/>
    <x v="53"/>
  </r>
  <r>
    <x v="2468"/>
    <x v="0"/>
    <s v="Judge Singh LLB"/>
    <s v="Atharv Baluja"/>
    <s v="Ravinder Grewal, B.N. Sharma, Sardar Sohi, Chandan Prabhakar, Anita Devgan, Harpal Singh, Hardeep Gill, Surbhi Mahendru"/>
    <x v="4"/>
    <s v="October 1, 2018"/>
    <n v="2021"/>
    <x v="25"/>
    <n v="11"/>
    <s v="TV-PG"/>
    <x v="2"/>
    <s v="Guidance"/>
    <n v="137"/>
    <s v="Medium"/>
    <x v="36"/>
  </r>
  <r>
    <x v="2469"/>
    <x v="0"/>
    <s v="Kaminey"/>
    <s v="Vishal Bhardwaj"/>
    <s v="Shahid Kapoor, Priyanka Chopra, Deb Mukherjee, Shivkumar Subramaniam, Chandan Roy Sanyal, Hrishikesh Joshi, Amole Gupte, Patricia Bull, Carlos Paca, Eric Santos"/>
    <x v="4"/>
    <s v="October 1, 2018"/>
    <n v="2021"/>
    <x v="17"/>
    <n v="17"/>
    <s v="TV-14"/>
    <x v="1"/>
    <s v="Guidance"/>
    <n v="128"/>
    <s v="Medium"/>
    <x v="51"/>
  </r>
  <r>
    <x v="2470"/>
    <x v="0"/>
    <s v="Khido Khundi"/>
    <s v="Rohit Jugraj"/>
    <s v="Ranjit Bawa, Mandy Takhar, Manav Vij, Elnaaz Norouzi, Mahavir Bhullar, Guggu Gill, Seema Kaushal, Sukhbir Singh"/>
    <x v="4"/>
    <s v="October 1, 2018"/>
    <n v="2021"/>
    <x v="21"/>
    <n v="8"/>
    <s v="TV-14"/>
    <x v="1"/>
    <s v="Guidance"/>
    <n v="151"/>
    <s v="Medium"/>
    <x v="119"/>
  </r>
  <r>
    <x v="2471"/>
    <x v="0"/>
    <s v="Khoobsurat"/>
    <s v="Shashanka Ghosh"/>
    <s v="Sonam Kapoor, Fawad Khan, Kiron Kher, Ratna Pathak Shah, Amir Raza Hussain, Ashok Banthia, Kaizaad Kotwal, Rishabh Chaddha"/>
    <x v="4"/>
    <s v="October 1, 2018"/>
    <n v="2021"/>
    <x v="28"/>
    <n v="12"/>
    <s v="TV-14"/>
    <x v="1"/>
    <s v="Guidance"/>
    <n v="121"/>
    <s v="Medium"/>
    <x v="4"/>
  </r>
  <r>
    <x v="2472"/>
    <x v="0"/>
    <s v="Kisaan"/>
    <s v="Puneet Sira"/>
    <s v="Jackie Shroff, Arbaaz Khan, Sohail Khan, Diya Mirza, Nauheed Cyrusi, Sharat Saxena, Dalip Tahil, Vishwajeet Pradhan, Sarfaraz Khan"/>
    <x v="4"/>
    <s v="October 1, 2018"/>
    <n v="2021"/>
    <x v="17"/>
    <n v="17"/>
    <s v="TV-14"/>
    <x v="1"/>
    <s v="Guidance"/>
    <n v="101"/>
    <s v="Medium"/>
    <x v="53"/>
  </r>
  <r>
    <x v="2473"/>
    <x v="0"/>
    <s v="Kismat Konnection"/>
    <s v="Aziz Mirza"/>
    <s v="Shahid Kapoor, Vidya Balan, Juhi Chawla, Om Puri, Vishal Malhotra, Karanvir Bohra, Amit Varma"/>
    <x v="4"/>
    <s v="October 1, 2018"/>
    <n v="2021"/>
    <x v="16"/>
    <n v="18"/>
    <s v="TV-14"/>
    <x v="1"/>
    <s v="Guidance"/>
    <n v="145"/>
    <s v="Medium"/>
    <x v="36"/>
  </r>
  <r>
    <x v="2474"/>
    <x v="0"/>
    <s v="Kurbaan"/>
    <s v="Renzil D'Silva"/>
    <s v="Kareena Kapoor, Saif Ali Khan, Om Puri, Diya Mirza, Vivek Oberoi, Kulbhushan Kharbanda, Kiron Kher, Rupinder Nagra, Nauheed Cyrusi"/>
    <x v="4"/>
    <s v="October 1, 2018"/>
    <n v="2021"/>
    <x v="17"/>
    <n v="17"/>
    <s v="TV-14"/>
    <x v="1"/>
    <s v="Guidance"/>
    <n v="147"/>
    <s v="Medium"/>
    <x v="107"/>
  </r>
  <r>
    <x v="2475"/>
    <x v="0"/>
    <s v="Lock"/>
    <s v="Smeep Kang"/>
    <s v="Gippy Grewal, Gurpreet Guggi, Smeep Kang, Geeta Basra, Karamjit Anmol, Harpal Singh, Vikram Grover, Priyanka Sharma"/>
    <x v="4"/>
    <s v="October 1, 2018"/>
    <n v="2021"/>
    <x v="32"/>
    <n v="10"/>
    <s v="TV-14"/>
    <x v="1"/>
    <s v="Guidance"/>
    <n v="90"/>
    <s v="Medium"/>
    <x v="3"/>
  </r>
  <r>
    <x v="2476"/>
    <x v="0"/>
    <s v="Luv Shuv Tey Chicken Khurana"/>
    <s v="Sameer Sharma"/>
    <s v="Kunal Kapoor, Huma Qureshi, Rajesh Sharma, Vipin Sharma, Dolly Ahluwalia, Vinod Nagpal, Rahul Bagga, Rajendra Sethi, Munish Makhija, Herry Tangri"/>
    <x v="4"/>
    <s v="October 1, 2018"/>
    <n v="2021"/>
    <x v="10"/>
    <n v="14"/>
    <s v="TV-14"/>
    <x v="1"/>
    <s v="Guidance"/>
    <n v="129"/>
    <s v="Medium"/>
    <x v="4"/>
  </r>
  <r>
    <x v="2477"/>
    <x v="0"/>
    <s v="Main, Meri Patni Aur Woh"/>
    <s v="Chandan Arora"/>
    <s v="Rajpal Yadav, Rituparna Sengupta, Kay Kay Menon, Varun Bandola, Vinod Nagpal, Naseeruddin Shah"/>
    <x v="4"/>
    <s v="October 1, 2018"/>
    <n v="2021"/>
    <x v="19"/>
    <n v="21"/>
    <s v="TV-PG"/>
    <x v="2"/>
    <s v="Guidance"/>
    <n v="129"/>
    <s v="Medium"/>
    <x v="36"/>
  </r>
  <r>
    <x v="2478"/>
    <x v="0"/>
    <s v="Manje Bistre"/>
    <s v="Baljit Singh Deo"/>
    <s v="Gippy Grewal, Sonam Bajwa, Karamjit Anmol, Jaggi Singh, B.N. Sharma, Hobby Dhaliwal, Rana Ranbir, Sardar Sohi, Anita Devgan, Harby Sangha"/>
    <x v="4"/>
    <s v="October 1, 2018"/>
    <n v="2021"/>
    <x v="5"/>
    <n v="9"/>
    <s v="TV-14"/>
    <x v="1"/>
    <s v="Guidance"/>
    <n v="136"/>
    <s v="Medium"/>
    <x v="36"/>
  </r>
  <r>
    <x v="2479"/>
    <x v="0"/>
    <s v="Motor Mitraan Di"/>
    <s v="Amitoj Mann"/>
    <s v="Gurpreet Guggi, Happy Raikoti, Vikram Singh, Sonia Mann, Yograj Singh, Sardar Sohi, Harsharan Singh, Anita Meet, Prakash Gadhu, Gurmeet Sajan"/>
    <x v="4"/>
    <s v="October 1, 2018"/>
    <n v="2021"/>
    <x v="32"/>
    <n v="10"/>
    <s v="TV-PG"/>
    <x v="2"/>
    <s v="Guidance"/>
    <n v="117"/>
    <s v="Medium"/>
    <x v="43"/>
  </r>
  <r>
    <x v="2480"/>
    <x v="0"/>
    <s v="Mugamoodi"/>
    <s v="Mysskin"/>
    <s v="Jiiva, Pooja Hegde, Narain, Nasser, Girish Karnad, Anupama Kumar, Selvaah"/>
    <x v="4"/>
    <s v="October 1, 2018"/>
    <n v="2021"/>
    <x v="10"/>
    <n v="14"/>
    <s v="TV-14"/>
    <x v="1"/>
    <s v="Guidance"/>
    <n v="150"/>
    <s v="Medium"/>
    <x v="32"/>
  </r>
  <r>
    <x v="2481"/>
    <x v="0"/>
    <s v="Muran"/>
    <s v="Rajan Madhav"/>
    <s v="Prasanna, Cheran, Haripriya, Nikhita, Suma Bhattacharya, Jayaprakash"/>
    <x v="4"/>
    <s v="October 1, 2018"/>
    <n v="2021"/>
    <x v="15"/>
    <n v="15"/>
    <s v="TV-14"/>
    <x v="1"/>
    <s v="Guidance"/>
    <n v="134"/>
    <s v="Medium"/>
    <x v="32"/>
  </r>
  <r>
    <x v="2482"/>
    <x v="0"/>
    <s v="My Friend Pinto"/>
    <s v="Raaghav Dar"/>
    <s v="Prateik, Kalki Koechlin, Arjun Mathur, Shruti Seth, Makrand Deshpande, Divya Dutta, Rajendranath Zutshi, Amin Hajee, Karim Hajee, Shakeel Khan"/>
    <x v="4"/>
    <s v="October 1, 2018"/>
    <n v="2021"/>
    <x v="15"/>
    <n v="15"/>
    <s v="TV-14"/>
    <x v="1"/>
    <s v="Guidance"/>
    <n v="100"/>
    <s v="Medium"/>
    <x v="49"/>
  </r>
  <r>
    <x v="2483"/>
    <x v="0"/>
    <s v="My Little Pony Equestria Girls: Forgotten Friendship"/>
    <s v="Ishi Rudell"/>
    <s v="Ashleigh Ball, Andrea Libman, Rebecca Shoichet, Tabitha St. Germain, Tara Strong, Nicole Oliver"/>
    <x v="2"/>
    <s v="October 1, 2018"/>
    <n v="2021"/>
    <x v="21"/>
    <n v="8"/>
    <s v="TV-Y"/>
    <x v="3"/>
    <s v="Safe"/>
    <n v="44"/>
    <s v="Short"/>
    <x v="80"/>
  </r>
  <r>
    <x v="2484"/>
    <x v="0"/>
    <s v="My Little Pony Equestria Girls: Rollercoaster of Friendship"/>
    <s v="Ishi Rudell"/>
    <s v="Ashleigh Ball, Andrea Libman, Rebecca Shoichet, Tabitha St. Germain, Tara Strong, Tegan Moss"/>
    <x v="14"/>
    <s v="October 1, 2018"/>
    <n v="2021"/>
    <x v="21"/>
    <n v="8"/>
    <s v="TV-Y"/>
    <x v="3"/>
    <s v="Safe"/>
    <n v="44"/>
    <s v="Short"/>
    <x v="80"/>
  </r>
  <r>
    <x v="2485"/>
    <x v="0"/>
    <s v="My Suicide"/>
    <s v="David Lee Miller"/>
    <s v="Gabriel Sunday, David Carradine, Mariel Hemingway, Brooke Nevin, Nora Dunn, Michael Welch, Zachary Ray Sherman, Vanessa Lengies, Tony Hale, Joe Mantegna"/>
    <x v="2"/>
    <s v="October 1, 2018"/>
    <n v="2021"/>
    <x v="17"/>
    <n v="17"/>
    <s v="TV-MA"/>
    <x v="0"/>
    <s v="Restricted"/>
    <n v="111"/>
    <s v="Medium"/>
    <x v="22"/>
  </r>
  <r>
    <x v="2486"/>
    <x v="0"/>
    <s v="Naan Sigappu Manithan"/>
    <s v="Thiru"/>
    <s v="Vishal, Lakshmi Menon, Saranya Ponvannan, Jayaprakash, Sunder Ramu, Jagan, Iniya, Chetan Cheenu"/>
    <x v="4"/>
    <s v="October 1, 2018"/>
    <n v="2021"/>
    <x v="28"/>
    <n v="12"/>
    <s v="TV-14"/>
    <x v="1"/>
    <s v="Guidance"/>
    <n v="147"/>
    <s v="Medium"/>
    <x v="53"/>
  </r>
  <r>
    <x v="2487"/>
    <x v="0"/>
    <s v="Nasha"/>
    <s v="Amit Saxena"/>
    <s v="Shivam Patil, Poonam Pandey, Sheetal Singh, Vishal Bhosle, Rohan Khurana, Ranbir Chakma, Raj Kesaria, Chirag Lobo"/>
    <x v="4"/>
    <s v="October 1, 2018"/>
    <n v="2021"/>
    <x v="4"/>
    <n v="13"/>
    <s v="TV-14"/>
    <x v="1"/>
    <s v="Guidance"/>
    <n v="115"/>
    <s v="Medium"/>
    <x v="23"/>
  </r>
  <r>
    <x v="2488"/>
    <x v="0"/>
    <s v="Naughty Jatts"/>
    <s v="Pankaj Batra"/>
    <s v="Neeru Bajwa, Binnu Dhillon, Arya Babbar, Roshan Prince, B.N. Sharma, Karamjit Anmol, Harby Sangha"/>
    <x v="4"/>
    <s v="October 1, 2018"/>
    <n v="2021"/>
    <x v="4"/>
    <n v="13"/>
    <s v="TV-PG"/>
    <x v="2"/>
    <s v="Guidance"/>
    <n v="121"/>
    <s v="Medium"/>
    <x v="48"/>
  </r>
  <r>
    <x v="2489"/>
    <x v="0"/>
    <s v="Needhi Singh"/>
    <s v="Jaivi Dhanda"/>
    <s v="Kulraj Randhawa, Nirmal Rishi, Ashish Duggal, Aman Sutdhar, Dally Daljit, Seema Kaushal, Shubh Ghumman, Karan Tiwana"/>
    <x v="4"/>
    <s v="October 1, 2018"/>
    <n v="2021"/>
    <x v="32"/>
    <n v="10"/>
    <s v="TV-14"/>
    <x v="1"/>
    <s v="Guidance"/>
    <n v="103"/>
    <s v="Medium"/>
    <x v="53"/>
  </r>
  <r>
    <x v="2490"/>
    <x v="0"/>
    <s v="Peace Haven"/>
    <s v="Suman Ghosh"/>
    <s v="Soumitra Chatterjee, Paran Banerjee, Arun Mukherjee, Sujan Mukherjee"/>
    <x v="145"/>
    <s v="October 1, 2018"/>
    <n v="2021"/>
    <x v="32"/>
    <n v="10"/>
    <s v="TV-14"/>
    <x v="1"/>
    <s v="Guidance"/>
    <n v="73"/>
    <s v="Short"/>
    <x v="22"/>
  </r>
  <r>
    <x v="2491"/>
    <x v="0"/>
    <s v="Phantom"/>
    <s v="Kabir Khan"/>
    <s v="Saif Ali Khan, Katrina Kaif, Sabyasachi Chakraborty, Mohammed Zeeshan Ayyub, Sohaila Kapoor, Denzil Smith"/>
    <x v="4"/>
    <s v="October 1, 2018"/>
    <n v="2021"/>
    <x v="25"/>
    <n v="11"/>
    <s v="TV-14"/>
    <x v="1"/>
    <s v="Guidance"/>
    <n v="129"/>
    <s v="Medium"/>
    <x v="32"/>
  </r>
  <r>
    <x v="2492"/>
    <x v="0"/>
    <s v="Pizza"/>
    <s v="Akshay Akkineni"/>
    <s v="Akshay Oberoi, Parvathy Omanakuttan, Arunoday Singh, Dipannita Sharma, Rajesh Sharma, Omkar Das Manikpuri, Hussain Dalal, D. Santosh"/>
    <x v="4"/>
    <s v="October 1, 2018"/>
    <n v="2021"/>
    <x v="28"/>
    <n v="12"/>
    <s v="TV-14"/>
    <x v="1"/>
    <s v="Guidance"/>
    <n v="102"/>
    <s v="Medium"/>
    <x v="86"/>
  </r>
  <r>
    <x v="2493"/>
    <x v="0"/>
    <s v="Pooja Kiven Aa"/>
    <s v="Nidhi Sharma"/>
    <s v="Miss Pooja, Tarun Khanna, Raj Singh Jhinger, Sahil Vedoliyaa, B.N. Sharma, Manoj Joshi, Anita Shabdeesh, Sardar Sohi"/>
    <x v="4"/>
    <s v="October 1, 2018"/>
    <n v="2021"/>
    <x v="4"/>
    <n v="13"/>
    <s v="TV-PG"/>
    <x v="2"/>
    <s v="Guidance"/>
    <n v="122"/>
    <s v="Medium"/>
    <x v="48"/>
  </r>
  <r>
    <x v="2494"/>
    <x v="0"/>
    <s v="Race"/>
    <s v="Mastan Alibhai Burmawalla, Abbas Alibhai Burmawalla"/>
    <s v="Saif Ali Khan, Akshaye Khanna, Katrina Kaif, Bipasha Basu, Anil Kapoor, Sameera Reddy"/>
    <x v="4"/>
    <s v="October 1, 2018"/>
    <n v="2021"/>
    <x v="16"/>
    <n v="18"/>
    <s v="TV-14"/>
    <x v="1"/>
    <s v="Guidance"/>
    <n v="155"/>
    <s v="Medium"/>
    <x v="50"/>
  </r>
  <r>
    <x v="2495"/>
    <x v="0"/>
    <s v="Race 2"/>
    <s v="Abbas Alibhai Burmawalla, Mastan Alibhai Burmawalla"/>
    <s v="Anil Kapoor, Saif Ali Khan, John Abraham, Deepika Padukone, Jacqueline Fernandez, Ameesha Patel, Rajesh Khattar, Chunky Pandey"/>
    <x v="4"/>
    <s v="October 1, 2018"/>
    <n v="2021"/>
    <x v="4"/>
    <n v="13"/>
    <s v="TV-14"/>
    <x v="1"/>
    <s v="Guidance"/>
    <n v="139"/>
    <s v="Medium"/>
    <x v="50"/>
  </r>
  <r>
    <x v="2496"/>
    <x v="0"/>
    <s v="Saadey CM Saab"/>
    <s v="Vipin Parashar"/>
    <s v="Harbhajan Mann, Kashish Singh, Gurpreet Guggi, Rahul Singh, Dev Gill, Inder Bajwa"/>
    <x v="4"/>
    <s v="October 1, 2018"/>
    <n v="2021"/>
    <x v="25"/>
    <n v="11"/>
    <s v="TV-PG"/>
    <x v="2"/>
    <s v="Guidance"/>
    <n v="131"/>
    <s v="Medium"/>
    <x v="36"/>
  </r>
  <r>
    <x v="2497"/>
    <x v="0"/>
    <s v="Sat Shri Akaal England"/>
    <s v="Vikram Pradhan"/>
    <s v="Ammy Virk, Monica Gill, Karamjit Anmol, Sardar Sohi, Jarnail Singh, Satwant Kaur, Harby Sangha, Baljinder Darapuri"/>
    <x v="4"/>
    <s v="October 1, 2018"/>
    <n v="2021"/>
    <x v="5"/>
    <n v="9"/>
    <s v="TV-14"/>
    <x v="1"/>
    <s v="Guidance"/>
    <n v="127"/>
    <s v="Medium"/>
    <x v="36"/>
  </r>
  <r>
    <x v="2498"/>
    <x v="0"/>
    <s v="Thaandavam"/>
    <s v="Vijay"/>
    <s v="Vikram, Jagapathi Babu, Anushka Shetty, Amy Jackson, Lakshmi Rai, Santhanam, Nasser, Saranya Ponvannan"/>
    <x v="4"/>
    <s v="October 1, 2018"/>
    <n v="2021"/>
    <x v="10"/>
    <n v="14"/>
    <s v="TV-14"/>
    <x v="1"/>
    <s v="Guidance"/>
    <n v="156"/>
    <s v="Medium"/>
    <x v="50"/>
  </r>
  <r>
    <x v="2499"/>
    <x v="0"/>
    <s v="Theeya Velai Seyyanum Kumaru"/>
    <s v="Sundar C."/>
    <s v="Siddarth, Santhanam, Hansika Motwani, Ganesh Venkatraman, RJ Balaji, Bosskey, Manobala, Chitra Lakshmanan"/>
    <x v="4"/>
    <s v="October 1, 2018"/>
    <n v="2021"/>
    <x v="4"/>
    <n v="13"/>
    <s v="TV-PG"/>
    <x v="2"/>
    <s v="Guidance"/>
    <n v="132"/>
    <s v="Medium"/>
    <x v="48"/>
  </r>
  <r>
    <x v="2500"/>
    <x v="0"/>
    <s v="Tiger"/>
    <s v="Sartaj Singh Pannu"/>
    <s v="Sippy Gill, Ihana Dhillon, Yograj Singh, Yashpal Sharma, Deedar GIll, Rahul Jugraj, Virender Nath Lubana, Aneeta"/>
    <x v="4"/>
    <s v="October 1, 2018"/>
    <n v="2021"/>
    <x v="32"/>
    <n v="10"/>
    <s v="TV-14"/>
    <x v="1"/>
    <s v="Guidance"/>
    <n v="130"/>
    <s v="Medium"/>
    <x v="53"/>
  </r>
  <r>
    <x v="2501"/>
    <x v="0"/>
    <s v="Udaan"/>
    <s v="Vikramaditya Motwane"/>
    <s v="Rajat Barmecha, Ronit Roy, Ram Kapoor, Aayan Boradia, Manjot Singh, Anand Tiwari, Raja Hudda, Shaunak Sengupta, Varun Khettry, Akshay Sachdev"/>
    <x v="4"/>
    <s v="October 1, 2018"/>
    <n v="2021"/>
    <x v="3"/>
    <n v="16"/>
    <s v="TV-MA"/>
    <x v="0"/>
    <s v="Restricted"/>
    <n v="137"/>
    <s v="Medium"/>
    <x v="0"/>
  </r>
  <r>
    <x v="2502"/>
    <x v="0"/>
    <s v="Vettai"/>
    <s v="N. Linguswamy"/>
    <s v="Arya, Madhavan, Sameera Reddy, Amala Paul, Nasser, Ashutosh Rana, Sreejith Ravi, Muthukumar"/>
    <x v="4"/>
    <s v="October 1, 2018"/>
    <n v="2021"/>
    <x v="10"/>
    <n v="14"/>
    <s v="TV-14"/>
    <x v="1"/>
    <s v="Guidance"/>
    <n v="156"/>
    <s v="Medium"/>
    <x v="50"/>
  </r>
  <r>
    <x v="2503"/>
    <x v="0"/>
    <s v="Wake Up Sid"/>
    <s v="Ayaan Mukherji"/>
    <s v="Ranbir Kapoor, Konkona Sen Sharma, Shruti Bapna, Krutika Bolaki, Namit Das, Munir Kabani, Mohsin Ali Khan, Anupam Kher, Rahul Khanna, Kainaz Motivala"/>
    <x v="4"/>
    <s v="October 1, 2018"/>
    <n v="2021"/>
    <x v="17"/>
    <n v="17"/>
    <s v="TV-14"/>
    <x v="1"/>
    <s v="Guidance"/>
    <n v="132"/>
    <s v="Medium"/>
    <x v="4"/>
  </r>
  <r>
    <x v="2504"/>
    <x v="0"/>
    <s v="We Are Family"/>
    <s v="Sidharth Malhotra"/>
    <s v="Kajol, Kareena Kapoor, Arjun Rampal, Nominath Ginsberg, Iravati Harshe, Aachal Munjal, Diya Sonecha"/>
    <x v="330"/>
    <s v="October 1, 2018"/>
    <n v="2021"/>
    <x v="3"/>
    <n v="16"/>
    <s v="TV-14"/>
    <x v="1"/>
    <s v="Guidance"/>
    <n v="119"/>
    <s v="Medium"/>
    <x v="3"/>
  </r>
  <r>
    <x v="2505"/>
    <x v="0"/>
    <s v="What the Jatt!!"/>
    <s v="Saket Behl"/>
    <s v="Harish Verma, Isha Rikhi, Vipul Roy, Binnu Dhillon, Poonam Rajput, B.N. Sharma, Satti Sembi"/>
    <x v="4"/>
    <s v="October 1, 2018"/>
    <n v="2021"/>
    <x v="25"/>
    <n v="11"/>
    <s v="TV-PG"/>
    <x v="2"/>
    <s v="Guidance"/>
    <n v="140"/>
    <s v="Medium"/>
    <x v="4"/>
  </r>
  <r>
    <x v="2506"/>
    <x v="0"/>
    <s v="Zindagi Kitni Haseen Hay"/>
    <s v="Anjum Shahzad"/>
    <s v="Feroze Khan, Sajal Ali, Jibrayl Ahmed Rajput, Alyy Khan, Shafqat Cheema, Nayyar Ejaz, Rashid Farooqi"/>
    <x v="283"/>
    <s v="October 1, 2018"/>
    <n v="2021"/>
    <x v="32"/>
    <n v="10"/>
    <s v="TV-14"/>
    <x v="1"/>
    <s v="Guidance"/>
    <n v="126"/>
    <s v="Medium"/>
    <x v="23"/>
  </r>
  <r>
    <x v="2507"/>
    <x v="0"/>
    <s v="Big Miracle"/>
    <s v="Ken Kwapis"/>
    <s v="Drew Barrymore, John Krasinski, Kristen Bell, Dermot Mulroney, Tim Blake Nelson, Vinessa Shaw, Ted Danson, Stephen Root, Rob Riggle, Michael Gaston"/>
    <x v="31"/>
    <s v="September 30, 2018"/>
    <n v="2021"/>
    <x v="10"/>
    <n v="14"/>
    <s v="PG"/>
    <x v="2"/>
    <s v="Guidance"/>
    <n v="107"/>
    <s v="Medium"/>
    <x v="19"/>
  </r>
  <r>
    <x v="2508"/>
    <x v="0"/>
    <s v="Paradise Lost"/>
    <s v="Monique Gardenberg"/>
    <s v="Jlio Andrade, Lee Taylor, Hermila Guedes, Julia Konrad, Erasmo Carlos, Marjorie Estiano, Seu Jorge, Jaloo, Felipe Abib, Humberto Carro, Malu Galli"/>
    <x v="80"/>
    <s v="September 29, 2018"/>
    <n v="2021"/>
    <x v="21"/>
    <n v="8"/>
    <s v="TV-MA"/>
    <x v="0"/>
    <s v="Restricted"/>
    <n v="111"/>
    <s v="Medium"/>
    <x v="0"/>
  </r>
  <r>
    <x v="2509"/>
    <x v="0"/>
    <s v="Animal World"/>
    <s v="Han Yan"/>
    <s v="Li Yi Feng, Zhou Dongyu, Michael Douglas, Bingkun Cao, Ge Wang, Keanu Chi, Zhang Jungyi, Yijuan Li, Su Ke"/>
    <x v="103"/>
    <s v="September 28, 2018"/>
    <n v="2021"/>
    <x v="21"/>
    <n v="8"/>
    <s v="TV-MA"/>
    <x v="0"/>
    <s v="Restricted"/>
    <n v="130"/>
    <s v="Medium"/>
    <x v="193"/>
  </r>
  <r>
    <x v="2510"/>
    <x v="0"/>
    <s v="Hold the Dark"/>
    <s v="Jeremy Saulnier"/>
    <s v="Jeffrey Wright, Alexander Skarsgrd, James Badge Dale, Riley Keough, Julian Black Antelope, Tantoo Cardinal, Macon Blair, Jonathan Whitesell, Peter McRobbie"/>
    <x v="2"/>
    <s v="September 28, 2018"/>
    <n v="2021"/>
    <x v="21"/>
    <n v="8"/>
    <s v="TV-MA"/>
    <x v="0"/>
    <s v="Restricted"/>
    <n v="126"/>
    <s v="Medium"/>
    <x v="8"/>
  </r>
  <r>
    <x v="2511"/>
    <x v="0"/>
    <s v="The 3rd Eye"/>
    <s v="Rocky Soraya"/>
    <s v="Jessica Mila, Denny Sumargo, Citra Prima, Bianca Hello, Epy Kusnandar, Anita Hara, Derry Drajat, Voke Victoria, Shofia Shireen, Afdhal Yusman"/>
    <x v="58"/>
    <s v="September 28, 2018"/>
    <n v="2021"/>
    <x v="21"/>
    <n v="8"/>
    <s v="TV-MA"/>
    <x v="0"/>
    <s v="Restricted"/>
    <n v="108"/>
    <s v="Medium"/>
    <x v="52"/>
  </r>
  <r>
    <x v="2512"/>
    <x v="0"/>
    <s v="In Darkness"/>
    <s v="Anthony Byrne"/>
    <s v="Natalie Dormer, Ed Skrein, Emily Ratajkowski, Neil Maskell, Jan Bijvoet, James Cosmo, Joely Richardson"/>
    <x v="11"/>
    <s v="September 22, 2018"/>
    <n v="2021"/>
    <x v="21"/>
    <n v="8"/>
    <s v="TV-MA"/>
    <x v="0"/>
    <s v="Restricted"/>
    <n v="101"/>
    <s v="Medium"/>
    <x v="124"/>
  </r>
  <r>
    <x v="2513"/>
    <x v="0"/>
    <s v="Quincy"/>
    <s v="Rashida Jones, Alan Hicks"/>
    <s v="Quincy Jones"/>
    <x v="2"/>
    <s v="September 21, 2018"/>
    <n v="2021"/>
    <x v="21"/>
    <n v="8"/>
    <s v="TV-MA"/>
    <x v="0"/>
    <s v="Restricted"/>
    <n v="124"/>
    <s v="Medium"/>
    <x v="18"/>
  </r>
  <r>
    <x v="2514"/>
    <x v="0"/>
    <s v="The Angel"/>
    <s v="Ariel Vromen"/>
    <s v="Marwan Kenzari, Hannah Ware, Toby Kebbell, Waleed Zuaiter, Maisa Abd Elhadi, Sasson Gabai, Mickey Leon, Ori Pfeffer, Slimane Dazi"/>
    <x v="261"/>
    <s v="September 14, 2018"/>
    <n v="2021"/>
    <x v="21"/>
    <n v="8"/>
    <s v="TV-MA"/>
    <x v="0"/>
    <s v="Restricted"/>
    <n v="114"/>
    <s v="Medium"/>
    <x v="20"/>
  </r>
  <r>
    <x v="2515"/>
    <x v="0"/>
    <s v="The Land of Steady Habits"/>
    <s v="Nicole Holofcener"/>
    <s v="Ben Mendelsohn, Edie Falco, Connie Britton, Thomas Mann, Bill Camp, Elizabeth Marvel, Charlie Tahan, Michael Gaston, Josh Pais"/>
    <x v="2"/>
    <s v="September 14, 2018"/>
    <n v="2021"/>
    <x v="21"/>
    <n v="8"/>
    <s v="TV-MA"/>
    <x v="0"/>
    <s v="Restricted"/>
    <n v="98"/>
    <s v="Medium"/>
    <x v="22"/>
  </r>
  <r>
    <x v="2516"/>
    <x v="0"/>
    <s v="On My Skin"/>
    <s v="Alessio Cremonini"/>
    <s v="Alessandro Borghi, Jasmine Trinca, Milvia Marigliano, Max Tortora"/>
    <x v="59"/>
    <s v="September 12, 2018"/>
    <n v="2021"/>
    <x v="21"/>
    <n v="8"/>
    <s v="TV-MA"/>
    <x v="0"/>
    <s v="Restricted"/>
    <n v="100"/>
    <s v="Medium"/>
    <x v="3"/>
  </r>
  <r>
    <x v="2517"/>
    <x v="0"/>
    <s v="The Resistance Banker"/>
    <s v="Joram Lrsen"/>
    <s v="Barry Atsma, Jacob Derwig, Pierre Bokma, Jaap Spijkers, Raymond Thiry, Fockeline Ouwerkerk, Matteo van der Grijn, Jochum ten Haaf, Peter Jordan, Gtz Schubert"/>
    <x v="119"/>
    <s v="September 11, 2018"/>
    <n v="2021"/>
    <x v="21"/>
    <n v="8"/>
    <s v="TV-MA"/>
    <x v="0"/>
    <s v="Restricted"/>
    <n v="123"/>
    <s v="Medium"/>
    <x v="3"/>
  </r>
  <r>
    <x v="2518"/>
    <x v="0"/>
    <s v="Next Gen"/>
    <s v="Kevin R. Adams, Joe Ksander"/>
    <s v="John Krasinski, Charlyne Yi, Jason Sudeikis, Michael Pea, David Cross, Constance Wu"/>
    <x v="6"/>
    <s v="September 7, 2018"/>
    <n v="2021"/>
    <x v="21"/>
    <n v="8"/>
    <s v="TV-PG"/>
    <x v="2"/>
    <s v="Guidance"/>
    <n v="106"/>
    <s v="Medium"/>
    <x v="69"/>
  </r>
  <r>
    <x v="2519"/>
    <x v="0"/>
    <s v="Sierra Burgess Is A Loser"/>
    <s v="Ian Samuels"/>
    <s v="Shannon Purser, Kristine Froseth, RJ Cyler, Noah Centineo, Loretta Devine, Giorgia Whigham, Alice Lee, Lea Thompson, Alan Ruck, Mary Pat Gleason, Chrissy Metz"/>
    <x v="2"/>
    <s v="September 7, 2018"/>
    <n v="2021"/>
    <x v="21"/>
    <n v="8"/>
    <s v="PG-13"/>
    <x v="1"/>
    <s v="Guidance"/>
    <n v="106"/>
    <s v="Medium"/>
    <x v="35"/>
  </r>
  <r>
    <x v="2520"/>
    <x v="0"/>
    <s v="The Most Assassinated Woman in the World"/>
    <s v="Franck Ribire"/>
    <s v="Anna Mouglalis, Niels Schneider, Andr Wilms, Michel Fau, Sissi Duparc, Jean-Michel Balthazar, Julie Recoing, Eric Godon, Maya Coline, Constance Doll"/>
    <x v="331"/>
    <s v="September 7, 2018"/>
    <n v="2021"/>
    <x v="21"/>
    <n v="8"/>
    <s v="TV-MA"/>
    <x v="0"/>
    <s v="Restricted"/>
    <n v="102"/>
    <s v="Medium"/>
    <x v="20"/>
  </r>
  <r>
    <x v="2521"/>
    <x v="0"/>
    <s v="PK"/>
    <s v="Rajkumar Hirani"/>
    <s v="Aamir Khan, Anuskha Sharma, Sanjay Dutt, Saurabh Shukla, Parikshat Sahni, Sushant Singh Rajput, Boman Irani, Rukhsar"/>
    <x v="4"/>
    <s v="September 6, 2018"/>
    <n v="2021"/>
    <x v="28"/>
    <n v="12"/>
    <s v="TV-14"/>
    <x v="1"/>
    <s v="Guidance"/>
    <n v="146"/>
    <s v="Medium"/>
    <x v="36"/>
  </r>
  <r>
    <x v="2522"/>
    <x v="0"/>
    <s v="The Debt Collector"/>
    <s v="Jesse V. Johnson"/>
    <s v="Scott Adkins, Louis Mandylor, Vladimir Kulich, Michael Par, Rachel Brann, Selina Lo, Tony Todd"/>
    <x v="11"/>
    <s v="September 3, 2018"/>
    <n v="2021"/>
    <x v="21"/>
    <n v="8"/>
    <s v="TV-MA"/>
    <x v="0"/>
    <s v="Restricted"/>
    <n v="96"/>
    <s v="Medium"/>
    <x v="12"/>
  </r>
  <r>
    <x v="2523"/>
    <x v="1"/>
    <s v="Age of Rebellion"/>
    <s v="Peter Ho"/>
    <s v="Peter Ho, Jeanine Yang, Tammy Chen, Jason Tsou, Chang Ting-hu, Nana Lee, Nien Hsuan Wu"/>
    <x v="45"/>
    <s v="September 1, 2018"/>
    <n v="2021"/>
    <x v="21"/>
    <n v="8"/>
    <s v="TV-MA"/>
    <x v="0"/>
    <s v="Restricted"/>
    <s v="1 Season"/>
    <s v="Seasons"/>
    <x v="46"/>
  </r>
  <r>
    <x v="2524"/>
    <x v="0"/>
    <s v="Carbon"/>
    <s v="Olivier Marchal"/>
    <s v="Benot Magimel, Gringe, Idir Chender, Laura Smet, Michal Youn, Dani, Patrick Catalifo, Grard Depardieu"/>
    <x v="161"/>
    <s v="September 1, 2018"/>
    <n v="2021"/>
    <x v="5"/>
    <n v="9"/>
    <s v="TV-MA"/>
    <x v="0"/>
    <s v="Restricted"/>
    <n v="104"/>
    <s v="Medium"/>
    <x v="20"/>
  </r>
  <r>
    <x v="2525"/>
    <x v="0"/>
    <s v="Garbage"/>
    <s v="Qaushiq Mukherjee"/>
    <s v="Tanmay Dhanania, Trimala Adhikari, Satarupa Das, Satchit Puranik, Gitanjali Dang, Shruti Viswan, Nikhil Chopra, Krish Moitra"/>
    <x v="4"/>
    <s v="September 1, 2018"/>
    <n v="2021"/>
    <x v="21"/>
    <n v="8"/>
    <s v="TV-MA"/>
    <x v="0"/>
    <s v="Restricted"/>
    <n v="109"/>
    <s v="Medium"/>
    <x v="0"/>
  </r>
  <r>
    <x v="2526"/>
    <x v="0"/>
    <s v="Kuch Bheege Alfaaz"/>
    <s v="Onir"/>
    <s v="Geetanjali Thapa, Zain Khan Durrani, Shray Rai Tiwari, Mona Ambegaonkar, Chandreyee Ghosh, Barun Chanda, Saheb Bhattacharjee, Shefali Chauhan"/>
    <x v="4"/>
    <s v="September 1, 2018"/>
    <n v="2021"/>
    <x v="21"/>
    <n v="8"/>
    <s v="TV-14"/>
    <x v="1"/>
    <s v="Guidance"/>
    <n v="110"/>
    <s v="Medium"/>
    <x v="0"/>
  </r>
  <r>
    <x v="2527"/>
    <x v="0"/>
    <s v="Love and Shukla"/>
    <s v="Jatla Siddartha"/>
    <s v="Saharsh Kumar Shukla, Taneea Rajawat, Hima Singh, Aparna Upadhyay, Loknath Tiwari, Sambhaji Sasane"/>
    <x v="4"/>
    <s v="September 1, 2018"/>
    <n v="2021"/>
    <x v="5"/>
    <n v="9"/>
    <s v="TV-MA"/>
    <x v="0"/>
    <s v="Restricted"/>
    <n v="110"/>
    <s v="Medium"/>
    <x v="0"/>
  </r>
  <r>
    <x v="2528"/>
    <x v="0"/>
    <s v="Once Again"/>
    <s v="Kanwal Sethi"/>
    <s v="Shefali Shah, Neeraj Kabi, Rasika Dugal, Bidita Bag, Priyanshu Painyuli, Bhagwan Tiwari"/>
    <x v="332"/>
    <s v="September 1, 2018"/>
    <n v="2021"/>
    <x v="21"/>
    <n v="8"/>
    <s v="TV-PG"/>
    <x v="2"/>
    <s v="Guidance"/>
    <n v="101"/>
    <s v="Medium"/>
    <x v="0"/>
  </r>
  <r>
    <x v="2529"/>
    <x v="0"/>
    <s v="Sparring"/>
    <s v="Samuel Jouy"/>
    <s v="Mathieu Kassovitz, Olivia Merilahti, Souleymane M'Baye, Billie Blain, Malik Bine, Zakariya Gouram, Jolente De Keersmaeker, Lyes Salem, Ali Labidi, David Saracino"/>
    <x v="29"/>
    <s v="September 1, 2018"/>
    <n v="2021"/>
    <x v="5"/>
    <n v="9"/>
    <s v="TV-MA"/>
    <x v="0"/>
    <s v="Restricted"/>
    <n v="94"/>
    <s v="Medium"/>
    <x v="119"/>
  </r>
  <r>
    <x v="2530"/>
    <x v="0"/>
    <s v="The Laws of Thermodynamics"/>
    <s v="Mateo Gil"/>
    <s v="Vito Sanz, Berta Vzquez, Chino Darn, Vicky Luengo, Andrea Ros, Irene Escolar, Josep Maria Pou, Daniel Snchez Arvalo"/>
    <x v="35"/>
    <s v="August 31, 2018"/>
    <n v="2021"/>
    <x v="21"/>
    <n v="8"/>
    <s v="TV-MA"/>
    <x v="0"/>
    <s v="Restricted"/>
    <n v="101"/>
    <s v="Medium"/>
    <x v="4"/>
  </r>
  <r>
    <x v="2531"/>
    <x v="0"/>
    <s v="Naam Shabana"/>
    <s v="Shivam Nair"/>
    <s v="Tapsee Pannu, Akshay Kumar, Manoj Bajpayee, Prithviraj Sukumaran, Danny Denzongpa, Anupam Kher, Zakir Hussain, Virendra Saxenda"/>
    <x v="4"/>
    <s v="August 28, 2018"/>
    <n v="2021"/>
    <x v="5"/>
    <n v="9"/>
    <s v="TV-14"/>
    <x v="1"/>
    <s v="Guidance"/>
    <n v="141"/>
    <s v="Medium"/>
    <x v="32"/>
  </r>
  <r>
    <x v="2532"/>
    <x v="0"/>
    <s v="Qarib Qarib Singlle"/>
    <s v="Tanuja Chandra"/>
    <s v="Irrfan Khan, Parvathy, Neha Dhupia, Pushtii Shakti, Luke Kenny, Siddharth Menon, Bajrangbali Singh, Brijendra Kala"/>
    <x v="4"/>
    <s v="August 28, 2018"/>
    <n v="2021"/>
    <x v="5"/>
    <n v="9"/>
    <s v="TV-14"/>
    <x v="1"/>
    <s v="Guidance"/>
    <n v="120"/>
    <s v="Medium"/>
    <x v="4"/>
  </r>
  <r>
    <x v="2533"/>
    <x v="0"/>
    <s v="Spyder"/>
    <s v="A.R. Murugadoss"/>
    <s v="Mahesh Babu, Rakul Preet Singh, S.J. Surya, Bharath Srinivasan, Priyadarshi Pullikonda, RJ Balaji"/>
    <x v="4"/>
    <s v="August 28, 2018"/>
    <n v="2021"/>
    <x v="5"/>
    <n v="9"/>
    <s v="TV-14"/>
    <x v="1"/>
    <s v="Guidance"/>
    <n v="140"/>
    <s v="Medium"/>
    <x v="32"/>
  </r>
  <r>
    <x v="2534"/>
    <x v="0"/>
    <s v="Maria Bamford: The Special Special Special"/>
    <s v="Jordan Brady"/>
    <s v="Maria Bamford, Wayne Federman, Jackie Kashian"/>
    <x v="2"/>
    <s v="August 25, 2018"/>
    <n v="2021"/>
    <x v="10"/>
    <n v="14"/>
    <s v="TV-MA"/>
    <x v="0"/>
    <s v="Restricted"/>
    <n v="50"/>
    <s v="Short"/>
    <x v="59"/>
  </r>
  <r>
    <x v="2535"/>
    <x v="1"/>
    <s v="GHOUL"/>
    <s v="Patrick Graham"/>
    <s v="Radhika Apte, Manav Kaul, Ratnabali Bhattacharjee, Mahesh Balraj"/>
    <x v="4"/>
    <s v="August 24, 2018"/>
    <n v="2021"/>
    <x v="21"/>
    <n v="8"/>
    <s v="TV-MA"/>
    <x v="0"/>
    <s v="Restricted"/>
    <s v="1 Season"/>
    <s v="Seasons"/>
    <x v="165"/>
  </r>
  <r>
    <x v="2536"/>
    <x v="0"/>
    <s v="One Last Shot"/>
    <s v="Mike Clattenburg"/>
    <s v="Robb Wells, John Paul Tremblay, John Dunsworth"/>
    <x v="24"/>
    <s v="August 24, 2018"/>
    <n v="2021"/>
    <x v="2"/>
    <n v="28"/>
    <s v="TV-MA"/>
    <x v="0"/>
    <s v="Restricted"/>
    <n v="31"/>
    <s v="Short"/>
    <x v="5"/>
  </r>
  <r>
    <x v="2537"/>
    <x v="1"/>
    <s v="Take My Brother Away"/>
    <s v="Han Qing"/>
    <s v="Sun Qian, Joseph Zeng, Lv Xiao Yu, Hu Yong Tao, Wang Xu Dong, Ma Bai Quan"/>
    <x v="103"/>
    <s v="August 24, 2018"/>
    <n v="2021"/>
    <x v="21"/>
    <n v="8"/>
    <s v="TV-14"/>
    <x v="1"/>
    <s v="Guidance"/>
    <s v="1 Season"/>
    <s v="Seasons"/>
    <x v="232"/>
  </r>
  <r>
    <x v="2538"/>
    <x v="0"/>
    <s v="The After Party"/>
    <s v="Ian Edelman"/>
    <s v="Kyle Harvey, Harrison Holzer, Teyana Taylor, Shelley Hennig, Wiz Khalifa, Blair Underwood, Jordan Rock, Amin Joseph, Andy Buckley, Jamie Choi"/>
    <x v="2"/>
    <s v="August 24, 2018"/>
    <n v="2021"/>
    <x v="21"/>
    <n v="8"/>
    <s v="TV-MA"/>
    <x v="0"/>
    <s v="Restricted"/>
    <n v="90"/>
    <s v="Medium"/>
    <x v="31"/>
  </r>
  <r>
    <x v="2539"/>
    <x v="0"/>
    <s v="Bareilly Ki Barfi"/>
    <s v="Ashwiny Iyer Tiwari"/>
    <s v="Ayushmann Khurrana, Kriti Sanon, Rajkummar Rao, Pankaj Tripathi, Seema Pahwa, Rohit Chaudhury, Swati Semwal"/>
    <x v="4"/>
    <s v="August 21, 2018"/>
    <n v="2021"/>
    <x v="5"/>
    <n v="9"/>
    <s v="TV-14"/>
    <x v="1"/>
    <s v="Guidance"/>
    <n v="110"/>
    <s v="Medium"/>
    <x v="36"/>
  </r>
  <r>
    <x v="2540"/>
    <x v="0"/>
    <s v="Mersal"/>
    <s v="Atlee Kumar"/>
    <s v="Joseph Vijay, S.J. Surya, Kajal Aggarwal, Samantha Ruth Prabhu, Nithya Menon, Vadivelu, Sathyaraj"/>
    <x v="4"/>
    <s v="August 21, 2018"/>
    <n v="2021"/>
    <x v="5"/>
    <n v="9"/>
    <s v="TV-14"/>
    <x v="1"/>
    <s v="Guidance"/>
    <n v="162"/>
    <s v="Medium"/>
    <x v="53"/>
  </r>
  <r>
    <x v="2541"/>
    <x v="0"/>
    <s v="Mom"/>
    <s v="Ravi Udyawar"/>
    <s v="Sridevi, Akshaye Khanna, Sajal Ali, Nawazuddin Siddiqui, Adnan Siddiqui, Pitobash, Abhimanyu Singh, Vikas Verma"/>
    <x v="4"/>
    <s v="August 21, 2018"/>
    <n v="2021"/>
    <x v="5"/>
    <n v="9"/>
    <s v="TV-14"/>
    <x v="1"/>
    <s v="Guidance"/>
    <n v="139"/>
    <s v="Medium"/>
    <x v="20"/>
  </r>
  <r>
    <x v="2542"/>
    <x v="0"/>
    <s v="Pad Man"/>
    <s v="R. Balki"/>
    <s v="Akshay Kumar, Sonam Kapoor, Radhika Apte, Jyoti Subhash, Urmila Mahanta, Suneel Sinha, Sanjay Singh, Rakesh Chaturvedi Om"/>
    <x v="4"/>
    <s v="August 21, 2018"/>
    <n v="2021"/>
    <x v="21"/>
    <n v="8"/>
    <s v="PG-13"/>
    <x v="1"/>
    <s v="Guidance"/>
    <n v="130"/>
    <s v="Medium"/>
    <x v="23"/>
  </r>
  <r>
    <x v="2543"/>
    <x v="0"/>
    <s v="Toilet: Ek Prem Katha"/>
    <s v="Shree Narayan Singh"/>
    <s v="Akshay Kumar, Bhumi Pednekar, Divyendu Sharma, Atul Srivastava, Anupam Kher, Ayesha Raza Mishra, Mukesh S Bhatt, Shubha Khote, Sudhir Pandey"/>
    <x v="4"/>
    <s v="August 21, 2018"/>
    <n v="2021"/>
    <x v="5"/>
    <n v="9"/>
    <s v="TV-14"/>
    <x v="1"/>
    <s v="Guidance"/>
    <n v="145"/>
    <s v="Medium"/>
    <x v="36"/>
  </r>
  <r>
    <x v="2544"/>
    <x v="0"/>
    <s v="The Motive"/>
    <s v="Manuel Martn Cuenca"/>
    <s v="Javier Gutirrez, Mara Len, Adelfa Calvo, Adriana Paz, Tenoch Huerta, Rafael Tllez, Antonio de la Torre"/>
    <x v="333"/>
    <s v="August 17, 2018"/>
    <n v="2021"/>
    <x v="5"/>
    <n v="9"/>
    <s v="TV-MA"/>
    <x v="0"/>
    <s v="Restricted"/>
    <n v="114"/>
    <s v="Medium"/>
    <x v="36"/>
  </r>
  <r>
    <x v="2545"/>
    <x v="0"/>
    <s v="To All the Boys Ive Loved Before"/>
    <s v="Susan Johnson"/>
    <s v="Lana Condor, Noah Centineo, Janel Parrish, Anna Cathcart, Andrew Bachelor, Trezzo Mahoro, Madaleine Arthur, Israel Broussard, Emilija Baranac, John Corbett"/>
    <x v="2"/>
    <s v="August 17, 2018"/>
    <n v="2021"/>
    <x v="21"/>
    <n v="8"/>
    <s v="TV-14"/>
    <x v="1"/>
    <s v="Guidance"/>
    <n v="100"/>
    <s v="Medium"/>
    <x v="4"/>
  </r>
  <r>
    <x v="2546"/>
    <x v="0"/>
    <s v="Yoo Byung Jae: Discomfort Zone"/>
    <s v="Y. Joon Chung"/>
    <s v="Yoo Byung Jae"/>
    <x v="68"/>
    <s v="August 17, 2018"/>
    <n v="2021"/>
    <x v="21"/>
    <n v="8"/>
    <s v="TV-MA"/>
    <x v="0"/>
    <s v="Restricted"/>
    <n v="54"/>
    <s v="Short"/>
    <x v="59"/>
  </r>
  <r>
    <x v="2547"/>
    <x v="0"/>
    <s v="Bhavesh Joshi Superhero"/>
    <s v="Vikramaditya Motwane"/>
    <s v="Harshvardhan Kapoor, Priyanshu Painyuli, Ashish Verma, Shreiya Sabharwal, Pratap Phad, Chinmayee Mandlekar, Nishikant Kamat, Hrishikesh Joshi"/>
    <x v="4"/>
    <s v="August 16, 2018"/>
    <n v="2021"/>
    <x v="21"/>
    <n v="8"/>
    <s v="TV-14"/>
    <x v="1"/>
    <s v="Guidance"/>
    <n v="150"/>
    <s v="Medium"/>
    <x v="128"/>
  </r>
  <r>
    <x v="2548"/>
    <x v="0"/>
    <s v="For Here or to Go?"/>
    <s v="Rucha Humnabadkar"/>
    <s v="Ali Fazal, Melanie Chandra, Rajit Kapoor, Amitosh Nagpal, Omi Vaidya, Samrat Chakrabarti, Keith Stevenson"/>
    <x v="85"/>
    <s v="August 15, 2018"/>
    <n v="2021"/>
    <x v="25"/>
    <n v="11"/>
    <s v="TV-MA"/>
    <x v="0"/>
    <s v="Restricted"/>
    <n v="105"/>
    <s v="Medium"/>
    <x v="22"/>
  </r>
  <r>
    <x v="2549"/>
    <x v="0"/>
    <s v="The Guernsey Literary and Potato Peel Pie Society"/>
    <s v="Mike Newell"/>
    <s v="Lily James, Michiel Huisman, Penelope Wilton, Tom Courtenay, Jessica Brown Findlay, Katherine Parkinson, Matthew Goode"/>
    <x v="256"/>
    <s v="August 10, 2018"/>
    <n v="2021"/>
    <x v="21"/>
    <n v="8"/>
    <s v="TV-PG"/>
    <x v="2"/>
    <s v="Guidance"/>
    <n v="124"/>
    <s v="Medium"/>
    <x v="21"/>
  </r>
  <r>
    <x v="2550"/>
    <x v="0"/>
    <s v="The Package"/>
    <s v="Jake Szymanski"/>
    <s v="Daniel Doheny, Geraldine Viswanathan, Luke Spencer Roberts, Eduardo Franco, Sadie Calvano"/>
    <x v="2"/>
    <s v="August 10, 2018"/>
    <n v="2021"/>
    <x v="21"/>
    <n v="8"/>
    <s v="TV-MA"/>
    <x v="0"/>
    <s v="Restricted"/>
    <n v="95"/>
    <s v="Medium"/>
    <x v="5"/>
  </r>
  <r>
    <x v="2551"/>
    <x v="0"/>
    <s v="Zion"/>
    <s v="Floyd Russ"/>
    <s v="Zion Clark"/>
    <x v="2"/>
    <s v="August 10, 2018"/>
    <n v="2021"/>
    <x v="21"/>
    <n v="8"/>
    <s v="TV-PG"/>
    <x v="2"/>
    <s v="Guidance"/>
    <n v="12"/>
    <s v="Short"/>
    <x v="187"/>
  </r>
  <r>
    <x v="2552"/>
    <x v="0"/>
    <s v="Perdida"/>
    <s v="Alejandro Montiel"/>
    <s v="Luisana Lopilato, Amaia Salamanca, Rafael Spregelburd, Nicols Furtado, Oriana Sabatini, Pedro Casablanc, Arancha Mart, Carlos Alcntara, Mara Onetto, Sara Slamo"/>
    <x v="43"/>
    <s v="August 9, 2018"/>
    <n v="2021"/>
    <x v="21"/>
    <n v="8"/>
    <s v="TV-MA"/>
    <x v="0"/>
    <s v="Restricted"/>
    <n v="104"/>
    <s v="Medium"/>
    <x v="20"/>
  </r>
  <r>
    <x v="2553"/>
    <x v="0"/>
    <s v="2 States"/>
    <s v="Abhishek Varman"/>
    <s v="Alia Bhatt, Arjun Kapoor, Ronit Roy, Amrita Singh, Revathy, Aru Krishansh Verma"/>
    <x v="4"/>
    <s v="August 4, 2018"/>
    <n v="2021"/>
    <x v="28"/>
    <n v="12"/>
    <s v="TV-PG"/>
    <x v="2"/>
    <s v="Guidance"/>
    <n v="143"/>
    <s v="Medium"/>
    <x v="36"/>
  </r>
  <r>
    <x v="2554"/>
    <x v="0"/>
    <s v="Baaghi"/>
    <s v="Sabir Khan"/>
    <s v="Tiger Shroff, Shraddha Kapoor, Sudheer Babu, Paras Arora, Sunil Grover, Sourav Chakraborty, Shaurya Bhardawaj"/>
    <x v="4"/>
    <s v="August 4, 2018"/>
    <n v="2021"/>
    <x v="32"/>
    <n v="10"/>
    <s v="TV-14"/>
    <x v="1"/>
    <s v="Guidance"/>
    <n v="127"/>
    <s v="Medium"/>
    <x v="32"/>
  </r>
  <r>
    <x v="2555"/>
    <x v="0"/>
    <s v="Brij Mohan Amar Rahe"/>
    <s v="Nikhil Nagesh Bhat"/>
    <s v="Arjun Mathur, Nidhi Singh, Manav Vij, Sheetal Thakur, Sunny Hinduja, Yogendra Tikku, Vijayant Kohli"/>
    <x v="4"/>
    <s v="August 4, 2018"/>
    <n v="2021"/>
    <x v="21"/>
    <n v="8"/>
    <s v="TV-MA"/>
    <x v="0"/>
    <s v="Restricted"/>
    <n v="100"/>
    <s v="Medium"/>
    <x v="36"/>
  </r>
  <r>
    <x v="2556"/>
    <x v="0"/>
    <s v="Flavors of Youth: International Version"/>
    <s v="Xiaoxing Yi, Yoshitaka Takeuchi, Haoling Li"/>
    <s v="Taito Ban, Mariya Ise, Minako Kotobuki, Haruka Shiraishi, Hiroki Yasumoto, Takeo Otsuka, Ikumi Hasegawa, Takayuki Nakatsukasa"/>
    <x v="334"/>
    <s v="August 4, 2018"/>
    <n v="2021"/>
    <x v="21"/>
    <n v="8"/>
    <s v="TV-PG"/>
    <x v="2"/>
    <s v="Guidance"/>
    <n v="74"/>
    <s v="Short"/>
    <x v="225"/>
  </r>
  <r>
    <x v="2557"/>
    <x v="0"/>
    <s v="Like Father"/>
    <s v="Lauren Miller Rogen"/>
    <s v="Kristen Bell, Kelsey Grammer, Seth Rogen, Paul W. Downs, Zach Appelman, Leonard Ouzts, Blaire Brooks, Anthony Laciura, Mary Looram, Brett Gelman"/>
    <x v="2"/>
    <s v="August 3, 2018"/>
    <n v="2021"/>
    <x v="21"/>
    <n v="8"/>
    <s v="TV-MA"/>
    <x v="0"/>
    <s v="Restricted"/>
    <n v="104"/>
    <s v="Medium"/>
    <x v="2"/>
  </r>
  <r>
    <x v="2558"/>
    <x v="0"/>
    <s v="7 Khoon Maaf"/>
    <s v="Vishal Bhardwaj"/>
    <s v="Priyanka Chopra, Neil Nitin Mukesh, John Abraham, Irrfan Khan, Aleksandr Dyachenko, Annu Kapoor, Naseeruddin Shah, Vivaan Shah, Usha Uthup, Konkona Sen Sharma"/>
    <x v="4"/>
    <s v="August 2, 2018"/>
    <n v="2021"/>
    <x v="15"/>
    <n v="15"/>
    <s v="TV-MA"/>
    <x v="0"/>
    <s v="Restricted"/>
    <n v="148"/>
    <s v="Medium"/>
    <x v="20"/>
  </r>
  <r>
    <x v="2559"/>
    <x v="0"/>
    <s v="Chillar Party"/>
    <s v="Vikas Bahl, Nitesh Tiwari"/>
    <s v="Irfan Khan, Raju, Sanath Menon, Rohan Grover, Naman Jain, Aarav Khanna, Vishesh Tiwari, Chinmai Chandranshuh, Vedant Desai, Shriya Sharma, Divji Handa"/>
    <x v="4"/>
    <s v="August 2, 2018"/>
    <n v="2021"/>
    <x v="15"/>
    <n v="15"/>
    <s v="TV-PG"/>
    <x v="2"/>
    <s v="Guidance"/>
    <n v="127"/>
    <s v="Medium"/>
    <x v="73"/>
  </r>
  <r>
    <x v="2560"/>
    <x v="0"/>
    <s v="Fashion"/>
    <s v="Madhur Bhandarkar"/>
    <s v="Priyanka Chopra, Kangana Ranaut, Mugdha Godse, Arbaaz Khan, Arjan Bajwa, Raj Babbar, Kiran Juneja, Samir Soni"/>
    <x v="4"/>
    <s v="August 2, 2018"/>
    <n v="2021"/>
    <x v="16"/>
    <n v="18"/>
    <s v="TV-MA"/>
    <x v="0"/>
    <s v="Restricted"/>
    <n v="158"/>
    <s v="Medium"/>
    <x v="3"/>
  </r>
  <r>
    <x v="2561"/>
    <x v="0"/>
    <s v="Fitoor"/>
    <s v="Abhishek Kapoor"/>
    <s v="Aditya Roy Kapoor, Katrina Kaif, Tabu, Rahul Bhatt, Lara Dutta, Akshay Oberoi, Aditi Rao Hydari, Ajay Devgn"/>
    <x v="4"/>
    <s v="August 2, 2018"/>
    <n v="2021"/>
    <x v="32"/>
    <n v="10"/>
    <s v="TV-14"/>
    <x v="1"/>
    <s v="Guidance"/>
    <n v="124"/>
    <s v="Medium"/>
    <x v="23"/>
  </r>
  <r>
    <x v="2562"/>
    <x v="0"/>
    <s v="Fiza"/>
    <s v="Khalid Mohamed"/>
    <s v="Karisma Kapoor, Jaya Bhaduri, Hrithik Roshan, Neha, Asha Sachdev, Bikram Saluja, Isha Koppikar, Johny Lever, Sushmita Sen, Manoj Bajpayee"/>
    <x v="4"/>
    <s v="August 2, 2018"/>
    <n v="2021"/>
    <x v="42"/>
    <n v="26"/>
    <s v="TV-14"/>
    <x v="1"/>
    <s v="Guidance"/>
    <n v="163"/>
    <s v="Medium"/>
    <x v="51"/>
  </r>
  <r>
    <x v="2563"/>
    <x v="0"/>
    <s v="Guzaarish"/>
    <s v="Sanjay Leela Bhansali"/>
    <s v="Hrithik Roshan, Aishwarya Rai Bachchan, Shernaz Patel, Aditya Roy Kapoor, Nafisa Ali, Monikangana Dutta, Suhel Seth, Rajit Kapoor, Ash Chandler, Vijay Crishna"/>
    <x v="4"/>
    <s v="August 2, 2018"/>
    <n v="2021"/>
    <x v="3"/>
    <n v="16"/>
    <s v="TV-14"/>
    <x v="1"/>
    <s v="Guidance"/>
    <n v="121"/>
    <s v="Medium"/>
    <x v="3"/>
  </r>
  <r>
    <x v="2564"/>
    <x v="0"/>
    <s v="Haider"/>
    <s v="Vishal Bhardwaj"/>
    <s v="Shahid Kapoor, Tabu, Shraddha Kapoor, Kay Kay Menon, Irrfan Khan, Narendra Jha"/>
    <x v="4"/>
    <s v="August 2, 2018"/>
    <n v="2021"/>
    <x v="28"/>
    <n v="12"/>
    <s v="TV-MA"/>
    <x v="0"/>
    <s v="Restricted"/>
    <n v="154"/>
    <s v="Medium"/>
    <x v="23"/>
  </r>
  <r>
    <x v="2565"/>
    <x v="0"/>
    <s v="Highway"/>
    <s v="Imtiaz Ali"/>
    <s v="Randeep Hooda, Alia Bhatt, Durgesh Kumar, Pradeep Nagar"/>
    <x v="4"/>
    <s v="August 2, 2018"/>
    <n v="2021"/>
    <x v="28"/>
    <n v="12"/>
    <s v="TV-14"/>
    <x v="1"/>
    <s v="Guidance"/>
    <n v="127"/>
    <s v="Medium"/>
    <x v="53"/>
  </r>
  <r>
    <x v="2566"/>
    <x v="0"/>
    <s v="I Hate Luv Storys"/>
    <s v="Punit Malhotra"/>
    <s v="Imran Khan, Sonam Kapoor, Sammir Dattani, Samir Soni, Kavin Dave, Bruna Abdullah"/>
    <x v="4"/>
    <s v="August 2, 2018"/>
    <n v="2021"/>
    <x v="3"/>
    <n v="16"/>
    <s v="TV-14"/>
    <x v="1"/>
    <s v="Guidance"/>
    <n v="128"/>
    <s v="Medium"/>
    <x v="48"/>
  </r>
  <r>
    <x v="2567"/>
    <x v="0"/>
    <s v="Joker"/>
    <s v="Shirish Kunder"/>
    <s v="Akshay Kumar, Sonakshi Sinha, Shreyas Talpade, Minissha Lamba, Pitobash, Darshan Jariwala, Alexx O'Nell, Asrani, Sanjay Mishra, Vrijesh Hirjee"/>
    <x v="4"/>
    <s v="August 2, 2018"/>
    <n v="2021"/>
    <x v="10"/>
    <n v="14"/>
    <s v="TV-PG"/>
    <x v="2"/>
    <s v="Guidance"/>
    <n v="98"/>
    <s v="Medium"/>
    <x v="48"/>
  </r>
  <r>
    <x v="2568"/>
    <x v="0"/>
    <s v="Main aurr Mrs. Khanna"/>
    <s v="Prem Soni"/>
    <s v="Salman Khan, Kareena Kapoor, Sohail Khan, Preity Zinta, Bappi Lahiri, Yash Tonk, Nauheed Cyrusi, Mahek Chahal"/>
    <x v="4"/>
    <s v="August 2, 2018"/>
    <n v="2021"/>
    <x v="17"/>
    <n v="17"/>
    <s v="TV-14"/>
    <x v="1"/>
    <s v="Guidance"/>
    <n v="109"/>
    <s v="Medium"/>
    <x v="99"/>
  </r>
  <r>
    <x v="2569"/>
    <x v="0"/>
    <s v="Mohenjo Daro"/>
    <s v="Ashutosh Gowariker"/>
    <s v="Hrithik Roshan, Sonakshi Sinha, Pooja Hegde, Kabir Bedi, Arunoday Singh, Kishori Shahane, Narendra Jha, Nitish Bharadwaj"/>
    <x v="4"/>
    <s v="August 2, 2018"/>
    <n v="2021"/>
    <x v="32"/>
    <n v="10"/>
    <s v="TV-14"/>
    <x v="1"/>
    <s v="Guidance"/>
    <n v="168"/>
    <s v="Medium"/>
    <x v="53"/>
  </r>
  <r>
    <x v="2570"/>
    <x v="0"/>
    <s v="Raajneeti"/>
    <s v="Prakash Jha"/>
    <s v="Ajay Devgn, Nana Patekar, Ranbir Kapoor, Katrina Kaif, Arjun Rampal, Manoj Bajpayee, Sarah Thompson, Naseeruddin Shah"/>
    <x v="4"/>
    <s v="August 2, 2018"/>
    <n v="2021"/>
    <x v="3"/>
    <n v="16"/>
    <s v="TV-14"/>
    <x v="1"/>
    <s v="Guidance"/>
    <n v="162"/>
    <s v="Medium"/>
    <x v="20"/>
  </r>
  <r>
    <x v="2571"/>
    <x v="0"/>
    <s v="Rang De Basanti"/>
    <s v="Rakeysh Omprakash Mehra"/>
    <s v="Aamir Khan, Siddharth, Atul Kulkarni, Sharman Joshi, Kunal Kapoor, Alice Patten, Soha Ali Khan, Waheeda Rehman, Kiron Kher, Om Puri, Anupam Kher, Madhavan"/>
    <x v="4"/>
    <s v="August 2, 2018"/>
    <n v="2021"/>
    <x v="20"/>
    <n v="20"/>
    <s v="TV-14"/>
    <x v="1"/>
    <s v="Guidance"/>
    <n v="159"/>
    <s v="Medium"/>
    <x v="3"/>
  </r>
  <r>
    <x v="2572"/>
    <x v="0"/>
    <s v="Rowdy Rathore"/>
    <s v="Prabhu Deva"/>
    <s v="Akshay Kumar, Sonakshi Sinha, Nasser, Yashpal Sharma, Paresh Ganatra, Gurdip Kohli, Mushtaq Khan, Amit Kumar Tiwari"/>
    <x v="4"/>
    <s v="August 2, 2018"/>
    <n v="2021"/>
    <x v="10"/>
    <n v="14"/>
    <s v="TV-14"/>
    <x v="1"/>
    <s v="Guidance"/>
    <n v="137"/>
    <s v="Medium"/>
    <x v="45"/>
  </r>
  <r>
    <x v="2573"/>
    <x v="0"/>
    <s v="Tamasha"/>
    <s v="Imtiaz Ali"/>
    <s v="Ranbir Kapoor, Deepika Padukone, Piyush Mishra, Javed Sheikh, Nikhil Bhagat, Faraaz Servaia"/>
    <x v="4"/>
    <s v="August 2, 2018"/>
    <n v="2021"/>
    <x v="25"/>
    <n v="11"/>
    <s v="TV-14"/>
    <x v="1"/>
    <s v="Guidance"/>
    <n v="133"/>
    <s v="Medium"/>
    <x v="23"/>
  </r>
  <r>
    <x v="2574"/>
    <x v="0"/>
    <s v="Tere Naal Love Ho Gaya"/>
    <s v="Mandeep Kumar"/>
    <s v="Riteish Deshmukh, Genelia D'Souza, Tinnu Anand, Om Puri, Smita Jaykar, Chitrashi Rawat, Navin Prabhakar, Kartar Cheema"/>
    <x v="4"/>
    <s v="August 2, 2018"/>
    <n v="2021"/>
    <x v="10"/>
    <n v="14"/>
    <s v="TV-14"/>
    <x v="1"/>
    <s v="Guidance"/>
    <n v="127"/>
    <s v="Medium"/>
    <x v="4"/>
  </r>
  <r>
    <x v="2575"/>
    <x v="0"/>
    <s v="Thank You"/>
    <s v="Anees Bazmee"/>
    <s v="Akshay Kumar, Bobby Deol, Sonam Kapoor, Irrfan Khan, Sunil Shetty, Rimi Sen, Celina Jaitly"/>
    <x v="4"/>
    <s v="August 2, 2018"/>
    <n v="2021"/>
    <x v="15"/>
    <n v="15"/>
    <s v="TV-14"/>
    <x v="1"/>
    <s v="Guidance"/>
    <n v="131"/>
    <s v="Medium"/>
    <x v="4"/>
  </r>
  <r>
    <x v="2576"/>
    <x v="0"/>
    <s v="The Blue Umbrella"/>
    <s v="Vishal Bhardwaj"/>
    <s v="Pankaj Kapur, Shreya Sharma, Dolly Ahluwalia, Deepak Dobriyal, Rahul Kumar, Paramjit Singh Kakran, Piu Dutt, Samrat Mukherjee"/>
    <x v="4"/>
    <s v="August 2, 2018"/>
    <n v="2021"/>
    <x v="19"/>
    <n v="21"/>
    <s v="TV-PG"/>
    <x v="2"/>
    <s v="Guidance"/>
    <n v="90"/>
    <s v="Medium"/>
    <x v="188"/>
  </r>
  <r>
    <x v="2577"/>
    <x v="0"/>
    <s v="Being Napoleon"/>
    <s v="Jesse Handsher, Olivier Roland"/>
    <s v="Mark Schneider, Frank Samson"/>
    <x v="2"/>
    <s v="August 1, 2018"/>
    <n v="2021"/>
    <x v="21"/>
    <n v="8"/>
    <s v="TV-MA"/>
    <x v="0"/>
    <s v="Restricted"/>
    <n v="88"/>
    <s v="Short"/>
    <x v="65"/>
  </r>
  <r>
    <x v="2578"/>
    <x v="0"/>
    <s v="Invisible"/>
    <s v="Pablo Giorgelli"/>
    <s v="Mora Arenillas, Mara Bestelli, Diego Cremonesi"/>
    <x v="335"/>
    <s v="August 1, 2018"/>
    <n v="2021"/>
    <x v="5"/>
    <n v="9"/>
    <s v="TV-MA"/>
    <x v="0"/>
    <s v="Restricted"/>
    <n v="87"/>
    <s v="Short"/>
    <x v="0"/>
  </r>
  <r>
    <x v="2579"/>
    <x v="0"/>
    <s v="Da Kath &amp; Kim Code"/>
    <s v="Ted Emery"/>
    <s v="Jane Turner, Gina Riley, Glenn Robbins, Peter Rowsthorn, Magda Szubanski"/>
    <x v="54"/>
    <s v="July 28, 2018"/>
    <n v="2021"/>
    <x v="19"/>
    <n v="21"/>
    <s v="TV-PG"/>
    <x v="2"/>
    <s v="Guidance"/>
    <n v="82"/>
    <s v="Short"/>
    <x v="67"/>
  </r>
  <r>
    <x v="2580"/>
    <x v="0"/>
    <s v="Kath &amp; Kimderella"/>
    <s v="Ted Emery"/>
    <s v="Jane Turner, Gina Riley, Magda Szubanski, Glenn Robbins, Peter Rowsthorn, Rob Sitch, Richard E. Grant, Barry Humphries, Erin Mullally, Jessica De Gouw"/>
    <x v="54"/>
    <s v="July 28, 2018"/>
    <n v="2021"/>
    <x v="10"/>
    <n v="14"/>
    <s v="TV-14"/>
    <x v="1"/>
    <s v="Guidance"/>
    <n v="86"/>
    <s v="Short"/>
    <x v="5"/>
  </r>
  <r>
    <x v="2581"/>
    <x v="0"/>
    <s v="The Mansion"/>
    <s v="Tony Datis"/>
    <s v="Nathalie Odzierejko, Marc Jarousseau, Ludovik Day, Yvick Letexier, Jrme Niel, Vincent Tirel, Vanessa Guide, Delphine Baril, Baptiste Lorber, Lila Lacombe"/>
    <x v="161"/>
    <s v="July 28, 2018"/>
    <n v="2021"/>
    <x v="5"/>
    <n v="9"/>
    <s v="TV-MA"/>
    <x v="0"/>
    <s v="Restricted"/>
    <n v="100"/>
    <s v="Medium"/>
    <x v="137"/>
  </r>
  <r>
    <x v="2582"/>
    <x v="0"/>
    <s v="Coco y Raulito: Carrusel de ternura"/>
    <s v="Ral Campos, Jan Suter"/>
    <s v="Coco Celis, Ral Meneses"/>
    <x v="38"/>
    <s v="July 27, 2018"/>
    <n v="2021"/>
    <x v="21"/>
    <n v="8"/>
    <s v="TV-MA"/>
    <x v="0"/>
    <s v="Restricted"/>
    <n v="57"/>
    <s v="Short"/>
    <x v="59"/>
  </r>
  <r>
    <x v="2583"/>
    <x v="0"/>
    <s v="Extinction"/>
    <s v="Ben Young"/>
    <s v="Michael Pea, Lizzy Caplan, Israel Broussard, Mike Colter, Emma Booth, Lex Shrapnel, Erica Tremblay, Lilly Aspell"/>
    <x v="2"/>
    <s v="July 27, 2018"/>
    <n v="2021"/>
    <x v="21"/>
    <n v="8"/>
    <s v="TV-MA"/>
    <x v="0"/>
    <s v="Restricted"/>
    <n v="95"/>
    <s v="Medium"/>
    <x v="75"/>
  </r>
  <r>
    <x v="2584"/>
    <x v="0"/>
    <s v="Parmanu: The Story of Pokhran"/>
    <s v="Abhishek Sharma"/>
    <s v="John Abraham, Boman Irani, Diana Penty, Anuja Sathe, Yogendra Tikku, Aditya Hitkari, Vikas Kumar, Ajay Shankar, Darshan Pandya, Mark Benington"/>
    <x v="4"/>
    <s v="July 25, 2018"/>
    <n v="2021"/>
    <x v="21"/>
    <n v="8"/>
    <s v="TV-PG"/>
    <x v="2"/>
    <s v="Guidance"/>
    <n v="124"/>
    <s v="Medium"/>
    <x v="3"/>
  </r>
  <r>
    <x v="2585"/>
    <x v="0"/>
    <s v="Iliza Shlesinger: Elder Millennial"/>
    <s v="Steve Paley"/>
    <s v="Iliza Shlesinger"/>
    <x v="2"/>
    <s v="July 24, 2018"/>
    <n v="2021"/>
    <x v="21"/>
    <n v="8"/>
    <s v="TV-MA"/>
    <x v="0"/>
    <s v="Restricted"/>
    <n v="72"/>
    <s v="Short"/>
    <x v="59"/>
  </r>
  <r>
    <x v="2586"/>
    <x v="0"/>
    <s v="The Warning"/>
    <s v="Daniel Calparsoro"/>
    <s v="Ral Arvalo, Aura Garrido, Hugo Arbues, Beln Cuesta, Antonio Dechent, Aitor Luna, Sergio Mur"/>
    <x v="35"/>
    <s v="July 24, 2018"/>
    <n v="2021"/>
    <x v="21"/>
    <n v="8"/>
    <s v="TV-MA"/>
    <x v="0"/>
    <s v="Restricted"/>
    <n v="93"/>
    <s v="Medium"/>
    <x v="107"/>
  </r>
  <r>
    <x v="2587"/>
    <x v="0"/>
    <s v="Duck Duck Goose"/>
    <s v="Chris Jenkins"/>
    <s v="Jim Gaffigan, Zendaya, Lance Lim, Greg Proops, Reggie Watts, Carl Reiner, Jennifer Grey, Stephen Fry, Diedrich Bader, Natasha Leggero, Craig Ferguson, Rick Overton"/>
    <x v="336"/>
    <s v="July 20, 2018"/>
    <n v="2021"/>
    <x v="21"/>
    <n v="8"/>
    <s v="PG"/>
    <x v="2"/>
    <s v="Guidance"/>
    <n v="92"/>
    <s v="Medium"/>
    <x v="17"/>
  </r>
  <r>
    <x v="2588"/>
    <x v="0"/>
    <s v="Nothing to Lose"/>
    <s v="Alexandre Avancini"/>
    <s v="Petrnio Gontijo, Day Mesquita, Beth Goulart, Dalton Vigh, Eduardo Galvo, Andr Gonalves, Marcello Airoldi"/>
    <x v="80"/>
    <s v="July 20, 2018"/>
    <n v="2021"/>
    <x v="21"/>
    <n v="8"/>
    <s v="PG"/>
    <x v="2"/>
    <s v="Guidance"/>
    <n v="133"/>
    <s v="Medium"/>
    <x v="89"/>
  </r>
  <r>
    <x v="2589"/>
    <x v="0"/>
    <s v="Camarn: The Film"/>
    <s v="Alexis Morante"/>
    <s v="Juan Diego"/>
    <x v="35"/>
    <s v="July 18, 2018"/>
    <n v="2021"/>
    <x v="21"/>
    <n v="8"/>
    <s v="TV-14"/>
    <x v="1"/>
    <s v="Guidance"/>
    <n v="105"/>
    <s v="Medium"/>
    <x v="109"/>
  </r>
  <r>
    <x v="2590"/>
    <x v="0"/>
    <s v="GODZILLA City on the Edge of Battle"/>
    <s v="Kobun Shizuno, Hiroyuki Seshita"/>
    <s v="Mamoru Miyano, Takahiro Sakurai, Kana Hanazawa, Tomokazu Sugita, Yuki Kaji, Junichi Suwabe, Reina Ueda, Ari Ozawa, Daisuke Ono, Kenta Miyake, Kenyu Horiuchi, Kazuya Nakai, Kazuhiro Yamaji"/>
    <x v="8"/>
    <s v="July 18, 2018"/>
    <n v="2021"/>
    <x v="21"/>
    <n v="8"/>
    <s v="TV-14"/>
    <x v="1"/>
    <s v="Guidance"/>
    <n v="101"/>
    <s v="Medium"/>
    <x v="14"/>
  </r>
  <r>
    <x v="2591"/>
    <x v="0"/>
    <s v="Going for Gold"/>
    <s v="Clay Glen"/>
    <s v="Kelli Berglund, Emily Morris, Terry Rogers, Jess Kuss, Jo Stone, Elysia Markou, Daisy Anderson, Ruth Natalie Fallon, Henry Turczynowicz, Martha Lott"/>
    <x v="54"/>
    <s v="July 15, 2018"/>
    <n v="2021"/>
    <x v="21"/>
    <n v="8"/>
    <s v="TV-G"/>
    <x v="2"/>
    <s v="Guidance"/>
    <n v="88"/>
    <s v="Short"/>
    <x v="104"/>
  </r>
  <r>
    <x v="2592"/>
    <x v="0"/>
    <s v="How It Ends"/>
    <s v="David M. Rosenthal"/>
    <s v="Theo James, Forest Whitaker, Kat Graham, Nicole Ari Parker, Mark O'Brien, Grace Dove"/>
    <x v="2"/>
    <s v="July 13, 2018"/>
    <n v="2021"/>
    <x v="21"/>
    <n v="8"/>
    <s v="TV-MA"/>
    <x v="0"/>
    <s v="Restricted"/>
    <n v="113"/>
    <s v="Medium"/>
    <x v="26"/>
  </r>
  <r>
    <x v="2593"/>
    <x v="0"/>
    <s v="Jim Jefferies: This Is Me Now"/>
    <s v="Scott Zabielski"/>
    <s v="Jim Jefferies"/>
    <x v="2"/>
    <s v="July 13, 2018"/>
    <n v="2021"/>
    <x v="21"/>
    <n v="8"/>
    <s v="TV-MA"/>
    <x v="0"/>
    <s v="Restricted"/>
    <n v="71"/>
    <s v="Short"/>
    <x v="59"/>
  </r>
  <r>
    <x v="2594"/>
    <x v="0"/>
    <s v="Romina"/>
    <s v="Diego Cohen"/>
    <s v="Francisca Lozano, Oliver Nava, Arantza Ruiz, Claudia Zepeda, Walter Bercht, Roberto Beck, Victor Bonilla, Eduardo Negrete"/>
    <x v="38"/>
    <s v="July 13, 2018"/>
    <n v="2021"/>
    <x v="21"/>
    <n v="8"/>
    <s v="TV-MA"/>
    <x v="0"/>
    <s v="Restricted"/>
    <n v="75"/>
    <s v="Short"/>
    <x v="62"/>
  </r>
  <r>
    <x v="2595"/>
    <x v="1"/>
    <s v="Mr. Sunshine"/>
    <s v="Lee Eung-bok"/>
    <s v="Lee Byung-hun, Kim Tae-ri, Yoo Yeon-seok, Kim Min-jung, Byun Yo-han"/>
    <x v="68"/>
    <s v="July 8, 2018"/>
    <n v="2021"/>
    <x v="21"/>
    <n v="8"/>
    <s v="TV-MA"/>
    <x v="0"/>
    <s v="Restricted"/>
    <s v="1 Season"/>
    <s v="Seasons"/>
    <x v="226"/>
  </r>
  <r>
    <x v="2596"/>
    <x v="0"/>
    <s v="Luciano Mellera: Infantiloide"/>
    <s v="Ral Campos, Jan Suter"/>
    <s v="Luciano Mellera"/>
    <x v="42"/>
    <s v="July 6, 2018"/>
    <n v="2021"/>
    <x v="21"/>
    <n v="8"/>
    <s v="TV-14"/>
    <x v="1"/>
    <s v="Guidance"/>
    <n v="66"/>
    <s v="Short"/>
    <x v="59"/>
  </r>
  <r>
    <x v="2597"/>
    <x v="0"/>
    <s v="The Legacy of a Whitetail Deer Hunter"/>
    <s v="Jody Hill"/>
    <s v="Josh Brolin, Danny McBride, Montana Jordan, Scoot McNairy, Carrie Coon"/>
    <x v="2"/>
    <s v="July 6, 2018"/>
    <n v="2021"/>
    <x v="21"/>
    <n v="8"/>
    <s v="TV-14"/>
    <x v="1"/>
    <s v="Guidance"/>
    <n v="83"/>
    <s v="Short"/>
    <x v="15"/>
  </r>
  <r>
    <x v="2598"/>
    <x v="0"/>
    <s v="The Skin of the Wolf"/>
    <s v="Samu Fuentes"/>
    <s v="Mario Casas, Irene Escolar, Ruth Daz"/>
    <x v="35"/>
    <s v="July 6, 2018"/>
    <n v="2021"/>
    <x v="21"/>
    <n v="8"/>
    <s v="TV-MA"/>
    <x v="0"/>
    <s v="Restricted"/>
    <n v="110"/>
    <s v="Medium"/>
    <x v="0"/>
  </r>
  <r>
    <x v="2599"/>
    <x v="0"/>
    <s v="White Fang"/>
    <s v="Alexandre Espigares"/>
    <s v="Nick Offerman, Rashida Jones, Paul Giamatti, Eddie Spears, David Boat, Sean Kenin, Raquel Antonia, Daniel Hagen, Stephen Kramer Glickman, William Calvert, Jason Grasl, Armando Riesco"/>
    <x v="337"/>
    <s v="July 6, 2018"/>
    <n v="2021"/>
    <x v="21"/>
    <n v="8"/>
    <s v="TV-PG"/>
    <x v="2"/>
    <s v="Guidance"/>
    <n v="88"/>
    <s v="Short"/>
    <x v="19"/>
  </r>
  <r>
    <x v="2600"/>
    <x v="0"/>
    <s v="Sommore: Chandelier Status"/>
    <s v="Kevin Layne"/>
    <s v="Sommore"/>
    <x v="2"/>
    <s v="July 4, 2018"/>
    <n v="2021"/>
    <x v="4"/>
    <n v="13"/>
    <s v="TV-MA"/>
    <x v="0"/>
    <s v="Restricted"/>
    <n v="77"/>
    <s v="Short"/>
    <x v="59"/>
  </r>
  <r>
    <x v="2601"/>
    <x v="0"/>
    <s v="Felipe Esparza: They're Not Going to Laugh at You"/>
    <s v="Scott L. Montoya"/>
    <s v="Felipe Esparza"/>
    <x v="2"/>
    <s v="July 3, 2018"/>
    <n v="2021"/>
    <x v="10"/>
    <n v="14"/>
    <s v="TV-MA"/>
    <x v="0"/>
    <s v="Restricted"/>
    <n v="58"/>
    <s v="Short"/>
    <x v="59"/>
  </r>
  <r>
    <x v="2602"/>
    <x v="0"/>
    <s v="Joan Rivers: Don't Start with Me"/>
    <s v="Scott L. Montoya"/>
    <s v="Joan Rivers"/>
    <x v="2"/>
    <s v="July 3, 2018"/>
    <n v="2021"/>
    <x v="10"/>
    <n v="14"/>
    <s v="TV-MA"/>
    <x v="0"/>
    <s v="Restricted"/>
    <n v="69"/>
    <s v="Short"/>
    <x v="59"/>
  </r>
  <r>
    <x v="2603"/>
    <x v="0"/>
    <s v="Katt Williams: Kattpacalypse"/>
    <s v="Marcus Raboy"/>
    <s v="Katt Williams"/>
    <x v="2"/>
    <s v="July 3, 2018"/>
    <n v="2021"/>
    <x v="10"/>
    <n v="14"/>
    <s v="TV-MA"/>
    <x v="0"/>
    <s v="Restricted"/>
    <n v="61"/>
    <s v="Short"/>
    <x v="59"/>
  </r>
  <r>
    <x v="2604"/>
    <x v="0"/>
    <s v="King of Peking"/>
    <s v="Sam Voutas"/>
    <s v="Zhao Jun, Wang Naixun, Han Qing, Si Chao, Geng Bowen, Yi Long"/>
    <x v="338"/>
    <s v="July 2, 2018"/>
    <n v="2021"/>
    <x v="21"/>
    <n v="8"/>
    <s v="TV-14"/>
    <x v="1"/>
    <s v="Guidance"/>
    <n v="88"/>
    <s v="Short"/>
    <x v="36"/>
  </r>
  <r>
    <x v="2605"/>
    <x v="0"/>
    <s v="Anthony Kaun Hai?"/>
    <s v="Raj Kaushal"/>
    <s v="Sanjay Dutt, Arshad Warsi, Minissha Lamba, Raghuvir Yadav, Anusha Dhandekar, Gulshan Grover, Ravi Baswani"/>
    <x v="4"/>
    <s v="July 1, 2018"/>
    <n v="2021"/>
    <x v="20"/>
    <n v="20"/>
    <s v="TV-14"/>
    <x v="1"/>
    <s v="Guidance"/>
    <n v="122"/>
    <s v="Medium"/>
    <x v="36"/>
  </r>
  <r>
    <x v="2606"/>
    <x v="0"/>
    <s v="Bo Burnham: what."/>
    <s v="Bo Burnham, Christopher Storer"/>
    <s v="Bo Burnham"/>
    <x v="2"/>
    <s v="July 1, 2018"/>
    <n v="2021"/>
    <x v="4"/>
    <n v="13"/>
    <s v="TV-MA"/>
    <x v="0"/>
    <s v="Restricted"/>
    <n v="60"/>
    <s v="Short"/>
    <x v="59"/>
  </r>
  <r>
    <x v="2607"/>
    <x v="0"/>
    <s v="Chalte Chalte"/>
    <s v="Aziz Mirza"/>
    <s v="Shah Rukh Khan, Rani Mukerji, Jas Arora, Satish Shah, Rajiv Verma, Lillete Dubey, Jayshree T., Johny Lever"/>
    <x v="4"/>
    <s v="July 1, 2018"/>
    <n v="2021"/>
    <x v="13"/>
    <n v="23"/>
    <s v="TV-14"/>
    <x v="1"/>
    <s v="Guidance"/>
    <n v="166"/>
    <s v="Medium"/>
    <x v="23"/>
  </r>
  <r>
    <x v="2608"/>
    <x v="0"/>
    <s v="Deewana Main Deewana"/>
    <s v="K.C. Bokadia"/>
    <s v="Govinda, Priyanka Chopra, Kader Khan, Prem Chopra, Shakti Kapoor, Sharat Saxena, Himani Shivpuri, Johnny Lever"/>
    <x v="4"/>
    <s v="July 1, 2018"/>
    <n v="2021"/>
    <x v="4"/>
    <n v="13"/>
    <s v="TV-14"/>
    <x v="1"/>
    <s v="Guidance"/>
    <n v="107"/>
    <s v="Medium"/>
    <x v="36"/>
  </r>
  <r>
    <x v="2609"/>
    <x v="0"/>
    <s v="Duck Butter"/>
    <s v="Miguel Arteta"/>
    <s v="Alia Shawkat, Laia Costa, Mae Whitman, Hong Chau, Kate Berlant, Lindsay Burdge, Kumail Nanjiani, Mark Duplass, Jay Duplass, Jenny O'Hara"/>
    <x v="2"/>
    <s v="July 1, 2018"/>
    <n v="2021"/>
    <x v="21"/>
    <n v="8"/>
    <s v="TV-MA"/>
    <x v="0"/>
    <s v="Restricted"/>
    <n v="94"/>
    <s v="Medium"/>
    <x v="111"/>
  </r>
  <r>
    <x v="2610"/>
    <x v="0"/>
    <s v="I Am Kalam"/>
    <s v="Nila Madhab Panda"/>
    <s v="Gulshan Grover, Harsh Mayar, Pitobash, Hussan Saad, Beatrice Ordeix, Sanjay Chauhan"/>
    <x v="4"/>
    <s v="July 1, 2018"/>
    <n v="2021"/>
    <x v="3"/>
    <n v="16"/>
    <s v="TV-PG"/>
    <x v="2"/>
    <s v="Guidance"/>
    <n v="87"/>
    <s v="Short"/>
    <x v="73"/>
  </r>
  <r>
    <x v="2611"/>
    <x v="0"/>
    <s v="My Birthday Song"/>
    <s v="Samir Soni"/>
    <s v="Sanjay Suri, Nora Fatehi, Zenia Starr, Suparna Krishna, Elena Kazan"/>
    <x v="4"/>
    <s v="July 1, 2018"/>
    <n v="2021"/>
    <x v="21"/>
    <n v="8"/>
    <s v="TV-14"/>
    <x v="1"/>
    <s v="Guidance"/>
    <n v="92"/>
    <s v="Medium"/>
    <x v="20"/>
  </r>
  <r>
    <x v="2612"/>
    <x v="0"/>
    <s v="Namastey London"/>
    <s v="Vipul Amrutlal Shah"/>
    <s v="Akshay Kumar, Katrina Kaif, Rishi Kapoor, Upen Patel, Javed Sheikh, Nina Wadia, Clive Standen, Tiffany Mulheron"/>
    <x v="4"/>
    <s v="July 1, 2018"/>
    <n v="2021"/>
    <x v="18"/>
    <n v="19"/>
    <s v="TV-14"/>
    <x v="1"/>
    <s v="Guidance"/>
    <n v="130"/>
    <s v="Medium"/>
    <x v="36"/>
  </r>
  <r>
    <x v="2613"/>
    <x v="0"/>
    <s v="Soul Robbers"/>
    <s v="Juan Antonio de la Riva"/>
    <s v="Sofa Sisniega, Natasha Dupeyron, Ana Sofa Durn, Javier Escobar, Luis Gatica, Juan ngel Esparza, Jorge Luis Moreno, Arnulfo Reyes Sanchez, Tizoc Arroyo, Jos Enot, Ricardo Dalmacci, Harding Junior, Claudine Sosa, Pablo Valentn"/>
    <x v="38"/>
    <s v="July 1, 2018"/>
    <n v="2021"/>
    <x v="25"/>
    <n v="11"/>
    <s v="TV-14"/>
    <x v="1"/>
    <s v="Guidance"/>
    <n v="88"/>
    <s v="Short"/>
    <x v="52"/>
  </r>
  <r>
    <x v="2614"/>
    <x v="0"/>
    <s v="Tum Milo Toh Sahi"/>
    <s v="Kabir Sadanand"/>
    <s v="Nana Patekar, Dimple Kapadia, Sunil Shetty, Vidya Malvade, Rehan Khan, Anjana Sukhani, Mohnish Bahl, Vrajesh Hirjee"/>
    <x v="4"/>
    <s v="July 1, 2018"/>
    <n v="2021"/>
    <x v="3"/>
    <n v="16"/>
    <s v="TV-14"/>
    <x v="1"/>
    <s v="Guidance"/>
    <n v="128"/>
    <s v="Medium"/>
    <x v="36"/>
  </r>
  <r>
    <x v="2615"/>
    <x v="0"/>
    <s v="Zoo"/>
    <s v="Shlok Sharma"/>
    <s v="Shashank Arora, Shweta Tripathi, Rahul Kumar, Gopal K. Singh, Yogesh Kurme, Prince Daniel"/>
    <x v="4"/>
    <s v="July 1, 2018"/>
    <n v="2021"/>
    <x v="21"/>
    <n v="8"/>
    <s v="TV-MA"/>
    <x v="0"/>
    <s v="Restricted"/>
    <n v="94"/>
    <s v="Medium"/>
    <x v="0"/>
  </r>
  <r>
    <x v="2616"/>
    <x v="0"/>
    <s v="Bill Burr: You People Are All the Same"/>
    <s v="Jay Karas"/>
    <s v="Bill Burr"/>
    <x v="2"/>
    <s v="June 30, 2018"/>
    <n v="2021"/>
    <x v="10"/>
    <n v="14"/>
    <s v="TV-MA"/>
    <x v="0"/>
    <s v="Restricted"/>
    <n v="69"/>
    <s v="Short"/>
    <x v="59"/>
  </r>
  <r>
    <x v="2617"/>
    <x v="0"/>
    <s v="The Maus"/>
    <s v="Yayo Herrero"/>
    <s v="Alma Terzic, August Wittgenstein, Aleksandar Seksan, Sanin Milavic, Diana Fernndez Prez, Ella Jazz"/>
    <x v="35"/>
    <s v="June 30, 2018"/>
    <n v="2021"/>
    <x v="5"/>
    <n v="9"/>
    <s v="TV-MA"/>
    <x v="0"/>
    <s v="Restricted"/>
    <n v="90"/>
    <s v="Medium"/>
    <x v="62"/>
  </r>
  <r>
    <x v="2618"/>
    <x v="0"/>
    <s v="Calibre"/>
    <s v="Matt Palmer"/>
    <s v="Jack Lowden, Martin McCann, Tony Curran, Ian Pirie, Cameron Jack"/>
    <x v="1"/>
    <s v="June 29, 2018"/>
    <n v="2021"/>
    <x v="21"/>
    <n v="8"/>
    <s v="TV-MA"/>
    <x v="0"/>
    <s v="Restricted"/>
    <n v="101"/>
    <s v="Medium"/>
    <x v="20"/>
  </r>
  <r>
    <x v="2619"/>
    <x v="0"/>
    <s v="Jani Dueas: Grandes fracasos de ayer y hoy"/>
    <s v="Ral Campos, Jan Suter"/>
    <s v="Jani Dueas"/>
    <x v="215"/>
    <s v="June 29, 2018"/>
    <n v="2021"/>
    <x v="21"/>
    <n v="8"/>
    <s v="TV-MA"/>
    <x v="0"/>
    <s v="Restricted"/>
    <n v="77"/>
    <s v="Short"/>
    <x v="59"/>
  </r>
  <r>
    <x v="2620"/>
    <x v="0"/>
    <s v="Penalty Kick"/>
    <s v="Rodrigo Triana"/>
    <s v="Adrin Uribe, Julieth Restrepo, Carlos Manuel Vesga, Jos Sefami, Mary Paz Mata, Alicia Sandoval, Teresa Monroy, Eduardo Ibarrola"/>
    <x v="339"/>
    <s v="June 29, 2018"/>
    <n v="2021"/>
    <x v="21"/>
    <n v="8"/>
    <s v="TV-14"/>
    <x v="1"/>
    <s v="Guidance"/>
    <n v="89"/>
    <s v="Short"/>
    <x v="36"/>
  </r>
  <r>
    <x v="2621"/>
    <x v="0"/>
    <s v="TAU"/>
    <s v="Federico D'Alessandro"/>
    <s v="Maika Monroe, Ed Skrein, Gary Oldman"/>
    <x v="2"/>
    <s v="June 29, 2018"/>
    <n v="2021"/>
    <x v="21"/>
    <n v="8"/>
    <s v="R"/>
    <x v="0"/>
    <s v="Restricted"/>
    <n v="98"/>
    <s v="Medium"/>
    <x v="16"/>
  </r>
  <r>
    <x v="2622"/>
    <x v="0"/>
    <s v="W. Kamau Bell: Private School Negro"/>
    <s v="Shannon Hartman"/>
    <s v="W. Kamau Bell"/>
    <x v="2"/>
    <s v="June 26, 2018"/>
    <n v="2021"/>
    <x v="21"/>
    <n v="8"/>
    <s v="TV-MA"/>
    <x v="0"/>
    <s v="Restricted"/>
    <n v="66"/>
    <s v="Short"/>
    <x v="59"/>
  </r>
  <r>
    <x v="2623"/>
    <x v="0"/>
    <s v="Expelled from Paradise"/>
    <s v="Seiji Mizushima"/>
    <s v="Rie Kugimiya, Wendee Lee, Shinichiro Miki, Steve Blum, Hiroshi Kamiya, Johnny Yong Bosch"/>
    <x v="8"/>
    <s v="June 25, 2018"/>
    <n v="2021"/>
    <x v="28"/>
    <n v="12"/>
    <s v="TV-MA"/>
    <x v="0"/>
    <s v="Restricted"/>
    <n v="103"/>
    <s v="Medium"/>
    <x v="249"/>
  </r>
  <r>
    <x v="2624"/>
    <x v="0"/>
    <s v="To Each, Her Own"/>
    <s v="Myriam Aziza"/>
    <s v="Sarah Stern, Jean-Christophe Folly, Julia Piaton, Ari Elmaleh, Clmentine Poidatz, Stphane Debac, Richard Berry, Catherine Jacob"/>
    <x v="29"/>
    <s v="June 24, 2018"/>
    <n v="2021"/>
    <x v="21"/>
    <n v="8"/>
    <s v="TV-MA"/>
    <x v="0"/>
    <s v="Restricted"/>
    <n v="95"/>
    <s v="Medium"/>
    <x v="149"/>
  </r>
  <r>
    <x v="2625"/>
    <x v="0"/>
    <s v="Brain on Fire"/>
    <s v="Gerard Barrett"/>
    <s v="Chlo Grace Moretz, Thomas Mann, Richard Armitage, Jenny Slate, Carrie-Anne Moss, Tyler Perry, Alex Zahara"/>
    <x v="340"/>
    <s v="June 22, 2018"/>
    <n v="2021"/>
    <x v="32"/>
    <n v="10"/>
    <s v="PG-13"/>
    <x v="1"/>
    <s v="Guidance"/>
    <n v="89"/>
    <s v="Short"/>
    <x v="0"/>
  </r>
  <r>
    <x v="2626"/>
    <x v="0"/>
    <s v="Us and Them"/>
    <s v="Rene Liu"/>
    <s v="Jing Boran, Zhou Dongyu, Zhuangzhuang Tian, Qu Zheming, Zhang Zixian"/>
    <x v="103"/>
    <s v="June 22, 2018"/>
    <n v="2021"/>
    <x v="21"/>
    <n v="8"/>
    <s v="TV-MA"/>
    <x v="0"/>
    <s v="Restricted"/>
    <n v="119"/>
    <s v="Medium"/>
    <x v="23"/>
  </r>
  <r>
    <x v="2627"/>
    <x v="0"/>
    <s v="Hannah Gadsby: Nanette"/>
    <s v="Madeleine Parry, Jon Olb"/>
    <s v="Hannah Gadsby"/>
    <x v="54"/>
    <s v="June 19, 2018"/>
    <n v="2021"/>
    <x v="21"/>
    <n v="8"/>
    <s v="TV-MA"/>
    <x v="0"/>
    <s v="Restricted"/>
    <n v="70"/>
    <s v="Short"/>
    <x v="59"/>
  </r>
  <r>
    <x v="2628"/>
    <x v="0"/>
    <s v="Lust Stories"/>
    <s v="Zoya Akhtar, Karan Johar, Anurag Kashyap, Dibakar Banerjee"/>
    <s v="Vicky Kaushal, Bhumi Pednekar, Radhika Apte, Neha Dhupia, Manisha Koirala, Akash Thosar, Randeep Jha, Neil Bhoopalam, Jaideep Ahlawat, Sanjay Kapoor, Kiara Advani"/>
    <x v="4"/>
    <s v="June 15, 2018"/>
    <n v="2021"/>
    <x v="21"/>
    <n v="8"/>
    <s v="TV-MA"/>
    <x v="0"/>
    <s v="Restricted"/>
    <n v="121"/>
    <s v="Medium"/>
    <x v="36"/>
  </r>
  <r>
    <x v="2629"/>
    <x v="0"/>
    <s v="Maktub"/>
    <s v="Oded Raz"/>
    <s v="Guy Amir, Hanan Savyon, Itzik Cohen, Igal Naor"/>
    <x v="341"/>
    <s v="June 15, 2018"/>
    <n v="2021"/>
    <x v="21"/>
    <n v="8"/>
    <s v="TV-MA"/>
    <x v="0"/>
    <s v="Restricted"/>
    <n v="106"/>
    <s v="Medium"/>
    <x v="43"/>
  </r>
  <r>
    <x v="2630"/>
    <x v="0"/>
    <s v="Set It Up"/>
    <s v="Claire Scanlon"/>
    <s v="Zoey Deutch, Glen Powell, Lucy Liu, Taye Diggs, Meredith Hagner, Pete Davidson, Tituss Burgess"/>
    <x v="2"/>
    <s v="June 15, 2018"/>
    <n v="2021"/>
    <x v="21"/>
    <n v="8"/>
    <s v="TV-MA"/>
    <x v="0"/>
    <s v="Restricted"/>
    <n v="106"/>
    <s v="Medium"/>
    <x v="35"/>
  </r>
  <r>
    <x v="2631"/>
    <x v="0"/>
    <s v="Sunday's Illness"/>
    <s v="Ramn Salazar"/>
    <s v="Brbara Lennie, Susi Snchez, Miguel ngel Sol, Richard Bohringer"/>
    <x v="35"/>
    <s v="June 15, 2018"/>
    <n v="2021"/>
    <x v="5"/>
    <n v="9"/>
    <s v="PG-13"/>
    <x v="1"/>
    <s v="Guidance"/>
    <n v="113"/>
    <s v="Medium"/>
    <x v="0"/>
  </r>
  <r>
    <x v="2632"/>
    <x v="0"/>
    <s v="The last hour"/>
    <s v="Eduardo Mendoza de Echave"/>
    <s v="Pietro Sibille, Nidia Bermejo, Too Vega, Tommy Prraga, Fausto Molina, Katerina D'Onofrio, Haysen Percovich, Emilram Cosso, Sandro Caldern, Tony Dulzaidez"/>
    <x v="342"/>
    <s v="June 15, 2018"/>
    <n v="2021"/>
    <x v="5"/>
    <n v="9"/>
    <s v="TV-MA"/>
    <x v="0"/>
    <s v="Restricted"/>
    <n v="119"/>
    <s v="Medium"/>
    <x v="3"/>
  </r>
  <r>
    <x v="2633"/>
    <x v="0"/>
    <s v="Alex Strangelove"/>
    <s v="Craig Johnson"/>
    <s v="Daniel Doheny, Madeline Weinstein, Antonio Marziale, Daniel Zolghadri, Annie Q., Nik Dodani, Fred Hechinger, Kathryn Erbe, Isabella Amara, Sophie Faulkenberry"/>
    <x v="2"/>
    <s v="June 8, 2018"/>
    <n v="2021"/>
    <x v="21"/>
    <n v="8"/>
    <s v="TV-MA"/>
    <x v="0"/>
    <s v="Restricted"/>
    <n v="100"/>
    <s v="Medium"/>
    <x v="22"/>
  </r>
  <r>
    <x v="2634"/>
    <x v="0"/>
    <s v="Ali's Wedding"/>
    <s v="Jeffrey Walker"/>
    <s v="Osamah Sami, Don Hany, Helana Sawires, Frances Duca, Majid Shokor, Rodney Afif, Ghazi Alkinani, Ryan Corr"/>
    <x v="54"/>
    <s v="June 8, 2018"/>
    <n v="2021"/>
    <x v="21"/>
    <n v="8"/>
    <s v="TV-MA"/>
    <x v="0"/>
    <s v="Restricted"/>
    <n v="110"/>
    <s v="Medium"/>
    <x v="122"/>
  </r>
  <r>
    <x v="2635"/>
    <x v="0"/>
    <s v="Franco Escamilla: Por la ancdota"/>
    <s v="Ulises Valencia"/>
    <s v="Franco Escamilla"/>
    <x v="38"/>
    <s v="June 8, 2018"/>
    <n v="2021"/>
    <x v="21"/>
    <n v="8"/>
    <s v="TV-MA"/>
    <x v="0"/>
    <s v="Restricted"/>
    <n v="66"/>
    <s v="Short"/>
    <x v="59"/>
  </r>
  <r>
    <x v="2636"/>
    <x v="0"/>
    <s v="B.A. Pass 2"/>
    <s v="Shadab Khan"/>
    <s v="Kritika Sachdeva, Sasho, Sanghmitra Hitaishi, Indraneil Sengupta, Saurabh Dubey, Shubhangi Latkar, Sukhbir Kaur Lamba, Arav Chowdharry"/>
    <x v="4"/>
    <s v="June 1, 2018"/>
    <n v="2021"/>
    <x v="5"/>
    <n v="9"/>
    <s v="TV-14"/>
    <x v="1"/>
    <s v="Guidance"/>
    <n v="126"/>
    <s v="Medium"/>
    <x v="3"/>
  </r>
  <r>
    <x v="2637"/>
    <x v="0"/>
    <s v="Bad Genius"/>
    <s v="Nattawut Poonpiriya"/>
    <s v="Chutimon Chuengcharoensukying, Chanon Santinatornkul, Teeradon Supapunpinyo, Eisaya Hosuwan, Thaneth Warakulnukroh, Sarinrat Thomas, Ego Mikitas, Pasin Kuansataporn, Sahajak Boonthanakit, Kanjana Vinaipanid"/>
    <x v="57"/>
    <s v="June 1, 2018"/>
    <n v="2021"/>
    <x v="5"/>
    <n v="9"/>
    <s v="TV-MA"/>
    <x v="0"/>
    <s v="Restricted"/>
    <n v="130"/>
    <s v="Medium"/>
    <x v="20"/>
  </r>
  <r>
    <x v="2638"/>
    <x v="0"/>
    <s v="Outside In"/>
    <s v="Lynn Shelton"/>
    <s v="Jay Duplass, Edie Falco, Kaitlyn Dever, Ben Schwartz, Louis Hobson, Alycia Delmore, Pamela Reed, Matt Malloy, Aaron Blakely"/>
    <x v="2"/>
    <s v="June 1, 2018"/>
    <n v="2021"/>
    <x v="21"/>
    <n v="8"/>
    <s v="TV-MA"/>
    <x v="0"/>
    <s v="Restricted"/>
    <n v="110"/>
    <s v="Medium"/>
    <x v="44"/>
  </r>
  <r>
    <x v="2639"/>
    <x v="0"/>
    <s v="Pedal the World"/>
    <s v="Felix Starck"/>
    <s v="Felix Starck"/>
    <x v="84"/>
    <s v="June 1, 2018"/>
    <n v="2021"/>
    <x v="25"/>
    <n v="11"/>
    <s v="TV-MA"/>
    <x v="0"/>
    <s v="Restricted"/>
    <n v="85"/>
    <s v="Short"/>
    <x v="102"/>
  </r>
  <r>
    <x v="2640"/>
    <x v="0"/>
    <s v="Sara's Notebook"/>
    <s v="Norberto Lpez Amado"/>
    <s v="Beln Rueda, Marian lvarez, Ivn Mendes, Manolo Cardona, Nick Devlin, Florin Opritescu"/>
    <x v="35"/>
    <s v="May 26, 2018"/>
    <n v="2021"/>
    <x v="21"/>
    <n v="8"/>
    <s v="TV-MA"/>
    <x v="0"/>
    <s v="Restricted"/>
    <n v="117"/>
    <s v="Medium"/>
    <x v="20"/>
  </r>
  <r>
    <x v="2641"/>
    <x v="0"/>
    <s v="Fernando Sanjiao: Hombre"/>
    <s v="Ral Campos, Jan Suter"/>
    <s v="Fernando Sanjiao"/>
    <x v="42"/>
    <s v="May 25, 2018"/>
    <n v="2021"/>
    <x v="21"/>
    <n v="8"/>
    <s v="TV-MA"/>
    <x v="0"/>
    <s v="Restricted"/>
    <n v="63"/>
    <s v="Short"/>
    <x v="59"/>
  </r>
  <r>
    <x v="2642"/>
    <x v="0"/>
    <s v="Ibiza"/>
    <s v="Alex Richanbach"/>
    <s v="Gillian Jacobs, Vanessa Bayer, Phoebe Robinson, Richard Madden, Michaela Watkins, Flix Gmez"/>
    <x v="2"/>
    <s v="May 25, 2018"/>
    <n v="2021"/>
    <x v="21"/>
    <n v="8"/>
    <s v="TV-MA"/>
    <x v="0"/>
    <s v="Restricted"/>
    <n v="94"/>
    <s v="Medium"/>
    <x v="35"/>
  </r>
  <r>
    <x v="2643"/>
    <x v="0"/>
    <s v="Steve Martin and Martin Short: An Evening You Will Forget for the Rest of Your Life"/>
    <s v="Marcus Raboy"/>
    <s v="Steve Martin, Martin Short"/>
    <x v="2"/>
    <s v="May 25, 2018"/>
    <n v="2021"/>
    <x v="21"/>
    <n v="8"/>
    <s v="TV-14"/>
    <x v="1"/>
    <s v="Guidance"/>
    <n v="74"/>
    <s v="Short"/>
    <x v="59"/>
  </r>
  <r>
    <x v="2644"/>
    <x v="0"/>
    <s v="Tig Notaro Happy To Be Here"/>
    <s v="Tig Notaro"/>
    <s v="Tig Notaro"/>
    <x v="2"/>
    <s v="May 22, 2018"/>
    <n v="2021"/>
    <x v="21"/>
    <n v="8"/>
    <s v="TV-14"/>
    <x v="1"/>
    <s v="Guidance"/>
    <n v="58"/>
    <s v="Short"/>
    <x v="59"/>
  </r>
  <r>
    <x v="2645"/>
    <x v="0"/>
    <s v="Catching Feelings"/>
    <s v="Kagiso Lediga"/>
    <s v="Kagiso Lediga, Pearl Thusi, Akin Omotoso, Andrew Buckland"/>
    <x v="40"/>
    <s v="May 18, 2018"/>
    <n v="2021"/>
    <x v="21"/>
    <n v="8"/>
    <s v="TV-MA"/>
    <x v="0"/>
    <s v="Restricted"/>
    <n v="117"/>
    <s v="Medium"/>
    <x v="4"/>
  </r>
  <r>
    <x v="2646"/>
    <x v="0"/>
    <s v="Katt Williams: American Hustle (The Movie)"/>
    <s v="Brit McAdams"/>
    <s v="Katt Williams, Da Brat, Snoop Dogg, Tamala Jones, Jeremy Piven, Ludacris, Melanie Comarcho, Red Grant, Alphonso Mcauley, Damaine Radcliff, Taran Killam"/>
    <x v="2"/>
    <s v="May 17, 2018"/>
    <n v="2021"/>
    <x v="18"/>
    <n v="19"/>
    <s v="TV-MA"/>
    <x v="0"/>
    <s v="Restricted"/>
    <n v="89"/>
    <s v="Short"/>
    <x v="59"/>
  </r>
  <r>
    <x v="2647"/>
    <x v="0"/>
    <s v="Aiyaary"/>
    <s v="Neeraj Pandey"/>
    <s v="Sidharth Malhotra, Manoj Bajpayee, Rakul Preet Singh, Pooja Chopra, Adil Hussain, Kumud Mishra, Naseeruddin Shah, Anupam Kher, Vikram Gokhale, Juhi Babbar"/>
    <x v="4"/>
    <s v="May 15, 2018"/>
    <n v="2021"/>
    <x v="21"/>
    <n v="8"/>
    <s v="TV-MA"/>
    <x v="0"/>
    <s v="Restricted"/>
    <n v="158"/>
    <s v="Medium"/>
    <x v="53"/>
  </r>
  <r>
    <x v="2648"/>
    <x v="0"/>
    <s v="Lupin the 3rd: The Castle of Cagliostro: Special Edition"/>
    <s v="Hayao Miyazaki"/>
    <s v="Yasuo Yamada, Kiyoshi Kobayashi, Eiko Masuyama, Makio Inoue, Goro Naya, Sumi Shimamoto, Taro Ishida, Kohei Miyauchi, Ichiro Nagai"/>
    <x v="8"/>
    <s v="May 15, 2018"/>
    <n v="2021"/>
    <x v="50"/>
    <n v="47"/>
    <s v="PG-13"/>
    <x v="1"/>
    <s v="Guidance"/>
    <n v="100"/>
    <s v="Medium"/>
    <x v="250"/>
  </r>
  <r>
    <x v="2649"/>
    <x v="0"/>
    <s v="Ali Wong: Hard Knock Wife"/>
    <s v="Jay Karas"/>
    <s v="Ali Wong"/>
    <x v="2"/>
    <s v="May 13, 2018"/>
    <n v="2021"/>
    <x v="21"/>
    <n v="8"/>
    <s v="TV-MA"/>
    <x v="0"/>
    <s v="Restricted"/>
    <n v="64"/>
    <s v="Short"/>
    <x v="59"/>
  </r>
  <r>
    <x v="2650"/>
    <x v="0"/>
    <s v="Spivak"/>
    <s v="Anthony Abrams, Adam Larson Broder"/>
    <s v="Michael Bacall, Maggie Lawson, Elden Henson, Robert Kazinsky, Mark Webber, Chloe Wepper"/>
    <x v="2"/>
    <s v="May 12, 2018"/>
    <n v="2021"/>
    <x v="5"/>
    <n v="9"/>
    <s v="TV-MA"/>
    <x v="0"/>
    <s v="Restricted"/>
    <n v="92"/>
    <s v="Medium"/>
    <x v="56"/>
  </r>
  <r>
    <x v="2651"/>
    <x v="0"/>
    <s v="Carlos Ballarta: Furia era"/>
    <s v="Ral Campos, Jan Suter"/>
    <s v="Carlos Ballarta"/>
    <x v="38"/>
    <s v="May 11, 2018"/>
    <n v="2021"/>
    <x v="21"/>
    <n v="8"/>
    <s v="TV-MA"/>
    <x v="0"/>
    <s v="Restricted"/>
    <n v="63"/>
    <s v="Short"/>
    <x v="59"/>
  </r>
  <r>
    <x v="2652"/>
    <x v="0"/>
    <s v="The Kissing Booth"/>
    <s v="Vince Marcello"/>
    <s v="Joey King, Joel Courtney, Jacob Elordi, Molly Ringwald"/>
    <x v="11"/>
    <s v="May 11, 2018"/>
    <n v="2021"/>
    <x v="21"/>
    <n v="8"/>
    <s v="TV-14"/>
    <x v="1"/>
    <s v="Guidance"/>
    <n v="105"/>
    <s v="Medium"/>
    <x v="35"/>
  </r>
  <r>
    <x v="2653"/>
    <x v="0"/>
    <s v="Hari Kondabolu: Warn Your Relatives"/>
    <s v="Bobcat Goldthwait"/>
    <s v="Hari Kondabolu"/>
    <x v="2"/>
    <s v="May 8, 2018"/>
    <n v="2021"/>
    <x v="21"/>
    <n v="8"/>
    <s v="TV-MA"/>
    <x v="0"/>
    <s v="Restricted"/>
    <n v="67"/>
    <s v="Short"/>
    <x v="59"/>
  </r>
  <r>
    <x v="2654"/>
    <x v="0"/>
    <s v="My Fuhrer"/>
    <s v="Dani Levy"/>
    <s v="Helge Schneider, Ulrich Mhe, Sylvester Groth, Adriana Altaras, Stefan Kurt, Ulrich Noethen, Lambert Hamel, Udo Kroschwald, Torsten Michaelis, Axel Werner"/>
    <x v="84"/>
    <s v="May 7, 2018"/>
    <n v="2021"/>
    <x v="18"/>
    <n v="19"/>
    <s v="TV-14"/>
    <x v="1"/>
    <s v="Guidance"/>
    <n v="91"/>
    <s v="Medium"/>
    <x v="43"/>
  </r>
  <r>
    <x v="2655"/>
    <x v="0"/>
    <s v="Family Blood"/>
    <s v="Sonny Mallhi"/>
    <s v="James Ransone, Vinessa Shaw, Ajiona Alexus, Colin Ford"/>
    <x v="2"/>
    <s v="May 5, 2018"/>
    <n v="2021"/>
    <x v="21"/>
    <n v="8"/>
    <s v="TV-MA"/>
    <x v="0"/>
    <s v="Restricted"/>
    <n v="92"/>
    <s v="Medium"/>
    <x v="55"/>
  </r>
  <r>
    <x v="2656"/>
    <x v="0"/>
    <s v="Pup Star: World Tour"/>
    <s v="Robert Vince"/>
    <s v="Jed Ress, Makenzie Moss, Denisse Ojeda, Reggie De Leon, David DeLuise, Kaitlyn Maher, Jorge Diaz, George Newbern, Diedrich Bader, Mackenzie Sol"/>
    <x v="343"/>
    <s v="May 5, 2018"/>
    <n v="2021"/>
    <x v="21"/>
    <n v="8"/>
    <s v="G"/>
    <x v="2"/>
    <s v="Guidance"/>
    <n v="87"/>
    <s v="Short"/>
    <x v="130"/>
  </r>
  <r>
    <x v="2657"/>
    <x v="0"/>
    <s v="Anon"/>
    <s v="Andrew Niccol"/>
    <s v="Clive Owen, Amanda Seyfried, Colm Feore, Sonya Walger, Mark O'Brien, Joe Pingue, Iddo Goldberg, Sebastian Pigott, Rachel Roberts, Ethan Tavares"/>
    <x v="344"/>
    <s v="May 4, 2018"/>
    <n v="2021"/>
    <x v="21"/>
    <n v="8"/>
    <s v="TV-MA"/>
    <x v="0"/>
    <s v="Restricted"/>
    <n v="100"/>
    <s v="Medium"/>
    <x v="230"/>
  </r>
  <r>
    <x v="2658"/>
    <x v="0"/>
    <s v="Dany Boon: Des Hauts De France"/>
    <s v="Isabelle Nanty"/>
    <s v="Dany Boon"/>
    <x v="29"/>
    <s v="May 4, 2018"/>
    <n v="2021"/>
    <x v="21"/>
    <n v="8"/>
    <s v="TV-MA"/>
    <x v="0"/>
    <s v="Restricted"/>
    <n v="113"/>
    <s v="Medium"/>
    <x v="59"/>
  </r>
  <r>
    <x v="2659"/>
    <x v="0"/>
    <s v="Forgive Us Our Debts"/>
    <s v="Antonio Morabito"/>
    <s v="Marco Giallini, Claudio Santamaria, Jerzy Stuhr, Flonja Kodheli"/>
    <x v="345"/>
    <s v="May 4, 2018"/>
    <n v="2021"/>
    <x v="21"/>
    <n v="8"/>
    <s v="TV-MA"/>
    <x v="0"/>
    <s v="Restricted"/>
    <n v="105"/>
    <s v="Medium"/>
    <x v="3"/>
  </r>
  <r>
    <x v="2660"/>
    <x v="0"/>
    <s v="Lo ms sencillo es complicarlo todo"/>
    <s v="Rene Bueno"/>
    <s v="Danna Paola, Marjorie De Sousa, Alosian Vivancos, Daniela Wong, Lalo Brito, Eduardo Tans, Paulina Matos, Fernando Sarfati, Lorena San Martn, Consuelo Vega"/>
    <x v="38"/>
    <s v="May 4, 2018"/>
    <n v="2021"/>
    <x v="21"/>
    <n v="8"/>
    <s v="TV-14"/>
    <x v="1"/>
    <s v="Guidance"/>
    <n v="94"/>
    <s v="Medium"/>
    <x v="4"/>
  </r>
  <r>
    <x v="2661"/>
    <x v="0"/>
    <s v="Manhunt"/>
    <s v="John Woo"/>
    <s v="Zhang Hanyu, Masaharu Fukuyama, Qi Wei, Ji-won Ha, Jun Kunimura, Angeles Woo, Nanami Sakuraba"/>
    <x v="23"/>
    <s v="May 4, 2018"/>
    <n v="2021"/>
    <x v="5"/>
    <n v="9"/>
    <s v="TV-MA"/>
    <x v="0"/>
    <s v="Restricted"/>
    <n v="109"/>
    <s v="Medium"/>
    <x v="32"/>
  </r>
  <r>
    <x v="2662"/>
    <x v="0"/>
    <s v="Thi Mai"/>
    <s v="Patricia Ferreira"/>
    <s v="Carmen Machi, Adriana Ozores, Aitana Snchez-Gijn, Dani Rovira, Eric Nguyen, Pedro Casablanc, Jos Troncoso, Jos Burgos, Ana Lpez, Pedro Miguel Martnez, Nguyen Ngan Ha"/>
    <x v="35"/>
    <s v="May 4, 2018"/>
    <n v="2021"/>
    <x v="5"/>
    <n v="9"/>
    <s v="TV-MA"/>
    <x v="0"/>
    <s v="Restricted"/>
    <n v="99"/>
    <s v="Medium"/>
    <x v="36"/>
  </r>
  <r>
    <x v="2663"/>
    <x v="0"/>
    <s v="Si saben cmo me pongo p qu me invitan?"/>
    <s v="Fernando Aylln"/>
    <s v="Ricardo Quevedo, Ivn Marn, Freddy Beltrn, Nelson Polana, Fabiola Posada, Liss Pereira, Jessica Sanjuan, Lina Cardona"/>
    <x v="36"/>
    <s v="May 3, 2018"/>
    <n v="2021"/>
    <x v="21"/>
    <n v="8"/>
    <s v="TV-MA"/>
    <x v="0"/>
    <s v="Restricted"/>
    <n v="89"/>
    <s v="Short"/>
    <x v="43"/>
  </r>
  <r>
    <x v="2664"/>
    <x v="0"/>
    <s v="Jailbreak"/>
    <s v="Jimmy Henderson"/>
    <s v="Jean-Paul Ly, Dara Our, Tharoth Sam, Dara Phang, Celine Tran, Savin Phillip, Sok Visal"/>
    <x v="346"/>
    <s v="May 2, 2018"/>
    <n v="2021"/>
    <x v="5"/>
    <n v="9"/>
    <s v="TV-MA"/>
    <x v="0"/>
    <s v="Restricted"/>
    <n v="92"/>
    <s v="Medium"/>
    <x v="32"/>
  </r>
  <r>
    <x v="2665"/>
    <x v="0"/>
    <s v="Ajji"/>
    <s v="Devashish Makhija"/>
    <s v="Sushama Deshpande, Abhishek Banerjee, Smita Tambe, Sharvani Suryavanshi, Vikas Kumar, Sadiya Siddiqui, Sudhir Pandey, Manuj Sharma"/>
    <x v="4"/>
    <s v="May 1, 2018"/>
    <n v="2021"/>
    <x v="5"/>
    <n v="9"/>
    <s v="TV-MA"/>
    <x v="0"/>
    <s v="Restricted"/>
    <n v="105"/>
    <s v="Medium"/>
    <x v="3"/>
  </r>
  <r>
    <x v="2666"/>
    <x v="0"/>
    <s v="CIA: Comrade in America"/>
    <s v="Amal Neerad"/>
    <s v="Dulquer Salmaan, Karthika Muraleedharan, Siddique, Soubin Shahir, Dileesh Pothan, John Vijay, Chandini Sreedharan, Jinu Joseph, Sujith Shankar, Alencier Ley Lopez"/>
    <x v="4"/>
    <s v="May 1, 2018"/>
    <n v="2021"/>
    <x v="5"/>
    <n v="9"/>
    <s v="TV-14"/>
    <x v="1"/>
    <s v="Guidance"/>
    <n v="130"/>
    <s v="Medium"/>
    <x v="155"/>
  </r>
  <r>
    <x v="2667"/>
    <x v="0"/>
    <s v="Darc"/>
    <s v="Julius R. Nasso"/>
    <s v="Tony Schiena, Armand Assante, Kippei Shiina, Sho Ikushima, Vienna Hehir, Tetsu Watanabe, Grand Master John U. Kim, Dawn Olivieri"/>
    <x v="2"/>
    <s v="May 1, 2018"/>
    <n v="2021"/>
    <x v="21"/>
    <n v="8"/>
    <s v="TV-MA"/>
    <x v="0"/>
    <s v="Restricted"/>
    <n v="98"/>
    <s v="Medium"/>
    <x v="219"/>
  </r>
  <r>
    <x v="2668"/>
    <x v="0"/>
    <s v="Despido Procedente"/>
    <s v="Lucas Figueroa"/>
    <s v="Imanol Arias, Daro Grandinetti, Hugo Silva, Luis Luque, Miguel ngel Sol, Toms Pozzi, Valeria Alonso"/>
    <x v="43"/>
    <s v="May 1, 2018"/>
    <n v="2021"/>
    <x v="5"/>
    <n v="9"/>
    <s v="TV-MA"/>
    <x v="0"/>
    <s v="Restricted"/>
    <n v="90"/>
    <s v="Medium"/>
    <x v="43"/>
  </r>
  <r>
    <x v="2669"/>
    <x v="0"/>
    <s v="John Mulaney: Kid Gorgeous at Radio City"/>
    <s v="Alex Timbers"/>
    <s v="John Mulaney"/>
    <x v="2"/>
    <s v="May 1, 2018"/>
    <n v="2021"/>
    <x v="21"/>
    <n v="8"/>
    <s v="TV-MA"/>
    <x v="0"/>
    <s v="Restricted"/>
    <n v="65"/>
    <s v="Short"/>
    <x v="59"/>
  </r>
  <r>
    <x v="2670"/>
    <x v="0"/>
    <s v="My Perfect Romance"/>
    <s v="Justin G. Dyck"/>
    <s v="Kimberly-Sue Murray, Christopher Russell, Lauren Holly, Jodie Sweetin, Morgan Fairchild"/>
    <x v="24"/>
    <s v="May 1, 2018"/>
    <n v="2021"/>
    <x v="21"/>
    <n v="8"/>
    <s v="PG"/>
    <x v="2"/>
    <s v="Guidance"/>
    <n v="92"/>
    <s v="Medium"/>
    <x v="4"/>
  </r>
  <r>
    <x v="2671"/>
    <x v="0"/>
    <s v="Pocoyo &amp; The Space Circus"/>
    <s v="Alfonso Rodrguez"/>
    <s v="Stephen Fry, Carys Doyle"/>
    <x v="35"/>
    <s v="May 1, 2018"/>
    <n v="2021"/>
    <x v="16"/>
    <n v="18"/>
    <s v="TV-Y"/>
    <x v="3"/>
    <s v="Safe"/>
    <n v="25"/>
    <s v="Short"/>
    <x v="67"/>
  </r>
  <r>
    <x v="2672"/>
    <x v="0"/>
    <s v="Sometimes"/>
    <s v="Priyadarshan"/>
    <s v="Prakash Raj, Shreya Reddy, Ashok Selvan"/>
    <x v="4"/>
    <s v="May 1, 2018"/>
    <n v="2021"/>
    <x v="32"/>
    <n v="10"/>
    <s v="TV-14"/>
    <x v="1"/>
    <s v="Guidance"/>
    <n v="101"/>
    <s v="Medium"/>
    <x v="3"/>
  </r>
  <r>
    <x v="2673"/>
    <x v="0"/>
    <s v="The Clapper"/>
    <s v="Dito Montiel"/>
    <s v="Ed Helms, Amanda Seyfried, Tracy Morgan, Brenda Vaccaro, P.J. Byrne, Leah Remini, Mickey Gooch Jr., Adam Levine, Russell Peters, Alan Thicke"/>
    <x v="2"/>
    <s v="May 1, 2018"/>
    <n v="2021"/>
    <x v="5"/>
    <n v="9"/>
    <s v="R"/>
    <x v="0"/>
    <s v="Restricted"/>
    <n v="90"/>
    <s v="Medium"/>
    <x v="22"/>
  </r>
  <r>
    <x v="2674"/>
    <x v="0"/>
    <s v="Toc Toc"/>
    <s v="Vicente Villanueva"/>
    <s v="Paco Len, Alexandra Jimnez, Rossy de Palma, Nuria Herrero, Adrin Lastra, Oscar Martnez, Inma Cuevas, Ana Rujas, Carolina Lapausa"/>
    <x v="35"/>
    <s v="May 1, 2018"/>
    <n v="2021"/>
    <x v="5"/>
    <n v="9"/>
    <s v="TV-MA"/>
    <x v="0"/>
    <s v="Restricted"/>
    <n v="96"/>
    <s v="Medium"/>
    <x v="43"/>
  </r>
  <r>
    <x v="2675"/>
    <x v="0"/>
    <s v="Running Shaadi"/>
    <s v="Amit Roy"/>
    <s v="Amit Sadh, Tapsee Pannu, Arsh Bajwa, Brijendra Kala, Mahavir Bhullar, Pankaj Jha, Neeta Mohindra"/>
    <x v="4"/>
    <s v="April 30, 2018"/>
    <n v="2021"/>
    <x v="5"/>
    <n v="9"/>
    <s v="TV-14"/>
    <x v="1"/>
    <s v="Guidance"/>
    <n v="115"/>
    <s v="Medium"/>
    <x v="4"/>
  </r>
  <r>
    <x v="2676"/>
    <x v="0"/>
    <s v="The Price of Success"/>
    <s v="Teddy Lussi-Modeste"/>
    <s v="Tahar Rahim, Mawenn Le Besco, Roschdy Zem, Grgoire Colin, Sultan, Ali Marhyar, Camille Lellouche, Sada Bekkouche, Meriem Serbah, Salma Lahmer"/>
    <x v="29"/>
    <s v="April 30, 2018"/>
    <n v="2021"/>
    <x v="5"/>
    <n v="9"/>
    <s v="TV-MA"/>
    <x v="0"/>
    <s v="Restricted"/>
    <n v="92"/>
    <s v="Medium"/>
    <x v="3"/>
  </r>
  <r>
    <x v="2677"/>
    <x v="0"/>
    <s v="Candy Jar"/>
    <s v="Ben Shelton"/>
    <s v="Christina Hendricks, Helen Hunt, Uzo Aduba, Sami Gayle, Jacob Latimore"/>
    <x v="2"/>
    <s v="April 27, 2018"/>
    <n v="2021"/>
    <x v="21"/>
    <n v="8"/>
    <s v="TV-14"/>
    <x v="1"/>
    <s v="Guidance"/>
    <n v="93"/>
    <s v="Medium"/>
    <x v="202"/>
  </r>
  <r>
    <x v="2678"/>
    <x v="0"/>
    <s v="Holy Goalie"/>
    <s v="Curro Velzquez"/>
    <s v="Karra Elejalde, Alain Hernndez, Juan Manuel Montilla, Joel Bosqued, Macarena Garca, Tito Valverde, Paco Rueda, Guillermo Furiase, Txema Blasco, Paco Sagarzazu"/>
    <x v="35"/>
    <s v="April 27, 2018"/>
    <n v="2021"/>
    <x v="5"/>
    <n v="9"/>
    <s v="TV-MA"/>
    <x v="0"/>
    <s v="Restricted"/>
    <n v="95"/>
    <s v="Medium"/>
    <x v="138"/>
  </r>
  <r>
    <x v="2679"/>
    <x v="0"/>
    <s v="The Week Of"/>
    <s v="Robert Smigel"/>
    <s v="Adam Sandler, Chris Rock, Steve Buscemi, Rachel Dratch, Allison Strong, Roland Buck III, Katie Hartman, Chloe Himmelman, Jake Lippmann, Jim Barone, June Gable"/>
    <x v="2"/>
    <s v="April 27, 2018"/>
    <n v="2021"/>
    <x v="21"/>
    <n v="8"/>
    <s v="TV-14"/>
    <x v="1"/>
    <s v="Guidance"/>
    <n v="117"/>
    <s v="Medium"/>
    <x v="5"/>
  </r>
  <r>
    <x v="2680"/>
    <x v="0"/>
    <s v="Enissa Amani: Ehrenwort"/>
    <s v="Max Amini"/>
    <s v="Enissa Amani"/>
    <x v="84"/>
    <s v="April 26, 2018"/>
    <n v="2021"/>
    <x v="21"/>
    <n v="8"/>
    <s v="TV-MA"/>
    <x v="0"/>
    <s v="Restricted"/>
    <n v="66"/>
    <s v="Short"/>
    <x v="59"/>
  </r>
  <r>
    <x v="2681"/>
    <x v="0"/>
    <s v="Bill Nye: Science Guy"/>
    <s v="Jason Sussberg, David Alvarado"/>
    <s v="Bill Nye, Neil deGrasse Tyson, Eugenie Scott, Francis Collins, Ann Druyan"/>
    <x v="2"/>
    <s v="April 25, 2018"/>
    <n v="2021"/>
    <x v="5"/>
    <n v="9"/>
    <s v="TV-PG"/>
    <x v="2"/>
    <s v="Guidance"/>
    <n v="97"/>
    <s v="Medium"/>
    <x v="65"/>
  </r>
  <r>
    <x v="2682"/>
    <x v="0"/>
    <s v="Fishtronaut: The Movie"/>
    <s v="Clia Catunda, Kiko Mistrorigo, Rodrigo Eba"/>
    <s v="Fbio Lucindo, Celso Alves, Fernanda Bullara"/>
    <x v="80"/>
    <s v="April 25, 2018"/>
    <n v="2021"/>
    <x v="21"/>
    <n v="8"/>
    <s v="TV-Y"/>
    <x v="3"/>
    <s v="Safe"/>
    <n v="78"/>
    <s v="Short"/>
    <x v="80"/>
  </r>
  <r>
    <x v="2683"/>
    <x v="0"/>
    <s v="Psychokinesis"/>
    <s v="Sang-ho Yeon"/>
    <s v="Ryu Seung-ryong, Shim Eun-kyung, Jung-min Park, Min-jae Kim, Yu-mi Jung"/>
    <x v="68"/>
    <s v="April 25, 2018"/>
    <n v="2021"/>
    <x v="21"/>
    <n v="8"/>
    <s v="TV-MA"/>
    <x v="0"/>
    <s v="Restricted"/>
    <n v="102"/>
    <s v="Medium"/>
    <x v="45"/>
  </r>
  <r>
    <x v="2684"/>
    <x v="0"/>
    <s v="Kevin James: Never Don't Give Up"/>
    <s v="Andy Fickman"/>
    <s v="Kevin James"/>
    <x v="2"/>
    <s v="April 24, 2018"/>
    <n v="2021"/>
    <x v="21"/>
    <n v="8"/>
    <s v="TV-PG"/>
    <x v="2"/>
    <s v="Guidance"/>
    <n v="62"/>
    <s v="Short"/>
    <x v="59"/>
  </r>
  <r>
    <x v="2685"/>
    <x v="0"/>
    <s v="Dude"/>
    <s v="Olivia Milch"/>
    <s v="Lucy Hale, Kathryn Prescott, Alexandra Shipp, Awkwafina, Alex Wolff, Brooke Smith, Jerry MacKinnon, Ronen Rubenstein, Satya Bhabha, Sydney Lucas"/>
    <x v="2"/>
    <s v="April 20, 2018"/>
    <n v="2021"/>
    <x v="21"/>
    <n v="8"/>
    <s v="TV-MA"/>
    <x v="0"/>
    <s v="Restricted"/>
    <n v="97"/>
    <s v="Medium"/>
    <x v="22"/>
  </r>
  <r>
    <x v="2686"/>
    <x v="0"/>
    <s v="Kodachrome"/>
    <s v="Mark Raso"/>
    <s v="Ed Harris, Jason Sudeikis, Elizabeth Olsen"/>
    <x v="41"/>
    <s v="April 20, 2018"/>
    <n v="2021"/>
    <x v="21"/>
    <n v="8"/>
    <s v="TV-MA"/>
    <x v="0"/>
    <s v="Restricted"/>
    <n v="105"/>
    <s v="Medium"/>
    <x v="2"/>
  </r>
  <r>
    <x v="2687"/>
    <x v="0"/>
    <s v="All The Reasons To Forget"/>
    <s v="Pedro Coutinho"/>
    <s v="Johnny Massaro, Bianca Comparato, Regina Braga, Maria Laura Nogueira, Victor Mendes, Thiago Amaral, Rafael Primot, Eduardo Mossri, Rita Batata, Larissa Ferrara"/>
    <x v="80"/>
    <s v="April 19, 2018"/>
    <n v="2021"/>
    <x v="5"/>
    <n v="9"/>
    <s v="TV-MA"/>
    <x v="0"/>
    <s v="Restricted"/>
    <n v="90"/>
    <s v="Medium"/>
    <x v="36"/>
  </r>
  <r>
    <x v="2688"/>
    <x v="0"/>
    <s v="Beyond Skyline"/>
    <s v="Liam O'Donnell"/>
    <s v="Frank Grillo, Bojana Novakovic, Jonny Weston, Callan Mulvey, Antonio Fargas, Yayan Ruhian, Pamelyn Chee, Jacob Vargas, Iko Uwais"/>
    <x v="347"/>
    <s v="April 15, 2018"/>
    <n v="2021"/>
    <x v="5"/>
    <n v="9"/>
    <s v="R"/>
    <x v="0"/>
    <s v="Restricted"/>
    <n v="107"/>
    <s v="Medium"/>
    <x v="26"/>
  </r>
  <r>
    <x v="2689"/>
    <x v="0"/>
    <s v="Come Sunday"/>
    <s v="Joshua Marston"/>
    <s v="Chiwetel Ejiofor, Martin Sheen, Danny Glover, Jason Segel, Condola Rashad, Lakeith Stanfield, Stacey Sargeant, Vondie Curtis-Hall"/>
    <x v="2"/>
    <s v="April 13, 2018"/>
    <n v="2021"/>
    <x v="21"/>
    <n v="8"/>
    <s v="TV-14"/>
    <x v="1"/>
    <s v="Guidance"/>
    <n v="105"/>
    <s v="Medium"/>
    <x v="251"/>
  </r>
  <r>
    <x v="2690"/>
    <x v="0"/>
    <s v="I Am not an Easy Man"/>
    <s v="Eleonore Pourriat"/>
    <s v="Vincent Elbaz, Marie-Sophie Ferdane, Pierre Benezit, Blanche Gardin, Celine Menville"/>
    <x v="29"/>
    <s v="April 13, 2018"/>
    <n v="2021"/>
    <x v="21"/>
    <n v="8"/>
    <s v="TV-MA"/>
    <x v="0"/>
    <s v="Restricted"/>
    <n v="99"/>
    <s v="Medium"/>
    <x v="4"/>
  </r>
  <r>
    <x v="2691"/>
    <x v="0"/>
    <s v="Pickpockets"/>
    <s v="Peter Webber"/>
    <s v="Carlos Bardem, Natalia Reyes, Emiliano Pernia, Duban Prado, Marcela Mar"/>
    <x v="36"/>
    <s v="April 12, 2018"/>
    <n v="2021"/>
    <x v="5"/>
    <n v="9"/>
    <s v="TV-MA"/>
    <x v="0"/>
    <s v="Restricted"/>
    <n v="108"/>
    <s v="Medium"/>
    <x v="0"/>
  </r>
  <r>
    <x v="2692"/>
    <x v="0"/>
    <s v="Greg Davies: You Magnificent Beast"/>
    <s v="Peter Orton"/>
    <s v="Greg Davies"/>
    <x v="1"/>
    <s v="April 10, 2018"/>
    <n v="2021"/>
    <x v="21"/>
    <n v="8"/>
    <s v="TV-MA"/>
    <x v="0"/>
    <s v="Restricted"/>
    <n v="66"/>
    <s v="Short"/>
    <x v="59"/>
  </r>
  <r>
    <x v="2693"/>
    <x v="0"/>
    <s v="6 Balloons"/>
    <s v="Marja Lewis Ryan"/>
    <s v="Abbi Jacobson, Dave Franco, Jane Kaczmarek, Tim Matheson, Charlotte Carel, Madeline Carel, Maya Erskine, Dawan Owens, Jen Tullock"/>
    <x v="2"/>
    <s v="April 6, 2018"/>
    <n v="2021"/>
    <x v="21"/>
    <n v="8"/>
    <s v="TV-MA"/>
    <x v="0"/>
    <s v="Restricted"/>
    <n v="75"/>
    <s v="Short"/>
    <x v="44"/>
  </r>
  <r>
    <x v="2694"/>
    <x v="0"/>
    <s v="Amateur"/>
    <s v="Ryan Koo"/>
    <s v="Michael Rainey Jr., Josh Charles, Brian White, Sharon Leal, Ashlee Brian, Corey Parker Robinson"/>
    <x v="2"/>
    <s v="April 6, 2018"/>
    <n v="2021"/>
    <x v="21"/>
    <n v="8"/>
    <s v="TV-MA"/>
    <x v="0"/>
    <s v="Restricted"/>
    <n v="96"/>
    <s v="Medium"/>
    <x v="163"/>
  </r>
  <r>
    <x v="2695"/>
    <x v="0"/>
    <s v="Orbiter 9"/>
    <s v="Hatem Khraiche"/>
    <s v="Clara Lago, Alex Gonzalez, Andrs Parra, Beln Rueda"/>
    <x v="348"/>
    <s v="April 6, 2018"/>
    <n v="2021"/>
    <x v="5"/>
    <n v="9"/>
    <s v="TV-14"/>
    <x v="1"/>
    <s v="Guidance"/>
    <n v="95"/>
    <s v="Medium"/>
    <x v="128"/>
  </r>
  <r>
    <x v="2696"/>
    <x v="0"/>
    <s v="Ram Dass, Going Home"/>
    <s v="Derek Peck"/>
    <s v="Ram Dass"/>
    <x v="2"/>
    <s v="April 6, 2018"/>
    <n v="2021"/>
    <x v="21"/>
    <n v="8"/>
    <s v="TV-14"/>
    <x v="1"/>
    <s v="Guidance"/>
    <n v="32"/>
    <s v="Short"/>
    <x v="252"/>
  </r>
  <r>
    <x v="2697"/>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s v="April 6, 2018"/>
    <n v="2021"/>
    <x v="21"/>
    <n v="8"/>
    <s v="TV-MA"/>
    <x v="0"/>
    <s v="Restricted"/>
    <n v="70"/>
    <s v="Short"/>
    <x v="59"/>
  </r>
  <r>
    <x v="2698"/>
    <x v="0"/>
    <s v="Sun Dogs"/>
    <s v="Jennifer Morrison"/>
    <s v="Michael Angarano, Melissa Benoist, Xzibit, Allison Janney, Ed O'Neill, J.R. Ramirez, Eric Christian Olsen, Niko Nicotera, Nicholas Massouh, Alexander Wraith, Fernando Chien, Tom Berninger"/>
    <x v="227"/>
    <s v="April 6, 2018"/>
    <n v="2021"/>
    <x v="5"/>
    <n v="9"/>
    <s v="TV-MA"/>
    <x v="0"/>
    <s v="Restricted"/>
    <n v="94"/>
    <s v="Medium"/>
    <x v="22"/>
  </r>
  <r>
    <x v="2699"/>
    <x v="0"/>
    <s v="Todo lo que sera Lucas Lauriente"/>
    <s v="Ral Campos, Jan Suter"/>
    <s v="Lucas Lauriente"/>
    <x v="42"/>
    <s v="April 6, 2018"/>
    <n v="2021"/>
    <x v="21"/>
    <n v="8"/>
    <s v="TV-MA"/>
    <x v="0"/>
    <s v="Restricted"/>
    <n v="78"/>
    <s v="Short"/>
    <x v="59"/>
  </r>
  <r>
    <x v="2700"/>
    <x v="0"/>
    <s v="Day of the Dead: Bloodline"/>
    <s v="Hctor Hernndez Vicens"/>
    <s v="Johnathon Schaech, Sophie Skelton, Marcus Vanco, Jeff Gum, Lillian Blankenship, Ulyana Chan, Shari Watson, Atanas Srebrev"/>
    <x v="349"/>
    <s v="April 5, 2018"/>
    <n v="2021"/>
    <x v="21"/>
    <n v="8"/>
    <s v="R"/>
    <x v="0"/>
    <s v="Restricted"/>
    <n v="91"/>
    <s v="Medium"/>
    <x v="143"/>
  </r>
  <r>
    <x v="2701"/>
    <x v="0"/>
    <s v="Fary Is the New Black"/>
    <s v="Kader Aoun"/>
    <s v="Fary"/>
    <x v="29"/>
    <s v="April 3, 2018"/>
    <n v="2021"/>
    <x v="21"/>
    <n v="8"/>
    <s v="TV-MA"/>
    <x v="0"/>
    <s v="Restricted"/>
    <n v="75"/>
    <s v="Short"/>
    <x v="59"/>
  </r>
  <r>
    <x v="2702"/>
    <x v="0"/>
    <s v="Ittefaq"/>
    <s v="Abhay Chopra"/>
    <s v="Sidharth Malhotra, Sonakshi Sinha, Akshaye Khanna"/>
    <x v="4"/>
    <s v="April 3, 2018"/>
    <n v="2021"/>
    <x v="5"/>
    <n v="9"/>
    <s v="TV-MA"/>
    <x v="0"/>
    <s v="Restricted"/>
    <n v="105"/>
    <s v="Medium"/>
    <x v="20"/>
  </r>
  <r>
    <x v="2703"/>
    <x v="0"/>
    <s v="A Sort of Family"/>
    <s v="Diego Lerman"/>
    <s v="Brbara Lennie, Daniel Aroz, Claudio Tolcachir, Paula Cohen, Yanina vila"/>
    <x v="350"/>
    <s v="April 1, 2018"/>
    <n v="2021"/>
    <x v="5"/>
    <n v="9"/>
    <s v="TV-14"/>
    <x v="1"/>
    <s v="Guidance"/>
    <n v="96"/>
    <s v="Medium"/>
    <x v="20"/>
  </r>
  <r>
    <x v="2704"/>
    <x v="0"/>
    <s v="Billu"/>
    <s v="Priyadarshan"/>
    <s v="Irrfan Khan, Shah Rukh Khan, Lara Dutta, Rajpal Yadav, Om Puri, Asrani, Manoj Joshi"/>
    <x v="4"/>
    <s v="April 1, 2018"/>
    <n v="2021"/>
    <x v="17"/>
    <n v="17"/>
    <s v="TV-PG"/>
    <x v="2"/>
    <s v="Guidance"/>
    <n v="132"/>
    <s v="Medium"/>
    <x v="3"/>
  </r>
  <r>
    <x v="2705"/>
    <x v="0"/>
    <s v="John Mulaney: New in Town"/>
    <s v="Ryan Polito"/>
    <s v="John Mulaney"/>
    <x v="2"/>
    <s v="April 1, 2018"/>
    <n v="2021"/>
    <x v="10"/>
    <n v="14"/>
    <s v="TV-MA"/>
    <x v="0"/>
    <s v="Restricted"/>
    <n v="60"/>
    <s v="Short"/>
    <x v="59"/>
  </r>
  <r>
    <x v="2706"/>
    <x v="0"/>
    <s v="Main Hoon Na"/>
    <s v="Farah Khan"/>
    <s v="Shah Rukh Khan, Sunil Shetty, Sushmita Sen, Zayed Khan, Amrita Rao, Kiron Kher, Boman Irani, Bindu, Naseeruddin Shah, Kabir Bedi"/>
    <x v="4"/>
    <s v="April 1, 2018"/>
    <n v="2021"/>
    <x v="14"/>
    <n v="22"/>
    <s v="TV-14"/>
    <x v="1"/>
    <s v="Guidance"/>
    <n v="171"/>
    <s v="Medium"/>
    <x v="15"/>
  </r>
  <r>
    <x v="2707"/>
    <x v="0"/>
    <s v="Metro"/>
    <s v="Ananda Krishnan"/>
    <s v="Yogi Babu, Bobby Simha, Shirish"/>
    <x v="4"/>
    <s v="April 1, 2018"/>
    <n v="2021"/>
    <x v="32"/>
    <n v="10"/>
    <s v="TV-14"/>
    <x v="1"/>
    <s v="Guidance"/>
    <n v="116"/>
    <s v="Medium"/>
    <x v="20"/>
  </r>
  <r>
    <x v="2708"/>
    <x v="0"/>
    <s v="Om Shanti Om"/>
    <s v="Farah Khan"/>
    <s v="Shah Rukh Khan, Deepika Padukone, Shreyas Talpade, Arjun Rampal, Kirron Kher, Javed Sheikh"/>
    <x v="4"/>
    <s v="April 1, 2018"/>
    <n v="2021"/>
    <x v="18"/>
    <n v="19"/>
    <s v="TV-14"/>
    <x v="1"/>
    <s v="Guidance"/>
    <n v="169"/>
    <s v="Medium"/>
    <x v="36"/>
  </r>
  <r>
    <x v="2709"/>
    <x v="0"/>
    <s v="Paheli"/>
    <s v="Amol Palekar"/>
    <s v="Shah Rukh Khan, Rani Mukerji, Anupam Kher, Dilip Prabhavalkar, Amitabh Bachchan, Juhi Chawla, Nina Kulkarni, Rajpal Yadav"/>
    <x v="4"/>
    <s v="April 1, 2018"/>
    <n v="2021"/>
    <x v="19"/>
    <n v="21"/>
    <s v="TV-PG"/>
    <x v="2"/>
    <s v="Guidance"/>
    <n v="134"/>
    <s v="Medium"/>
    <x v="23"/>
  </r>
  <r>
    <x v="2710"/>
    <x v="0"/>
    <s v="Phir Bhi Dil Hai Hindustani"/>
    <s v="Aziz Mirza"/>
    <s v="Shah Rukh Khan, Juhi Chawla, Paresh Rawal, Satish Shah, Dilip Tahil, Govind Namdeo, Smita Jaykar, Shakti Kapoor, Johnny Lever"/>
    <x v="4"/>
    <s v="April 1, 2018"/>
    <n v="2021"/>
    <x v="42"/>
    <n v="26"/>
    <s v="TV-14"/>
    <x v="1"/>
    <s v="Guidance"/>
    <n v="159"/>
    <s v="Medium"/>
    <x v="36"/>
  </r>
  <r>
    <x v="2711"/>
    <x v="0"/>
    <s v="Revolt"/>
    <s v="Joe Miale"/>
    <s v="Lee Pace, Brnice Marlohe, Jason Flemyng, Sibulele Gcilitshana, Wandile Molebatsi, Sekoati Sk Tsubane, Leroy Gopal, Welile Nzunza, Patrick Bakoba, Tom Fairfoot"/>
    <x v="1"/>
    <s v="March 31, 2018"/>
    <n v="2021"/>
    <x v="5"/>
    <n v="9"/>
    <s v="R"/>
    <x v="0"/>
    <s v="Restricted"/>
    <n v="87"/>
    <s v="Short"/>
    <x v="26"/>
  </r>
  <r>
    <x v="2712"/>
    <x v="0"/>
    <s v="First Match"/>
    <s v="Olivia Newman"/>
    <s v="Elvire Emanuelle, Yahya Abdul-Mateen II, Colman Domingo, Jharrel Jerome, Kim Ramirez, Jared Kemp, Allen Maldonado"/>
    <x v="2"/>
    <s v="March 30, 2018"/>
    <n v="2021"/>
    <x v="21"/>
    <n v="8"/>
    <s v="TV-MA"/>
    <x v="0"/>
    <s v="Restricted"/>
    <n v="103"/>
    <s v="Medium"/>
    <x v="163"/>
  </r>
  <r>
    <x v="2713"/>
    <x v="0"/>
    <s v="Happy Anniversary"/>
    <s v="Jared Stern"/>
    <s v="Nol Wells, Ben Schwartz, Joe Pantoliano, Annie Potts, Rahul Kohli, Kristin Bauer van Straten, David Walton, Leonardo Nam, Kate Berlant"/>
    <x v="2"/>
    <s v="March 30, 2018"/>
    <n v="2021"/>
    <x v="21"/>
    <n v="8"/>
    <s v="TV-MA"/>
    <x v="0"/>
    <s v="Restricted"/>
    <n v="78"/>
    <s v="Short"/>
    <x v="35"/>
  </r>
  <r>
    <x v="2714"/>
    <x v="0"/>
    <s v="Sofa Nio de Rivera: Seleccin Natural"/>
    <s v="Ral Campos, Jan Suter"/>
    <s v="Sofa Nio de Rivera"/>
    <x v="38"/>
    <s v="March 30, 2018"/>
    <n v="2021"/>
    <x v="21"/>
    <n v="8"/>
    <s v="TV-MA"/>
    <x v="0"/>
    <s v="Restricted"/>
    <n v="62"/>
    <s v="Short"/>
    <x v="59"/>
  </r>
  <r>
    <x v="2715"/>
    <x v="0"/>
    <s v="The Titan"/>
    <s v="Lennart Ruff"/>
    <s v="Sam Worthington, Taylor Schilling, Agyness Deyn, Nathalie Emmanuel, Noah Jupe, Corey Johnson, Aleksandar Jovanovic, Diego Boneta, Tom Wilkinson"/>
    <x v="351"/>
    <s v="March 30, 2018"/>
    <n v="2021"/>
    <x v="21"/>
    <n v="8"/>
    <s v="TV-MA"/>
    <x v="0"/>
    <s v="Restricted"/>
    <n v="97"/>
    <s v="Medium"/>
    <x v="230"/>
  </r>
  <r>
    <x v="2716"/>
    <x v="0"/>
    <s v="Trailer Park Boys: Countdown to Liquor Day"/>
    <s v="Mike Clattenburg"/>
    <s v="Robb Wells, John Paul Tremblay, Mike Smith, John Dunsworth, Jonathan Torrens, Patrick Roach, Lucy Decoutere, Sarah Dunsworth, Barrie Dunn, Tyrone Parsons"/>
    <x v="24"/>
    <s v="March 30, 2018"/>
    <n v="2021"/>
    <x v="17"/>
    <n v="17"/>
    <s v="R"/>
    <x v="0"/>
    <s v="Restricted"/>
    <n v="102"/>
    <s v="Medium"/>
    <x v="29"/>
  </r>
  <r>
    <x v="2717"/>
    <x v="0"/>
    <s v="Trailer Park Boys: The Movie"/>
    <s v="Mike Clattenburg"/>
    <s v="Robb Wells, John Paul Tremblay, Mike Smith, Lucy Decoutere, Lydia Lawson-Baird, Cory Bowles, Michael Jackson, Gord Downie, Alex Lifeson, Gerry Dee, Glen Grant, Eugene Clark, Barrie Dunn, John Dunsworth, Patrick Roach"/>
    <x v="24"/>
    <s v="March 30, 2018"/>
    <n v="2021"/>
    <x v="20"/>
    <n v="20"/>
    <s v="R"/>
    <x v="0"/>
    <s v="Restricted"/>
    <n v="95"/>
    <s v="Medium"/>
    <x v="29"/>
  </r>
  <r>
    <x v="2718"/>
    <x v="1"/>
    <s v="James Acaster: Repertoire"/>
    <s v="Dan Lucchesi"/>
    <s v="James Acaster"/>
    <x v="1"/>
    <s v="March 27, 2018"/>
    <n v="2021"/>
    <x v="21"/>
    <n v="8"/>
    <s v="TV-14"/>
    <x v="1"/>
    <s v="Guidance"/>
    <s v="1 Season"/>
    <s v="Seasons"/>
    <x v="253"/>
  </r>
  <r>
    <x v="2719"/>
    <x v="0"/>
    <s v="Birdshot"/>
    <s v="Mikhail Red"/>
    <s v="Mary Joy Apostol, Arnold Reyes, Ku Aquino, John Arcilla, Dido Dela Paz, Elora Espano, Ronnie Quizon, Rolando T. Inocencio, Suzette Ranillo, Angelica C. Ferro"/>
    <x v="352"/>
    <s v="March 26, 2018"/>
    <n v="2021"/>
    <x v="32"/>
    <n v="10"/>
    <s v="TV-MA"/>
    <x v="0"/>
    <s v="Restricted"/>
    <n v="115"/>
    <s v="Medium"/>
    <x v="20"/>
  </r>
  <r>
    <x v="2720"/>
    <x v="0"/>
    <s v="Game Over, Man!"/>
    <s v="Kyle Newacheck"/>
    <s v="Adam DeVine, Anders Holm, Blake Anderson, Utkarsh Ambudkar, Aya Cash, Neal McDonough, Daniel Stern, Jamie Demetriou, Rhona Mitra, Sam Richardson, Steve Howey, Mac Brandt, Geno Segers, Roe Hartrampf"/>
    <x v="2"/>
    <s v="March 23, 2018"/>
    <n v="2021"/>
    <x v="21"/>
    <n v="8"/>
    <s v="TV-MA"/>
    <x v="0"/>
    <s v="Restricted"/>
    <n v="102"/>
    <s v="Medium"/>
    <x v="27"/>
  </r>
  <r>
    <x v="2721"/>
    <x v="0"/>
    <s v="Layla M."/>
    <s v="Mijke de Jong"/>
    <s v="Nora El Koussour, Ilias Addab, Mohammed Azaay, Esma Abouzahra, Bilal Wahib, Nezha Karim, Ayisha Siddiqi, Aziz Akazim, Hassan Akkouch, Husam Chadat"/>
    <x v="353"/>
    <s v="March 23, 2018"/>
    <n v="2021"/>
    <x v="32"/>
    <n v="10"/>
    <s v="TV-MA"/>
    <x v="0"/>
    <s v="Restricted"/>
    <n v="99"/>
    <s v="Medium"/>
    <x v="3"/>
  </r>
  <r>
    <x v="2722"/>
    <x v="0"/>
    <s v="Paradox"/>
    <s v="Daryl Hannah"/>
    <s v="Neil Young, Lukas Nelson, Micah Nelson, Corey McCormick, Anthony Logerfo, Tato"/>
    <x v="2"/>
    <s v="March 23, 2018"/>
    <n v="2021"/>
    <x v="21"/>
    <n v="8"/>
    <s v="TV-MA"/>
    <x v="0"/>
    <s v="Restricted"/>
    <n v="74"/>
    <s v="Short"/>
    <x v="210"/>
  </r>
  <r>
    <x v="2723"/>
    <x v="0"/>
    <s v="Roxanne Roxanne"/>
    <s v="Michael Larnell"/>
    <s v="Chant Adams, Mahershala Ali, Nia Long, Elvis Nolasco, Kevin Phillips, Shenell Edmonds"/>
    <x v="2"/>
    <s v="March 23, 2018"/>
    <n v="2021"/>
    <x v="21"/>
    <n v="8"/>
    <s v="TV-MA"/>
    <x v="0"/>
    <s v="Restricted"/>
    <n v="100"/>
    <s v="Medium"/>
    <x v="142"/>
  </r>
  <r>
    <x v="2724"/>
    <x v="0"/>
    <s v="Secret Superstar"/>
    <s v="Advait Chandan"/>
    <s v="Zaira Wasim, Meher Vij, Raj Arjun, Aamir Khan, Tirth Sharma"/>
    <x v="4"/>
    <s v="March 23, 2018"/>
    <n v="2021"/>
    <x v="5"/>
    <n v="9"/>
    <s v="TV-14"/>
    <x v="1"/>
    <s v="Guidance"/>
    <n v="150"/>
    <s v="Medium"/>
    <x v="51"/>
  </r>
  <r>
    <x v="2725"/>
    <x v="0"/>
    <s v="Benji"/>
    <s v="Brandon Camp"/>
    <s v="Gabriel Bateman, Darby Camp, Kiele Sanchez, Jerod Haynes, Gralen Bryant Banks, Angus Sampson, Will Rothhaar, Jim Gleason, Brady Permenter"/>
    <x v="354"/>
    <s v="March 16, 2018"/>
    <n v="2021"/>
    <x v="21"/>
    <n v="8"/>
    <s v="TV-PG"/>
    <x v="2"/>
    <s v="Guidance"/>
    <n v="87"/>
    <s v="Short"/>
    <x v="19"/>
  </r>
  <r>
    <x v="2726"/>
    <x v="0"/>
    <s v="In This Corner of the World"/>
    <s v="Sunao Katabuchi"/>
    <s v="Non, Yoshimasa Hosoya, Natsuki Inaba, Minori Omi, Daisuke Ono, Megumi Han, Nanase Iwai, Shigeru Ushiyama, Mayumi Shintani"/>
    <x v="8"/>
    <s v="March 15, 2018"/>
    <n v="2021"/>
    <x v="32"/>
    <n v="10"/>
    <s v="PG-13"/>
    <x v="1"/>
    <s v="Guidance"/>
    <n v="129"/>
    <s v="Medium"/>
    <x v="190"/>
  </r>
  <r>
    <x v="2727"/>
    <x v="0"/>
    <s v="Jag lskar dig: En skilsmssokomedi"/>
    <s v="Johan Brisinger"/>
    <s v="Bjrn Kjellman, Christine Meltzer, Rodolfo Corsato, Martina Haag, Sven-Bertil Taube, Anita Wall, Nour El-Refai"/>
    <x v="92"/>
    <s v="March 15, 2018"/>
    <n v="2021"/>
    <x v="32"/>
    <n v="10"/>
    <s v="TV-MA"/>
    <x v="0"/>
    <s v="Restricted"/>
    <n v="91"/>
    <s v="Medium"/>
    <x v="36"/>
  </r>
  <r>
    <x v="2728"/>
    <x v="0"/>
    <s v="The Art of Loving"/>
    <s v="Maria Sadowska"/>
    <s v="Magdalena Boczarska, Eryk Lubos, Justyna Wasilewska, Piotr Adamczyk, Arkadiusz Jakubik, Wojciech Mecwaldowski, Borys Szyc, Katarzyna Kwiatkowska, Artur Barci"/>
    <x v="52"/>
    <s v="March 15, 2018"/>
    <n v="2021"/>
    <x v="5"/>
    <n v="9"/>
    <s v="TV-MA"/>
    <x v="0"/>
    <s v="Restricted"/>
    <n v="115"/>
    <s v="Medium"/>
    <x v="3"/>
  </r>
  <r>
    <x v="2729"/>
    <x v="0"/>
    <s v="Steel Rain"/>
    <s v="Yang Woo-seok"/>
    <s v="Woo-sung Jung, Do-won Kwak, Kap-soo Kim, Woo-jin Jo, Eui-sung Kim, Kyeong-yeong Lee, Won-joong Jung, Hyun-sung Jang"/>
    <x v="68"/>
    <s v="March 14, 2018"/>
    <n v="2021"/>
    <x v="21"/>
    <n v="8"/>
    <s v="TV-MA"/>
    <x v="0"/>
    <s v="Restricted"/>
    <n v="140"/>
    <s v="Medium"/>
    <x v="53"/>
  </r>
  <r>
    <x v="2730"/>
    <x v="0"/>
    <s v="Ricky Gervais: Humanity"/>
    <s v="John L. Spencer"/>
    <s v="Ricky Gervais"/>
    <x v="1"/>
    <s v="March 13, 2018"/>
    <n v="2021"/>
    <x v="21"/>
    <n v="8"/>
    <s v="TV-MA"/>
    <x v="0"/>
    <s v="Restricted"/>
    <n v="79"/>
    <s v="Short"/>
    <x v="59"/>
  </r>
  <r>
    <x v="273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2"/>
    <s v="March 13, 2018"/>
    <n v="2021"/>
    <x v="21"/>
    <n v="8"/>
    <s v="TV-Y7"/>
    <x v="3"/>
    <s v="Safe"/>
    <n v="104"/>
    <s v="Medium"/>
    <x v="80"/>
  </r>
  <r>
    <x v="2732"/>
    <x v="1"/>
    <s v="A.I.C.O."/>
    <s v="Kazuya Murata"/>
    <s v="Haruka Shiraishi, Yusuke Kobayashi, Makoto Furukawa, Taishi Murata, Kaori Nazuka, MAO, Ryota Takeuchi, Ai Kayano, Toru Okawa, Takehito Koyasu, Atsuko Tanaka"/>
    <x v="8"/>
    <s v="March 9, 2018"/>
    <n v="2021"/>
    <x v="21"/>
    <n v="8"/>
    <s v="TV-14"/>
    <x v="1"/>
    <s v="Guidance"/>
    <s v="1 Season"/>
    <s v="Seasons"/>
    <x v="223"/>
  </r>
  <r>
    <x v="2733"/>
    <x v="0"/>
    <s v="The Outsider"/>
    <s v="Martin Zandvliet"/>
    <s v="Jared Leto, Tadanobu Asano, Kippei Shiina, Shioli Kutsuna, Emile Hirsch, Raymond Nicholson, Rory Cochrane, Nao Omori, Min Tanaka"/>
    <x v="2"/>
    <s v="March 9, 2018"/>
    <n v="2021"/>
    <x v="21"/>
    <n v="8"/>
    <s v="TV-MA"/>
    <x v="0"/>
    <s v="Restricted"/>
    <n v="121"/>
    <s v="Medium"/>
    <x v="13"/>
  </r>
  <r>
    <x v="2734"/>
    <x v="0"/>
    <s v="Bullet Head"/>
    <s v="Paul Solet, Rick Benattar"/>
    <s v="Adrien Brody, John Malkovich, Rory Culkin, Antonio Banderas, Ori Pfeffer, Alexandra Dinu, Owen Davis, Deyan Petrov"/>
    <x v="46"/>
    <s v="March 7, 2018"/>
    <n v="2021"/>
    <x v="5"/>
    <n v="9"/>
    <s v="R"/>
    <x v="0"/>
    <s v="Restricted"/>
    <n v="94"/>
    <s v="Medium"/>
    <x v="107"/>
  </r>
  <r>
    <x v="2735"/>
    <x v="0"/>
    <s v="Gad Elmaleh: American Dream"/>
    <s v="Michael Simon"/>
    <s v="Gad Elmaleh"/>
    <x v="2"/>
    <s v="March 6, 2018"/>
    <n v="2021"/>
    <x v="21"/>
    <n v="8"/>
    <s v="TV-14"/>
    <x v="1"/>
    <s v="Guidance"/>
    <n v="58"/>
    <s v="Short"/>
    <x v="59"/>
  </r>
  <r>
    <x v="2736"/>
    <x v="0"/>
    <s v="Malena Pichot: Estupidez compleja"/>
    <s v="Ral Campos, Jan Suter"/>
    <s v="Malena Pichot"/>
    <x v="42"/>
    <s v="March 2, 2018"/>
    <n v="2021"/>
    <x v="21"/>
    <n v="8"/>
    <s v="TV-MA"/>
    <x v="0"/>
    <s v="Restricted"/>
    <n v="51"/>
    <s v="Short"/>
    <x v="59"/>
  </r>
  <r>
    <x v="2737"/>
    <x v="0"/>
    <s v="Natalia Valdebenito: El especial"/>
    <s v="Ral Campos, Jan Suter"/>
    <s v="Natalia Valdebenito"/>
    <x v="215"/>
    <s v="March 2, 2018"/>
    <n v="2021"/>
    <x v="21"/>
    <n v="8"/>
    <s v="TV-MA"/>
    <x v="0"/>
    <s v="Restricted"/>
    <n v="69"/>
    <s v="Short"/>
    <x v="59"/>
  </r>
  <r>
    <x v="2738"/>
    <x v="0"/>
    <s v="Ravenous"/>
    <s v="Robin Aubert"/>
    <s v="Marc-Andr Grondin, Monia Chokri, Charlotte St-Martin, Brigitte Poupart, Marie-Ginette Guay, Micheline Lanctt, douard Tremblay-Grenier, Luc Proulx, Didier Lucien, Robert Brouillette, Patrick Hivon"/>
    <x v="24"/>
    <s v="March 2, 2018"/>
    <n v="2021"/>
    <x v="5"/>
    <n v="9"/>
    <s v="TV-MA"/>
    <x v="0"/>
    <s v="Restricted"/>
    <n v="104"/>
    <s v="Medium"/>
    <x v="52"/>
  </r>
  <r>
    <x v="2739"/>
    <x v="0"/>
    <s v="Battle Drone"/>
    <s v="Mitch Gould"/>
    <s v="Louis Mandylor, Daniel Southworth, Richard Alan Reid, Oleg Taktarov, Natassia Malthe, Jason Earles, Dominique Swain, Michael Par"/>
    <x v="2"/>
    <s v="March 1, 2018"/>
    <n v="2021"/>
    <x v="21"/>
    <n v="8"/>
    <s v="TV-MA"/>
    <x v="0"/>
    <s v="Restricted"/>
    <n v="94"/>
    <s v="Medium"/>
    <x v="240"/>
  </r>
  <r>
    <x v="2740"/>
    <x v="0"/>
    <s v="Dil Se"/>
    <s v="Mani Ratnam"/>
    <s v="Shah Rukh Khan, Manisha Koirala, Preity Zinta, Raghuvir Yadav, Zohra Sehgal, Sabyasachi Chakraborty, Piyush Mishra, Krishnakant, Aditya Srivastava"/>
    <x v="4"/>
    <s v="March 1, 2018"/>
    <n v="2021"/>
    <x v="2"/>
    <n v="28"/>
    <s v="TV-14"/>
    <x v="1"/>
    <s v="Guidance"/>
    <n v="166"/>
    <s v="Medium"/>
    <x v="23"/>
  </r>
  <r>
    <x v="2741"/>
    <x v="0"/>
    <s v="Guru"/>
    <s v="Mani Ratnam"/>
    <s v="Abhishek Bachchan, Mithun Chakraborty, Aishwarya Rai Bachchan, Madhavan, Vidya Balan, Roshan Seth, Arya Babbar, Sachin Khedekar, Dhritiman Chatterjee, Manoj Joshi"/>
    <x v="4"/>
    <s v="March 1, 2018"/>
    <n v="2021"/>
    <x v="18"/>
    <n v="19"/>
    <s v="TV-PG"/>
    <x v="2"/>
    <s v="Guidance"/>
    <n v="155"/>
    <s v="Medium"/>
    <x v="3"/>
  </r>
  <r>
    <x v="2742"/>
    <x v="0"/>
    <s v="Judwaa 2"/>
    <s v="David Dhawan"/>
    <s v="Varun Dhawan, Jacqueline Fernandez, Tapsee Pannu, Rajpal Yadav, Sachin Khedekar, Anupam Kher, Zakir Hussain, Pavan Malhotra"/>
    <x v="4"/>
    <s v="March 1, 2018"/>
    <n v="2021"/>
    <x v="5"/>
    <n v="9"/>
    <s v="TV-14"/>
    <x v="1"/>
    <s v="Guidance"/>
    <n v="145"/>
    <s v="Medium"/>
    <x v="45"/>
  </r>
  <r>
    <x v="2743"/>
    <x v="0"/>
    <s v="Love Beats Rhymes"/>
    <s v="RZA"/>
    <s v="Azealia Banks, Lucien Laviscount, Jill Scott, Common, Lorraine Toussaint, Hana Mae Lee, Jeremie Harris"/>
    <x v="2"/>
    <s v="March 1, 2018"/>
    <n v="2021"/>
    <x v="32"/>
    <n v="10"/>
    <s v="R"/>
    <x v="0"/>
    <s v="Restricted"/>
    <n v="106"/>
    <s v="Medium"/>
    <x v="97"/>
  </r>
  <r>
    <x v="2744"/>
    <x v="0"/>
    <s v="Schubert In Love"/>
    <s v="Lars Bchel"/>
    <s v="Olaf Schubert, Mario Adorf, Marie Leuenberger, Jochen Barkas, Bert Stephan, Martina Hill, Christoph Jungmann, Luise Wolfram, Hildegard Schroedter, Imke Buchel"/>
    <x v="84"/>
    <s v="March 1, 2018"/>
    <n v="2021"/>
    <x v="32"/>
    <n v="10"/>
    <s v="TV-14"/>
    <x v="1"/>
    <s v="Guidance"/>
    <n v="94"/>
    <s v="Medium"/>
    <x v="43"/>
  </r>
  <r>
    <x v="2745"/>
    <x v="0"/>
    <s v="Shubh Aarambh"/>
    <s v="Amit Barot"/>
    <s v="Harsh Chhaya, Prachi Shah, Bharat Chawda, Deeksha Joshi, Aarjav Trivedi, Prashant Barot, Harsha Bhavsar"/>
    <x v="4"/>
    <s v="March 1, 2018"/>
    <n v="2021"/>
    <x v="5"/>
    <n v="9"/>
    <s v="TV-PG"/>
    <x v="2"/>
    <s v="Guidance"/>
    <n v="127"/>
    <s v="Medium"/>
    <x v="23"/>
  </r>
  <r>
    <x v="2746"/>
    <x v="0"/>
    <s v="Something Huge"/>
    <s v="Carlo Padial"/>
    <s v="Berto Romero, Carolina Bang, Javier Botet, Carlos Areces, Miguel Noguera, Toni Sevilla"/>
    <x v="35"/>
    <s v="March 1, 2018"/>
    <n v="2021"/>
    <x v="5"/>
    <n v="9"/>
    <s v="TV-MA"/>
    <x v="0"/>
    <s v="Restricted"/>
    <n v="87"/>
    <s v="Short"/>
    <x v="122"/>
  </r>
  <r>
    <x v="2747"/>
    <x v="0"/>
    <s v="Swades"/>
    <s v="Ashutosh Gowariker"/>
    <s v="Shah Rukh Khan, Gayatri Joshi, Kishori Balal, Smith Seth, Lekh Tandon, Rajesh Vivek, Daya Shankar Pandey, Farrukh Jaffar"/>
    <x v="4"/>
    <s v="March 1, 2018"/>
    <n v="2021"/>
    <x v="14"/>
    <n v="22"/>
    <s v="TV-PG"/>
    <x v="2"/>
    <s v="Guidance"/>
    <n v="185"/>
    <s v="Long"/>
    <x v="3"/>
  </r>
  <r>
    <x v="2748"/>
    <x v="0"/>
    <s v="Swearnet Live"/>
    <s v="Mike Smith, John Paul Tremblay, Robb Wells"/>
    <s v="Mike Smith, John Paul Tremblay, Robb Wells, John Dunsworth, Pat Roach, Leigh MacInnis, Luke Gordon"/>
    <x v="24"/>
    <s v="March 1, 2018"/>
    <n v="2021"/>
    <x v="28"/>
    <n v="12"/>
    <s v="TV-MA"/>
    <x v="0"/>
    <s v="Restricted"/>
    <n v="75"/>
    <s v="Short"/>
    <x v="43"/>
  </r>
  <r>
    <x v="2749"/>
    <x v="0"/>
    <s v="Trailer Park Boys Live at the North Pole"/>
    <s v="Mike Smith, John Paul Tremblay, Robb Wells"/>
    <s v="Mike Smith, John Paul Tremblay, Robb Wells, John Dunsworth, Pat Roach, Jacob Rolfe, Marguerite McNeil, Doug Barron, Paul Doucette, Gareth Meagher"/>
    <x v="24"/>
    <s v="March 1, 2018"/>
    <n v="2021"/>
    <x v="28"/>
    <n v="12"/>
    <s v="TV-MA"/>
    <x v="0"/>
    <s v="Restricted"/>
    <n v="89"/>
    <s v="Short"/>
    <x v="67"/>
  </r>
  <r>
    <x v="2750"/>
    <x v="0"/>
    <s v="Trailer Park Boys Live In F**kin' Dublin"/>
    <s v="Mike Smith, John Paul Tremblay, Robb Wells"/>
    <s v="Mike Smith, John Paul Tremblay, Robb Wells, Pat Roach"/>
    <x v="24"/>
    <s v="March 1, 2018"/>
    <n v="2021"/>
    <x v="28"/>
    <n v="12"/>
    <s v="TV-MA"/>
    <x v="0"/>
    <s v="Restricted"/>
    <n v="81"/>
    <s v="Short"/>
    <x v="67"/>
  </r>
  <r>
    <x v="2751"/>
    <x v="0"/>
    <s v="Trailer Park Boys: Say Goodnight to the Bad Guys"/>
    <s v="Mike Clattenburg"/>
    <s v="John Paul Tremblay, Robb Wells, John Dunsworth, Patrick Roach, Lucy Decoutere, Sarah Dunsworth, Barrie Dunn, Jeanna Harrison, Shelley Thompson, Tyrone Parsons"/>
    <x v="24"/>
    <s v="March 1, 2018"/>
    <n v="2021"/>
    <x v="16"/>
    <n v="18"/>
    <s v="TV-MA"/>
    <x v="0"/>
    <s v="Restricted"/>
    <n v="47"/>
    <s v="Short"/>
    <x v="29"/>
  </r>
  <r>
    <x v="2752"/>
    <x v="0"/>
    <s v="Trailer Park Boys: Xmas Special"/>
    <s v="Mike Clattenburg"/>
    <s v="John Paul Tremblay, Robb Wells, John Dunsworth, Patrick Roach, Lucy Decoutere, Sarah Dunsworth, Cory Bowles, Barrie Dunn, Michael Jackson, Shelley Thompson"/>
    <x v="24"/>
    <s v="March 1, 2018"/>
    <n v="2021"/>
    <x v="14"/>
    <n v="22"/>
    <s v="TV-MA"/>
    <x v="0"/>
    <s v="Restricted"/>
    <n v="46"/>
    <s v="Short"/>
    <x v="67"/>
  </r>
  <r>
    <x v="2753"/>
    <x v="0"/>
    <s v="Tu Hai Mera Sunday"/>
    <s v="Milind Dhaimade"/>
    <s v="Barun Sobti, Shahana Goswami, Vishal Malhotra, Avinash Tiwary, Rasika Dugal, Maanvi Gagroo, Nakul Bhalla, Jay Upadhyay"/>
    <x v="4"/>
    <s v="March 1, 2018"/>
    <n v="2021"/>
    <x v="32"/>
    <n v="10"/>
    <s v="TV-14"/>
    <x v="1"/>
    <s v="Guidance"/>
    <n v="125"/>
    <s v="Medium"/>
    <x v="122"/>
  </r>
  <r>
    <x v="2754"/>
    <x v="0"/>
    <s v="Yuva"/>
    <s v="Mani Ratnam"/>
    <s v="Ajay Devgn, Abhishek Bachchan, Vivek Oberoi, Esha Deol, Kareena Kapoor, Rani Mukerji, Loveleen Mishra, Anant Nag, Om Puri, Vijay Raaz, Sonu Sood"/>
    <x v="4"/>
    <s v="March 1, 2018"/>
    <n v="2021"/>
    <x v="14"/>
    <n v="22"/>
    <s v="TV-14"/>
    <x v="1"/>
    <s v="Guidance"/>
    <n v="160"/>
    <s v="Medium"/>
    <x v="3"/>
  </r>
  <r>
    <x v="2755"/>
    <x v="0"/>
    <s v="Marlon Wayans: Woke-ish"/>
    <s v="Marcus Raboy"/>
    <s v="Marlon Wayans"/>
    <x v="2"/>
    <s v="February 27, 2018"/>
    <n v="2021"/>
    <x v="21"/>
    <n v="8"/>
    <s v="TV-MA"/>
    <x v="0"/>
    <s v="Restricted"/>
    <n v="67"/>
    <s v="Short"/>
    <x v="59"/>
  </r>
  <r>
    <x v="2756"/>
    <x v="0"/>
    <s v="Veronica"/>
    <s v="Paco Plaza"/>
    <s v="Sandra Escacena, Claudia Placer, Bruna Gonzlez, Ivn Chavero, Ana Torrent, Consuelo Trujillo"/>
    <x v="35"/>
    <s v="February 25, 2018"/>
    <n v="2021"/>
    <x v="5"/>
    <n v="9"/>
    <s v="TV-MA"/>
    <x v="0"/>
    <s v="Restricted"/>
    <n v="105"/>
    <s v="Medium"/>
    <x v="86"/>
  </r>
  <r>
    <x v="2757"/>
    <x v="0"/>
    <s v="Mute"/>
    <s v="Duncan Jones"/>
    <s v="Alexander Skarsgrd, Paul Rudd, Justin Theroux"/>
    <x v="355"/>
    <s v="February 23, 2018"/>
    <n v="2021"/>
    <x v="21"/>
    <n v="8"/>
    <s v="TV-MA"/>
    <x v="0"/>
    <s v="Restricted"/>
    <n v="127"/>
    <s v="Medium"/>
    <x v="16"/>
  </r>
  <r>
    <x v="2758"/>
    <x v="0"/>
    <s v="Forgotten"/>
    <s v="Hang-Jun Jang"/>
    <s v="Ha-neul Kang, Moo-Yul Kim, Young-hee Na, Seong-kun Mun, Myung-Ryul Nam, Eun-woo Lee, Chan-bi Jung, Go Choi, Seong-il Bae, Soon-won Lee"/>
    <x v="68"/>
    <s v="February 21, 2018"/>
    <n v="2021"/>
    <x v="5"/>
    <n v="9"/>
    <s v="TV-MA"/>
    <x v="0"/>
    <s v="Restricted"/>
    <n v="109"/>
    <s v="Medium"/>
    <x v="20"/>
  </r>
  <r>
    <x v="2759"/>
    <x v="0"/>
    <s v="FullMetal Alchemist"/>
    <s v="Fumihiko Sori"/>
    <s v="Ryosuke Yamada, Tsubasa Honda, Dean Fujioka, Misako Renbutsu, Kanata Hongo, Shinji Uchiyama, Jun Kunimura, Yo Oizumi, Ryuta Sato, Fumiyo Kohinata, Yasuko Matsuyuki"/>
    <x v="8"/>
    <s v="February 19, 2018"/>
    <n v="2021"/>
    <x v="5"/>
    <n v="9"/>
    <s v="TV-PG"/>
    <x v="2"/>
    <s v="Guidance"/>
    <n v="134"/>
    <s v="Medium"/>
    <x v="53"/>
  </r>
  <r>
    <x v="2760"/>
    <x v="0"/>
    <s v="Agustn Aristarn: Soy Rada"/>
    <s v="Mariano Baez"/>
    <s v="Agustn Aristarn"/>
    <x v="42"/>
    <s v="February 16, 2018"/>
    <n v="2021"/>
    <x v="21"/>
    <n v="8"/>
    <s v="TV-MA"/>
    <x v="0"/>
    <s v="Restricted"/>
    <n v="60"/>
    <s v="Short"/>
    <x v="59"/>
  </r>
  <r>
    <x v="2761"/>
    <x v="0"/>
    <s v="Irreplaceable You"/>
    <s v="Stephanie Laing"/>
    <s v="Gugu Mbatha-Raw, Michiel Huisman, Christopher Walken, Steve Coogan, Kate McKinnon, Jacki Weaver, Timothy Simons, Brian Tyree Henry, Alanna Masterson, Gayle Rankin, Tamara Tunie"/>
    <x v="2"/>
    <s v="February 16, 2018"/>
    <n v="2021"/>
    <x v="21"/>
    <n v="8"/>
    <s v="TV-MA"/>
    <x v="0"/>
    <s v="Restricted"/>
    <n v="96"/>
    <s v="Medium"/>
    <x v="21"/>
  </r>
  <r>
    <x v="2762"/>
    <x v="0"/>
    <s v="Chris Rock: Tamborine"/>
    <s v="Bo Burnham"/>
    <s v="Chris Rock"/>
    <x v="2"/>
    <s v="February 14, 2018"/>
    <n v="2021"/>
    <x v="21"/>
    <n v="8"/>
    <s v="TV-MA"/>
    <x v="0"/>
    <s v="Restricted"/>
    <n v="65"/>
    <s v="Short"/>
    <x v="59"/>
  </r>
  <r>
    <x v="2763"/>
    <x v="0"/>
    <s v="Love Per Square Foot"/>
    <s v="Anand Tiwari"/>
    <s v="Vicky Kaushal, Angira Dhar, Alankrita Sahai, Raghuvir Yadav, Ratna Pathak Shah, Supriya Pathak"/>
    <x v="4"/>
    <s v="February 14, 2018"/>
    <n v="2021"/>
    <x v="21"/>
    <n v="8"/>
    <s v="TV-14"/>
    <x v="1"/>
    <s v="Guidance"/>
    <n v="133"/>
    <s v="Medium"/>
    <x v="4"/>
  </r>
  <r>
    <x v="2764"/>
    <x v="0"/>
    <s v="Seeing Allred"/>
    <s v="Roberta Grossman, Sophie Sartain"/>
    <s v="Gloria Allred"/>
    <x v="2"/>
    <s v="February 9, 2018"/>
    <n v="2021"/>
    <x v="21"/>
    <n v="8"/>
    <s v="TV-14"/>
    <x v="1"/>
    <s v="Guidance"/>
    <n v="96"/>
    <s v="Medium"/>
    <x v="65"/>
  </r>
  <r>
    <x v="2765"/>
    <x v="0"/>
    <s v="The Ritual"/>
    <s v="David Bruckner"/>
    <s v="Rafe Spall, Arsher Ali, Robert James-Collier, Sam Troughton"/>
    <x v="356"/>
    <s v="February 9, 2018"/>
    <n v="2021"/>
    <x v="21"/>
    <n v="8"/>
    <s v="TV-MA"/>
    <x v="0"/>
    <s v="Restricted"/>
    <n v="95"/>
    <s v="Medium"/>
    <x v="86"/>
  </r>
  <r>
    <x v="2766"/>
    <x v="0"/>
    <s v="When We First Met"/>
    <s v="Ari Sandel"/>
    <s v="Adam DeVine, Alexandra Daddario, Shelley Hennig, Robbie Amell, Andrew Bachelor"/>
    <x v="2"/>
    <s v="February 9, 2018"/>
    <n v="2021"/>
    <x v="21"/>
    <n v="8"/>
    <s v="TV-14"/>
    <x v="1"/>
    <s v="Guidance"/>
    <n v="97"/>
    <s v="Medium"/>
    <x v="35"/>
  </r>
  <r>
    <x v="2767"/>
    <x v="0"/>
    <s v="The Cloverfield Paradox"/>
    <s v="Julius Onah"/>
    <s v="Gugu Mbatha-Raw, David Oyelowo, Daniel Brhl, John Ortiz, Chris O'Dowd, Aksel Hennie, Zhang Ziyi, Elizabeth Debicki, Roger Davies, Clover Nee"/>
    <x v="2"/>
    <s v="February 5, 2018"/>
    <n v="2021"/>
    <x v="21"/>
    <n v="8"/>
    <s v="PG-13"/>
    <x v="1"/>
    <s v="Guidance"/>
    <n v="102"/>
    <s v="Medium"/>
    <x v="26"/>
  </r>
  <r>
    <x v="2768"/>
    <x v="0"/>
    <s v="On Body and Soul"/>
    <s v="Ildiko Enyedi"/>
    <s v="Alexandra Borbly, Gza Morcsnyi, Rka Tenki, Zoltn Schneider, Ervin Nagy, Itala Bekes, va Bata, Pl Mcsai, Zsuzsa Jaro, Nra Rainer-Micsinyei"/>
    <x v="243"/>
    <s v="February 2, 2018"/>
    <n v="2021"/>
    <x v="5"/>
    <n v="9"/>
    <s v="TV-MA"/>
    <x v="0"/>
    <s v="Restricted"/>
    <n v="116"/>
    <s v="Medium"/>
    <x v="23"/>
  </r>
  <r>
    <x v="2769"/>
    <x v="0"/>
    <s v="The Bros"/>
    <s v="You-Jeong Chang"/>
    <s v="Dong-hwi Lee, Dong-seok Ma, Ha-Nui Lee, Woo-jin Jo, Young-chang Song, Chang-wook Ji, Man-seok Oh, Ye-ji Seo"/>
    <x v="68"/>
    <s v="February 2, 2018"/>
    <n v="2021"/>
    <x v="5"/>
    <n v="9"/>
    <s v="TV-14"/>
    <x v="1"/>
    <s v="Guidance"/>
    <n v="102"/>
    <s v="Medium"/>
    <x v="36"/>
  </r>
  <r>
    <x v="2770"/>
    <x v="0"/>
    <s v="Newness"/>
    <s v="Drake Doremus"/>
    <s v="Nicholas Hoult, Laia Costa, Danny Huston, Courtney Eaton, Matthew Gray Gubler, Albert Hammond Jr."/>
    <x v="2"/>
    <s v="February 1, 2018"/>
    <n v="2021"/>
    <x v="5"/>
    <n v="9"/>
    <s v="TV-MA"/>
    <x v="0"/>
    <s v="Restricted"/>
    <n v="117"/>
    <s v="Medium"/>
    <x v="54"/>
  </r>
  <r>
    <x v="2771"/>
    <x v="0"/>
    <s v="Expedition Happiness"/>
    <s v="Selima Taibi"/>
    <s v="Selima Taibi, Felix Starck"/>
    <x v="84"/>
    <s v="January 31, 2018"/>
    <n v="2021"/>
    <x v="5"/>
    <n v="9"/>
    <s v="TV-PG"/>
    <x v="2"/>
    <s v="Guidance"/>
    <n v="96"/>
    <s v="Medium"/>
    <x v="98"/>
  </r>
  <r>
    <x v="2772"/>
    <x v="0"/>
    <s v="Jerry Seinfeld: I'm Telling You for the Last Time"/>
    <s v="Marty Callner"/>
    <s v="Jerry Seinfeld"/>
    <x v="2"/>
    <s v="January 30, 2018"/>
    <n v="2021"/>
    <x v="2"/>
    <n v="28"/>
    <s v="TV-14"/>
    <x v="1"/>
    <s v="Guidance"/>
    <n v="69"/>
    <s v="Short"/>
    <x v="59"/>
  </r>
  <r>
    <x v="2773"/>
    <x v="0"/>
    <s v="Holy Camp!"/>
    <s v="Javier Ambrossi, Javier Calvo"/>
    <s v="Macarena Garca, Anna Castillo, Beln Cuesta, Gracia Olayo, Richard Collins-Moore, Llum Barrera, Secun de la Rosa, Mara Isabel Daz, Vctor Elas, Henry Mndez, Esti Quesada"/>
    <x v="35"/>
    <s v="January 29, 2018"/>
    <n v="2021"/>
    <x v="5"/>
    <n v="9"/>
    <s v="TV-MA"/>
    <x v="0"/>
    <s v="Restricted"/>
    <n v="108"/>
    <s v="Medium"/>
    <x v="254"/>
  </r>
  <r>
    <x v="2774"/>
    <x v="0"/>
    <s v="A Futile and Stupid Gesture"/>
    <s v="David Wain"/>
    <s v="Will Forte, Domhnall Gleeson, Martin Mull, Joel McHale, Matt Lucas, Thomas Lennon, Seth Green, Jackie Tohn, Natasha Lyonne, Emmy Rossum, Elvy Yost, Matt Walsh, John Gemberling, Rick Glassman, Camille Guaty"/>
    <x v="2"/>
    <s v="January 26, 2018"/>
    <n v="2021"/>
    <x v="21"/>
    <n v="8"/>
    <s v="TV-MA"/>
    <x v="0"/>
    <s v="Restricted"/>
    <n v="102"/>
    <s v="Medium"/>
    <x v="5"/>
  </r>
  <r>
    <x v="2775"/>
    <x v="0"/>
    <s v="Fakkah Fuzz: Almost Banned"/>
    <s v="Michael McKay"/>
    <s v="Fakkah Fuzz"/>
    <x v="160"/>
    <s v="January 26, 2018"/>
    <n v="2021"/>
    <x v="21"/>
    <n v="8"/>
    <s v="TV-MA"/>
    <x v="0"/>
    <s v="Restricted"/>
    <n v="61"/>
    <s v="Short"/>
    <x v="59"/>
  </r>
  <r>
    <x v="2776"/>
    <x v="0"/>
    <s v="Sebastin Marcelo Wainraich"/>
    <s v="Ral Campos, Jan Suter"/>
    <s v="Sebastin Marcelo Wainraich"/>
    <x v="42"/>
    <s v="January 26, 2018"/>
    <n v="2021"/>
    <x v="21"/>
    <n v="8"/>
    <s v="TV-MA"/>
    <x v="0"/>
    <s v="Restricted"/>
    <n v="49"/>
    <s v="Short"/>
    <x v="59"/>
  </r>
  <r>
    <x v="2777"/>
    <x v="0"/>
    <s v="Acts of Vengeance"/>
    <s v="Isaac Florentine"/>
    <s v="Antonio Banderas, Karl Urban, Paz Vega, Robert Forster, Clint Dyer, Cristina Serafini, Lillian Blankenship, Atanas Srebrev, Mark Rhino Smith"/>
    <x v="46"/>
    <s v="January 25, 2018"/>
    <n v="2021"/>
    <x v="5"/>
    <n v="9"/>
    <s v="R"/>
    <x v="0"/>
    <s v="Restricted"/>
    <n v="87"/>
    <s v="Short"/>
    <x v="32"/>
  </r>
  <r>
    <x v="2778"/>
    <x v="0"/>
    <s v="Ricardo Quevedo: Hay gente as"/>
    <s v="Ral Campos, Jan Suter"/>
    <s v="Ricardo Quevedo"/>
    <x v="36"/>
    <s v="January 24, 2018"/>
    <n v="2021"/>
    <x v="21"/>
    <n v="8"/>
    <s v="TV-MA"/>
    <x v="0"/>
    <s v="Restricted"/>
    <n v="59"/>
    <s v="Short"/>
    <x v="59"/>
  </r>
  <r>
    <x v="2779"/>
    <x v="0"/>
    <s v="Todd Glass: Act Happy"/>
    <s v="Scott Moran"/>
    <s v="Todd Glass"/>
    <x v="2"/>
    <s v="January 23, 2018"/>
    <n v="2021"/>
    <x v="21"/>
    <n v="8"/>
    <s v="TV-MA"/>
    <x v="0"/>
    <s v="Restricted"/>
    <n v="63"/>
    <s v="Short"/>
    <x v="59"/>
  </r>
  <r>
    <x v="2780"/>
    <x v="0"/>
    <s v="Harith Iskander: I Told You So"/>
    <s v="Michael McKay"/>
    <s v="Harith Iskander"/>
    <x v="2"/>
    <s v="January 19, 2018"/>
    <n v="2021"/>
    <x v="21"/>
    <n v="8"/>
    <s v="TV-14"/>
    <x v="1"/>
    <s v="Guidance"/>
    <n v="62"/>
    <s v="Short"/>
    <x v="59"/>
  </r>
  <r>
    <x v="2781"/>
    <x v="0"/>
    <s v="Step Sisters"/>
    <s v="Charles Stone III"/>
    <s v="Megalyn Echikunwoke, Eden Sher, Lyndon Smith, Gage Golightly, Matt McGorry, Marque Richardson, Alessandra Torresani, Naturi Naughton, Nia Jervier, Robert Curtis Brown"/>
    <x v="2"/>
    <s v="January 19, 2018"/>
    <n v="2021"/>
    <x v="21"/>
    <n v="8"/>
    <s v="PG-13"/>
    <x v="1"/>
    <s v="Guidance"/>
    <n v="108"/>
    <s v="Medium"/>
    <x v="5"/>
  </r>
  <r>
    <x v="2782"/>
    <x v="0"/>
    <s v="The Open House"/>
    <s v="Matt Angel, Suzanne Coote"/>
    <s v="Dylan Minnette, Piercey Dalton, Patricia Bethune, Sharif Atkins, Aaron Abrams, Edward Olson, Katie Walder, Paul Rae"/>
    <x v="41"/>
    <s v="January 19, 2018"/>
    <n v="2021"/>
    <x v="21"/>
    <n v="8"/>
    <s v="TV-MA"/>
    <x v="0"/>
    <s v="Restricted"/>
    <n v="95"/>
    <s v="Medium"/>
    <x v="94"/>
  </r>
  <r>
    <x v="2783"/>
    <x v="0"/>
    <s v="Bad Day for the Cut"/>
    <s v="Chris Baugh"/>
    <s v="Nigel O'Neill, Susan Lynch, Jzef Pawlowski, Stuart Graham, David Pearse, Brian Milligan, Anna Prochniak, Stella McCusker, Ian McElhinney, Lalor Roddy"/>
    <x v="1"/>
    <s v="January 18, 2018"/>
    <n v="2021"/>
    <x v="5"/>
    <n v="9"/>
    <s v="TV-MA"/>
    <x v="0"/>
    <s v="Restricted"/>
    <n v="99"/>
    <s v="Medium"/>
    <x v="124"/>
  </r>
  <r>
    <x v="2784"/>
    <x v="0"/>
    <s v="Arango y Sanint: Rase el show"/>
    <s v="Ral Campos, Jan Suter"/>
    <s v="Julin Arango, Antonio Sanint"/>
    <x v="36"/>
    <s v="January 17, 2018"/>
    <n v="2021"/>
    <x v="21"/>
    <n v="8"/>
    <s v="TV-MA"/>
    <x v="0"/>
    <s v="Restricted"/>
    <n v="62"/>
    <s v="Short"/>
    <x v="59"/>
  </r>
  <r>
    <x v="2785"/>
    <x v="1"/>
    <s v="Godzilla"/>
    <s v="Kobun Shizuno, Hiroyuki Seshita"/>
    <s v="Mamoru Miyano, Takahiro Sakurai, Kana Hanazawa, Tomokazu Sugita, Yuki Kaji, Junichi Suwabe, Daisuke Ono, Kenta Miyake, Kenyu Horiuchi, Kazuya Nakai, Kazuhiro Yamaji"/>
    <x v="8"/>
    <s v="January 17, 2018"/>
    <n v="2021"/>
    <x v="5"/>
    <n v="9"/>
    <s v="TV-14"/>
    <x v="1"/>
    <s v="Guidance"/>
    <s v="1 Season"/>
    <s v="Seasons"/>
    <x v="61"/>
  </r>
  <r>
    <x v="2786"/>
    <x v="0"/>
    <s v="Alibaba Aur 40 Chor"/>
    <s v="Latif Faiziyev, Umesh Mehra"/>
    <s v="Dharmendra, Hema Malini, Zeenat Aman, Rolan Bykov, Prem Chopra, Yakub Akhmedov, Madan Puri, Sofiko Chiaureli"/>
    <x v="357"/>
    <s v="January 15, 2018"/>
    <n v="2021"/>
    <x v="37"/>
    <n v="46"/>
    <s v="TV-14"/>
    <x v="1"/>
    <s v="Guidance"/>
    <n v="147"/>
    <s v="Medium"/>
    <x v="193"/>
  </r>
  <r>
    <x v="2787"/>
    <x v="0"/>
    <s v="Pyar Ke Do Pal"/>
    <s v="Rajiv Mehra"/>
    <s v="Mithun Chakraborty, Jayapradha, Simple Kapadia, Krishan Dhawan, Jagdeep, Bindu, Satyendra Kapoor, Shubha Khote, Amrit Pal, Lalita Pawar"/>
    <x v="4"/>
    <s v="January 15, 2018"/>
    <n v="2021"/>
    <x v="33"/>
    <n v="40"/>
    <s v="TV-14"/>
    <x v="1"/>
    <s v="Guidance"/>
    <n v="153"/>
    <s v="Medium"/>
    <x v="51"/>
  </r>
  <r>
    <x v="2788"/>
    <x v="0"/>
    <s v="Rip Tide"/>
    <s v="Rhiannon Bannenberg"/>
    <s v="Debby Ryan, Genevieve Hegney, Andrew Creer, Naomi Sequeira, Aaron Jeffery, Valerie Bader, Jeremy Lindsay Taylor, Danielle Carter, Marcus Graham, Kimie Tsukakoshi"/>
    <x v="358"/>
    <s v="January 15, 2018"/>
    <n v="2021"/>
    <x v="5"/>
    <n v="9"/>
    <s v="TV-PG"/>
    <x v="2"/>
    <s v="Guidance"/>
    <n v="87"/>
    <s v="Short"/>
    <x v="154"/>
  </r>
  <r>
    <x v="2789"/>
    <x v="0"/>
    <s v="Milada"/>
    <s v="David Mrnka"/>
    <s v="Ayelet Zurer, Robert Gant, Vica Kerekes, Aa Geislerov, Ivana Chlkov, Vladimr Javorsk, Dagmar Blhov, Jaromr Dulava, Martin Pechlt, Brian Caspe"/>
    <x v="359"/>
    <s v="January 12, 2018"/>
    <n v="2021"/>
    <x v="5"/>
    <n v="9"/>
    <s v="TV-14"/>
    <x v="1"/>
    <s v="Guidance"/>
    <n v="124"/>
    <s v="Medium"/>
    <x v="3"/>
  </r>
  <r>
    <x v="2790"/>
    <x v="0"/>
    <s v="The Polka King"/>
    <s v="Maya Forbes"/>
    <s v="Jack Black, Jenny Slate, Jason Schwartzman, Jacki Weaver, J.B. Smoove, Vanessa Bayer, Robert Capron, Willie Garson, Lew Schneider"/>
    <x v="2"/>
    <s v="January 12, 2018"/>
    <n v="2021"/>
    <x v="21"/>
    <n v="8"/>
    <s v="TV-14"/>
    <x v="1"/>
    <s v="Guidance"/>
    <n v="94"/>
    <s v="Medium"/>
    <x v="56"/>
  </r>
  <r>
    <x v="2791"/>
    <x v="0"/>
    <s v="Tom Segura: Disgraceful"/>
    <s v="Jay Karas"/>
    <s v="Tom Segura"/>
    <x v="2"/>
    <s v="January 12, 2018"/>
    <n v="2021"/>
    <x v="21"/>
    <n v="8"/>
    <s v="TV-MA"/>
    <x v="0"/>
    <s v="Restricted"/>
    <n v="71"/>
    <s v="Short"/>
    <x v="59"/>
  </r>
  <r>
    <x v="2792"/>
    <x v="0"/>
    <s v="The House Next Door"/>
    <s v="Milind Rau"/>
    <s v="Siddharth, Andrea Jeremiah, Anisha Victor, Atul Kulkarni, Suresh, Prakash Belawadi"/>
    <x v="4"/>
    <s v="January 9, 2018"/>
    <n v="2021"/>
    <x v="5"/>
    <n v="9"/>
    <s v="TV-MA"/>
    <x v="0"/>
    <s v="Restricted"/>
    <n v="135"/>
    <s v="Medium"/>
    <x v="86"/>
  </r>
  <r>
    <x v="2793"/>
    <x v="0"/>
    <s v="Before I Wake"/>
    <s v="Mike Flanagan"/>
    <s v="Kate Bosworth, Thomas Jane, Jacob Tremblay, Annabeth Gish, Dash Mihok, Jay Karnes, Lance E. Nichols"/>
    <x v="2"/>
    <s v="January 5, 2018"/>
    <n v="2021"/>
    <x v="32"/>
    <n v="10"/>
    <s v="PG-13"/>
    <x v="1"/>
    <s v="Guidance"/>
    <n v="97"/>
    <s v="Medium"/>
    <x v="94"/>
  </r>
  <r>
    <x v="2794"/>
    <x v="1"/>
    <s v="Devilman Crybaby"/>
    <s v="Masaaki Yuasa"/>
    <s v="Kouki Uchiyama, Ayumu Murase, Megumi Han, Ami Koshimizu, Atsuko Tanaka, Rikiya Koyama, Avu-chan, Kenjiro Tsuda, KEN THE 390, Subaru Kimura, Young Dais, Hannya, AFRA"/>
    <x v="8"/>
    <s v="January 5, 2018"/>
    <n v="2021"/>
    <x v="21"/>
    <n v="8"/>
    <s v="TV-MA"/>
    <x v="0"/>
    <s v="Restricted"/>
    <s v="1 Season"/>
    <s v="Seasons"/>
    <x v="255"/>
  </r>
  <r>
    <x v="2795"/>
    <x v="0"/>
    <s v="Mustang Island"/>
    <s v="Craig Elrod"/>
    <s v="Macon Blair, Lee Eddy, John Merriman, Byron Brown, Jason Newman"/>
    <x v="2"/>
    <s v="January 2, 2018"/>
    <n v="2021"/>
    <x v="5"/>
    <n v="9"/>
    <s v="TV-14"/>
    <x v="1"/>
    <s v="Guidance"/>
    <n v="86"/>
    <s v="Short"/>
    <x v="22"/>
  </r>
  <r>
    <x v="27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s v="January 1, 2018"/>
    <n v="2021"/>
    <x v="3"/>
    <n v="16"/>
    <s v="TV-14"/>
    <x v="1"/>
    <s v="Guidance"/>
    <s v="5 Seasons"/>
    <s v="Seasons"/>
    <x v="223"/>
  </r>
  <r>
    <x v="2797"/>
    <x v="1"/>
    <s v="Dave Chappelle: Equanimity &amp; The Bird Revelation"/>
    <s v="Stan Lathan"/>
    <s v="Dave Chappelle"/>
    <x v="2"/>
    <s v="December 31, 2017"/>
    <n v="2021"/>
    <x v="5"/>
    <n v="9"/>
    <s v="TV-MA"/>
    <x v="0"/>
    <s v="Restricted"/>
    <s v="1 Season"/>
    <s v="Seasons"/>
    <x v="161"/>
  </r>
  <r>
    <x v="2798"/>
    <x v="0"/>
    <s v="Fun Mom Dinner"/>
    <s v="Alethea Jones"/>
    <s v="Katie Aselton, Toni Collette, Bridget Everett, Molly Shannon, Adam Scott, Rob Huebel, Adam Levine, Paul Rust"/>
    <x v="2"/>
    <s v="December 31, 2017"/>
    <n v="2021"/>
    <x v="5"/>
    <n v="9"/>
    <s v="R"/>
    <x v="0"/>
    <s v="Restricted"/>
    <n v="82"/>
    <s v="Short"/>
    <x v="43"/>
  </r>
  <r>
    <x v="2799"/>
    <x v="0"/>
    <s v="Goon: Last of the Enforcers"/>
    <s v="Jay Baruchel"/>
    <s v="Seann William Scott, Alison Pill, Liev Schreiber, Marc-Andr Grondin, Wyatt Russell, Elisha Cuthbert, Callum Keith Rennie, Jason Jones, Kim Coates, T.J. Miller"/>
    <x v="24"/>
    <s v="December 30, 2017"/>
    <n v="2021"/>
    <x v="32"/>
    <n v="10"/>
    <s v="R"/>
    <x v="0"/>
    <s v="Restricted"/>
    <n v="102"/>
    <s v="Medium"/>
    <x v="138"/>
  </r>
  <r>
    <x v="2800"/>
    <x v="0"/>
    <s v="The Climb"/>
    <s v="Ludovic Bernard"/>
    <s v="Ahmed Sylla, Alice Beladi, Kevin Razy, Nicolas Wanczycki, Waly Dia, Umesh Tamang"/>
    <x v="29"/>
    <s v="December 29, 2017"/>
    <n v="2021"/>
    <x v="5"/>
    <n v="9"/>
    <s v="TV-14"/>
    <x v="1"/>
    <s v="Guidance"/>
    <n v="105"/>
    <s v="Medium"/>
    <x v="15"/>
  </r>
  <r>
    <x v="2801"/>
    <x v="0"/>
    <s v="Bibi &amp; Tina: Tohuwabohu Total"/>
    <s v="Detlev Buck"/>
    <s v="Lina Larissa Strahl, Lisa-Marie Koroll, Louis Held, Lea van Acken, Emilio Sakraya, Michael Maertens, Martin Seifert"/>
    <x v="84"/>
    <s v="December 27, 2017"/>
    <n v="2021"/>
    <x v="5"/>
    <n v="9"/>
    <s v="TV-14"/>
    <x v="1"/>
    <s v="Guidance"/>
    <n v="106"/>
    <s v="Medium"/>
    <x v="63"/>
  </r>
  <r>
    <x v="2802"/>
    <x v="0"/>
    <s v="Mr. Roosevelt"/>
    <s v="Nol Wells"/>
    <s v="Nol Wells, Nick Thune, Britt Lower, Daniella Pineda, Andre Hyland, Armen Weitzman, Sergio Cilli"/>
    <x v="2"/>
    <s v="December 26, 2017"/>
    <n v="2021"/>
    <x v="5"/>
    <n v="9"/>
    <s v="TV-MA"/>
    <x v="0"/>
    <s v="Restricted"/>
    <n v="91"/>
    <s v="Medium"/>
    <x v="56"/>
  </r>
  <r>
    <x v="2803"/>
    <x v="0"/>
    <s v="Todd Barry: Spicy Honey"/>
    <s v="Jay Chapman"/>
    <s v="Todd Barry"/>
    <x v="2"/>
    <s v="December 26, 2017"/>
    <n v="2021"/>
    <x v="5"/>
    <n v="9"/>
    <s v="TV-MA"/>
    <x v="0"/>
    <s v="Restricted"/>
    <n v="61"/>
    <s v="Short"/>
    <x v="59"/>
  </r>
  <r>
    <x v="2804"/>
    <x v="0"/>
    <s v="Creep 2"/>
    <s v="Patrick Brice"/>
    <s v="Mark Duplass, Desiree Akhavan, Karan Soni"/>
    <x v="2"/>
    <s v="December 23, 2017"/>
    <n v="2021"/>
    <x v="5"/>
    <n v="9"/>
    <s v="TV-MA"/>
    <x v="0"/>
    <s v="Restricted"/>
    <n v="80"/>
    <s v="Short"/>
    <x v="227"/>
  </r>
  <r>
    <x v="2805"/>
    <x v="1"/>
    <s v="Myths &amp; Monsters"/>
    <s v="Daniel Kontur"/>
    <s v="Nicholas Day"/>
    <x v="1"/>
    <s v="December 23, 2017"/>
    <n v="2021"/>
    <x v="5"/>
    <n v="9"/>
    <s v="TV-PG"/>
    <x v="2"/>
    <s v="Guidance"/>
    <s v="1 Season"/>
    <s v="Seasons"/>
    <x v="101"/>
  </r>
  <r>
    <x v="2806"/>
    <x v="0"/>
    <s v="Bright"/>
    <s v="David Ayer"/>
    <s v="Will Smith, Joel Edgerton, Noomi Rapace, Lucy Fry, Edgar Ramrez, Ike Barinholtz, Brad William Henke, Enrique Murciano, Happy Anderson, Kenneth Choi, Andrea Navedo, Dawn Olivieri"/>
    <x v="2"/>
    <s v="December 22, 2017"/>
    <n v="2021"/>
    <x v="5"/>
    <n v="9"/>
    <s v="TV-MA"/>
    <x v="0"/>
    <s v="Restricted"/>
    <n v="118"/>
    <s v="Medium"/>
    <x v="26"/>
  </r>
  <r>
    <x v="2807"/>
    <x v="0"/>
    <s v="Desire"/>
    <s v="Diego Kaplan"/>
    <s v="Carolina Ardohain, Mnica Antonpulos, Guilherme Winter, Juan Sorini, Andrea Frigerio"/>
    <x v="42"/>
    <s v="December 21, 2017"/>
    <n v="2021"/>
    <x v="5"/>
    <n v="9"/>
    <s v="TV-MA"/>
    <x v="0"/>
    <s v="Restricted"/>
    <n v="94"/>
    <s v="Medium"/>
    <x v="23"/>
  </r>
  <r>
    <x v="2808"/>
    <x v="0"/>
    <s v="48 Christmas Wishes"/>
    <s v="Marco Deufemia, Justin G. Dyck"/>
    <s v="Khiyla Aynne, Noah Dyer, Maya Franzoi, Clara Kushnir, Madeline Leon, Liam MacDonald, Matt Schichter, Ethan Yang, Adam Crew"/>
    <x v="24"/>
    <s v="December 20, 2017"/>
    <n v="2021"/>
    <x v="5"/>
    <n v="9"/>
    <s v="TV-G"/>
    <x v="2"/>
    <s v="Guidance"/>
    <n v="84"/>
    <s v="Short"/>
    <x v="17"/>
  </r>
  <r>
    <x v="2809"/>
    <x v="0"/>
    <s v="Jeremiah Tower: The Last Magnificent"/>
    <s v="Lydia Tenaglia"/>
    <s v="Jeremiah Tower, Anthony Bourdain, Mario Batali, Ruth Reichl"/>
    <x v="227"/>
    <s v="December 20, 2017"/>
    <n v="2021"/>
    <x v="32"/>
    <n v="10"/>
    <s v="R"/>
    <x v="0"/>
    <s v="Restricted"/>
    <n v="103"/>
    <s v="Medium"/>
    <x v="65"/>
  </r>
  <r>
    <x v="2810"/>
    <x v="0"/>
    <s v="Russell Howard: Recalibrate"/>
    <s v="Peter Orton"/>
    <s v="Russell Howard"/>
    <x v="1"/>
    <s v="December 19, 2017"/>
    <n v="2021"/>
    <x v="5"/>
    <n v="9"/>
    <s v="TV-MA"/>
    <x v="0"/>
    <s v="Restricted"/>
    <n v="69"/>
    <s v="Short"/>
    <x v="59"/>
  </r>
  <r>
    <x v="2811"/>
    <x v="0"/>
    <s v="Christmas Inheritance"/>
    <s v="Ernie Barbarash"/>
    <s v="Eliza Taylor, Jake Lacy, Andie MacDowell, Michael Xavier, Neil Crone, Anthony Sherwood, Joanna Douglas, Martin Roach"/>
    <x v="2"/>
    <s v="December 15, 2017"/>
    <n v="2021"/>
    <x v="5"/>
    <n v="9"/>
    <s v="TV-G"/>
    <x v="2"/>
    <s v="Guidance"/>
    <n v="105"/>
    <s v="Medium"/>
    <x v="23"/>
  </r>
  <r>
    <x v="2812"/>
    <x v="0"/>
    <s v="Muramba"/>
    <s v="Varun Narvekar"/>
    <s v="Mithila Palkar, Amey Wagh, Sachin Khedekar, Chinmayi Sumit"/>
    <x v="4"/>
    <s v="December 15, 2017"/>
    <n v="2021"/>
    <x v="5"/>
    <n v="9"/>
    <s v="TV-MA"/>
    <x v="0"/>
    <s v="Restricted"/>
    <n v="128"/>
    <s v="Medium"/>
    <x v="36"/>
  </r>
  <r>
    <x v="2813"/>
    <x v="0"/>
    <s v="Pottersville"/>
    <s v="Seth Henrikson"/>
    <s v="Michael Shannon, Judy Greer, Thomas Lennon, Ron Perlman, Christina Hendricks, Ian McShane"/>
    <x v="2"/>
    <s v="December 15, 2017"/>
    <n v="2021"/>
    <x v="5"/>
    <n v="9"/>
    <s v="PG-13"/>
    <x v="1"/>
    <s v="Guidance"/>
    <n v="86"/>
    <s v="Short"/>
    <x v="56"/>
  </r>
  <r>
    <x v="2814"/>
    <x v="0"/>
    <s v="Seoul Searching"/>
    <s v="Benson Lee"/>
    <s v="In-pyo Cha, Justin Chon, Jessika Van, Esteban Ahn, Teo Yoo, Rosalina Leigh, Kang Byul, Crystal Kay, Dante Han, Sue Son, Albert Kong, Byeol Kang, David Lee McInnis, Seung-hyeon Han, Nathalia Ramos, Seong-guk Choi, Ji-a Park"/>
    <x v="360"/>
    <s v="December 15, 2017"/>
    <n v="2021"/>
    <x v="25"/>
    <n v="11"/>
    <s v="TV-MA"/>
    <x v="0"/>
    <s v="Restricted"/>
    <n v="109"/>
    <s v="Medium"/>
    <x v="36"/>
  </r>
  <r>
    <x v="2815"/>
    <x v="0"/>
    <s v="Judd Apatow: The Return"/>
    <s v="Marcus Raboy"/>
    <s v="Judd Apatow"/>
    <x v="2"/>
    <s v="December 12, 2017"/>
    <n v="2021"/>
    <x v="5"/>
    <n v="9"/>
    <s v="TV-MA"/>
    <x v="0"/>
    <s v="Restricted"/>
    <n v="70"/>
    <s v="Short"/>
    <x v="59"/>
  </r>
  <r>
    <x v="2816"/>
    <x v="0"/>
    <s v="El Camino Christmas"/>
    <s v="David E. Talbert"/>
    <s v="Jessica Alba, Tim Allen, Dax Shepard, Vincent D'Onofrio, Luke Grimes, Kurtwood Smith, Michelle Mylett"/>
    <x v="2"/>
    <s v="December 8, 2017"/>
    <n v="2021"/>
    <x v="5"/>
    <n v="9"/>
    <s v="TV-MA"/>
    <x v="0"/>
    <s v="Restricted"/>
    <n v="89"/>
    <s v="Short"/>
    <x v="2"/>
  </r>
  <r>
    <x v="2817"/>
    <x v="0"/>
    <s v="Jaal"/>
    <s v="Umesh Mehra"/>
    <s v="Jeetendra, Mithun Chakraborty, Rekha, Mandakini, Moon Moon Sen, Vinod Mehra, Tanuja, Amrit Pal"/>
    <x v="4"/>
    <s v="December 8, 2017"/>
    <n v="2021"/>
    <x v="33"/>
    <n v="40"/>
    <s v="TV-14"/>
    <x v="1"/>
    <s v="Guidance"/>
    <n v="162"/>
    <s v="Medium"/>
    <x v="32"/>
  </r>
  <r>
    <x v="2818"/>
    <x v="0"/>
    <s v="Shikari"/>
    <s v="Latif Faiziyev, Umesh Mehra"/>
    <s v="Mithun Chakraborty, Naseeruddin Shah, Irina Kushnareva, Varsha Usgaonkar, Gulshan Grover, Anjana Mumtaz, Amrish Puri, Amrit Pal, Achyut Potdar, Lilliput"/>
    <x v="361"/>
    <s v="December 8, 2017"/>
    <n v="2021"/>
    <x v="30"/>
    <n v="35"/>
    <s v="TV-14"/>
    <x v="1"/>
    <s v="Guidance"/>
    <n v="163"/>
    <s v="Medium"/>
    <x v="51"/>
  </r>
  <r>
    <x v="2819"/>
    <x v="0"/>
    <s v="Trolls Holiday Special"/>
    <s v="Joel Crawford"/>
    <s v="Anna Kendrick, Justin Timberlake, Zooey Deschanel, Christopher Mintz-Plasse, James Corden, Ron Funches, Kunal Nayyar, Aino Jawo, Caroline Hjelt, Walt Dohrn"/>
    <x v="2"/>
    <s v="December 6, 2017"/>
    <n v="2021"/>
    <x v="5"/>
    <n v="9"/>
    <s v="TV-Y7"/>
    <x v="3"/>
    <s v="Safe"/>
    <n v="27"/>
    <s v="Short"/>
    <x v="130"/>
  </r>
  <r>
    <x v="2820"/>
    <x v="0"/>
    <s v="Craig Ferguson: Tickle Fight"/>
    <s v="Jay Chapman"/>
    <s v="Craig Ferguson"/>
    <x v="2"/>
    <s v="December 5, 2017"/>
    <n v="2021"/>
    <x v="5"/>
    <n v="9"/>
    <s v="TV-MA"/>
    <x v="0"/>
    <s v="Restricted"/>
    <n v="67"/>
    <s v="Short"/>
    <x v="59"/>
  </r>
  <r>
    <x v="2821"/>
    <x v="0"/>
    <s v="Jab Harry Met Sejal"/>
    <s v="Imtiaz Ali"/>
    <s v="Shah Rukh Khan, Anushka Sharma, Aru Krishansh Verma, Chandan Roy Sanyal, Evelyn Sharma, Kavi Shastri, Barbora Mudrochova, Paula Donner, Denis Dorokhov, Martavious Gayles"/>
    <x v="4"/>
    <s v="December 2, 2017"/>
    <n v="2021"/>
    <x v="5"/>
    <n v="9"/>
    <s v="TV-MA"/>
    <x v="0"/>
    <s v="Restricted"/>
    <n v="142"/>
    <s v="Medium"/>
    <x v="4"/>
  </r>
  <r>
    <x v="2822"/>
    <x v="0"/>
    <s v="Temple"/>
    <s v="Michael Barrett"/>
    <s v="Logan Huffman, Natalia Warner, Brandon Sklenar, Naoto Takenaka, Asahi Uchida, Mei Kurokawa, Hisashi Miyazawa, Miho Tamaki, Seiki Chiba, Yoshimi Tachi"/>
    <x v="120"/>
    <s v="December 2, 2017"/>
    <n v="2021"/>
    <x v="5"/>
    <n v="9"/>
    <s v="TV-MA"/>
    <x v="0"/>
    <s v="Restricted"/>
    <n v="78"/>
    <s v="Short"/>
    <x v="143"/>
  </r>
  <r>
    <x v="2823"/>
    <x v="0"/>
    <s v="A StoryBots Christmas"/>
    <s v="Evan Spiridellis, Jeff Gill"/>
    <s v="Edward Asner, Judy Greer, Erin Fitzgerald, Fred Tatasciore, Jeff Gill, Gregg Spiridellis, Evan Spiridellis, Jim Meskimen, Nate Theis"/>
    <x v="2"/>
    <s v="December 1, 2017"/>
    <n v="2021"/>
    <x v="5"/>
    <n v="9"/>
    <s v="TV-Y"/>
    <x v="3"/>
    <s v="Safe"/>
    <n v="26"/>
    <s v="Short"/>
    <x v="17"/>
  </r>
  <r>
    <x v="2824"/>
    <x v="0"/>
    <s v="Monster Island"/>
    <s v="Leopoldo Aguilar"/>
    <s v="Joey Camen, Fiona Hardingham, Johnny Rose, Katie Leigh, Roger L. Jackson, Wally Wingert, Phillip Vasquez"/>
    <x v="362"/>
    <s v="December 1, 2017"/>
    <n v="2021"/>
    <x v="5"/>
    <n v="9"/>
    <s v="TV-Y7"/>
    <x v="3"/>
    <s v="Safe"/>
    <n v="81"/>
    <s v="Short"/>
    <x v="80"/>
  </r>
  <r>
    <x v="2825"/>
    <x v="0"/>
    <s v="My Happy Family"/>
    <s v="Nana Ekvtimishvili, Simon Gross"/>
    <s v="Ia Shugliashvili, Merab Ninidze, Berta Khapava, Tsisia Qumsishvili, Giorgi Khurtsilava, Giorgi Tabidze, Goven Cheishvili, Dimitri Oragvelidze, Mariam Bokeria"/>
    <x v="363"/>
    <s v="December 1, 2017"/>
    <n v="2021"/>
    <x v="5"/>
    <n v="9"/>
    <s v="TV-14"/>
    <x v="1"/>
    <s v="Guidance"/>
    <n v="119"/>
    <s v="Medium"/>
    <x v="0"/>
  </r>
  <r>
    <x v="2826"/>
    <x v="1"/>
    <s v="Oggy and the Cockroaches"/>
    <s v="Olivier Jean-Marie"/>
    <s v="Don Michael Paul, Tony Sampson, Sam Vincent, Matt Hill, Greg Eagles, Peter Kelamis, Tara Strong, Rick Jones"/>
    <x v="29"/>
    <s v="December 1, 2017"/>
    <n v="2021"/>
    <x v="5"/>
    <n v="9"/>
    <s v="TV-Y7"/>
    <x v="3"/>
    <s v="Safe"/>
    <s v="1 Season"/>
    <s v="Seasons"/>
    <x v="182"/>
  </r>
  <r>
    <x v="2827"/>
    <x v="0"/>
    <s v="The Worthy"/>
    <s v="Ali F. Mostafa"/>
    <s v="Ali Suliman, Mahmoud Al Atrash, Samer al Masri, Rakeen Saad, Habib Ghuloom, Samer Ismail, Salah Hanoun, Maisa Abd Elhadi, Mohammad Al Ibrahimi, Nabeel Ahmad Alkoni"/>
    <x v="364"/>
    <s v="December 1, 2017"/>
    <n v="2021"/>
    <x v="32"/>
    <n v="10"/>
    <s v="TV-MA"/>
    <x v="0"/>
    <s v="Restricted"/>
    <n v="99"/>
    <s v="Medium"/>
    <x v="199"/>
  </r>
  <r>
    <x v="2828"/>
    <x v="0"/>
    <s v="Voyeur"/>
    <s v="Myles Kane, Josh Koury"/>
    <s v="Gay Talese"/>
    <x v="2"/>
    <s v="December 1, 2017"/>
    <n v="2021"/>
    <x v="5"/>
    <n v="9"/>
    <s v="TV-MA"/>
    <x v="0"/>
    <s v="Restricted"/>
    <n v="96"/>
    <s v="Medium"/>
    <x v="65"/>
  </r>
  <r>
    <x v="2829"/>
    <x v="0"/>
    <s v="Poster Boys"/>
    <s v="Shreyas Talpade"/>
    <s v="Sunny Deol, Bobby Deol, Shreyas Talpade, Sonali Kulkarni, Tripti Dimri, Samiksha Bhatnagar, Lovely Singh, Purnima Varma"/>
    <x v="4"/>
    <s v="November 27, 2017"/>
    <n v="2021"/>
    <x v="5"/>
    <n v="9"/>
    <s v="PG-13"/>
    <x v="1"/>
    <s v="Guidance"/>
    <n v="128"/>
    <s v="Medium"/>
    <x v="43"/>
  </r>
  <r>
    <x v="2830"/>
    <x v="0"/>
    <s v="The Girl from the Song"/>
    <s v="Ibai Abad"/>
    <s v="Lewis Rainer, Josephine Berry, Charlotte Atkinson, Charles MacGechan"/>
    <x v="35"/>
    <s v="November 24, 2017"/>
    <n v="2021"/>
    <x v="32"/>
    <n v="10"/>
    <s v="TV-MA"/>
    <x v="0"/>
    <s v="Restricted"/>
    <n v="101"/>
    <s v="Medium"/>
    <x v="0"/>
  </r>
  <r>
    <x v="2831"/>
    <x v="0"/>
    <s v="Barbra: The Music ... The Mem'ries ... The Magic!"/>
    <s v="Barbra Streisand, Jim Gable"/>
    <s v="Barbra Streisand"/>
    <x v="2"/>
    <s v="November 22, 2017"/>
    <n v="2021"/>
    <x v="5"/>
    <n v="9"/>
    <s v="TV-14"/>
    <x v="1"/>
    <s v="Guidance"/>
    <n v="109"/>
    <s v="Medium"/>
    <x v="160"/>
  </r>
  <r>
    <x v="2832"/>
    <x v="0"/>
    <s v="Beat Bugs: All Together Now"/>
    <s v="Josh Wakely"/>
    <s v="Ashleigh Ball, Lili Beaudoin, Charles Demers, Rebecca Husain, Erin Mathews"/>
    <x v="365"/>
    <s v="November 21, 2017"/>
    <n v="2021"/>
    <x v="5"/>
    <n v="9"/>
    <s v="TV-Y"/>
    <x v="3"/>
    <s v="Safe"/>
    <n v="51"/>
    <s v="Short"/>
    <x v="63"/>
  </r>
  <r>
    <x v="2833"/>
    <x v="0"/>
    <s v="Brian Regan: Nunchucks and Flamethrowers"/>
    <s v="Troy Miller"/>
    <s v="Brian Regan"/>
    <x v="2"/>
    <s v="November 21, 2017"/>
    <n v="2021"/>
    <x v="5"/>
    <n v="9"/>
    <s v="TV-PG"/>
    <x v="2"/>
    <s v="Guidance"/>
    <n v="61"/>
    <s v="Short"/>
    <x v="59"/>
  </r>
  <r>
    <x v="2834"/>
    <x v="0"/>
    <s v="Saving Capitalism"/>
    <s v="Jacob Kornbluth"/>
    <s v="Robert Reich"/>
    <x v="2"/>
    <s v="November 21, 2017"/>
    <n v="2021"/>
    <x v="5"/>
    <n v="9"/>
    <s v="TV-PG"/>
    <x v="2"/>
    <s v="Guidance"/>
    <n v="73"/>
    <s v="Short"/>
    <x v="65"/>
  </r>
  <r>
    <x v="2835"/>
    <x v="0"/>
    <s v="A Christmas Prince"/>
    <s v="Alex Zamm"/>
    <s v="Rose McIver, Ben Lamb, Alice Krige, Honor Kneafsey"/>
    <x v="2"/>
    <s v="November 17, 2017"/>
    <n v="2021"/>
    <x v="5"/>
    <n v="9"/>
    <s v="TV-PG"/>
    <x v="2"/>
    <s v="Guidance"/>
    <n v="92"/>
    <s v="Medium"/>
    <x v="202"/>
  </r>
  <r>
    <x v="2836"/>
    <x v="0"/>
    <s v="Jim &amp; Andy: The Great Beyond - Featuring a Very Special, Contractually Obligated Mention of Tony Clifton"/>
    <s v="Chris Smith"/>
    <s v="Jim Carrey"/>
    <x v="41"/>
    <s v="November 17, 2017"/>
    <n v="2021"/>
    <x v="5"/>
    <n v="9"/>
    <s v="TV-MA"/>
    <x v="0"/>
    <s v="Restricted"/>
    <n v="94"/>
    <s v="Medium"/>
    <x v="65"/>
  </r>
  <r>
    <x v="2837"/>
    <x v="0"/>
    <s v="Mudbound"/>
    <s v="Dee Rees"/>
    <s v="Carey Mulligan, Jason Clarke, Mary J. Blige, Garrett Hedlund, Jason Mitchell, Rob Morgan, Jonathan Banks"/>
    <x v="2"/>
    <s v="November 17, 2017"/>
    <n v="2021"/>
    <x v="5"/>
    <n v="9"/>
    <s v="R"/>
    <x v="0"/>
    <s v="Restricted"/>
    <n v="135"/>
    <s v="Medium"/>
    <x v="44"/>
  </r>
  <r>
    <x v="2838"/>
    <x v="0"/>
    <s v="DeRay Davis: How to Act Black"/>
    <s v="Marcus Raboy"/>
    <s v="DeRay Davis"/>
    <x v="2"/>
    <s v="November 14, 2017"/>
    <n v="2021"/>
    <x v="5"/>
    <n v="9"/>
    <s v="TV-MA"/>
    <x v="0"/>
    <s v="Restricted"/>
    <n v="66"/>
    <s v="Short"/>
    <x v="59"/>
  </r>
  <r>
    <x v="2839"/>
    <x v="0"/>
    <s v="Bon Cop Bad Cop 2"/>
    <s v="Alain Desrochers"/>
    <s v="Patrick Huard, Colm Feore, Marc Beaupr, Noam Jenkins, Andreas Apergis, Mariana Mazza, Erik Knudsen, Sarah-Jeanne Labrosse, Lucie Laurier, Neil Crone, Catherine St-Laurent"/>
    <x v="24"/>
    <s v="November 11, 2017"/>
    <n v="2021"/>
    <x v="5"/>
    <n v="9"/>
    <s v="TV-MA"/>
    <x v="0"/>
    <s v="Restricted"/>
    <n v="126"/>
    <s v="Medium"/>
    <x v="45"/>
  </r>
  <r>
    <x v="2840"/>
    <x v="1"/>
    <s v="Glitter Force Doki Doki"/>
    <s v="Go Koga"/>
    <s v="Debi Derryberry, Cassandra Morris, Melissa Fahn, Stephanie Sheh, Erica Lindbeck, Kate Higgins, Cherami Leigh, Tara Sands, Bryce Papenbrook, Erica Mendez, Ray Chase, Carrie Keranen, Ben Diskin, Grant George, Kirk Thornton"/>
    <x v="8"/>
    <s v="November 10, 2017"/>
    <n v="2021"/>
    <x v="5"/>
    <n v="9"/>
    <s v="TV-Y7"/>
    <x v="3"/>
    <s v="Safe"/>
    <s v="2 Seasons"/>
    <s v="Seasons"/>
    <x v="256"/>
  </r>
  <r>
    <x v="2841"/>
    <x v="0"/>
    <s v="Mea Culpa"/>
    <s v="Ral Campos, Jan Suter"/>
    <s v="Alexis de Anda"/>
    <x v="38"/>
    <s v="November 10, 2017"/>
    <n v="2021"/>
    <x v="5"/>
    <n v="9"/>
    <s v="TV-MA"/>
    <x v="0"/>
    <s v="Restricted"/>
    <n v="54"/>
    <s v="Short"/>
    <x v="59"/>
  </r>
  <r>
    <x v="2842"/>
    <x v="0"/>
    <s v="The Killer"/>
    <s v="Marcelo Galvo"/>
    <s v="Diogo Morgado, Etienne Chicot, Maria de Medeiros, Deto Montenegro, Jonas Leite, Paulo Gorgulho, Will Roberts, Allan Lima, Eduardo Galvo, Igor Galvo"/>
    <x v="80"/>
    <s v="November 10, 2017"/>
    <n v="2021"/>
    <x v="5"/>
    <n v="9"/>
    <s v="TV-MA"/>
    <x v="0"/>
    <s v="Restricted"/>
    <n v="100"/>
    <s v="Medium"/>
    <x v="32"/>
  </r>
  <r>
    <x v="2843"/>
    <x v="0"/>
    <s v="Jerry Seinfeld: Comedian"/>
    <s v="Christian Charles"/>
    <s v="Jerry Seinfeld, Orny Adams, Colin Quinn, Bill Cosby, Robert Klein, Chris Rock, Garry Shandling, Jay Leno, Kevin Nealon, Ray Romano"/>
    <x v="2"/>
    <s v="November 7, 2017"/>
    <n v="2021"/>
    <x v="12"/>
    <n v="24"/>
    <s v="R"/>
    <x v="0"/>
    <s v="Restricted"/>
    <n v="81"/>
    <s v="Short"/>
    <x v="65"/>
  </r>
  <r>
    <x v="2844"/>
    <x v="0"/>
    <s v="The Journey Is the Destination"/>
    <s v="Bronwen Hughes"/>
    <s v="Ben Schnetzer, Kelly Macdonald, Sam Hazeldine, Ella Purnell, Maria Bello, Yusra Warsama"/>
    <x v="2"/>
    <s v="November 7, 2017"/>
    <n v="2021"/>
    <x v="32"/>
    <n v="10"/>
    <s v="R"/>
    <x v="0"/>
    <s v="Restricted"/>
    <n v="123"/>
    <s v="Medium"/>
    <x v="24"/>
  </r>
  <r>
    <x v="2845"/>
    <x v="0"/>
    <s v="Mubarakan"/>
    <s v="Anees Bazmee"/>
    <s v="Anil Kapoor, Arjun Kapoor, Ileana D'Cruz, Athiya Shetty, Neha Sharma, Vineet Kumar Singh, Pavan Malhotra, Ratna Pathak Shah, Karan Kundra, Anil Mange, Rahul Dev, Sanjay Kapoor"/>
    <x v="4"/>
    <s v="November 5, 2017"/>
    <n v="2021"/>
    <x v="5"/>
    <n v="9"/>
    <s v="PG-13"/>
    <x v="1"/>
    <s v="Guidance"/>
    <n v="153"/>
    <s v="Medium"/>
    <x v="36"/>
  </r>
  <r>
    <x v="2846"/>
    <x v="0"/>
    <s v="Bandie"/>
    <s v="Alo Sarkar"/>
    <s v="Uttam Kumar, Sulakshana Pandit, Utpal Dutt, Bindu, Amjad Khan, Helen, Indrani Mukherjee, Padma Khanna, Iftekhar"/>
    <x v="4"/>
    <s v="November 1, 2017"/>
    <n v="2021"/>
    <x v="7"/>
    <n v="48"/>
    <s v="TV-PG"/>
    <x v="2"/>
    <s v="Guidance"/>
    <n v="141"/>
    <s v="Medium"/>
    <x v="53"/>
  </r>
  <r>
    <x v="2847"/>
    <x v="0"/>
    <s v="Getaway Plan"/>
    <s v="Iaki Dorronsoro"/>
    <s v="Alain Hernndez, Javier Gutirrez, Alba Galocha, Itziar Atienza, Luis Tosar, Florin Opritescu, Jaroslaw Bielski, Peter Nikolas"/>
    <x v="35"/>
    <s v="November 1, 2017"/>
    <n v="2021"/>
    <x v="32"/>
    <n v="10"/>
    <s v="TV-MA"/>
    <x v="0"/>
    <s v="Restricted"/>
    <n v="104"/>
    <s v="Medium"/>
    <x v="107"/>
  </r>
  <r>
    <x v="2848"/>
    <x v="0"/>
    <s v="Hajwala: The Missing Engine"/>
    <s v="Ali Bin Matar, Ibrahim Bin Mohamed"/>
    <s v="Yasser Al Jarraf, Haleem Aljabri, Anwar Aljabri, Omar Aljabri, Ali Almarzouqi, Majed Aldheeb, Yousef Almahmodi, Reem Ali"/>
    <x v="90"/>
    <s v="November 1, 2017"/>
    <n v="2021"/>
    <x v="32"/>
    <n v="10"/>
    <s v="TV-PG"/>
    <x v="2"/>
    <s v="Guidance"/>
    <n v="97"/>
    <s v="Medium"/>
    <x v="53"/>
  </r>
  <r>
    <x v="2849"/>
    <x v="0"/>
    <s v="Pettersson and Findus 2"/>
    <s v="Ali Samadi Ahadi"/>
    <s v="Stefan Kurt, Marianne Sgebrecht, Max Herbrechter"/>
    <x v="84"/>
    <s v="November 1, 2017"/>
    <n v="2021"/>
    <x v="32"/>
    <n v="10"/>
    <s v="TV-G"/>
    <x v="2"/>
    <s v="Guidance"/>
    <n v="82"/>
    <s v="Short"/>
    <x v="17"/>
  </r>
  <r>
    <x v="2850"/>
    <x v="0"/>
    <s v="The Bittersweet"/>
    <s v="D Ho"/>
    <s v="Min-ho Lee, Zhu Xuan"/>
    <x v="103"/>
    <s v="November 1, 2017"/>
    <n v="2021"/>
    <x v="5"/>
    <n v="9"/>
    <s v="TV-MA"/>
    <x v="0"/>
    <s v="Restricted"/>
    <n v="98"/>
    <s v="Medium"/>
    <x v="53"/>
  </r>
  <r>
    <x v="2851"/>
    <x v="0"/>
    <s v="Judah Friedlander: America Is the Greatest Country in the United States"/>
    <s v="Judah Friedlander"/>
    <s v="Judah Friedlander"/>
    <x v="2"/>
    <s v="October 31, 2017"/>
    <n v="2021"/>
    <x v="5"/>
    <n v="9"/>
    <s v="TV-MA"/>
    <x v="0"/>
    <s v="Restricted"/>
    <n v="84"/>
    <s v="Short"/>
    <x v="59"/>
  </r>
  <r>
    <x v="2852"/>
    <x v="0"/>
    <s v="The B-Side: Elsa Dorfman's Portrait Photography"/>
    <s v="Errol Morris"/>
    <s v="Elsa Dorfman"/>
    <x v="2"/>
    <s v="October 31, 2017"/>
    <n v="2021"/>
    <x v="32"/>
    <n v="10"/>
    <s v="R"/>
    <x v="0"/>
    <s v="Restricted"/>
    <n v="76"/>
    <s v="Short"/>
    <x v="65"/>
  </r>
  <r>
    <x v="2853"/>
    <x v="0"/>
    <s v="SPF-18"/>
    <s v="Alex Israel"/>
    <s v="Carson Meyer, Noah Centineo, Bianca Santos, Jackson White, Sean Russel Herman, Rosanna Arquette, Molly Ringwald, Pamela Anderson, Keanu Reeves, Goldie Hawn"/>
    <x v="2"/>
    <s v="October 30, 2017"/>
    <n v="2021"/>
    <x v="5"/>
    <n v="9"/>
    <s v="PG-13"/>
    <x v="1"/>
    <s v="Guidance"/>
    <n v="75"/>
    <s v="Short"/>
    <x v="257"/>
  </r>
  <r>
    <x v="2854"/>
    <x v="0"/>
    <s v="Pup Star: Better 2Gether"/>
    <s v="Robert Vince"/>
    <s v="Kaitlyn Maher, Obba Babatund, Lombardo Boyar, Molly Burnett, Chris Coppola, Reggie De Leon, David DeLuise, Matty Finochio, Josh Flitter, Benjamin Flores Jr."/>
    <x v="24"/>
    <s v="October 28, 2017"/>
    <n v="2021"/>
    <x v="5"/>
    <n v="9"/>
    <s v="PG"/>
    <x v="2"/>
    <s v="Guidance"/>
    <n v="93"/>
    <s v="Medium"/>
    <x v="17"/>
  </r>
  <r>
    <x v="2855"/>
    <x v="0"/>
    <s v="Joan Didion: The Center Will Not Hold"/>
    <s v="Griffin Dunne"/>
    <s v="Joan Didion"/>
    <x v="2"/>
    <s v="October 27, 2017"/>
    <n v="2021"/>
    <x v="5"/>
    <n v="9"/>
    <s v="TV-14"/>
    <x v="1"/>
    <s v="Guidance"/>
    <n v="98"/>
    <s v="Medium"/>
    <x v="65"/>
  </r>
  <r>
    <x v="2856"/>
    <x v="0"/>
    <s v="Strange Weather"/>
    <s v="Katherine Dieckmann"/>
    <s v="Holly Hunter, Carrie Coon, Kim Coates, Shane Jacobsen, Andrene Ward-Hammond, Allene Quincy, Glenne Headly"/>
    <x v="2"/>
    <s v="October 26, 2017"/>
    <n v="2021"/>
    <x v="32"/>
    <n v="10"/>
    <s v="R"/>
    <x v="0"/>
    <s v="Restricted"/>
    <n v="91"/>
    <s v="Medium"/>
    <x v="44"/>
  </r>
  <r>
    <x v="2857"/>
    <x v="0"/>
    <s v="The Hateful Eight"/>
    <s v="Quentin Tarantino"/>
    <s v="Samuel L. Jackson, Kurt Russell, Jennifer Jason Leigh, Walton Goggins, Demin Bichir, Tim Roth, Michael Madsen, Bruce Dern, James Parks, Dana Gourrier, Channing Tatum, Zo Bell"/>
    <x v="2"/>
    <s v="October 25, 2017"/>
    <n v="2021"/>
    <x v="25"/>
    <n v="11"/>
    <s v="R"/>
    <x v="0"/>
    <s v="Restricted"/>
    <n v="168"/>
    <s v="Medium"/>
    <x v="88"/>
  </r>
  <r>
    <x v="2858"/>
    <x v="0"/>
    <s v="Jack Whitehall: At Large"/>
    <s v="Brian Klein"/>
    <s v="Jack Whitehall"/>
    <x v="1"/>
    <s v="October 24, 2017"/>
    <n v="2021"/>
    <x v="5"/>
    <n v="9"/>
    <s v="TV-MA"/>
    <x v="0"/>
    <s v="Restricted"/>
    <n v="68"/>
    <s v="Short"/>
    <x v="59"/>
  </r>
  <r>
    <x v="2859"/>
    <x v="0"/>
    <n v="1922"/>
    <s v="Zak Hilditch"/>
    <s v="Thomas Jane, Molly Parker, Dylan Schmid, Kaitlyn Bernard, Bob Frazer, Brian d'Arcy James, Neal McDonough"/>
    <x v="2"/>
    <s v="October 20, 2017"/>
    <n v="2021"/>
    <x v="5"/>
    <n v="9"/>
    <s v="TV-MA"/>
    <x v="0"/>
    <s v="Restricted"/>
    <n v="103"/>
    <s v="Medium"/>
    <x v="13"/>
  </r>
  <r>
    <x v="2860"/>
    <x v="0"/>
    <s v="Wheelman"/>
    <s v="Jeremy Rush"/>
    <s v="Frank Grillo, Caitlin Carmichael, Garret Dillahunt, Shea Whigham, Wendy Moniz, John Cenatiempo, Slaine"/>
    <x v="2"/>
    <s v="October 20, 2017"/>
    <n v="2021"/>
    <x v="5"/>
    <n v="9"/>
    <s v="TV-MA"/>
    <x v="0"/>
    <s v="Restricted"/>
    <n v="82"/>
    <s v="Short"/>
    <x v="12"/>
  </r>
  <r>
    <x v="2861"/>
    <x v="0"/>
    <s v="Wedding Unplanned"/>
    <s v="Reem Kherici"/>
    <s v="Reem Kherici, Nicolas Duvauchelle, Julia Piaton, Sylvie Testud, Franois-Xavier Demaison, Chantal Lauby, Lionnel Astier, ve Saint-Louis, Victoria Monfort, Amelie Fonlupt"/>
    <x v="29"/>
    <s v="October 19, 2017"/>
    <n v="2021"/>
    <x v="5"/>
    <n v="9"/>
    <s v="TV-MA"/>
    <x v="0"/>
    <s v="Restricted"/>
    <n v="94"/>
    <s v="Medium"/>
    <x v="4"/>
  </r>
  <r>
    <x v="2862"/>
    <x v="0"/>
    <s v="Patton Oswalt: Annihilation"/>
    <s v="Bobcat Goldthwait"/>
    <s v="Patton Oswalt"/>
    <x v="2"/>
    <s v="October 17, 2017"/>
    <n v="2021"/>
    <x v="5"/>
    <n v="9"/>
    <s v="TV-MA"/>
    <x v="0"/>
    <s v="Restricted"/>
    <n v="66"/>
    <s v="Short"/>
    <x v="59"/>
  </r>
  <r>
    <x v="2863"/>
    <x v="0"/>
    <s v="Baadshaho"/>
    <s v="Milan Luthria"/>
    <s v="Ajay Devgn, Emraan Hashmi, Vidyut Jamwal, Ileana D'Cruz, Esha Gupta, Sanjay Mishra, Sunny Leone, Sharad Kelkar, Priyanshu Chatterjee, Denzil Smith"/>
    <x v="4"/>
    <s v="October 16, 2017"/>
    <n v="2021"/>
    <x v="5"/>
    <n v="9"/>
    <s v="TV-14"/>
    <x v="1"/>
    <s v="Guidance"/>
    <n v="135"/>
    <s v="Medium"/>
    <x v="32"/>
  </r>
  <r>
    <x v="2864"/>
    <x v="0"/>
    <s v="Lucknow Central"/>
    <s v="Ranjit Tiwari"/>
    <s v="Farhan Akhtar, Diana Penty, Ronit Roy, Gippy Grewal, Deepak Dobriyal, Inaamulhaq, Rajesh Sharma"/>
    <x v="4"/>
    <s v="October 16, 2017"/>
    <n v="2021"/>
    <x v="5"/>
    <n v="9"/>
    <s v="TV-14"/>
    <x v="1"/>
    <s v="Guidance"/>
    <n v="144"/>
    <s v="Medium"/>
    <x v="51"/>
  </r>
  <r>
    <x v="2865"/>
    <x v="0"/>
    <s v="Belief: The Possession of Janet Moses"/>
    <s v="David Stubbs"/>
    <s v="Kura Forrester, William Davis, Tina Cook, Hariata Moriarty"/>
    <x v="55"/>
    <s v="October 15, 2017"/>
    <n v="2021"/>
    <x v="25"/>
    <n v="11"/>
    <s v="TV-MA"/>
    <x v="0"/>
    <s v="Restricted"/>
    <n v="90"/>
    <s v="Medium"/>
    <x v="98"/>
  </r>
  <r>
    <x v="2866"/>
    <x v="0"/>
    <s v="Singapore"/>
    <s v="Shakti Samanta"/>
    <s v="Shammi Kapoor, Padmini, Maria Menado, Shashikala, Agha, K.N. Singh, Madan Puri, Helen"/>
    <x v="366"/>
    <s v="October 15, 2017"/>
    <n v="2021"/>
    <x v="56"/>
    <n v="66"/>
    <s v="TV-PG"/>
    <x v="2"/>
    <s v="Guidance"/>
    <n v="158"/>
    <s v="Medium"/>
    <x v="36"/>
  </r>
  <r>
    <x v="2867"/>
    <x v="0"/>
    <s v="Blessed Benefit"/>
    <s v="Mahmoud al Massad"/>
    <s v="Ahmad Thaher, Maher Khammash, Odai Hijazi, Nadeem Rimawi, Mahmoud al Massad, Nadim Mushahwar"/>
    <x v="367"/>
    <s v="October 13, 2017"/>
    <n v="2021"/>
    <x v="32"/>
    <n v="10"/>
    <s v="TV-14"/>
    <x v="1"/>
    <s v="Guidance"/>
    <n v="83"/>
    <s v="Short"/>
    <x v="36"/>
  </r>
  <r>
    <x v="2868"/>
    <x v="0"/>
    <s v="Clair Obscur"/>
    <s v="Yesim Ustaoglu"/>
    <s v="Funda Eryiit, Ecem Uzun, Mehmet Kurtulus, Okan Yalabik, Serkan Keskin, Sema Poyraz"/>
    <x v="368"/>
    <s v="October 13, 2017"/>
    <n v="2021"/>
    <x v="32"/>
    <n v="10"/>
    <s v="TV-MA"/>
    <x v="0"/>
    <s v="Restricted"/>
    <n v="102"/>
    <s v="Medium"/>
    <x v="3"/>
  </r>
  <r>
    <x v="2869"/>
    <x v="0"/>
    <s v="El Especial de Alex Fernndez, el Especial"/>
    <s v="Jan Suter"/>
    <s v="Alex Fernndez"/>
    <x v="38"/>
    <s v="October 13, 2017"/>
    <n v="2021"/>
    <x v="5"/>
    <n v="9"/>
    <s v="TV-MA"/>
    <x v="0"/>
    <s v="Restricted"/>
    <n v="52"/>
    <s v="Short"/>
    <x v="59"/>
  </r>
  <r>
    <x v="2870"/>
    <x v="0"/>
    <s v="The Babysitter"/>
    <s v="McG"/>
    <s v="Samara Weaving, Hana Mae Lee, Judah Lewis, Robbie Amell, Bella Thorne, Andrew Bachelor, Emily Alyn Lind, Leslie Bibb, Ken Marino"/>
    <x v="2"/>
    <s v="October 13, 2017"/>
    <n v="2021"/>
    <x v="5"/>
    <n v="9"/>
    <s v="TV-MA"/>
    <x v="0"/>
    <s v="Restricted"/>
    <n v="85"/>
    <s v="Short"/>
    <x v="106"/>
  </r>
  <r>
    <x v="2871"/>
    <x v="0"/>
    <s v="The Meyerowitz Stories (New and Selected)"/>
    <s v="Noah Baumbach"/>
    <s v="Adam Sandler, Ben Stiller, Dustin Hoffman, Elizabeth Marvel, Grace Van Patten, Emma Thompson, Candice Bergen, Rebecca Miller, Danny Flaherty, Sakina Jaffrey, Adam David Thompson"/>
    <x v="2"/>
    <s v="October 13, 2017"/>
    <n v="2021"/>
    <x v="5"/>
    <n v="9"/>
    <s v="TV-MA"/>
    <x v="0"/>
    <s v="Restricted"/>
    <n v="113"/>
    <s v="Medium"/>
    <x v="22"/>
  </r>
  <r>
    <x v="2872"/>
    <x v="0"/>
    <s v="Barakah Meets Barakah"/>
    <s v="Mahmoud Sabbagh"/>
    <s v="Hisham Fageeh, Fatima Al-Banawi, Sami Hifny, Khairia Nazmi, Abdulmajeed Al-Ruhaidi"/>
    <x v="56"/>
    <s v="October 12, 2017"/>
    <n v="2021"/>
    <x v="32"/>
    <n v="10"/>
    <s v="TV-MA"/>
    <x v="0"/>
    <s v="Restricted"/>
    <n v="88"/>
    <s v="Short"/>
    <x v="4"/>
  </r>
  <r>
    <x v="2873"/>
    <x v="0"/>
    <s v="Bomb Scared"/>
    <s v="Borja Cobeaga"/>
    <s v="Javier Cmara, Julin Lpez, Miren Ibarguren, Gorka Otxoa, Tina Sinz, Ramn Barea"/>
    <x v="35"/>
    <s v="October 12, 2017"/>
    <n v="2021"/>
    <x v="5"/>
    <n v="9"/>
    <s v="TV-MA"/>
    <x v="0"/>
    <s v="Restricted"/>
    <n v="89"/>
    <s v="Short"/>
    <x v="122"/>
  </r>
  <r>
    <x v="2874"/>
    <x v="0"/>
    <s v="Christina P: Mother Inferior"/>
    <s v="Jay Karas"/>
    <s v="Christina Pazsitzky"/>
    <x v="2"/>
    <s v="October 10, 2017"/>
    <n v="2021"/>
    <x v="5"/>
    <n v="9"/>
    <s v="TV-MA"/>
    <x v="0"/>
    <s v="Restricted"/>
    <n v="59"/>
    <s v="Short"/>
    <x v="59"/>
  </r>
  <r>
    <x v="2875"/>
    <x v="0"/>
    <s v="Rodney Carrington: Here Comes the Truth"/>
    <s v="Brandon Jones"/>
    <s v="Rodney Carrington"/>
    <x v="2"/>
    <s v="October 3, 2017"/>
    <n v="2021"/>
    <x v="5"/>
    <n v="9"/>
    <s v="TV-MA"/>
    <x v="0"/>
    <s v="Restricted"/>
    <n v="66"/>
    <s v="Short"/>
    <x v="59"/>
  </r>
  <r>
    <x v="2876"/>
    <x v="0"/>
    <s v="26 Years"/>
    <s v="Geun-hyun Cho"/>
    <s v="Goo Jin, Hye-jin Han, Soo-bin Bae, Seul-ong Im, Kyeong-yeong Lee, Gwang Jang, Deok-jae Jo, Eui-sung Kim, Seok-Hwan An, Bok-gi Min"/>
    <x v="68"/>
    <s v="October 1, 2017"/>
    <n v="2021"/>
    <x v="10"/>
    <n v="14"/>
    <s v="TV-MA"/>
    <x v="0"/>
    <s v="Restricted"/>
    <n v="135"/>
    <s v="Medium"/>
    <x v="20"/>
  </r>
  <r>
    <x v="2877"/>
    <x v="0"/>
    <s v="For Your Own Good"/>
    <s v="Carlos Thern"/>
    <s v="Jose Coronado, Javier Cmara, Roberto lamo, Pilar Castro, Mara Pujalte, Carmen Ruiz, Silvia Alonso, Georgina Amors, Andrea Ros, Miki Esparb"/>
    <x v="35"/>
    <s v="October 1, 2017"/>
    <n v="2021"/>
    <x v="5"/>
    <n v="9"/>
    <s v="TV-MA"/>
    <x v="0"/>
    <s v="Restricted"/>
    <n v="93"/>
    <s v="Medium"/>
    <x v="43"/>
  </r>
  <r>
    <x v="2878"/>
    <x v="0"/>
    <s v="Ghost Patrol"/>
    <s v="Karen J. Lloyd"/>
    <s v="Scott McNeil, Vincent Tong, Travis Turner, Shannon Chan-Kent, Lili Beaudoin"/>
    <x v="24"/>
    <s v="October 1, 2017"/>
    <n v="2021"/>
    <x v="32"/>
    <n v="10"/>
    <s v="TV-Y7"/>
    <x v="3"/>
    <s v="Safe"/>
    <n v="47"/>
    <s v="Short"/>
    <x v="17"/>
  </r>
  <r>
    <x v="2879"/>
    <x v="0"/>
    <s v="The Lion Woman"/>
    <s v="Vibeke Idse"/>
    <s v="Rolf Lassgrd, Kjersti Tveters, Rolf Kristian Larsen, Ole Johan Skjelbred-Knutsen, Karen-Lise Mynster, Ida Ursin-Holm, Lisa Loven Kongsli, Connie Nielsen, Henrik Mestad, Kre Conradi, Mathilde Thomine Storm"/>
    <x v="369"/>
    <s v="October 1, 2017"/>
    <n v="2021"/>
    <x v="32"/>
    <n v="10"/>
    <s v="TV-14"/>
    <x v="1"/>
    <s v="Guidance"/>
    <n v="118"/>
    <s v="Medium"/>
    <x v="3"/>
  </r>
  <r>
    <x v="2880"/>
    <x v="0"/>
    <s v="Vernica"/>
    <s v="Carlos Algara, Alejandro Martinez-Beltran"/>
    <s v="Arcelia Ramrez, Olga Segura, Sofa Garza"/>
    <x v="38"/>
    <s v="October 1, 2017"/>
    <n v="2021"/>
    <x v="5"/>
    <n v="9"/>
    <s v="TV-MA"/>
    <x v="0"/>
    <s v="Restricted"/>
    <n v="81"/>
    <s v="Short"/>
    <x v="0"/>
  </r>
  <r>
    <x v="2881"/>
    <x v="0"/>
    <s v="Gerald's Game"/>
    <s v="Mike Flanagan"/>
    <s v="Carla Gugino, Bruce Greenwood, Henry Thomas, Carel Struycken, Chiara Aurelia"/>
    <x v="2"/>
    <s v="September 29, 2017"/>
    <n v="2021"/>
    <x v="5"/>
    <n v="9"/>
    <s v="TV-MA"/>
    <x v="0"/>
    <s v="Restricted"/>
    <n v="103"/>
    <s v="Medium"/>
    <x v="94"/>
  </r>
  <r>
    <x v="2882"/>
    <x v="0"/>
    <s v="Our Souls at Night"/>
    <s v="Ritesh Batra"/>
    <s v="Robert Redford, Jane Fonda, Bruce Dern, Matthias Schoenaerts, Iain Armitage, Judy Greer, Phyllis Somerville"/>
    <x v="2"/>
    <s v="September 29, 2017"/>
    <n v="2021"/>
    <x v="5"/>
    <n v="9"/>
    <s v="TV-14"/>
    <x v="1"/>
    <s v="Guidance"/>
    <n v="103"/>
    <s v="Medium"/>
    <x v="21"/>
  </r>
  <r>
    <x v="2883"/>
    <x v="0"/>
    <s v="Much Loved"/>
    <s v="Nabil Ayouch"/>
    <s v="Loubna Abidar, Asmaa Lazrak, Halima Karaouane, Sara El Mhamdi Elaaloui, Abdellah Didane, Danny Boushebel, Carlo Brandt, Camlia Montassere"/>
    <x v="370"/>
    <s v="September 27, 2017"/>
    <n v="2021"/>
    <x v="25"/>
    <n v="11"/>
    <s v="TV-MA"/>
    <x v="0"/>
    <s v="Restricted"/>
    <n v="104"/>
    <s v="Medium"/>
    <x v="0"/>
  </r>
  <r>
    <x v="2884"/>
    <x v="0"/>
    <s v="Def Comedy Jam 25"/>
    <s v="Louis J. Horvitz"/>
    <s v="Dave Chappelle, Steve Harvey, Cedric the Entertainer, Martin Lawrence, Tiffany Haddish, Katt Williams, Craig Robinson, D.L. Hughley, Eddie Griffin, J.B. Smoove, Joe Torry, Kid Capri, Mike Epps, Sheryl Underwood, Tracy Morgan, Deon Cole"/>
    <x v="2"/>
    <s v="September 26, 2017"/>
    <n v="2021"/>
    <x v="5"/>
    <n v="9"/>
    <s v="TV-MA"/>
    <x v="0"/>
    <s v="Restricted"/>
    <n v="82"/>
    <s v="Short"/>
    <x v="59"/>
  </r>
  <r>
    <x v="2885"/>
    <x v="0"/>
    <s v="Swearnet: The Movie"/>
    <s v="Warren P. Sonoda"/>
    <s v="Mike Smith, John Paul Tremblay, Robb Wells, Patrick Roach, Mishael Morgan, Sarah Jurgens, Shannon Leroux, Dana Woods, Howard Jerome, Tom Green"/>
    <x v="24"/>
    <s v="September 24, 2017"/>
    <n v="2021"/>
    <x v="28"/>
    <n v="12"/>
    <s v="NC-17"/>
    <x v="0"/>
    <s v="Restricted"/>
    <n v="112"/>
    <s v="Medium"/>
    <x v="43"/>
  </r>
  <r>
    <x v="2886"/>
    <x v="0"/>
    <s v="The Bar"/>
    <s v="lex de la Iglesia"/>
    <s v="Blanca Surez, Mario Casas, Carmen Machi, Secun de la Rosa, Jaime Ordoez, Terele Pvez, Joaqun Climent, Alejandro Awada"/>
    <x v="132"/>
    <s v="September 24, 2017"/>
    <n v="2021"/>
    <x v="5"/>
    <n v="9"/>
    <s v="TV-MA"/>
    <x v="0"/>
    <s v="Restricted"/>
    <n v="102"/>
    <s v="Medium"/>
    <x v="137"/>
  </r>
  <r>
    <x v="2887"/>
    <x v="0"/>
    <s v="Gaga: Five Foot Two"/>
    <s v="Chris Moukarbel"/>
    <s v="Lady Gaga"/>
    <x v="2"/>
    <s v="September 22, 2017"/>
    <n v="2021"/>
    <x v="5"/>
    <n v="9"/>
    <s v="TV-MA"/>
    <x v="0"/>
    <s v="Restricted"/>
    <n v="101"/>
    <s v="Medium"/>
    <x v="18"/>
  </r>
  <r>
    <x v="2888"/>
    <x v="0"/>
    <s v="The Bad Batch"/>
    <s v="Ana Lily Amirpour"/>
    <s v="Suki Waterhouse, Jason Momoa, Keanu Reeves, Jim Carrey, Giovanni Ribisi, Yolonda Ross"/>
    <x v="2"/>
    <s v="September 22, 2017"/>
    <n v="2021"/>
    <x v="32"/>
    <n v="10"/>
    <s v="R"/>
    <x v="0"/>
    <s v="Restricted"/>
    <n v="119"/>
    <s v="Medium"/>
    <x v="77"/>
  </r>
  <r>
    <x v="2889"/>
    <x v="0"/>
    <s v="Jerry Before Seinfeld"/>
    <s v="Michael Bonfiglio"/>
    <s v="Jerry Seinfeld"/>
    <x v="2"/>
    <s v="September 19, 2017"/>
    <n v="2021"/>
    <x v="5"/>
    <n v="9"/>
    <s v="TV-14"/>
    <x v="1"/>
    <s v="Guidance"/>
    <n v="62"/>
    <s v="Short"/>
    <x v="59"/>
  </r>
  <r>
    <x v="2890"/>
    <x v="0"/>
    <s v="Barbie Dolphin Magic"/>
    <s v="Conrad Helten"/>
    <s v="Erica Lindbeck, Shannon Chan-Kent, Kazumi Evans, Claire Corlett, Ciana Swales, Adrian Petriw, Maryke Hendrikse, Paul Dobson, Garry Chalk"/>
    <x v="14"/>
    <s v="September 18, 2017"/>
    <n v="2021"/>
    <x v="5"/>
    <n v="9"/>
    <s v="TV-Y"/>
    <x v="3"/>
    <s v="Safe"/>
    <n v="64"/>
    <s v="Short"/>
    <x v="80"/>
  </r>
  <r>
    <x v="2891"/>
    <x v="0"/>
    <s v="First They Killed My Father"/>
    <s v="Angelina Jolie"/>
    <s v="Sreymoch Sareum, Kompheak Phoeung, Socheata Sveng, Dara Heng, Sothea Khoun, Sreyneang Oun, Kimhak Mun, Chenda Run, Nika Sarun, Nita Sarun"/>
    <x v="371"/>
    <s v="September 15, 2017"/>
    <n v="2021"/>
    <x v="5"/>
    <n v="9"/>
    <s v="TV-MA"/>
    <x v="0"/>
    <s v="Restricted"/>
    <n v="137"/>
    <s v="Medium"/>
    <x v="24"/>
  </r>
  <r>
    <x v="2892"/>
    <x v="0"/>
    <s v="Ghost of the Mountains"/>
    <s v="Ben Wallis"/>
    <s v="Antoine Fuqua"/>
    <x v="2"/>
    <s v="September 13, 2017"/>
    <n v="2021"/>
    <x v="5"/>
    <n v="9"/>
    <s v="G"/>
    <x v="2"/>
    <s v="Guidance"/>
    <n v="78"/>
    <s v="Short"/>
    <x v="167"/>
  </r>
  <r>
    <x v="2893"/>
    <x v="0"/>
    <s v="Jeff Dunham: Relative Disaster"/>
    <s v="Michael Simon"/>
    <s v="Jeff Dunham"/>
    <x v="2"/>
    <s v="September 12, 2017"/>
    <n v="2021"/>
    <x v="5"/>
    <n v="9"/>
    <s v="TV-MA"/>
    <x v="0"/>
    <s v="Restricted"/>
    <n v="71"/>
    <s v="Short"/>
    <x v="59"/>
  </r>
  <r>
    <x v="2894"/>
    <x v="0"/>
    <s v="#realityhigh"/>
    <s v="Fernando Lebrija"/>
    <s v="Nesta Cooper, Kate Walsh, John Michael Higgins, Keith Powers, Alicia Sanz, Jake Borelli, Kid Ink, Yousef Erakat, Rebekah Graf, Anne Winters, Peter Gilroy, Patrick Davis"/>
    <x v="2"/>
    <s v="September 8, 2017"/>
    <n v="2021"/>
    <x v="5"/>
    <n v="9"/>
    <s v="TV-14"/>
    <x v="1"/>
    <s v="Guidance"/>
    <n v="99"/>
    <s v="Medium"/>
    <x v="5"/>
  </r>
  <r>
    <x v="2895"/>
    <x v="0"/>
    <s v="Fabrizio Copano: Solo pienso en mi"/>
    <s v="Rodrigo Toro, Francisco Schultz"/>
    <s v="Fabrizio Copano"/>
    <x v="215"/>
    <s v="September 8, 2017"/>
    <n v="2021"/>
    <x v="5"/>
    <n v="9"/>
    <s v="TV-MA"/>
    <x v="0"/>
    <s v="Restricted"/>
    <n v="60"/>
    <s v="Short"/>
    <x v="59"/>
  </r>
  <r>
    <x v="2896"/>
    <x v="0"/>
    <s v="Carrie Pilby"/>
    <s v="Susan Johnson"/>
    <s v="Bel Powley, Nathan Lane, Vanessa Bayer, Gabriel Byrne, Jason Ritter, Colin O'Donoghue, William Moseley, Desmin Borges"/>
    <x v="2"/>
    <s v="September 5, 2017"/>
    <n v="2021"/>
    <x v="32"/>
    <n v="10"/>
    <s v="TV-MA"/>
    <x v="0"/>
    <s v="Restricted"/>
    <n v="98"/>
    <s v="Medium"/>
    <x v="2"/>
  </r>
  <r>
    <x v="2897"/>
    <x v="0"/>
    <s v="Marc Maron: Too Real"/>
    <s v="Lynn Shelton"/>
    <s v="Marc Maron"/>
    <x v="2"/>
    <s v="September 5, 2017"/>
    <n v="2021"/>
    <x v="5"/>
    <n v="9"/>
    <s v="TV-MA"/>
    <x v="0"/>
    <s v="Restricted"/>
    <n v="70"/>
    <s v="Short"/>
    <x v="59"/>
  </r>
  <r>
    <x v="2898"/>
    <x v="0"/>
    <s v="Aakhri Adaalat"/>
    <s v="Rajiv Mehra"/>
    <s v="Vinod Khanna, Dimple Kapadia, Jackie Shroff, Sonam, Vinod Mehra, Shafi Inamdar, Gulshan Grover, Roopesh Kumar"/>
    <x v="4"/>
    <s v="September 1, 2017"/>
    <n v="2021"/>
    <x v="45"/>
    <n v="38"/>
    <s v="TV-14"/>
    <x v="1"/>
    <s v="Guidance"/>
    <n v="148"/>
    <s v="Medium"/>
    <x v="32"/>
  </r>
  <r>
    <x v="2899"/>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s v="September 1, 2017"/>
    <n v="2021"/>
    <x v="10"/>
    <n v="14"/>
    <s v="TV-MA"/>
    <x v="0"/>
    <s v="Restricted"/>
    <n v="92"/>
    <s v="Medium"/>
    <x v="14"/>
  </r>
  <r>
    <x v="2900"/>
    <x v="0"/>
    <s v="Berserk: The Golden Age Arc III - The Advent"/>
    <s v="Toshiyuki Kubooka"/>
    <s v="Hiroaki Iwanaga, Takahiro Sakurai, Toa Yukinari, Yuki Kaji, Yoshiro Matsumoto, Minako Kotobuki, Takahiro Fujiwara, Kazuki Yao, Yuichi Nakamura, Aki Toyosaki, Akio Otsuka"/>
    <x v="8"/>
    <s v="September 1, 2017"/>
    <n v="2021"/>
    <x v="4"/>
    <n v="13"/>
    <s v="TV-MA"/>
    <x v="0"/>
    <s v="Restricted"/>
    <n v="107"/>
    <s v="Medium"/>
    <x v="14"/>
  </r>
  <r>
    <x v="2901"/>
    <x v="0"/>
    <s v="Brother's Shadow"/>
    <s v="Todd S. Yellin"/>
    <s v="Scott Cohen, Judd Hirsch, Susan Floyd, Elliot Korte, Ruben Santiago-Hudson, James Murtaugh, Ato Essandoh, Toby Poser, Diane Kagan, John Di Benedetto, Jerry Matz, Lisa Emery"/>
    <x v="2"/>
    <s v="September 1, 2017"/>
    <n v="2021"/>
    <x v="20"/>
    <n v="20"/>
    <s v="TV-MA"/>
    <x v="0"/>
    <s v="Restricted"/>
    <n v="90"/>
    <s v="Medium"/>
    <x v="44"/>
  </r>
  <r>
    <x v="2902"/>
    <x v="0"/>
    <s v="Ek Jaan Hain Hum"/>
    <s v="Rajiv Mehra"/>
    <s v="Rajiv Kapoor, Divya Rana, Shammi Kapoor, Tanuja, Kiran Vairale, Rakesh Bedi, Gulshan Grover, Monty Sharma"/>
    <x v="4"/>
    <s v="September 1, 2017"/>
    <n v="2021"/>
    <x v="8"/>
    <n v="43"/>
    <s v="TV-14"/>
    <x v="1"/>
    <s v="Guidance"/>
    <n v="151"/>
    <s v="Medium"/>
    <x v="51"/>
  </r>
  <r>
    <x v="2903"/>
    <x v="0"/>
    <s v="Khoon Khoon"/>
    <s v="Mohammed Hussain"/>
    <s v="Danny Denzongpa, Mahendra Sandhu, Rekha, Faryal, Helen, Jagdeep"/>
    <x v="4"/>
    <s v="September 1, 2017"/>
    <n v="2021"/>
    <x v="55"/>
    <n v="53"/>
    <s v="TV-14"/>
    <x v="1"/>
    <s v="Guidance"/>
    <n v="132"/>
    <s v="Medium"/>
    <x v="32"/>
  </r>
  <r>
    <x v="2904"/>
    <x v="0"/>
    <s v="Little Evil"/>
    <s v="Eli Craig"/>
    <s v="Adam Scott, Evangeline Lilly, Bridget Everett, Owen Atlas, Chris D'Elia, Donald Faison, Clancy Brown, Tyler Labine, Kyle Bornheimer, Carla Gallo, Brad Williams, Sally Field"/>
    <x v="2"/>
    <s v="September 1, 2017"/>
    <n v="2021"/>
    <x v="5"/>
    <n v="9"/>
    <s v="TV-MA"/>
    <x v="0"/>
    <s v="Restricted"/>
    <n v="95"/>
    <s v="Medium"/>
    <x v="106"/>
  </r>
  <r>
    <x v="2905"/>
    <x v="0"/>
    <s v="Manoranjan"/>
    <s v="Shammi Kapoor"/>
    <s v="Sanjeev Kumar, Zeenat Aman, Shammi Kapoor, Dev Kumar, Madan Puri, Paintal, Asit Kumar Sen, Agha, Murad, Shefali"/>
    <x v="4"/>
    <s v="September 1, 2017"/>
    <n v="2021"/>
    <x v="57"/>
    <n v="52"/>
    <s v="TV-14"/>
    <x v="1"/>
    <s v="Guidance"/>
    <n v="162"/>
    <s v="Medium"/>
    <x v="48"/>
  </r>
  <r>
    <x v="2906"/>
    <x v="0"/>
    <s v="Mujrim"/>
    <s v="Umesh Mehra"/>
    <s v="Mithun Chakraborty, Madhuri Dixit, Suresh Oberoi, Shakti Kapoor, Pallavi Joshi, Gulshan Grover, Amrish Puri, Nutan, Jagdeep, Sharat Saxena"/>
    <x v="4"/>
    <s v="September 1, 2017"/>
    <n v="2021"/>
    <x v="27"/>
    <n v="37"/>
    <s v="TV-14"/>
    <x v="1"/>
    <s v="Guidance"/>
    <n v="163"/>
    <s v="Medium"/>
    <x v="53"/>
  </r>
  <r>
    <x v="2907"/>
    <x v="0"/>
    <s v="Offline - Das leben ist kein bonuslevel"/>
    <s v="Florian Schnell"/>
    <s v="Moritz Jahn, Mala Emde, Ugur Ekeroglu, David Schtter, Hannes Wegener, Yung Ngo, Kida Khodr Ramadan"/>
    <x v="84"/>
    <s v="September 1, 2017"/>
    <n v="2021"/>
    <x v="32"/>
    <n v="10"/>
    <s v="TV-MA"/>
    <x v="0"/>
    <s v="Restricted"/>
    <n v="89"/>
    <s v="Short"/>
    <x v="45"/>
  </r>
  <r>
    <x v="2908"/>
    <x v="0"/>
    <s v="Rocco"/>
    <s v="Thierry Demaizire, Alban Teurlai"/>
    <s v="Rocco Siffredi"/>
    <x v="29"/>
    <s v="September 1, 2017"/>
    <n v="2021"/>
    <x v="32"/>
    <n v="10"/>
    <s v="TV-MA"/>
    <x v="0"/>
    <s v="Restricted"/>
    <n v="103"/>
    <s v="Medium"/>
    <x v="98"/>
  </r>
  <r>
    <x v="2909"/>
    <x v="0"/>
    <s v="Sohni Mahiwal"/>
    <s v="Latif Faiziyev, Umesh Mehra"/>
    <s v="Zeenat Aman, Pran, Tanuja, Poonam Dhillon"/>
    <x v="361"/>
    <s v="September 1, 2017"/>
    <n v="2021"/>
    <x v="35"/>
    <n v="42"/>
    <s v="TV-14"/>
    <x v="1"/>
    <s v="Guidance"/>
    <n v="160"/>
    <s v="Medium"/>
    <x v="23"/>
  </r>
  <r>
    <x v="2910"/>
    <x v="0"/>
    <s v="The Distinguished Citizen"/>
    <s v="Gastn Duprat, Mariano Cohn"/>
    <s v="Oscar Martnez, Dady Brieva, Andrea Frigerio, Nora Navas, Manuel Vicente, Beln Chavanne, Marcelo D'Andrea, Gustavo Garzn"/>
    <x v="43"/>
    <s v="September 1, 2017"/>
    <n v="2021"/>
    <x v="32"/>
    <n v="10"/>
    <s v="TV-MA"/>
    <x v="0"/>
    <s v="Restricted"/>
    <n v="113"/>
    <s v="Medium"/>
    <x v="36"/>
  </r>
  <r>
    <x v="2911"/>
    <x v="0"/>
    <s v="The Guardian Brothers"/>
    <s v="Gary Wang"/>
    <s v="Edward Norton, Dan Fogler, Mike Birbiglia, Bella Thorne, Randall Park, Mel Brooks, Nicole Kidman, Meryl Streep"/>
    <x v="103"/>
    <s v="September 1, 2017"/>
    <n v="2021"/>
    <x v="32"/>
    <n v="10"/>
    <s v="TV-G"/>
    <x v="2"/>
    <s v="Guidance"/>
    <n v="86"/>
    <s v="Short"/>
    <x v="17"/>
  </r>
  <r>
    <x v="2912"/>
    <x v="0"/>
    <s v="The Last Shaman"/>
    <s v="Raz Degan"/>
    <s v="James Freeman"/>
    <x v="372"/>
    <s v="September 1, 2017"/>
    <n v="2021"/>
    <x v="32"/>
    <n v="10"/>
    <s v="TV-14"/>
    <x v="1"/>
    <s v="Guidance"/>
    <n v="83"/>
    <s v="Short"/>
    <x v="98"/>
  </r>
  <r>
    <x v="2913"/>
    <x v="0"/>
    <s v="The Lost Brother"/>
    <s v="Israel Adrin Caetano"/>
    <s v="Leonardo Sbaraglia, Daniel Hendler, ngela Molina, Alin Devetac, Pablo Cedrn, Alejandra Flechner"/>
    <x v="373"/>
    <s v="September 1, 2017"/>
    <n v="2021"/>
    <x v="5"/>
    <n v="9"/>
    <s v="TV-MA"/>
    <x v="0"/>
    <s v="Restricted"/>
    <n v="113"/>
    <s v="Medium"/>
    <x v="3"/>
  </r>
  <r>
    <x v="2914"/>
    <x v="0"/>
    <s v="Todo Sobre El Asado"/>
    <s v="Mariano Cohn, Gastn Duprat"/>
    <s v="El Negro lvarez"/>
    <x v="42"/>
    <s v="September 1, 2017"/>
    <n v="2021"/>
    <x v="32"/>
    <n v="10"/>
    <s v="TV-MA"/>
    <x v="0"/>
    <s v="Restricted"/>
    <n v="86"/>
    <s v="Short"/>
    <x v="98"/>
  </r>
  <r>
    <x v="2915"/>
    <x v="0"/>
    <s v="Ryan Hamilton: Happy Face"/>
    <s v="Marcus Raboy"/>
    <s v="Ryan Hamilton"/>
    <x v="2"/>
    <s v="August 29, 2017"/>
    <n v="2021"/>
    <x v="5"/>
    <n v="9"/>
    <s v="TV-14"/>
    <x v="1"/>
    <s v="Guidance"/>
    <n v="57"/>
    <s v="Short"/>
    <x v="59"/>
  </r>
  <r>
    <x v="2916"/>
    <x v="0"/>
    <s v="Buster's Mal Heart"/>
    <s v="Sarah Adina Smith"/>
    <s v="Rami Malek, DJ Qualls, Kate Lyn Sheil, Sukha Belle Potter, Toby Huss, Lin Shaye, Mark Kelly, Bruce Bundy, Teresa Yenque, Sandra Ellis Lafferty, Nicholas Pryor"/>
    <x v="2"/>
    <s v="August 26, 2017"/>
    <n v="2021"/>
    <x v="32"/>
    <n v="10"/>
    <s v="TV-MA"/>
    <x v="0"/>
    <s v="Restricted"/>
    <n v="98"/>
    <s v="Medium"/>
    <x v="125"/>
  </r>
  <r>
    <x v="2917"/>
    <x v="0"/>
    <s v="Berlin Syndrome"/>
    <s v="Cate Shortland"/>
    <s v="Matthias Habich, Max Riemelt, Teresa Palmer, Lucie Aron, Emma Bading"/>
    <x v="54"/>
    <s v="August 25, 2017"/>
    <n v="2021"/>
    <x v="5"/>
    <n v="9"/>
    <s v="R"/>
    <x v="0"/>
    <s v="Restricted"/>
    <n v="116"/>
    <s v="Medium"/>
    <x v="107"/>
  </r>
  <r>
    <x v="2918"/>
    <x v="0"/>
    <s v="Death Note"/>
    <s v="Adam Wingard"/>
    <s v="Willem Dafoe, Nat Wolff, Lakeith Stanfield, Margaret Qualley, Shea Whigham, Paul Nakauchi, Jason Liles"/>
    <x v="2"/>
    <s v="August 25, 2017"/>
    <n v="2021"/>
    <x v="5"/>
    <n v="9"/>
    <s v="TV-MA"/>
    <x v="0"/>
    <s v="Restricted"/>
    <n v="100"/>
    <s v="Medium"/>
    <x v="94"/>
  </r>
  <r>
    <x v="2919"/>
    <x v="0"/>
    <s v="Lynne Koplitz: Hormonal Beast"/>
    <s v="Marcus Raboy"/>
    <s v="Lynne Koplitz"/>
    <x v="2"/>
    <s v="August 22, 2017"/>
    <n v="2021"/>
    <x v="5"/>
    <n v="9"/>
    <s v="TV-MA"/>
    <x v="0"/>
    <s v="Restricted"/>
    <n v="51"/>
    <s v="Short"/>
    <x v="59"/>
  </r>
  <r>
    <x v="2920"/>
    <x v="0"/>
    <s v="Undefeated"/>
    <s v="Daniel Lindsay, T.J. Martin"/>
    <s v="Montrail 'Money' Brown, O.C. Brown, Bill Courtney, Chavis Daniels"/>
    <x v="2"/>
    <s v="August 18, 2017"/>
    <n v="2021"/>
    <x v="15"/>
    <n v="15"/>
    <s v="PG-13"/>
    <x v="1"/>
    <s v="Guidance"/>
    <n v="113"/>
    <s v="Medium"/>
    <x v="187"/>
  </r>
  <r>
    <x v="2921"/>
    <x v="0"/>
    <s v="What Happened to Monday"/>
    <s v="Tommy Wirkola"/>
    <s v="Noomi Rapace, Willem Dafoe, Glenn Close, Marwan Kenzari, Christian Rubeck, Pl Sverre Hagen, Tomiwa Edun, Cassie Clare, Cameron Jack, Clara Read, Robert Wagner"/>
    <x v="374"/>
    <s v="August 18, 2017"/>
    <n v="2021"/>
    <x v="5"/>
    <n v="9"/>
    <s v="TV-MA"/>
    <x v="0"/>
    <s v="Restricted"/>
    <n v="124"/>
    <s v="Medium"/>
    <x v="26"/>
  </r>
  <r>
    <x v="2922"/>
    <x v="0"/>
    <s v="Brad Paisley's Comedy Rodeo"/>
    <s v="Jay Chapman"/>
    <s v="Brad Paisley, Nate Bargatze, John Heffron, Jon Reep, Sarah Tiana, Mike E. Winfield"/>
    <x v="2"/>
    <s v="August 15, 2017"/>
    <n v="2021"/>
    <x v="5"/>
    <n v="9"/>
    <s v="TV-MA"/>
    <x v="0"/>
    <s v="Restricted"/>
    <n v="63"/>
    <s v="Short"/>
    <x v="244"/>
  </r>
  <r>
    <x v="2923"/>
    <x v="0"/>
    <s v="Colin Quinn: Unconstitutional"/>
    <s v="Jay Chapman"/>
    <s v="Colin Quinn"/>
    <x v="2"/>
    <s v="August 15, 2017"/>
    <n v="2021"/>
    <x v="25"/>
    <n v="11"/>
    <s v="TV-MA"/>
    <x v="0"/>
    <s v="Restricted"/>
    <n v="56"/>
    <s v="Short"/>
    <x v="59"/>
  </r>
  <r>
    <x v="2924"/>
    <x v="0"/>
    <s v="The Outcasts"/>
    <s v="Peter Hutchings"/>
    <s v="Victoria Justice, Eden Sher, Ashley Rickards, Claudia Lee, Katie Chang, Peyton List, Jazmyn Richardson, Avan Jogia, Will Peltz"/>
    <x v="2"/>
    <s v="August 14, 2017"/>
    <n v="2021"/>
    <x v="5"/>
    <n v="9"/>
    <s v="TV-14"/>
    <x v="1"/>
    <s v="Guidance"/>
    <n v="94"/>
    <s v="Medium"/>
    <x v="5"/>
  </r>
  <r>
    <x v="2925"/>
    <x v="0"/>
    <s v="Chocolate City: Vegas Strip"/>
    <s v="Jean-Claude La Marre"/>
    <s v="Robert Ri'chard, Darrin Dewitt Henson, Ginuwine, Gilbert Saldivar, Keith Carlos, Michael Bolwaire, Willie Taylor, Michael Jai White, Vivica A. Fox, Mekhi Phifer"/>
    <x v="2"/>
    <s v="August 12, 2017"/>
    <n v="2021"/>
    <x v="5"/>
    <n v="9"/>
    <s v="TV-MA"/>
    <x v="0"/>
    <s v="Restricted"/>
    <n v="90"/>
    <s v="Medium"/>
    <x v="24"/>
  </r>
  <r>
    <x v="2926"/>
    <x v="0"/>
    <s v="Los Herederos"/>
    <s v="Jorge Hernandez Aldana"/>
    <s v="Mximo Hollander, Sebastin Aguirre, rsula Pruneda, Rodrigo Mendoza, Germn Bracco, Toms Manterola, Regina Soto, Diego Velzquez, Mnica Del Carmen, Jos Egez, Pablo Cruz"/>
    <x v="38"/>
    <s v="August 12, 2017"/>
    <n v="2021"/>
    <x v="25"/>
    <n v="11"/>
    <s v="TV-MA"/>
    <x v="0"/>
    <s v="Restricted"/>
    <n v="71"/>
    <s v="Short"/>
    <x v="3"/>
  </r>
  <r>
    <x v="2927"/>
    <x v="0"/>
    <s v="Naked"/>
    <s v="Michael Tiddes"/>
    <s v="Marlon Wayans, Regina Hall, Dennis Haysbert, Loretta Devine, Eliza Coupe, Scott Foley, J.T. Jackson, Brian McKnight, Cory Hardrict, Neil Brown Jr., David Sheridan, Minka Kelly"/>
    <x v="2"/>
    <s v="August 11, 2017"/>
    <n v="2021"/>
    <x v="5"/>
    <n v="9"/>
    <s v="TV-14"/>
    <x v="1"/>
    <s v="Guidance"/>
    <n v="97"/>
    <s v="Medium"/>
    <x v="35"/>
  </r>
  <r>
    <x v="2928"/>
    <x v="0"/>
    <s v="Demonic"/>
    <s v="Will Canon"/>
    <s v="Maria Bello, Frank Grillo, Cody Horn, Dustin Milligan, Megan Park, Scott Mechlowicz, Aaron Yoo, Alex Goode, Terence Rosemore, Jesse Steccato"/>
    <x v="2"/>
    <s v="August 10, 2017"/>
    <n v="2021"/>
    <x v="25"/>
    <n v="11"/>
    <s v="R"/>
    <x v="0"/>
    <s v="Restricted"/>
    <n v="83"/>
    <s v="Short"/>
    <x v="143"/>
  </r>
  <r>
    <x v="2929"/>
    <x v="0"/>
    <s v="The Saint"/>
    <s v="Ernie Barbarash"/>
    <s v="Adam Rayner, Eliza Dushku, Ian Ogilvy, James Remar, Roger Moore, Enrique Murciano, Thomas Kretschmann, Beatrice Rosen, Greg Grunberg, Yani Gellman"/>
    <x v="2"/>
    <s v="August 10, 2017"/>
    <n v="2021"/>
    <x v="5"/>
    <n v="9"/>
    <s v="TV-14"/>
    <x v="1"/>
    <s v="Guidance"/>
    <n v="92"/>
    <s v="Medium"/>
    <x v="12"/>
  </r>
  <r>
    <x v="2930"/>
    <x v="0"/>
    <s v="Baahubali 2: The Conclusion (Hindi Version)"/>
    <s v="S.S. Rajamouli"/>
    <s v="Prabhas, Rana Daggubati, Anushka Shetty, Tamannaah Bhatia, Sathyaraj, Ramya Krishnan, Nassar, Subbaraju"/>
    <x v="4"/>
    <s v="August 7, 2017"/>
    <n v="2021"/>
    <x v="5"/>
    <n v="9"/>
    <s v="TV-MA"/>
    <x v="0"/>
    <s v="Restricted"/>
    <n v="165"/>
    <s v="Medium"/>
    <x v="53"/>
  </r>
  <r>
    <x v="2931"/>
    <x v="0"/>
    <s v="Baahubali: The Beginning (Hindi Version)"/>
    <s v="S.S. Rajamouli"/>
    <s v="Prabhas, Rana Daggubati, Anushka Shetty, Tamannaah Bhatia, Sathyaraj, Nassar, Ramya Krishnan, Sudeep"/>
    <x v="4"/>
    <s v="August 7, 2017"/>
    <n v="2021"/>
    <x v="25"/>
    <n v="11"/>
    <s v="TV-14"/>
    <x v="1"/>
    <s v="Guidance"/>
    <n v="159"/>
    <s v="Medium"/>
    <x v="53"/>
  </r>
  <r>
    <x v="2932"/>
    <x v="0"/>
    <s v="LEGO Marvel Super Heroes: Avengers Reassembled!"/>
    <s v="Rob Silvestri"/>
    <s v="Laura Bailey, Troy Baker, Eric Bauza, Ben Diskin, Grant George, JP Karliak, Jim Meskimen, Bumper Robinson, Roger Craig Smith, Fred Tatasciore, Travis Willingham, Mick Wingert"/>
    <x v="2"/>
    <s v="August 6, 2017"/>
    <n v="2021"/>
    <x v="25"/>
    <n v="11"/>
    <s v="TV-Y7"/>
    <x v="3"/>
    <s v="Safe"/>
    <n v="22"/>
    <s v="Short"/>
    <x v="80"/>
  </r>
  <r>
    <x v="2933"/>
    <x v="0"/>
    <s v="Enter the Warriors Gate"/>
    <s v="Matthias Hoene"/>
    <s v="Jeff Daniels, Jack O'Connell, Michelle Dockery, Scoot McNairy, Merritt Wever, Thomas Brodie-Sangster, Francis Ng, Ni Ni"/>
    <x v="375"/>
    <s v="August 5, 2017"/>
    <n v="2021"/>
    <x v="32"/>
    <n v="10"/>
    <s v="PG-13"/>
    <x v="1"/>
    <s v="Guidance"/>
    <n v="105"/>
    <s v="Medium"/>
    <x v="193"/>
  </r>
  <r>
    <x v="2934"/>
    <x v="0"/>
    <s v="Alan Saldaa: Mi vida de pobre"/>
    <s v="Ral Campos, Jan Suter"/>
    <s v="Alan Saldaa"/>
    <x v="38"/>
    <s v="August 4, 2017"/>
    <n v="2021"/>
    <x v="5"/>
    <n v="9"/>
    <s v="TV-MA"/>
    <x v="0"/>
    <s v="Restricted"/>
    <n v="54"/>
    <s v="Short"/>
    <x v="59"/>
  </r>
  <r>
    <x v="2935"/>
    <x v="0"/>
    <s v="Icarus"/>
    <s v="Bryan Fogel"/>
    <s v="Bryan Fogel, Grigory Rodchenkov"/>
    <x v="2"/>
    <s v="August 4, 2017"/>
    <n v="2021"/>
    <x v="5"/>
    <n v="9"/>
    <s v="TV-MA"/>
    <x v="0"/>
    <s v="Restricted"/>
    <n v="121"/>
    <s v="Medium"/>
    <x v="187"/>
  </r>
  <r>
    <x v="2936"/>
    <x v="0"/>
    <s v="Message from the King"/>
    <s v="Fabrice Du Welz"/>
    <s v="Chadwick Boseman, Luke Evans, Teresa Palmer, Alfred Molina, Natalie Martinez, Tom Felton, Dale Dickey, Sibongile Mlambo"/>
    <x v="376"/>
    <s v="August 4, 2017"/>
    <n v="2021"/>
    <x v="5"/>
    <n v="9"/>
    <s v="R"/>
    <x v="0"/>
    <s v="Restricted"/>
    <n v="103"/>
    <s v="Medium"/>
    <x v="125"/>
  </r>
  <r>
    <x v="2937"/>
    <x v="0"/>
    <s v="The Invisible Guardian"/>
    <s v="Fernando Gonzlez Molina"/>
    <s v="Marta Etura, Elvira Mnguez, Francesc Orella, Itziar Aizpuru, Nene, Miquel Fernndez, Pedro Casablanc, Colin McFarlane, Benn Northover"/>
    <x v="207"/>
    <s v="August 3, 2017"/>
    <n v="2021"/>
    <x v="5"/>
    <n v="9"/>
    <s v="TV-MA"/>
    <x v="0"/>
    <s v="Restricted"/>
    <n v="129"/>
    <s v="Medium"/>
    <x v="107"/>
  </r>
  <r>
    <x v="2938"/>
    <x v="0"/>
    <s v="Handsome Devil"/>
    <s v="John Butler"/>
    <s v="Fionn O'Shea, Nicholas Galitzine, Andrew Scott, Michael McElhatton, Moe Dunford, Ruair O'Connor, Jay Duffy, Mark Lavery, Jamie Hallahan, Ardal O'Hanlon, Amy Huberman"/>
    <x v="377"/>
    <s v="August 1, 2017"/>
    <n v="2021"/>
    <x v="32"/>
    <n v="10"/>
    <s v="TV-MA"/>
    <x v="0"/>
    <s v="Restricted"/>
    <n v="95"/>
    <s v="Medium"/>
    <x v="36"/>
  </r>
  <r>
    <x v="2939"/>
    <x v="0"/>
    <s v="Jessica Darling's It List"/>
    <s v="Ali Scher"/>
    <s v="Chloe East, Emma Rayne Lyle, Jane Widdop, Jane Sibbett, Eric Lutes, Blair Fowler, Ashley Liao, Eva Bella, Kimrie Lewis-Davis, Abraham Benrubi"/>
    <x v="2"/>
    <s v="August 1, 2017"/>
    <n v="2021"/>
    <x v="32"/>
    <n v="10"/>
    <s v="TV-Y"/>
    <x v="3"/>
    <s v="Safe"/>
    <n v="80"/>
    <s v="Short"/>
    <x v="17"/>
  </r>
  <r>
    <x v="2940"/>
    <x v="0"/>
    <s v="Opening Night"/>
    <s v="Isaac Rentz"/>
    <s v="Topher Grace, Alona Tal, Anne Heche, Taye Diggs, Rob Riggle, Paul Scheer, J.C. Chasez, Lauren Lapkus, Lesli Margherita, Brian Huskey"/>
    <x v="2"/>
    <s v="August 1, 2017"/>
    <n v="2021"/>
    <x v="32"/>
    <n v="10"/>
    <s v="TV-MA"/>
    <x v="0"/>
    <s v="Restricted"/>
    <n v="84"/>
    <s v="Short"/>
    <x v="258"/>
  </r>
  <r>
    <x v="2941"/>
    <x v="0"/>
    <s v="Raising the Bar"/>
    <s v="Clay Glen"/>
    <s v="Kelli Berglund, Lili Karamalikis, Tess Fowler, Emily Morris, Peta Shannon, Adam Tuominen, Caetlyn Collins, Jack Tomich, Isabelle Andary-Geslin, Rachel D'Sena"/>
    <x v="54"/>
    <s v="August 1, 2017"/>
    <n v="2021"/>
    <x v="32"/>
    <n v="10"/>
    <s v="TV-Y"/>
    <x v="3"/>
    <s v="Safe"/>
    <n v="97"/>
    <s v="Medium"/>
    <x v="154"/>
  </r>
  <r>
    <x v="2942"/>
    <x v="0"/>
    <s v="The Blind Christ"/>
    <s v="Christopher Murray"/>
    <s v="Michael Silva, Bastin Inostroza, Ana Mara Henrquez, Mauricio Pinto, Pedro Godoy, Hermelinda Cayo, Hctor Mella, Gonzalo Villalobos, Noelia Rubio"/>
    <x v="378"/>
    <s v="August 1, 2017"/>
    <n v="2021"/>
    <x v="32"/>
    <n v="10"/>
    <s v="TV-MA"/>
    <x v="0"/>
    <s v="Restricted"/>
    <n v="86"/>
    <s v="Short"/>
    <x v="0"/>
  </r>
  <r>
    <x v="2943"/>
    <x v="0"/>
    <s v="Un plus une"/>
    <s v="Claude Lelouch"/>
    <s v="Jean Dujardin, Elsa Zylberstein, Christopher Lambert, Alice Pol, Rahul Vohra, Shriya Pilgaonkar, Abhishek Krishnan, Venantino Venantini, Amma, Kalki Koechlin"/>
    <x v="29"/>
    <s v="August 1, 2017"/>
    <n v="2021"/>
    <x v="25"/>
    <n v="11"/>
    <s v="TV-MA"/>
    <x v="0"/>
    <s v="Restricted"/>
    <n v="114"/>
    <s v="Medium"/>
    <x v="36"/>
  </r>
  <r>
    <x v="2944"/>
    <x v="0"/>
    <s v="The Incredible Jessica James"/>
    <s v="Jim Strouse"/>
    <s v="Jessica Williams, Chris O'Dowd, Lakeith Stanfield, Nol Wells, Taliyah Whitaker, Zabryna Guevara, Sarah Jones, Will Stephen, Susan Heyward, Megan Ketch"/>
    <x v="2"/>
    <s v="July 28, 2017"/>
    <n v="2021"/>
    <x v="5"/>
    <n v="9"/>
    <s v="TV-MA"/>
    <x v="0"/>
    <s v="Restricted"/>
    <n v="84"/>
    <s v="Short"/>
    <x v="129"/>
  </r>
  <r>
    <x v="2945"/>
    <x v="0"/>
    <s v="Joe Mandes Award-Winning Comedy Special"/>
    <s v="Daniel Gray Longino"/>
    <s v="Joe Mande"/>
    <x v="2"/>
    <s v="July 25, 2017"/>
    <n v="2021"/>
    <x v="5"/>
    <n v="9"/>
    <s v="TV-MA"/>
    <x v="0"/>
    <s v="Restricted"/>
    <n v="67"/>
    <s v="Short"/>
    <x v="59"/>
  </r>
  <r>
    <x v="2946"/>
    <x v="0"/>
    <s v="Aditi Mittal: Things They Wouldn't Let Me Say"/>
    <s v="Fazila Allana"/>
    <s v="Aditi Mittal"/>
    <x v="4"/>
    <s v="July 18, 2017"/>
    <n v="2021"/>
    <x v="5"/>
    <n v="9"/>
    <s v="TV-MA"/>
    <x v="0"/>
    <s v="Restricted"/>
    <n v="63"/>
    <s v="Short"/>
    <x v="59"/>
  </r>
  <r>
    <x v="2947"/>
    <x v="1"/>
    <s v="Ari Shaffir: Double Negative"/>
    <s v="Eric Abrams"/>
    <s v="Ari Shaffir"/>
    <x v="2"/>
    <s v="July 18, 2017"/>
    <n v="2021"/>
    <x v="5"/>
    <n v="9"/>
    <s v="TV-MA"/>
    <x v="0"/>
    <s v="Restricted"/>
    <s v="1 Season"/>
    <s v="Seasons"/>
    <x v="259"/>
  </r>
  <r>
    <x v="2948"/>
    <x v="0"/>
    <s v="Uncertain Glory"/>
    <s v="Agust Villaronga"/>
    <s v="Marcel Borrs, Bruna Cus, Nuria Prims, Oriol Pla, Luisa Gavasa, Terele Pvez, Fernando Esteso, Juan Diego, Roger Casamajor, Jorge Usn"/>
    <x v="35"/>
    <s v="July 17, 2017"/>
    <n v="2021"/>
    <x v="5"/>
    <n v="9"/>
    <s v="TV-MA"/>
    <x v="0"/>
    <s v="Restricted"/>
    <n v="116"/>
    <s v="Medium"/>
    <x v="3"/>
  </r>
  <r>
    <x v="2949"/>
    <x v="0"/>
    <s v="Amar"/>
    <s v="Esteban Crespo"/>
    <s v="Mara Pedraza, Pol Monen, Natalia Tena, Nacho Fresneda, Greta Fernndez, Gustavo Salmern, Celso Bugallo, Sonia Almarcha, Marta Belenguer"/>
    <x v="35"/>
    <s v="July 15, 2017"/>
    <n v="2021"/>
    <x v="5"/>
    <n v="9"/>
    <s v="TV-MA"/>
    <x v="0"/>
    <s v="Restricted"/>
    <n v="104"/>
    <s v="Medium"/>
    <x v="23"/>
  </r>
  <r>
    <x v="2950"/>
    <x v="0"/>
    <s v="Buddy Thunderstruck: The Maybe Pile"/>
    <s v="Harry Chaskin"/>
    <s v="Brian Atkinson, Ted Raimi, Harry Chaskin, Debi Derryberry, Philip Maurice Hayes, Leigh Kelly, J.D. Ryznar, Nick Shakoour, Ryan Wiesbrock, Clark Wiesbrock"/>
    <x v="2"/>
    <s v="July 14, 2017"/>
    <n v="2021"/>
    <x v="5"/>
    <n v="9"/>
    <s v="TV-Y7"/>
    <x v="3"/>
    <s v="Safe"/>
    <n v="14"/>
    <s v="Short"/>
    <x v="17"/>
  </r>
  <r>
    <x v="2951"/>
    <x v="0"/>
    <s v="To the Bone"/>
    <s v="Marti Noxon"/>
    <s v="Lily Collins, Keanu Reeves, Carrie Preston, Lili Taylor, Alex Sharp, Liana Liberato, Brooke Smith, Leslie Bibb, Kathryn Prescott"/>
    <x v="2"/>
    <s v="July 14, 2017"/>
    <n v="2021"/>
    <x v="5"/>
    <n v="9"/>
    <s v="TV-MA"/>
    <x v="0"/>
    <s v="Restricted"/>
    <n v="108"/>
    <s v="Medium"/>
    <x v="44"/>
  </r>
  <r>
    <x v="2952"/>
    <x v="0"/>
    <s v="D.L. Hughley: Clear"/>
    <s v="Jay Chapman"/>
    <s v="D.L. Hughley"/>
    <x v="2"/>
    <s v="July 13, 2017"/>
    <n v="2021"/>
    <x v="28"/>
    <n v="12"/>
    <s v="TV-MA"/>
    <x v="0"/>
    <s v="Restricted"/>
    <n v="59"/>
    <s v="Short"/>
    <x v="59"/>
  </r>
  <r>
    <x v="2953"/>
    <x v="0"/>
    <s v="Tom Segura: Completely Normal"/>
    <s v="Jay Chapman"/>
    <s v="Tom Segura"/>
    <x v="2"/>
    <s v="July 13, 2017"/>
    <n v="2021"/>
    <x v="28"/>
    <n v="12"/>
    <s v="TV-MA"/>
    <x v="0"/>
    <s v="Restricted"/>
    <n v="74"/>
    <s v="Short"/>
    <x v="59"/>
  </r>
  <r>
    <x v="2954"/>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4"/>
    <s v="July 7, 2017"/>
    <n v="2021"/>
    <x v="5"/>
    <n v="9"/>
    <s v="TV-14"/>
    <x v="1"/>
    <s v="Guidance"/>
    <s v="4 Seasons"/>
    <s v="Seasons"/>
    <x v="136"/>
  </r>
  <r>
    <x v="2955"/>
    <x v="0"/>
    <s v="Take Me"/>
    <s v="Pat Healy"/>
    <s v="Taylor Schilling, Pat Healy, Alycia Delmore, Jim O'Heir, Brooke Dillman, Mark Kelly, Toby Huss, Alejandro Patio"/>
    <x v="2"/>
    <s v="July 7, 2017"/>
    <n v="2021"/>
    <x v="5"/>
    <n v="9"/>
    <s v="TV-MA"/>
    <x v="0"/>
    <s v="Restricted"/>
    <n v="84"/>
    <s v="Short"/>
    <x v="56"/>
  </r>
  <r>
    <x v="2956"/>
    <x v="0"/>
    <s v="10 jours en or"/>
    <s v="Nicolas Brossette"/>
    <s v="Franck Dubosc, Claude Rich, Marie Kremer, Mathis Tour, Rufus, Olivier Claverie"/>
    <x v="29"/>
    <s v="July 1, 2017"/>
    <n v="2021"/>
    <x v="10"/>
    <n v="14"/>
    <s v="TV-14"/>
    <x v="1"/>
    <s v="Guidance"/>
    <n v="97"/>
    <s v="Medium"/>
    <x v="36"/>
  </r>
  <r>
    <x v="2957"/>
    <x v="1"/>
    <n v="46"/>
    <s v="Serdar Akar"/>
    <s v="Erdal Beikiolu, Yasemin Allen, Melis Birkan, Saygn Soysal, Berkan al, Metin Belgin, Aya Eren, Selin Uludoan, zay Fecht, Suna Yldzolu"/>
    <x v="104"/>
    <s v="July 1, 2017"/>
    <n v="2021"/>
    <x v="32"/>
    <n v="10"/>
    <s v="TV-MA"/>
    <x v="0"/>
    <s v="Restricted"/>
    <s v="1 Season"/>
    <s v="Seasons"/>
    <x v="179"/>
  </r>
  <r>
    <x v="2958"/>
    <x v="0"/>
    <s v="A 2nd Chance"/>
    <s v="Clay Glen"/>
    <s v="Nina Pearce, Adam Tuominen, Emily Morris, Amy Handley, Carmel Johnson, Alanah Gilbert, Hapi Murphy, Lilly Blacker, Julie Kay Lumasag, Elysia Markou"/>
    <x v="54"/>
    <s v="July 1, 2017"/>
    <n v="2021"/>
    <x v="15"/>
    <n v="15"/>
    <s v="PG"/>
    <x v="2"/>
    <s v="Guidance"/>
    <n v="95"/>
    <s v="Medium"/>
    <x v="154"/>
  </r>
  <r>
    <x v="2959"/>
    <x v="0"/>
    <s v="Amrapali"/>
    <s v="Lekh Tandon"/>
    <s v="Vyjayantimala, Sunil Dutt, Prem Nath, Bipin Gupta, Gajanan Jagirdar, Zul Vellani, K.N. Singh, Randhir"/>
    <x v="4"/>
    <s v="July 1, 2017"/>
    <n v="2021"/>
    <x v="58"/>
    <n v="60"/>
    <s v="TV-PG"/>
    <x v="2"/>
    <s v="Guidance"/>
    <n v="116"/>
    <s v="Medium"/>
    <x v="51"/>
  </r>
  <r>
    <x v="2960"/>
    <x v="0"/>
    <s v="Hans Teeuwen: Real Rancour"/>
    <s v="Doesjka van Hoogdalem"/>
    <s v="Hans Teeuwen"/>
    <x v="119"/>
    <s v="July 1, 2017"/>
    <n v="2021"/>
    <x v="21"/>
    <n v="8"/>
    <s v="TV-MA"/>
    <x v="0"/>
    <s v="Restricted"/>
    <n v="86"/>
    <s v="Short"/>
    <x v="59"/>
  </r>
  <r>
    <x v="2961"/>
    <x v="0"/>
    <s v="Lal Patthar"/>
    <s v="Sushil Majumdar"/>
    <s v="Raaj Kumar, Hema Malini, Rakhee Gulzar, Vinod Mehra, Asit Kumar Sen, Paintal, Dulari, Chandramohan, Sujata Bakshi, Meena T."/>
    <x v="4"/>
    <s v="July 1, 2017"/>
    <n v="2021"/>
    <x v="59"/>
    <n v="55"/>
    <s v="TV-14"/>
    <x v="1"/>
    <s v="Guidance"/>
    <n v="153"/>
    <s v="Medium"/>
    <x v="66"/>
  </r>
  <r>
    <x v="2962"/>
    <x v="0"/>
    <s v="Liar's Dice"/>
    <s v="Geetu Mohandas"/>
    <s v="Nawazuddin Siddiqui, Geetanjali Thapa, Manya Gupta, Murari Kumar"/>
    <x v="4"/>
    <s v="July 1, 2017"/>
    <n v="2021"/>
    <x v="4"/>
    <n v="13"/>
    <s v="TV-MA"/>
    <x v="0"/>
    <s v="Restricted"/>
    <n v="104"/>
    <s v="Medium"/>
    <x v="0"/>
  </r>
  <r>
    <x v="2963"/>
    <x v="0"/>
    <s v="Professor"/>
    <s v="Lekh Tandon"/>
    <s v="Shammi Kapoor, Kalpana, Lalita Pawar, Parveen Choudhary, Salim, Pratima Devi, Rashid Khan, Bir Sakuja, Bela Bose, Ratnamala"/>
    <x v="4"/>
    <s v="July 1, 2017"/>
    <n v="2021"/>
    <x v="60"/>
    <n v="64"/>
    <s v="TV-PG"/>
    <x v="2"/>
    <s v="Guidance"/>
    <n v="163"/>
    <s v="Medium"/>
    <x v="36"/>
  </r>
  <r>
    <x v="2964"/>
    <x v="0"/>
    <s v="The Invisible Guest"/>
    <s v="Paulo Oriol"/>
    <s v="Mario Casas, Ana Wagener, Jos Coronado, Brbara Lennie, Francesc Orella, Paco Tous, David Selvas"/>
    <x v="35"/>
    <s v="July 1, 2017"/>
    <n v="2021"/>
    <x v="32"/>
    <n v="10"/>
    <s v="TV-14"/>
    <x v="1"/>
    <s v="Guidance"/>
    <n v="106"/>
    <s v="Medium"/>
    <x v="107"/>
  </r>
  <r>
    <x v="2965"/>
    <x v="0"/>
    <s v="Yaar Gaddar"/>
    <s v="Umesh Mehra"/>
    <s v="Mithun Chakraborty, Saif Ali Khan, Somy Ali, Prem Chopra, Gulshan Grover, Puneet Issar, Himani Shivpuri, Johnny Lever, Yunus Parvez, Umesh Shukla"/>
    <x v="4"/>
    <s v="July 1, 2017"/>
    <n v="2021"/>
    <x v="24"/>
    <n v="32"/>
    <s v="TV-14"/>
    <x v="1"/>
    <s v="Guidance"/>
    <n v="148"/>
    <s v="Medium"/>
    <x v="3"/>
  </r>
  <r>
    <x v="2966"/>
    <x v="0"/>
    <s v="Zipi &amp; Zape y la Isla del Capitan"/>
    <s v="Oskar Santos"/>
    <s v="Teo Planell, Toni Gmez, Elena Anaya, Iria Castellano, Mximo Pastor, Ana Blanco de Crdova, Ferm Reixach, Jorge Bosch, Carolina Lapausa, Goizalde Nez, Juan Codina"/>
    <x v="35"/>
    <s v="July 1, 2017"/>
    <n v="2021"/>
    <x v="32"/>
    <n v="10"/>
    <s v="TV-PG"/>
    <x v="2"/>
    <s v="Guidance"/>
    <n v="105"/>
    <s v="Medium"/>
    <x v="17"/>
  </r>
  <r>
    <x v="2967"/>
    <x v="0"/>
    <s v="Okja"/>
    <s v="Bong Joon Ho"/>
    <s v="Tilda Swinton, Jake Gyllenhaal, An Seo Hyun, Paul Dano, Steven Yeun, Byun Heebong, Lily Collins, Yoon Je Moon, Shirley Henderson, Daniel Henshall, Devon Bostick, Woo Shik Choi, Giancarlo Esposito"/>
    <x v="244"/>
    <s v="June 28, 2017"/>
    <n v="2021"/>
    <x v="5"/>
    <n v="9"/>
    <s v="TV-MA"/>
    <x v="0"/>
    <s v="Restricted"/>
    <n v="121"/>
    <s v="Medium"/>
    <x v="15"/>
  </r>
  <r>
    <x v="2968"/>
    <x v="0"/>
    <s v="Chris D'Elia: Man on Fire"/>
    <s v="Bill D'Elia"/>
    <s v="Chris D'Elia"/>
    <x v="2"/>
    <s v="June 27, 2017"/>
    <n v="2021"/>
    <x v="5"/>
    <n v="9"/>
    <s v="TV-MA"/>
    <x v="0"/>
    <s v="Restricted"/>
    <n v="66"/>
    <s v="Short"/>
    <x v="59"/>
  </r>
  <r>
    <x v="2969"/>
    <x v="0"/>
    <s v="I Am Michael"/>
    <s v="Justin Kelly"/>
    <s v="James Franco, Zachary Quinto, Emma Roberts, Charlie Carver, Avan Jogia, Daryl Hannah, Lesley Ann Warren, Jefferson Mays, Jan Maxwell, Ahna O'Reilly"/>
    <x v="2"/>
    <s v="June 26, 2017"/>
    <n v="2021"/>
    <x v="25"/>
    <n v="11"/>
    <s v="TV-MA"/>
    <x v="0"/>
    <s v="Restricted"/>
    <n v="102"/>
    <s v="Medium"/>
    <x v="157"/>
  </r>
  <r>
    <x v="2970"/>
    <x v="0"/>
    <s v="You Get Me"/>
    <s v="Brent Bonacorso"/>
    <s v="Bella Thorne, Halston Sage, Taylor John Smith, Nash Grier, Anna Akana, Kathryn Morris, Brigid Brannagh, Kimberly Williams-Paisley, Tyler Hanson"/>
    <x v="2"/>
    <s v="June 23, 2017"/>
    <n v="2021"/>
    <x v="5"/>
    <n v="9"/>
    <s v="TV-MA"/>
    <x v="0"/>
    <s v="Restricted"/>
    <n v="89"/>
    <s v="Short"/>
    <x v="13"/>
  </r>
  <r>
    <x v="2971"/>
    <x v="0"/>
    <s v="Dangal"/>
    <s v="Nitesh Tiwari"/>
    <s v="Aamir Khan, Sakshi Tanwar, Fatima Sana Shaikh, Sanya Malhotra, Aparshakti Khurana, Zaira Wasim, Suhani Bhatnagar, Ritwik Sahore"/>
    <x v="4"/>
    <s v="June 21, 2017"/>
    <n v="2021"/>
    <x v="32"/>
    <n v="10"/>
    <s v="TV-PG"/>
    <x v="2"/>
    <s v="Guidance"/>
    <n v="161"/>
    <s v="Medium"/>
    <x v="119"/>
  </r>
  <r>
    <x v="2972"/>
    <x v="0"/>
    <s v="Puss in Book: Trapped in an Epic Tale"/>
    <s v="Roy Burdine, Johnny Castuciano"/>
    <s v="Eric Bauza, Jayma Mays, Maria Bamford, Jeff Bennett, Grey Griffin, Carla Jimenez, Paul Rugg, Joshua Rush"/>
    <x v="2"/>
    <s v="June 20, 2017"/>
    <n v="2021"/>
    <x v="5"/>
    <n v="9"/>
    <s v="TV-Y7"/>
    <x v="3"/>
    <s v="Safe"/>
    <n v="24"/>
    <s v="Short"/>
    <x v="17"/>
  </r>
  <r>
    <x v="2973"/>
    <x v="0"/>
    <s v="Rory Scovel Tries Stand-Up for the First Time"/>
    <s v="Scott Moran"/>
    <s v="Rory Scovel"/>
    <x v="2"/>
    <s v="June 20, 2017"/>
    <n v="2021"/>
    <x v="5"/>
    <n v="9"/>
    <s v="TV-MA"/>
    <x v="0"/>
    <s v="Restricted"/>
    <n v="66"/>
    <s v="Short"/>
    <x v="59"/>
  </r>
  <r>
    <x v="2974"/>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7"/>
    <s v="June 16, 2017"/>
    <n v="2021"/>
    <x v="5"/>
    <n v="9"/>
    <s v="TV-Y7"/>
    <x v="3"/>
    <s v="Safe"/>
    <s v="2 Seasons"/>
    <s v="Seasons"/>
    <x v="156"/>
  </r>
  <r>
    <x v="2975"/>
    <x v="0"/>
    <s v="Kanavu Variyam"/>
    <s v="Arun Chidambaram"/>
    <s v="Jiya Anil Manne, Arun Chidambaram, T.P. Gajendran, Gnanasambandam, M. Ilavarasu, Yog Japee, Mayilsamy, Black Pandi"/>
    <x v="4"/>
    <s v="June 15, 2017"/>
    <n v="2021"/>
    <x v="5"/>
    <n v="9"/>
    <s v="TV-PG"/>
    <x v="2"/>
    <s v="Guidance"/>
    <n v="104"/>
    <s v="Medium"/>
    <x v="36"/>
  </r>
  <r>
    <x v="2976"/>
    <x v="0"/>
    <s v="Marco Luque: Tamo Junto"/>
    <s v="Caio Cobra"/>
    <s v="Marco Luque"/>
    <x v="80"/>
    <s v="June 15, 2017"/>
    <n v="2021"/>
    <x v="5"/>
    <n v="9"/>
    <s v="TV-MA"/>
    <x v="0"/>
    <s v="Restricted"/>
    <n v="73"/>
    <s v="Short"/>
    <x v="59"/>
  </r>
  <r>
    <x v="2977"/>
    <x v="0"/>
    <s v="The Russian Revolution"/>
    <s v="Cal Seville"/>
    <s v="Jonathan Kydd"/>
    <x v="1"/>
    <s v="June 15, 2017"/>
    <n v="2021"/>
    <x v="5"/>
    <n v="9"/>
    <s v="TV-PG"/>
    <x v="2"/>
    <s v="Guidance"/>
    <n v="47"/>
    <s v="Short"/>
    <x v="65"/>
  </r>
  <r>
    <x v="2978"/>
    <x v="0"/>
    <s v="Oh, Hello On Broadway"/>
    <s v="Michael John Warren"/>
    <s v="Nick Kroll, John Mulaney"/>
    <x v="2"/>
    <s v="June 13, 2017"/>
    <n v="2021"/>
    <x v="5"/>
    <n v="9"/>
    <s v="TV-MA"/>
    <x v="0"/>
    <s v="Restricted"/>
    <n v="102"/>
    <s v="Medium"/>
    <x v="59"/>
  </r>
  <r>
    <x v="2979"/>
    <x v="1"/>
    <s v="Man to Man"/>
    <s v="Chang-Min Lee"/>
    <s v="Hae-Jin Park, Sung-woong Park, Min-jung Kim, Jung-an Chae, Jung-hoon Yeon, Hyun-sung Jang, Man-sik Jung, Shin-il Kang, Ho-jin Chun, In-ho Tae"/>
    <x v="68"/>
    <s v="June 10, 2017"/>
    <n v="2021"/>
    <x v="5"/>
    <n v="9"/>
    <s v="TV-14"/>
    <x v="1"/>
    <s v="Guidance"/>
    <s v="1 Season"/>
    <s v="Seasons"/>
    <x v="260"/>
  </r>
  <r>
    <x v="2980"/>
    <x v="0"/>
    <s v="Shimmer Lake"/>
    <s v="Oren Uziel"/>
    <s v="Benjamin Walker, Rainn Wilson, Rob Corddry, Adam Pally, Ron Livingston, John Michael Higgins, Wyatt Russell, Stephanie Sigman, Mark Rendall, Isabel Dove, Angela Vint"/>
    <x v="41"/>
    <s v="June 9, 2017"/>
    <n v="2021"/>
    <x v="5"/>
    <n v="9"/>
    <s v="TV-MA"/>
    <x v="0"/>
    <s v="Restricted"/>
    <n v="87"/>
    <s v="Short"/>
    <x v="77"/>
  </r>
  <r>
    <x v="2981"/>
    <x v="0"/>
    <s v="The Wishing Tree"/>
    <s v="Manika Sharma"/>
    <s v="Shabana Azmi, Makrand Deshpande, Harshpreet Kaur, Aabhas Yadav, Shivani Joshi, Saurabh Shukla"/>
    <x v="4"/>
    <s v="June 5, 2017"/>
    <n v="2021"/>
    <x v="5"/>
    <n v="9"/>
    <s v="TV-14"/>
    <x v="1"/>
    <s v="Guidance"/>
    <n v="117"/>
    <s v="Medium"/>
    <x v="205"/>
  </r>
  <r>
    <x v="2982"/>
    <x v="0"/>
    <s v="Headshot"/>
    <s v="Timo Tjahjanto, Kimo Stamboel"/>
    <s v="Iko Uwais, Chelsea Islan, Julie Estelle, Sunny Pang, Very Tri Yulisman, David Hendrawan, Zack Lee, Yayu Unru, Ganindra Bimo"/>
    <x v="58"/>
    <s v="June 3, 2017"/>
    <n v="2021"/>
    <x v="32"/>
    <n v="10"/>
    <s v="TV-MA"/>
    <x v="0"/>
    <s v="Restricted"/>
    <n v="119"/>
    <s v="Medium"/>
    <x v="32"/>
  </r>
  <r>
    <x v="2983"/>
    <x v="0"/>
    <s v="1898: Our Last Men in the Philippines"/>
    <s v="Salvador Calvo"/>
    <s v="Luis Tosar, Javier Gutirrez, lvaro Cervantes, Karra Elejalde, Carlos Hiplito, Ricardo Gmez, Patrick Criado, Eduard Fernndez, Miguel Herrn, Emilio Palacios"/>
    <x v="35"/>
    <s v="June 2, 2017"/>
    <n v="2021"/>
    <x v="32"/>
    <n v="10"/>
    <s v="R"/>
    <x v="0"/>
    <s v="Restricted"/>
    <n v="130"/>
    <s v="Medium"/>
    <x v="3"/>
  </r>
  <r>
    <x v="2984"/>
    <x v="0"/>
    <s v="Lucid Dream"/>
    <s v="Jun-seong Kim"/>
    <s v="Ko Soo, Kyung-gu Seol, Yu-chun Park, Hye-jung Kang, In-hwan Park, Ho-jin Chun"/>
    <x v="68"/>
    <s v="June 2, 2017"/>
    <n v="2021"/>
    <x v="5"/>
    <n v="9"/>
    <s v="TV-MA"/>
    <x v="0"/>
    <s v="Restricted"/>
    <n v="102"/>
    <s v="Medium"/>
    <x v="199"/>
  </r>
  <r>
    <x v="2985"/>
    <x v="0"/>
    <s v="Aashik Awara"/>
    <s v="Umesh Mehra"/>
    <s v="Saif Ali Khan, Mamta Kulkarni, Mohnish Bahl, Sharmila Tagore, Saeed Jaffrey, Kader Khan"/>
    <x v="4"/>
    <s v="June 1, 2017"/>
    <n v="2021"/>
    <x v="0"/>
    <n v="33"/>
    <s v="TV-14"/>
    <x v="1"/>
    <s v="Guidance"/>
    <n v="154"/>
    <s v="Medium"/>
    <x v="51"/>
  </r>
  <r>
    <x v="2986"/>
    <x v="0"/>
    <s v="Amelia: A Tale of Two Sisters"/>
    <s v="Edward Cotterill"/>
    <s v="Rachael Stirling"/>
    <x v="1"/>
    <s v="June 1, 2017"/>
    <n v="2021"/>
    <x v="5"/>
    <n v="9"/>
    <s v="TV-PG"/>
    <x v="2"/>
    <s v="Guidance"/>
    <n v="44"/>
    <s v="Short"/>
    <x v="65"/>
  </r>
  <r>
    <x v="2987"/>
    <x v="0"/>
    <s v="Catfight"/>
    <s v="Onur Tukel"/>
    <s v="Sandra Oh, Anne Heche, Alicia Silverstone, Amy Hill, Myra Lucretia Taylor, Ariel Kavoussi, Damian Young, Stephen Gevedon, Giullian Yao Gioiello, Tituss Burgess"/>
    <x v="2"/>
    <s v="June 1, 2017"/>
    <n v="2021"/>
    <x v="32"/>
    <n v="10"/>
    <s v="TV-MA"/>
    <x v="0"/>
    <s v="Restricted"/>
    <n v="96"/>
    <s v="Medium"/>
    <x v="56"/>
  </r>
  <r>
    <x v="2988"/>
    <x v="0"/>
    <s v="How to Stage a Coup"/>
    <s v="Cal Seville"/>
    <s v="Cal Seville"/>
    <x v="1"/>
    <s v="June 1, 2017"/>
    <n v="2021"/>
    <x v="5"/>
    <n v="9"/>
    <s v="TV-14"/>
    <x v="1"/>
    <s v="Guidance"/>
    <n v="47"/>
    <s v="Short"/>
    <x v="65"/>
  </r>
  <r>
    <x v="2989"/>
    <x v="0"/>
    <s v="Jackie: A Tale of Two Sisters"/>
    <s v="Edward Cotterill"/>
    <s v="Rachael Stirling"/>
    <x v="1"/>
    <s v="June 1, 2017"/>
    <n v="2021"/>
    <x v="5"/>
    <n v="9"/>
    <s v="TV-PG"/>
    <x v="2"/>
    <s v="Guidance"/>
    <n v="44"/>
    <s v="Short"/>
    <x v="65"/>
  </r>
  <r>
    <x v="2990"/>
    <x v="0"/>
    <s v="Lens"/>
    <s v="Jayaprakash Radhakrishnan"/>
    <s v="Jayaprakash Radhakrishnan, Anand Sami, Aswathy Lal, Misha Ghoshal"/>
    <x v="4"/>
    <s v="June 1, 2017"/>
    <n v="2021"/>
    <x v="25"/>
    <n v="11"/>
    <s v="TV-MA"/>
    <x v="0"/>
    <s v="Restricted"/>
    <n v="109"/>
    <s v="Medium"/>
    <x v="0"/>
  </r>
  <r>
    <x v="2991"/>
    <x v="0"/>
    <s v="Little Boxes"/>
    <s v="Rob Meyer"/>
    <s v="Melanie Lynskey, Nelsan Ellis, Armani Jackson, Oona Laurence, Janeane Garofalo, Christine Taylor, Nadia Dajani, Veanne Cox, Will Janowitz, Julie Hays"/>
    <x v="2"/>
    <s v="June 1, 2017"/>
    <n v="2021"/>
    <x v="32"/>
    <n v="10"/>
    <s v="TV-MA"/>
    <x v="0"/>
    <s v="Restricted"/>
    <n v="89"/>
    <s v="Short"/>
    <x v="22"/>
  </r>
  <r>
    <x v="2992"/>
    <x v="0"/>
    <s v="Love.com"/>
    <s v="Anita Barbosa"/>
    <s v="Isis Valverde, Gil Coelho, Joaquim Lopes, Carol Portes, Alexandra Richter, Marcos Mion, Joo Crtes, Csar Cardadeiro"/>
    <x v="80"/>
    <s v="June 1, 2017"/>
    <n v="2021"/>
    <x v="5"/>
    <n v="9"/>
    <s v="TV-MA"/>
    <x v="0"/>
    <s v="Restricted"/>
    <n v="92"/>
    <s v="Medium"/>
    <x v="4"/>
  </r>
  <r>
    <x v="2993"/>
    <x v="0"/>
    <s v="Maya Memsaab"/>
    <s v="Ketan Mehta"/>
    <s v="Deepa Sahi, Farooq Shaikh, Raj Babbar, Shah Rukh Khan, Shreeram Lagoo, Sudha Shivpuri, Paresh Rawal, Raghuvir Yadav, Satyadev Dubey"/>
    <x v="379"/>
    <s v="June 1, 2017"/>
    <n v="2021"/>
    <x v="0"/>
    <n v="33"/>
    <s v="TV-14"/>
    <x v="1"/>
    <s v="Guidance"/>
    <n v="122"/>
    <s v="Medium"/>
    <x v="51"/>
  </r>
  <r>
    <x v="2994"/>
    <x v="0"/>
    <s v="Oh Darling Yeh Hai India"/>
    <s v="Ketan Mehta"/>
    <s v="Shah Rukh Khan, Deepa Sahi, Javed Jaffrey, Anupam Kher, Amrish Puri, Tom Alter, Tinnu Anand, Sadashiv Amrapurkar, Tiku Talsania, Kader Khan"/>
    <x v="4"/>
    <s v="June 1, 2017"/>
    <n v="2021"/>
    <x v="39"/>
    <n v="31"/>
    <s v="TV-14"/>
    <x v="1"/>
    <s v="Guidance"/>
    <n v="154"/>
    <s v="Medium"/>
    <x v="45"/>
  </r>
  <r>
    <x v="2995"/>
    <x v="0"/>
    <s v="Prince"/>
    <s v="Lekh Tandon"/>
    <s v="Shammi Kapoor, Vyjayantimala, Rajendra Nath, Ajit, Helen, Leela Chitnis, Parveen Choudhary, Sudhir, Sunder, Rashid Khan"/>
    <x v="4"/>
    <s v="June 1, 2017"/>
    <n v="2021"/>
    <x v="61"/>
    <n v="57"/>
    <s v="TV-PG"/>
    <x v="2"/>
    <s v="Guidance"/>
    <n v="152"/>
    <s v="Medium"/>
    <x v="23"/>
  </r>
  <r>
    <x v="2996"/>
    <x v="0"/>
    <s v="Qila"/>
    <s v="Umesh Mehra"/>
    <s v="Dilip Kumar, Mukul Dev, Rekha, Mamta Kulkarni, Smita Jaykar, Gulshan Grover"/>
    <x v="4"/>
    <s v="June 1, 2017"/>
    <n v="2021"/>
    <x v="2"/>
    <n v="28"/>
    <s v="TV-14"/>
    <x v="1"/>
    <s v="Guidance"/>
    <n v="161"/>
    <s v="Medium"/>
    <x v="3"/>
  </r>
  <r>
    <x v="2997"/>
    <x v="0"/>
    <s v="Smoke &amp; Mirrors"/>
    <s v="Alberto Rodrguez"/>
    <s v="Eduard Fernndez, Jos Coronado, Marta Etura, Carlos Santos, Enric Benavent, Philippe Rebbot, Israel Elejalde, Toms del Estal, Emilio Gutirrez Caba"/>
    <x v="35"/>
    <s v="June 1, 2017"/>
    <n v="2021"/>
    <x v="32"/>
    <n v="10"/>
    <s v="TV-14"/>
    <x v="1"/>
    <s v="Guidance"/>
    <n v="123"/>
    <s v="Medium"/>
    <x v="20"/>
  </r>
  <r>
    <x v="2998"/>
    <x v="0"/>
    <s v="The Mitfords: A Tale of Two Sisters"/>
    <s v="Edward Cotterill"/>
    <s v="Rachael Stirling"/>
    <x v="1"/>
    <s v="June 1, 2017"/>
    <n v="2021"/>
    <x v="5"/>
    <n v="9"/>
    <s v="TV-PG"/>
    <x v="2"/>
    <s v="Guidance"/>
    <n v="44"/>
    <s v="Short"/>
    <x v="65"/>
  </r>
  <r>
    <x v="2999"/>
    <x v="0"/>
    <s v="Sarah Silverman A Speck of Dust"/>
    <s v="Liam Lynch"/>
    <s v="Sarah Silverman"/>
    <x v="2"/>
    <s v="May 30, 2017"/>
    <n v="2021"/>
    <x v="5"/>
    <n v="9"/>
    <s v="TV-MA"/>
    <x v="0"/>
    <s v="Restricted"/>
    <n v="71"/>
    <s v="Short"/>
    <x v="59"/>
  </r>
  <r>
    <x v="3000"/>
    <x v="0"/>
    <s v="Rangoon"/>
    <s v="Vishal Bhardwaj"/>
    <s v="Saif Ali Khan, Shahid Kapoor, Kangana Ranaut, Shriswara, Richard McCabe, Satoru Kawaguchi, Surendra Pal, Lin Laishram"/>
    <x v="4"/>
    <s v="May 29, 2017"/>
    <n v="2021"/>
    <x v="5"/>
    <n v="9"/>
    <s v="TV-14"/>
    <x v="1"/>
    <s v="Guidance"/>
    <n v="153"/>
    <s v="Medium"/>
    <x v="53"/>
  </r>
  <r>
    <x v="3001"/>
    <x v="0"/>
    <s v="Raees"/>
    <s v="Rahul Dholakia"/>
    <s v="Shah Rukh Khan, Mahira Khan, Nawazuddin Siddiqui, Mohammed Zeeshan Ayyub, Sheeba Chaddha, Shubham Chintamani, Shubham Tukaram, Atul Kulkarni, Narendra Jha, Jaideep Ahlawat, Sunny Leone"/>
    <x v="4"/>
    <s v="May 26, 2017"/>
    <n v="2021"/>
    <x v="5"/>
    <n v="9"/>
    <s v="TV-14"/>
    <x v="1"/>
    <s v="Guidance"/>
    <n v="143"/>
    <s v="Medium"/>
    <x v="53"/>
  </r>
  <r>
    <x v="3002"/>
    <x v="0"/>
    <s v="War Machine"/>
    <s v="David Michd"/>
    <s v="Brad Pitt, Topher Grace, Emory Cohen, John Magaro, Scoot McNairy, Anthony Michael Hall, Will Poulter"/>
    <x v="2"/>
    <s v="May 26, 2017"/>
    <n v="2021"/>
    <x v="5"/>
    <n v="9"/>
    <s v="TV-MA"/>
    <x v="0"/>
    <s v="Restricted"/>
    <n v="123"/>
    <s v="Medium"/>
    <x v="2"/>
  </r>
  <r>
    <x v="3003"/>
    <x v="0"/>
    <s v="Ars"/>
    <s v="Jean-Patrick Benes"/>
    <s v="Ola Rapace, Micha Lescot, Thierry Hancisse, Hlne Fillires, Ruth Vega Fernandez, Louis-Do de Lencquesaing, Eva Lallier, Emilie Gavois-Kahn"/>
    <x v="29"/>
    <s v="May 23, 2017"/>
    <n v="2021"/>
    <x v="32"/>
    <n v="10"/>
    <s v="TV-MA"/>
    <x v="0"/>
    <s v="Restricted"/>
    <n v="80"/>
    <s v="Short"/>
    <x v="193"/>
  </r>
  <r>
    <x v="3004"/>
    <x v="0"/>
    <s v="BLAME!"/>
    <s v="Hiroyuki Seshita"/>
    <s v="Takahiro Sakurai, Kana Hanazawa, Sora Amamiya, Kazuhiro Yamaji, Mamoru Miyano, Aya Suzaki, Nobunaga Shimazaki, Yuki Kaji, Aki Toyosaki, Saori Hayami"/>
    <x v="8"/>
    <s v="May 19, 2017"/>
    <n v="2021"/>
    <x v="5"/>
    <n v="9"/>
    <s v="TV-14"/>
    <x v="1"/>
    <s v="Guidance"/>
    <n v="106"/>
    <s v="Medium"/>
    <x v="14"/>
  </r>
  <r>
    <x v="3005"/>
    <x v="0"/>
    <s v="Laerte-se"/>
    <s v="Lygia Barbosa da Silva, Eliane Brum"/>
    <s v="Laerte Coutinho"/>
    <x v="80"/>
    <s v="May 19, 2017"/>
    <n v="2021"/>
    <x v="5"/>
    <n v="9"/>
    <s v="TV-MA"/>
    <x v="0"/>
    <s v="Restricted"/>
    <n v="101"/>
    <s v="Medium"/>
    <x v="261"/>
  </r>
  <r>
    <x v="3006"/>
    <x v="0"/>
    <s v="Tracy Morgan: Staying Alive"/>
    <s v="Ryan Polito"/>
    <s v="Tracy Morgan"/>
    <x v="2"/>
    <s v="May 16, 2017"/>
    <n v="2021"/>
    <x v="5"/>
    <n v="9"/>
    <s v="TV-MA"/>
    <x v="0"/>
    <s v="Restricted"/>
    <n v="59"/>
    <s v="Short"/>
    <x v="59"/>
  </r>
  <r>
    <x v="3007"/>
    <x v="0"/>
    <s v="Chamatkar"/>
    <s v="Rajiv Mehra"/>
    <s v="Shah Rukh Khan, Naseeruddin Shah, Urmila Matondkar, Malvika Tiwari, Shammi Kapoor, Deven Verma, Tinnu Anand, Anjana Mumtaz, Anjan Srivastav, Rakesh Bedi"/>
    <x v="4"/>
    <s v="May 15, 2017"/>
    <n v="2021"/>
    <x v="41"/>
    <n v="34"/>
    <s v="TV-14"/>
    <x v="1"/>
    <s v="Guidance"/>
    <n v="164"/>
    <s v="Medium"/>
    <x v="49"/>
  </r>
  <r>
    <x v="3008"/>
    <x v="0"/>
    <s v="Kabhi Haan Kabhi Naa"/>
    <s v="Kundan Shah"/>
    <s v="Shah Rukh Khan, Suchitra Krishnamoorthi, Deepak Tijori, Rita Bhaduri, Satish Shah, Anjan Srivastav, Goga Kapoor, Tiku Talsania, Ravi Baswani, Naseeruddin Shah"/>
    <x v="4"/>
    <s v="May 15, 2017"/>
    <n v="2021"/>
    <x v="24"/>
    <n v="32"/>
    <s v="TV-14"/>
    <x v="1"/>
    <s v="Guidance"/>
    <n v="151"/>
    <s v="Medium"/>
    <x v="36"/>
  </r>
  <r>
    <x v="3009"/>
    <x v="0"/>
    <s v="Lovesong"/>
    <s v="So Yong Kim"/>
    <s v="Jena Malone, Riley Keough, Brooklyn Decker, Amy Seimetz, Ryan Eggold, Rosanna Arquette, Cary Joji Fukunaga, Marshall Chapman, Neal Huff"/>
    <x v="2"/>
    <s v="May 15, 2017"/>
    <n v="2021"/>
    <x v="32"/>
    <n v="10"/>
    <s v="TV-MA"/>
    <x v="0"/>
    <s v="Restricted"/>
    <n v="84"/>
    <s v="Short"/>
    <x v="54"/>
  </r>
  <r>
    <x v="3010"/>
    <x v="0"/>
    <s v="Ram Jaane"/>
    <s v="Rajiv Mehra"/>
    <s v="Shah Rukh Khan, Juhi Chawla, Vivek Mushran, Pankaj Kapur, Puneet Issar, Tinnu Anand, Deven Verma, Gulshan Grover, Amrit Pal, Arun Bali"/>
    <x v="4"/>
    <s v="May 15, 2017"/>
    <n v="2021"/>
    <x v="39"/>
    <n v="31"/>
    <s v="TV-14"/>
    <x v="1"/>
    <s v="Guidance"/>
    <n v="142"/>
    <s v="Medium"/>
    <x v="51"/>
  </r>
  <r>
    <x v="3011"/>
    <x v="0"/>
    <s v="The Devil's Mistress"/>
    <s v="Filip Renc"/>
    <s v="Tatiana Pauhofov, Karl Markovics, Gedeon Burkhard, Simona Stasov, Martin Huba, Pavel Krz, Zdenka Prochzkov, Anna Fialov, Lenka Vlaskov, Jir Mdl"/>
    <x v="380"/>
    <s v="May 15, 2017"/>
    <n v="2021"/>
    <x v="32"/>
    <n v="10"/>
    <s v="TV-MA"/>
    <x v="0"/>
    <s v="Restricted"/>
    <n v="110"/>
    <s v="Medium"/>
    <x v="3"/>
  </r>
  <r>
    <x v="3012"/>
    <x v="0"/>
    <s v="Wild Oats"/>
    <s v="Andy Tennant"/>
    <s v="Shirley MacLaine, Jessica Lange, Billy Connolly, Santiago Segura, Howard Hesseman, Matt Walsh, Jay Hayden, Rebecca Da Costa, Demi Moore"/>
    <x v="15"/>
    <s v="May 13, 2017"/>
    <n v="2021"/>
    <x v="32"/>
    <n v="10"/>
    <s v="PG-13"/>
    <x v="1"/>
    <s v="Guidance"/>
    <n v="86"/>
    <s v="Short"/>
    <x v="5"/>
  </r>
  <r>
    <x v="3013"/>
    <x v="0"/>
    <s v="Get Me Roger Stone"/>
    <s v="Dylan Bank, Daniel DiMauro, Morgan Pehme"/>
    <s v="Roger Stone"/>
    <x v="2"/>
    <s v="May 12, 2017"/>
    <n v="2021"/>
    <x v="5"/>
    <n v="9"/>
    <s v="TV-MA"/>
    <x v="0"/>
    <s v="Restricted"/>
    <n v="101"/>
    <s v="Medium"/>
    <x v="65"/>
  </r>
  <r>
    <x v="3014"/>
    <x v="0"/>
    <s v="Mindhorn"/>
    <s v="Sean Foley"/>
    <s v="Julian Barratt, Andrea Riseborough, Essie Davis, Russell Tovey, Simon Farnaby, Steve Coogan, Richard McCabe, David Schofield, Nicholas Farrell, Jessica Barden"/>
    <x v="1"/>
    <s v="May 12, 2017"/>
    <n v="2021"/>
    <x v="5"/>
    <n v="9"/>
    <s v="TV-MA"/>
    <x v="0"/>
    <s v="Restricted"/>
    <n v="88"/>
    <s v="Short"/>
    <x v="262"/>
  </r>
  <r>
    <x v="3015"/>
    <x v="0"/>
    <s v="Sahara"/>
    <s v="Pierre Cor"/>
    <s v="Robert Naylor, Angela Galuppo, Daniel Brochu, Mark Hauser, Andrew Shaver, Mathew Mackay, Richard Dumont, Brady Moffatt, Rick Jones, Nadia Verrucci, Sonja Ball"/>
    <x v="152"/>
    <s v="May 12, 2017"/>
    <n v="2021"/>
    <x v="5"/>
    <n v="9"/>
    <s v="TV-Y7"/>
    <x v="3"/>
    <s v="Safe"/>
    <n v="86"/>
    <s v="Short"/>
    <x v="80"/>
  </r>
  <r>
    <x v="3016"/>
    <x v="0"/>
    <s v="Norm Macdonald: Hitler's Dog, Gossip &amp; Trickery"/>
    <s v="Liz Plonka"/>
    <s v="Norm MacDonald"/>
    <x v="2"/>
    <s v="May 9, 2017"/>
    <n v="2021"/>
    <x v="5"/>
    <n v="9"/>
    <s v="TV-MA"/>
    <x v="0"/>
    <s v="Restricted"/>
    <n v="61"/>
    <s v="Short"/>
    <x v="59"/>
  </r>
  <r>
    <x v="3017"/>
    <x v="0"/>
    <s v="Handsome: A Netflix Mystery Movie"/>
    <s v="Jeff Garlin"/>
    <s v="Jeff Garlin, Natasha Lyonne, Amy Sedaris, Steven Weber, Christine Woods, Eddie Pepitone, Timm Sharp, Brad Morris, Leah Remini, Ava Acres"/>
    <x v="2"/>
    <s v="May 5, 2017"/>
    <n v="2021"/>
    <x v="5"/>
    <n v="9"/>
    <s v="TV-MA"/>
    <x v="0"/>
    <s v="Restricted"/>
    <n v="81"/>
    <s v="Short"/>
    <x v="5"/>
  </r>
  <r>
    <x v="3018"/>
    <x v="0"/>
    <s v="Simplemente Manu NNa"/>
    <s v="Jan Suter, Ral Campos"/>
    <s v="Manu NNa"/>
    <x v="38"/>
    <s v="May 5, 2017"/>
    <n v="2021"/>
    <x v="5"/>
    <n v="9"/>
    <s v="TV-MA"/>
    <x v="0"/>
    <s v="Restricted"/>
    <n v="72"/>
    <s v="Short"/>
    <x v="59"/>
  </r>
  <r>
    <x v="3019"/>
    <x v="0"/>
    <s v="The Mars Generation"/>
    <s v="Michael Barnett"/>
    <s v="Neil deGrasse Tyson, Bill Nye, Michio Kaku"/>
    <x v="2"/>
    <s v="May 5, 2017"/>
    <n v="2021"/>
    <x v="5"/>
    <n v="9"/>
    <s v="TV-PG"/>
    <x v="2"/>
    <s v="Guidance"/>
    <n v="98"/>
    <s v="Medium"/>
    <x v="167"/>
  </r>
  <r>
    <x v="3020"/>
    <x v="0"/>
    <s v="Maria Bamford: Old Baby"/>
    <s v="Jessica Yu"/>
    <s v="Maria Bamford"/>
    <x v="2"/>
    <s v="May 2, 2017"/>
    <n v="2021"/>
    <x v="5"/>
    <n v="9"/>
    <s v="TV-MA"/>
    <x v="0"/>
    <s v="Restricted"/>
    <n v="64"/>
    <s v="Short"/>
    <x v="59"/>
  </r>
  <r>
    <x v="3021"/>
    <x v="0"/>
    <s v="A Yellow Bird"/>
    <s v="K. Rajagopal"/>
    <s v="Sivakumar Palakrishnan, Huang Lu, Seema Biswas, Udaya Soundari, Nithiyia Rao, Indra Chandran"/>
    <x v="381"/>
    <s v="May 1, 2017"/>
    <n v="2021"/>
    <x v="32"/>
    <n v="10"/>
    <s v="TV-MA"/>
    <x v="0"/>
    <s v="Restricted"/>
    <n v="111"/>
    <s v="Medium"/>
    <x v="0"/>
  </r>
  <r>
    <x v="3022"/>
    <x v="0"/>
    <s v="Chaahat"/>
    <s v="Mahesh Bhatt"/>
    <s v="Naseeruddin Shah, Shah Rukh Khan, Pooja Bhatt, Anupam Kher, Ramya Krishnan, Avtar Gill, Mushtaq Khan"/>
    <x v="4"/>
    <s v="May 1, 2017"/>
    <n v="2021"/>
    <x v="34"/>
    <n v="30"/>
    <s v="TV-14"/>
    <x v="1"/>
    <s v="Guidance"/>
    <n v="148"/>
    <s v="Medium"/>
    <x v="23"/>
  </r>
  <r>
    <x v="3023"/>
    <x v="0"/>
    <s v="English Babu Desi Mem"/>
    <s v="Praveen Nischol"/>
    <s v="Shah Rukh Khan, Sonali Bendre, Rajeshwari, Saeed Jaffrey, Kiran Kumar, Baba Brahmbhatt, Ishita Haria, Sunny Singh, Gulshan Bawra"/>
    <x v="4"/>
    <s v="May 1, 2017"/>
    <n v="2021"/>
    <x v="34"/>
    <n v="30"/>
    <s v="TV-14"/>
    <x v="1"/>
    <s v="Guidance"/>
    <n v="163"/>
    <s v="Medium"/>
    <x v="36"/>
  </r>
  <r>
    <x v="3024"/>
    <x v="0"/>
    <s v="He Even Has Your Eyes"/>
    <s v="Lucien Jean-Baptiste"/>
    <s v="Lucien Jean-Baptiste, Aissa Maiga, Zabou Breitman, Vincent Elbaz, Michel Jonasz, Naidra Ayadi, Marie-Philomne Nga, Bass Dhem, Delphine Thodore"/>
    <x v="161"/>
    <s v="May 1, 2017"/>
    <n v="2021"/>
    <x v="32"/>
    <n v="10"/>
    <s v="TV-MA"/>
    <x v="0"/>
    <s v="Restricted"/>
    <n v="95"/>
    <s v="Medium"/>
    <x v="43"/>
  </r>
  <r>
    <x v="3025"/>
    <x v="0"/>
    <s v="In the Shadow of Iris"/>
    <s v="Jalil Lespert"/>
    <s v="Romain Duris, Charlotte Le Bon, Jalil Lespert, Camille Cottin, Adel Bencherif, Sophie Verbeeck, Hlne Barbry"/>
    <x v="161"/>
    <s v="May 1, 2017"/>
    <n v="2021"/>
    <x v="32"/>
    <n v="10"/>
    <s v="TV-MA"/>
    <x v="0"/>
    <s v="Restricted"/>
    <n v="99"/>
    <s v="Medium"/>
    <x v="20"/>
  </r>
  <r>
    <x v="3026"/>
    <x v="0"/>
    <s v="Kiss &amp; Cry"/>
    <s v="Sean Cisterna"/>
    <s v="Sarah Fisher, Luke Bilyk, Chantal Kreviazuk, Sergio Di Zio, Denis Akiyama, Julia Tomasone, Brittany Bristow, Zo Belkin, Lauren Esdale, Naomi Snieckus"/>
    <x v="24"/>
    <s v="May 1, 2017"/>
    <n v="2021"/>
    <x v="5"/>
    <n v="9"/>
    <s v="TV-MA"/>
    <x v="0"/>
    <s v="Restricted"/>
    <n v="93"/>
    <s v="Medium"/>
    <x v="23"/>
  </r>
  <r>
    <x v="3027"/>
    <x v="0"/>
    <s v="Loev"/>
    <s v="Sudhanshu Saria"/>
    <s v="Shiv Pandit, Dhruv Ganesh, Siddharth Menon, Rishabh Chaddha"/>
    <x v="4"/>
    <s v="May 1, 2017"/>
    <n v="2021"/>
    <x v="25"/>
    <n v="11"/>
    <s v="TV-MA"/>
    <x v="0"/>
    <s v="Restricted"/>
    <n v="89"/>
    <s v="Short"/>
    <x v="0"/>
  </r>
  <r>
    <x v="3028"/>
    <x v="0"/>
    <s v="Mostly Sunny"/>
    <s v="Dilip Mehta"/>
    <s v="Sunny Leone"/>
    <x v="24"/>
    <s v="May 1, 2017"/>
    <n v="2021"/>
    <x v="32"/>
    <n v="10"/>
    <s v="TV-MA"/>
    <x v="0"/>
    <s v="Restricted"/>
    <n v="83"/>
    <s v="Short"/>
    <x v="98"/>
  </r>
  <r>
    <x v="3029"/>
    <x v="0"/>
    <s v="The Next Skin"/>
    <s v="Isaki Lacuesta, Isa Campo"/>
    <s v="lex Monner, Emma Surez, Sergi Lpez, Bruno Todeschini, Igor Szpakowski, Slvia Bel, Greta Fernndez, Mikel Iglesias"/>
    <x v="382"/>
    <s v="May 1, 2017"/>
    <n v="2021"/>
    <x v="32"/>
    <n v="10"/>
    <s v="TV-MA"/>
    <x v="0"/>
    <s v="Restricted"/>
    <n v="104"/>
    <s v="Medium"/>
    <x v="3"/>
  </r>
  <r>
    <x v="3030"/>
    <x v="0"/>
    <s v="Rodney King"/>
    <s v="Spike Lee"/>
    <s v="Roger Guenveur Smith"/>
    <x v="2"/>
    <s v="April 28, 2017"/>
    <n v="2021"/>
    <x v="5"/>
    <n v="9"/>
    <s v="TV-MA"/>
    <x v="0"/>
    <s v="Restricted"/>
    <n v="53"/>
    <s v="Short"/>
    <x v="24"/>
  </r>
  <r>
    <x v="3031"/>
    <x v="0"/>
    <s v="Small Crimes"/>
    <s v="Evan Katz"/>
    <s v="Nikolaj Coster-Waldau, Gary Cole, Molly Parker, Macon Blair, Pat Healy, Jacki Weaver, Robert Forster"/>
    <x v="41"/>
    <s v="April 28, 2017"/>
    <n v="2021"/>
    <x v="5"/>
    <n v="9"/>
    <s v="TV-MA"/>
    <x v="0"/>
    <s v="Restricted"/>
    <n v="95"/>
    <s v="Medium"/>
    <x v="13"/>
  </r>
  <r>
    <x v="3032"/>
    <x v="0"/>
    <s v="Dear Zindagi"/>
    <s v="Gauri Shinde"/>
    <s v="Alia Bhatt, Shah Rukh Khan, Ira Dubey, Yashaswini Dayama, Gautmik, Raj Bhansali, Rohit Saraf, Atul Kale, Kunal Kapoor, Angad Bedi, Ali Zafar, Aditya Roy Kapoor"/>
    <x v="4"/>
    <s v="April 25, 2017"/>
    <n v="2021"/>
    <x v="32"/>
    <n v="10"/>
    <s v="TV-14"/>
    <x v="1"/>
    <s v="Guidance"/>
    <n v="149"/>
    <s v="Medium"/>
    <x v="36"/>
  </r>
  <r>
    <x v="3033"/>
    <x v="0"/>
    <s v="Shepherds and Butchers"/>
    <s v="Oliver Schmitz"/>
    <s v="Steve Coogan, Andrea Riseborough, Garion Dowds, Robert Hobbs, Deon Lotz, Marcel Van Heerden, Lauren Steyn"/>
    <x v="383"/>
    <s v="April 25, 2017"/>
    <n v="2021"/>
    <x v="32"/>
    <n v="10"/>
    <s v="R"/>
    <x v="0"/>
    <s v="Restricted"/>
    <n v="106"/>
    <s v="Medium"/>
    <x v="3"/>
  </r>
  <r>
    <x v="3034"/>
    <x v="0"/>
    <s v="The 101-Year-Old Man Who Skipped Out on the Bill and Disappeared"/>
    <s v="Felix Herngren, Mns Herngren"/>
    <s v="Robert Gustafsson, Jens Hultn, Caroline Boulton, Colin McFarlane, Cory Peterson, Jay Simpson, David Schaal"/>
    <x v="92"/>
    <s v="April 25, 2017"/>
    <n v="2021"/>
    <x v="32"/>
    <n v="10"/>
    <s v="TV-MA"/>
    <x v="0"/>
    <s v="Restricted"/>
    <n v="108"/>
    <s v="Medium"/>
    <x v="43"/>
  </r>
  <r>
    <x v="3035"/>
    <x v="0"/>
    <s v="Vir Das: Abroad Understanding"/>
    <s v="Marcus Raboy"/>
    <s v="Vir Das"/>
    <x v="2"/>
    <s v="April 25, 2017"/>
    <n v="2021"/>
    <x v="5"/>
    <n v="9"/>
    <s v="TV-MA"/>
    <x v="0"/>
    <s v="Restricted"/>
    <n v="66"/>
    <s v="Short"/>
    <x v="59"/>
  </r>
  <r>
    <x v="3036"/>
    <x v="0"/>
    <s v="Sand Castle"/>
    <s v="Fernando Coimbra"/>
    <s v="Nicholas Hoult, Logan Marshall-Green, Henry Cavill, Glen Powell, Neil Brown Jr., Beau Knapp, Sammy Sheik, Gonzalo Menendez"/>
    <x v="2"/>
    <s v="April 21, 2017"/>
    <n v="2021"/>
    <x v="5"/>
    <n v="9"/>
    <s v="TV-MA"/>
    <x v="0"/>
    <s v="Restricted"/>
    <n v="113"/>
    <s v="Medium"/>
    <x v="155"/>
  </r>
  <r>
    <x v="3037"/>
    <x v="0"/>
    <s v="Tramps"/>
    <s v="Adam Leon"/>
    <s v="Callum Turner, Grace Van Patten, Michal Vondel, Mike Birbiglia, Margaret Colin, Louis Cancelmi, Rachel Zeiger-Haag, Dane Martinez"/>
    <x v="2"/>
    <s v="April 21, 2017"/>
    <n v="2021"/>
    <x v="5"/>
    <n v="9"/>
    <s v="TV-MA"/>
    <x v="0"/>
    <s v="Restricted"/>
    <n v="83"/>
    <s v="Short"/>
    <x v="54"/>
  </r>
  <r>
    <x v="3038"/>
    <x v="0"/>
    <s v="Lucas Brothers: On Drugs"/>
    <s v="Jay Chapman"/>
    <s v="Keith Lucas, Kenny Lucas"/>
    <x v="2"/>
    <s v="April 18, 2017"/>
    <n v="2021"/>
    <x v="5"/>
    <n v="9"/>
    <s v="TV-MA"/>
    <x v="0"/>
    <s v="Restricted"/>
    <n v="50"/>
    <s v="Short"/>
    <x v="59"/>
  </r>
  <r>
    <x v="3039"/>
    <x v="0"/>
    <s v="Bibi &amp; Tina"/>
    <s v="Detlev Buck"/>
    <s v="Lina Larissa Strahl, Lisa-Marie Koroll, Louis Held, Ruby O. Fee, Charly Hbner, Michael Maertens, Winnie Bwe, Fabian Buch, Max von der Groeben, Martin Seifert"/>
    <x v="84"/>
    <s v="April 15, 2017"/>
    <n v="2021"/>
    <x v="28"/>
    <n v="12"/>
    <s v="TV-PG"/>
    <x v="2"/>
    <s v="Guidance"/>
    <n v="97"/>
    <s v="Medium"/>
    <x v="63"/>
  </r>
  <r>
    <x v="3040"/>
    <x v="0"/>
    <s v="Bibi &amp; Tina II"/>
    <s v="Detlev Buck"/>
    <s v="Lina Larissa Strahl, Lisa-Marie Koroll, Louis Held, Emilio Moutaoukkil, Michael Maertens, Martin Seifert, Winnie Bwe, Fabian Buch, Mavie Hrbiger, Olli Schulz, Charly Hbner, Milan Peschel"/>
    <x v="84"/>
    <s v="April 15, 2017"/>
    <n v="2021"/>
    <x v="28"/>
    <n v="12"/>
    <s v="TV-14"/>
    <x v="1"/>
    <s v="Guidance"/>
    <n v="105"/>
    <s v="Medium"/>
    <x v="63"/>
  </r>
  <r>
    <x v="3041"/>
    <x v="0"/>
    <s v="Bibi &amp; Tina: Girls Versus Boys"/>
    <s v="Detlev Buck"/>
    <s v="Lina Larissa Strahl, Lisa-Marie Koroll, Tilman Przgen, Philipp Laude, Charly Hbner, Louis Held, Benjamin Lutzke, Max von der Groeben, Kostja Ullmann, Michael Maertens, Fabian Buch, Winnie Bwe"/>
    <x v="84"/>
    <s v="April 15, 2017"/>
    <n v="2021"/>
    <x v="32"/>
    <n v="10"/>
    <s v="TV-14"/>
    <x v="1"/>
    <s v="Guidance"/>
    <n v="107"/>
    <s v="Medium"/>
    <x v="63"/>
  </r>
  <r>
    <x v="3042"/>
    <x v="0"/>
    <s v="Slam"/>
    <s v="Andrea Molaioli"/>
    <s v="Ludovico Tersigni, Jasmine Trinca, Luca Marinelli, Barbara Ramella, Gianluca Broccatelli, Pietro Ragusa, Fiorenza Tessari"/>
    <x v="59"/>
    <s v="April 15, 2017"/>
    <n v="2021"/>
    <x v="5"/>
    <n v="9"/>
    <s v="TV-MA"/>
    <x v="0"/>
    <s v="Restricted"/>
    <n v="99"/>
    <s v="Medium"/>
    <x v="36"/>
  </r>
  <r>
    <x v="3043"/>
    <x v="0"/>
    <s v="The Wedding Party"/>
    <s v="Kemi Adetiba"/>
    <s v="Adesua Etomi, Banky Wellington, Richard Mofe-Damijo, Sola Sobowale, Iretiola Doyle, Alibaba Akporobome, Zainab Balogun, Beverly Naya, Enyinna Nwigwe"/>
    <x v="9"/>
    <s v="April 15, 2017"/>
    <n v="2021"/>
    <x v="32"/>
    <n v="10"/>
    <s v="TV-14"/>
    <x v="1"/>
    <s v="Guidance"/>
    <n v="101"/>
    <s v="Medium"/>
    <x v="36"/>
  </r>
  <r>
    <x v="3044"/>
    <x v="0"/>
    <s v="Arctic Heart"/>
    <s v="Marie Madinier"/>
    <s v="Charlotte Le Bon, Guillaume Canet, Anne Le Ny, Patrick d'Assumao, Damien Chapelle, Xavier Beauvois, Vincent Launay-Franceschini"/>
    <x v="161"/>
    <s v="April 14, 2017"/>
    <n v="2021"/>
    <x v="32"/>
    <n v="10"/>
    <s v="TV-14"/>
    <x v="1"/>
    <s v="Guidance"/>
    <n v="81"/>
    <s v="Short"/>
    <x v="23"/>
  </r>
  <r>
    <x v="3045"/>
    <x v="0"/>
    <s v="Our Lovers"/>
    <s v="Miguel ngel Lamata"/>
    <s v="Eduardo Noriega, Michelle Jenner, Fele Martnez, Amaia Salamanca"/>
    <x v="35"/>
    <s v="April 14, 2017"/>
    <n v="2021"/>
    <x v="32"/>
    <n v="10"/>
    <s v="TV-MA"/>
    <x v="0"/>
    <s v="Restricted"/>
    <n v="92"/>
    <s v="Medium"/>
    <x v="36"/>
  </r>
  <r>
    <x v="3046"/>
    <x v="0"/>
    <s v="Sandy Wexler"/>
    <s v="Steven Brill"/>
    <s v="Adam Sandler, Jennifer Hudson, Kevin James, Terry Crews, Rob Schneider, Colin Quinn, Nick Swardson, Lamorne Morris, Arsenio Hall, Jamie Gray Hyder"/>
    <x v="2"/>
    <s v="April 14, 2017"/>
    <n v="2021"/>
    <x v="5"/>
    <n v="9"/>
    <s v="TV-14"/>
    <x v="1"/>
    <s v="Guidance"/>
    <n v="131"/>
    <s v="Medium"/>
    <x v="5"/>
  </r>
  <r>
    <x v="3047"/>
    <x v="0"/>
    <s v="Macho"/>
    <s v="Antonio Serrano"/>
    <s v="Miguel Rodarte, Cecilia Surez, Aislinn Derbez, Renato Lpez, Mario Ivn Martnez, Valeria Vera, David Zorrilla, Ana de la Reguera, Manolo Cardona, Ofelia Medina"/>
    <x v="38"/>
    <s v="April 12, 2017"/>
    <n v="2021"/>
    <x v="32"/>
    <n v="10"/>
    <s v="TV-MA"/>
    <x v="0"/>
    <s v="Restricted"/>
    <n v="101"/>
    <s v="Medium"/>
    <x v="149"/>
  </r>
  <r>
    <x v="3048"/>
    <x v="0"/>
    <s v="Kevin Hart: What Now?"/>
    <s v="Leslie Small"/>
    <s v="Kevin Hart, Don Cheadle, Halle Berry, Ed Helms, David Meunier"/>
    <x v="2"/>
    <s v="April 11, 2017"/>
    <n v="2021"/>
    <x v="32"/>
    <n v="10"/>
    <s v="R"/>
    <x v="0"/>
    <s v="Restricted"/>
    <n v="96"/>
    <s v="Medium"/>
    <x v="59"/>
  </r>
  <r>
    <x v="3049"/>
    <x v="0"/>
    <s v="Frat Star"/>
    <s v="Grant S. Johnson, Ippsie Jones"/>
    <s v="Connor Lawrence, Justin Mark, Cathryn Dylan, Chris Elliott, Tyler Weaks, Max Sheldon, Austin Ramsey, Peter O'Connor, Nicole Balsam, Kaitlin Mesh"/>
    <x v="2"/>
    <s v="April 10, 2017"/>
    <n v="2021"/>
    <x v="5"/>
    <n v="9"/>
    <s v="TV-MA"/>
    <x v="0"/>
    <s v="Restricted"/>
    <n v="85"/>
    <s v="Short"/>
    <x v="5"/>
  </r>
  <r>
    <x v="3050"/>
    <x v="0"/>
    <s v="The Lighthouse of the Orcas"/>
    <s v="Gerardo Olivares"/>
    <s v="Maribel Verd, Joaqun Furriel, Joaqun Rapalini"/>
    <x v="132"/>
    <s v="April 7, 2017"/>
    <n v="2021"/>
    <x v="32"/>
    <n v="10"/>
    <s v="TV-MA"/>
    <x v="0"/>
    <s v="Restricted"/>
    <n v="110"/>
    <s v="Medium"/>
    <x v="23"/>
  </r>
  <r>
    <x v="3051"/>
    <x v="0"/>
    <s v="Win It All"/>
    <s v="Joe Swanberg"/>
    <s v="Jake Johnson, Aislinn Derbez, Joe Lo Truglio, Keegan-Michael Key, Nicky Excitement"/>
    <x v="2"/>
    <s v="April 7, 2017"/>
    <n v="2021"/>
    <x v="5"/>
    <n v="9"/>
    <s v="TV-MA"/>
    <x v="0"/>
    <s v="Restricted"/>
    <n v="89"/>
    <s v="Short"/>
    <x v="129"/>
  </r>
  <r>
    <x v="3052"/>
    <x v="0"/>
    <s v="Couples Counseling"/>
    <s v="Alexandre Reinecke"/>
    <s v="Zez Polessa, Daniel Dantas, Paulo Vilhena, Fernanda Paes Leme, Juliana Mesquita"/>
    <x v="80"/>
    <s v="April 1, 2017"/>
    <n v="2021"/>
    <x v="32"/>
    <n v="10"/>
    <s v="TV-MA"/>
    <x v="0"/>
    <s v="Restricted"/>
    <n v="88"/>
    <s v="Short"/>
    <x v="36"/>
  </r>
  <r>
    <x v="3053"/>
    <x v="0"/>
    <s v="Deuces"/>
    <s v="Jamal Hill"/>
    <s v="Larenz Tate, Meagan Good, Lance Gross, Antonique Smith, La La Anthony, Rick Gonzalez, Rotimi, Andra Fuller"/>
    <x v="2"/>
    <s v="April 1, 2017"/>
    <n v="2021"/>
    <x v="32"/>
    <n v="10"/>
    <s v="TV-MA"/>
    <x v="0"/>
    <s v="Restricted"/>
    <n v="88"/>
    <s v="Short"/>
    <x v="24"/>
  </r>
  <r>
    <x v="3054"/>
    <x v="0"/>
    <s v="Elaan"/>
    <s v="K. Ramanlal"/>
    <s v="Vinod Mehra, Rekha, Vinod Khanna, Helen, Madan Puri, Brahm Bhardwaj"/>
    <x v="4"/>
    <s v="April 1, 2017"/>
    <n v="2021"/>
    <x v="59"/>
    <n v="55"/>
    <s v="TV-14"/>
    <x v="1"/>
    <s v="Guidance"/>
    <n v="143"/>
    <s v="Medium"/>
    <x v="85"/>
  </r>
  <r>
    <x v="3055"/>
    <x v="0"/>
    <s v="Five Nights in Maine"/>
    <s v="Maris Curran"/>
    <s v="David Oyelowo, Dianne Wiest, Rosie Perez, Teyonah Parris, Hani Furstenberg, Bill Raymond"/>
    <x v="2"/>
    <s v="April 1, 2017"/>
    <n v="2021"/>
    <x v="25"/>
    <n v="11"/>
    <s v="TV-MA"/>
    <x v="0"/>
    <s v="Restricted"/>
    <n v="83"/>
    <s v="Short"/>
    <x v="44"/>
  </r>
  <r>
    <x v="3056"/>
    <x v="0"/>
    <s v="Killa"/>
    <s v="Avinash Arun"/>
    <s v="Amruta Subhash, Archit Deodhar, Parth Bhalerao, Gaurish Gawade, Atharva Upasni, Swandand Raikar, Shrikant Yadav, Umesh Jagtap, Shivalati Bokil, Jui Kahate"/>
    <x v="4"/>
    <s v="April 1, 2017"/>
    <n v="2021"/>
    <x v="28"/>
    <n v="12"/>
    <s v="TV-14"/>
    <x v="1"/>
    <s v="Guidance"/>
    <n v="107"/>
    <s v="Medium"/>
    <x v="3"/>
  </r>
  <r>
    <x v="3057"/>
    <x v="0"/>
    <s v="Salaakhen"/>
    <s v="A. Salaam"/>
    <s v="Shashi Kapoor, Sulakshana Pandit, Mehmood, Sudhir, Anjana Mumtaz, Sajjan, M. Rajan, Mac Mohan, Amrish Puri, Ramesh Deo"/>
    <x v="4"/>
    <s v="April 1, 2017"/>
    <n v="2021"/>
    <x v="6"/>
    <n v="51"/>
    <s v="TV-14"/>
    <x v="1"/>
    <s v="Guidance"/>
    <n v="134"/>
    <s v="Medium"/>
    <x v="50"/>
  </r>
  <r>
    <x v="3058"/>
    <x v="0"/>
    <s v="Skins"/>
    <s v="Eduardo Casanova"/>
    <s v="Ana Polvorosa, Candela Pea, Macarena Gmez, Carmen Machi, Jon Kortajarena, Secun de la Rosa, Itziar Castro, Antonio Durn 'Morris', Joaqun Climent, Ana Mara Ayala, Eloi Costa"/>
    <x v="35"/>
    <s v="April 1, 2017"/>
    <n v="2021"/>
    <x v="5"/>
    <n v="9"/>
    <s v="TV-MA"/>
    <x v="0"/>
    <s v="Restricted"/>
    <n v="78"/>
    <s v="Short"/>
    <x v="3"/>
  </r>
  <r>
    <x v="3059"/>
    <x v="0"/>
    <s v="The Tenth Man"/>
    <s v="Daniel Burman"/>
    <s v="Alan Sabbagh, Julieta Zylberberg, Usher Barilka, Elvira Onetto, Adrin Stoppelman, Dan Breitman, Elisa Carricajo"/>
    <x v="42"/>
    <s v="April 1, 2017"/>
    <n v="2021"/>
    <x v="32"/>
    <n v="10"/>
    <s v="TV-MA"/>
    <x v="0"/>
    <s v="Restricted"/>
    <n v="81"/>
    <s v="Short"/>
    <x v="3"/>
  </r>
  <r>
    <x v="3060"/>
    <x v="0"/>
    <s v="Toro"/>
    <s v="Kike Mallo"/>
    <s v="Mario Casas, Luis Tosar, Jos Sacristn, Claudia Canal, Jos Manuel Poga, Ingrid Garca Jonsson, Luichi Macas"/>
    <x v="35"/>
    <s v="April 1, 2017"/>
    <n v="2021"/>
    <x v="32"/>
    <n v="10"/>
    <s v="TV-MA"/>
    <x v="0"/>
    <s v="Restricted"/>
    <n v="106"/>
    <s v="Medium"/>
    <x v="20"/>
  </r>
  <r>
    <x v="3061"/>
    <x v="1"/>
    <s v="Hoff the Record"/>
    <s v="Gordon Anderson"/>
    <s v="David Hasselhoff, Asim Chaudhry, Fergus Craig, Mark Quartley, Ella Smith, Brett Goldstein"/>
    <x v="1"/>
    <s v="March 31, 2017"/>
    <n v="2021"/>
    <x v="32"/>
    <n v="10"/>
    <s v="TV-MA"/>
    <x v="0"/>
    <s v="Restricted"/>
    <s v="2 Seasons"/>
    <s v="Seasons"/>
    <x v="263"/>
  </r>
  <r>
    <x v="3062"/>
    <x v="0"/>
    <s v="The Discovery"/>
    <s v="Charlie McDowell"/>
    <s v="Jason Segel, Rooney Mara, Robert Redford, Riley Keough, Jesse Plemons, Ron Canada"/>
    <x v="2"/>
    <s v="March 31, 2017"/>
    <n v="2021"/>
    <x v="5"/>
    <n v="9"/>
    <s v="TV-MA"/>
    <x v="0"/>
    <s v="Restricted"/>
    <n v="102"/>
    <s v="Medium"/>
    <x v="54"/>
  </r>
  <r>
    <x v="3063"/>
    <x v="0"/>
    <s v="Jo Koy: Live from Seattle"/>
    <s v="Shannon Hartman"/>
    <s v="Jo Koy"/>
    <x v="2"/>
    <s v="March 28, 2017"/>
    <n v="2021"/>
    <x v="5"/>
    <n v="9"/>
    <s v="TV-MA"/>
    <x v="0"/>
    <s v="Restricted"/>
    <n v="63"/>
    <s v="Short"/>
    <x v="59"/>
  </r>
  <r>
    <x v="3064"/>
    <x v="0"/>
    <s v="Felipe Neto: My Life Makes No Sense"/>
    <s v="Diego Pignataro"/>
    <s v="Felipe Neto"/>
    <x v="80"/>
    <s v="March 24, 2017"/>
    <n v="2021"/>
    <x v="5"/>
    <n v="9"/>
    <s v="TV-MA"/>
    <x v="0"/>
    <s v="Restricted"/>
    <n v="91"/>
    <s v="Medium"/>
    <x v="59"/>
  </r>
  <r>
    <x v="3065"/>
    <x v="0"/>
    <s v="The C Word"/>
    <s v="Meghan O'Hara"/>
    <s v="Morgan Freeman"/>
    <x v="2"/>
    <s v="March 24, 2017"/>
    <n v="2021"/>
    <x v="32"/>
    <n v="10"/>
    <s v="TV-14"/>
    <x v="1"/>
    <s v="Guidance"/>
    <n v="93"/>
    <s v="Medium"/>
    <x v="65"/>
  </r>
  <r>
    <x v="3066"/>
    <x v="0"/>
    <s v="The Most Hated Woman in America"/>
    <s v="Tommy O'Haver"/>
    <s v="Melissa Leo, Josh Lucas, Vincent Kartheiser, Juno Temple, Adam Scott, Peter Fonda, Sally Kirkland, Rory Cochrane"/>
    <x v="2"/>
    <s v="March 24, 2017"/>
    <n v="2021"/>
    <x v="5"/>
    <n v="9"/>
    <s v="TV-MA"/>
    <x v="0"/>
    <s v="Restricted"/>
    <n v="93"/>
    <s v="Medium"/>
    <x v="24"/>
  </r>
  <r>
    <x v="3067"/>
    <x v="1"/>
    <s v="Dave Chappelle"/>
    <s v="Stan Lathan"/>
    <s v="Dave Chappelle"/>
    <x v="2"/>
    <s v="March 21, 2017"/>
    <n v="2021"/>
    <x v="5"/>
    <n v="9"/>
    <s v="TV-MA"/>
    <x v="0"/>
    <s v="Restricted"/>
    <s v="1 Season"/>
    <s v="Seasons"/>
    <x v="161"/>
  </r>
  <r>
    <x v="3068"/>
    <x v="0"/>
    <s v="Best Worst Thing That Ever Could Have Happened"/>
    <s v="Lonny Price"/>
    <s v="Stephen Sondheim, Harold Prince, Jason Alexander, Mandy Patinkin, Lonny Price"/>
    <x v="2"/>
    <s v="March 18, 2017"/>
    <n v="2021"/>
    <x v="32"/>
    <n v="10"/>
    <s v="TV-MA"/>
    <x v="0"/>
    <s v="Restricted"/>
    <n v="97"/>
    <s v="Medium"/>
    <x v="65"/>
  </r>
  <r>
    <x v="3069"/>
    <x v="0"/>
    <s v="Deidra &amp; Laney Rob a Train"/>
    <s v="Sydney Freeland"/>
    <s v="Rachel Crow, Ashleigh Murray, Sasheer Zamata, Danielle Nicolet, David Sullivan, Tim Blake Nelson, Missi Pyle, Arturo Castro, Sharon Lawrence, Brooke Markham, Kinna McInroe, Myko Olivier, Lance Gray"/>
    <x v="2"/>
    <s v="March 17, 2017"/>
    <n v="2021"/>
    <x v="5"/>
    <n v="9"/>
    <s v="TV-14"/>
    <x v="1"/>
    <s v="Guidance"/>
    <n v="92"/>
    <s v="Medium"/>
    <x v="22"/>
  </r>
  <r>
    <x v="3070"/>
    <x v="0"/>
    <s v="Pandora"/>
    <s v="Jung-woo Park"/>
    <s v="Nam-gil Kim, Young-ae Kim, Jeong-hee Moon, Joo-hyun Kim, Jin-young Jung, Kyeong-yeong Lee, Shin-il Kang, Dae-Myung Kim, Seung-mok Yoo, Myung-min Kim"/>
    <x v="68"/>
    <s v="March 17, 2017"/>
    <n v="2021"/>
    <x v="32"/>
    <n v="10"/>
    <s v="TV-MA"/>
    <x v="0"/>
    <s v="Restricted"/>
    <n v="137"/>
    <s v="Medium"/>
    <x v="20"/>
  </r>
  <r>
    <x v="3071"/>
    <x v="0"/>
    <s v="Howards End"/>
    <s v="James Ivory"/>
    <s v="Anthony Hopkins, Vanessa Redgrave, Helena Bonham Carter, Emma Thompson, James Wilby, Samuel West, Jemma Redgrave, Joseph Bennett, Nicola Duffett, Susie Lindeman"/>
    <x v="273"/>
    <s v="March 16, 2017"/>
    <n v="2021"/>
    <x v="41"/>
    <n v="34"/>
    <s v="PG"/>
    <x v="2"/>
    <s v="Guidance"/>
    <n v="143"/>
    <s v="Medium"/>
    <x v="57"/>
  </r>
  <r>
    <x v="3072"/>
    <x v="0"/>
    <s v="Asoka"/>
    <s v="Santosh Sivan"/>
    <s v="Shah Rukh Khan, Kareena Kapoor, Danny Denzongpa, Rahul Dev, Hrishitaa Bhatt, Gerson Da Cunha, Subhashini Ali, Umesh Mehra, Sooraj Balaji"/>
    <x v="4"/>
    <s v="March 15, 2017"/>
    <n v="2021"/>
    <x v="11"/>
    <n v="25"/>
    <s v="R"/>
    <x v="0"/>
    <s v="Restricted"/>
    <n v="168"/>
    <s v="Medium"/>
    <x v="53"/>
  </r>
  <r>
    <x v="3073"/>
    <x v="0"/>
    <s v="Bon Cop, Bad Cop"/>
    <s v="Erik Canuel"/>
    <s v="Patrick Huard, Colm Feore, Sylvain Marcel, Lucie Laurier, Pierre Lebeau, Ron Lea, Sarain Boylan, Louis-Jos Houde"/>
    <x v="24"/>
    <s v="March 15, 2017"/>
    <n v="2021"/>
    <x v="20"/>
    <n v="20"/>
    <s v="TV-MA"/>
    <x v="0"/>
    <s v="Restricted"/>
    <n v="117"/>
    <s v="Medium"/>
    <x v="45"/>
  </r>
  <r>
    <x v="3074"/>
    <x v="0"/>
    <s v="Notes on Blindness"/>
    <s v="Peter Middleton, James Spinney"/>
    <s v="Dan Renton Skinner, Simone Kirby"/>
    <x v="1"/>
    <s v="March 15, 2017"/>
    <n v="2021"/>
    <x v="32"/>
    <n v="10"/>
    <s v="TV-PG"/>
    <x v="2"/>
    <s v="Guidance"/>
    <n v="87"/>
    <s v="Short"/>
    <x v="264"/>
  </r>
  <r>
    <x v="3075"/>
    <x v="0"/>
    <s v="One 2 Ka 4"/>
    <s v="Shashilal K. Nair"/>
    <s v="Shah Rukh Khan, Juhi Chawla, Jackie Shroff, Nirmal Pandey, Dilip Joshi, Sahila Chaddha, Suresh Chatwal, Bharat Dabholkar, Baby Gazala, Akash Khurana"/>
    <x v="4"/>
    <s v="March 15, 2017"/>
    <n v="2021"/>
    <x v="11"/>
    <n v="25"/>
    <s v="TV-14"/>
    <x v="1"/>
    <s v="Guidance"/>
    <n v="160"/>
    <s v="Medium"/>
    <x v="15"/>
  </r>
  <r>
    <x v="3076"/>
    <x v="0"/>
    <s v="Jim Norton: Mouthful of Shame"/>
    <s v="Shannon Hartman"/>
    <s v="Jim Norton"/>
    <x v="2"/>
    <s v="March 14, 2017"/>
    <n v="2021"/>
    <x v="5"/>
    <n v="9"/>
    <s v="TV-MA"/>
    <x v="0"/>
    <s v="Restricted"/>
    <n v="62"/>
    <s v="Short"/>
    <x v="59"/>
  </r>
  <r>
    <x v="3077"/>
    <x v="0"/>
    <s v="100 Meters"/>
    <s v="Marcel Barrena"/>
    <s v="Dani Rovira, Karra Elejalde, Alexandra Jimnez, David Verdaguer, Clara Segura, Alba Ribas, Bruno Bergonzini, Ricardo Pereira, Manuela Couto, Marc Balaguer"/>
    <x v="144"/>
    <s v="March 10, 2017"/>
    <n v="2021"/>
    <x v="32"/>
    <n v="10"/>
    <s v="TV-MA"/>
    <x v="0"/>
    <s v="Restricted"/>
    <n v="109"/>
    <s v="Medium"/>
    <x v="119"/>
  </r>
  <r>
    <x v="3078"/>
    <x v="0"/>
    <s v="Burning Sands"/>
    <s v="Gerard McMurray"/>
    <s v="Trevor Jackson, Alfre Woodard, Trevante Rhodes, Steve Harris, DeRon Horton, Rotimi, Serayah, Tosin Cole, Malik Bazille, Octavius J. Johnson, Davyon St. Usaire, Mitchell Edwards, Nafessa Williams, Christian Robinson, Imani Hakim, Raquel Bianca John"/>
    <x v="2"/>
    <s v="March 10, 2017"/>
    <n v="2021"/>
    <x v="5"/>
    <n v="9"/>
    <s v="TV-MA"/>
    <x v="0"/>
    <s v="Restricted"/>
    <n v="102"/>
    <s v="Medium"/>
    <x v="44"/>
  </r>
  <r>
    <x v="3079"/>
    <x v="0"/>
    <s v="The Butterfly's Dream"/>
    <s v="Ylmaz Erdoan"/>
    <s v="Kvan Tatltu, Mert Frat, Belim Bilgin, Farah Zeynep Abdullah, Ylmaz Erdoan, Ahmet Mmtaz Taylan, Taner Birsel, Selman nlsoy, pek Bilgin, Aksel Bonfil, Devrim Yakut, Salih Kalyon"/>
    <x v="104"/>
    <s v="March 10, 2017"/>
    <n v="2021"/>
    <x v="4"/>
    <n v="13"/>
    <s v="TV-PG"/>
    <x v="2"/>
    <s v="Guidance"/>
    <n v="118"/>
    <s v="Medium"/>
    <x v="23"/>
  </r>
  <r>
    <x v="3080"/>
    <x v="0"/>
    <s v="Amy Schumer: The Leather Special"/>
    <s v="Amy Schumer"/>
    <s v="Amy Schumer"/>
    <x v="2"/>
    <s v="March 7, 2017"/>
    <n v="2021"/>
    <x v="5"/>
    <n v="9"/>
    <s v="TV-MA"/>
    <x v="0"/>
    <s v="Restricted"/>
    <n v="57"/>
    <s v="Short"/>
    <x v="59"/>
  </r>
  <r>
    <x v="3081"/>
    <x v="0"/>
    <s v="Nila"/>
    <s v="Selvamani Selvaraj"/>
    <s v="Sruthi Hariharan, Vicky R"/>
    <x v="4"/>
    <s v="March 1, 2017"/>
    <n v="2021"/>
    <x v="32"/>
    <n v="10"/>
    <s v="TV-MA"/>
    <x v="0"/>
    <s v="Restricted"/>
    <n v="94"/>
    <s v="Medium"/>
    <x v="23"/>
  </r>
  <r>
    <x v="3082"/>
    <x v="0"/>
    <s v="Mike Birbiglia: Thank God for Jokes"/>
    <s v="Seth Barrish, Mike Birbiglia"/>
    <s v="Mike Birbiglia"/>
    <x v="2"/>
    <s v="February 28, 2017"/>
    <n v="2021"/>
    <x v="5"/>
    <n v="9"/>
    <s v="TV-MA"/>
    <x v="0"/>
    <s v="Restricted"/>
    <n v="71"/>
    <s v="Short"/>
    <x v="59"/>
  </r>
  <r>
    <x v="3083"/>
    <x v="0"/>
    <s v="Force 2"/>
    <s v="Abhinay Deo"/>
    <s v="John Abraham, Sonakshi Sinha, Tahir Raj Bhasin, Narendra Jha, Adil Hussain, Vikram Kapadia, Patricia Hittler, Genelia D'souza, Raj Babbar, Freddy Daruwala, Boman Irani"/>
    <x v="4"/>
    <s v="February 27, 2017"/>
    <n v="2021"/>
    <x v="32"/>
    <n v="10"/>
    <s v="TV-14"/>
    <x v="1"/>
    <s v="Guidance"/>
    <n v="123"/>
    <s v="Medium"/>
    <x v="32"/>
  </r>
  <r>
    <x v="3084"/>
    <x v="0"/>
    <s v="Jonas"/>
    <s v="L Politi"/>
    <s v="Jesuta Barbosa, Laura Neiva, Criolo, Ana Ceclia Costa, Joo Fbio Cabral, Ariclenes Barroso, Karol Conk, Chay Suede, Luciana Souza, Chris Couto, Roberto Berindelli"/>
    <x v="80"/>
    <s v="February 26, 2017"/>
    <n v="2021"/>
    <x v="25"/>
    <n v="11"/>
    <s v="TV-MA"/>
    <x v="0"/>
    <s v="Restricted"/>
    <n v="97"/>
    <s v="Medium"/>
    <x v="3"/>
  </r>
  <r>
    <x v="3085"/>
    <x v="0"/>
    <s v="Operaes Especiais"/>
    <s v="Tomas Portella"/>
    <s v="Cleo Pires, Marcos Caruso, Thiago Martins, Fabrcio Boliveira, Fabiula Nascimento, Antonio Pedro Tabet, Fbio Lago, Anal Prestes, Gillray Coutinho, Augusto Madeira"/>
    <x v="80"/>
    <s v="February 25, 2017"/>
    <n v="2021"/>
    <x v="25"/>
    <n v="11"/>
    <s v="TV-MA"/>
    <x v="0"/>
    <s v="Restricted"/>
    <n v="99"/>
    <s v="Medium"/>
    <x v="32"/>
  </r>
  <r>
    <x v="3086"/>
    <x v="0"/>
    <s v="I Don't Feel at Home in This World Anymore"/>
    <s v="Macon Blair"/>
    <s v="Melanie Lynskey, Elijah Wood, David Yow, Jane Levy, Devon Graye, Christine Woods, Robert Longstreet, Gary Anthony Williams"/>
    <x v="2"/>
    <s v="February 24, 2017"/>
    <n v="2021"/>
    <x v="5"/>
    <n v="9"/>
    <s v="TV-MA"/>
    <x v="0"/>
    <s v="Restricted"/>
    <n v="97"/>
    <s v="Medium"/>
    <x v="77"/>
  </r>
  <r>
    <x v="3087"/>
    <x v="0"/>
    <s v="Trevor Noah: Afraid of the Dark"/>
    <s v="David Paul Meyer"/>
    <s v="Trevor Noah"/>
    <x v="2"/>
    <s v="February 21, 2017"/>
    <n v="2021"/>
    <x v="5"/>
    <n v="9"/>
    <s v="TV-14"/>
    <x v="1"/>
    <s v="Guidance"/>
    <n v="67"/>
    <s v="Short"/>
    <x v="59"/>
  </r>
  <r>
    <x v="3088"/>
    <x v="0"/>
    <s v="Boy Missing"/>
    <s v="Mar Targarona"/>
    <s v="Blanca Portillo, Antonio Dechent, Vicente Romero, Marc Domnech, Nausicaa Bonnn, Andrs Herrera, Jos Coronado, Macarena Gmez, Paco Manzanedo, Sergi Subir"/>
    <x v="35"/>
    <s v="February 19, 2017"/>
    <n v="2021"/>
    <x v="32"/>
    <n v="10"/>
    <s v="TV-MA"/>
    <x v="0"/>
    <s v="Restricted"/>
    <n v="105"/>
    <s v="Medium"/>
    <x v="107"/>
  </r>
  <r>
    <x v="3089"/>
    <x v="0"/>
    <s v="Growing Up Wild"/>
    <s v="Keith Scholey"/>
    <s v="Daveed Diggs"/>
    <x v="2"/>
    <s v="February 19, 2017"/>
    <n v="2021"/>
    <x v="32"/>
    <n v="10"/>
    <s v="G"/>
    <x v="2"/>
    <s v="Guidance"/>
    <n v="78"/>
    <s v="Short"/>
    <x v="167"/>
  </r>
  <r>
    <x v="3090"/>
    <x v="0"/>
    <s v="Tini: The New Life of Violetta"/>
    <s v="Juan Pablo Buscarini"/>
    <s v="Martina Stoessel, Jorge Blanco, Adrin Salzedo, Mercedes Lambre, Diego Ramos, Clara Alonso, Sofia Carson, Leonardo Cecchi, Ridder van Kooten, Beatrice Arnera, Georgina Amors"/>
    <x v="384"/>
    <s v="February 19, 2017"/>
    <n v="2021"/>
    <x v="32"/>
    <n v="10"/>
    <s v="G"/>
    <x v="2"/>
    <s v="Guidance"/>
    <n v="99"/>
    <s v="Medium"/>
    <x v="63"/>
  </r>
  <r>
    <x v="3091"/>
    <x v="0"/>
    <s v="Rocky Handsome"/>
    <s v="Nishikant Kamat"/>
    <s v="John Abraham, Diya Chalwad, Shruti Haasan, Nishikant Kamat, Sharad Kelkar, Nathalia Kaur"/>
    <x v="4"/>
    <s v="February 17, 2017"/>
    <n v="2021"/>
    <x v="32"/>
    <n v="10"/>
    <s v="TV-MA"/>
    <x v="0"/>
    <s v="Restricted"/>
    <n v="119"/>
    <s v="Medium"/>
    <x v="32"/>
  </r>
  <r>
    <x v="3092"/>
    <x v="0"/>
    <s v="A Heavy Heart"/>
    <s v="Thomas Stuber"/>
    <s v="Peter Kurth, Lena Lauzemis, Lina Wendel, Edin Hasanovic, Marko Dyrlich, Peter Schneider, Reiner Schne, Udo Kroschwald"/>
    <x v="84"/>
    <s v="February 15, 2017"/>
    <n v="2021"/>
    <x v="25"/>
    <n v="11"/>
    <s v="TV-MA"/>
    <x v="0"/>
    <s v="Restricted"/>
    <n v="109"/>
    <s v="Medium"/>
    <x v="0"/>
  </r>
  <r>
    <x v="3093"/>
    <x v="0"/>
    <s v="The Fury of a Patient Man"/>
    <s v="Ral Arvalo"/>
    <s v="Antonio de la Torre, Luis Callejo, Ruth Daz, Ral Jimnez, Manolo Solo, Font Garca, Pilar Gmez, Alicia Rubio"/>
    <x v="35"/>
    <s v="February 15, 2017"/>
    <n v="2021"/>
    <x v="32"/>
    <n v="10"/>
    <s v="TV-MA"/>
    <x v="0"/>
    <s v="Restricted"/>
    <n v="92"/>
    <s v="Medium"/>
    <x v="107"/>
  </r>
  <r>
    <x v="3094"/>
    <x v="0"/>
    <s v="The Memory of Water"/>
    <s v="Matas Bize"/>
    <s v="Elena Anaya, Benjamn Vicua, Nstor Cantillana, Sergio Hernndez, Silvia Marty, Etienne Bobenrieth, Antonia Zegers, Pablo Cerda"/>
    <x v="385"/>
    <s v="February 15, 2017"/>
    <n v="2021"/>
    <x v="25"/>
    <n v="11"/>
    <s v="TV-MA"/>
    <x v="0"/>
    <s v="Restricted"/>
    <n v="88"/>
    <s v="Short"/>
    <x v="3"/>
  </r>
  <r>
    <x v="3095"/>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s v="February 14, 2017"/>
    <n v="2021"/>
    <x v="5"/>
    <n v="9"/>
    <s v="TV-MA"/>
    <x v="0"/>
    <s v="Restricted"/>
    <n v="71"/>
    <s v="Short"/>
    <x v="56"/>
  </r>
  <r>
    <x v="3096"/>
    <x v="0"/>
    <s v="Katherine Ryan: In Trouble"/>
    <s v="Colin Dench"/>
    <s v="Katherine Ryan"/>
    <x v="1"/>
    <s v="February 14, 2017"/>
    <n v="2021"/>
    <x v="5"/>
    <n v="9"/>
    <s v="TV-MA"/>
    <x v="0"/>
    <s v="Restricted"/>
    <n v="64"/>
    <s v="Short"/>
    <x v="59"/>
  </r>
  <r>
    <x v="3097"/>
    <x v="0"/>
    <s v="David Brent: Life on the Road"/>
    <s v="Ricky Gervais"/>
    <s v="Ricky Gervais, Doc Brown, Tom Basden, Jo Hartley, Tom Bennett, Andrew Brooke, Nina Sosanya, Andy Burrows, Kevin Bishop, Roisin Conaty, Diane Morgan, Ashley McGuire, Alexander Arnold, Mandeep Dhillon"/>
    <x v="11"/>
    <s v="February 10, 2017"/>
    <n v="2021"/>
    <x v="32"/>
    <n v="10"/>
    <s v="TV-MA"/>
    <x v="0"/>
    <s v="Restricted"/>
    <n v="97"/>
    <s v="Medium"/>
    <x v="48"/>
  </r>
  <r>
    <x v="3098"/>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
    <x v="2"/>
    <s v="February 7, 2017"/>
    <n v="2021"/>
    <x v="5"/>
    <n v="9"/>
    <s v="TV-MA"/>
    <x v="0"/>
    <s v="Restricted"/>
    <n v="54"/>
    <s v="Short"/>
    <x v="189"/>
  </r>
  <r>
    <x v="3099"/>
    <x v="0"/>
    <s v="Daniel Sosa: Sosafado"/>
    <s v="Ral Campos, Jan Suter"/>
    <s v="Daniel Sosa"/>
    <x v="38"/>
    <s v="February 3, 2017"/>
    <n v="2021"/>
    <x v="5"/>
    <n v="9"/>
    <s v="TV-MA"/>
    <x v="0"/>
    <s v="Restricted"/>
    <n v="78"/>
    <s v="Short"/>
    <x v="59"/>
  </r>
  <r>
    <x v="3100"/>
    <x v="0"/>
    <s v="Imperial Dreams"/>
    <s v="Malik Vitthal"/>
    <s v="John Boyega, Rotimi, Glenn Plummer, De'Aundre Bonds, Keke Palmer, Nora Zehetner, Todd Louiso"/>
    <x v="2"/>
    <s v="February 3, 2017"/>
    <n v="2021"/>
    <x v="28"/>
    <n v="12"/>
    <s v="TV-MA"/>
    <x v="0"/>
    <s v="Restricted"/>
    <n v="86"/>
    <s v="Short"/>
    <x v="24"/>
  </r>
  <r>
    <x v="3101"/>
    <x v="0"/>
    <s v="Dilwale"/>
    <s v="Rohit Shetty"/>
    <s v="Shah Rukh Khan, Kajol, Kriti Sanon, Kabir Bedi, Varun Dhawan, Boman Irani, Johnny Lever, Varun Sharma, Sanjay Mishra, Vinod Khanna, Mukesh Tiwari, Pankaj Tripathi, Shawar Ali"/>
    <x v="4"/>
    <s v="February 1, 2017"/>
    <n v="2021"/>
    <x v="25"/>
    <n v="11"/>
    <s v="TV-PG"/>
    <x v="2"/>
    <s v="Guidance"/>
    <n v="154"/>
    <s v="Medium"/>
    <x v="53"/>
  </r>
  <r>
    <x v="3102"/>
    <x v="0"/>
    <s v="Happy New Year"/>
    <s v="Farah Khan"/>
    <s v="Shah Rukh Khan, Deepika Padukone, Abhishek Bachchan, Sonu Sood, Boman Irani, Vivaan Shah"/>
    <x v="4"/>
    <s v="February 1, 2017"/>
    <n v="2021"/>
    <x v="28"/>
    <n v="12"/>
    <s v="TV-14"/>
    <x v="1"/>
    <s v="Guidance"/>
    <n v="179"/>
    <s v="Medium"/>
    <x v="15"/>
  </r>
  <r>
    <x v="3103"/>
    <x v="0"/>
    <s v="Haraamkhor"/>
    <s v="Shlok Sharma"/>
    <s v="Nawazuddin Siddiqui, Shweta Tripathi, Harish Khanna, Irfan Khan, Trimala Adhikari, Mohd Samad"/>
    <x v="4"/>
    <s v="February 1, 2017"/>
    <n v="2021"/>
    <x v="25"/>
    <n v="11"/>
    <s v="TV-14"/>
    <x v="1"/>
    <s v="Guidance"/>
    <n v="93"/>
    <s v="Medium"/>
    <x v="0"/>
  </r>
  <r>
    <x v="3104"/>
    <x v="0"/>
    <s v="Heroes Wanted"/>
    <s v="Joaqun Mazn"/>
    <s v="Mara Len, Miki Esparb, Jordi Snchez, Andoni Agirregomezkorta, Juan Carlos Aduviri, Slvia Abril, Carlos Areces, Joaqun Reyes"/>
    <x v="35"/>
    <s v="February 1, 2017"/>
    <n v="2021"/>
    <x v="32"/>
    <n v="10"/>
    <s v="TV-MA"/>
    <x v="0"/>
    <s v="Restricted"/>
    <n v="97"/>
    <s v="Medium"/>
    <x v="45"/>
  </r>
  <r>
    <x v="3105"/>
    <x v="0"/>
    <s v="The Reconquest"/>
    <s v="Jons Trueba"/>
    <s v="Francesco Carril, Itsaso Arana, Candela Recio, Pablo Hoyos, Aura Garrido"/>
    <x v="35"/>
    <s v="February 1, 2017"/>
    <n v="2021"/>
    <x v="32"/>
    <n v="10"/>
    <s v="TV-MA"/>
    <x v="0"/>
    <s v="Restricted"/>
    <n v="108"/>
    <s v="Medium"/>
    <x v="23"/>
  </r>
  <r>
    <x v="3106"/>
    <x v="0"/>
    <s v="Zapped"/>
    <s v="Peter DeLuise"/>
    <s v="Zendaya, Chanelle Peloso, Spencer Boldman, Emilia McCarthy, Adam DiMarco, William Ainscough, Aleks Paunovic, Lucia Walters"/>
    <x v="41"/>
    <s v="February 1, 2017"/>
    <n v="2021"/>
    <x v="28"/>
    <n v="12"/>
    <s v="TV-Y"/>
    <x v="3"/>
    <s v="Safe"/>
    <n v="92"/>
    <s v="Medium"/>
    <x v="17"/>
  </r>
  <r>
    <x v="3107"/>
    <x v="0"/>
    <s v="Bill Burr: Walk Your Way Out"/>
    <s v="Jay Karas"/>
    <s v="Bill Burr"/>
    <x v="2"/>
    <s v="January 31, 2017"/>
    <n v="2021"/>
    <x v="5"/>
    <n v="9"/>
    <s v="TV-MA"/>
    <x v="0"/>
    <s v="Restricted"/>
    <n v="78"/>
    <s v="Short"/>
    <x v="59"/>
  </r>
  <r>
    <x v="3108"/>
    <x v="0"/>
    <s v="Semana Santa"/>
    <s v="Alejandra Mrquez Abella"/>
    <s v="Tenoch Huerta, Anajos Aldrete, Esteban vila, David Thornton, Jimena Cuarn, Lakshmi Picazo"/>
    <x v="38"/>
    <s v="January 31, 2017"/>
    <n v="2021"/>
    <x v="25"/>
    <n v="11"/>
    <s v="TV-MA"/>
    <x v="0"/>
    <s v="Restricted"/>
    <n v="87"/>
    <s v="Short"/>
    <x v="3"/>
  </r>
  <r>
    <x v="3109"/>
    <x v="0"/>
    <s v="Journey to Greenland"/>
    <s v="Sbastien Betbeder"/>
    <s v="Thomas Blanchard, Thomas Scimeca, Franois Chattot, Ole Eliassen, Adam Eskilden"/>
    <x v="29"/>
    <s v="January 29, 2017"/>
    <n v="2021"/>
    <x v="32"/>
    <n v="10"/>
    <s v="TV-14"/>
    <x v="1"/>
    <s v="Guidance"/>
    <n v="99"/>
    <s v="Medium"/>
    <x v="43"/>
  </r>
  <r>
    <x v="3110"/>
    <x v="0"/>
    <s v="IBOY"/>
    <s v="Adam Randall"/>
    <s v="Bill Milner, Maisie Williams, Rory Kinnear, Miranda Richardson, Jordan Bolger, Charley Palmer Rothwell, Aymen Hamdouchi"/>
    <x v="1"/>
    <s v="January 27, 2017"/>
    <n v="2021"/>
    <x v="5"/>
    <n v="9"/>
    <s v="TV-MA"/>
    <x v="0"/>
    <s v="Restricted"/>
    <n v="91"/>
    <s v="Medium"/>
    <x v="199"/>
  </r>
  <r>
    <x v="3111"/>
    <x v="0"/>
    <s v="O Silncio do Cu"/>
    <s v="Marco Dutra"/>
    <s v="Leonardo Sbaraglia, Carolina Dieckmann, Chino Darn, Alvaro Armand Ugon, Mirella Pascual, Roberto Surez, Paula Cohen, Dylan Cortes, Priscila Bellora, Gabriela Freire, Mara Mendive"/>
    <x v="80"/>
    <s v="January 25, 2017"/>
    <n v="2021"/>
    <x v="32"/>
    <n v="10"/>
    <s v="TV-MA"/>
    <x v="0"/>
    <s v="Restricted"/>
    <n v="102"/>
    <s v="Medium"/>
    <x v="3"/>
  </r>
  <r>
    <x v="3112"/>
    <x v="0"/>
    <s v="Cristela Alonzo: Lower Classy"/>
    <s v="Marcus Raboy"/>
    <s v="Cristela Alonzo"/>
    <x v="2"/>
    <s v="January 24, 2017"/>
    <n v="2021"/>
    <x v="5"/>
    <n v="9"/>
    <s v="TV-MA"/>
    <x v="0"/>
    <s v="Restricted"/>
    <n v="67"/>
    <s v="Short"/>
    <x v="59"/>
  </r>
  <r>
    <x v="3113"/>
    <x v="0"/>
    <s v="Gad Gone Wild"/>
    <s v="Mario Rouleau"/>
    <s v="Gad Elmaleh"/>
    <x v="29"/>
    <s v="January 23, 2017"/>
    <n v="2021"/>
    <x v="5"/>
    <n v="9"/>
    <s v="TV-MA"/>
    <x v="0"/>
    <s v="Restricted"/>
    <n v="57"/>
    <s v="Short"/>
    <x v="59"/>
  </r>
  <r>
    <x v="3114"/>
    <x v="0"/>
    <s v="Pink"/>
    <s v="Aniruddha Roy Chowdhury"/>
    <s v="Tapsee Pannu, Kirti Kulhari, Andrea Tariang, Amitabh Bachchan, Piyush Mishra, Angad Bedi, Vijay Varma, Raashul Tandon, Tushar Pandey, Dhritiman Chatterjee, Mamata Shankar"/>
    <x v="4"/>
    <s v="January 20, 2017"/>
    <n v="2021"/>
    <x v="32"/>
    <n v="10"/>
    <s v="TV-14"/>
    <x v="1"/>
    <s v="Guidance"/>
    <n v="130"/>
    <s v="Medium"/>
    <x v="3"/>
  </r>
  <r>
    <x v="3115"/>
    <x v="0"/>
    <s v="Take the 10"/>
    <s v="Chester Tam"/>
    <s v="Josh Peck, Tony Revolori, Kevin Corrigan, Chester Tam, Andy Samberg, Stella Maeve, Jordan Rock, Carlos Alazraqui, Fred Armisen"/>
    <x v="2"/>
    <s v="January 20, 2017"/>
    <n v="2021"/>
    <x v="5"/>
    <n v="9"/>
    <s v="TV-MA"/>
    <x v="0"/>
    <s v="Restricted"/>
    <n v="80"/>
    <s v="Short"/>
    <x v="5"/>
  </r>
  <r>
    <x v="3116"/>
    <x v="0"/>
    <s v="Neal Brennan: 3 Mics"/>
    <s v="Neal Brennan"/>
    <s v="Neal Brennan"/>
    <x v="2"/>
    <s v="January 17, 2017"/>
    <n v="2021"/>
    <x v="5"/>
    <n v="9"/>
    <s v="TV-MA"/>
    <x v="0"/>
    <s v="Restricted"/>
    <n v="66"/>
    <s v="Short"/>
    <x v="59"/>
  </r>
  <r>
    <x v="3117"/>
    <x v="0"/>
    <s v="Berlin Calling"/>
    <s v="Hannes Sthr"/>
    <s v="Paul Kalkbrenner, Rita Lengyel, Corinna Harfouch, Araba Walton, Peter Schneider, Rolf Peter Kahl, Henriette Mller, Udo Kroschwald, Megan Gay, Max Mauff"/>
    <x v="84"/>
    <s v="January 15, 2017"/>
    <n v="2021"/>
    <x v="16"/>
    <n v="18"/>
    <s v="TV-MA"/>
    <x v="0"/>
    <s v="Restricted"/>
    <n v="105"/>
    <s v="Medium"/>
    <x v="51"/>
  </r>
  <r>
    <x v="3118"/>
    <x v="0"/>
    <s v="Sarajevo"/>
    <s v="Andreas Prochaska"/>
    <s v="Florian Teichtmeister, Heino Ferch, Melika Foroutan, Juergen Maurer, Edin Hasanovic, Eugen Knecht, Mateusz Dopieralski, Dominik Warta, Simon Hatzl, Erwin Steinhauer, Friedrich von Thun, Juraj Kukura"/>
    <x v="386"/>
    <s v="January 15, 2017"/>
    <n v="2021"/>
    <x v="28"/>
    <n v="12"/>
    <s v="TV-PG"/>
    <x v="2"/>
    <s v="Guidance"/>
    <n v="98"/>
    <s v="Medium"/>
    <x v="3"/>
  </r>
  <r>
    <x v="3119"/>
    <x v="0"/>
    <s v="Stereo"/>
    <s v="Maximilian Erlenwein"/>
    <s v="Jrgen Vogel, Moritz Bleibtreu, Petra Schmidt-Schaller, Georg Friedrich, Rainer Bock, Mark Zak, Helena Schnfelder, Fabian Hinrichs"/>
    <x v="84"/>
    <s v="January 15, 2017"/>
    <n v="2021"/>
    <x v="28"/>
    <n v="12"/>
    <s v="TV-MA"/>
    <x v="0"/>
    <s v="Restricted"/>
    <n v="91"/>
    <s v="Medium"/>
    <x v="107"/>
  </r>
  <r>
    <x v="3120"/>
    <x v="0"/>
    <s v="We Are Young. We Are Strong."/>
    <s v="Burhan Qurbani"/>
    <s v="Jonas Nay, Trang Le Hong, Devid Striesow, Joel Basman, Saskia Rosendahl, Paul Gbler, David Schtter, Jakob Bieber, Swantje Kohlhof, Mai Duong Kieu"/>
    <x v="84"/>
    <s v="January 15, 2017"/>
    <n v="2021"/>
    <x v="28"/>
    <n v="12"/>
    <s v="TV-MA"/>
    <x v="0"/>
    <s v="Restricted"/>
    <n v="123"/>
    <s v="Medium"/>
    <x v="3"/>
  </r>
  <r>
    <x v="3121"/>
    <x v="0"/>
    <s v="Clinical"/>
    <s v="Alistair Legrand"/>
    <s v="Vinessa Shaw, Kevin Rahm, William Atherton, Aaron Stanford, Wilmer Calderon, Sydney Tamiia Poitier, India Eisley, Nestor Serrano"/>
    <x v="2"/>
    <s v="January 13, 2017"/>
    <n v="2021"/>
    <x v="5"/>
    <n v="9"/>
    <s v="TV-MA"/>
    <x v="0"/>
    <s v="Restricted"/>
    <n v="104"/>
    <s v="Medium"/>
    <x v="94"/>
  </r>
  <r>
    <x v="3122"/>
    <x v="0"/>
    <s v="Very Big Shot"/>
    <s v="Mir-Jean Bou Chaaya"/>
    <s v="Alain Saadeh, Fouad Yammine, Tarek Yaacoub, Alexandra Kahwaji, Wissam Fares, Georges Hayeck, Fadi Abi Samra, Marcel Ghanem"/>
    <x v="387"/>
    <s v="January 12, 2017"/>
    <n v="2021"/>
    <x v="25"/>
    <n v="11"/>
    <s v="TV-MA"/>
    <x v="0"/>
    <s v="Restricted"/>
    <n v="109"/>
    <s v="Medium"/>
    <x v="36"/>
  </r>
  <r>
    <x v="3123"/>
    <x v="0"/>
    <s v="Jim Gaffigan: Cinco"/>
    <s v="Jeannie Gaffigan"/>
    <s v="Jim Gaffigan"/>
    <x v="2"/>
    <s v="January 10, 2017"/>
    <n v="2021"/>
    <x v="5"/>
    <n v="9"/>
    <s v="TV-14"/>
    <x v="1"/>
    <s v="Guidance"/>
    <n v="74"/>
    <s v="Short"/>
    <x v="59"/>
  </r>
  <r>
    <x v="3124"/>
    <x v="0"/>
    <s v="Under the Shadow"/>
    <s v="Babak Anvari"/>
    <s v="Narges Rashidi, Avin Manshadi, Bobby Naderi, Ray Haratian, Arash Marandi, Hamidreza Djavdan, Soussan Farrokhnia, Bijan Daneshmand, Sajjad Delafrooz, Behi Djanati Atai"/>
    <x v="388"/>
    <s v="January 7, 2017"/>
    <n v="2021"/>
    <x v="32"/>
    <n v="10"/>
    <s v="PG-13"/>
    <x v="1"/>
    <s v="Guidance"/>
    <n v="84"/>
    <s v="Short"/>
    <x v="86"/>
  </r>
  <r>
    <x v="3125"/>
    <x v="0"/>
    <s v="Coin Heist"/>
    <s v="Emily Hagins"/>
    <s v="Sasha Pieterse, Alexis G. Zall, Alex Saxon, Jay Walker, Mark Blum, Neal Huff, Michael Cyril Creighton, Blanche Baker, Connor Ratliff, Will Denton"/>
    <x v="2"/>
    <s v="January 6, 2017"/>
    <n v="2021"/>
    <x v="5"/>
    <n v="9"/>
    <s v="TV-14"/>
    <x v="1"/>
    <s v="Guidance"/>
    <n v="98"/>
    <s v="Medium"/>
    <x v="19"/>
  </r>
  <r>
    <x v="3126"/>
    <x v="0"/>
    <s v="LEGO: Marvel Super Heroes: Maximum Overload"/>
    <s v="Greg Richardson"/>
    <s v="Troy Baker, Drake Bell, Fred Tatasciore, Dee Bradley Baker, Steve Blum, Adrian Pasdar, Greg Cipes, Chi McBride, Barry Dennen, Robin Atkin Downes"/>
    <x v="2"/>
    <s v="January 6, 2017"/>
    <n v="2021"/>
    <x v="4"/>
    <n v="13"/>
    <s v="TV-Y7"/>
    <x v="3"/>
    <s v="Safe"/>
    <n v="22"/>
    <s v="Short"/>
    <x v="80"/>
  </r>
  <r>
    <x v="3127"/>
    <x v="0"/>
    <s v="Rampage: President Down"/>
    <s v="Uwe Boll"/>
    <s v="Brendan Fletcher, Steve Baran, Ryan McDonell, Scott Patey, Loretta Walsh, Zain Meghji, Crystal Lowe"/>
    <x v="24"/>
    <s v="January 5, 2017"/>
    <n v="2021"/>
    <x v="32"/>
    <n v="10"/>
    <s v="TV-MA"/>
    <x v="0"/>
    <s v="Restricted"/>
    <n v="100"/>
    <s v="Medium"/>
    <x v="32"/>
  </r>
  <r>
    <x v="3128"/>
    <x v="0"/>
    <s v="Marvel's Hulk: Where Monsters Dwell"/>
    <s v="Mitch Schauer"/>
    <s v="Fred Tatasciore, Liam O'Brien, Jesse Burch, Edward Bosco, Chiara Zanni, Mike Vaughn, Jon Olson, Matthew Waterson, Zach Callison, Laura Bailey, Hope Levy"/>
    <x v="2"/>
    <s v="January 4, 2017"/>
    <n v="2021"/>
    <x v="32"/>
    <n v="10"/>
    <s v="PG"/>
    <x v="2"/>
    <s v="Guidance"/>
    <n v="75"/>
    <s v="Short"/>
    <x v="148"/>
  </r>
  <r>
    <x v="3129"/>
    <x v="0"/>
    <s v="Jen Kirkman: Just Keep Livin?"/>
    <s v="Lance Bangs"/>
    <s v="Jen Kirkman"/>
    <x v="2"/>
    <s v="January 3, 2017"/>
    <n v="2021"/>
    <x v="5"/>
    <n v="9"/>
    <s v="TV-MA"/>
    <x v="0"/>
    <s v="Restricted"/>
    <n v="69"/>
    <s v="Short"/>
    <x v="59"/>
  </r>
  <r>
    <x v="3130"/>
    <x v="0"/>
    <s v="Autohead"/>
    <s v="Rohit Mittal"/>
    <s v="Deepak Sampat, Ronjini Chakroborty, Vikrant Singh, Jhanvi Dwivedi, Ajay Mishra, Rohit Mittal, Sunny Banerjee, Ravidev Singh"/>
    <x v="4"/>
    <s v="January 1, 2017"/>
    <n v="2021"/>
    <x v="32"/>
    <n v="10"/>
    <s v="TV-MA"/>
    <x v="0"/>
    <s v="Restricted"/>
    <n v="97"/>
    <s v="Medium"/>
    <x v="20"/>
  </r>
  <r>
    <x v="3131"/>
    <x v="0"/>
    <s v="Bee Movie"/>
    <s v="Steve Hickner, Simon J. Smith"/>
    <s v="Jerry Seinfeld, Rene Zellweger, Matthew Broderick, Patrick Warburton, John Goodman, Chris Rock, Kathy Bates, Barry Levinson, Larry King, Ray Liotta"/>
    <x v="2"/>
    <s v="January 1, 2017"/>
    <n v="2021"/>
    <x v="18"/>
    <n v="19"/>
    <s v="PG"/>
    <x v="2"/>
    <s v="Guidance"/>
    <n v="92"/>
    <s v="Medium"/>
    <x v="17"/>
  </r>
  <r>
    <x v="3132"/>
    <x v="0"/>
    <s v="Headwinds"/>
    <s v="Jalil Lespert"/>
    <s v="Benot Magimel, Isabelle Carr, Antoine Dulry, Ramzy Bdia, Bouli Lanners, Marie-Ange Casta, Daniel Duval, Lubna Azabal, Aurore Clment, Audrey Tautou"/>
    <x v="161"/>
    <s v="January 1, 2017"/>
    <n v="2021"/>
    <x v="15"/>
    <n v="15"/>
    <s v="TV-MA"/>
    <x v="0"/>
    <s v="Restricted"/>
    <n v="92"/>
    <s v="Medium"/>
    <x v="0"/>
  </r>
  <r>
    <x v="3133"/>
    <x v="0"/>
    <s v="Udta Punjab"/>
    <s v="Abhishek Chaubey"/>
    <s v="Shahid Kapoor, Kareena Kapoor, Alia Bhatt, Diljit Dosanjh, Satish Kaushik, Suhail Nayyar, Prabhjyot Singh, Harpreet Singh, Manav Vij, Taran Bajaj"/>
    <x v="4"/>
    <s v="January 1, 2017"/>
    <n v="2021"/>
    <x v="32"/>
    <n v="10"/>
    <s v="TV-MA"/>
    <x v="0"/>
    <s v="Restricted"/>
    <n v="146"/>
    <s v="Medium"/>
    <x v="3"/>
  </r>
  <r>
    <x v="3134"/>
    <x v="0"/>
    <s v="Mr. Pig"/>
    <s v="Diego Luna"/>
    <s v="Danny Glover, Maya Rudolph, Jos Mara Yazpik, Joel Murray, Anglica Aragn, Gabriela Araujo"/>
    <x v="38"/>
    <s v="December 31, 2016"/>
    <n v="2021"/>
    <x v="32"/>
    <n v="10"/>
    <s v="TV-MA"/>
    <x v="0"/>
    <s v="Restricted"/>
    <n v="97"/>
    <s v="Medium"/>
    <x v="0"/>
  </r>
  <r>
    <x v="3135"/>
    <x v="0"/>
    <s v="7:19"/>
    <s v="Jorge Michel Grau"/>
    <s v="Demin Bichir, Hctor Bonilla, Oscar Serrano, Azalia Ortiz, Octavio Michel, Carmen Beato"/>
    <x v="38"/>
    <s v="December 23, 2016"/>
    <n v="2021"/>
    <x v="32"/>
    <n v="10"/>
    <s v="TV-MA"/>
    <x v="0"/>
    <s v="Restricted"/>
    <n v="93"/>
    <s v="Medium"/>
    <x v="3"/>
  </r>
  <r>
    <x v="3136"/>
    <x v="0"/>
    <s v="Garfunkel and Oates: Trying to be Special"/>
    <s v="Riki Lindhome, Jeremy Konner"/>
    <s v="Riki Lindhome, Kate Micucci, Anthony Jeselnik, Steve Agee"/>
    <x v="2"/>
    <s v="December 23, 2016"/>
    <n v="2021"/>
    <x v="32"/>
    <n v="10"/>
    <s v="TV-MA"/>
    <x v="0"/>
    <s v="Restricted"/>
    <n v="62"/>
    <s v="Short"/>
    <x v="244"/>
  </r>
  <r>
    <x v="3137"/>
    <x v="0"/>
    <s v="A Christmas Special: Miraculous: Tales of Ladybug &amp; Cat Noir"/>
    <s v="Thomas Astruc"/>
    <s v="Cristina Vee, Bryce Papenbrook, Keith Silverstein, Mela Lee, Max Mittelman, Carrie Keranen, Stephanie Sheh, Selah Victor, Ben Diskin, Erin Fitzgerald, Grant George"/>
    <x v="389"/>
    <s v="December 20, 2016"/>
    <n v="2021"/>
    <x v="32"/>
    <n v="10"/>
    <s v="TV-Y7"/>
    <x v="3"/>
    <s v="Safe"/>
    <n v="22"/>
    <s v="Short"/>
    <x v="67"/>
  </r>
  <r>
    <x v="3138"/>
    <x v="0"/>
    <s v="Gabriel lglesias: Im Sorry For What I Said When I Was Hungry"/>
    <s v="Manny Rodriguez"/>
    <s v="Gabriel Iglesias"/>
    <x v="2"/>
    <s v="December 20, 2016"/>
    <n v="2021"/>
    <x v="32"/>
    <n v="10"/>
    <s v="TV-14"/>
    <x v="1"/>
    <s v="Guidance"/>
    <n v="88"/>
    <s v="Short"/>
    <x v="59"/>
  </r>
  <r>
    <x v="3139"/>
    <x v="0"/>
    <s v="Barry"/>
    <s v="Vikram Gandhi"/>
    <s v="Devon Terrell, Anya Taylor-Joy, Jason Mitchell, Ashley Judd, Jenna Elfman, Ellar Coltrane, Avi Nash, Linus Roache, John Benjamin Hickey"/>
    <x v="2"/>
    <s v="December 16, 2016"/>
    <n v="2021"/>
    <x v="32"/>
    <n v="10"/>
    <s v="TV-MA"/>
    <x v="0"/>
    <s v="Restricted"/>
    <n v="105"/>
    <s v="Medium"/>
    <x v="24"/>
  </r>
  <r>
    <x v="3140"/>
    <x v="0"/>
    <s v="Sister Cities"/>
    <s v="Sean Hanish"/>
    <s v="Jacki Weaver, Troian Bellisario, Stana Katic, Michelle Trachtenberg, Jess Weixler, Alfred Molina, Amy Smart, Tom Everett Scott, Kaia Gerber, Aimee Garcia, Kathy Baker, Peter Jason"/>
    <x v="2"/>
    <s v="December 16, 2016"/>
    <n v="2021"/>
    <x v="32"/>
    <n v="10"/>
    <s v="TV-MA"/>
    <x v="0"/>
    <s v="Restricted"/>
    <n v="88"/>
    <s v="Short"/>
    <x v="24"/>
  </r>
  <r>
    <x v="3141"/>
    <x v="0"/>
    <s v="3 Trken &amp; ein Baby"/>
    <s v="Sinan Akku"/>
    <s v="Kostja Ullmann, Eko Fresh, Kida Khodr Ramadan, Sabrina Klber, Sami Nasser, Kayla Rybicka, Jytte-Merle Bhrnsen, Emrah Erdogru, Tim Grothe, Hlya Duyar"/>
    <x v="84"/>
    <s v="December 15, 2016"/>
    <n v="2021"/>
    <x v="25"/>
    <n v="11"/>
    <s v="TV-MA"/>
    <x v="0"/>
    <s v="Restricted"/>
    <n v="93"/>
    <s v="Medium"/>
    <x v="43"/>
  </r>
  <r>
    <x v="3142"/>
    <x v="0"/>
    <s v="Eddie - Strongman"/>
    <s v="Matt Bell"/>
    <s v="Eddie Hall"/>
    <x v="1"/>
    <s v="December 15, 2016"/>
    <n v="2021"/>
    <x v="25"/>
    <n v="11"/>
    <s v="TV-MA"/>
    <x v="0"/>
    <s v="Restricted"/>
    <n v="98"/>
    <s v="Medium"/>
    <x v="187"/>
  </r>
  <r>
    <x v="3143"/>
    <x v="1"/>
    <s v="Merlin"/>
    <s v="James Hawes"/>
    <s v="Colin Morgan, Bradley James, Katie McGrath, Angel Coulby, Richard Wilson, Anthony Head, John Hurt, Nathaniel Parker"/>
    <x v="1"/>
    <s v="December 15, 2016"/>
    <n v="2021"/>
    <x v="10"/>
    <n v="14"/>
    <s v="TV-PG"/>
    <x v="2"/>
    <s v="Guidance"/>
    <s v="5 Seasons"/>
    <s v="Seasons"/>
    <x v="245"/>
  </r>
  <r>
    <x v="3144"/>
    <x v="0"/>
    <s v="Sand Storm"/>
    <s v="Elite Zexer"/>
    <s v="Lamis Ammar, Ruba Blal, Haitham Omari, Khadija Alakel, Jalal Masarwa"/>
    <x v="390"/>
    <s v="December 15, 2016"/>
    <n v="2021"/>
    <x v="32"/>
    <n v="10"/>
    <s v="TV-PG"/>
    <x v="2"/>
    <s v="Guidance"/>
    <n v="88"/>
    <s v="Short"/>
    <x v="0"/>
  </r>
  <r>
    <x v="3145"/>
    <x v="0"/>
    <s v="Ricardo O'Farrill: Abrazo navideo"/>
    <s v="Ral Campos, Jan Suter"/>
    <s v="Ricardo O'Farrill, Carlos Ballarta, Sofa Nio de Rivera, Chumel Torres, Marissa &quot;Chabe&quot; Lozano"/>
    <x v="38"/>
    <s v="December 12, 2016"/>
    <n v="2021"/>
    <x v="32"/>
    <n v="10"/>
    <s v="TV-MA"/>
    <x v="0"/>
    <s v="Restricted"/>
    <n v="31"/>
    <s v="Short"/>
    <x v="59"/>
  </r>
  <r>
    <x v="3146"/>
    <x v="0"/>
    <s v="Asperger's Are Us"/>
    <s v="Alex Lehmann"/>
    <s v="Noah Britton, Ethan Finlan, Jack Hanke, New Michael Ingemi"/>
    <x v="2"/>
    <s v="December 11, 2016"/>
    <n v="2021"/>
    <x v="32"/>
    <n v="10"/>
    <s v="TV-MA"/>
    <x v="0"/>
    <s v="Restricted"/>
    <n v="83"/>
    <s v="Short"/>
    <x v="65"/>
  </r>
  <r>
    <x v="3147"/>
    <x v="0"/>
    <s v="Mariah Carey's Merriest Christmas"/>
    <s v="James Yukich"/>
    <s v="Mariah Carey, Lacey Chabert, Kelsey Grammer, Billy Gardell, Fina Strazza, Kenneth Edmonds, Cameron Mathison, Brennan Elliott"/>
    <x v="2"/>
    <s v="December 9, 2016"/>
    <n v="2021"/>
    <x v="25"/>
    <n v="11"/>
    <s v="TV-G"/>
    <x v="2"/>
    <s v="Guidance"/>
    <n v="38"/>
    <s v="Short"/>
    <x v="63"/>
  </r>
  <r>
    <x v="3148"/>
    <x v="0"/>
    <s v="Spectral"/>
    <s v="Nic Mathieu"/>
    <s v="James Badge Dale, Emily Mortimer, Bruce Greenwood, Max Martini, Clayne Crawford, Cory Hardrict, Louis Ozawa Changchien, Jimmy Akingbola, Dylan Smith, Philip Bulcock"/>
    <x v="391"/>
    <s v="December 9, 2016"/>
    <n v="2021"/>
    <x v="32"/>
    <n v="10"/>
    <s v="TV-14"/>
    <x v="1"/>
    <s v="Guidance"/>
    <n v="108"/>
    <s v="Medium"/>
    <x v="26"/>
  </r>
  <r>
    <x v="3149"/>
    <x v="0"/>
    <s v="Other People"/>
    <s v="Chris Kelly"/>
    <s v="Jesse Plemons, Molly Shannon, Bradley Whitford, Maude Apatow, Madisen Beaty, John Early, Zach Woods, Paul Dooley, June Squibb"/>
    <x v="2"/>
    <s v="December 8, 2016"/>
    <n v="2021"/>
    <x v="32"/>
    <n v="10"/>
    <s v="TV-MA"/>
    <x v="0"/>
    <s v="Restricted"/>
    <n v="97"/>
    <s v="Medium"/>
    <x v="22"/>
  </r>
  <r>
    <x v="3150"/>
    <x v="0"/>
    <s v="Blue Jay"/>
    <s v="Alex Lehmann"/>
    <s v="Sarah Paulson, Mark Duplass, Clu Gulager"/>
    <x v="2"/>
    <s v="December 6, 2016"/>
    <n v="2021"/>
    <x v="32"/>
    <n v="10"/>
    <s v="TV-MA"/>
    <x v="0"/>
    <s v="Restricted"/>
    <n v="81"/>
    <s v="Short"/>
    <x v="54"/>
  </r>
  <r>
    <x v="3151"/>
    <x v="0"/>
    <s v="One in a Billion"/>
    <s v="Roman Gackowski"/>
    <s v="Satnam Singh Bhamara, Mark Cuban, Adam Silver, Vivek Ranadiv"/>
    <x v="2"/>
    <s v="December 6, 2016"/>
    <n v="2021"/>
    <x v="32"/>
    <n v="10"/>
    <s v="TV-14"/>
    <x v="1"/>
    <s v="Guidance"/>
    <n v="70"/>
    <s v="Short"/>
    <x v="187"/>
  </r>
  <r>
    <x v="3152"/>
    <x v="0"/>
    <s v="Reggie Watts: Spatial"/>
    <s v="Benjamin Dickinson"/>
    <s v="Reggie Watts"/>
    <x v="2"/>
    <s v="December 6, 2016"/>
    <n v="2021"/>
    <x v="32"/>
    <n v="10"/>
    <s v="TV-MA"/>
    <x v="0"/>
    <s v="Restricted"/>
    <n v="62"/>
    <s v="Short"/>
    <x v="244"/>
  </r>
  <r>
    <x v="3153"/>
    <x v="0"/>
    <s v="Mercenary"/>
    <s v="Sacha Wolff"/>
    <s v="Toki Pilioko, Iliana Zabeth, Mikaele Tuugahala, Laurent Pakihivatau, Petelo Sealeu, Maoni Talalua, Teotola Maka, Bessarion Udesiani"/>
    <x v="29"/>
    <s v="December 4, 2016"/>
    <n v="2021"/>
    <x v="32"/>
    <n v="10"/>
    <s v="TV-MA"/>
    <x v="0"/>
    <s v="Restricted"/>
    <n v="99"/>
    <s v="Medium"/>
    <x v="119"/>
  </r>
  <r>
    <x v="3154"/>
    <x v="0"/>
    <s v="For the Love of Spock"/>
    <s v="Adam Nimoy"/>
    <s v="Leonard Nimoy, William Shatner, George Takei, Nichelle Nichols, Chris Pine, Zachary Quinto, Simon Pegg, Zoe Saldana, Jim Parsons, Jason Alexander, Neil deGrasse Tyson, J.J. Abrams"/>
    <x v="41"/>
    <s v="December 2, 2016"/>
    <n v="2021"/>
    <x v="32"/>
    <n v="10"/>
    <s v="TV-14"/>
    <x v="1"/>
    <s v="Guidance"/>
    <n v="112"/>
    <s v="Medium"/>
    <x v="65"/>
  </r>
  <r>
    <x v="3155"/>
    <x v="0"/>
    <s v="White Girl"/>
    <s v="Elizabeth Wood"/>
    <s v="Morgan Saylor, Brian 'Sene' Marc, Justin Bartha, Chris Noth, Adrian Martinez, India Menuez, Anthony Ramos, Ralph Rodriguez, Annabelle Dexter-Jones"/>
    <x v="2"/>
    <s v="December 2, 2016"/>
    <n v="2021"/>
    <x v="32"/>
    <n v="10"/>
    <s v="TV-MA"/>
    <x v="0"/>
    <s v="Restricted"/>
    <n v="90"/>
    <s v="Medium"/>
    <x v="44"/>
  </r>
  <r>
    <x v="3156"/>
    <x v="0"/>
    <s v="1000 Rupee Note"/>
    <s v="Shrihari Sathe"/>
    <s v="Usha Naik, Sandeep Pathak, Shrikant Yadav, Ganesh Yadav, Pooja Nayak, Devendra Gaikwad"/>
    <x v="4"/>
    <s v="December 1, 2016"/>
    <n v="2021"/>
    <x v="28"/>
    <n v="12"/>
    <s v="TV-14"/>
    <x v="1"/>
    <s v="Guidance"/>
    <n v="89"/>
    <s v="Short"/>
    <x v="3"/>
  </r>
  <r>
    <x v="3157"/>
    <x v="0"/>
    <s v="Across Grace Alley"/>
    <s v="Ralph Macchio"/>
    <s v="Ben Hyland, Marsha Mason, Karina Smirnoff, Colin Branca, Ralph Macchio, Tricia Paoluccio"/>
    <x v="2"/>
    <s v="December 1, 2016"/>
    <n v="2021"/>
    <x v="4"/>
    <n v="13"/>
    <s v="TV-PG"/>
    <x v="2"/>
    <s v="Guidance"/>
    <n v="24"/>
    <s v="Short"/>
    <x v="24"/>
  </r>
  <r>
    <x v="3158"/>
    <x v="0"/>
    <s v="Asu Mare 2"/>
    <s v="Ricardo Maldonado"/>
    <s v="Carlos Alcntara, Emilia Drago, Christian Meier, Andrs Salas, Anah de Crdenas, Rodrigo Snchez Patio, Denisse Dibs, Javier Delgiudice, Ana Cecilia Natteri"/>
    <x v="323"/>
    <s v="December 1, 2016"/>
    <n v="2021"/>
    <x v="25"/>
    <n v="11"/>
    <s v="TV-14"/>
    <x v="1"/>
    <s v="Guidance"/>
    <n v="100"/>
    <s v="Medium"/>
    <x v="43"/>
  </r>
  <r>
    <x v="3159"/>
    <x v="0"/>
    <s v="Interrogation"/>
    <s v="Vetrimaaran"/>
    <s v="Dinesh Ravi, Samuthirakani, Kishore Kumar, Anandhi, Murugadoss, Ajay Ghosh"/>
    <x v="4"/>
    <s v="December 1, 2016"/>
    <n v="2021"/>
    <x v="25"/>
    <n v="11"/>
    <s v="TV-MA"/>
    <x v="0"/>
    <s v="Restricted"/>
    <n v="116"/>
    <s v="Medium"/>
    <x v="20"/>
  </r>
  <r>
    <x v="3160"/>
    <x v="0"/>
    <s v="Rainbow Time"/>
    <s v="Linas Phillips"/>
    <s v="Linas Phillips, Melanie Lynskey, Timm Sharp, Tobin Bell, Jay Duplass, Lauren Weedman, Artemis Pebdani, Reagan Yates, Austin Fryberger"/>
    <x v="2"/>
    <s v="December 1, 2016"/>
    <n v="2021"/>
    <x v="32"/>
    <n v="10"/>
    <s v="TV-MA"/>
    <x v="0"/>
    <s v="Restricted"/>
    <n v="92"/>
    <s v="Medium"/>
    <x v="22"/>
  </r>
  <r>
    <x v="3161"/>
    <x v="0"/>
    <s v="Richard Pryor: Live in Concert"/>
    <s v="Jeff Margolis"/>
    <s v="Richard Pryor"/>
    <x v="2"/>
    <s v="December 1, 2016"/>
    <n v="2021"/>
    <x v="50"/>
    <n v="47"/>
    <s v="TV-MA"/>
    <x v="0"/>
    <s v="Restricted"/>
    <n v="79"/>
    <s v="Short"/>
    <x v="59"/>
  </r>
  <r>
    <x v="3162"/>
    <x v="0"/>
    <s v="The Violin Player"/>
    <s v="Bauddhayan Mukherji"/>
    <s v="Ritwick Chakraborty, Adil Hussain, Nayani Dixit, Sonam Stobgais"/>
    <x v="4"/>
    <s v="December 1, 2016"/>
    <n v="2021"/>
    <x v="32"/>
    <n v="10"/>
    <s v="TV-14"/>
    <x v="1"/>
    <s v="Guidance"/>
    <n v="72"/>
    <s v="Short"/>
    <x v="0"/>
  </r>
  <r>
    <x v="3163"/>
    <x v="0"/>
    <s v="Beauties of the Night"/>
    <s v="Mara Jose Cuevas"/>
    <s v="Olga Breeskin, Lyn May, Rossy Mendoza, Wanda Seux, Princesa Yamal"/>
    <x v="38"/>
    <s v="November 25, 2016"/>
    <n v="2021"/>
    <x v="32"/>
    <n v="10"/>
    <s v="TV-MA"/>
    <x v="0"/>
    <s v="Restricted"/>
    <n v="92"/>
    <s v="Medium"/>
    <x v="98"/>
  </r>
  <r>
    <x v="3164"/>
    <x v="0"/>
    <s v="Michael Che Matters"/>
    <s v="Oz Rodriguez"/>
    <s v="Michael Che"/>
    <x v="2"/>
    <s v="November 25, 2016"/>
    <n v="2021"/>
    <x v="32"/>
    <n v="10"/>
    <s v="TV-MA"/>
    <x v="0"/>
    <s v="Restricted"/>
    <n v="61"/>
    <s v="Short"/>
    <x v="59"/>
  </r>
  <r>
    <x v="3165"/>
    <x v="0"/>
    <s v="Mercy"/>
    <s v="Chris Sparling"/>
    <s v="James Wolk, Caitlin Fitzgerald, Tom Lipinski, Dan Ziskie, Michael Godere, Michael Donovan, Dion Graham, Constance Barron"/>
    <x v="2"/>
    <s v="November 22, 2016"/>
    <n v="2021"/>
    <x v="32"/>
    <n v="10"/>
    <s v="TV-MA"/>
    <x v="0"/>
    <s v="Restricted"/>
    <n v="88"/>
    <s v="Short"/>
    <x v="13"/>
  </r>
  <r>
    <x v="3166"/>
    <x v="0"/>
    <s v="The Land of Cards"/>
    <s v="Qaushiq Mukherjee"/>
    <s v="Joyraj Bhattacharya, Rii, Soumyak Kanti DeBiswas, Anubrata Basu, Tillotama Shome, Maya Tideman, Tinu Verghese, Immaduddin Shah, Sayani Gupta"/>
    <x v="4"/>
    <s v="November 22, 2016"/>
    <n v="2021"/>
    <x v="10"/>
    <n v="14"/>
    <s v="TV-14"/>
    <x v="1"/>
    <s v="Guidance"/>
    <n v="113"/>
    <s v="Medium"/>
    <x v="0"/>
  </r>
  <r>
    <x v="3167"/>
    <x v="0"/>
    <s v="Carlos Ballarta: El amor es de putos"/>
    <s v="Jan Suter, Ral Campos Delgado"/>
    <s v="Carlos Ballarta"/>
    <x v="38"/>
    <s v="November 21, 2016"/>
    <n v="2021"/>
    <x v="32"/>
    <n v="10"/>
    <s v="TV-MA"/>
    <x v="0"/>
    <s v="Restricted"/>
    <n v="67"/>
    <s v="Short"/>
    <x v="59"/>
  </r>
  <r>
    <x v="3168"/>
    <x v="0"/>
    <s v="Donald Glover: Weirdo"/>
    <s v="Shannon Hartman, Michelle Caputo"/>
    <s v="Donald Glover"/>
    <x v="2"/>
    <s v="November 19, 2016"/>
    <n v="2021"/>
    <x v="10"/>
    <n v="14"/>
    <s v="TV-MA"/>
    <x v="0"/>
    <s v="Restricted"/>
    <n v="65"/>
    <s v="Short"/>
    <x v="59"/>
  </r>
  <r>
    <x v="3169"/>
    <x v="0"/>
    <s v="Colin Quinn: The New York Story"/>
    <s v="Jerry Seinfeld"/>
    <s v="Colin Quinn"/>
    <x v="2"/>
    <s v="November 18, 2016"/>
    <n v="2021"/>
    <x v="32"/>
    <n v="10"/>
    <s v="TV-MA"/>
    <x v="0"/>
    <s v="Restricted"/>
    <n v="62"/>
    <s v="Short"/>
    <x v="59"/>
  </r>
  <r>
    <x v="3170"/>
    <x v="0"/>
    <s v="Divines"/>
    <s v="Houda Benyamina"/>
    <s v="Dborah Lukumuena, Jisca Kalvanda, Kvin Mischel, Majdouline Idrissi, Oulaya Amamra, Yasin Houicha"/>
    <x v="392"/>
    <s v="November 18, 2016"/>
    <n v="2021"/>
    <x v="32"/>
    <n v="10"/>
    <s v="TV-MA"/>
    <x v="0"/>
    <s v="Restricted"/>
    <n v="107"/>
    <s v="Medium"/>
    <x v="0"/>
  </r>
  <r>
    <x v="3171"/>
    <x v="0"/>
    <s v="Dieter Nuhr: Nuhr in Berlin"/>
    <s v="Volker Weicker"/>
    <s v="Dieter Nuhr"/>
    <x v="84"/>
    <s v="November 15, 2016"/>
    <n v="2021"/>
    <x v="32"/>
    <n v="10"/>
    <s v="TV-MA"/>
    <x v="0"/>
    <s v="Restricted"/>
    <n v="69"/>
    <s v="Short"/>
    <x v="59"/>
  </r>
  <r>
    <x v="3172"/>
    <x v="0"/>
    <s v="Mumbai Cha Raja"/>
    <s v="Manjeet Singh"/>
    <s v="Rahul Bairagi, Arbaaz Khan, Tejas Parvatkar, Dhanshree Jain, Salman Khan, Aftab Khan"/>
    <x v="4"/>
    <s v="November 15, 2016"/>
    <n v="2021"/>
    <x v="10"/>
    <n v="14"/>
    <s v="TV-MA"/>
    <x v="0"/>
    <s v="Restricted"/>
    <n v="77"/>
    <s v="Short"/>
    <x v="0"/>
  </r>
  <r>
    <x v="3173"/>
    <x v="0"/>
    <s v="True Memoirs of an International Assassin"/>
    <s v="Jeff Wadlow"/>
    <s v="Kevin James, Andy Garcia, Zulay Henao, Maurice Compte, Kelen Coleman, Andrew Howard, Rob Riggle, Leonard Earl Howze, Yul Vazquez, Kim Coates, Daniel Zacapa, Ron Rifkin, Jeff Chase"/>
    <x v="2"/>
    <s v="November 11, 2016"/>
    <n v="2021"/>
    <x v="32"/>
    <n v="10"/>
    <s v="TV-14"/>
    <x v="1"/>
    <s v="Guidance"/>
    <n v="98"/>
    <s v="Medium"/>
    <x v="27"/>
  </r>
  <r>
    <x v="3174"/>
    <x v="0"/>
    <s v="Kathleen Madigan: Bothering Jesus"/>
    <s v="Lorene Machado"/>
    <s v="Kathleen Madigan"/>
    <x v="2"/>
    <s v="November 10, 2016"/>
    <n v="2021"/>
    <x v="32"/>
    <n v="10"/>
    <s v="TV-MA"/>
    <x v="0"/>
    <s v="Restricted"/>
    <n v="71"/>
    <s v="Short"/>
    <x v="59"/>
  </r>
  <r>
    <x v="3175"/>
    <x v="0"/>
    <s v="Dana Carvey: Straight White Male, 60"/>
    <s v="Marcus Raboy"/>
    <s v="Dana Carvey"/>
    <x v="2"/>
    <s v="November 4, 2016"/>
    <n v="2021"/>
    <x v="32"/>
    <n v="10"/>
    <s v="TV-MA"/>
    <x v="0"/>
    <s v="Restricted"/>
    <n v="64"/>
    <s v="Short"/>
    <x v="59"/>
  </r>
  <r>
    <x v="3176"/>
    <x v="0"/>
    <s v="A Grand Night In: The Story of Aardman"/>
    <s v="Richard Mears"/>
    <s v="Julie Walters"/>
    <x v="1"/>
    <s v="November 1, 2016"/>
    <n v="2021"/>
    <x v="25"/>
    <n v="11"/>
    <s v="TV-PG"/>
    <x v="2"/>
    <s v="Guidance"/>
    <n v="59"/>
    <s v="Short"/>
    <x v="65"/>
  </r>
  <r>
    <x v="3177"/>
    <x v="0"/>
    <s v="Norman Lear: Just Another Version of You"/>
    <s v="Heidi Ewing, Rachel Grady"/>
    <s v="Norman Lear, George Clooney, Bill Moyers, John Amos, Russell Simmons, Louise Lasser, Rob Reiner, Jon Stewart, Amy Poehler"/>
    <x v="2"/>
    <s v="November 1, 2016"/>
    <n v="2021"/>
    <x v="32"/>
    <n v="10"/>
    <s v="TV-MA"/>
    <x v="0"/>
    <s v="Restricted"/>
    <n v="91"/>
    <s v="Medium"/>
    <x v="65"/>
  </r>
  <r>
    <x v="3178"/>
    <x v="0"/>
    <s v="Spanish Affair 2"/>
    <s v="Emilio Martnez Lzaro"/>
    <s v="Dani Rovira, Clara Lago, Karra Elejalde, Carmen Machi, Beln Cuesta, Berto Romero, Rosa Mara Sard, Alfonso Snchez, Alberto Lpez, Josep Maria Riera"/>
    <x v="35"/>
    <s v="November 1, 2016"/>
    <n v="2021"/>
    <x v="25"/>
    <n v="11"/>
    <s v="TV-MA"/>
    <x v="0"/>
    <s v="Restricted"/>
    <n v="107"/>
    <s v="Medium"/>
    <x v="4"/>
  </r>
  <r>
    <x v="3179"/>
    <x v="0"/>
    <s v="Pup Star"/>
    <s v="Robert Vince"/>
    <s v="Makenzie Moss, Jed Rees, David DeLuise, Carla Jimenez, Tom Everett Scott, Diedrich Bader, George Newbern, Bonnie Somerville, John Ratzenberger"/>
    <x v="24"/>
    <s v="October 29, 2016"/>
    <n v="2021"/>
    <x v="32"/>
    <n v="10"/>
    <s v="G"/>
    <x v="2"/>
    <s v="Guidance"/>
    <n v="92"/>
    <s v="Medium"/>
    <x v="17"/>
  </r>
  <r>
    <x v="3180"/>
    <x v="0"/>
    <s v="I Am the Pretty Thing That Lives in the House"/>
    <s v="Osgood Perkins"/>
    <s v="Ruth Wilson, Bob Balaban, Lucy Boynton, Paula Prentiss"/>
    <x v="41"/>
    <s v="October 28, 2016"/>
    <n v="2021"/>
    <x v="32"/>
    <n v="10"/>
    <s v="TV-14"/>
    <x v="1"/>
    <s v="Guidance"/>
    <n v="89"/>
    <s v="Short"/>
    <x v="86"/>
  </r>
  <r>
    <x v="3181"/>
    <x v="0"/>
    <s v="Into the Inferno"/>
    <s v="Werner Herzog"/>
    <s v="Werner Herzog"/>
    <x v="393"/>
    <s v="October 28, 2016"/>
    <n v="2021"/>
    <x v="32"/>
    <n v="10"/>
    <s v="TV-PG"/>
    <x v="2"/>
    <s v="Guidance"/>
    <n v="107"/>
    <s v="Medium"/>
    <x v="65"/>
  </r>
  <r>
    <x v="3182"/>
    <x v="0"/>
    <s v="The African Doctor"/>
    <s v="Julien Rambaldi"/>
    <s v="Marc Zinga, Assa Maga, Bayron Lebli, Mdina Diarra, Rufus, Jonathan Lambert, Jean-Benot Ugeux"/>
    <x v="29"/>
    <s v="October 28, 2016"/>
    <n v="2021"/>
    <x v="32"/>
    <n v="10"/>
    <s v="TV-14"/>
    <x v="1"/>
    <s v="Guidance"/>
    <n v="94"/>
    <s v="Medium"/>
    <x v="36"/>
  </r>
  <r>
    <x v="3183"/>
    <x v="0"/>
    <s v="They Are Everywhere"/>
    <s v="Yvan Attal"/>
    <s v="Yvan Attal, Benot Poelvoorde, Charlotte Gainsbourg, Valrie Bonneton, Dany Boon, Grgory Gadebois, Denis Podalyds, Franois Damiens, Yame Couture, Freya Mavor, Rivka Michaeli"/>
    <x v="161"/>
    <s v="October 28, 2016"/>
    <n v="2021"/>
    <x v="32"/>
    <n v="10"/>
    <s v="TV-MA"/>
    <x v="0"/>
    <s v="Restricted"/>
    <n v="110"/>
    <s v="Medium"/>
    <x v="43"/>
  </r>
  <r>
    <x v="3184"/>
    <x v="0"/>
    <s v="West Coast"/>
    <s v="Benjamin Weill"/>
    <s v="Devi Couzigou, Mathis Crusson, Victor Le Blond, Sullivan Loyez, Pierre-Franois Martin-Laval, Hugo Chalan-Marchio"/>
    <x v="29"/>
    <s v="October 28, 2016"/>
    <n v="2021"/>
    <x v="32"/>
    <n v="10"/>
    <s v="TV-MA"/>
    <x v="0"/>
    <s v="Restricted"/>
    <n v="81"/>
    <s v="Short"/>
    <x v="36"/>
  </r>
  <r>
    <x v="3185"/>
    <x v="0"/>
    <s v="7 aos"/>
    <s v="Roger Gual"/>
    <s v="Paco Len, Juana Acosta, Juan Pablo Raba, Alex Brendemhl, Manuel Morn"/>
    <x v="35"/>
    <s v="October 27, 2016"/>
    <n v="2021"/>
    <x v="32"/>
    <n v="10"/>
    <s v="TV-MA"/>
    <x v="0"/>
    <s v="Restricted"/>
    <n v="77"/>
    <s v="Short"/>
    <x v="3"/>
  </r>
  <r>
    <x v="3186"/>
    <x v="0"/>
    <s v="Joe Rogan: Triggered"/>
    <s v="Anthony Giordano"/>
    <s v="Joe Rogan"/>
    <x v="2"/>
    <s v="October 21, 2016"/>
    <n v="2021"/>
    <x v="32"/>
    <n v="10"/>
    <s v="TV-MA"/>
    <x v="0"/>
    <s v="Restricted"/>
    <n v="64"/>
    <s v="Short"/>
    <x v="59"/>
  </r>
  <r>
    <x v="3187"/>
    <x v="0"/>
    <s v="A Mighty Team"/>
    <s v="Thomas Sorriaux"/>
    <s v="Grard Depardieu, Chantal Lauby, Medi Sadoun, Ilian Bergala, Blanche Gardin, Patrick Timsit, Barbara Cabrita, Jean Dell, Thomas Vandenberghe, Tho Fernandez, La Lopez"/>
    <x v="29"/>
    <s v="October 15, 2016"/>
    <n v="2021"/>
    <x v="32"/>
    <n v="10"/>
    <s v="TV-MA"/>
    <x v="0"/>
    <s v="Restricted"/>
    <n v="97"/>
    <s v="Medium"/>
    <x v="138"/>
  </r>
  <r>
    <x v="3188"/>
    <x v="0"/>
    <s v="Berserk: The Golden Age Arc I - The Egg of the King"/>
    <s v="Toshiyuki Kubooka"/>
    <s v="Hiroaki Iwanaga, Takahiro Sakurai, Toa Yukinari, Yuki Kaji, Minako Kotobuki, Takahiro Fujiwara, Yoshiro Matsumoto, Kazuki Yao, Aki Toyosaki, Rikiya Koyama, Kenta Miyake"/>
    <x v="8"/>
    <s v="October 15, 2016"/>
    <n v="2021"/>
    <x v="10"/>
    <n v="14"/>
    <s v="TV-MA"/>
    <x v="0"/>
    <s v="Restricted"/>
    <n v="77"/>
    <s v="Short"/>
    <x v="14"/>
  </r>
  <r>
    <x v="3189"/>
    <x v="0"/>
    <s v="Bleach The Movie: Fade to Black"/>
    <s v="Noriyuki Abe"/>
    <s v="Masakazu Morita, Fumiko Orikasa, Aya Hirano, Hiroshi Kamiya, Mitsuaki Madono, Ryotaro Okiayu, Kentaro Ito, Shinichiro Miki, Satsuki Yukino, Masaaki Tsukada"/>
    <x v="8"/>
    <s v="October 15, 2016"/>
    <n v="2021"/>
    <x v="16"/>
    <n v="18"/>
    <s v="TV-PG"/>
    <x v="2"/>
    <s v="Guidance"/>
    <n v="94"/>
    <s v="Medium"/>
    <x v="249"/>
  </r>
  <r>
    <x v="3190"/>
    <x v="0"/>
    <s v="Bleach the Movie: Hell Verse"/>
    <s v="Noriyuki Abe"/>
    <s v="Masakazu Morita, Fumiko Orikasa, Kazuya Nakai, Noriaki Sugiyama, Kentar It, Yuki Matsuoka, Ryotaro Okiayu, Romi Park"/>
    <x v="8"/>
    <s v="October 15, 2016"/>
    <n v="2021"/>
    <x v="3"/>
    <n v="16"/>
    <s v="TV-14"/>
    <x v="1"/>
    <s v="Guidance"/>
    <n v="94"/>
    <s v="Medium"/>
    <x v="249"/>
  </r>
  <r>
    <x v="3191"/>
    <x v="0"/>
    <s v="Blind Date"/>
    <s v="Clovis Cornillac"/>
    <s v="Mlanie Bernier, Clovis Cornillac, Lilou Fogli, Philippe Duquesne, Grgoire Oestermann, Oscar Copp, Boris Terral, Manu Payet"/>
    <x v="29"/>
    <s v="October 15, 2016"/>
    <n v="2021"/>
    <x v="25"/>
    <n v="11"/>
    <s v="TV-14"/>
    <x v="1"/>
    <s v="Guidance"/>
    <n v="91"/>
    <s v="Medium"/>
    <x v="48"/>
  </r>
  <r>
    <x v="3192"/>
    <x v="0"/>
    <s v="Sky Ladder: The Art of Cai Guo-Qiang"/>
    <s v="Kevin MacDonald"/>
    <s v="Cai Guo-Qiang"/>
    <x v="2"/>
    <s v="October 14, 2016"/>
    <n v="2021"/>
    <x v="32"/>
    <n v="10"/>
    <s v="TV-MA"/>
    <x v="0"/>
    <s v="Restricted"/>
    <n v="80"/>
    <s v="Short"/>
    <x v="65"/>
  </r>
  <r>
    <x v="3193"/>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s v="October 13, 2016"/>
    <n v="2021"/>
    <x v="32"/>
    <n v="10"/>
    <s v="TV-MA"/>
    <x v="0"/>
    <s v="Restricted"/>
    <n v="95"/>
    <s v="Medium"/>
    <x v="5"/>
  </r>
  <r>
    <x v="3194"/>
    <x v="0"/>
    <s v="Justin Timberlake + the Tennessee Kids"/>
    <s v="Jonathan Demme"/>
    <s v="Justin Timberlake"/>
    <x v="2"/>
    <s v="October 12, 2016"/>
    <n v="2021"/>
    <x v="32"/>
    <n v="10"/>
    <s v="TV-MA"/>
    <x v="0"/>
    <s v="Restricted"/>
    <n v="90"/>
    <s v="Medium"/>
    <x v="160"/>
  </r>
  <r>
    <x v="3195"/>
    <x v="0"/>
    <s v="Russell Peters: Almost Famous"/>
    <s v="Dave Higby"/>
    <s v="Russell Peters"/>
    <x v="2"/>
    <s v="October 7, 2016"/>
    <n v="2021"/>
    <x v="32"/>
    <n v="10"/>
    <s v="TV-MA"/>
    <x v="0"/>
    <s v="Restricted"/>
    <n v="73"/>
    <s v="Short"/>
    <x v="59"/>
  </r>
  <r>
    <x v="3196"/>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394"/>
    <s v="October 7, 2016"/>
    <n v="2021"/>
    <x v="32"/>
    <n v="10"/>
    <s v="TV-MA"/>
    <x v="0"/>
    <s v="Restricted"/>
    <n v="108"/>
    <s v="Medium"/>
    <x v="53"/>
  </r>
  <r>
    <x v="3197"/>
    <x v="0"/>
    <s v="LEGO Jurassic World: The Indominus Escape"/>
    <s v="Michael D. Black"/>
    <s v="A.J. LoCascio, Sendhil Ramamurthy, Fred Tatasciore, Jake Johnson, Lauren Lapkus, Zachary Levi, BD Wong, David Gunning"/>
    <x v="2"/>
    <s v="October 4, 2016"/>
    <n v="2021"/>
    <x v="32"/>
    <n v="10"/>
    <s v="TV-Y7"/>
    <x v="3"/>
    <s v="Safe"/>
    <n v="25"/>
    <s v="Short"/>
    <x v="17"/>
  </r>
  <r>
    <x v="3198"/>
    <x v="0"/>
    <s v="Bombshell"/>
    <s v="Riccardo Pilizzeri"/>
    <s v="Ande Cunningham, Mark Mitchinson, Mia Pistorius, Nathalie Boltt, Nathan Lovejoy, Colin Moy, Jay Simon, Coen Falke, Greta Gregory, Byron Coll"/>
    <x v="55"/>
    <s v="October 1, 2016"/>
    <n v="2021"/>
    <x v="32"/>
    <n v="10"/>
    <s v="TV-MA"/>
    <x v="0"/>
    <s v="Restricted"/>
    <n v="86"/>
    <s v="Short"/>
    <x v="24"/>
  </r>
  <r>
    <x v="3199"/>
    <x v="0"/>
    <s v="Chat: The King of Brazil"/>
    <s v="Guilherme Fontes"/>
    <s v="Marco Ricca, Andrea Beltro, Letcia Sabatella, Leandra Leal, Gabriel Braga Nunes, Paulo Betti, Marcos Oliveira, Eliane Giardini"/>
    <x v="80"/>
    <s v="October 1, 2016"/>
    <n v="2021"/>
    <x v="25"/>
    <n v="11"/>
    <s v="TV-MA"/>
    <x v="0"/>
    <s v="Restricted"/>
    <n v="105"/>
    <s v="Medium"/>
    <x v="3"/>
  </r>
  <r>
    <x v="3200"/>
    <x v="0"/>
    <s v="Harud"/>
    <s v="Aamir Bashir"/>
    <s v="Mohammad Amir Naji, Shahnawaz Bhat, Shamim Basharat, Salma Ashai, Mudessir Ahmed Khan, Rayes Mohiuddin"/>
    <x v="4"/>
    <s v="October 1, 2016"/>
    <n v="2021"/>
    <x v="3"/>
    <n v="16"/>
    <s v="TV-MA"/>
    <x v="0"/>
    <s v="Restricted"/>
    <n v="100"/>
    <s v="Medium"/>
    <x v="3"/>
  </r>
  <r>
    <x v="3201"/>
    <x v="0"/>
    <s v="Much Ado About Nothing"/>
    <s v="Alejandro Fernndez Almendras"/>
    <s v="Agustn Silva, Paulina Garca, Daniel Alcano, Alejandro Goic, Luis Gnecco, Samuel Landea, Dindi Jane, Isabella Costa, Augusto Schuster, Pilar Ronderos"/>
    <x v="395"/>
    <s v="October 1, 2016"/>
    <n v="2021"/>
    <x v="32"/>
    <n v="10"/>
    <s v="TV-MA"/>
    <x v="0"/>
    <s v="Restricted"/>
    <n v="96"/>
    <s v="Medium"/>
    <x v="0"/>
  </r>
  <r>
    <x v="3202"/>
    <x v="0"/>
    <s v="My Big Night"/>
    <s v="lex de la Iglesia"/>
    <s v="Raphael, Mario Casas, Pepn Nieto, Blanca Surez, Hugo Silva, Carmen Machi, Luis Callejo, Carlos Areces, Enrique Villn, Santiago Segura, Jaime Ordoez, Toms Pozzi, Carolina Bang, Ana Polvorosa, Luis Fernndez"/>
    <x v="35"/>
    <s v="October 1, 2016"/>
    <n v="2021"/>
    <x v="25"/>
    <n v="11"/>
    <s v="TV-MA"/>
    <x v="0"/>
    <s v="Restricted"/>
    <n v="97"/>
    <s v="Medium"/>
    <x v="48"/>
  </r>
  <r>
    <x v="3203"/>
    <x v="0"/>
    <s v="My Little Pony Equestria Girls: Legend of Everfree"/>
    <s v="Ishi Rudell"/>
    <s v="Tara Strong, Rebecca Shoichet, Ashleigh Ball, Andrea Libman, Tabitha St. Germain, Cathy Weseluck, Enid-Raye Adams, Brian Doe, Nicole Oliver"/>
    <x v="14"/>
    <s v="October 1, 2016"/>
    <n v="2021"/>
    <x v="32"/>
    <n v="10"/>
    <s v="TV-Y7"/>
    <x v="3"/>
    <s v="Safe"/>
    <n v="73"/>
    <s v="Short"/>
    <x v="17"/>
  </r>
  <r>
    <x v="3204"/>
    <x v="1"/>
    <s v="Old Money"/>
    <s v="David Schalko"/>
    <s v="Udo Kier, Sunnyi Melles, Nicholas Ofczarek, Manuel Rubey, Nora von Waldsttten, Thomas Stipsits, Ursula Strauss, Robert Palfrader, Simon Schwarz, Johannes Krisch, Lukas Miko"/>
    <x v="2"/>
    <s v="October 1, 2016"/>
    <n v="2021"/>
    <x v="25"/>
    <n v="11"/>
    <s v="TV-MA"/>
    <x v="0"/>
    <s v="Restricted"/>
    <s v="1 Season"/>
    <s v="Seasons"/>
    <x v="232"/>
  </r>
  <r>
    <x v="3205"/>
    <x v="0"/>
    <s v="Riphagen - The Untouchable"/>
    <s v="Pieter Kuijpers"/>
    <s v="Jeroen van Koningsbrugge, Anna Raadsveld, Sigrid ten Napel, Peter Blok, Bob Stoop, Lisa Zweerman, Kay Greidanus, Ren Kortekaas, Sieger Sloot, Mark Rietman"/>
    <x v="119"/>
    <s v="October 1, 2016"/>
    <n v="2021"/>
    <x v="32"/>
    <n v="10"/>
    <s v="TV-14"/>
    <x v="1"/>
    <s v="Guidance"/>
    <n v="132"/>
    <s v="Medium"/>
    <x v="3"/>
  </r>
  <r>
    <x v="3206"/>
    <x v="0"/>
    <s v="Umrika"/>
    <s v="Prashant Nair"/>
    <s v="Suraj Sharma, Tony Revolori, Smita Tambe, Adil Hussain, Rajesh Tailang, Prateik Babbar, Pramod Pathak, Amit Sial, Sauraseni Maitra"/>
    <x v="4"/>
    <s v="October 1, 2016"/>
    <n v="2021"/>
    <x v="25"/>
    <n v="11"/>
    <s v="TV-MA"/>
    <x v="0"/>
    <s v="Restricted"/>
    <n v="96"/>
    <s v="Medium"/>
    <x v="0"/>
  </r>
  <r>
    <x v="3207"/>
    <x v="0"/>
    <s v="Unchained: The Untold Story of Freestyle Motocross"/>
    <s v="Paul Taublieb, Jon Freeman"/>
    <s v="Josh Brolin"/>
    <x v="2"/>
    <s v="October 1, 2016"/>
    <n v="2021"/>
    <x v="32"/>
    <n v="10"/>
    <s v="TV-MA"/>
    <x v="0"/>
    <s v="Restricted"/>
    <n v="92"/>
    <s v="Medium"/>
    <x v="187"/>
  </r>
  <r>
    <x v="3208"/>
    <x v="0"/>
    <s v="Welcome Mr. President"/>
    <s v="Riccardo Milani"/>
    <s v="Claudio Bisio, Kasia Smutniak, Beppe Fiorello, Remo Girone, Massimo Popolizio, Cesare Bocci, Omero Antonutti, Michele Alhaique, Franco Ravera, Patrizio Rispo, Piera Degli Esposti, Gianni Cavina"/>
    <x v="59"/>
    <s v="October 1, 2016"/>
    <n v="2021"/>
    <x v="4"/>
    <n v="13"/>
    <s v="TV-MA"/>
    <x v="0"/>
    <s v="Restricted"/>
    <n v="99"/>
    <s v="Medium"/>
    <x v="43"/>
  </r>
  <r>
    <x v="3209"/>
    <x v="0"/>
    <s v="Iliza Shlesinger: Confirmed Kills"/>
    <s v="Bobcat Goldthwait"/>
    <s v="Iliza Shlesinger"/>
    <x v="2"/>
    <s v="September 23, 2016"/>
    <n v="2021"/>
    <x v="32"/>
    <n v="10"/>
    <s v="TV-MA"/>
    <x v="0"/>
    <s v="Restricted"/>
    <n v="78"/>
    <s v="Short"/>
    <x v="59"/>
  </r>
  <r>
    <x v="3210"/>
    <x v="0"/>
    <s v="ARQ"/>
    <s v="Tony Elliott"/>
    <s v="Robbie Amell, Rachael Taylor, Shaun Benson, Gray Powell, Jacob Neayem, Adam Butcher, Tantoo Cardinal"/>
    <x v="41"/>
    <s v="September 16, 2016"/>
    <n v="2021"/>
    <x v="32"/>
    <n v="10"/>
    <s v="TV-MA"/>
    <x v="0"/>
    <s v="Restricted"/>
    <n v="89"/>
    <s v="Short"/>
    <x v="199"/>
  </r>
  <r>
    <x v="3211"/>
    <x v="0"/>
    <s v="Cedric the Entertainer: Live from the Ville"/>
    <s v="Troy Miller"/>
    <s v="Cedric the Entertainer"/>
    <x v="2"/>
    <s v="September 16, 2016"/>
    <n v="2021"/>
    <x v="32"/>
    <n v="10"/>
    <s v="TV-MA"/>
    <x v="0"/>
    <s v="Restricted"/>
    <n v="60"/>
    <s v="Short"/>
    <x v="59"/>
  </r>
  <r>
    <x v="3212"/>
    <x v="0"/>
    <s v="Sample This"/>
    <s v="Dan Forrer"/>
    <s v="Gene Simmons"/>
    <x v="2"/>
    <s v="September 15, 2016"/>
    <n v="2021"/>
    <x v="10"/>
    <n v="14"/>
    <s v="TV-14"/>
    <x v="1"/>
    <s v="Guidance"/>
    <n v="83"/>
    <s v="Short"/>
    <x v="18"/>
  </r>
  <r>
    <x v="3213"/>
    <x v="0"/>
    <s v="Jeff Foxworthy and Larry the Cable Guy: Weve Been Thinking..."/>
    <s v="Jay Karas"/>
    <s v="Jeff Foxworthy, Larry the Cable Guy"/>
    <x v="2"/>
    <s v="August 26, 2016"/>
    <n v="2021"/>
    <x v="32"/>
    <n v="10"/>
    <s v="TV-14"/>
    <x v="1"/>
    <s v="Guidance"/>
    <n v="75"/>
    <s v="Short"/>
    <x v="59"/>
  </r>
  <r>
    <x v="3214"/>
    <x v="0"/>
    <s v="XOXO"/>
    <s v="Christopher Louie"/>
    <s v="Sarah Hyland, Graham Phillips, Chris D'Elia, Hayley Kiyoko, Brett DelBuono, Ryan Hansen, Ian Anthony Dale, Ione Skye, Colin Woodell, LaMonica Garrett, Brianne Howey"/>
    <x v="2"/>
    <s v="August 26, 2016"/>
    <n v="2021"/>
    <x v="32"/>
    <n v="10"/>
    <s v="TV-MA"/>
    <x v="0"/>
    <s v="Restricted"/>
    <n v="92"/>
    <s v="Medium"/>
    <x v="142"/>
  </r>
  <r>
    <x v="3215"/>
    <x v="0"/>
    <s v="I'll Sleep When I'm Dead"/>
    <s v="Justin Krook"/>
    <s v="Steve Aoki"/>
    <x v="2"/>
    <s v="August 19, 2016"/>
    <n v="2021"/>
    <x v="32"/>
    <n v="10"/>
    <s v="TV-MA"/>
    <x v="0"/>
    <s v="Restricted"/>
    <n v="80"/>
    <s v="Short"/>
    <x v="18"/>
  </r>
  <r>
    <x v="3216"/>
    <x v="0"/>
    <s v="Jim Gaffigan: Beyond the Pale"/>
    <s v="Michael Drumm"/>
    <s v="Jim Gaffigan"/>
    <x v="2"/>
    <s v="August 11, 2016"/>
    <n v="2021"/>
    <x v="19"/>
    <n v="21"/>
    <s v="TV-14"/>
    <x v="1"/>
    <s v="Guidance"/>
    <n v="72"/>
    <s v="Short"/>
    <x v="59"/>
  </r>
  <r>
    <x v="3217"/>
    <x v="0"/>
    <s v="Jim Gaffigan: King Baby"/>
    <s v="Troy Miller"/>
    <s v="Jim Gaffigan"/>
    <x v="2"/>
    <s v="August 11, 2016"/>
    <n v="2021"/>
    <x v="17"/>
    <n v="17"/>
    <s v="TV-PG"/>
    <x v="2"/>
    <s v="Guidance"/>
    <n v="71"/>
    <s v="Short"/>
    <x v="59"/>
  </r>
  <r>
    <x v="3218"/>
    <x v="0"/>
    <s v="Jim Gaffigan: Mr. Universe"/>
    <s v="Jay Karas"/>
    <s v="Jim Gaffigan"/>
    <x v="2"/>
    <s v="August 11, 2016"/>
    <n v="2021"/>
    <x v="10"/>
    <n v="14"/>
    <s v="TV-14"/>
    <x v="1"/>
    <s v="Guidance"/>
    <n v="77"/>
    <s v="Short"/>
    <x v="59"/>
  </r>
  <r>
    <x v="3219"/>
    <x v="0"/>
    <s v="Jim Gaffigan: Obsessed"/>
    <s v="Jay Chapman"/>
    <s v="Jim Gaffigan"/>
    <x v="2"/>
    <s v="August 11, 2016"/>
    <n v="2021"/>
    <x v="28"/>
    <n v="12"/>
    <s v="TV-14"/>
    <x v="1"/>
    <s v="Guidance"/>
    <n v="70"/>
    <s v="Short"/>
    <x v="59"/>
  </r>
  <r>
    <x v="3220"/>
    <x v="0"/>
    <s v="David Cross: Making America Great Again!"/>
    <s v="Alex Coletti"/>
    <s v="David Cross"/>
    <x v="2"/>
    <s v="August 5, 2016"/>
    <n v="2021"/>
    <x v="32"/>
    <n v="10"/>
    <s v="TV-MA"/>
    <x v="0"/>
    <s v="Restricted"/>
    <n v="73"/>
    <s v="Short"/>
    <x v="59"/>
  </r>
  <r>
    <x v="3221"/>
    <x v="0"/>
    <s v="Lavell Crawford: Can a Brother Get Some Love?"/>
    <s v="Michael Drumm"/>
    <s v="Lavell Crawford"/>
    <x v="2"/>
    <s v="August 2, 2016"/>
    <n v="2021"/>
    <x v="15"/>
    <n v="15"/>
    <s v="TV-MA"/>
    <x v="0"/>
    <s v="Restricted"/>
    <n v="81"/>
    <s v="Short"/>
    <x v="59"/>
  </r>
  <r>
    <x v="3222"/>
    <x v="0"/>
    <s v="Interview with a Serial Killer"/>
    <s v="Christopher Martin"/>
    <s v="Arthur Shawcross"/>
    <x v="2"/>
    <s v="August 1, 2016"/>
    <n v="2021"/>
    <x v="16"/>
    <n v="18"/>
    <s v="TV-MA"/>
    <x v="0"/>
    <s v="Restricted"/>
    <n v="45"/>
    <s v="Short"/>
    <x v="65"/>
  </r>
  <r>
    <x v="3223"/>
    <x v="0"/>
    <s v="Real Crime: Diamond Geezers"/>
    <s v="Tom Whitter"/>
    <s v="Forbes KB"/>
    <x v="1"/>
    <s v="August 1, 2016"/>
    <n v="2021"/>
    <x v="16"/>
    <n v="18"/>
    <s v="TV-14"/>
    <x v="1"/>
    <s v="Guidance"/>
    <n v="46"/>
    <s v="Short"/>
    <x v="65"/>
  </r>
  <r>
    <x v="3224"/>
    <x v="0"/>
    <s v="Tallulah"/>
    <s v="Sian Heder"/>
    <s v="Ellen Page, Allison Janney, Tammy Blanchard, Evan Jonigkeit, Uzo Aduba, John Benjamin Hickey, David Zayas, Zachary Quinto, Fredric Lehne"/>
    <x v="2"/>
    <s v="July 29, 2016"/>
    <n v="2021"/>
    <x v="32"/>
    <n v="10"/>
    <s v="TV-MA"/>
    <x v="0"/>
    <s v="Restricted"/>
    <n v="112"/>
    <s v="Medium"/>
    <x v="44"/>
  </r>
  <r>
    <x v="3225"/>
    <x v="0"/>
    <s v="Rebirth"/>
    <s v="Karl Mueller"/>
    <s v="Fran Kranz, Adam Goldberg, Nicky Whelan, Luis Gerardo Mndez, Harry Hamlin, Pat Healy, Kat Foster, Andrew J. West, Eric Ladin, Steve Agee"/>
    <x v="2"/>
    <s v="July 15, 2016"/>
    <n v="2021"/>
    <x v="32"/>
    <n v="10"/>
    <s v="TV-MA"/>
    <x v="0"/>
    <s v="Restricted"/>
    <n v="101"/>
    <s v="Medium"/>
    <x v="13"/>
  </r>
  <r>
    <x v="3226"/>
    <x v="0"/>
    <s v="Tony Robbins: I Am Not Your Guru"/>
    <s v="Joe Berlinger"/>
    <s v="Tony Robbins"/>
    <x v="2"/>
    <s v="July 15, 2016"/>
    <n v="2021"/>
    <x v="32"/>
    <n v="10"/>
    <s v="TV-MA"/>
    <x v="0"/>
    <s v="Restricted"/>
    <n v="117"/>
    <s v="Medium"/>
    <x v="65"/>
  </r>
  <r>
    <x v="3227"/>
    <x v="0"/>
    <s v="Gridlocked"/>
    <s v="Allan Ungar"/>
    <s v="Dominic Purcell, Cody Hackman, Stephen Lang, Trish Stratus, Danny Glover, Vinnie Jones, Saul Rubinek, Richard Gunn, Steve Byers, James A. Woods"/>
    <x v="24"/>
    <s v="July 14, 2016"/>
    <n v="2021"/>
    <x v="25"/>
    <n v="11"/>
    <s v="R"/>
    <x v="0"/>
    <s v="Restricted"/>
    <n v="114"/>
    <s v="Medium"/>
    <x v="12"/>
  </r>
  <r>
    <x v="3228"/>
    <x v="0"/>
    <s v="Brahman Naman"/>
    <s v="Qaushiq Mukherjee"/>
    <s v="Shashank Arora, Tanmay Dhanania, Chaitanya Varad, Vaishwath Shankar, Sindhu Sreenivasa Murthy, Sid Mallya, Denzil Smith"/>
    <x v="113"/>
    <s v="July 6, 2016"/>
    <n v="2021"/>
    <x v="32"/>
    <n v="10"/>
    <s v="TV-MA"/>
    <x v="0"/>
    <s v="Restricted"/>
    <n v="96"/>
    <s v="Medium"/>
    <x v="122"/>
  </r>
  <r>
    <x v="3229"/>
    <x v="1"/>
    <s v="Kuromukuro"/>
    <s v="Tensai Okamura"/>
    <s v="Yohei Azakami, MAO, Reina Ueda, Asami Seto, Kaito Ishikawa, Yusuke Kobayashi, Shunsuke Takeuchi, Manami Sugihira, Momo Asakura, Kanako Tojo, Ryohei Kimura, Hikaru Ueda, Taiten Kusunoki"/>
    <x v="8"/>
    <s v="July 4, 2016"/>
    <n v="2021"/>
    <x v="32"/>
    <n v="10"/>
    <s v="TV-14"/>
    <x v="1"/>
    <s v="Guidance"/>
    <s v="2 Seasons"/>
    <s v="Seasons"/>
    <x v="223"/>
  </r>
  <r>
    <x v="3230"/>
    <x v="0"/>
    <s v="Jim Jefferies: Freedumb"/>
    <s v="Ryan Polito"/>
    <s v="Jim Jefferies"/>
    <x v="2"/>
    <s v="July 1, 2016"/>
    <n v="2021"/>
    <x v="32"/>
    <n v="10"/>
    <s v="TV-MA"/>
    <x v="0"/>
    <s v="Restricted"/>
    <n v="87"/>
    <s v="Short"/>
    <x v="59"/>
  </r>
  <r>
    <x v="3231"/>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4"/>
    <s v="July 1, 2016"/>
    <n v="2021"/>
    <x v="25"/>
    <n v="11"/>
    <s v="TV-MA"/>
    <x v="0"/>
    <s v="Restricted"/>
    <n v="105"/>
    <s v="Medium"/>
    <x v="0"/>
  </r>
  <r>
    <x v="3232"/>
    <x v="0"/>
    <s v="Sofa Nio de Rivera: Exposed"/>
    <s v="Ral Campos, Jan Suter"/>
    <s v="Sofa Nio de Rivera"/>
    <x v="38"/>
    <s v="June 24, 2016"/>
    <n v="2021"/>
    <x v="32"/>
    <n v="10"/>
    <s v="TV-MA"/>
    <x v="0"/>
    <s v="Restricted"/>
    <n v="80"/>
    <s v="Short"/>
    <x v="59"/>
  </r>
  <r>
    <x v="3233"/>
    <x v="0"/>
    <s v="The Fundamentals of Caring"/>
    <s v="Rob Burnett"/>
    <s v="Paul Rudd, Craig Roberts, Selena Gomez, Jennifer Ehle, Megan Ferguson, Frederick Weller, Bobby Cannavale"/>
    <x v="2"/>
    <s v="June 24, 2016"/>
    <n v="2021"/>
    <x v="32"/>
    <n v="10"/>
    <s v="TV-MA"/>
    <x v="0"/>
    <s v="Restricted"/>
    <n v="97"/>
    <s v="Medium"/>
    <x v="22"/>
  </r>
  <r>
    <x v="3234"/>
    <x v="0"/>
    <s v="Ip Man 3"/>
    <s v="Wilson Yip"/>
    <s v="Donnie Yen, Zhang Jin, Lynn Hung, Patrick Tam, Karena Ng, Kent Cheng, Bryan Leung, Louis Cheung, Danny Chan, Mike Tyson, Babyjohn Choi"/>
    <x v="23"/>
    <s v="June 18, 2016"/>
    <n v="2021"/>
    <x v="25"/>
    <n v="11"/>
    <s v="PG-13"/>
    <x v="1"/>
    <s v="Guidance"/>
    <n v="105"/>
    <s v="Medium"/>
    <x v="53"/>
  </r>
  <r>
    <x v="3235"/>
    <x v="0"/>
    <s v="Bo Burnham: Make Happy"/>
    <s v="Bo Burnham, Christopher Storer"/>
    <s v="Bo Burnham"/>
    <x v="2"/>
    <s v="June 3, 2016"/>
    <n v="2021"/>
    <x v="32"/>
    <n v="10"/>
    <s v="TV-MA"/>
    <x v="0"/>
    <s v="Restricted"/>
    <n v="60"/>
    <s v="Short"/>
    <x v="244"/>
  </r>
  <r>
    <x v="3236"/>
    <x v="0"/>
    <s v="The Do-Over"/>
    <s v="Steven Brill"/>
    <s v="Adam Sandler, David Spade, Paula Patton, Kathryn Hahn, Nick Swardson, Catherine Bell, Michael Chiklis, Natasha Leggero, Sean Astin"/>
    <x v="2"/>
    <s v="May 27, 2016"/>
    <n v="2021"/>
    <x v="32"/>
    <n v="10"/>
    <s v="TV-MA"/>
    <x v="0"/>
    <s v="Restricted"/>
    <n v="109"/>
    <s v="Medium"/>
    <x v="27"/>
  </r>
  <r>
    <x v="3237"/>
    <x v="0"/>
    <s v="Ali Wong: Baby Cobra"/>
    <s v="Jay Karas"/>
    <s v="Ali Wong"/>
    <x v="2"/>
    <s v="May 6, 2016"/>
    <n v="2021"/>
    <x v="32"/>
    <n v="10"/>
    <s v="TV-MA"/>
    <x v="0"/>
    <s v="Restricted"/>
    <n v="60"/>
    <s v="Short"/>
    <x v="59"/>
  </r>
  <r>
    <x v="3238"/>
    <x v="0"/>
    <s v="Special Correspondents"/>
    <s v="Ricky Gervais"/>
    <s v="Eric Bana, Ricky Gervais, Vera Farmiga, Kelly Macdonald, Kevin Pollak, America Ferrera, Ral Castillo, Benjamin Bratt"/>
    <x v="155"/>
    <s v="April 29, 2016"/>
    <n v="2021"/>
    <x v="32"/>
    <n v="10"/>
    <s v="TV-MA"/>
    <x v="0"/>
    <s v="Restricted"/>
    <n v="101"/>
    <s v="Medium"/>
    <x v="5"/>
  </r>
  <r>
    <x v="3239"/>
    <x v="0"/>
    <s v="Belgica"/>
    <s v="Felix Van Groeningen, Felix van Groeningen"/>
    <s v="Stef Aerts, Tom Vermeir, Charlotte Vandermeersch, Hlne Devos, Boris Van Severen, Sara De Bosschere, Dominique Van Malder, Sam Louwyck, Stefaan De Winter, Silvanus Saow"/>
    <x v="396"/>
    <s v="April 15, 2016"/>
    <n v="2021"/>
    <x v="32"/>
    <n v="10"/>
    <s v="TV-MA"/>
    <x v="0"/>
    <s v="Restricted"/>
    <n v="127"/>
    <s v="Medium"/>
    <x v="3"/>
  </r>
  <r>
    <x v="3240"/>
    <x v="0"/>
    <s v="Hush"/>
    <s v="Mike Flanagan"/>
    <s v="John Gallagher Jr., Kate Siegel, Michael Trucco, Samantha Sloyan, Emma Graves"/>
    <x v="2"/>
    <s v="April 8, 2016"/>
    <n v="2021"/>
    <x v="32"/>
    <n v="10"/>
    <s v="R"/>
    <x v="0"/>
    <s v="Restricted"/>
    <n v="82"/>
    <s v="Short"/>
    <x v="94"/>
  </r>
  <r>
    <x v="3241"/>
    <x v="0"/>
    <s v="Kung Fu Panda: Secrets of the Scroll"/>
    <s v="Rodolphe Guenoden"/>
    <s v="Jack Black, Dustin Hoffman, Seth Rogen, David Cross, Lucy Liu, Tara Macri, James Hong, Randall Duk Kim"/>
    <x v="2"/>
    <s v="March 25, 2016"/>
    <n v="2021"/>
    <x v="32"/>
    <n v="10"/>
    <s v="TV-PG"/>
    <x v="2"/>
    <s v="Guidance"/>
    <n v="23"/>
    <s v="Short"/>
    <x v="17"/>
  </r>
  <r>
    <x v="3242"/>
    <x v="0"/>
    <s v="He Never Died"/>
    <s v="Jason Krawczyk"/>
    <s v="Henry Rollins, Booboo Stewart, Kate Greenhouse, Jordan Todosey, David Richmond-Peck, James Cade, Don Francks, Steven Ogg"/>
    <x v="24"/>
    <s v="March 18, 2016"/>
    <n v="2021"/>
    <x v="25"/>
    <n v="11"/>
    <s v="R"/>
    <x v="0"/>
    <s v="Restricted"/>
    <n v="97"/>
    <s v="Medium"/>
    <x v="106"/>
  </r>
  <r>
    <x v="3243"/>
    <x v="0"/>
    <s v="Jimmy Carr: Funny Business"/>
    <s v="Sam Wrench"/>
    <s v="Jimmy Carr"/>
    <x v="1"/>
    <s v="March 18, 2016"/>
    <n v="2021"/>
    <x v="32"/>
    <n v="10"/>
    <s v="TV-MA"/>
    <x v="0"/>
    <s v="Restricted"/>
    <n v="62"/>
    <s v="Short"/>
    <x v="59"/>
  </r>
  <r>
    <x v="3244"/>
    <x v="0"/>
    <s v="My Beautiful Broken Brain"/>
    <s v="Sophie Robinson, Lotje Sodderland"/>
    <s v="Sophie Robinson, Lotje Sodderland"/>
    <x v="1"/>
    <s v="March 18, 2016"/>
    <n v="2021"/>
    <x v="32"/>
    <n v="10"/>
    <s v="TV-14"/>
    <x v="1"/>
    <s v="Guidance"/>
    <n v="84"/>
    <s v="Short"/>
    <x v="98"/>
  </r>
  <r>
    <x v="3245"/>
    <x v="0"/>
    <s v="Pee-wee's Big Holiday"/>
    <s v="John Lee"/>
    <s v="Paul Reubens, Joe Manganiello, Jessica Pohly, Alia Shawkat, Stephanie Beatriz, Brad William Henke, Hal Landon Jr., Diane Salinger, Patrick Egan, Tara Buck, Richard Riehle"/>
    <x v="2"/>
    <s v="March 18, 2016"/>
    <n v="2021"/>
    <x v="32"/>
    <n v="10"/>
    <s v="TV-PG"/>
    <x v="2"/>
    <s v="Guidance"/>
    <n v="90"/>
    <s v="Medium"/>
    <x v="265"/>
  </r>
  <r>
    <x v="3246"/>
    <x v="0"/>
    <s v="Crouching Tiger, Hidden Dragon: Sword of Destiny"/>
    <s v="Yuen Wo-Ping"/>
    <s v="Michelle Yeoh, Donnie Yen, Harry Shum Jr., Natasha Liu Bordizzo, Jason Scott Lee, Eugenia Yuan, Roger Yuan, Juju Chan, Chris Pang, Woon Young Park, Darryl Quon"/>
    <x v="173"/>
    <s v="February 26, 2016"/>
    <n v="2021"/>
    <x v="32"/>
    <n v="10"/>
    <s v="PG-13"/>
    <x v="1"/>
    <s v="Guidance"/>
    <n v="101"/>
    <s v="Medium"/>
    <x v="95"/>
  </r>
  <r>
    <x v="3247"/>
    <x v="0"/>
    <s v="Marvel Super Hero Adventures: Frost Fight!"/>
    <s v="Mitch Schauer"/>
    <s v="Mick Wingert, Matthew Mercer, Travis Willingham, Fred Tatasciore, Grey DeLisle, Troy Baker, Antony Del Rio, Trevor Devall, Kevin Michael Richardson, Steve Blum, Jane Singer"/>
    <x v="2"/>
    <s v="February 24, 2016"/>
    <n v="2021"/>
    <x v="25"/>
    <n v="11"/>
    <s v="PG"/>
    <x v="2"/>
    <s v="Guidance"/>
    <n v="74"/>
    <s v="Short"/>
    <x v="148"/>
  </r>
  <r>
    <x v="3248"/>
    <x v="0"/>
    <s v="Hannibal Buress: Comedy Camisado"/>
    <s v="Lance Bangs"/>
    <s v="Hannibal Buress"/>
    <x v="2"/>
    <s v="February 5, 2016"/>
    <n v="2021"/>
    <x v="32"/>
    <n v="10"/>
    <s v="TV-MA"/>
    <x v="0"/>
    <s v="Restricted"/>
    <n v="68"/>
    <s v="Short"/>
    <x v="59"/>
  </r>
  <r>
    <x v="3249"/>
    <x v="0"/>
    <s v="Ricardo O'Farrill Abrazo Genial"/>
    <s v="Ral Campos, Jan Suter"/>
    <s v="Ricardo O'Farrill"/>
    <x v="38"/>
    <s v="January 22, 2016"/>
    <n v="2021"/>
    <x v="32"/>
    <n v="10"/>
    <s v="TV-MA"/>
    <x v="0"/>
    <s v="Restricted"/>
    <n v="92"/>
    <s v="Medium"/>
    <x v="59"/>
  </r>
  <r>
    <x v="3250"/>
    <x v="0"/>
    <s v="Ip Man"/>
    <s v="Wilson Yip"/>
    <s v="Donnie Yen, Simon Yam, Louis Fan, Lam Ka Tung, Xing Yu, Wong You-nam, Chen Zhi Hui, Lynn Hung, Hiroyuki Ikeuchi"/>
    <x v="208"/>
    <s v="January 15, 2016"/>
    <n v="2021"/>
    <x v="16"/>
    <n v="18"/>
    <s v="R"/>
    <x v="0"/>
    <s v="Restricted"/>
    <n v="107"/>
    <s v="Medium"/>
    <x v="53"/>
  </r>
  <r>
    <x v="3251"/>
    <x v="0"/>
    <s v="Ip Man 2"/>
    <s v="Wilson Yip"/>
    <s v="Donnie Yen, Sammo Kam-Bo Hung, Huang Xiaoming, Simon Yam, Lynn Hung, Kanin Ngo, Kent Cheng, Darren Shahlavi, Louis Fan, Calvin Ka-Sing Cheng"/>
    <x v="208"/>
    <s v="January 15, 2016"/>
    <n v="2021"/>
    <x v="3"/>
    <n v="16"/>
    <s v="R"/>
    <x v="0"/>
    <s v="Restricted"/>
    <n v="108"/>
    <s v="Medium"/>
    <x v="32"/>
  </r>
  <r>
    <x v="3252"/>
    <x v="0"/>
    <s v="Tom Segura: Mostly Stories"/>
    <s v="Jay Karas"/>
    <s v="Tom Segura"/>
    <x v="2"/>
    <s v="January 8, 2016"/>
    <n v="2021"/>
    <x v="32"/>
    <n v="10"/>
    <s v="TV-MA"/>
    <x v="0"/>
    <s v="Restricted"/>
    <n v="74"/>
    <s v="Short"/>
    <x v="59"/>
  </r>
  <r>
    <x v="3253"/>
    <x v="0"/>
    <s v="Marco Polo: One Hundred Eyes"/>
    <s v="Alik Sakharov"/>
    <s v="Tom Wu, Benedict Wong, Michelle Yeoh"/>
    <x v="2"/>
    <s v="December 26, 2015"/>
    <n v="2021"/>
    <x v="25"/>
    <n v="11"/>
    <s v="TV-MA"/>
    <x v="0"/>
    <s v="Restricted"/>
    <n v="29"/>
    <s v="Short"/>
    <x v="67"/>
  </r>
  <r>
    <x v="3254"/>
    <x v="0"/>
    <s v="Mike Epps: Don't Take It Personal"/>
    <s v="L. Frazier"/>
    <s v="Mike Epps"/>
    <x v="2"/>
    <s v="December 18, 2015"/>
    <n v="2021"/>
    <x v="25"/>
    <n v="11"/>
    <s v="TV-MA"/>
    <x v="0"/>
    <s v="Restricted"/>
    <n v="60"/>
    <s v="Short"/>
    <x v="59"/>
  </r>
  <r>
    <x v="3255"/>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s v="December 11, 2015"/>
    <n v="2021"/>
    <x v="25"/>
    <n v="11"/>
    <s v="TV-14"/>
    <x v="1"/>
    <s v="Guidance"/>
    <n v="120"/>
    <s v="Medium"/>
    <x v="27"/>
  </r>
  <r>
    <x v="3256"/>
    <x v="0"/>
    <s v="Trailer Park Boys: Drunk, High and Unemployed: Live in Austin"/>
    <s v="Gary Howsam, Mike Smith, John Paul Tremblay, Robb Wells"/>
    <s v="Mike Smith, John Paul Tremblay, Robb Wells, John Dunsworth, Pat Roach, Tom Green, Verne Troyer, Jonathan Torrens"/>
    <x v="24"/>
    <s v="December 9, 2015"/>
    <n v="2021"/>
    <x v="25"/>
    <n v="11"/>
    <s v="TV-MA"/>
    <x v="0"/>
    <s v="Restricted"/>
    <n v="74"/>
    <s v="Short"/>
    <x v="43"/>
  </r>
  <r>
    <x v="3257"/>
    <x v="0"/>
    <s v="A Very Murray Christmas"/>
    <s v="Sofia Coppola"/>
    <s v="Bill Murray, Miley Cyrus, George Clooney, Chris Rock, Amy Poehler, Michael Cera, Maya Rudolph, Rashida Jones, Jason Schwartzman, Paul Shaffer, Jenny Lewis, Phoenix"/>
    <x v="2"/>
    <s v="December 4, 2015"/>
    <n v="2021"/>
    <x v="25"/>
    <n v="11"/>
    <s v="TV-14"/>
    <x v="1"/>
    <s v="Guidance"/>
    <n v="57"/>
    <s v="Short"/>
    <x v="31"/>
  </r>
  <r>
    <x v="3258"/>
    <x v="0"/>
    <s v="Naomi and Ely's No Kiss List"/>
    <s v="Kristin Hanggi"/>
    <s v="Victoria Justice, Pierson Fode, Matthew Daddario, Ryan Ward, Griffin Newman, Monique Coleman, Danny Flaherty"/>
    <x v="2"/>
    <s v="November 18, 2015"/>
    <n v="2021"/>
    <x v="25"/>
    <n v="11"/>
    <s v="TV-MA"/>
    <x v="0"/>
    <s v="Restricted"/>
    <n v="91"/>
    <s v="Medium"/>
    <x v="203"/>
  </r>
  <r>
    <x v="3259"/>
    <x v="0"/>
    <s v="John Mulaney: The Comeback Kid"/>
    <s v="Rhys Thomas"/>
    <s v="John Mulaney"/>
    <x v="2"/>
    <s v="November 13, 2015"/>
    <n v="2021"/>
    <x v="25"/>
    <n v="11"/>
    <s v="TV-MA"/>
    <x v="0"/>
    <s v="Restricted"/>
    <n v="62"/>
    <s v="Short"/>
    <x v="59"/>
  </r>
  <r>
    <x v="3260"/>
    <x v="0"/>
    <s v="Manson Family Vacation"/>
    <s v="J. Davis"/>
    <s v="Jay Duplass, Linas Phillips, Leonora Pitts, Adam Chernick, Davie-Blue, Suzanne Ford, Tobin Bell"/>
    <x v="2"/>
    <s v="October 27, 2015"/>
    <n v="2021"/>
    <x v="25"/>
    <n v="11"/>
    <s v="TV-MA"/>
    <x v="0"/>
    <s v="Restricted"/>
    <n v="85"/>
    <s v="Short"/>
    <x v="22"/>
  </r>
  <r>
    <x v="3261"/>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s v="October 25, 2015"/>
    <n v="2021"/>
    <x v="25"/>
    <n v="11"/>
    <s v="TV-Y"/>
    <x v="3"/>
    <s v="Safe"/>
    <n v="90"/>
    <s v="Medium"/>
    <x v="80"/>
  </r>
  <r>
    <x v="3262"/>
    <x v="1"/>
    <s v="Hemlock Grove"/>
    <s v="Eli Roth"/>
    <s v="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
    <x v="2"/>
    <s v="October 23, 2015"/>
    <n v="2021"/>
    <x v="25"/>
    <n v="11"/>
    <s v="TV-MA"/>
    <x v="0"/>
    <s v="Restricted"/>
    <s v="3 Seasons"/>
    <s v="Seasons"/>
    <x v="266"/>
  </r>
  <r>
    <x v="3263"/>
    <x v="0"/>
    <s v="Results"/>
    <s v="Andrew Bujalski"/>
    <s v="Guy Pearce, Cobie Smulders, Kevin Corrigan, Giovanni Ribisi, Anthony Michael Hall, Brooklyn Decker, Constance Zimmer, Tishuan Scott"/>
    <x v="2"/>
    <s v="October 22, 2015"/>
    <n v="2021"/>
    <x v="25"/>
    <n v="11"/>
    <s v="R"/>
    <x v="0"/>
    <s v="Restricted"/>
    <n v="105"/>
    <s v="Medium"/>
    <x v="56"/>
  </r>
  <r>
    <x v="3264"/>
    <x v="0"/>
    <s v="Anthony Jeselnik: Thoughts and Prayers"/>
    <s v="Adam Dubin"/>
    <s v="Anthony Jeselnik"/>
    <x v="2"/>
    <s v="October 16, 2015"/>
    <n v="2021"/>
    <x v="25"/>
    <n v="11"/>
    <s v="TV-MA"/>
    <x v="0"/>
    <s v="Restricted"/>
    <n v="59"/>
    <s v="Short"/>
    <x v="59"/>
  </r>
  <r>
    <x v="3265"/>
    <x v="0"/>
    <s v="Beasts of No Nation"/>
    <s v="Cary Joji Fukunaga"/>
    <s v="Idris Elba, Abraham Attah, Kurt Egyiawan, Jude Akuwudike, Emmanuel &quot;King Kong&quot; Nii Adom Quaye, Ama K. Abebrese, Kobina Amissah Sam, Francis Weddey, Richard Pepple"/>
    <x v="2"/>
    <s v="October 16, 2015"/>
    <n v="2021"/>
    <x v="25"/>
    <n v="11"/>
    <s v="TV-MA"/>
    <x v="0"/>
    <s v="Restricted"/>
    <n v="137"/>
    <s v="Medium"/>
    <x v="44"/>
  </r>
  <r>
    <x v="3266"/>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s v="October 16, 2015"/>
    <n v="2021"/>
    <x v="25"/>
    <n v="11"/>
    <s v="TV-MA"/>
    <x v="0"/>
    <s v="Restricted"/>
    <n v="86"/>
    <s v="Short"/>
    <x v="121"/>
  </r>
  <r>
    <x v="3267"/>
    <x v="0"/>
    <s v="Anjelah Johnson: Not Fancy"/>
    <s v="Jay Karas"/>
    <s v="Anjelah Johnson-Reyes"/>
    <x v="2"/>
    <s v="October 2, 2015"/>
    <n v="2021"/>
    <x v="25"/>
    <n v="11"/>
    <s v="TV-14"/>
    <x v="1"/>
    <s v="Guidance"/>
    <n v="64"/>
    <s v="Short"/>
    <x v="59"/>
  </r>
  <r>
    <x v="3268"/>
    <x v="0"/>
    <s v="Keith Richards: Under the Influence"/>
    <s v="Morgan Neville"/>
    <s v="Keith Richards"/>
    <x v="2"/>
    <s v="September 18, 2015"/>
    <n v="2021"/>
    <x v="25"/>
    <n v="11"/>
    <s v="TV-14"/>
    <x v="1"/>
    <s v="Guidance"/>
    <n v="82"/>
    <s v="Short"/>
    <x v="18"/>
  </r>
  <r>
    <x v="3269"/>
    <x v="0"/>
    <s v="Cowspiracy: The Sustainability Secret"/>
    <s v="Kip Andersen, Keegan Kuhn"/>
    <s v="Kip Andersen"/>
    <x v="2"/>
    <s v="September 15, 2015"/>
    <n v="2021"/>
    <x v="28"/>
    <n v="12"/>
    <s v="TV-PG"/>
    <x v="2"/>
    <s v="Guidance"/>
    <n v="90"/>
    <s v="Medium"/>
    <x v="65"/>
  </r>
  <r>
    <x v="3270"/>
    <x v="0"/>
    <s v="6 Years"/>
    <s v="Hannah Fidell"/>
    <s v="Taissa Farmiga, Ben Rosenfield, Lindsay Burdge, Joshua Leonard, Jennifer Lafleur, Peter Vack, Dana Wheeler-Nicholson, Jason Newman, Molly McMichael"/>
    <x v="2"/>
    <s v="September 8, 2015"/>
    <n v="2021"/>
    <x v="25"/>
    <n v="11"/>
    <s v="TV-MA"/>
    <x v="0"/>
    <s v="Restricted"/>
    <n v="80"/>
    <s v="Short"/>
    <x v="54"/>
  </r>
  <r>
    <x v="3271"/>
    <x v="0"/>
    <s v="Demetri Martin: Live (At the Time)"/>
    <s v="Jay Karas"/>
    <s v="Demetri Martin"/>
    <x v="2"/>
    <s v="August 14, 2015"/>
    <n v="2021"/>
    <x v="25"/>
    <n v="11"/>
    <s v="TV-MA"/>
    <x v="0"/>
    <s v="Restricted"/>
    <n v="62"/>
    <s v="Short"/>
    <x v="59"/>
  </r>
  <r>
    <x v="3272"/>
    <x v="0"/>
    <s v="Tig"/>
    <s v="Kristina Goolsby, Ashley York"/>
    <s v="Tig Notaro"/>
    <x v="2"/>
    <s v="July 17, 2015"/>
    <n v="2021"/>
    <x v="25"/>
    <n v="11"/>
    <s v="TV-14"/>
    <x v="1"/>
    <s v="Guidance"/>
    <n v="92"/>
    <s v="Medium"/>
    <x v="228"/>
  </r>
  <r>
    <x v="3273"/>
    <x v="0"/>
    <s v="Creep"/>
    <s v="Patrick Brice"/>
    <s v="Mark Duplass, Patrick Brice"/>
    <x v="2"/>
    <s v="July 14, 2015"/>
    <n v="2021"/>
    <x v="28"/>
    <n v="12"/>
    <s v="R"/>
    <x v="0"/>
    <s v="Restricted"/>
    <n v="78"/>
    <s v="Short"/>
    <x v="227"/>
  </r>
  <r>
    <x v="3274"/>
    <x v="0"/>
    <s v="Chris Tucker Live"/>
    <s v="Phil Joanou"/>
    <s v="Chris Tucker"/>
    <x v="2"/>
    <s v="July 10, 2015"/>
    <n v="2021"/>
    <x v="25"/>
    <n v="11"/>
    <s v="TV-MA"/>
    <x v="0"/>
    <s v="Restricted"/>
    <n v="92"/>
    <s v="Medium"/>
    <x v="59"/>
  </r>
  <r>
    <x v="3275"/>
    <x v="0"/>
    <s v="Ralphie May: Imperfectly Yours"/>
    <s v="Anthony Pierce"/>
    <s v="Ralphie May"/>
    <x v="2"/>
    <s v="June 29, 2015"/>
    <n v="2021"/>
    <x v="25"/>
    <n v="11"/>
    <s v="TV-MA"/>
    <x v="0"/>
    <s v="Restricted"/>
    <n v="69"/>
    <s v="Short"/>
    <x v="59"/>
  </r>
  <r>
    <x v="3276"/>
    <x v="0"/>
    <s v="Advantageous"/>
    <s v="Jennifer Phang"/>
    <s v="Jacqueline Kim, James Urbaniak, Freya Adams, Ken Jeong, Jennifer Ehle, Samantha Kim, Troi Zee, Olivia Horton, Jennifer Ikeda, Mercedes Griffeth"/>
    <x v="2"/>
    <s v="June 23, 2015"/>
    <n v="2021"/>
    <x v="25"/>
    <n v="11"/>
    <s v="TV-MA"/>
    <x v="0"/>
    <s v="Restricted"/>
    <n v="92"/>
    <s v="Medium"/>
    <x v="121"/>
  </r>
  <r>
    <x v="3277"/>
    <x v="0"/>
    <s v="The Perfect Dictatorship"/>
    <s v="Luis Estrada"/>
    <s v="Damin Alczar, Alfonso Herrera, Joaqun Cosio, Osvaldo Benavides, Silvia Navarro, Flavio Medina, Sal Lisazo, Tony Dalton"/>
    <x v="38"/>
    <s v="June 1, 2015"/>
    <n v="2021"/>
    <x v="28"/>
    <n v="12"/>
    <s v="TV-MA"/>
    <x v="0"/>
    <s v="Restricted"/>
    <n v="143"/>
    <s v="Medium"/>
    <x v="36"/>
  </r>
  <r>
    <x v="3278"/>
    <x v="0"/>
    <s v="Jen Kirkman: I'm Gonna Die Alone (And I Feel Fine)"/>
    <s v="Lance Bangs"/>
    <s v="Jen Kirkman"/>
    <x v="2"/>
    <s v="May 22, 2015"/>
    <n v="2021"/>
    <x v="25"/>
    <n v="11"/>
    <s v="TV-MA"/>
    <x v="0"/>
    <s v="Restricted"/>
    <n v="78"/>
    <s v="Short"/>
    <x v="59"/>
  </r>
  <r>
    <x v="3279"/>
    <x v="0"/>
    <s v="The Other One: The Long Strange Trip of Bob Weir"/>
    <s v="Mike Fleiss"/>
    <s v="Bob Weir"/>
    <x v="2"/>
    <s v="May 22, 2015"/>
    <n v="2021"/>
    <x v="25"/>
    <n v="11"/>
    <s v="TV-14"/>
    <x v="1"/>
    <s v="Guidance"/>
    <n v="84"/>
    <s v="Short"/>
    <x v="18"/>
  </r>
  <r>
    <x v="3280"/>
    <x v="0"/>
    <s v="Chris D'Elia: Incorrigible"/>
    <s v="Bill D'Elia"/>
    <s v="Chris D'Elia"/>
    <x v="2"/>
    <s v="April 17, 2015"/>
    <n v="2021"/>
    <x v="25"/>
    <n v="11"/>
    <s v="TV-MA"/>
    <x v="0"/>
    <s v="Restricted"/>
    <n v="84"/>
    <s v="Short"/>
    <x v="59"/>
  </r>
  <r>
    <x v="3281"/>
    <x v="0"/>
    <s v="Aziz Ansari Live at Madison Square Garden"/>
    <s v="Aziz Ansari"/>
    <s v="Aziz Ansari"/>
    <x v="2"/>
    <s v="March 6, 2015"/>
    <n v="2021"/>
    <x v="25"/>
    <n v="11"/>
    <s v="TV-MA"/>
    <x v="0"/>
    <s v="Restricted"/>
    <n v="58"/>
    <s v="Short"/>
    <x v="59"/>
  </r>
  <r>
    <x v="3282"/>
    <x v="0"/>
    <s v="My Own Man"/>
    <s v="David Sampliner"/>
    <s v="David Sampliner"/>
    <x v="2"/>
    <s v="March 6, 2015"/>
    <n v="2021"/>
    <x v="25"/>
    <n v="11"/>
    <s v="TV-MA"/>
    <x v="0"/>
    <s v="Restricted"/>
    <n v="82"/>
    <s v="Short"/>
    <x v="65"/>
  </r>
  <r>
    <x v="3283"/>
    <x v="0"/>
    <s v="Ralphie May: Unruly"/>
    <s v="John Asher"/>
    <s v="Ralphie May"/>
    <x v="2"/>
    <s v="February 27, 2015"/>
    <n v="2021"/>
    <x v="25"/>
    <n v="11"/>
    <s v="TV-MA"/>
    <x v="0"/>
    <s v="Restricted"/>
    <n v="83"/>
    <s v="Short"/>
    <x v="59"/>
  </r>
  <r>
    <x v="3284"/>
    <x v="0"/>
    <s v="Bill Burr: I'm Sorry You Feel That Way"/>
    <s v="Jay Karas"/>
    <s v="Bill Burr"/>
    <x v="2"/>
    <s v="December 5, 2014"/>
    <n v="2021"/>
    <x v="28"/>
    <n v="12"/>
    <s v="TV-MA"/>
    <x v="0"/>
    <s v="Restricted"/>
    <n v="81"/>
    <s v="Short"/>
    <x v="59"/>
  </r>
  <r>
    <x v="3285"/>
    <x v="0"/>
    <s v="Chelsea Peretti: One of the Greats"/>
    <s v="Lance Bangs"/>
    <s v="Chelsea Peretti"/>
    <x v="2"/>
    <s v="November 14, 2014"/>
    <n v="2021"/>
    <x v="28"/>
    <n v="12"/>
    <s v="TV-MA"/>
    <x v="0"/>
    <s v="Restricted"/>
    <n v="75"/>
    <s v="Short"/>
    <x v="59"/>
  </r>
  <r>
    <x v="3286"/>
    <x v="0"/>
    <s v="Wyatt Cenac: Brooklyn"/>
    <s v="Wyatt Cenac"/>
    <s v="Wyatt Cenac"/>
    <x v="2"/>
    <s v="October 21, 2014"/>
    <n v="2021"/>
    <x v="28"/>
    <n v="12"/>
    <s v="TV-MA"/>
    <x v="0"/>
    <s v="Restricted"/>
    <n v="68"/>
    <s v="Short"/>
    <x v="59"/>
  </r>
  <r>
    <x v="3287"/>
    <x v="0"/>
    <s v="Chelsea Handler: Uganda Be Kidding Me Live"/>
    <s v="James Yukich"/>
    <s v="Chelsea Handler"/>
    <x v="2"/>
    <s v="October 10, 2014"/>
    <n v="2021"/>
    <x v="28"/>
    <n v="12"/>
    <s v="TV-MA"/>
    <x v="0"/>
    <s v="Restricted"/>
    <n v="71"/>
    <s v="Short"/>
    <x v="59"/>
  </r>
  <r>
    <x v="3288"/>
    <x v="0"/>
    <s v="Mission Blue"/>
    <s v="Robert Nixon, Fisher Stevens"/>
    <s v="James Cameron, Michael deGruy, Sylvia Earle, Bryce Groark, Jeremy Jackson, Carl Safina"/>
    <x v="397"/>
    <s v="August 15, 2014"/>
    <n v="2021"/>
    <x v="28"/>
    <n v="12"/>
    <s v="TV-PG"/>
    <x v="2"/>
    <s v="Guidance"/>
    <n v="94"/>
    <s v="Medium"/>
    <x v="65"/>
  </r>
  <r>
    <x v="3289"/>
    <x v="0"/>
    <s v="The Battered Bastards of Baseball"/>
    <s v="Chapman Way, Maclain Way"/>
    <s v="Todd Field, Kurt Russell"/>
    <x v="2"/>
    <s v="July 11, 2014"/>
    <n v="2021"/>
    <x v="28"/>
    <n v="12"/>
    <s v="TV-MA"/>
    <x v="0"/>
    <s v="Restricted"/>
    <n v="80"/>
    <s v="Short"/>
    <x v="187"/>
  </r>
  <r>
    <x v="3290"/>
    <x v="0"/>
    <s v="Mitt"/>
    <s v="Greg Whiteley"/>
    <s v="Mitt Romney"/>
    <x v="2"/>
    <s v="January 24, 2014"/>
    <n v="2021"/>
    <x v="28"/>
    <n v="12"/>
    <s v="TV-PG"/>
    <x v="2"/>
    <s v="Guidance"/>
    <n v="93"/>
    <s v="Medium"/>
    <x v="65"/>
  </r>
  <r>
    <x v="3291"/>
    <x v="0"/>
    <s v="The Square"/>
    <s v="Jehane Noujaim"/>
    <s v="Ahmed Hassan, Khalid Abdalla, Magdy Ashour, Ramy Essam, Bothaina Kamel, Dina Abdullah, Aida Elkashef, Ragia Omran, Pierre Seyoufr, Dina Amer, Sherif Boray, Khaled Nagy, Salma Saied, Ahmed Saleh, Alaa Seif"/>
    <x v="398"/>
    <s v="January 17, 2014"/>
    <n v="2021"/>
    <x v="4"/>
    <n v="13"/>
    <s v="TV-MA"/>
    <x v="0"/>
    <s v="Restricted"/>
    <n v="105"/>
    <s v="Medium"/>
    <x v="98"/>
  </r>
  <r>
    <x v="3292"/>
    <x v="0"/>
    <s v="Shrek the Musical"/>
    <s v="Jason Moore"/>
    <s v="Brian d'Arcy James, Daniel Breaker, Sutton Foster, Christopher Sieber, John Tartaglia, Rozi Baker, Ryan Duncan, Leah Greenhaus, Chris Hoch, Marissa O'Donnell, Denny Paschall"/>
    <x v="2"/>
    <s v="December 29, 2013"/>
    <n v="2021"/>
    <x v="4"/>
    <n v="13"/>
    <s v="TV-G"/>
    <x v="2"/>
    <s v="Guidance"/>
    <n v="130"/>
    <s v="Medium"/>
    <x v="130"/>
  </r>
  <r>
    <x v="3293"/>
    <x v="0"/>
    <s v="The Short Game"/>
    <s v="Josh Greenbaum"/>
    <s v="Sky Sudberry, Allan Kournikova, Jed Dy, Zamokuhle Nxasana, Alexa Pano, Amari Avery, Augustin Valery, Kuang Yang, Jack Nicklaus, Gary Player"/>
    <x v="2"/>
    <s v="December 12, 2013"/>
    <n v="2021"/>
    <x v="4"/>
    <n v="13"/>
    <s v="PG"/>
    <x v="2"/>
    <s v="Guidance"/>
    <n v="100"/>
    <s v="Medium"/>
    <x v="211"/>
  </r>
  <r>
    <x v="3294"/>
    <x v="0"/>
    <s v="Aziz Ansari: Buried Alive"/>
    <s v="Will Lovelace, Dylan Southern"/>
    <s v="Aziz Ansari"/>
    <x v="2"/>
    <s v="November 1, 2013"/>
    <n v="2021"/>
    <x v="4"/>
    <n v="13"/>
    <s v="TV-MA"/>
    <x v="0"/>
    <s v="Restricted"/>
    <n v="80"/>
    <s v="Short"/>
    <x v="59"/>
  </r>
  <r>
    <x v="3295"/>
    <x v="0"/>
    <s v="Being Elmo: A Puppeteer's Journey"/>
    <s v="Constance Marks"/>
    <s v="Kevin Clash, Whoopi Goldberg"/>
    <x v="2"/>
    <s v="February 21, 2012"/>
    <n v="2021"/>
    <x v="15"/>
    <n v="15"/>
    <s v="PG"/>
    <x v="2"/>
    <s v="Guidance"/>
    <n v="76"/>
    <s v="Short"/>
    <x v="65"/>
  </r>
  <r>
    <x v="3296"/>
    <x v="0"/>
    <s v="A Stoning in Fulham County"/>
    <s v="Larry Elikann"/>
    <s v="Ken Olin, Jill Eikenberry, Maureen Mueller, Gregg Henry, Nicholas Pryor, Noble Willingham, Peter Michael Goetz, Ron Perlman, Theodore Bikel, Olivia Burnette, Bill Allen, Brad Pitt"/>
    <x v="2"/>
    <s v="October 1, 2011"/>
    <n v="2021"/>
    <x v="45"/>
    <n v="38"/>
    <s v="TV-14"/>
    <x v="1"/>
    <s v="Guidance"/>
    <n v="95"/>
    <s v="Medium"/>
    <x v="24"/>
  </r>
  <r>
    <x v="3297"/>
    <x v="0"/>
    <s v="Adam: His Song Continues"/>
    <s v="Robert Markowitz"/>
    <s v="Daniel J. Travanti, JoBeth Williams, Richard Masur, Martha Scott, Paul Regina"/>
    <x v="2"/>
    <s v="October 1, 2011"/>
    <n v="2021"/>
    <x v="33"/>
    <n v="40"/>
    <s v="TV-MA"/>
    <x v="0"/>
    <s v="Restricted"/>
    <n v="96"/>
    <s v="Medium"/>
    <x v="24"/>
  </r>
  <r>
    <x v="3298"/>
    <x v="0"/>
    <s v="Hard Lessons"/>
    <s v="Eric Laneuville"/>
    <s v="Denzel Washington, Lynn Whitfield, Richard Masur, Akosua Busia"/>
    <x v="2"/>
    <s v="October 1, 2011"/>
    <n v="2021"/>
    <x v="33"/>
    <n v="40"/>
    <s v="TV-14"/>
    <x v="1"/>
    <s v="Guidance"/>
    <n v="94"/>
    <s v="Medium"/>
    <x v="24"/>
  </r>
  <r>
    <x v="3299"/>
    <x v="0"/>
    <s v="In Defense of a Married Man"/>
    <s v="Joel Oliansky"/>
    <s v="Judith Light, Michael Ontkean, Jerry Orbach, Pat Corley, Nicholas Campbell, John Colicos, Cynthia Sikes, Johnny Galecki"/>
    <x v="2"/>
    <s v="October 1, 2011"/>
    <n v="2021"/>
    <x v="29"/>
    <n v="36"/>
    <s v="TV-14"/>
    <x v="1"/>
    <s v="Guidance"/>
    <n v="94"/>
    <s v="Medium"/>
    <x v="24"/>
  </r>
  <r>
    <x v="3300"/>
    <x v="0"/>
    <s v="Quiet Victory: The Charlie Wedemeyer Story"/>
    <s v="Roy Campanella II"/>
    <s v="Pam Dawber, Michael Nouri, Bess Meyer, Peter Berg, James Handy, Kyle Chandler"/>
    <x v="2"/>
    <s v="October 1, 2011"/>
    <n v="2021"/>
    <x v="45"/>
    <n v="38"/>
    <s v="TV-PG"/>
    <x v="2"/>
    <s v="Guidance"/>
    <n v="93"/>
    <s v="Medium"/>
    <x v="74"/>
  </r>
  <r>
    <x v="3301"/>
    <x v="0"/>
    <s v="Strange Voices"/>
    <s v="Arthur Allan Seidelman"/>
    <s v="Nancy McKeon, Valerie Harper, Stephen Macht, Tricia Leigh Fisher, Millie Perkins"/>
    <x v="2"/>
    <s v="October 1, 2011"/>
    <n v="2021"/>
    <x v="9"/>
    <n v="39"/>
    <s v="TV-PG"/>
    <x v="2"/>
    <s v="Guidance"/>
    <n v="96"/>
    <s v="Medium"/>
    <x v="24"/>
  </r>
  <r>
    <x v="3302"/>
    <x v="0"/>
    <s v="The Ryan White Story"/>
    <s v="John Herzfeld"/>
    <s v="Judith Light, Lukas Haas, Michael Bowen, Nikki Cox, George Dzundza, Valerie Landsburg, Sarah Jessica Parker, Mitchell Ryan"/>
    <x v="2"/>
    <s v="October 1, 2011"/>
    <n v="2021"/>
    <x v="27"/>
    <n v="37"/>
    <s v="TV-PG"/>
    <x v="2"/>
    <s v="Guidance"/>
    <n v="94"/>
    <s v="Medium"/>
    <x v="24"/>
  </r>
  <r>
    <x v="3303"/>
    <x v="0"/>
    <s v="Too Young the Hero"/>
    <s v="Buzz Kulik"/>
    <s v="Ricky Schroder, Jon DeVries, Debra Mooney, Mary-Louise Parker, Christopher Curry, Rick Warner, Tom Wood"/>
    <x v="2"/>
    <s v="October 1, 2011"/>
    <n v="2021"/>
    <x v="45"/>
    <n v="38"/>
    <s v="TV-MA"/>
    <x v="0"/>
    <s v="Restricted"/>
    <n v="94"/>
    <s v="Medium"/>
    <x v="24"/>
  </r>
  <r>
    <x v="3304"/>
    <x v="0"/>
    <s v="Triumph of the Heart"/>
    <s v="Richard Michaels"/>
    <s v="Mario Van Peebles, Susan Ruttan, Lane R. Davis, Lynn Whitfield, Adam Faraizl, Polly Holliday, Jay Pennison, John Schuhmacher"/>
    <x v="2"/>
    <s v="October 1, 2011"/>
    <n v="2021"/>
    <x v="30"/>
    <n v="35"/>
    <s v="TV-PG"/>
    <x v="2"/>
    <s v="Guidance"/>
    <n v="93"/>
    <s v="Medium"/>
    <x v="74"/>
  </r>
  <r>
    <x v="3305"/>
    <x v="0"/>
    <s v="Unspeakable Acts"/>
    <s v="Linda Otto"/>
    <s v="Jill Clayburgh, Brad Davis, Sam Behrens"/>
    <x v="2"/>
    <s v="October 1, 2011"/>
    <n v="2021"/>
    <x v="29"/>
    <n v="36"/>
    <s v="TV-14"/>
    <x v="1"/>
    <s v="Guidance"/>
    <n v="95"/>
    <s v="Medium"/>
    <x v="24"/>
  </r>
  <r>
    <x v="3306"/>
    <x v="0"/>
    <s v="Victim of Beauty"/>
    <s v="Roger Young"/>
    <s v="William Devane, Jeri Ryan, Michele Abrams, Nick Searcy, Linda Pierce, J. Don Ferguson, Butch Slade, Joyce Bowden-Kirby"/>
    <x v="2"/>
    <s v="October 1, 2011"/>
    <n v="2021"/>
    <x v="30"/>
    <n v="35"/>
    <s v="TV-14"/>
    <x v="1"/>
    <s v="Guidance"/>
    <n v="93"/>
    <s v="Medium"/>
    <x v="13"/>
  </r>
  <r>
    <x v="3307"/>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99"/>
    <s v="September 27, 2011"/>
    <n v="2021"/>
    <x v="42"/>
    <n v="26"/>
    <s v="TV-PG"/>
    <x v="2"/>
    <s v="Guidance"/>
    <n v="75"/>
    <s v="Short"/>
    <x v="118"/>
  </r>
  <r>
    <x v="3308"/>
    <x v="0"/>
    <s v="Even the Rain"/>
    <s v="Icar Bollan"/>
    <s v="Luis Tosar, Gael Garca Bernal, Juan Carlos Aduviri, Karra Elejalde, Ral Arvalo, Carlos Santos, Cassandra Ciangherotti, Milena Soliz, Lenidas Chiri, Vicente Romero, Daniel Currs, Pau Clera"/>
    <x v="400"/>
    <s v="May 17, 2011"/>
    <n v="2021"/>
    <x v="3"/>
    <n v="16"/>
    <s v="TV-MA"/>
    <x v="0"/>
    <s v="Restricted"/>
    <n v="103"/>
    <s v="Medium"/>
    <x v="3"/>
  </r>
  <r>
    <x v="3309"/>
    <x v="0"/>
    <s v="Splatter"/>
    <s v="Joe Dante"/>
    <s v="Corey Feldman, Tony Todd, Tara Leigh, Erin Way, Mark Alan, Stuart Pankin"/>
    <x v="2"/>
    <s v="November 18, 2009"/>
    <n v="2021"/>
    <x v="17"/>
    <n v="17"/>
    <s v="TV-MA"/>
    <x v="0"/>
    <s v="Restricted"/>
    <n v="29"/>
    <s v="Short"/>
    <x v="55"/>
  </r>
  <r>
    <x v="3310"/>
    <x v="0"/>
    <s v="Just Another Love Story"/>
    <s v="Ole Bornedal"/>
    <s v="Anders W. Berthelsen, Rebecka Hemse, Nikolaj Lie Kaas, Charlotte Fich, Dejan Cukic, Karsten Jansfort, Flemming Enevold, Bent Mejding, Ewa Frling, Josephine Raahauge, Timm Vladimir, Ditte Hansen"/>
    <x v="294"/>
    <s v="May 5, 2009"/>
    <n v="2021"/>
    <x v="18"/>
    <n v="19"/>
    <s v="TV-MA"/>
    <x v="0"/>
    <s v="Restricted"/>
    <n v="104"/>
    <s v="Medium"/>
    <x v="3"/>
  </r>
  <r>
    <x v="3311"/>
    <x v="0"/>
    <s v="To and From New York"/>
    <s v="Sorin Dan Mihalcescu"/>
    <s v="Barbara King, Shaana Diya, John Krisiukenas, Yoriko Haraguchi, David Crane, Chad Thomas"/>
    <x v="2"/>
    <s v="January 1, 2008"/>
    <n v="2021"/>
    <x v="20"/>
    <n v="20"/>
    <s v="TV-MA"/>
    <x v="0"/>
    <s v="Restricted"/>
    <n v="81"/>
    <s v="Short"/>
    <x v="77"/>
  </r>
  <r>
    <x v="3312"/>
    <x v="0"/>
    <n v="9"/>
    <s v="Shane Acker"/>
    <s v="Elijah Wood, John C. Reilly, Jennifer Connelly, Christopher Plummer, Crispin Glover, Martin Landau, Fred Tatasciore, Alan Oppenheimer, Tom Kane"/>
    <x v="2"/>
    <s v="November 16, 2017"/>
    <n v="2021"/>
    <x v="17"/>
    <n v="17"/>
    <s v="PG-13"/>
    <x v="1"/>
    <s v="Guidance"/>
    <n v="80"/>
    <s v="Short"/>
    <x v="240"/>
  </r>
  <r>
    <x v="3313"/>
    <x v="0"/>
    <n v="21"/>
    <s v="Robert Luketic"/>
    <s v="Jim Sturgess, Kevin Spacey, Kate Bosworth, Aaron Yoo, Liza Lapira, Jacob Pitts, Laurence Fishburne, Jack McGee, Josh Gad, Sam Golzari, Helen Carey, Jack Gilpin"/>
    <x v="2"/>
    <s v="January 1, 2020"/>
    <n v="2021"/>
    <x v="16"/>
    <n v="18"/>
    <s v="PG-13"/>
    <x v="1"/>
    <s v="Guidance"/>
    <n v="123"/>
    <s v="Medium"/>
    <x v="24"/>
  </r>
  <r>
    <x v="3314"/>
    <x v="0"/>
    <n v="187"/>
    <s v="Kevin Reynolds"/>
    <s v="Samuel L. Jackson, John Heard, Kelly Rowan, Clifton Collins Jr., Tony Plana"/>
    <x v="2"/>
    <s v="November 1, 2019"/>
    <n v="2021"/>
    <x v="36"/>
    <n v="29"/>
    <s v="R"/>
    <x v="0"/>
    <s v="Restricted"/>
    <n v="119"/>
    <s v="Medium"/>
    <x v="24"/>
  </r>
  <r>
    <x v="3315"/>
    <x v="0"/>
    <n v="706"/>
    <s v="Shravan Kumar"/>
    <s v="Divya Dutta, Atul Kulkarni, Mohan Agashe, Anupam Shyam, Raayo S. Bakhirta, Yashvit Sancheti, Greeva Kansara, Archan Trivedi, Rajiv Pathak"/>
    <x v="4"/>
    <s v="April 1, 2019"/>
    <n v="2021"/>
    <x v="23"/>
    <n v="7"/>
    <s v="TV-14"/>
    <x v="1"/>
    <s v="Guidance"/>
    <n v="118"/>
    <s v="Medium"/>
    <x v="52"/>
  </r>
  <r>
    <x v="3316"/>
    <x v="0"/>
    <n v="1920"/>
    <s v="Vikram Bhatt"/>
    <s v="Rajneesh Duggal, Adah Sharma, Indraneil Sengupta, Anjori Alagh, Rajendranath Zutshi, Vipin Sharma, Amin Hajee, Shri Vallabh Vyas"/>
    <x v="4"/>
    <s v="December 15, 2017"/>
    <n v="2021"/>
    <x v="16"/>
    <n v="18"/>
    <s v="TV-MA"/>
    <x v="0"/>
    <s v="Restricted"/>
    <n v="143"/>
    <s v="Medium"/>
    <x v="86"/>
  </r>
  <r>
    <x v="3317"/>
    <x v="0"/>
    <s v="Oct-01"/>
    <s v="Kunle Afolayan"/>
    <s v="Sadiq Daba, David Bailie, Kayode Olaiya, Kehinde Bankole, Fabian Adeoye Lojede, Nick Rhys, Kunle Afolayan, Colin David Reese, Ibrahim Shatta, Femi Adebayo, Kanayo O. Kanayo, Lawrence Stubbings, Ademola Adedoyin"/>
    <x v="9"/>
    <s v="September 1, 2019"/>
    <n v="2021"/>
    <x v="28"/>
    <n v="12"/>
    <s v="TV-14"/>
    <x v="1"/>
    <s v="Guidance"/>
    <n v="149"/>
    <s v="Medium"/>
    <x v="20"/>
  </r>
  <r>
    <x v="3318"/>
    <x v="0"/>
    <s v="22-Jul"/>
    <s v="Paul Greengrass"/>
    <s v="Anders Danielsen Lie, Jon igarden, Jonas Strand Gravli, Ola G. Furuseth, Maria Bock, Thorbjrn Harr, Jaden Smith"/>
    <x v="328"/>
    <s v="October 10, 2018"/>
    <n v="2021"/>
    <x v="21"/>
    <n v="8"/>
    <s v="R"/>
    <x v="0"/>
    <s v="Restricted"/>
    <n v="144"/>
    <s v="Medium"/>
    <x v="13"/>
  </r>
  <r>
    <x v="3319"/>
    <x v="0"/>
    <s v="15-Aug"/>
    <s v="Swapnaneel Jayakar"/>
    <s v="Rahul Pethe, Mrunmayee Deshpande, Adinath Kothare, Vaibhav Mangale, Jaywant Wadkar, Satish Pulekar, Naina Apte, Uday Tikekar"/>
    <x v="4"/>
    <s v="March 29, 2019"/>
    <n v="2021"/>
    <x v="23"/>
    <n v="7"/>
    <s v="TV-14"/>
    <x v="1"/>
    <s v="Guidance"/>
    <n v="124"/>
    <s v="Medium"/>
    <x v="22"/>
  </r>
  <r>
    <x v="3320"/>
    <x v="0"/>
    <s v="Goli Soda 2"/>
    <s v="Vijay Milton"/>
    <s v="Samuthirakani, Bharath Seeni, Vinoth, Esakki Barath, Chemban Vinod Jose, Gautham Menon, Krisha Kurup, Subiksha"/>
    <x v="4"/>
    <s v="September 15, 2018"/>
    <n v="2021"/>
    <x v="21"/>
    <n v="8"/>
    <s v="TV-14"/>
    <x v="1"/>
    <s v="Guidance"/>
    <n v="128"/>
    <s v="Medium"/>
    <x v="53"/>
  </r>
  <r>
    <x v="3321"/>
    <x v="0"/>
    <s v="Maj Rati Keteki"/>
    <s v="Santwana Bardoloi"/>
    <s v="Adil Hussain, Shakil Imtiaz, Mahendra Rabha, Sulakshana Baruah, Rahul Gautam Sarma, Kulada Bhattacharjya, Indu Mohan Das, Moumita Talukdar"/>
    <x v="4"/>
    <s v="September 15, 2018"/>
    <n v="2021"/>
    <x v="5"/>
    <n v="9"/>
    <s v="TV-14"/>
    <x v="1"/>
    <s v="Guidance"/>
    <n v="117"/>
    <s v="Medium"/>
    <x v="3"/>
  </r>
  <r>
    <x v="3322"/>
    <x v="0"/>
    <s v="Mayurakshi"/>
    <s v="Atanu Ghosh"/>
    <s v="Soumitra Chatterjee, Prasenjit Chatterjee, Indrani Haldar, Sudipta Chakraborty, Suman Banerjee, Gargi Roychowdhury"/>
    <x v="4"/>
    <s v="September 15, 2018"/>
    <n v="2021"/>
    <x v="5"/>
    <n v="9"/>
    <s v="TV-14"/>
    <x v="1"/>
    <s v="Guidance"/>
    <n v="100"/>
    <s v="Medium"/>
    <x v="3"/>
  </r>
  <r>
    <x v="3323"/>
    <x v="0"/>
    <s v="#Roxy"/>
    <s v="Michael Kennedy"/>
    <s v="Jake Short, Sarah Fisher, Booboo Stewart, Danny Trejo, Pippa Mackie, Jake Smith, Patricia Zentilli, Carter Thicke"/>
    <x v="24"/>
    <s v="April 10, 2019"/>
    <n v="2021"/>
    <x v="21"/>
    <n v="8"/>
    <s v="TV-14"/>
    <x v="1"/>
    <s v="Guidance"/>
    <n v="105"/>
    <s v="Medium"/>
    <x v="35"/>
  </r>
  <r>
    <x v="3324"/>
    <x v="0"/>
    <s v="g man ig"/>
    <s v="skar Thr Axelsson"/>
    <s v="Jhannes Haukur Jhannesson, gsta Eva Erlendsdttir, Elma Stefania Agustsdottir, Thor Kristjansson, Anna Gunnds Gumundsdttir, Sara Dgg sgeirsdttir, rstur Le Gunnarsson, Jhann Sigurarson, Sveinn Geirsson, Arnar Pll Hararson"/>
    <x v="162"/>
    <s v="March 27, 2018"/>
    <n v="2021"/>
    <x v="5"/>
    <n v="9"/>
    <s v="TV-MA"/>
    <x v="0"/>
    <s v="Restricted"/>
    <n v="106"/>
    <s v="Medium"/>
    <x v="52"/>
  </r>
  <r>
    <x v="3325"/>
    <x v="0"/>
    <s v="ok Filim Hareketler Bunlar"/>
    <s v="Ozan Aktan"/>
    <s v="Aya Erturan, Aydan Ta, Ayegl Akdemir, Burcu Gnder, Blent Emrah Parlak, Bra Pekin, Emre Canpolat, Ersin Korkut, Eser Yenenler, Gizem Tural, Glhan Tekin, Glsm Alkan, Hamdi Kahraman, brahim Bykak, Metin Keeci"/>
    <x v="104"/>
    <s v="March 10, 2017"/>
    <n v="2021"/>
    <x v="3"/>
    <n v="16"/>
    <s v="TV-MA"/>
    <x v="0"/>
    <s v="Restricted"/>
    <n v="99"/>
    <s v="Medium"/>
    <x v="43"/>
  </r>
  <r>
    <x v="3326"/>
    <x v="0"/>
    <s v="on Flux"/>
    <s v="Karyn Kusama"/>
    <s v="Charlize Theron, Marton Csokas, Jonny Lee Miller, Sophie Okonedo, Frances McDormand, Pete Postlethwaite, Amelia Warner, Caroline Chikezie, Nikolai Kinski, Paterson Joseph, Yangzom Brauen"/>
    <x v="2"/>
    <s v="February 1, 2018"/>
    <n v="2021"/>
    <x v="19"/>
    <n v="21"/>
    <s v="PG-13"/>
    <x v="1"/>
    <s v="Guidance"/>
    <n v="93"/>
    <s v="Medium"/>
    <x v="26"/>
  </r>
  <r>
    <x v="3327"/>
    <x v="0"/>
    <s v="1 Chance 2 Dance"/>
    <s v="Adam Deyoe"/>
    <s v="Lexi Giovagnoli, Justin Ray, Rae Latt, Poonam Basu, Teresa Biter, Kalilah Harris, Alexia Dox, Adam Powell, Sean McBride"/>
    <x v="2"/>
    <s v="July 1, 2017"/>
    <n v="2021"/>
    <x v="28"/>
    <n v="12"/>
    <s v="TV-PG"/>
    <x v="2"/>
    <s v="Guidance"/>
    <n v="89"/>
    <s v="Short"/>
    <x v="21"/>
  </r>
  <r>
    <x v="3328"/>
    <x v="0"/>
    <s v="1 Mile to You"/>
    <s v="Leif Tilden"/>
    <s v="Billy Crudup, Graham Rogers, Liana Liberato, Stefanie Scott, Tim Roth, Melanie Lynskey, Thomas Cocquerel, Peter Coyote"/>
    <x v="2"/>
    <s v="July 7, 2017"/>
    <n v="2021"/>
    <x v="5"/>
    <n v="9"/>
    <s v="TV-14"/>
    <x v="1"/>
    <s v="Guidance"/>
    <n v="105"/>
    <s v="Medium"/>
    <x v="257"/>
  </r>
  <r>
    <x v="3329"/>
    <x v="0"/>
    <s v="10,000 B.C."/>
    <s v="Roland Emmerich"/>
    <s v="Steven Strait, Camilla Belle, Cliff Curtis, Joel Virgel, Affif Ben Badra, Mo Zinal, Nathanael Baring, Mona Hammond, Omar Sharif"/>
    <x v="401"/>
    <s v="June 1, 2019"/>
    <n v="2021"/>
    <x v="16"/>
    <n v="18"/>
    <s v="PG-13"/>
    <x v="1"/>
    <s v="Guidance"/>
    <n v="109"/>
    <s v="Medium"/>
    <x v="12"/>
  </r>
  <r>
    <x v="3330"/>
    <x v="0"/>
    <s v="12 ROUND GUN"/>
    <s v="Sam Upton"/>
    <s v="Sam Upton, Jared Abrahamson, Mark Boone Junior, Laila Ali, Kate Vernon, Cassi Thomson, Colby French, Miguel Perez, Jay Acovone"/>
    <x v="2"/>
    <s v="March 14, 2019"/>
    <n v="2021"/>
    <x v="5"/>
    <n v="9"/>
    <s v="TV-MA"/>
    <x v="0"/>
    <s v="Restricted"/>
    <n v="90"/>
    <s v="Medium"/>
    <x v="163"/>
  </r>
  <r>
    <x v="3331"/>
    <x v="0"/>
    <s v="13 Cameras"/>
    <s v="Victor Zarcoff"/>
    <s v="PJ McCabe, Brianne Moncrief, Sarah Baldwin, Jim Cummings, Heidi Niedermeyer, Neville Archambault"/>
    <x v="2"/>
    <s v="August 13, 2016"/>
    <n v="2021"/>
    <x v="25"/>
    <n v="11"/>
    <s v="NR"/>
    <x v="4"/>
    <s v="Guidance"/>
    <n v="90"/>
    <s v="Medium"/>
    <x v="227"/>
  </r>
  <r>
    <x v="3332"/>
    <x v="0"/>
    <s v="13 Sins"/>
    <s v="Daniel Stamm"/>
    <s v="Mark Webber, Rutina Wesley, Devon Graye, Tom Bower, Ron Perlman, Pruitt Taylor Vince"/>
    <x v="2"/>
    <s v="January 13, 2019"/>
    <n v="2021"/>
    <x v="28"/>
    <n v="12"/>
    <s v="R"/>
    <x v="0"/>
    <s v="Restricted"/>
    <n v="93"/>
    <s v="Medium"/>
    <x v="94"/>
  </r>
  <r>
    <x v="3333"/>
    <x v="0"/>
    <s v="14 Blades"/>
    <s v="Daniel Lee"/>
    <s v="Donnie Yen, Zhao Wei, Wu Chun, Law Kar-Ying, Kate Tsui, Yuwu Qi, Wu Ma, Chen Kuan Tai, Sammo Kam-Bo Hung, Chen Zhi Hui, Damian Lau, Xiang Dong Xu"/>
    <x v="402"/>
    <s v="April 3, 2019"/>
    <n v="2021"/>
    <x v="3"/>
    <n v="16"/>
    <s v="R"/>
    <x v="0"/>
    <s v="Restricted"/>
    <n v="113"/>
    <s v="Medium"/>
    <x v="32"/>
  </r>
  <r>
    <x v="3334"/>
    <x v="0"/>
    <s v="14 Cameras"/>
    <s v="Scott Hussion, Seth Fuller"/>
    <s v="Neville Archambault, Amber Midthunder, Brytnee Ratledge, Hank Rogerson, Chelsea Edmundson, John-Paul Howard, Lora Martinez-Cunningham, Brianne Moncrief"/>
    <x v="2"/>
    <s v="October 27, 2018"/>
    <n v="2021"/>
    <x v="21"/>
    <n v="8"/>
    <s v="TV-MA"/>
    <x v="0"/>
    <s v="Restricted"/>
    <n v="89"/>
    <s v="Short"/>
    <x v="94"/>
  </r>
  <r>
    <x v="3335"/>
    <x v="0"/>
    <s v="16 Blocks"/>
    <s v="Richard Donner"/>
    <s v="Bruce Willis, Mos Def, David Morse, Jenna Stern, Cylk Cozart, Casey Sander, David Zayas, Robert Racki, Patrick Garrow, Sasha Roiz"/>
    <x v="28"/>
    <s v="November 1, 2019"/>
    <n v="2021"/>
    <x v="20"/>
    <n v="20"/>
    <s v="PG-13"/>
    <x v="1"/>
    <s v="Guidance"/>
    <n v="102"/>
    <s v="Medium"/>
    <x v="12"/>
  </r>
  <r>
    <x v="3336"/>
    <x v="0"/>
    <s v="17 Again"/>
    <s v="Burr Steers"/>
    <s v="Zac Efron, Leslie Mann, Matthew Perry, Thomas Lennon, Michelle Trachtenberg, Melora Hardin, Sterling Knight, Hunter Parrish, Nicole Sullivan, Allison Miller"/>
    <x v="2"/>
    <s v="January 1, 2021"/>
    <n v="2021"/>
    <x v="17"/>
    <n v="17"/>
    <s v="PG-13"/>
    <x v="1"/>
    <s v="Guidance"/>
    <n v="102"/>
    <s v="Medium"/>
    <x v="5"/>
  </r>
  <r>
    <x v="3337"/>
    <x v="0"/>
    <s v="1BR"/>
    <s v="David Marmor"/>
    <s v="Nicole Brydon Bloom, Giles Matthey, Taylor Nichols, Alan Blumenfeld, Celeste Sully, Susan Davis, Clayton Hoff, Earnestine Phillips"/>
    <x v="2"/>
    <s v="August 23, 2020"/>
    <n v="2021"/>
    <x v="23"/>
    <n v="7"/>
    <s v="TV-MA"/>
    <x v="0"/>
    <s v="Restricted"/>
    <n v="90"/>
    <s v="Medium"/>
    <x v="227"/>
  </r>
  <r>
    <x v="3338"/>
    <x v="0"/>
    <s v="1st Summoning"/>
    <s v="Raymond Wood"/>
    <s v="Hayley Lovitt, Teddy Cole, Brook Todd, Ace Harney, Jason Macdonald"/>
    <x v="2"/>
    <s v="July 26, 2019"/>
    <n v="2021"/>
    <x v="21"/>
    <n v="8"/>
    <s v="TV-MA"/>
    <x v="0"/>
    <s v="Restricted"/>
    <n v="94"/>
    <s v="Medium"/>
    <x v="143"/>
  </r>
  <r>
    <x v="3339"/>
    <x v="0"/>
    <s v="20 Feet From Stardom"/>
    <s v="Morgan Neville"/>
    <s v="Darlene Love, Merry Clayton, Lisa Fischer, Tta Vega, Claudia Lennear, Judith Hill, Bruce Springsteen, Mick Jagger, Stevie Wonder, Sting, Bette Midler, Cissy Houston, Sheryl Crow, Tata Vega"/>
    <x v="2"/>
    <s v="September 22, 2018"/>
    <n v="2021"/>
    <x v="4"/>
    <n v="13"/>
    <s v="PG-13"/>
    <x v="1"/>
    <s v="Guidance"/>
    <n v="91"/>
    <s v="Medium"/>
    <x v="18"/>
  </r>
  <r>
    <x v="3340"/>
    <x v="0"/>
    <s v="2036 Origin Unknown"/>
    <s v="Hasraf Dulull"/>
    <s v="Katee Sackhoff, Ray Fearon, Julie Cox, Steven Cree, David Tse, Joe David Walters"/>
    <x v="1"/>
    <s v="December 20, 2018"/>
    <n v="2021"/>
    <x v="21"/>
    <n v="8"/>
    <s v="TV-14"/>
    <x v="1"/>
    <s v="Guidance"/>
    <n v="95"/>
    <s v="Medium"/>
    <x v="267"/>
  </r>
  <r>
    <x v="3341"/>
    <x v="0"/>
    <s v="20th Century Women"/>
    <s v="Mike Mills"/>
    <s v="Annette Bening, Elle Fanning, Greta Gerwig, Lucas Jade Zumann, Billy Crudup"/>
    <x v="2"/>
    <s v="June 28, 2019"/>
    <n v="2021"/>
    <x v="32"/>
    <n v="10"/>
    <s v="R"/>
    <x v="0"/>
    <s v="Restricted"/>
    <n v="119"/>
    <s v="Medium"/>
    <x v="44"/>
  </r>
  <r>
    <x v="3342"/>
    <x v="0"/>
    <s v="21 &amp; Over"/>
    <s v="Jon Lucas, Scott Moore"/>
    <s v="Miles Teller, Skylar Astin, Justin Chon, Sarah Wright, Jonathan Keltz, Franois Chau, Russell Hodgkinson, Daniel Booko, Russell Mercado, Josie Loren, Dustin Ybarra"/>
    <x v="2"/>
    <s v="April 16, 2019"/>
    <n v="2021"/>
    <x v="4"/>
    <n v="13"/>
    <s v="R"/>
    <x v="0"/>
    <s v="Restricted"/>
    <n v="93"/>
    <s v="Medium"/>
    <x v="5"/>
  </r>
  <r>
    <x v="3343"/>
    <x v="0"/>
    <s v="2307: Winter's Dream"/>
    <s v="Joey Curtis"/>
    <s v="Paul Sidhu, Arielle Holmes, Branden Coles, Kelcey Watson, Anne-Solenne Hatte, Brad Potts, Timothy Lee DePriest, Fernando Argosino, Duchess Dukes, Harwood Gordon, Stormi Henley"/>
    <x v="2"/>
    <s v="March 1, 2018"/>
    <n v="2021"/>
    <x v="32"/>
    <n v="10"/>
    <s v="TV-MA"/>
    <x v="0"/>
    <s v="Restricted"/>
    <n v="101"/>
    <s v="Medium"/>
    <x v="240"/>
  </r>
  <r>
    <x v="3344"/>
    <x v="0"/>
    <s v="24 Hours to Live"/>
    <s v="Brian Smrz"/>
    <s v="Ethan Hawke, Xu Qing, Paul Anderson, Rutger Hauer, Tyrone Keogh, Nathalie Boltt, Liam Cunningham"/>
    <x v="403"/>
    <s v="April 7, 2018"/>
    <n v="2021"/>
    <x v="5"/>
    <n v="9"/>
    <s v="R"/>
    <x v="0"/>
    <s v="Restricted"/>
    <n v="93"/>
    <s v="Medium"/>
    <x v="12"/>
  </r>
  <r>
    <x v="3345"/>
    <x v="0"/>
    <s v="27, el club de los malditos"/>
    <s v="Nicanor Loreti"/>
    <s v="Diego Capusotto, Sofa Gala, Daniel Aroz, Willy Toledo, El Polaco, Paula Manzone, Yayo Guridi, Guillermo Toledo"/>
    <x v="42"/>
    <s v="May 1, 2018"/>
    <n v="2021"/>
    <x v="21"/>
    <n v="8"/>
    <s v="TV-MA"/>
    <x v="0"/>
    <s v="Restricted"/>
    <n v="82"/>
    <s v="Short"/>
    <x v="45"/>
  </r>
  <r>
    <x v="3346"/>
    <x v="0"/>
    <s v="27: Gone Too Soon"/>
    <s v="Simon Napier-Bell"/>
    <s v="Janis Joplin, Jimi Hendrix, Amy Winehouse, Jim Morrison, Kurt Cobain"/>
    <x v="1"/>
    <s v="May 1, 2018"/>
    <n v="2021"/>
    <x v="5"/>
    <n v="9"/>
    <s v="TV-MA"/>
    <x v="0"/>
    <s v="Restricted"/>
    <n v="70"/>
    <s v="Short"/>
    <x v="65"/>
  </r>
  <r>
    <x v="3347"/>
    <x v="0"/>
    <s v="28 Days"/>
    <s v="Betty Thomas"/>
    <s v="Sandra Bullock, Viggo Mortensen, Dominic West, Diane Ladd, Elizabeth Perkins, Steve Buscemi, Alan Tudyk, Mike O'Malley, Azura Skye, Reni Santoni, Marianne Jean-Baptiste"/>
    <x v="2"/>
    <s v="September 30, 2020"/>
    <n v="2021"/>
    <x v="42"/>
    <n v="26"/>
    <s v="PG-13"/>
    <x v="1"/>
    <s v="Guidance"/>
    <n v="104"/>
    <s v="Medium"/>
    <x v="2"/>
  </r>
  <r>
    <x v="3348"/>
    <x v="0"/>
    <s v="3 Generations"/>
    <s v="Gaby Dellal"/>
    <s v="Elle Fanning, Naomi Watts, Susan Sarandon, Tate Donovan, Linda Emond, Jordan Carlos, Sam Trammell, Maria Dizzia, Tessa Albertson"/>
    <x v="2"/>
    <s v="August 28, 2017"/>
    <n v="2021"/>
    <x v="25"/>
    <n v="11"/>
    <s v="PG-13"/>
    <x v="1"/>
    <s v="Guidance"/>
    <n v="92"/>
    <s v="Medium"/>
    <x v="157"/>
  </r>
  <r>
    <x v="3349"/>
    <x v="0"/>
    <s v="3 Heroines"/>
    <s v="Iman Brotoseno"/>
    <s v="Reza Rahadian, Bunga Citra Lestari, Tara Basro, Chelsea Islan"/>
    <x v="58"/>
    <s v="January 5, 2019"/>
    <n v="2021"/>
    <x v="32"/>
    <n v="10"/>
    <s v="TV-PG"/>
    <x v="2"/>
    <s v="Guidance"/>
    <n v="124"/>
    <s v="Medium"/>
    <x v="119"/>
  </r>
  <r>
    <x v="3350"/>
    <x v="0"/>
    <s v="30 Days of Luxury"/>
    <s v="Hani Hamdi"/>
    <s v="Taher Farouz, Sad Al-Saghir, Ahmad Faloks, Soleiman Eid, Mahmood El-Laithi, Hesham Ismail, Shaima Saif, Nermin Maher, Sofinar"/>
    <x v="65"/>
    <s v="April 18, 2019"/>
    <n v="2021"/>
    <x v="32"/>
    <n v="10"/>
    <s v="TV-14"/>
    <x v="1"/>
    <s v="Guidance"/>
    <n v="91"/>
    <s v="Medium"/>
    <x v="43"/>
  </r>
  <r>
    <x v="3351"/>
    <x v="0"/>
    <s v="30 Minutes or Less"/>
    <s v="Ruben Fleischer"/>
    <s v="Jesse Eisenberg, Danny McBride, Aziz Ansari, Nick Swardson, Dilshad Vadsaria, Michael Pea, Bianca Kajlich, Fred Ward"/>
    <x v="2"/>
    <s v="January 1, 2021"/>
    <n v="2021"/>
    <x v="15"/>
    <n v="15"/>
    <s v="R"/>
    <x v="0"/>
    <s v="Restricted"/>
    <n v="83"/>
    <s v="Short"/>
    <x v="27"/>
  </r>
  <r>
    <x v="3352"/>
    <x v="0"/>
    <s v="300 Miles to Heaven"/>
    <s v="Maciej Dejczer"/>
    <s v="Krzysztof Stroiski, Andrzej Mellin, Adrianna Biedrzyska, Adrianna Biedrzyska, Rafa Zimowski, Kama Kowalewska, Wiesaw Komasa, Aleksander Bednarz, Jadwiga Jankowska-Cieslak, Wojciech Klata"/>
    <x v="404"/>
    <s v="October 1, 2019"/>
    <n v="2021"/>
    <x v="27"/>
    <n v="37"/>
    <s v="TV-14"/>
    <x v="1"/>
    <s v="Guidance"/>
    <n v="93"/>
    <s v="Medium"/>
    <x v="3"/>
  </r>
  <r>
    <x v="3353"/>
    <x v="0"/>
    <s v="42 Grams"/>
    <s v="Jack C. Newell"/>
    <s v="Jake Bickelhaupt"/>
    <x v="2"/>
    <s v="February 1, 2018"/>
    <n v="2021"/>
    <x v="5"/>
    <n v="9"/>
    <s v="TV-MA"/>
    <x v="0"/>
    <s v="Restricted"/>
    <n v="81"/>
    <s v="Short"/>
    <x v="65"/>
  </r>
  <r>
    <x v="3354"/>
    <x v="0"/>
    <s v="4th Man Out"/>
    <s v="Andrew Nackman"/>
    <s v="Evan Todd, Parker Young, Chord Overstreet, Jon Gabrus, Kate Flannery, Brooke Dillman, Jennifer Damiano, Jordan Lane Price, Alex Rennie, Jake Epstein"/>
    <x v="2"/>
    <s v="May 5, 2016"/>
    <n v="2021"/>
    <x v="25"/>
    <n v="11"/>
    <s v="NR"/>
    <x v="4"/>
    <s v="Guidance"/>
    <n v="86"/>
    <s v="Short"/>
    <x v="268"/>
  </r>
  <r>
    <x v="3355"/>
    <x v="0"/>
    <s v="5 to 7"/>
    <s v="Victor Levin"/>
    <s v="Anton Yelchin, Brnice Marlohe, Olivia Thirlby, Lambert Wilson, Frank Langella, Glenn Close"/>
    <x v="2"/>
    <s v="March 16, 2017"/>
    <n v="2021"/>
    <x v="28"/>
    <n v="12"/>
    <s v="R"/>
    <x v="0"/>
    <s v="Restricted"/>
    <n v="97"/>
    <s v="Medium"/>
    <x v="34"/>
  </r>
  <r>
    <x v="3356"/>
    <x v="0"/>
    <s v="50 First Dates"/>
    <s v="Peter Segal"/>
    <s v="Adam Sandler, Drew Barrymore, Rob Schneider, Sean Astin, Lusia Strus, Dan Aykroyd, Amy Hill, Allen Covert, Blake Clark, Maya Rudolph"/>
    <x v="2"/>
    <s v="December 1, 2020"/>
    <n v="2021"/>
    <x v="14"/>
    <n v="22"/>
    <s v="PG-13"/>
    <x v="1"/>
    <s v="Guidance"/>
    <n v="99"/>
    <s v="Medium"/>
    <x v="35"/>
  </r>
  <r>
    <x v="3357"/>
    <x v="0"/>
    <s v="50/50"/>
    <s v="Jonathan Levine"/>
    <s v="Joseph Gordon-Levitt, Seth Rogen, Anna Kendrick, Bryce Dallas Howard, Anjelica Huston, Serge Houde, Andrew Airlie, Matt Frewer, Philip Baker Hall, Marie Avgeropoulos, Jessica Parker Kennedy"/>
    <x v="2"/>
    <s v="June 1, 2019"/>
    <n v="2021"/>
    <x v="15"/>
    <n v="15"/>
    <s v="R"/>
    <x v="0"/>
    <s v="Restricted"/>
    <n v="100"/>
    <s v="Medium"/>
    <x v="22"/>
  </r>
  <r>
    <x v="3358"/>
    <x v="0"/>
    <s v="5CM"/>
    <s v="Rizal Mantovani"/>
    <s v="Herjunot Ali, Raline Shah, Fedi Nuril, Pevita Pearce, Saykoji, Denny Sumargo, Didi Petet, Firrina Sinatrya"/>
    <x v="58"/>
    <s v="September 28, 2018"/>
    <n v="2021"/>
    <x v="10"/>
    <n v="14"/>
    <s v="TV-14"/>
    <x v="1"/>
    <s v="Guidance"/>
    <n v="126"/>
    <s v="Medium"/>
    <x v="3"/>
  </r>
  <r>
    <x v="3359"/>
    <x v="0"/>
    <s v="6 Days"/>
    <s v="Toa Fraser"/>
    <s v="Jamie Bell, Abbie Cornish, Mark Strong, Martin Shaw, Ben Turner, Aymen Hamdouchi, Tim Pigott-Smith, Robert Portal, Colin Garlick, Andrew Grainger, Martin Hancock, Emun Elliott"/>
    <x v="405"/>
    <s v="February 8, 2018"/>
    <n v="2021"/>
    <x v="5"/>
    <n v="9"/>
    <s v="R"/>
    <x v="0"/>
    <s v="Restricted"/>
    <n v="94"/>
    <s v="Medium"/>
    <x v="53"/>
  </r>
  <r>
    <x v="3360"/>
    <x v="0"/>
    <s v="6-5=2"/>
    <s v="Bharat Jain"/>
    <s v="Prashantt Guptha, Gaurav Paswala, Gaurav Kothari, Disha Kapoor, Niharica Raizada, Ashrut Jain, Darshan Machamada"/>
    <x v="4"/>
    <s v="November 1, 2017"/>
    <n v="2021"/>
    <x v="28"/>
    <n v="12"/>
    <s v="TV-MA"/>
    <x v="0"/>
    <s v="Restricted"/>
    <n v="103"/>
    <s v="Medium"/>
    <x v="86"/>
  </r>
  <r>
    <x v="3361"/>
    <x v="0"/>
    <s v="68 Kill"/>
    <s v="Trent Haaga"/>
    <s v="Matthew Gray Gubler, AnnaLynne McCord, Alisha Boe, Sheila Vand, Sam Eidson, James Moses Black, Ajay Mehta, Michael Beasley, David Maldonado, Hallie Grace Bradley, Peter Jaymes Jr., Eric Podnar, Lucy Faust"/>
    <x v="2"/>
    <s v="September 1, 2019"/>
    <n v="2021"/>
    <x v="5"/>
    <n v="9"/>
    <s v="R"/>
    <x v="0"/>
    <s v="Restricted"/>
    <n v="96"/>
    <s v="Medium"/>
    <x v="269"/>
  </r>
  <r>
    <x v="3362"/>
    <x v="1"/>
    <s v="7 (Seven)"/>
    <s v="Nizar Shafi"/>
    <s v="Rahman, Havish, Regina Cassandra, Nandita Swetha, Anisha Ambrose, Tridha Choudhury, Pujitha Ponnada, Aditi Arya"/>
    <x v="4"/>
    <s v="July 30, 2019"/>
    <n v="2021"/>
    <x v="23"/>
    <n v="7"/>
    <s v="TV-14"/>
    <x v="1"/>
    <s v="Guidance"/>
    <s v="1 Season"/>
    <s v="Seasons"/>
    <x v="61"/>
  </r>
  <r>
    <x v="3363"/>
    <x v="0"/>
    <s v="7 Din Mohabbat In"/>
    <s v="Meenu Gaur, Farjad Nabi"/>
    <s v="Mahira Khan, Sheheryar Munawar, Javed Sheikh, Hina Dilpazeer, Amna Ilyas, Mira Sethi, Rimal Ali, Salahuddin Tunio, Aamir Qureshi, Adnan Shah"/>
    <x v="283"/>
    <s v="May 15, 2019"/>
    <n v="2021"/>
    <x v="21"/>
    <n v="8"/>
    <s v="TV-PG"/>
    <x v="2"/>
    <s v="Guidance"/>
    <n v="137"/>
    <s v="Medium"/>
    <x v="48"/>
  </r>
  <r>
    <x v="3364"/>
    <x v="0"/>
    <s v="A Bad Moms Christmas"/>
    <s v="Jon Lucas, Scott Moore"/>
    <s v="Mila Kunis, Kristen Bell, Kathryn Hahn, Susan Sarandon, Christine Baranski, Jay Hernandez, Cheryl Hines, Peter Gallagher, Justin Hartley"/>
    <x v="48"/>
    <s v="February 14, 2020"/>
    <n v="2021"/>
    <x v="5"/>
    <n v="9"/>
    <s v="R"/>
    <x v="0"/>
    <s v="Restricted"/>
    <n v="104"/>
    <s v="Medium"/>
    <x v="5"/>
  </r>
  <r>
    <x v="3365"/>
    <x v="0"/>
    <s v="A Billion Colour Story"/>
    <s v="Padmakumar Narasimhamurthy"/>
    <s v="Dhruva Padmakumar, Gaurav Sharma, Vasuki"/>
    <x v="4"/>
    <s v="April 1, 2018"/>
    <n v="2021"/>
    <x v="32"/>
    <n v="10"/>
    <s v="TV-14"/>
    <x v="1"/>
    <s v="Guidance"/>
    <n v="104"/>
    <s v="Medium"/>
    <x v="0"/>
  </r>
  <r>
    <x v="3366"/>
    <x v="0"/>
    <s v="A Boy Called Po"/>
    <s v="John Asher"/>
    <s v="Christopher Gorham, Julian Feder, Kaitlin Doubleday, Andrew Bowen, Caitlin Carmichael, Sean Gunn, Bryan Batt, Fay Masterson, Brian George"/>
    <x v="2"/>
    <s v="January 15, 2018"/>
    <n v="2021"/>
    <x v="32"/>
    <n v="10"/>
    <s v="PG"/>
    <x v="2"/>
    <s v="Guidance"/>
    <n v="94"/>
    <s v="Medium"/>
    <x v="150"/>
  </r>
  <r>
    <x v="3367"/>
    <x v="0"/>
    <s v="A Bridge Too Far"/>
    <s v="Richard Attenborough"/>
    <s v="Dirk Bogarde, James Caan, Michael Caine, Sean Connery, Edward Fox, Elliott Gould, Gene Hackman, Anthony Hopkins, Hardy Krger, Laurence Olivier, Ryan O'Neal, Robert Redford, Maximilian Schell, Liv Ullmann"/>
    <x v="31"/>
    <s v="July 1, 2020"/>
    <n v="2021"/>
    <x v="62"/>
    <n v="49"/>
    <s v="PG"/>
    <x v="2"/>
    <s v="Guidance"/>
    <n v="176"/>
    <s v="Medium"/>
    <x v="9"/>
  </r>
  <r>
    <x v="3368"/>
    <x v="0"/>
    <s v="A Clockwork Orange"/>
    <s v="Stanley Kubrick"/>
    <s v="Malcolm McDowell, Patrick Magee, Michael Bates, Warren Clarke, Adrienne Corri, Paul Farrell, Miriam Karlin, James Marcus"/>
    <x v="11"/>
    <s v="November 1, 2020"/>
    <n v="2021"/>
    <x v="59"/>
    <n v="55"/>
    <s v="R"/>
    <x v="0"/>
    <s v="Restricted"/>
    <n v="137"/>
    <s v="Medium"/>
    <x v="270"/>
  </r>
  <r>
    <x v="3369"/>
    <x v="0"/>
    <s v="A Dangerous Woman"/>
    <s v="Stephen Gyllenhaal"/>
    <s v="Debra Winger, Barbara Hershey, Gabriel Byrne, Laurie Metcalf, John Terry, Maggie Gyllenhaal, Jake Gyllenhaal, Chloe Webb, David Strathairn"/>
    <x v="2"/>
    <s v="April 1, 2018"/>
    <n v="2021"/>
    <x v="0"/>
    <n v="33"/>
    <s v="R"/>
    <x v="0"/>
    <s v="Restricted"/>
    <n v="101"/>
    <s v="Medium"/>
    <x v="21"/>
  </r>
  <r>
    <x v="3370"/>
    <x v="0"/>
    <s v="A Family Affair"/>
    <s v="Tom Fassaert"/>
    <s v="Tom Fassaert"/>
    <x v="406"/>
    <s v="October 16, 2016"/>
    <n v="2021"/>
    <x v="25"/>
    <n v="11"/>
    <s v="TV-PG"/>
    <x v="2"/>
    <s v="Guidance"/>
    <n v="111"/>
    <s v="Medium"/>
    <x v="98"/>
  </r>
  <r>
    <x v="3371"/>
    <x v="0"/>
    <s v="A Family Man"/>
    <s v="Mark Williams"/>
    <s v="Gerard Butler, Gretchen Mol, Alison Brie, Willem Dafoe, Alfred Molina, Maxwell Jenkins, Anupam Kher, Dustin Milligan"/>
    <x v="41"/>
    <s v="December 15, 2019"/>
    <n v="2021"/>
    <x v="32"/>
    <n v="10"/>
    <s v="R"/>
    <x v="0"/>
    <s v="Restricted"/>
    <n v="110"/>
    <s v="Medium"/>
    <x v="24"/>
  </r>
  <r>
    <x v="3372"/>
    <x v="0"/>
    <s v="A Flying Jatt"/>
    <s v="Remo D'Souza"/>
    <s v="Tiger Shroff, Jacqueline Fernandez, Nathan Jones, Kay Kay Menon, Amrita Singh, Gaurav Pandey, Shraddha Kapoor, Amrita Puri"/>
    <x v="4"/>
    <s v="November 15, 2017"/>
    <n v="2021"/>
    <x v="32"/>
    <n v="10"/>
    <s v="TV-14"/>
    <x v="1"/>
    <s v="Guidance"/>
    <n v="142"/>
    <s v="Medium"/>
    <x v="193"/>
  </r>
  <r>
    <x v="3373"/>
    <x v="0"/>
    <s v="A Glimpse Inside the Mind of Charles Swan III"/>
    <s v="Roman Coppola"/>
    <s v="Charlie Sheen, Jason Schwartzman, Bill Murray, Katheryn Winnick, Patricia Arquette, Aubrey Plaza, Mary Elizabeth Winstead, Dermot Mulroney"/>
    <x v="2"/>
    <s v="July 15, 2018"/>
    <n v="2021"/>
    <x v="10"/>
    <n v="14"/>
    <s v="R"/>
    <x v="0"/>
    <s v="Restricted"/>
    <n v="86"/>
    <s v="Short"/>
    <x v="56"/>
  </r>
  <r>
    <x v="3374"/>
    <x v="0"/>
    <s v="A Haunted House"/>
    <s v="Michael Tiddes"/>
    <s v="Marlon Wayans, Essence Atkins, Cedric the Entertainer, Nick Swardson, David Koechner, Dave Sheridan, Affion Crockett, J.B. Smoove, Andrew Daly, Alanna Ubach"/>
    <x v="2"/>
    <s v="February 21, 2020"/>
    <n v="2021"/>
    <x v="4"/>
    <n v="13"/>
    <s v="R"/>
    <x v="0"/>
    <s v="Restricted"/>
    <n v="86"/>
    <s v="Short"/>
    <x v="106"/>
  </r>
  <r>
    <x v="3375"/>
    <x v="0"/>
    <s v="A Haunting at Silver Falls: The Return"/>
    <s v="Teo Konuralp"/>
    <s v="Laura Flannery, James Cavlo, Harry Hains, Clemmie Dugdale, Dendrie Taylor, Bryan Chesters, Jennifer Dorogi, Adam Lazarre-White, Nikita Ramsey"/>
    <x v="2"/>
    <s v="September 17, 2019"/>
    <n v="2021"/>
    <x v="23"/>
    <n v="7"/>
    <s v="TV-14"/>
    <x v="1"/>
    <s v="Guidance"/>
    <n v="80"/>
    <s v="Short"/>
    <x v="143"/>
  </r>
  <r>
    <x v="3376"/>
    <x v="0"/>
    <s v="A Holiday Engagement"/>
    <s v="Jim Fall"/>
    <s v="Bonnie Somerville, Shelley Long, Jordan Bridges, Sam McMurray, Haylie Duff, Sam Horrigan, Carrie Wiita, Chris McKenna, Edi Patterson, Jennifer Elise Cox"/>
    <x v="2"/>
    <s v="November 4, 2019"/>
    <n v="2021"/>
    <x v="15"/>
    <n v="15"/>
    <s v="TV-G"/>
    <x v="2"/>
    <s v="Guidance"/>
    <n v="92"/>
    <s v="Medium"/>
    <x v="174"/>
  </r>
  <r>
    <x v="3377"/>
    <x v="0"/>
    <s v="A Kind of Murder"/>
    <s v="Andy Goddard"/>
    <s v="Patrick Wilson, Jessica Biel, Vincent Kartheiser, Haley Bennett, Eddie Marsan, Jon Osbeck, Radek Lord, Christine Dye"/>
    <x v="2"/>
    <s v="May 1, 2017"/>
    <n v="2021"/>
    <x v="32"/>
    <n v="10"/>
    <s v="R"/>
    <x v="0"/>
    <s v="Restricted"/>
    <n v="96"/>
    <s v="Medium"/>
    <x v="7"/>
  </r>
  <r>
    <x v="3378"/>
    <x v="0"/>
    <s v="A Most Violent Year"/>
    <s v="J.C. Chandor"/>
    <s v="Oscar Isaac, Jessica Chastain, David Oyelowo, Albert Brooks, Elyes Gabel, Catalina Sandino Moreno, Christopher Abbott, Peter Gerety, Alessandro Nivola"/>
    <x v="354"/>
    <s v="July 22, 2018"/>
    <n v="2021"/>
    <x v="28"/>
    <n v="12"/>
    <s v="R"/>
    <x v="0"/>
    <s v="Restricted"/>
    <n v="125"/>
    <s v="Medium"/>
    <x v="13"/>
  </r>
  <r>
    <x v="3379"/>
    <x v="0"/>
    <s v="A Night at the Roxbury"/>
    <s v="John Fortenberry"/>
    <s v="Will Ferrell, Chris Kattan, Dan Hedaya, Molly Shannon, Richard Grieco, Loni Anderson, Elisa Donovan, Gigi Rice, Lochlyn Munro, Dwayne Hickman"/>
    <x v="2"/>
    <s v="December 1, 2019"/>
    <n v="2021"/>
    <x v="2"/>
    <n v="28"/>
    <s v="PG-13"/>
    <x v="1"/>
    <s v="Guidance"/>
    <n v="82"/>
    <s v="Short"/>
    <x v="29"/>
  </r>
  <r>
    <x v="3380"/>
    <x v="0"/>
    <s v="A Noble Intention"/>
    <s v="Joram Lrsen"/>
    <s v="Gijs Scholten van Aschat, Jacob Derwig, Rifka Lodeizen, Juda Goslinga, Zeb Troostwijk, Elisabeth Hesemans, Joosje Duk"/>
    <x v="119"/>
    <s v="September 1, 2016"/>
    <n v="2021"/>
    <x v="25"/>
    <n v="11"/>
    <s v="TV-MA"/>
    <x v="0"/>
    <s v="Restricted"/>
    <n v="111"/>
    <s v="Medium"/>
    <x v="3"/>
  </r>
  <r>
    <x v="3381"/>
    <x v="0"/>
    <s v="A Patch of Fog"/>
    <s v="Michael Lennox"/>
    <s v="Stephen Graham, Conleth Hill, Lara Pulver, Arsher Ali, Stuart Graham, Ian McElhinney"/>
    <x v="1"/>
    <s v="April 15, 2017"/>
    <n v="2021"/>
    <x v="25"/>
    <n v="11"/>
    <s v="TV-MA"/>
    <x v="0"/>
    <s v="Restricted"/>
    <n v="92"/>
    <s v="Medium"/>
    <x v="13"/>
  </r>
  <r>
    <x v="3382"/>
    <x v="0"/>
    <s v="A Perfect Man"/>
    <s v="Kees Van Oostrum"/>
    <s v="Liev Schreiber, Jeanne Tripplehorn, Joelle Carter, Louise Fletcher, Katie Carr, Rene Soutendijk, Huub Stapel, Michael Pas"/>
    <x v="2"/>
    <s v="June 6, 2019"/>
    <n v="2021"/>
    <x v="4"/>
    <n v="13"/>
    <s v="R"/>
    <x v="0"/>
    <s v="Restricted"/>
    <n v="94"/>
    <s v="Medium"/>
    <x v="54"/>
  </r>
  <r>
    <x v="3383"/>
    <x v="0"/>
    <s v="A Princess for Christmas"/>
    <s v="Michael Damian"/>
    <s v="Katie McGrath, Sir Roger Moore, Sam Heughan, Travis Turner, Leilah de Meza, Miles Richardson, Charlotte Salt"/>
    <x v="2"/>
    <s v="August 28, 2020"/>
    <n v="2021"/>
    <x v="15"/>
    <n v="15"/>
    <s v="TV-PG"/>
    <x v="2"/>
    <s v="Guidance"/>
    <n v="91"/>
    <s v="Medium"/>
    <x v="202"/>
  </r>
  <r>
    <x v="3384"/>
    <x v="0"/>
    <s v="A Russell Peters Christmas"/>
    <s v="Henry Sarwer-Foner"/>
    <s v="Russell Peters, Pamela Anderson, Michael Bubl, Jon Lovitz, Scott Thompson, Faizon Love, Goapele, Ted Lange"/>
    <x v="24"/>
    <s v="November 1, 2013"/>
    <n v="2021"/>
    <x v="15"/>
    <n v="15"/>
    <s v="NR"/>
    <x v="4"/>
    <s v="Guidance"/>
    <n v="44"/>
    <s v="Short"/>
    <x v="59"/>
  </r>
  <r>
    <x v="3385"/>
    <x v="0"/>
    <s v="A Scandall"/>
    <s v="Ishaan Trivedi"/>
    <s v="Johnny Baweja, Reeth Mazumder, Manav Kaul, Tanvi Vyas, Puru Chibber, Vasundhara Kaul, Aayam Mehta, Niraj Sah"/>
    <x v="4"/>
    <s v="October 15, 2017"/>
    <n v="2021"/>
    <x v="32"/>
    <n v="10"/>
    <s v="TV-MA"/>
    <x v="0"/>
    <s v="Restricted"/>
    <n v="108"/>
    <s v="Medium"/>
    <x v="107"/>
  </r>
  <r>
    <x v="3386"/>
    <x v="0"/>
    <s v="A Separation"/>
    <s v="Asghar Farhadi"/>
    <s v="Leila Hatami, Peyman Moaadi, Shahab Hosseini, Sareh Bayat, Sarina Farhadi, Babak Karimi, Ali-Asghar Shahbazi, Shirin Yazdanbakhsh, Kimia Hosseini, Merila Zare'i, Sahabanu Zolghadr"/>
    <x v="407"/>
    <s v="March 16, 2019"/>
    <n v="2021"/>
    <x v="15"/>
    <n v="15"/>
    <s v="PG-13"/>
    <x v="1"/>
    <s v="Guidance"/>
    <n v="123"/>
    <s v="Medium"/>
    <x v="3"/>
  </r>
  <r>
    <x v="3387"/>
    <x v="0"/>
    <s v="A Serious Man"/>
    <s v="Ethan Coen, Joel Coen"/>
    <s v="Michael Stuhlbarg, Richard Kind, Fred Melamed, Sari Lennick, Adam Arkin, Amy Landecker, Alan Mandell, Fyvush Finkel, Peter Breitmayer, Aaron Wolff, Jessica McManus, Brent Braunschweig"/>
    <x v="108"/>
    <s v="January 16, 2018"/>
    <n v="2021"/>
    <x v="17"/>
    <n v="17"/>
    <s v="R"/>
    <x v="0"/>
    <s v="Restricted"/>
    <n v="106"/>
    <s v="Medium"/>
    <x v="56"/>
  </r>
  <r>
    <x v="3388"/>
    <x v="0"/>
    <s v="A Sort of Homecoming"/>
    <s v="Maria Burton"/>
    <s v="Laura Marano, Parker Mack, Katherine McNamara, Marcus Lyle Brown, Shayne Topp, Michelle Clunie, Kathleen Wilhoite"/>
    <x v="2"/>
    <s v="August 1, 2017"/>
    <n v="2021"/>
    <x v="25"/>
    <n v="11"/>
    <s v="TV-PG"/>
    <x v="2"/>
    <s v="Guidance"/>
    <n v="89"/>
    <s v="Short"/>
    <x v="44"/>
  </r>
  <r>
    <x v="3389"/>
    <x v="0"/>
    <s v="A Tale of Love and Darkness"/>
    <s v="Natalie Portman"/>
    <s v="Natalie Portman, Gilad Kahana, Amir Tessler, Moni Moshonov, Ohad Knoller, Makram Khoury, Neta Riskin, Alexander Peleg, Rotem Keinan, Tomer Kapon"/>
    <x v="261"/>
    <s v="October 25, 2019"/>
    <n v="2021"/>
    <x v="25"/>
    <n v="11"/>
    <s v="PG-13"/>
    <x v="1"/>
    <s v="Guidance"/>
    <n v="98"/>
    <s v="Medium"/>
    <x v="3"/>
  </r>
  <r>
    <x v="339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ez Jr., Tracy Morgan"/>
    <x v="2"/>
    <s v="December 1, 2020"/>
    <n v="2021"/>
    <x v="34"/>
    <n v="30"/>
    <s v="R"/>
    <x v="0"/>
    <s v="Restricted"/>
    <n v="108"/>
    <s v="Medium"/>
    <x v="35"/>
  </r>
  <r>
    <x v="3391"/>
    <x v="0"/>
    <s v="A Thousand Words"/>
    <s v="Brian Robbins"/>
    <s v="Eddie Murphy, Kerry Washington, Cliff Curtis, Clark Duke, Allison Janney, Ruby Dee, John Witherspoon, Jack McBrayer"/>
    <x v="2"/>
    <s v="July 1, 2020"/>
    <n v="2021"/>
    <x v="10"/>
    <n v="14"/>
    <s v="PG-13"/>
    <x v="1"/>
    <s v="Guidance"/>
    <n v="92"/>
    <s v="Medium"/>
    <x v="5"/>
  </r>
  <r>
    <x v="3392"/>
    <x v="0"/>
    <s v="A Walk to Remember"/>
    <s v="Adam Shankman"/>
    <s v="Mandy Moore, Shane West, Peter Coyote, Daryl Hannah, Lauren German, Clayne Crawford, Al Thompson"/>
    <x v="2"/>
    <s v="July 1, 2020"/>
    <n v="2021"/>
    <x v="12"/>
    <n v="24"/>
    <s v="PG"/>
    <x v="2"/>
    <s v="Guidance"/>
    <n v="102"/>
    <s v="Medium"/>
    <x v="21"/>
  </r>
  <r>
    <x v="3393"/>
    <x v="0"/>
    <s v="A Wednesday"/>
    <s v="Neeraj Pandey"/>
    <s v="Anupam Kher, Naseeruddin Shah, Jimmy Shergill, Deepal Shaw, Aamir Bashir, Kali Prasad Mukherjee, Vijay Bhatia, Chetan Pandit"/>
    <x v="4"/>
    <s v="November 1, 2018"/>
    <n v="2021"/>
    <x v="16"/>
    <n v="18"/>
    <s v="TV-MA"/>
    <x v="0"/>
    <s v="Restricted"/>
    <n v="103"/>
    <s v="Medium"/>
    <x v="53"/>
  </r>
  <r>
    <x v="3394"/>
    <x v="0"/>
    <s v="A Wrinkle in Time"/>
    <s v="Ava DuVernay"/>
    <s v="Storm Reid, Oprah Winfrey, Reese Witherspoon, Mindy Kaling, Deric McCabe, Levi Miller, Chris Pine, Gugu Mbatha-Raw, Zach Galifianakis, Michael Pea, Bellamy Young, Andr Holland, Will McCormack, Rowan Blanchard, Daniel MacPherson"/>
    <x v="2"/>
    <s v="September 25, 2018"/>
    <n v="2021"/>
    <x v="21"/>
    <n v="8"/>
    <s v="PG"/>
    <x v="2"/>
    <s v="Guidance"/>
    <n v="110"/>
    <s v="Medium"/>
    <x v="80"/>
  </r>
  <r>
    <x v="3395"/>
    <x v="0"/>
    <s v="A.M.I."/>
    <s v="Rusty Nixon"/>
    <s v="Debs Howard, Philip Granger, Sam Robert Muik, Havana Guppy, Bonnie Hay, Veronica Hampson, Lori Triolo, Andrew Coghlan, Laura Mitchell, Elinet Louicius"/>
    <x v="24"/>
    <s v="October 1, 2020"/>
    <n v="2021"/>
    <x v="23"/>
    <n v="7"/>
    <s v="TV-MA"/>
    <x v="0"/>
    <s v="Restricted"/>
    <n v="77"/>
    <s v="Short"/>
    <x v="55"/>
  </r>
  <r>
    <x v="3396"/>
    <x v="0"/>
    <s v="A.X.L."/>
    <s v="Oliver Daly"/>
    <s v="Alex Neustaedter, Becky G., Alex MacNicoll, Dominic Rains, Thomas Jane, Lou Taylor Pucci, Patricia De Leon, Niko Guardado, Ted McGinley, Marie-Franoise Theodore, Eric Etebari, Dorian Kingi"/>
    <x v="2"/>
    <s v="March 20, 2019"/>
    <n v="2021"/>
    <x v="21"/>
    <n v="8"/>
    <s v="PG"/>
    <x v="2"/>
    <s v="Guidance"/>
    <n v="99"/>
    <s v="Medium"/>
    <x v="271"/>
  </r>
  <r>
    <x v="3397"/>
    <x v="0"/>
    <s v="Ak Tesadfleri Sever"/>
    <s v="mer Faruk Sorak"/>
    <s v="Mehmet Gnsr, Belim Bilgin, Ayda Aksel, Altan Erkekli, Sebnem Snmez, Hseyin Avni Danyal, Berna Konur, mit Blent Diner"/>
    <x v="104"/>
    <s v="April 4, 2018"/>
    <n v="2021"/>
    <x v="15"/>
    <n v="15"/>
    <s v="TV-MA"/>
    <x v="0"/>
    <s v="Restricted"/>
    <n v="122"/>
    <s v="Medium"/>
    <x v="23"/>
  </r>
  <r>
    <x v="3398"/>
    <x v="0"/>
    <s v="Aadu 2"/>
    <s v="Midhun Manuel Thomas"/>
    <s v="Jayasurya, Vinayakan, Sunny Wayne, Vijay Babu, Saiju Kurup, Vineeth Mohan, Unni Rajan P. Dev, Dharmajan Bolgatty, Indrans"/>
    <x v="4"/>
    <s v="May 15, 2018"/>
    <n v="2021"/>
    <x v="5"/>
    <n v="9"/>
    <s v="TV-MA"/>
    <x v="0"/>
    <s v="Restricted"/>
    <n v="150"/>
    <s v="Medium"/>
    <x v="43"/>
  </r>
  <r>
    <x v="3399"/>
    <x v="0"/>
    <s v="Aajcha Divas Majha"/>
    <s v="Chandrakant Kulkarni"/>
    <s v="Sachin Khedekar, Ashwini Bhave, Mahesh Manjrekar, Hrishikesh Joshi, Satish Alekar, Sunil Tawde, Pushkar Shrotri, Anand Ingle"/>
    <x v="4"/>
    <s v="January 1, 2018"/>
    <n v="2021"/>
    <x v="4"/>
    <n v="13"/>
    <s v="TV-PG"/>
    <x v="2"/>
    <s v="Guidance"/>
    <n v="126"/>
    <s v="Medium"/>
    <x v="36"/>
  </r>
  <r>
    <x v="3400"/>
    <x v="0"/>
    <s v="Aarakshan"/>
    <s v="Prakash Jha"/>
    <s v="Amitabh Bachchan, Saif Ali Khan, Manoj Bajpayee, Deepika Padukone, Prateik, Tanvi Azmi, Saurabh Shukla, Darshan Jariwala, Yashpal Sharma, Mukesh Tiwari"/>
    <x v="4"/>
    <s v="December 31, 2019"/>
    <n v="2021"/>
    <x v="15"/>
    <n v="15"/>
    <s v="TV-14"/>
    <x v="1"/>
    <s v="Guidance"/>
    <n v="164"/>
    <s v="Medium"/>
    <x v="3"/>
  </r>
  <r>
    <x v="3401"/>
    <x v="0"/>
    <s v="Aashayein"/>
    <s v="Nagesh Kukunoor"/>
    <s v="John Abraham, Sonal Sehgal, Prateeksha Lonkar, Girish Karnad, Farida Jalal, Ashwin Chitale, Anaitha Nair, Vikram Inamdar, Vipin Bhali, Poonam Chitale, Nagesh Kukunoor"/>
    <x v="4"/>
    <s v="October 22, 2017"/>
    <n v="2021"/>
    <x v="3"/>
    <n v="16"/>
    <s v="TV-14"/>
    <x v="1"/>
    <s v="Guidance"/>
    <n v="115"/>
    <s v="Medium"/>
    <x v="3"/>
  </r>
  <r>
    <x v="3402"/>
    <x v="0"/>
    <s v="Aata Pita"/>
    <s v="Uttung Shelar"/>
    <s v="Sanjay Narvekar, Bharat Jadhav, Satish Phulekar, Ashwini Apte"/>
    <x v="4"/>
    <s v="January 1, 2018"/>
    <n v="2021"/>
    <x v="3"/>
    <n v="16"/>
    <s v="TV-14"/>
    <x v="1"/>
    <s v="Guidance"/>
    <n v="133"/>
    <s v="Medium"/>
    <x v="36"/>
  </r>
  <r>
    <x v="3403"/>
    <x v="0"/>
    <s v="Abby Sen"/>
    <s v="Atanu Ghosh"/>
    <s v="Abir Chatterjee, Raima Sen, Arunima Ghosh, Priyanka Sarkar, Sujan Mukherjee, Kanchan Mullick, Biswanath Basu, Bhaswar Chatterjee, Swagata Basu, Tuhin Mitra, Paran Banerjee, Kharaj Mukherjee, Chiranjit"/>
    <x v="4"/>
    <s v="May 1, 2017"/>
    <n v="2021"/>
    <x v="25"/>
    <n v="11"/>
    <s v="TV-PG"/>
    <x v="2"/>
    <s v="Guidance"/>
    <n v="127"/>
    <s v="Medium"/>
    <x v="36"/>
  </r>
  <r>
    <x v="3404"/>
    <x v="0"/>
    <s v="Abhinetri"/>
    <s v="A. L. Vijay"/>
    <s v="Tamannaah Bhatia, Prabhu Deva, Sonu Sood, Sapthagiri, Murli Sharma, R.V. Udhaykumar, Joy Mathew, Hema"/>
    <x v="4"/>
    <s v="May 1, 2018"/>
    <n v="2021"/>
    <x v="32"/>
    <n v="10"/>
    <s v="TV-14"/>
    <x v="1"/>
    <s v="Guidance"/>
    <n v="131"/>
    <s v="Medium"/>
    <x v="49"/>
  </r>
  <r>
    <x v="3405"/>
    <x v="1"/>
    <s v="Abnormal Summit"/>
    <s v="Jung-ah Im, Seung-uk Jo"/>
    <s v="Hyun-moo Jun, Si-kyung Sung, Se-yoon Yoo"/>
    <x v="68"/>
    <s v=" August 4, 2017"/>
    <n v="2021"/>
    <x v="5"/>
    <n v="9"/>
    <s v="TV-PG"/>
    <x v="2"/>
    <s v="Guidance"/>
    <s v="2 Seasons"/>
    <s v="Seasons"/>
    <x v="141"/>
  </r>
  <r>
    <x v="3406"/>
    <x v="0"/>
    <s v="Abominable Christmas"/>
    <s v="Chad Van De Keere"/>
    <s v="Isabella Acres, Drake Bell, Emilio Estevez, Nolan Gould, Matthew Lillard, Ray Liotta, Jane Lynch, Ariel Winter"/>
    <x v="2"/>
    <s v="February 18, 2016"/>
    <n v="2021"/>
    <x v="10"/>
    <n v="14"/>
    <s v="TV-Y7"/>
    <x v="3"/>
    <s v="Safe"/>
    <n v="44"/>
    <s v="Short"/>
    <x v="17"/>
  </r>
  <r>
    <x v="3407"/>
    <x v="0"/>
    <s v="About a Boy"/>
    <s v="Chris Weitz, Paul Weitz"/>
    <s v="Nicholas Hoult, Toni Collette, Victoria Smurfit, Sharon Small, Natalia Tena, Isabel Brook, Hugh Grant, Rachel Weisz, Nicholas Hutchison"/>
    <x v="408"/>
    <s v="February 1, 2019"/>
    <n v="2021"/>
    <x v="12"/>
    <n v="24"/>
    <s v="PG-13"/>
    <x v="1"/>
    <s v="Guidance"/>
    <n v="101"/>
    <s v="Medium"/>
    <x v="36"/>
  </r>
  <r>
    <x v="3408"/>
    <x v="0"/>
    <s v="Abzurdah"/>
    <s v="Daniela Goggi"/>
    <s v="Eugenia Surez, Esteban Lamothe, Gloria Carr, Rafael Spregelburd, Toms Ottaviano, Julieta Gullo, Zoe Hochbaum, Lucia Carolina Pecrul"/>
    <x v="42"/>
    <s v="August 25, 2016"/>
    <n v="2021"/>
    <x v="25"/>
    <n v="11"/>
    <s v="TV-MA"/>
    <x v="0"/>
    <s v="Restricted"/>
    <n v="90"/>
    <s v="Medium"/>
    <x v="3"/>
  </r>
  <r>
    <x v="3409"/>
    <x v="0"/>
    <s v="Acapulco La vida va"/>
    <s v="Alfonso Serrano Maturino"/>
    <s v="Patricio Castillo, Sergio Bustamante, Alejandro Surez, Luz Mara Jerez, Bob Isaacs, Tere Monroy"/>
    <x v="38"/>
    <s v="June 3, 2017"/>
    <n v="2021"/>
    <x v="32"/>
    <n v="10"/>
    <s v="TV-MA"/>
    <x v="0"/>
    <s v="Restricted"/>
    <n v="89"/>
    <s v="Short"/>
    <x v="36"/>
  </r>
  <r>
    <x v="3410"/>
    <x v="0"/>
    <s v="Across The Line"/>
    <s v="Julien Christian Lutz"/>
    <s v="Sarah Jeffery, Simon Paul Mutuyimana, Denis Theriault, Jeremiah Sparks, Steven Love, Cara Ricketts, Jim Codrington, Shamier Anderson, Stephan James, Lanette Ware, Hugh Thompson"/>
    <x v="24"/>
    <s v="April 1, 2019"/>
    <n v="2021"/>
    <x v="25"/>
    <n v="11"/>
    <s v="TV-MA"/>
    <x v="0"/>
    <s v="Restricted"/>
    <n v="88"/>
    <s v="Short"/>
    <x v="74"/>
  </r>
  <r>
    <x v="3411"/>
    <x v="0"/>
    <s v="Across the Universe"/>
    <s v="Julie Taymor"/>
    <s v="Evan Rachel Wood, Jim Sturgess, Joe Anderson, Dana Fuchs, Martin Luther, James Urbaniak, T.V. Carpio, Spencer Liff"/>
    <x v="31"/>
    <s v="January 1, 2019"/>
    <n v="2021"/>
    <x v="18"/>
    <n v="19"/>
    <s v="PG-13"/>
    <x v="1"/>
    <s v="Guidance"/>
    <n v="133"/>
    <s v="Medium"/>
    <x v="97"/>
  </r>
  <r>
    <x v="3412"/>
    <x v="0"/>
    <s v="Act of Valor"/>
    <s v="Mike McCoy, Scott Waugh"/>
    <s v="Keo Woolford, Drea Castro, Emilio Rivera, Rorke Denver, Jason Cottle, Ailsa Marshall, Alex Veadov, Dave, Roselyn Sanchez, Thomas Rosales Jr., Nestor Serrano, Gonzalo Menendez"/>
    <x v="2"/>
    <s v="June 1, 2020"/>
    <n v="2021"/>
    <x v="10"/>
    <n v="14"/>
    <s v="R"/>
    <x v="0"/>
    <s v="Restricted"/>
    <n v="110"/>
    <s v="Medium"/>
    <x v="12"/>
  </r>
  <r>
    <x v="3413"/>
    <x v="0"/>
    <s v="Act of Vengeance"/>
    <s v="Mahsun Krmzgl"/>
    <s v="Haluk Bilginer, Mahsun Krmzgl, Mustafa Sandal, Gina Gershon, Robert Patrick, Danny Glover, Engin Altan Dzyatan, Scott William Winters, Sharrieff Pugh"/>
    <x v="202"/>
    <s v="September 29, 2018"/>
    <n v="2021"/>
    <x v="3"/>
    <n v="16"/>
    <s v="NR"/>
    <x v="4"/>
    <s v="Guidance"/>
    <n v="112"/>
    <s v="Medium"/>
    <x v="32"/>
  </r>
  <r>
    <x v="3414"/>
    <x v="0"/>
    <s v="Acts of Violence"/>
    <s v="Brett Donowho"/>
    <s v="Cole Hauser, Bruce Willis, Shawn Ashmore, Ashton Holmes, Melissa Bolona, Patrick St. Esprit, Sophia Bush, Mike Epps"/>
    <x v="24"/>
    <s v="August 1, 2020"/>
    <n v="2021"/>
    <x v="21"/>
    <n v="8"/>
    <s v="R"/>
    <x v="0"/>
    <s v="Restricted"/>
    <n v="87"/>
    <s v="Short"/>
    <x v="12"/>
  </r>
  <r>
    <x v="3415"/>
    <x v="0"/>
    <s v="Addicted to Life"/>
    <s v="Thierry Donard"/>
    <s v="Antoine Bizet, Jesse Richman, Karsten Gefle, Wille Lindberg, Matahi Drollet, Mathias Wyss, Matt Annetts"/>
    <x v="29"/>
    <s v="June 12, 2020"/>
    <n v="2021"/>
    <x v="28"/>
    <n v="12"/>
    <s v="TV-14"/>
    <x v="1"/>
    <s v="Guidance"/>
    <n v="91"/>
    <s v="Medium"/>
    <x v="272"/>
  </r>
  <r>
    <x v="3416"/>
    <x v="0"/>
    <s v="Adore"/>
    <s v="Anne Fontaine"/>
    <s v="Naomi Watts, Robin Wright, Xavier Samuel, James Frecheville, Ben Mendelsohn, Jessica Tovey, Sophie Lowe, Gary Sweet, Alyson Standen, Skye Sutherland, Sarah Henderson"/>
    <x v="409"/>
    <s v="November 20, 2019"/>
    <n v="2021"/>
    <x v="4"/>
    <n v="13"/>
    <s v="R"/>
    <x v="0"/>
    <s v="Restricted"/>
    <n v="111"/>
    <s v="Medium"/>
    <x v="0"/>
  </r>
  <r>
    <x v="3417"/>
    <x v="0"/>
    <s v="Adrishya"/>
    <s v="Sandeep Chatterjee"/>
    <s v="Ravi Kumar, Ayesha Singh, Nishat Mallick, Archana Kotwal, Rakesh Chaturvedi Om, Nidhi Mahavan, Abhijit Sinha, Abdur Rehman"/>
    <x v="4"/>
    <s v="December 31, 2019"/>
    <n v="2021"/>
    <x v="5"/>
    <n v="9"/>
    <s v="TV-14"/>
    <x v="1"/>
    <s v="Guidance"/>
    <n v="99"/>
    <s v="Medium"/>
    <x v="62"/>
  </r>
  <r>
    <x v="3418"/>
    <x v="0"/>
    <s v="Adventures in Public School"/>
    <s v="Kyle Rideout"/>
    <s v="Daniel Doheny, Judy Greer, Siobhan Williams, Russell Peters, Grace Park, Andrew McNee, Alex Barima, Andrew Herr, Eva Day, Josh Epstein"/>
    <x v="41"/>
    <s v="August 15, 2018"/>
    <n v="2021"/>
    <x v="21"/>
    <n v="8"/>
    <s v="NR"/>
    <x v="4"/>
    <s v="Guidance"/>
    <n v="86"/>
    <s v="Short"/>
    <x v="5"/>
  </r>
  <r>
    <x v="3419"/>
    <x v="0"/>
    <s v="Afterschool"/>
    <s v="Antonio Campos"/>
    <s v="Ezra Miller, Addison Timlin, Jeremy Allen White, Michael Stuhlbarg, Emory Cohen, David Costabile, Rosemarie DeWitt, Dariusz M. Uczkowski, Gary Wilmes, Paul Sparks, Alexandra Neil, Lee Wilkof"/>
    <x v="2"/>
    <s v="August 13, 2020"/>
    <n v="2021"/>
    <x v="16"/>
    <n v="18"/>
    <s v="TV-MA"/>
    <x v="0"/>
    <s v="Restricted"/>
    <n v="107"/>
    <s v="Medium"/>
    <x v="44"/>
  </r>
  <r>
    <x v="3420"/>
    <x v="0"/>
    <s v="Aftershock"/>
    <s v="Nicols Lpez"/>
    <s v="Eli Roth, Andrea Osvrt, Ariel Levy, Natasha Yarovenko, Nicols Martnez, Lorenza Izzo, Marcial Tagle, Ramn Llao, Ignacia Allamand, Paz Bascun"/>
    <x v="272"/>
    <s v="March 7, 2018"/>
    <n v="2021"/>
    <x v="10"/>
    <n v="14"/>
    <s v="R"/>
    <x v="0"/>
    <s v="Restricted"/>
    <n v="89"/>
    <s v="Short"/>
    <x v="120"/>
  </r>
  <r>
    <x v="3421"/>
    <x v="0"/>
    <s v="Agatha and the Truth of Murder"/>
    <s v="Terry Loane"/>
    <s v="Ruth Bradley, Pippa Haywood, Dean Andrews, Bebe Cave, Blake Harrison, Tim McInnerny, Ralph Ineson, Michael McElhatton"/>
    <x v="1"/>
    <s v="January 31, 2019"/>
    <n v="2021"/>
    <x v="21"/>
    <n v="8"/>
    <s v="TV-MA"/>
    <x v="0"/>
    <s v="Restricted"/>
    <n v="92"/>
    <s v="Medium"/>
    <x v="24"/>
  </r>
  <r>
    <x v="3422"/>
    <x v="0"/>
    <s v="Ahista Ahista"/>
    <s v="Shivam Nair"/>
    <s v="Abhay Deol, Soha Ali Khan, Shayan Munshi, Kamini Khanna, Sohrab Ardeshir, Murad Ali, Shakeel Khan, Natasha Sinha, Brijendra Kala"/>
    <x v="4"/>
    <s v="December 31, 2019"/>
    <n v="2021"/>
    <x v="20"/>
    <n v="20"/>
    <s v="TV-14"/>
    <x v="1"/>
    <s v="Guidance"/>
    <n v="122"/>
    <s v="Medium"/>
    <x v="23"/>
  </r>
  <r>
    <x v="3423"/>
    <x v="0"/>
    <s v="Ai Weiwei: Never Sorry"/>
    <s v="Alison Klayman"/>
    <s v="Ai Weiwei, Lao Ai"/>
    <x v="2"/>
    <s v="March 1, 2018"/>
    <n v="2021"/>
    <x v="10"/>
    <n v="14"/>
    <s v="R"/>
    <x v="0"/>
    <s v="Restricted"/>
    <n v="91"/>
    <s v="Medium"/>
    <x v="65"/>
  </r>
  <r>
    <x v="3424"/>
    <x v="0"/>
    <s v="Aisa Yeh Jahaan"/>
    <s v="Biswajeet Bora"/>
    <s v="Palash Sen, Ira Dubey, Yashpal Sharma, Tinnu Anand, Prisha Dabbas, Kymsleen Kholie, Satish Sharma"/>
    <x v="4"/>
    <s v="October 15, 2017"/>
    <n v="2021"/>
    <x v="25"/>
    <n v="11"/>
    <s v="TV-14"/>
    <x v="1"/>
    <s v="Guidance"/>
    <n v="127"/>
    <s v="Medium"/>
    <x v="0"/>
  </r>
  <r>
    <x v="3425"/>
    <x v="0"/>
    <s v="Aitraaz"/>
    <s v="Abbas Alibhai Burmawalla, Mastan Alibhai Burmawalla"/>
    <s v="Akshay Kumar, Kareena Kapoor, Priyanka Chopra, Amrish Puri, Paresh Rawal, Annu Kapoor"/>
    <x v="4"/>
    <s v="March 1, 2018"/>
    <n v="2021"/>
    <x v="14"/>
    <n v="22"/>
    <s v="TV-14"/>
    <x v="1"/>
    <s v="Guidance"/>
    <n v="153"/>
    <s v="Medium"/>
    <x v="99"/>
  </r>
  <r>
    <x v="3426"/>
    <x v="0"/>
    <s v="Albion: The Enchanted Stallion"/>
    <s v="Castille Landon"/>
    <s v="Daniel Sharman, Jennifer Morrison, Debra Messing, Stephen Dorff, John Cleese, Liam McIntyre, Richard Kind, Avery Arendes, Castille Landon"/>
    <x v="94"/>
    <s v="July 1, 2017"/>
    <n v="2021"/>
    <x v="32"/>
    <n v="10"/>
    <s v="TV-PG"/>
    <x v="2"/>
    <s v="Guidance"/>
    <n v="106"/>
    <s v="Medium"/>
    <x v="80"/>
  </r>
  <r>
    <x v="3427"/>
    <x v="0"/>
    <s v="Alejandro Sanz: What I Was Is What I Am"/>
    <s v="Gervasio Iglesias, Alexis Morante"/>
    <s v="Alejandro Sanz"/>
    <x v="35"/>
    <s v="August 18, 2018"/>
    <n v="2021"/>
    <x v="21"/>
    <n v="8"/>
    <s v="TV-MA"/>
    <x v="0"/>
    <s v="Restricted"/>
    <n v="102"/>
    <s v="Medium"/>
    <x v="109"/>
  </r>
  <r>
    <x v="3428"/>
    <x v="0"/>
    <s v="Alice Doesn't Live Here Anymore"/>
    <s v="Martin Scorsese"/>
    <s v="Ellen Burstyn, Kris Kristofferson, Billy Green Bush, Diane Ladd, Harvey Keitel, Lelia Goldoni, Lane Bradbury, Vic Tayback, Jodie Foster, Alfred Lutter"/>
    <x v="2"/>
    <s v="July 1, 2019"/>
    <n v="2021"/>
    <x v="57"/>
    <n v="52"/>
    <s v="PG"/>
    <x v="2"/>
    <s v="Guidance"/>
    <n v="112"/>
    <s v="Medium"/>
    <x v="28"/>
  </r>
  <r>
    <x v="3429"/>
    <x v="0"/>
    <s v="Alien Contact: Outer Space"/>
    <s v="J. Michael Long"/>
    <s v="J. Michael Long"/>
    <x v="2"/>
    <s v="January 9, 2018"/>
    <n v="2021"/>
    <x v="5"/>
    <n v="9"/>
    <s v="TV-PG"/>
    <x v="2"/>
    <s v="Guidance"/>
    <n v="63"/>
    <s v="Short"/>
    <x v="65"/>
  </r>
  <r>
    <x v="3430"/>
    <x v="0"/>
    <s v="Aliens Ate My Homework"/>
    <s v="Sean McNamara"/>
    <s v="William Shatner, Dan Payne, Kirsten Robek, Ty Consiglio, Sean McNamara, Christian Convery, Jayden Greig, Lauren McNamara, Alex Zahara, Sandy Robson"/>
    <x v="2"/>
    <s v="March 6, 2018"/>
    <n v="2021"/>
    <x v="21"/>
    <n v="8"/>
    <s v="PG"/>
    <x v="2"/>
    <s v="Guidance"/>
    <n v="90"/>
    <s v="Medium"/>
    <x v="69"/>
  </r>
  <r>
    <x v="3431"/>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s v="March 18, 2019"/>
    <n v="2021"/>
    <x v="21"/>
    <n v="8"/>
    <s v="R"/>
    <x v="0"/>
    <s v="Restricted"/>
    <n v="101"/>
    <s v="Medium"/>
    <x v="22"/>
  </r>
  <r>
    <x v="3432"/>
    <x v="0"/>
    <s v="All Dogs Go to Heaven"/>
    <s v="Don Bluth, Gary Goldman, Dan Kuenster"/>
    <s v="Dom DeLuise, Burt Reynolds, Daryl Gilley, Candy Devine, Charles Nelson Reilly, Vic Tayback, Melba Moore, Judith Barsi, Rob Fuller, Earleen Carey, Anna Manahan, Nigel Pegram, Loni Anderson, Ken Page, Godfrey Quigley"/>
    <x v="410"/>
    <s v="June 1, 2020"/>
    <n v="2021"/>
    <x v="27"/>
    <n v="37"/>
    <s v="G"/>
    <x v="2"/>
    <s v="Guidance"/>
    <n v="85"/>
    <s v="Short"/>
    <x v="80"/>
  </r>
  <r>
    <x v="3433"/>
    <x v="0"/>
    <s v="All Good Ones Get Away"/>
    <s v="Vctor Garca"/>
    <s v="Claire Forlani, Jake Abel, Titus Welliver, Melina Matthews"/>
    <x v="411"/>
    <s v="July 30, 2019"/>
    <n v="2021"/>
    <x v="23"/>
    <n v="7"/>
    <s v="TV-MA"/>
    <x v="0"/>
    <s v="Restricted"/>
    <n v="83"/>
    <s v="Short"/>
    <x v="107"/>
  </r>
  <r>
    <x v="3434"/>
    <x v="0"/>
    <s v="All Hallows' Eve"/>
    <s v="Charlie Vaughn"/>
    <s v="Lexi Giovagnoli, Ashley Argota, John DeLuca, Diane Salinger, Martin Klebba, Tracey Gold, Dee Wallace, Pilot Paisley-Rose, Daniel Cooksley, Vincent Giovagnoli, Dillon Cavitt"/>
    <x v="2"/>
    <s v="August 1, 2017"/>
    <n v="2021"/>
    <x v="32"/>
    <n v="10"/>
    <s v="TV-G"/>
    <x v="2"/>
    <s v="Guidance"/>
    <n v="92"/>
    <s v="Medium"/>
    <x v="273"/>
  </r>
  <r>
    <x v="3435"/>
    <x v="0"/>
    <s v="All Light Will End"/>
    <s v="Chris Blake"/>
    <s v="Ashley Pereira, Alexandra Harris, Ted Welch, Sam Jones III, Sarah Butler, Andy Buckley, Graham Outerbridge, Michael James Thomas, John Schuck, Aaron Munoz"/>
    <x v="2"/>
    <s v="February 2, 2019"/>
    <n v="2021"/>
    <x v="21"/>
    <n v="8"/>
    <s v="TV-MA"/>
    <x v="0"/>
    <s v="Restricted"/>
    <n v="84"/>
    <s v="Short"/>
    <x v="94"/>
  </r>
  <r>
    <x v="3436"/>
    <x v="0"/>
    <s v="All the Boys Love Mandy Lane"/>
    <s v="Jonathan Levine"/>
    <s v="Anson Mount, Edwin Hodge, Michael Welch, Brooke Bloom, Amber Heard, Aaron Himelstein, Whitney Able, Luke Grimes, Melissa Price"/>
    <x v="2"/>
    <s v="July 3, 2018"/>
    <n v="2021"/>
    <x v="20"/>
    <n v="20"/>
    <s v="R"/>
    <x v="0"/>
    <s v="Restricted"/>
    <n v="91"/>
    <s v="Medium"/>
    <x v="55"/>
  </r>
  <r>
    <x v="3437"/>
    <x v="0"/>
    <s v="All the Devil's Men"/>
    <s v="Matthew Hope"/>
    <s v="Milo Gibson, Sylvia Hoeks, Gbenga Akinnagbe, William Fichtner, Joseph Millson, Elliot Cowan, Perry Fitzpatrick, Warren Rusher"/>
    <x v="1"/>
    <s v="May 15, 2019"/>
    <n v="2021"/>
    <x v="21"/>
    <n v="8"/>
    <s v="R"/>
    <x v="0"/>
    <s v="Restricted"/>
    <n v="100"/>
    <s v="Medium"/>
    <x v="12"/>
  </r>
  <r>
    <x v="3438"/>
    <x v="0"/>
    <s v="Alone in Berlin"/>
    <s v="Vincent Perez"/>
    <s v="Emma Thompson, Brendan Gleeson, Daniel Brhl, Monique Chaumette, Joachim Bissmeier, Katrin Pollitt, Lars Rudolph, Uwe Preuss, Daniel Strer, Rainer Reiners, Mikael Persbrandt"/>
    <x v="412"/>
    <s v="February 15, 2019"/>
    <n v="2021"/>
    <x v="32"/>
    <n v="10"/>
    <s v="R"/>
    <x v="0"/>
    <s v="Restricted"/>
    <n v="103"/>
    <s v="Medium"/>
    <x v="24"/>
  </r>
  <r>
    <x v="3439"/>
    <x v="0"/>
    <s v="Along Came a Spider"/>
    <s v="Lee Tamahori"/>
    <s v="Morgan Freeman, Monica Potter, Michael Wincott, Dylan Baker, Mika Boorem, Anton Yelchin, Kim Hawthorne, Jay O. Sanders, Billy Burke, Michael Moriarty, Penelope Ann Miller"/>
    <x v="75"/>
    <s v="October 1, 2019"/>
    <n v="2021"/>
    <x v="11"/>
    <n v="25"/>
    <s v="R"/>
    <x v="0"/>
    <s v="Restricted"/>
    <n v="103"/>
    <s v="Medium"/>
    <x v="7"/>
  </r>
  <r>
    <x v="3440"/>
    <x v="0"/>
    <s v="Alpha and Omega 2: A Howl-iday Adventure"/>
    <s v="Richard Rich"/>
    <s v="Ben Diskin, Kate Higgins, Blackie Rose, Lindsay Torrance, Liza West, Tracy Pfau, Bill Lader, Meryl Leigh, Shaun Gerardo"/>
    <x v="2"/>
    <s v="October 1, 2019"/>
    <n v="2021"/>
    <x v="4"/>
    <n v="13"/>
    <s v="TV-G"/>
    <x v="2"/>
    <s v="Guidance"/>
    <n v="45"/>
    <s v="Short"/>
    <x v="80"/>
  </r>
  <r>
    <x v="3441"/>
    <x v="0"/>
    <s v="Alpha and Omega: The Legend of the Saw Tooth Cave"/>
    <s v="Richard Rich"/>
    <s v="Debi Derryberry, Ben Diskin, Kate Higgins, Lindsay Torrance, Larry Thomas, Bill Lader, Cindy Robinson"/>
    <x v="85"/>
    <s v="January 1, 2020"/>
    <n v="2021"/>
    <x v="28"/>
    <n v="12"/>
    <s v="TV-Y7"/>
    <x v="3"/>
    <s v="Safe"/>
    <n v="45"/>
    <s v="Short"/>
    <x v="80"/>
  </r>
  <r>
    <x v="3442"/>
    <x v="0"/>
    <s v="Always a Bridesmaid"/>
    <s v="Trey Haley"/>
    <s v="Javicia Leslie, Jordan Calloway, Richard Lawson, Yvette Nicole Brown, Michelle Mitchenor, Amber Chardae Robinson, Jasmin Brown"/>
    <x v="2"/>
    <s v="March 3, 2020"/>
    <n v="2021"/>
    <x v="23"/>
    <n v="7"/>
    <s v="TV-14"/>
    <x v="1"/>
    <s v="Guidance"/>
    <n v="98"/>
    <s v="Medium"/>
    <x v="35"/>
  </r>
  <r>
    <x v="3443"/>
    <x v="0"/>
    <s v="Amar Akbar &amp; Tony"/>
    <s v="Atul Malhotra"/>
    <s v="Rez Kempton, Sam Vincenti, Martin Delaney, Karen David, Laura Aikman, Goldy Notay, Meera Syal, Nina Wadia, Tanveer Ghani, Amrita Acharia"/>
    <x v="1"/>
    <s v="June 20, 2017"/>
    <n v="2021"/>
    <x v="25"/>
    <n v="11"/>
    <s v="TV-MA"/>
    <x v="0"/>
    <s v="Restricted"/>
    <n v="92"/>
    <s v="Medium"/>
    <x v="36"/>
  </r>
  <r>
    <x v="3444"/>
    <x v="0"/>
    <s v="Amar Akbar Anthony"/>
    <s v="Manmohan Desai"/>
    <s v="Vinod Khanna, Rishi Kapoor, Amitabh Bachchan, Neetu Singh, Parveen Babi, Shabana Azmi, Nirupa Roy, Pran"/>
    <x v="4"/>
    <s v="December 31, 2019"/>
    <n v="2021"/>
    <x v="62"/>
    <n v="49"/>
    <s v="TV-14"/>
    <x v="1"/>
    <s v="Guidance"/>
    <n v="172"/>
    <s v="Medium"/>
    <x v="90"/>
  </r>
  <r>
    <x v="3445"/>
    <x v="0"/>
    <s v="Amar's Hands"/>
    <s v="Khaled Youssef"/>
    <s v="Ghadah Abdulrazeq, Wafaa Amer, Hassan El Raddad, Houria Farghally, Sabry Fawwaz"/>
    <x v="65"/>
    <s v="April 26, 2019"/>
    <n v="2021"/>
    <x v="15"/>
    <n v="15"/>
    <s v="TV-14"/>
    <x v="1"/>
    <s v="Guidance"/>
    <n v="125"/>
    <s v="Medium"/>
    <x v="3"/>
  </r>
  <r>
    <x v="3446"/>
    <x v="0"/>
    <s v="American Anarchist"/>
    <s v="Charlie Siskel"/>
    <s v="William Powell"/>
    <x v="2"/>
    <s v="June 23, 2017"/>
    <n v="2021"/>
    <x v="32"/>
    <n v="10"/>
    <s v="TV-MA"/>
    <x v="0"/>
    <s v="Restricted"/>
    <n v="81"/>
    <s v="Short"/>
    <x v="65"/>
  </r>
  <r>
    <x v="3447"/>
    <x v="0"/>
    <s v="American Assassin"/>
    <s v="Michael Cuesta"/>
    <s v="Dylan O'Brien, Michael Keaton, Sanaa Lathan, Shiva Negar, Taylor Kitsch, Trevor White, Navid Negahban, Scott Adkins, David Suchet, Sydney Rae White"/>
    <x v="2"/>
    <s v="January 31, 2020"/>
    <n v="2021"/>
    <x v="5"/>
    <n v="9"/>
    <s v="R"/>
    <x v="0"/>
    <s v="Restricted"/>
    <n v="112"/>
    <s v="Medium"/>
    <x v="12"/>
  </r>
  <r>
    <x v="3448"/>
    <x v="0"/>
    <s v="American Beauty"/>
    <s v="Sam Mendes"/>
    <s v="Kevin Spacey, Annette Bening, Thora Birch, Wes Bentley, Mena Suvari, Chris Cooper, Peter Gallagher, Allison Janney, Scott Bakula, Sam Robards"/>
    <x v="2"/>
    <s v="January 1, 2020"/>
    <n v="2021"/>
    <x v="31"/>
    <n v="27"/>
    <s v="R"/>
    <x v="0"/>
    <s v="Restricted"/>
    <n v="122"/>
    <s v="Medium"/>
    <x v="24"/>
  </r>
  <r>
    <x v="3449"/>
    <x v="0"/>
    <s v="American Experience: Ruby Ridge"/>
    <s v="Barak Goodman"/>
    <s v="Dave Hunt, Bo Gritz, Sara Weaver"/>
    <x v="2"/>
    <s v="April 19, 2017"/>
    <n v="2021"/>
    <x v="5"/>
    <n v="9"/>
    <s v="TV-MA"/>
    <x v="0"/>
    <s v="Restricted"/>
    <n v="53"/>
    <s v="Short"/>
    <x v="65"/>
  </r>
  <r>
    <x v="3450"/>
    <x v="0"/>
    <s v="American Experience: The Island Murder"/>
    <s v="Mark Zwonitzer"/>
    <s v="Blair Brown"/>
    <x v="2"/>
    <s v="May 1, 2019"/>
    <n v="2021"/>
    <x v="21"/>
    <n v="8"/>
    <s v="TV-14"/>
    <x v="1"/>
    <s v="Guidance"/>
    <n v="53"/>
    <s v="Short"/>
    <x v="65"/>
  </r>
  <r>
    <x v="3451"/>
    <x v="0"/>
    <s v="American Hangman"/>
    <s v="Wilson Coneybeare"/>
    <s v="Donald Sutherland, Vincent Kartheiser, Oliver Dennis, Paul Braunstein, Paul Amato, Matt Baram, Dan Beirne, Joanne Boland, Jamie Jacqueline Burns, Alexander Crowther"/>
    <x v="24"/>
    <s v="July 30, 2019"/>
    <n v="2021"/>
    <x v="23"/>
    <n v="7"/>
    <s v="TV-MA"/>
    <x v="0"/>
    <s v="Restricted"/>
    <n v="99"/>
    <s v="Medium"/>
    <x v="7"/>
  </r>
  <r>
    <x v="3452"/>
    <x v="0"/>
    <s v="American Heist"/>
    <s v="Sarik Andreasyan"/>
    <s v="Hayden Christensen, Adrien Brody, Jordana Brewster, Tory Kittles, Akon, Luis Da Silva Jr., Lance E. Nichols, Joe Chrest"/>
    <x v="413"/>
    <s v="October 23, 2019"/>
    <n v="2021"/>
    <x v="28"/>
    <n v="12"/>
    <s v="R"/>
    <x v="0"/>
    <s v="Restricted"/>
    <n v="95"/>
    <s v="Medium"/>
    <x v="8"/>
  </r>
  <r>
    <x v="3453"/>
    <x v="0"/>
    <s v="American History X"/>
    <s v="Tony Kaye"/>
    <s v="Edward Norton, Edward Furlong, Beverly D'Angelo, Jennifer Lien, Ethan Suplee, Fairuza Balk, Avery Brooks, Elliott Gould, Stacy Keach, William Russ, Guy Torry"/>
    <x v="2"/>
    <s v="November 1, 2019"/>
    <n v="2021"/>
    <x v="2"/>
    <n v="28"/>
    <s v="R"/>
    <x v="0"/>
    <s v="Restricted"/>
    <n v="119"/>
    <s v="Medium"/>
    <x v="24"/>
  </r>
  <r>
    <x v="3454"/>
    <x v="0"/>
    <s v="American Honey"/>
    <s v="Andrea Arnold"/>
    <s v="Sasha Lane, Shia LaBeouf, Riley Keough, McCaul Lombardi, Arielle Holmes"/>
    <x v="11"/>
    <s v="April 27, 2019"/>
    <n v="2021"/>
    <x v="32"/>
    <n v="10"/>
    <s v="R"/>
    <x v="0"/>
    <s v="Restricted"/>
    <n v="163"/>
    <s v="Medium"/>
    <x v="44"/>
  </r>
  <r>
    <x v="3455"/>
    <x v="0"/>
    <s v="American Masters: Ted Williams"/>
    <s v="Nick Davis"/>
    <s v="Ted Williams"/>
    <x v="2"/>
    <s v="April 1, 2019"/>
    <n v="2021"/>
    <x v="21"/>
    <n v="8"/>
    <s v="TV-MA"/>
    <x v="0"/>
    <s v="Restricted"/>
    <n v="55"/>
    <s v="Short"/>
    <x v="187"/>
  </r>
  <r>
    <x v="3456"/>
    <x v="0"/>
    <s v="American Psycho"/>
    <s v="Mary Harron"/>
    <s v="Christian Bale, Willem Dafoe, Jared Leto, Reese Witherspoon, Samantha Mathis, Chlo Sevigny, Justin Theroux, Josh Lucas, Matt Ross, Bill Sage, Cara Seymour, Guinevere Turner"/>
    <x v="14"/>
    <s v="September 1, 2019"/>
    <n v="2021"/>
    <x v="42"/>
    <n v="26"/>
    <s v="R"/>
    <x v="0"/>
    <s v="Restricted"/>
    <n v="102"/>
    <s v="Medium"/>
    <x v="274"/>
  </r>
  <r>
    <x v="3457"/>
    <x v="0"/>
    <s v="American Warfighter"/>
    <s v="Jerry G. Angelo"/>
    <s v="Jerry G. Angelo, Paul Logan, Joshua Santana, Carolina Castro, David Robbins, Michael King, Tom Crisp, Jennifer Marshall, Victoria Clare, Ryan Baumann, Isaac C. Singleton Jr., Said Faraj"/>
    <x v="2"/>
    <s v="September 13, 2019"/>
    <n v="2021"/>
    <x v="23"/>
    <n v="7"/>
    <s v="TV-MA"/>
    <x v="0"/>
    <s v="Restricted"/>
    <n v="106"/>
    <s v="Medium"/>
    <x v="24"/>
  </r>
  <r>
    <x v="3458"/>
    <x v="0"/>
    <s v="Amy"/>
    <s v="Asif Kapadia"/>
    <s v="Amy Winehouse, Lauren Gilbert"/>
    <x v="1"/>
    <s v="July 26, 2018"/>
    <n v="2021"/>
    <x v="25"/>
    <n v="11"/>
    <s v="R"/>
    <x v="0"/>
    <s v="Restricted"/>
    <n v="128"/>
    <s v="Medium"/>
    <x v="109"/>
  </r>
  <r>
    <x v="3459"/>
    <x v="0"/>
    <s v="An American Tail"/>
    <s v="Don Bluth"/>
    <s v="Erica Yohn, Nehemiah Persoff, Amy Green, Phillip Glasser, Christopher Plummer, John Finnegan, Will Ryan, Hal Smith, Dom DeLuise, Madeline Kahn"/>
    <x v="2"/>
    <s v="April 1, 2018"/>
    <n v="2021"/>
    <x v="33"/>
    <n v="40"/>
    <s v="G"/>
    <x v="2"/>
    <s v="Guidance"/>
    <n v="80"/>
    <s v="Short"/>
    <x v="80"/>
  </r>
  <r>
    <x v="3460"/>
    <x v="0"/>
    <s v="An American Tail: Fievel Goes West"/>
    <s v="Phil Nibbelink, Simon Wells"/>
    <s v="Philip Glasser, James Stewart, Erica Yohn, Cathy Cavadini, Nehemiah Persoff, Dom DeLuise, Amy Irving, John Cleese, Jon Lovitz"/>
    <x v="2"/>
    <s v="April 1, 2018"/>
    <n v="2021"/>
    <x v="30"/>
    <n v="35"/>
    <s v="G"/>
    <x v="2"/>
    <s v="Guidance"/>
    <n v="75"/>
    <s v="Short"/>
    <x v="80"/>
  </r>
  <r>
    <x v="3461"/>
    <x v="0"/>
    <s v="An American Tail: The Mystery of the Night Monster"/>
    <s v="Larry Latham"/>
    <s v="Thomas Dekker, Lacey Chabert, Jane Singer, Nehemiah Persoff, Susan Boyd, Robert Hays, Pat Musick, Dom DeLuise, Candi Milo, Jeff Bennett"/>
    <x v="2"/>
    <s v="April 1, 2018"/>
    <n v="2021"/>
    <x v="31"/>
    <n v="27"/>
    <s v="G"/>
    <x v="2"/>
    <s v="Guidance"/>
    <n v="75"/>
    <s v="Short"/>
    <x v="80"/>
  </r>
  <r>
    <x v="3462"/>
    <x v="0"/>
    <s v="An American Tail: The Treasures of Manhattan Island"/>
    <s v="Larry Latham"/>
    <s v="Thomas Dekker, Dom DeLuise, Pat Musick, Nehemiah Persoff, Erica Yohn, Lacey Chabert, Elaine Bilstad, Rene Auberjonois, David Carradine, Sherman Howard, Tony Jay, Richard Karron, John Kassir, Ron Perlman"/>
    <x v="2"/>
    <s v="April 1, 2018"/>
    <n v="2021"/>
    <x v="42"/>
    <n v="26"/>
    <s v="G"/>
    <x v="2"/>
    <s v="Guidance"/>
    <n v="79"/>
    <s v="Short"/>
    <x v="80"/>
  </r>
  <r>
    <x v="3463"/>
    <x v="0"/>
    <s v="An Hour and a Half"/>
    <s v="Wael Ehsan"/>
    <s v="Eyad Nassar, Ahmed Bedir, Fathy Abdel Wahab, Sawsan Badr, Maged El Kedwany, Tarek Abdel Aziz, Karima Mokhtar, Yousra El Lozy, Somaya El Khashab, Mohamed Emam"/>
    <x v="65"/>
    <s v="April 26, 2019"/>
    <n v="2021"/>
    <x v="10"/>
    <n v="14"/>
    <s v="TV-14"/>
    <x v="1"/>
    <s v="Guidance"/>
    <n v="87"/>
    <s v="Short"/>
    <x v="3"/>
  </r>
  <r>
    <x v="3464"/>
    <x v="0"/>
    <s v="An Interview with God"/>
    <s v="Perry Lang"/>
    <s v="Brenton Thwaites, David Strathairn, Hill Harper, Charlbi Dean, Yael Grobglas"/>
    <x v="2"/>
    <s v="March 1, 2019"/>
    <n v="2021"/>
    <x v="21"/>
    <n v="8"/>
    <s v="TV-PG"/>
    <x v="2"/>
    <s v="Guidance"/>
    <n v="97"/>
    <s v="Medium"/>
    <x v="40"/>
  </r>
  <r>
    <x v="3465"/>
    <x v="0"/>
    <s v="An Upper Egyptian"/>
    <s v="Ismail Farouk, Hazem Fouda"/>
    <s v="Mohamed Ramadan, Randa El Behery, Nermin Maher, Inas El Naggar, Mayar El Gheity, Hassan Abdulfattah, Sabri Abdulmonem, Alaa Zenhom, Abdalah Mishrif, Mohamed Soliman"/>
    <x v="65"/>
    <s v="June 20, 2019"/>
    <n v="2021"/>
    <x v="28"/>
    <n v="12"/>
    <s v="TV-MA"/>
    <x v="0"/>
    <s v="Restricted"/>
    <n v="85"/>
    <s v="Short"/>
    <x v="36"/>
  </r>
  <r>
    <x v="3466"/>
    <x v="0"/>
    <s v="Anarkali of Aarah"/>
    <s v="Avinash Das"/>
    <s v="Swara Bhaskar, Sanjay Mishra, Vijay Kumar, Pankaj Tripathi, Mayur More, Ishtiyak Khan"/>
    <x v="4"/>
    <s v="August 1, 2017"/>
    <n v="2021"/>
    <x v="5"/>
    <n v="9"/>
    <s v="TV-MA"/>
    <x v="0"/>
    <s v="Restricted"/>
    <n v="111"/>
    <s v="Medium"/>
    <x v="0"/>
  </r>
  <r>
    <x v="3467"/>
    <x v="0"/>
    <s v="Anchor and Hope"/>
    <s v="Carlos Marques-Marcet"/>
    <s v="Oona Chaplin, Natalia Tena, David Verdaguer, Geraldine Chaplin"/>
    <x v="35"/>
    <s v="February 15, 2019"/>
    <n v="2021"/>
    <x v="5"/>
    <n v="9"/>
    <s v="TV-MA"/>
    <x v="0"/>
    <s v="Restricted"/>
    <n v="113"/>
    <s v="Medium"/>
    <x v="203"/>
  </r>
  <r>
    <x v="3468"/>
    <x v="0"/>
    <s v="Anesthesia"/>
    <s v="Tim Blake Nelson"/>
    <s v="Sam Waterston, Tim Blake Nelson, Jessica Hecht, Kristen Stewart, Corey Stoll, K. Todd Freeman, Glenn Close, Gretchen Mol, Michael Kenneth Williams, Gloria Reuben, Mickey Sumner, Yul Vazquez, Hannah Marks, Ben Konigsberg"/>
    <x v="2"/>
    <s v="December 30, 2018"/>
    <n v="2021"/>
    <x v="25"/>
    <n v="11"/>
    <s v="R"/>
    <x v="0"/>
    <s v="Restricted"/>
    <n v="90"/>
    <s v="Medium"/>
    <x v="44"/>
  </r>
  <r>
    <x v="3469"/>
    <x v="0"/>
    <s v="Angel Eyes"/>
    <s v="Luis Mandoki"/>
    <s v="Jennifer Lopez, Jim Caviezel, Sonia Braga, Terrence Howard, Jeremy Sisto, Monet Mazur, Victor Argo, Shirley Knight"/>
    <x v="2"/>
    <s v="September 5, 2020"/>
    <n v="2021"/>
    <x v="11"/>
    <n v="25"/>
    <s v="R"/>
    <x v="0"/>
    <s v="Restricted"/>
    <n v="103"/>
    <s v="Medium"/>
    <x v="21"/>
  </r>
  <r>
    <x v="3470"/>
    <x v="0"/>
    <s v="Anger Management"/>
    <s v="Peter Segal"/>
    <s v="Adam Sandler, Jack Nicholson, Marisa Tomei, Luis Guzmn, Allen Covert, Lynne Thigpen, Kurt Fuller, Jonathan Loughran, Krista Allen, January Jones, Woody Harrelson, John Turturro, Kevin Nealon"/>
    <x v="2"/>
    <s v="November 1, 2019"/>
    <n v="2021"/>
    <x v="13"/>
    <n v="23"/>
    <s v="PG-13"/>
    <x v="1"/>
    <s v="Guidance"/>
    <n v="105"/>
    <s v="Medium"/>
    <x v="5"/>
  </r>
  <r>
    <x v="3471"/>
    <x v="0"/>
    <s v="Angry Indian Goddesses"/>
    <s v="Pan Nalin"/>
    <s v="Amrit Maghera, Rajshri Deshpande, Pavleen Gujral, Anushka Manchanda, Sandhya Mridul, Sarah-Jane Dias, Tannishtha Chatterjee, Adil Hussain, Arjun Mathur, Anuj Choudhry"/>
    <x v="264"/>
    <s v="March 14, 2017"/>
    <n v="2021"/>
    <x v="25"/>
    <n v="11"/>
    <s v="TV-MA"/>
    <x v="0"/>
    <s v="Restricted"/>
    <n v="104"/>
    <s v="Medium"/>
    <x v="0"/>
  </r>
  <r>
    <x v="3472"/>
    <x v="0"/>
    <s v="Ankur Arora Murder Case"/>
    <s v="Sohail Tatari"/>
    <s v="Kay Kay Menon, Tisca Chopra, Arjun Mathur, Paoli Dam, Vishakha Singh, Manish Chaudhary, Vishesh Tiwari, Harsh Chhaya"/>
    <x v="4"/>
    <s v="October 15, 2017"/>
    <n v="2021"/>
    <x v="4"/>
    <n v="13"/>
    <s v="TV-14"/>
    <x v="1"/>
    <s v="Guidance"/>
    <n v="127"/>
    <s v="Medium"/>
    <x v="20"/>
  </r>
  <r>
    <x v="3473"/>
    <x v="0"/>
    <s v="Annabelle Hooper and the Ghosts of Nantucket"/>
    <s v="Paul Serafini"/>
    <s v="Bailee Madison, Robert Capron, Rachel Resheff, Mavrick Moreno, Whitney Goin, Gary Weeks, Juliana Harkavy, Kevin B. McGlynn, Jamison Stern, Mia Matthews, Bianca Matthews"/>
    <x v="2"/>
    <s v="August 1, 2017"/>
    <n v="2021"/>
    <x v="32"/>
    <n v="10"/>
    <s v="TV-PG"/>
    <x v="2"/>
    <s v="Guidance"/>
    <n v="92"/>
    <s v="Medium"/>
    <x v="80"/>
  </r>
  <r>
    <x v="3474"/>
    <x v="0"/>
    <s v="Another Forever"/>
    <s v="Juan Zapata"/>
    <s v="Daniela Escobar, Marlon Moreno, Peter Ketnath, Barbara Scolaro"/>
    <x v="414"/>
    <s v="March 21, 2017"/>
    <n v="2021"/>
    <x v="32"/>
    <n v="10"/>
    <s v="TV-PG"/>
    <x v="2"/>
    <s v="Guidance"/>
    <n v="72"/>
    <s v="Short"/>
    <x v="0"/>
  </r>
  <r>
    <x v="3475"/>
    <x v="0"/>
    <s v="Ant-Man and the Wasp"/>
    <s v="Peyton Reed"/>
    <s v="Paul Rudd, Evangeline Lilly, Michael Douglas, Michael Pea, Hannah John-Kamen, Laurence Fishburne, Michelle Pfeiffer, Walton Goggins, T.I., Judy Greer, Bobby Cannavale, David Dastmalchian, Abby Ryder Fortson, Randall Park"/>
    <x v="2"/>
    <s v="January 29, 2019"/>
    <n v="2021"/>
    <x v="21"/>
    <n v="8"/>
    <s v="PG-13"/>
    <x v="1"/>
    <s v="Guidance"/>
    <n v="118"/>
    <s v="Medium"/>
    <x v="87"/>
  </r>
  <r>
    <x v="3476"/>
    <x v="0"/>
    <s v="Antar: Son of Shadad"/>
    <s v="Sherif Ismail"/>
    <s v="Mohamed Henedi, Bassem Samra, Dorra Zarrouk, Lotfy Labib"/>
    <x v="65"/>
    <s v="May 9, 2019"/>
    <n v="2021"/>
    <x v="5"/>
    <n v="9"/>
    <s v="TV-MA"/>
    <x v="0"/>
    <s v="Restricted"/>
    <n v="110"/>
    <s v="Medium"/>
    <x v="43"/>
  </r>
  <r>
    <x v="3477"/>
    <x v="0"/>
    <s v="Antidote"/>
    <s v="Ken Barbet"/>
    <s v="Randy Couture, Chuck Zito, Wil Traval, Celeste Thornton, Rafael De La Fuente, Alyona Chekhova, Natali Yura, Thom Rivera"/>
    <x v="2"/>
    <s v="April 14, 2019"/>
    <n v="2021"/>
    <x v="21"/>
    <n v="8"/>
    <s v="TV-MA"/>
    <x v="0"/>
    <s v="Restricted"/>
    <n v="90"/>
    <s v="Medium"/>
    <x v="120"/>
  </r>
  <r>
    <x v="3478"/>
    <x v="0"/>
    <s v="Anwar"/>
    <s v="Manish Jha"/>
    <s v="Siddharth Koirala, Nauheed Cyrusi, Manisha Koirala, Rajpal Yadav, Yashpal Sharma, Vijay Raaz, Hiten Tejwani, Sudhir Pandey, Sanjay Mishra, Lalit Tiwari"/>
    <x v="4"/>
    <s v="December 31, 2019"/>
    <n v="2021"/>
    <x v="18"/>
    <n v="19"/>
    <s v="TV-14"/>
    <x v="1"/>
    <s v="Guidance"/>
    <n v="134"/>
    <s v="Medium"/>
    <x v="0"/>
  </r>
  <r>
    <x v="3479"/>
    <x v="0"/>
    <s v="APEX: The Story of the Hypercar"/>
    <s v="J.F. Musial, Josh Vietze"/>
    <s v="Zachary Levi"/>
    <x v="2"/>
    <s v="August 1, 2016"/>
    <n v="2021"/>
    <x v="32"/>
    <n v="10"/>
    <s v="NR"/>
    <x v="4"/>
    <s v="Guidance"/>
    <n v="86"/>
    <s v="Short"/>
    <x v="65"/>
  </r>
  <r>
    <x v="3480"/>
    <x v="0"/>
    <s v="Apollo 18"/>
    <s v="Gonzalo Lpez-Gallego"/>
    <s v="Warren Christie, Lloyd Owen, Ryan Robbins, Michael Kopsa, Andrew Airlie"/>
    <x v="14"/>
    <s v="March 9, 2019"/>
    <n v="2021"/>
    <x v="15"/>
    <n v="15"/>
    <s v="PG-13"/>
    <x v="1"/>
    <s v="Guidance"/>
    <n v="87"/>
    <s v="Short"/>
    <x v="222"/>
  </r>
  <r>
    <x v="3481"/>
    <x v="0"/>
    <s v="April and the Extraordinary World"/>
    <s v="Christian Desmares, Franck Ekinci"/>
    <s v="Angela Galuppo, Paul Giamatti, Susan Sarandon, Tony Hale, J.K. Simmons, Tony Robinow, Mark Camacho, Tod Fennell, Carlos Alazraqui, Kari Wahlgren"/>
    <x v="415"/>
    <s v="October 1, 2017"/>
    <n v="2021"/>
    <x v="25"/>
    <n v="11"/>
    <s v="PG"/>
    <x v="2"/>
    <s v="Guidance"/>
    <n v="107"/>
    <s v="Medium"/>
    <x v="45"/>
  </r>
  <r>
    <x v="3482"/>
    <x v="0"/>
    <s v="Aram, Aram"/>
    <s v="Christopher Chambers"/>
    <s v="John Roohinian, Levon Sharafyan, Sevak Hakoyan, David Villada, Mike Ghader, Razmik Mansuryan, Lorita Meg, Amy Sanders, Alla Tumanian"/>
    <x v="2"/>
    <s v="February 15, 2017"/>
    <n v="2021"/>
    <x v="25"/>
    <n v="11"/>
    <s v="TV-14"/>
    <x v="1"/>
    <s v="Guidance"/>
    <n v="79"/>
    <s v="Short"/>
    <x v="44"/>
  </r>
  <r>
    <x v="3483"/>
    <x v="0"/>
    <s v="Are We Done Yet?"/>
    <s v="Khaled El Halafawy"/>
    <s v="Ahmed Eid, Ayten Amer, Ahmed Fouad Selim, Mohsen Mansour"/>
    <x v="65"/>
    <s v="August 1, 2019"/>
    <n v="2021"/>
    <x v="21"/>
    <n v="8"/>
    <s v="TV-14"/>
    <x v="1"/>
    <s v="Guidance"/>
    <n v="87"/>
    <s v="Short"/>
    <x v="36"/>
  </r>
  <r>
    <x v="3484"/>
    <x v="0"/>
    <s v="Arisan 2"/>
    <s v="Nia Dinata"/>
    <s v="Surya Saputra, Cut Mini Theo, Tora Sudiro"/>
    <x v="58"/>
    <s v="September 15, 2018"/>
    <n v="2021"/>
    <x v="15"/>
    <n v="15"/>
    <s v="TV-14"/>
    <x v="1"/>
    <s v="Guidance"/>
    <n v="113"/>
    <s v="Medium"/>
    <x v="36"/>
  </r>
  <r>
    <x v="3485"/>
    <x v="0"/>
    <s v="Arthur"/>
    <s v="Jason Winer"/>
    <s v="Russell Brand, Helen Mirren, Greta Gerwig, Jennifer Garner, Geraldine James, Luis Guzmn, Nick Nolte, Christina Jacquelyn Calph, Murphy Guyer, Jos Ramn Rosario"/>
    <x v="2"/>
    <s v="April 1, 2019"/>
    <n v="2021"/>
    <x v="15"/>
    <n v="15"/>
    <s v="PG-13"/>
    <x v="1"/>
    <s v="Guidance"/>
    <n v="110"/>
    <s v="Medium"/>
    <x v="35"/>
  </r>
  <r>
    <x v="34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1"/>
    <s v="January 1, 2020"/>
    <n v="2021"/>
    <x v="15"/>
    <n v="15"/>
    <s v="PG"/>
    <x v="2"/>
    <s v="Guidance"/>
    <n v="98"/>
    <s v="Medium"/>
    <x v="17"/>
  </r>
  <r>
    <x v="3487"/>
    <x v="0"/>
    <s v="As Above, So Below"/>
    <s v="John Erick Dowdle"/>
    <s v="Perdita Weeks, Ben Feldman, Edwin Hodge, Franois Civil, Marion Lambert, Ali Marhyar, Cosme Castro, Hamid Djavadan, Tho Cholbi, Emy Lvy"/>
    <x v="2"/>
    <s v="September 16, 2018"/>
    <n v="2021"/>
    <x v="28"/>
    <n v="12"/>
    <s v="R"/>
    <x v="0"/>
    <s v="Restricted"/>
    <n v="93"/>
    <s v="Medium"/>
    <x v="94"/>
  </r>
  <r>
    <x v="3488"/>
    <x v="0"/>
    <s v="As Good as It Gets"/>
    <s v="James L. Brooks"/>
    <s v="Jack Nicholson, Helen Hunt, Greg Kinnear, Cuba Gooding Jr., Skeet Ulrich, Shirley Knight, Yeardley Smith, Lupe Ontiveros"/>
    <x v="2"/>
    <s v="January 1, 2020"/>
    <n v="2021"/>
    <x v="36"/>
    <n v="29"/>
    <s v="PG-13"/>
    <x v="1"/>
    <s v="Guidance"/>
    <n v="139"/>
    <s v="Medium"/>
    <x v="35"/>
  </r>
  <r>
    <x v="3489"/>
    <x v="0"/>
    <s v="Assimilate"/>
    <s v="John Murlowski"/>
    <s v="Joel Courtney, Calum Worthy, Andi Matichak, Katherine McNamara, Cam Gigandet, Mason McNulty, Terry Dale Parks, Vito Viscuso, Jennifer Pierce Mathus, Kevin Remington"/>
    <x v="2"/>
    <s v="October 25, 2019"/>
    <n v="2021"/>
    <x v="23"/>
    <n v="7"/>
    <s v="TV-MA"/>
    <x v="0"/>
    <s v="Restricted"/>
    <n v="94"/>
    <s v="Medium"/>
    <x v="222"/>
  </r>
  <r>
    <x v="3490"/>
    <x v="0"/>
    <s v="Asura: The City of Madness"/>
    <s v="Sung-soo Kim"/>
    <s v="Jung-min Hwang, Do-won Kwak, Man-sik Jung, Woo-sung Jung"/>
    <x v="68"/>
    <s v="February 15, 2018"/>
    <n v="2021"/>
    <x v="32"/>
    <n v="10"/>
    <s v="NR"/>
    <x v="4"/>
    <s v="Guidance"/>
    <n v="133"/>
    <s v="Medium"/>
    <x v="53"/>
  </r>
  <r>
    <x v="3491"/>
    <x v="0"/>
    <s v="At All Costs"/>
    <s v="Mike Nicoll"/>
    <s v="Parker Jackson Cartwright, Gabe York"/>
    <x v="2"/>
    <s v="December 14, 2016"/>
    <n v="2021"/>
    <x v="32"/>
    <n v="10"/>
    <s v="TV-MA"/>
    <x v="0"/>
    <s v="Restricted"/>
    <n v="81"/>
    <s v="Short"/>
    <x v="187"/>
  </r>
  <r>
    <x v="3492"/>
    <x v="0"/>
    <s v="At First Light"/>
    <s v="Jason Stone"/>
    <s v="Stefanie Scott, Theodore Pellerin, Percy Hynes White, Kate Burton, Sad Taghmaoui, Kristin Booth, James Wotherspoon"/>
    <x v="24"/>
    <s v="December 27, 2018"/>
    <n v="2021"/>
    <x v="21"/>
    <n v="8"/>
    <s v="TV-14"/>
    <x v="1"/>
    <s v="Guidance"/>
    <n v="91"/>
    <s v="Medium"/>
    <x v="150"/>
  </r>
  <r>
    <x v="3493"/>
    <x v="0"/>
    <s v="ATM"/>
    <s v="Mez Tharatorn"/>
    <s v="Chantavit Dhanasevi, Preechaya Pongthananikorn, Chaleumpol Tikumpornteerawong, Thawat Pornrattanaprasert, Sananthachat Thanapatpisal, Pongkool Suebsung, Puttachat Pongsuchat, Gornpop Janjaroen, Yanee Tramoth, Pongsatorn Jongwilak"/>
    <x v="14"/>
    <s v="September 5, 2018"/>
    <n v="2021"/>
    <x v="10"/>
    <n v="14"/>
    <s v="TV-14"/>
    <x v="1"/>
    <s v="Guidance"/>
    <n v="122"/>
    <s v="Medium"/>
    <x v="4"/>
  </r>
  <r>
    <x v="3494"/>
    <x v="0"/>
    <s v="Attacking the Devil: Harold Evans and the Last Nazi War Crime"/>
    <s v="David Morris, Jacqui Morris"/>
    <s v="Harold Evans"/>
    <x v="1"/>
    <s v="May 15, 2016"/>
    <n v="2021"/>
    <x v="28"/>
    <n v="12"/>
    <s v="TV-14"/>
    <x v="1"/>
    <s v="Guidance"/>
    <n v="102"/>
    <s v="Medium"/>
    <x v="98"/>
  </r>
  <r>
    <x v="3495"/>
    <x v="0"/>
    <s v="Attitude Test"/>
    <s v="Fabrizio Copano, Augusto Matte"/>
    <s v="Beln Soto, Denise Rosenthal, Constanza Piccoli, Fabiola Alarcn, Lucas Balmaceda, Agustn Silva, Camilo Carmona, Ingrid Cruz, Elvis Fuentes, Samuel Landea"/>
    <x v="215"/>
    <s v="August 19, 2018"/>
    <n v="2021"/>
    <x v="32"/>
    <n v="10"/>
    <s v="TV-14"/>
    <x v="1"/>
    <s v="Guidance"/>
    <n v="88"/>
    <s v="Short"/>
    <x v="122"/>
  </r>
  <r>
    <x v="3496"/>
    <x v="0"/>
    <s v="Auschwitz: Blueprints of Genocide"/>
    <s v="Mike Rossiter"/>
    <s v="Roy Marsden"/>
    <x v="1"/>
    <s v="January 19, 2019"/>
    <n v="2021"/>
    <x v="24"/>
    <n v="32"/>
    <s v="TV-PG"/>
    <x v="2"/>
    <s v="Guidance"/>
    <n v="49"/>
    <s v="Short"/>
    <x v="65"/>
  </r>
  <r>
    <x v="3497"/>
    <x v="0"/>
    <s v="Automata"/>
    <s v="Gabe Ibez"/>
    <s v="Antonio Banderas, Dylan McDermott, Melanie Griffith, Birgitte Hjort Srensen, Robert Forster, Christa Campbell, Tim McInnerny, Andy Nyman, David Ryall"/>
    <x v="416"/>
    <s v="September 8, 2017"/>
    <n v="2021"/>
    <x v="28"/>
    <n v="12"/>
    <s v="R"/>
    <x v="0"/>
    <s v="Restricted"/>
    <n v="110"/>
    <s v="Medium"/>
    <x v="199"/>
  </r>
  <r>
    <x v="3498"/>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s v="December 25, 2018"/>
    <n v="2021"/>
    <x v="21"/>
    <n v="8"/>
    <s v="PG-13"/>
    <x v="1"/>
    <s v="Guidance"/>
    <n v="150"/>
    <s v="Medium"/>
    <x v="26"/>
  </r>
  <r>
    <x v="3499"/>
    <x v="0"/>
    <s v="Avicii: True Stories"/>
    <s v="Levan Tsikurishvili"/>
    <s v="Avicii"/>
    <x v="417"/>
    <s v="December 28, 2018"/>
    <n v="2021"/>
    <x v="5"/>
    <n v="9"/>
    <s v="TV-MA"/>
    <x v="0"/>
    <s v="Restricted"/>
    <n v="97"/>
    <s v="Medium"/>
    <x v="109"/>
  </r>
  <r>
    <x v="3500"/>
    <x v="0"/>
    <s v="Azhar"/>
    <s v="Anthony D'Souza"/>
    <s v="Emraan Hashmi, Prachi Desai, Nargis Fakhri, Lara Dutta, Kunaal Roy Kapur, Gautam Gulati, Anikie Maguire, Kulbhushan Kharbanda, Rajesh Sharma, Shernaz Patel, Veerendra Saxena"/>
    <x v="4"/>
    <s v="April 12, 2019"/>
    <n v="2021"/>
    <x v="32"/>
    <n v="10"/>
    <s v="TV-14"/>
    <x v="1"/>
    <s v="Guidance"/>
    <n v="129"/>
    <s v="Medium"/>
    <x v="119"/>
  </r>
  <r>
    <x v="3501"/>
    <x v="0"/>
    <s v="B.A. Pass"/>
    <s v="Ajay Bahl"/>
    <s v="Shadab Kamal, Shilpa Shukla, Rajesh Sharma, Dibyendu Bhattacharya, Vijay Kaushik, Anula Navlekar, Happy Ranjit, Raveena Singh, Padam Mishra"/>
    <x v="4"/>
    <s v="June 7, 2018"/>
    <n v="2021"/>
    <x v="4"/>
    <n v="13"/>
    <s v="TV-14"/>
    <x v="1"/>
    <s v="Guidance"/>
    <n v="99"/>
    <s v="Medium"/>
    <x v="0"/>
  </r>
  <r>
    <x v="3502"/>
    <x v="0"/>
    <s v="Babam ve Olum"/>
    <s v="agan Irmak"/>
    <s v="etin Tekindor, Fikret Kukan, Hmeyra, Ege Tanman, erif Sezer, Yetkin Dikinciler, Binnur Kaya, Mahmut Gkgz, Nergis oraki, Bilge Sen"/>
    <x v="104"/>
    <s v="April 30, 2018"/>
    <n v="2021"/>
    <x v="19"/>
    <n v="21"/>
    <s v="TV-14"/>
    <x v="1"/>
    <s v="Guidance"/>
    <n v="112"/>
    <s v="Medium"/>
    <x v="3"/>
  </r>
  <r>
    <x v="3503"/>
    <x v="0"/>
    <s v="Babel"/>
    <s v="Alejandro G. Irritu"/>
    <s v="Brad Pitt, Cate Blanchett, Gael Garca Bernal, Koji Yakusho, Adriana Barraza, Rinko Kikuchi, Said Tarchani, Boubker Ait El Caid, Elle Fanning, Nathan Gamble, Mohamed Akhzam"/>
    <x v="418"/>
    <s v="January 1, 2019"/>
    <n v="2021"/>
    <x v="20"/>
    <n v="20"/>
    <s v="R"/>
    <x v="0"/>
    <s v="Restricted"/>
    <n v="143"/>
    <s v="Medium"/>
    <x v="44"/>
  </r>
  <r>
    <x v="3504"/>
    <x v="0"/>
    <s v="Back and Forth"/>
    <s v="Jos Eduardo Belmonte"/>
    <s v="Ingrid Guimares, Fbio Assuno, Alice Braga, Rosanne Mulholland, Caroline Abras, Joo Assuno"/>
    <x v="80"/>
    <s v="January 5, 2017"/>
    <n v="2021"/>
    <x v="32"/>
    <n v="10"/>
    <s v="NR"/>
    <x v="4"/>
    <s v="Guidance"/>
    <n v="95"/>
    <s v="Medium"/>
    <x v="36"/>
  </r>
  <r>
    <x v="3505"/>
    <x v="0"/>
    <s v="Backcountry"/>
    <s v="Adam MacDonald"/>
    <s v="Missy Peregrym, Jeff Roop, Eric Balfour, Nicholas Campbell"/>
    <x v="24"/>
    <s v="March 30, 2017"/>
    <n v="2021"/>
    <x v="28"/>
    <n v="12"/>
    <s v="NR"/>
    <x v="4"/>
    <s v="Guidance"/>
    <n v="92"/>
    <s v="Medium"/>
    <x v="227"/>
  </r>
  <r>
    <x v="3506"/>
    <x v="0"/>
    <s v="Backfire"/>
    <s v="Dave Patten"/>
    <s v="Black Deniro, Byron &quot;Squally&quot; Vinson, Dominic Costa, Nick Ferraro, Peter Ferriero, Jowharah Jones"/>
    <x v="2"/>
    <s v="April 5, 2019"/>
    <n v="2021"/>
    <x v="23"/>
    <n v="7"/>
    <s v="TV-MA"/>
    <x v="0"/>
    <s v="Restricted"/>
    <n v="97"/>
    <s v="Medium"/>
    <x v="77"/>
  </r>
  <r>
    <x v="3507"/>
    <x v="0"/>
    <s v="Backtrack"/>
    <s v="Michael Petroni"/>
    <s v="Adrien Brody, Sam Neill, Robin McLeavy, Bruce Spence, Jenni Baird, Chloe Bayliss, Anna Lise Phillips, George Shevtsov"/>
    <x v="419"/>
    <s v="December 25, 2018"/>
    <n v="2021"/>
    <x v="25"/>
    <n v="11"/>
    <s v="R"/>
    <x v="0"/>
    <s v="Restricted"/>
    <n v="90"/>
    <s v="Medium"/>
    <x v="13"/>
  </r>
  <r>
    <x v="3508"/>
    <x v="0"/>
    <s v="Bad Boys"/>
    <s v="Michael Bay"/>
    <s v="Will Smith, Martin Lawrence, Ta Leoni, Tchky Karyo, Theresa Randle, Joe Pantoliano, Emmanuel Xuereb, Michael Imperioli, Nestor Serrano, Julio Oscar Mechoso"/>
    <x v="2"/>
    <s v="October 1, 2019"/>
    <n v="2021"/>
    <x v="39"/>
    <n v="31"/>
    <s v="R"/>
    <x v="0"/>
    <s v="Restricted"/>
    <n v="119"/>
    <s v="Medium"/>
    <x v="27"/>
  </r>
  <r>
    <x v="3509"/>
    <x v="0"/>
    <s v="Bad Boys II"/>
    <s v="Michael Bay"/>
    <s v="Will Smith, Martin Lawrence, Jordi Moll, Gabrielle Union, Peter Stormare, Theresa Randle, Joe Pantoliano, Michael Shannon, Jon Seda, Yul Vazquez"/>
    <x v="2"/>
    <s v="October 1, 2019"/>
    <n v="2021"/>
    <x v="13"/>
    <n v="23"/>
    <s v="R"/>
    <x v="0"/>
    <s v="Restricted"/>
    <n v="147"/>
    <s v="Medium"/>
    <x v="27"/>
  </r>
  <r>
    <x v="3510"/>
    <x v="0"/>
    <s v="Bad Match"/>
    <s v="David Chirchirillo"/>
    <s v="Jack Cutmore-Scott, Lili Simmons, Brandon Scott, Chase Williamson, Noureen DeWulf, Seth Morris, Christine Donlon, Trent Haaga, Kahyun Kim, Cynthia Rose Hall, Zedrick Restauro, Eric Podnar"/>
    <x v="420"/>
    <s v="March 11, 2018"/>
    <n v="2021"/>
    <x v="5"/>
    <n v="9"/>
    <s v="TV-MA"/>
    <x v="0"/>
    <s v="Restricted"/>
    <n v="83"/>
    <s v="Short"/>
    <x v="7"/>
  </r>
  <r>
    <x v="3511"/>
    <x v="0"/>
    <s v="Bad Rap"/>
    <s v="Salima Koroma"/>
    <s v="Jonathan Park, Awkwafina, David Lee, Richard Lee"/>
    <x v="14"/>
    <s v="August 21, 2017"/>
    <n v="2021"/>
    <x v="32"/>
    <n v="10"/>
    <s v="TV-MA"/>
    <x v="0"/>
    <s v="Restricted"/>
    <n v="83"/>
    <s v="Short"/>
    <x v="18"/>
  </r>
  <r>
    <x v="3512"/>
    <x v="0"/>
    <s v="Badha"/>
    <s v="Sumitra Bhave, Sunil Sukthankar"/>
    <s v="Amruta Subhash, Rajesh More, Devika Daftardar, Renuka Daftardar, Uttara Baokar, Jyoti Subhash, Milind Shinde, Sachin Mondkar"/>
    <x v="4"/>
    <s v="January 1, 2018"/>
    <n v="2021"/>
    <x v="20"/>
    <n v="20"/>
    <s v="TV-14"/>
    <x v="1"/>
    <s v="Guidance"/>
    <n v="91"/>
    <s v="Medium"/>
    <x v="3"/>
  </r>
  <r>
    <x v="3513"/>
    <x v="0"/>
    <s v="Badland"/>
    <s v="Justin Lee"/>
    <s v="Kevin Makely, Bruce Dern, Mira Sorvino, Trace Adkins, Wes Studi, Tony Todd, Jeff Fahey, James Russo, Amanda Wyss"/>
    <x v="2"/>
    <s v="March 26, 2020"/>
    <n v="2021"/>
    <x v="23"/>
    <n v="7"/>
    <s v="TV-14"/>
    <x v="1"/>
    <s v="Guidance"/>
    <n v="117"/>
    <s v="Medium"/>
    <x v="24"/>
  </r>
  <r>
    <x v="3514"/>
    <x v="0"/>
    <s v="Balto"/>
    <s v="Simon Wells"/>
    <s v="Kevin Bacon, Bob Hoskins, Bridget Fonda, Jim Cummings, Phil Collins, Jack Angel, Danny Mann, Robbie Rist"/>
    <x v="2"/>
    <s v="April 1, 2018"/>
    <n v="2021"/>
    <x v="39"/>
    <n v="31"/>
    <s v="G"/>
    <x v="2"/>
    <s v="Guidance"/>
    <n v="78"/>
    <s v="Short"/>
    <x v="19"/>
  </r>
  <r>
    <x v="3515"/>
    <x v="0"/>
    <s v="Balto 2: Wolf Quest"/>
    <s v="Phil Weinstein"/>
    <s v="Maurice LaMarche, Jodi Benson, Lacey Chabert, David Carradine, Mark Hamill, Charles Fleischer, Peter MacNicol, Rob Paulsen, Nicolette Little, Melanie Stone"/>
    <x v="2"/>
    <s v="April 1, 2018"/>
    <n v="2021"/>
    <x v="11"/>
    <n v="25"/>
    <s v="G"/>
    <x v="2"/>
    <s v="Guidance"/>
    <n v="75"/>
    <s v="Short"/>
    <x v="80"/>
  </r>
  <r>
    <x v="3516"/>
    <x v="0"/>
    <s v="Balto 3: Wings of Change"/>
    <s v="Phil Weinstein"/>
    <s v="Maurice LaMarche, Sean Astin, Keith Carradine, Charles Fleischer, Jodi Benson, Bill Fagerbakke, Charity James, Kathy Najimy, David Paymer, Jean Smart"/>
    <x v="2"/>
    <s v="April 1, 2018"/>
    <n v="2021"/>
    <x v="14"/>
    <n v="22"/>
    <s v="G"/>
    <x v="2"/>
    <s v="Guidance"/>
    <n v="78"/>
    <s v="Short"/>
    <x v="80"/>
  </r>
  <r>
    <x v="3517"/>
    <x v="0"/>
    <s v="Balu Mahi"/>
    <s v="Haissam Hussain"/>
    <s v="Osman Khalid Butt, Ainy Jaffri, Sadaf Kanwal, Khurram Patras, Ali Sheikh, Zeeshan Ali, Durdana Butt, Shafqat Cheema, Adeel Hashmi, Javed Sheikh"/>
    <x v="283"/>
    <s v="March 1, 2018"/>
    <n v="2021"/>
    <x v="5"/>
    <n v="9"/>
    <s v="TV-MA"/>
    <x v="0"/>
    <s v="Restricted"/>
    <n v="149"/>
    <s v="Medium"/>
    <x v="83"/>
  </r>
  <r>
    <x v="3518"/>
    <x v="0"/>
    <s v="Bana Masal Anlatma"/>
    <s v="Burak Aksak"/>
    <s v="Hande Doandemir, Fatih Artman, Devrim Yakut, Cengiz Bozkurt, Erdal Tosun, Berat Yenilmez, Ercan Yazgan, Sadi Celil Cengiz, Cihan Ercan, Burcu Biricik, Tark nlolu, Grkan Uygun, Gke Bahadr"/>
    <x v="104"/>
    <s v="March 10, 2017"/>
    <n v="2021"/>
    <x v="25"/>
    <n v="11"/>
    <s v="TV-14"/>
    <x v="1"/>
    <s v="Guidance"/>
    <n v="103"/>
    <s v="Medium"/>
    <x v="4"/>
  </r>
  <r>
    <x v="3519"/>
    <x v="0"/>
    <s v="Band Aid"/>
    <s v="Zoe Lister-Jones"/>
    <s v="Zoe Lister-Jones, Adam Pally, Fred Armisen, Susie Essman, Retta, Hannah Simone, Brooklyn Decker, Angelique Cabral, Colin Hanks, Ravi V. Patel, Jamie Chung, Erinn Hayes, Gillian Zinser, Jesse Williams"/>
    <x v="2"/>
    <s v="April 12, 2019"/>
    <n v="2021"/>
    <x v="5"/>
    <n v="9"/>
    <s v="R"/>
    <x v="0"/>
    <s v="Restricted"/>
    <n v="94"/>
    <s v="Medium"/>
    <x v="22"/>
  </r>
  <r>
    <x v="3520"/>
    <x v="0"/>
    <s v="Band of Robbers"/>
    <s v="Aaron Nee, Adam Nee"/>
    <s v="Kyle Gallner, Adam Nee, Matthew Gray Gubler, Melissa Benoist, Hannibal Buress, Eric Christian Olsen, Stephen Lang, Daniel Edward Mora, Johnny Pemberton, Cooper Huckabee, Lee Garlington, Beth Grant, Creed Bratton"/>
    <x v="2"/>
    <s v="April 15, 2016"/>
    <n v="2021"/>
    <x v="25"/>
    <n v="11"/>
    <s v="NR"/>
    <x v="4"/>
    <s v="Guidance"/>
    <n v="95"/>
    <s v="Medium"/>
    <x v="159"/>
  </r>
  <r>
    <x v="3521"/>
    <x v="0"/>
    <s v="Bang Rajan 2"/>
    <s v="Tanit Jitnukul"/>
    <s v="Puri Hiranyapluek, Paradorn Srichaphan, Chatchai Plengpanich"/>
    <x v="57"/>
    <s v="July 25, 2018"/>
    <n v="2021"/>
    <x v="3"/>
    <n v="16"/>
    <s v="TV-MA"/>
    <x v="0"/>
    <s v="Restricted"/>
    <n v="122"/>
    <s v="Medium"/>
    <x v="32"/>
  </r>
  <r>
    <x v="3522"/>
    <x v="0"/>
    <s v="Bangkok Hell"/>
    <s v="Manop Janjarasskul"/>
    <s v="Chalad Na Songkhla, Sahatchai 'Stop' Chumrum, Pornchai Hongrattanaporn, Kongsak Kaenmeepol, Samart Saengsa-Ngiam, Suthpong Kanithanon"/>
    <x v="57"/>
    <s v="September 14, 2018"/>
    <n v="2021"/>
    <x v="12"/>
    <n v="24"/>
    <s v="TV-MA"/>
    <x v="0"/>
    <s v="Restricted"/>
    <n v="107"/>
    <s v="Medium"/>
    <x v="3"/>
  </r>
  <r>
    <x v="3523"/>
    <x v="0"/>
    <s v="Bangkok Traffic (Love) Story"/>
    <s v="Adisorn Tresirikasem"/>
    <s v="Theeradej Wongpuapan, Sirin Horwang, Ungsumalynn Sirapatsakmetha, Panissara Phimpru, Taksaorn Paksukcharern, Charlie Trairat, Kazuki Yano"/>
    <x v="57"/>
    <s v="September 5, 2018"/>
    <n v="2021"/>
    <x v="17"/>
    <n v="17"/>
    <s v="TV-14"/>
    <x v="1"/>
    <s v="Guidance"/>
    <n v="126"/>
    <s v="Medium"/>
    <x v="4"/>
  </r>
  <r>
    <x v="3524"/>
    <x v="0"/>
    <s v="Bara Dreams"/>
    <s v="Jordi Llompart"/>
    <s v="Johan Cruyff, Andrs Iniesta, Gary Lineker, Xavi Hernndez, Lionel Messi, Pau Gasol"/>
    <x v="35"/>
    <s v="September 1, 2018"/>
    <n v="2021"/>
    <x v="25"/>
    <n v="11"/>
    <s v="TV-MA"/>
    <x v="0"/>
    <s v="Restricted"/>
    <n v="122"/>
    <s v="Medium"/>
    <x v="102"/>
  </r>
  <r>
    <x v="3525"/>
    <x v="0"/>
    <s v="Barah Aana"/>
    <s v="Raja Menon"/>
    <s v="Naseeruddin Shah, Arjun Mathur, Vijay Raaz, Tannishtha Chatterjee, Violante Placido, Benjamin Gilani"/>
    <x v="4"/>
    <s v="December 31, 2019"/>
    <n v="2021"/>
    <x v="17"/>
    <n v="17"/>
    <s v="TV-14"/>
    <x v="1"/>
    <s v="Guidance"/>
    <n v="95"/>
    <s v="Medium"/>
    <x v="3"/>
  </r>
  <r>
    <x v="3526"/>
    <x v="0"/>
    <s v="Barbie &amp; Her Sisters in a Pony Tale"/>
    <s v="Kyran Kelly"/>
    <s v="Kelly Sheridan, Kazumi Evans, Claire Corlett, Ashlyn Drummond, Alex Kelly, Tabitha St. Germain, Shannon Chan-Kent"/>
    <x v="2"/>
    <s v="October 1, 2017"/>
    <n v="2021"/>
    <x v="4"/>
    <n v="13"/>
    <s v="TV-Y"/>
    <x v="3"/>
    <s v="Safe"/>
    <n v="74"/>
    <s v="Short"/>
    <x v="80"/>
  </r>
  <r>
    <x v="3527"/>
    <x v="0"/>
    <s v="Barbie in A Mermaid Tale"/>
    <s v="Adam Wood"/>
    <s v="Kelly Sheridan, Kathleen Barr, Tabitha St. Germain, Peter Mel, Nakia Burrise, Maryke Hendrikse, Emma Pierson, Ciara Janson, Garry Chalk, Nicole Oliver"/>
    <x v="2"/>
    <s v="October 1, 2017"/>
    <n v="2021"/>
    <x v="3"/>
    <n v="16"/>
    <s v="TV-Y"/>
    <x v="3"/>
    <s v="Safe"/>
    <n v="74"/>
    <s v="Short"/>
    <x v="80"/>
  </r>
  <r>
    <x v="3528"/>
    <x v="0"/>
    <s v="Barbie in Princess Power"/>
    <s v="Zeke Norton"/>
    <s v="Kelly Sheridan, Britt Irvin, Michael Kopsa, Rebecca Husain, Kira Tozer"/>
    <x v="2"/>
    <s v="October 1, 2017"/>
    <n v="2021"/>
    <x v="25"/>
    <n v="11"/>
    <s v="TV-Y"/>
    <x v="3"/>
    <s v="Safe"/>
    <n v="74"/>
    <s v="Short"/>
    <x v="80"/>
  </r>
  <r>
    <x v="3529"/>
    <x v="0"/>
    <s v="Barbie in Rock 'N Royals"/>
    <s v="Karen J. Lloyd"/>
    <s v="Kelly Sheridan, Chiara Zanni, Bethany Brown, Devyn Dalton, Michael Dobson, Brynna Drummond, Rachel Harrison, Alessandro Juliani, Peter Kelamis, Omari Newton, Ingrid Nilson, Nicole Oliver, Shaun Smyth, Kira Tozer"/>
    <x v="2"/>
    <s v="October 1, 2017"/>
    <n v="2021"/>
    <x v="25"/>
    <n v="11"/>
    <s v="TV-Y"/>
    <x v="3"/>
    <s v="Safe"/>
    <n v="83"/>
    <s v="Short"/>
    <x v="80"/>
  </r>
  <r>
    <x v="3530"/>
    <x v="0"/>
    <s v="Barbie Star Light Adventure"/>
    <s v="Andrew Tan, Michael Goguen"/>
    <s v="Erica Lindbeck, Robbie Daymond, Kimberly Woods, Sarah Anne Williams, Michael Chandler, Dwight Schultz, Ben Bledsoe, Jonathan Lipow, Lucien Dodge, Laura Post"/>
    <x v="2"/>
    <s v="October 1, 2017"/>
    <n v="2021"/>
    <x v="32"/>
    <n v="10"/>
    <s v="TV-Y"/>
    <x v="3"/>
    <s v="Safe"/>
    <n v="79"/>
    <s v="Short"/>
    <x v="80"/>
  </r>
  <r>
    <x v="3531"/>
    <x v="0"/>
    <s v="Barbie: A Fairy Secret"/>
    <s v="William Lau"/>
    <s v="Diana Kaarina, Adrian Petriw, Britt Irvin, Cassandra Morris, Kate Higgins, Silvio Pollio, Brittney Wilson, Alexandra Carter, Nicole Oliver, Barbara Tyson"/>
    <x v="2"/>
    <s v="October 1, 2017"/>
    <n v="2021"/>
    <x v="3"/>
    <n v="16"/>
    <s v="TV-Y7"/>
    <x v="3"/>
    <s v="Safe"/>
    <n v="72"/>
    <s v="Short"/>
    <x v="80"/>
  </r>
  <r>
    <x v="3532"/>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4"/>
    <s v="October 1, 2017"/>
    <n v="2021"/>
    <x v="15"/>
    <n v="15"/>
    <s v="TV-Y"/>
    <x v="3"/>
    <s v="Safe"/>
    <n v="80"/>
    <s v="Short"/>
    <x v="80"/>
  </r>
  <r>
    <x v="3533"/>
    <x v="0"/>
    <s v="Barbie: Spy Squad"/>
    <s v="Conrad Helten"/>
    <s v="Erica Lindbeck, Stephanie Sheh, Jenny Pellicer, Alyssya Swales, Elizabeth Irving, Brian Dobson, Rebecca Husain, Cathy Weseluck"/>
    <x v="14"/>
    <s v="October 1, 2017"/>
    <n v="2021"/>
    <x v="32"/>
    <n v="10"/>
    <s v="TV-Y"/>
    <x v="3"/>
    <s v="Safe"/>
    <n v="75"/>
    <s v="Short"/>
    <x v="80"/>
  </r>
  <r>
    <x v="3534"/>
    <x v="0"/>
    <s v="Barbie: The Princess &amp; the Popstar"/>
    <s v="Ezekiel Norton"/>
    <s v="Kelly Sheridan, Jennifer Waris, Ashleigh Ball, Tiffany Kathryn, Ellie King, Peter Kelamis, Jonathan Holmes, Allison Warnyca, Christopher Gaze, Lauren Lavoie"/>
    <x v="2"/>
    <s v="October 1, 2017"/>
    <n v="2021"/>
    <x v="10"/>
    <n v="14"/>
    <s v="TV-Y"/>
    <x v="3"/>
    <s v="Safe"/>
    <n v="75"/>
    <s v="Short"/>
    <x v="80"/>
  </r>
  <r>
    <x v="3535"/>
    <x v="0"/>
    <s v="Barbie: Video Game Hero"/>
    <s v="Conrad Helten, Ezekiel Norton, Michael Goguen"/>
    <s v="Erica Lindbeck, Sienna Bohn, Shannon Chan-Kent, Michael Dobson, Alyssya Swales, Rebekah Asselstine, Brad Swaile, Sam Vincent, Ingrid Nilson, Nesta Cooper"/>
    <x v="2"/>
    <s v="October 1, 2017"/>
    <n v="2021"/>
    <x v="5"/>
    <n v="9"/>
    <s v="TV-Y"/>
    <x v="3"/>
    <s v="Safe"/>
    <n v="72"/>
    <s v="Short"/>
    <x v="80"/>
  </r>
  <r>
    <x v="3536"/>
    <x v="0"/>
    <s v="Barely Lethal"/>
    <s v="Kyle Newman"/>
    <s v="Hailee Steinfeld, Jessica Alba, Samuel L. Jackson, Sophie Turner, Dove Cameron, Toby Sebastian, Gabriel Basso, Thomas Mann, Rachael Harris, Dan Fogler, Steve-O, Rob Huebel, Finesse Mitchell, Jaime King"/>
    <x v="2"/>
    <s v="July 26, 2018"/>
    <n v="2021"/>
    <x v="25"/>
    <n v="11"/>
    <s v="PG-13"/>
    <x v="1"/>
    <s v="Guidance"/>
    <n v="99"/>
    <s v="Medium"/>
    <x v="27"/>
  </r>
  <r>
    <x v="3537"/>
    <x v="0"/>
    <s v="Barrio Universitario"/>
    <s v="Esteban Vidal"/>
    <s v="Fabrizio Copano, Rodrigo Salinas, Pedro Ruminot, Sergio Freire, Juanita Ringeling, Alessandra Denegri, Luis Dub, Felipe Avello"/>
    <x v="215"/>
    <s v="August 19, 2018"/>
    <n v="2021"/>
    <x v="4"/>
    <n v="13"/>
    <s v="TV-14"/>
    <x v="1"/>
    <s v="Guidance"/>
    <n v="91"/>
    <s v="Medium"/>
    <x v="43"/>
  </r>
  <r>
    <x v="3538"/>
    <x v="0"/>
    <s v="Barsaat"/>
    <s v="Rajkumar Santoshi"/>
    <s v="Twinkle Khanna, Bobby Deol, Danny Denzongpa, Raj Babbar, Ashwin Kaushal, Mukesh Khanna, Harish Patel"/>
    <x v="4"/>
    <s v="April 1, 2018"/>
    <n v="2021"/>
    <x v="39"/>
    <n v="31"/>
    <s v="TV-PG"/>
    <x v="2"/>
    <s v="Guidance"/>
    <n v="166"/>
    <s v="Medium"/>
    <x v="50"/>
  </r>
  <r>
    <x v="3539"/>
    <x v="0"/>
    <s v="BASEketball"/>
    <s v="David Zucker"/>
    <s v="Trey Parker, Matt Stone, Dian Bachar, Yasmine Bleeth, Jenny McCarthy, Ernest Borgnine, Robert Vaughn, Trevor Einhorn"/>
    <x v="2"/>
    <s v="November 1, 2018"/>
    <n v="2021"/>
    <x v="2"/>
    <n v="28"/>
    <s v="R"/>
    <x v="0"/>
    <s v="Restricted"/>
    <n v="103"/>
    <s v="Medium"/>
    <x v="175"/>
  </r>
  <r>
    <x v="3540"/>
    <x v="0"/>
    <s v="Basic Instinct"/>
    <s v="Paul Verhoeven"/>
    <s v="Michael Douglas, Sharon Stone, George Dzundza, Jeanne Tripplehorn, Denis Arndt, Leilani Sarelle, Bruce A. Young, Chelcie Ross, Dorothy Malone, Wayne Knight, Daniel von Bargen, Stephen Tobolowsky"/>
    <x v="49"/>
    <s v="October 1, 2020"/>
    <n v="2021"/>
    <x v="41"/>
    <n v="34"/>
    <s v="R"/>
    <x v="0"/>
    <s v="Restricted"/>
    <n v="128"/>
    <s v="Medium"/>
    <x v="275"/>
  </r>
  <r>
    <x v="3541"/>
    <x v="0"/>
    <s v="Bathtubs Over Broadway"/>
    <s v="Dava Whisenant"/>
    <s v="Steve Young"/>
    <x v="2"/>
    <s v="May 9, 2019"/>
    <n v="2021"/>
    <x v="21"/>
    <n v="8"/>
    <s v="PG-13"/>
    <x v="1"/>
    <s v="Guidance"/>
    <n v="87"/>
    <s v="Short"/>
    <x v="18"/>
  </r>
  <r>
    <x v="3542"/>
    <x v="0"/>
    <s v="Bawarchi"/>
    <s v="Hrishikesh Mukherjee"/>
    <s v="Rajesh Khanna, A.K. Hangal, Durga Khote, Jaya Bhaduri, Kali Bannerjee, Usha Kiran, Asrani, Paintal"/>
    <x v="4"/>
    <s v="December 31, 2019"/>
    <n v="2021"/>
    <x v="46"/>
    <n v="54"/>
    <s v="TV-PG"/>
    <x v="2"/>
    <s v="Guidance"/>
    <n v="125"/>
    <s v="Medium"/>
    <x v="28"/>
  </r>
  <r>
    <x v="3543"/>
    <x v="0"/>
    <s v="Bazaar"/>
    <s v="Sagar Sarhadi"/>
    <s v="Farooq Shaikh, Smita Patil, Naseeruddin Shah, Bharat Kapoor, Supriya Pathak, Rita Rani Kaul, Malika"/>
    <x v="4"/>
    <s v="December 31, 2019"/>
    <n v="2021"/>
    <x v="26"/>
    <n v="44"/>
    <s v="TV-14"/>
    <x v="1"/>
    <s v="Guidance"/>
    <n v="121"/>
    <s v="Medium"/>
    <x v="0"/>
  </r>
  <r>
    <x v="3544"/>
    <x v="0"/>
    <s v="Be Here Now"/>
    <s v="Lilibet Foster"/>
    <s v="Andy Whitfield"/>
    <x v="107"/>
    <s v="February 28, 2017"/>
    <n v="2021"/>
    <x v="25"/>
    <n v="11"/>
    <s v="TV-MA"/>
    <x v="0"/>
    <s v="Restricted"/>
    <n v="110"/>
    <s v="Medium"/>
    <x v="65"/>
  </r>
  <r>
    <x v="3545"/>
    <x v="0"/>
    <s v="Be Somebody"/>
    <s v="Joshua Caldwell"/>
    <s v="Matthew Espinosa, Sarah Jeffery, Allison Paige, Tava Smiley, Caitlin Keats, LaMonica Garrett, Mahaley Patel, Mason McCulley, Liana Ramirez"/>
    <x v="2"/>
    <s v="November 20, 2019"/>
    <n v="2021"/>
    <x v="32"/>
    <n v="10"/>
    <s v="PG"/>
    <x v="2"/>
    <s v="Guidance"/>
    <n v="88"/>
    <s v="Short"/>
    <x v="34"/>
  </r>
  <r>
    <x v="3546"/>
    <x v="0"/>
    <s v="Bean: The Ultimate Disaster Movie"/>
    <s v="Mel Smith"/>
    <s v="Rowan Atkinson, Peter MacNicol, John Mills, Pamela Reed, Harris Yulin, Burt Reynolds, Larry Drake, Danny Goldring, Johnny Galecki, Chris Ellis, Andrew Lawrence, Peter Egan, Peter Capaldi, June Brown, Peter James, Sandra Oh"/>
    <x v="11"/>
    <s v="August 1, 2018"/>
    <n v="2021"/>
    <x v="36"/>
    <n v="29"/>
    <s v="PG-13"/>
    <x v="1"/>
    <s v="Guidance"/>
    <n v="89"/>
    <s v="Short"/>
    <x v="43"/>
  </r>
  <r>
    <x v="3547"/>
    <x v="0"/>
    <s v="Beavis and Butt-head Do America"/>
    <s v="Mike Judge"/>
    <s v="Mike Judge, Bruce Willis, Demi Moore, Cloris Leachman, Robert Stack, Jacqueline Barba, Pamela Blair, Eric Bogosian, Kristofor Brown, Tony Darling, David Letterman"/>
    <x v="2"/>
    <s v="November 20, 2019"/>
    <n v="2021"/>
    <x v="34"/>
    <n v="30"/>
    <s v="PG-13"/>
    <x v="1"/>
    <s v="Guidance"/>
    <n v="81"/>
    <s v="Short"/>
    <x v="29"/>
  </r>
  <r>
    <x v="3548"/>
    <x v="0"/>
    <s v="Bebe's Kids"/>
    <s v="Bruce W. Smith"/>
    <s v="Faizon Love, Vanessa Bell Calloway, Wayne Collins, Jonell Green, Marques Houston, Tone-Loc, Myra J., Nell Carter"/>
    <x v="2"/>
    <s v="November 20, 2019"/>
    <n v="2021"/>
    <x v="41"/>
    <n v="34"/>
    <s v="PG-13"/>
    <x v="1"/>
    <s v="Guidance"/>
    <n v="73"/>
    <s v="Short"/>
    <x v="5"/>
  </r>
  <r>
    <x v="3549"/>
    <x v="0"/>
    <s v="Because of Soccer"/>
    <s v="Agasyah Karim, Khalid Kashogi"/>
    <s v="Herjunot Ali, Winky Wiryawan, Erly Ashy, Laura Basuki, Tarzan, Aida Nurmala, Otto Djauhari, Indra Herlambang"/>
    <x v="58"/>
    <s v="December 8, 2018"/>
    <n v="2021"/>
    <x v="16"/>
    <n v="18"/>
    <s v="TV-14"/>
    <x v="1"/>
    <s v="Guidance"/>
    <n v="75"/>
    <s v="Short"/>
    <x v="36"/>
  </r>
  <r>
    <x v="3550"/>
    <x v="0"/>
    <s v="Because We're Heading Out"/>
    <s v="Khaled El Halafawy"/>
    <s v="Hassan El Raddad, Emy Samir Ghanim, Bayyumi Fuad, Taher Abu Lela, Nesreen Ameen, Mourad Makram, Diaa El-Merghani, Juditta Salem-Wolff"/>
    <x v="65"/>
    <s v="April 18, 2019"/>
    <n v="2021"/>
    <x v="32"/>
    <n v="10"/>
    <s v="TV-14"/>
    <x v="1"/>
    <s v="Guidance"/>
    <n v="99"/>
    <s v="Medium"/>
    <x v="43"/>
  </r>
  <r>
    <x v="3551"/>
    <x v="0"/>
    <s v="Becoming Jane"/>
    <s v="Julian Jarrold"/>
    <s v="Anne Hathaway, James McAvoy, Julie Walters, James Cromwell, Maggie Smith, Laurence Fox, Ian Richardson"/>
    <x v="146"/>
    <s v="January 12, 2019"/>
    <n v="2021"/>
    <x v="18"/>
    <n v="19"/>
    <s v="PG-13"/>
    <x v="1"/>
    <s v="Guidance"/>
    <n v="121"/>
    <s v="Medium"/>
    <x v="21"/>
  </r>
  <r>
    <x v="355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s v="March 5, 2019"/>
    <n v="2021"/>
    <x v="16"/>
    <n v="18"/>
    <s v="PG"/>
    <x v="2"/>
    <s v="Guidance"/>
    <n v="100"/>
    <s v="Medium"/>
    <x v="17"/>
  </r>
  <r>
    <x v="3553"/>
    <x v="0"/>
    <s v="Before the Flood"/>
    <s v="Fisher Stevens"/>
    <s v="Leonardo DiCaprio"/>
    <x v="2"/>
    <s v="February 1, 2018"/>
    <n v="2021"/>
    <x v="32"/>
    <n v="10"/>
    <s v="PG"/>
    <x v="2"/>
    <s v="Guidance"/>
    <n v="97"/>
    <s v="Medium"/>
    <x v="65"/>
  </r>
  <r>
    <x v="3554"/>
    <x v="0"/>
    <s v="Behind the Curtain: Todrick Hall"/>
    <s v="Katherine Fairfax Wright"/>
    <s v="Todrick Hall"/>
    <x v="2"/>
    <s v="April 5, 2018"/>
    <n v="2021"/>
    <x v="5"/>
    <n v="9"/>
    <s v="TV-MA"/>
    <x v="0"/>
    <s v="Restricted"/>
    <n v="100"/>
    <s v="Medium"/>
    <x v="276"/>
  </r>
  <r>
    <x v="3555"/>
    <x v="0"/>
    <s v="Beiimaan Love"/>
    <s v="Rajeev Chaudhari"/>
    <s v="Sunny Leone, Rajneesh Duggal, Rajeev Verma, Daniel Weber, Yuvraj Siddharth Singh, Ziesha Nancy"/>
    <x v="4"/>
    <s v="November 1, 2017"/>
    <n v="2021"/>
    <x v="32"/>
    <n v="10"/>
    <s v="TV-MA"/>
    <x v="0"/>
    <s v="Restricted"/>
    <n v="115"/>
    <s v="Medium"/>
    <x v="23"/>
  </r>
  <r>
    <x v="3556"/>
    <x v="0"/>
    <s v="Being AP"/>
    <s v="Anthony Wonke"/>
    <s v="Tony McCoy"/>
    <x v="1"/>
    <s v="August 15, 2016"/>
    <n v="2021"/>
    <x v="25"/>
    <n v="11"/>
    <s v="TV-14"/>
    <x v="1"/>
    <s v="Guidance"/>
    <n v="99"/>
    <s v="Medium"/>
    <x v="102"/>
  </r>
  <r>
    <x v="3557"/>
    <x v="0"/>
    <s v="Below Her Mouth"/>
    <s v="April Mullen"/>
    <s v="Erika Linder, Natalie Krill, Sebastian Pigott, Mayko Nguyen, Tommie-Amber Pirie, Melanie Leishman, Andrea Stefancikova, Daniela Barbosa"/>
    <x v="24"/>
    <s v="August 1, 2017"/>
    <n v="2021"/>
    <x v="32"/>
    <n v="10"/>
    <s v="TV-MA"/>
    <x v="0"/>
    <s v="Restricted"/>
    <n v="91"/>
    <s v="Medium"/>
    <x v="0"/>
  </r>
  <r>
    <x v="3558"/>
    <x v="0"/>
    <s v="Beneath the Leaves"/>
    <s v="Adam Marino"/>
    <s v="Mira Sorvino, Kristoffer Polaha, Doug Jones, Paul Sorvino, Aaron Farb, Ser'Darius Blain, Christopher Backus, Christopher Masterson, Tommy Kijas, Kee Seymore, Marla Adams"/>
    <x v="2"/>
    <s v="June 8, 2019"/>
    <n v="2021"/>
    <x v="23"/>
    <n v="7"/>
    <s v="TV-MA"/>
    <x v="0"/>
    <s v="Restricted"/>
    <n v="90"/>
    <s v="Medium"/>
    <x v="125"/>
  </r>
  <r>
    <x v="3559"/>
    <x v="0"/>
    <s v="Benji: Off the Leash"/>
    <s v="Joe Camp"/>
    <s v="Nick Whitaker, Chris Kendrick, Randall Newsome, Duane Stephens, Lincoln Hoppe, Christy Summerhays, Scott Wilkinson"/>
    <x v="2"/>
    <s v="March 6, 2018"/>
    <n v="2021"/>
    <x v="14"/>
    <n v="22"/>
    <s v="PG"/>
    <x v="2"/>
    <s v="Guidance"/>
    <n v="100"/>
    <s v="Medium"/>
    <x v="19"/>
  </r>
  <r>
    <x v="3560"/>
    <x v="0"/>
    <s v="Benji's Very Own Christmas Story"/>
    <s v="Joe Camp"/>
    <s v="Ron Moody, Patsy Garrett, Cynthia Smith"/>
    <x v="2"/>
    <s v="October 3, 2018"/>
    <n v="2021"/>
    <x v="7"/>
    <n v="48"/>
    <s v="TV-G"/>
    <x v="2"/>
    <s v="Guidance"/>
    <n v="25"/>
    <s v="Short"/>
    <x v="80"/>
  </r>
  <r>
    <x v="3561"/>
    <x v="0"/>
    <s v="Berlin Kaplani"/>
    <s v="Hakan Algl"/>
    <s v="Ata Demirer, Necati Bilgi, Tark nlolu, zlem Trkad, Nihal Yaln, Cemil zbayer, Cengiz Bozkurt, Orhan Gner, Mert Aran"/>
    <x v="104"/>
    <s v="March 10, 2017"/>
    <n v="2021"/>
    <x v="10"/>
    <n v="14"/>
    <s v="TV-14"/>
    <x v="1"/>
    <s v="Guidance"/>
    <n v="99"/>
    <s v="Medium"/>
    <x v="138"/>
  </r>
  <r>
    <x v="3562"/>
    <x v="0"/>
    <s v="Betting on Zero"/>
    <s v="Ted Braun"/>
    <s v="William Ackman"/>
    <x v="2"/>
    <s v="June 1, 2017"/>
    <n v="2021"/>
    <x v="5"/>
    <n v="9"/>
    <s v="TV-PG"/>
    <x v="2"/>
    <s v="Guidance"/>
    <n v="104"/>
    <s v="Medium"/>
    <x v="65"/>
  </r>
  <r>
    <x v="3563"/>
    <x v="0"/>
    <s v="Bewafaa"/>
    <s v="Dharmesh Darshan"/>
    <s v="Anil Kapoor, Akshay Kumar, Kareena Kapoor, Sushmita Sen, Shamita Shetty, Manoj Bajpayee, Kabir Bedi, Nafisa Ali, Supriya Pathak, Raj Premi, Supriya Karnik"/>
    <x v="4"/>
    <s v="July 21, 2019"/>
    <n v="2021"/>
    <x v="19"/>
    <n v="21"/>
    <s v="TV-PG"/>
    <x v="2"/>
    <s v="Guidance"/>
    <n v="149"/>
    <s v="Medium"/>
    <x v="23"/>
  </r>
  <r>
    <x v="3564"/>
    <x v="0"/>
    <s v="Bewildered Bolbol"/>
    <s v="Khaled Marei"/>
    <s v="Ahmed Helmy, Zeina, Shery Adel, Emy Samir Ghanim, Yousef Fawzy, Yasser El Tobgy, Wael Sami, Maryam Saleh"/>
    <x v="65"/>
    <s v="June 20, 2019"/>
    <n v="2021"/>
    <x v="3"/>
    <n v="16"/>
    <s v="TV-14"/>
    <x v="1"/>
    <s v="Guidance"/>
    <n v="112"/>
    <s v="Medium"/>
    <x v="4"/>
  </r>
  <r>
    <x v="3565"/>
    <x v="0"/>
    <s v="Beyond All Boundaries"/>
    <s v="Sushrut Jain"/>
    <s v="Kunal Nayyar"/>
    <x v="85"/>
    <s v="April 1, 2017"/>
    <n v="2021"/>
    <x v="4"/>
    <n v="13"/>
    <s v="TV-14"/>
    <x v="1"/>
    <s v="Guidance"/>
    <n v="98"/>
    <s v="Medium"/>
    <x v="102"/>
  </r>
  <r>
    <x v="3566"/>
    <x v="0"/>
    <s v="Beyond the Clouds"/>
    <s v="Majid Majidi"/>
    <s v="Ishaan Khattar, Malavika Mohanan, Goutam Ghose, Sharada, Tannishtha Chatterjee, Shashank Shende, Hema Singh, Akash Gopal"/>
    <x v="421"/>
    <s v="August 10, 2018"/>
    <n v="2021"/>
    <x v="21"/>
    <n v="8"/>
    <s v="TV-14"/>
    <x v="1"/>
    <s v="Guidance"/>
    <n v="120"/>
    <s v="Medium"/>
    <x v="0"/>
  </r>
  <r>
    <x v="3567"/>
    <x v="0"/>
    <s v="Bhagam Bhag"/>
    <s v="Priyadarshan"/>
    <s v="Akshay Kumar, Govinda, Lara Dutta, Paresh Rawal, Rajpal Yadav, Jackie Shroff, Arbaaz Khan, Tanushree Dutta, Asrani, Shakti Kapoor"/>
    <x v="4"/>
    <s v="December 31, 2019"/>
    <n v="2021"/>
    <x v="20"/>
    <n v="20"/>
    <s v="TV-14"/>
    <x v="1"/>
    <s v="Guidance"/>
    <n v="151"/>
    <s v="Medium"/>
    <x v="4"/>
  </r>
  <r>
    <x v="3568"/>
    <x v="0"/>
    <s v="Bhool Bhulaiyaa"/>
    <s v="Priyadarshan"/>
    <s v="Akshay Kumar, Vidya Balan, Ameesha Patel, Shiney Ahuja, Paresh Rawal, Rajpal Yadav, Manoj Joshi, Asrani, Vikram Gokhale, Rasika Joshi"/>
    <x v="4"/>
    <s v="October 22, 2017"/>
    <n v="2021"/>
    <x v="18"/>
    <n v="19"/>
    <s v="TV-14"/>
    <x v="1"/>
    <s v="Guidance"/>
    <n v="148"/>
    <s v="Medium"/>
    <x v="20"/>
  </r>
  <r>
    <x v="3569"/>
    <x v="0"/>
    <s v="Bhoot"/>
    <s v="Ram Gopal Varma"/>
    <s v="Ajay Devgn, Urmila Matondkar, Nana Patekar, Rekha, Fardeen Khan, Victor Banerjee, Tanuja, Seema Biswas"/>
    <x v="4"/>
    <s v="December 31, 2019"/>
    <n v="2021"/>
    <x v="13"/>
    <n v="23"/>
    <s v="TV-MA"/>
    <x v="0"/>
    <s v="Restricted"/>
    <n v="114"/>
    <s v="Medium"/>
    <x v="86"/>
  </r>
  <r>
    <x v="3570"/>
    <x v="0"/>
    <s v="Bhouri"/>
    <s v="Jasbir Bijendra Bhati"/>
    <s v="Raghuvir Yadav, Masha Paur, Mohan Joshi, Manoj Joshi, Mukesh Tiwari, Shakti Kapoor, Sitaram Panchal, Kunika Lall"/>
    <x v="4"/>
    <s v="December 1, 2017"/>
    <n v="2021"/>
    <x v="5"/>
    <n v="9"/>
    <s v="TV-14"/>
    <x v="1"/>
    <s v="Guidance"/>
    <n v="123"/>
    <s v="Medium"/>
    <x v="0"/>
  </r>
  <r>
    <x v="3571"/>
    <x v="0"/>
    <s v="Big Bear"/>
    <s v="Joey Kern"/>
    <s v="Joey Kern, Adam Brody, Zachary Knighton, Tyler Labine, Pablo Schreiber, Toby Huss, Heidi Heaslet, Ahna O'Reilly"/>
    <x v="2"/>
    <s v="February 28, 2018"/>
    <n v="2021"/>
    <x v="5"/>
    <n v="9"/>
    <s v="TV-MA"/>
    <x v="0"/>
    <s v="Restricted"/>
    <n v="87"/>
    <s v="Short"/>
    <x v="5"/>
  </r>
  <r>
    <x v="3572"/>
    <x v="0"/>
    <s v="Big Daddy"/>
    <s v="Dennis Dugan"/>
    <s v="Adam Sandler, Joey Lauren Adams, Jon Stewart, Cole Sprouse, Dylan Sprouse, Josh Mostel, Leslie Mann, Allen Covert, Rob Schneider, Kristy Swanson"/>
    <x v="2"/>
    <s v="October 1, 2020"/>
    <n v="2021"/>
    <x v="31"/>
    <n v="27"/>
    <s v="PG-13"/>
    <x v="1"/>
    <s v="Guidance"/>
    <n v="93"/>
    <s v="Medium"/>
    <x v="5"/>
  </r>
  <r>
    <x v="3573"/>
    <x v="0"/>
    <s v="Big Fat Liar"/>
    <s v="Shawn Levy"/>
    <s v="Frankie Muniz, Paul Giamatti, Amanda Bynes, Amanda Detmer, Donald Faison, Sandra Oh, Russell Hornsby, Michael Bryan French, Christine Tucci, Lee Majors, John Cho"/>
    <x v="28"/>
    <s v="January 15, 2020"/>
    <n v="2021"/>
    <x v="12"/>
    <n v="24"/>
    <s v="PG"/>
    <x v="2"/>
    <s v="Guidance"/>
    <n v="88"/>
    <s v="Short"/>
    <x v="17"/>
  </r>
  <r>
    <x v="3574"/>
    <x v="0"/>
    <s v="Big Kill"/>
    <s v="Scott Martin"/>
    <s v="Christoph Sanders, Jason Patric, Clint Glenn Hummel, Lou Diamond Phillips, Danny Trejo, Scott Martin, Elizabeth McLaughlin, Stephanie Beran, K.C. Clyde, Michael Par"/>
    <x v="2"/>
    <s v="June 18, 2019"/>
    <n v="2021"/>
    <x v="21"/>
    <n v="8"/>
    <s v="R"/>
    <x v="0"/>
    <s v="Restricted"/>
    <n v="126"/>
    <s v="Medium"/>
    <x v="12"/>
  </r>
  <r>
    <x v="3575"/>
    <x v="0"/>
    <s v="Big Time"/>
    <s v="Kaspar Astrup Schrder"/>
    <s v="Bjarke Ingels"/>
    <x v="294"/>
    <s v="April 1, 2018"/>
    <n v="2021"/>
    <x v="5"/>
    <n v="9"/>
    <s v="TV-MA"/>
    <x v="0"/>
    <s v="Restricted"/>
    <n v="90"/>
    <s v="Medium"/>
    <x v="65"/>
  </r>
  <r>
    <x v="3576"/>
    <x v="0"/>
    <s v="Bigger Fatter Liar"/>
    <s v="Ron Oliver"/>
    <s v="Ricky Garcia, Jodelle Ferland, Barry Bostwick, Fiona Vroom, Kevin O'Grady, Karen Holness"/>
    <x v="2"/>
    <s v="April 18, 2017"/>
    <n v="2021"/>
    <x v="5"/>
    <n v="9"/>
    <s v="PG"/>
    <x v="2"/>
    <s v="Guidance"/>
    <n v="95"/>
    <s v="Medium"/>
    <x v="17"/>
  </r>
  <r>
    <x v="3577"/>
    <x v="0"/>
    <s v="Biggie &amp; Tupac"/>
    <s v="Nick Broomfield"/>
    <s v="Nick Broomfield"/>
    <x v="1"/>
    <s v="January 26, 2019"/>
    <n v="2021"/>
    <x v="12"/>
    <n v="24"/>
    <s v="R"/>
    <x v="0"/>
    <s v="Restricted"/>
    <n v="108"/>
    <s v="Medium"/>
    <x v="18"/>
  </r>
  <r>
    <x v="3578"/>
    <x v="0"/>
    <s v="Bill Burr: Let It Go"/>
    <s v="Shannon Hartman"/>
    <s v="Bill Burr"/>
    <x v="2"/>
    <s v="November 10, 2017"/>
    <n v="2021"/>
    <x v="3"/>
    <n v="16"/>
    <s v="NR"/>
    <x v="4"/>
    <s v="Guidance"/>
    <n v="65"/>
    <s v="Short"/>
    <x v="59"/>
  </r>
  <r>
    <x v="3579"/>
    <x v="0"/>
    <s v="Billy Elliot"/>
    <s v="Stephen Daldry"/>
    <s v="Jamie Bell, Gary Lewis, Stuart Wells, Billy Fane, Colin MacLachlan, Nicola Blackwell, Carol McGuigan, Joe Renton, Janine Birkett, Charlie Hardwick, Mike Elliot, Jean Heywood, Jamie Draven, Julie Walters, Trevor Fox, Adam Cooper"/>
    <x v="271"/>
    <s v="February 1, 2019"/>
    <n v="2021"/>
    <x v="42"/>
    <n v="26"/>
    <s v="R"/>
    <x v="0"/>
    <s v="Restricted"/>
    <n v="110"/>
    <s v="Medium"/>
    <x v="0"/>
  </r>
  <r>
    <x v="3580"/>
    <x v="0"/>
    <s v="Billy Graham: An Extraordinary Journey"/>
    <s v="Vonda Harrell, Daniel Camenisch"/>
    <s v="Billy Graham, Jeff Hoyt, Tom Brokaw, Greta Van Susteren, Diane Sawyer, Larry King, George Bush Sr., George W. Bush, Bill Clinton, Franklin Graham"/>
    <x v="2"/>
    <s v="February 28, 2019"/>
    <n v="2021"/>
    <x v="21"/>
    <n v="8"/>
    <s v="TV-PG"/>
    <x v="2"/>
    <s v="Guidance"/>
    <n v="66"/>
    <s v="Short"/>
    <x v="252"/>
  </r>
  <r>
    <x v="3581"/>
    <x v="0"/>
    <s v="Bilu Rakkhosh"/>
    <s v="Indrasis Acharya"/>
    <s v="Joy Sengupta, Koneenica Banerjee, Kanchana Moitra, Pradip Mukherjee"/>
    <x v="4"/>
    <s v="March 15, 2018"/>
    <n v="2021"/>
    <x v="5"/>
    <n v="9"/>
    <s v="TV-MA"/>
    <x v="0"/>
    <s v="Restricted"/>
    <n v="127"/>
    <s v="Medium"/>
    <x v="3"/>
  </r>
  <r>
    <x v="3582"/>
    <x v="0"/>
    <s v="Bioscope"/>
    <s v="Gajendra Ahire, Viju Mane, Girish Mohite, Ravi Jadhav"/>
    <s v="Nina Kulkarni, Suhas Palshikar, Kushal Badrike, Spruha Joshi, Mangesh Desai, Smita Tambe, Veena Jamkar, Sandeep Khare"/>
    <x v="4"/>
    <s v="August 15, 2018"/>
    <n v="2021"/>
    <x v="25"/>
    <n v="11"/>
    <s v="TV-14"/>
    <x v="1"/>
    <s v="Guidance"/>
    <n v="131"/>
    <s v="Medium"/>
    <x v="134"/>
  </r>
  <r>
    <x v="3583"/>
    <x v="0"/>
    <s v="Birthmarked"/>
    <s v="Emanuel Hoss-Desmarais"/>
    <s v="Toni Collette, Matthew Goode, Andreas Apergis, Michael Smiley, Fionnula Flanagan, Suzanne Clment, Jordan Poole, Megan O'Kelly, Anton Gillis-Adelman, Tyrone Benskin, Vincent Hoss-Desmarais"/>
    <x v="24"/>
    <s v="June 28, 2018"/>
    <n v="2021"/>
    <x v="21"/>
    <n v="8"/>
    <s v="TV-MA"/>
    <x v="0"/>
    <s v="Restricted"/>
    <n v="88"/>
    <s v="Short"/>
    <x v="122"/>
  </r>
  <r>
    <x v="3584"/>
    <x v="0"/>
    <s v="Bitch"/>
    <s v="Marianna Palka"/>
    <s v="Jason Ritter, Jaime King, Marianna Palka, Brighton Sharbino, Rio Mangini, Jason Maybaum, Kingston Foster, Arielle Kebbel, Martin Starr, Roger Guenveur Smith, Caroline Aaron, Bill Smitrovich"/>
    <x v="2"/>
    <s v="March 11, 2018"/>
    <n v="2021"/>
    <x v="5"/>
    <n v="9"/>
    <s v="R"/>
    <x v="0"/>
    <s v="Restricted"/>
    <n v="97"/>
    <s v="Medium"/>
    <x v="22"/>
  </r>
  <r>
    <x v="3585"/>
    <x v="0"/>
    <s v="Bitcoin Heist"/>
    <s v="Ham Tran"/>
    <s v="Kate Nhung, Thanh Pham, Petey Majik Nguyen, Suboi, Jayvee Mai The Hiep, Lam Thanh My"/>
    <x v="69"/>
    <s v="September 2, 2017"/>
    <n v="2021"/>
    <x v="32"/>
    <n v="10"/>
    <s v="TV-14"/>
    <x v="1"/>
    <s v="Guidance"/>
    <n v="116"/>
    <s v="Medium"/>
    <x v="45"/>
  </r>
  <r>
    <x v="3586"/>
    <x v="1"/>
    <s v="Bitter Daisies"/>
    <s v="Miguel Conde"/>
    <s v="Mara Mera, Toni Salgado, Miquel Insua, Denis Gmez, Luca lvarez, Sara Sanz, Jimmy Nez, Paloma Saavedra, Manuel Corts, Yelena Molina, Ricardo de Barreiro, Nerea Barros, Santiago Cuquejo, Martina Stetson, Carlos Villarino"/>
    <x v="35"/>
    <s v="March 29, 2019"/>
    <n v="2021"/>
    <x v="21"/>
    <n v="8"/>
    <s v="TV-MA"/>
    <x v="0"/>
    <s v="Restricted"/>
    <s v="1 Season"/>
    <s v="Seasons"/>
    <x v="46"/>
  </r>
  <r>
    <x v="3587"/>
    <x v="0"/>
    <s v="Bittoo Boss"/>
    <s v="Supavitra Babul"/>
    <s v="Pulkit Samrat, Ashok Pathak, Tanvir Singh, Amita Pathak, Sunil Shetty, Rajendra Sethi, Mohan Kapoor"/>
    <x v="4"/>
    <s v="July 5, 2020"/>
    <n v="2021"/>
    <x v="10"/>
    <n v="14"/>
    <s v="TV-14"/>
    <x v="1"/>
    <s v="Guidance"/>
    <n v="117"/>
    <s v="Medium"/>
    <x v="36"/>
  </r>
  <r>
    <x v="3588"/>
    <x v="0"/>
    <s v="Black &amp; Privileged: Volume 1"/>
    <s v="Mark Harris"/>
    <s v="Dawnisha Halfkenny, Simeon Henderson, Corey Hendrix, Malcom Banks, Nadia Simms, Brian White, Brely Evans, Cynda Williams, Carl Anthony Payne II"/>
    <x v="2"/>
    <s v="July 12, 2019"/>
    <n v="2021"/>
    <x v="23"/>
    <n v="7"/>
    <s v="TV-MA"/>
    <x v="0"/>
    <s v="Restricted"/>
    <n v="79"/>
    <s v="Short"/>
    <x v="24"/>
  </r>
  <r>
    <x v="3589"/>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1"/>
    <s v="January 1, 2019"/>
    <n v="2021"/>
    <x v="11"/>
    <n v="25"/>
    <s v="R"/>
    <x v="0"/>
    <s v="Restricted"/>
    <n v="144"/>
    <s v="Medium"/>
    <x v="8"/>
  </r>
  <r>
    <x v="3590"/>
    <x v="0"/>
    <s v="Black Panther"/>
    <s v="Ryan Coogler"/>
    <s v="Chadwick Boseman, Michael B. Jordan, Lupita Nyong'o, Danai Gurira, Martin Freeman, Daniel Kaluuya, Letitia Wright, Winston Duke, Sterling K. Brown, Angela Bassett, Forest Whitaker, Andy Serkis, Florence Kasumba, John Kani, David S. Lee, Stan Lee"/>
    <x v="2"/>
    <s v="September 4, 2018"/>
    <n v="2021"/>
    <x v="21"/>
    <n v="8"/>
    <s v="PG-13"/>
    <x v="1"/>
    <s v="Guidance"/>
    <n v="135"/>
    <s v="Medium"/>
    <x v="26"/>
  </r>
  <r>
    <x v="3591"/>
    <x v="0"/>
    <s v="Black Site Delta"/>
    <s v="Jesse Gustafson"/>
    <s v="Cam Gigandet, Teri Reeves, Michael Dale, Dion Mucciacito, Casey Hendershot, Benjamin Charles Watson, John Brodsky, Arash Mokhtar"/>
    <x v="2"/>
    <s v="August 9, 2017"/>
    <n v="2021"/>
    <x v="5"/>
    <n v="9"/>
    <s v="TV-MA"/>
    <x v="0"/>
    <s v="Restricted"/>
    <n v="88"/>
    <s v="Short"/>
    <x v="12"/>
  </r>
  <r>
    <x v="3592"/>
    <x v="0"/>
    <s v="Black Snake Moan"/>
    <s v="Craig Brewer"/>
    <s v="Samuel L. Jackson, Christina Ricci, Justin Timberlake, S. Epatha Merkerson, John Cothran, David Banner, Michael Raymond-James, Adriane Lenox, Kim Richards, Neimus K. Williams"/>
    <x v="2"/>
    <s v="November 20, 2019"/>
    <n v="2021"/>
    <x v="18"/>
    <n v="19"/>
    <s v="R"/>
    <x v="0"/>
    <s v="Restricted"/>
    <n v="116"/>
    <s v="Medium"/>
    <x v="44"/>
  </r>
  <r>
    <x v="3593"/>
    <x v="0"/>
    <s v="Black Snow"/>
    <s v="Martin Hodara"/>
    <s v="Ricardo Darn, Leonardo Sbaraglia, Laia Costa, Federico Luppi, Dolores Fonzi, Andrs Herrera"/>
    <x v="43"/>
    <s v="July 1, 2017"/>
    <n v="2021"/>
    <x v="5"/>
    <n v="9"/>
    <s v="TV-MA"/>
    <x v="0"/>
    <s v="Restricted"/>
    <n v="91"/>
    <s v="Medium"/>
    <x v="20"/>
  </r>
  <r>
    <x v="3594"/>
    <x v="0"/>
    <s v="Blackway"/>
    <s v="Daniel Alfredson"/>
    <s v="Anthony Hopkins, Julia Stiles, Alexander Ludwig, Ray Liotta, Hal Holbrook, Lochlyn Munro, Steve Bacic, Aaron Pearl, Aleks Paunovic"/>
    <x v="2"/>
    <s v="December 15, 2017"/>
    <n v="2021"/>
    <x v="25"/>
    <n v="11"/>
    <s v="PG-13"/>
    <x v="1"/>
    <s v="Guidance"/>
    <n v="90"/>
    <s v="Medium"/>
    <x v="7"/>
  </r>
  <r>
    <x v="3595"/>
    <x v="0"/>
    <s v="Blaze"/>
    <s v="Ethan Hawke"/>
    <s v="Benjamin Dickey, Alia Shawkat, Josh Hamilton, Charlie Sexton, Sam Rockwell, Wyatt Russell, Steve Zahn, Kris Kristofferson, Richard Linklater, David Kallaway, Ritchie Montgomery"/>
    <x v="2"/>
    <s v="August 30, 2020"/>
    <n v="2021"/>
    <x v="21"/>
    <n v="8"/>
    <s v="R"/>
    <x v="0"/>
    <s v="Restricted"/>
    <n v="129"/>
    <s v="Medium"/>
    <x v="210"/>
  </r>
  <r>
    <x v="3596"/>
    <x v="0"/>
    <s v="Bleed for This"/>
    <s v="Ben Younger"/>
    <s v="Miles Teller, Aaron Eckhart, Katey Sagal, Ciarn Hinds, Ted Levine, Jordan Gelber, Amanda Clayton, Daniel Sauli, Christine Evangelista, Tina Casciani"/>
    <x v="2"/>
    <s v="April 11, 2020"/>
    <n v="2021"/>
    <x v="32"/>
    <n v="10"/>
    <s v="R"/>
    <x v="0"/>
    <s v="Restricted"/>
    <n v="120"/>
    <s v="Medium"/>
    <x v="74"/>
  </r>
  <r>
    <x v="3597"/>
    <x v="0"/>
    <s v="Blinky Bill: The Movie"/>
    <s v="Deane Taylor"/>
    <s v="Ryan Kwanten, Rufus Sewell, Toni Collette, Robin McLeavy, David Wenham, Barry Humphries, Richard Roxburgh, Deborah Mailman, Barry Otto"/>
    <x v="20"/>
    <s v="February 8, 2017"/>
    <n v="2021"/>
    <x v="25"/>
    <n v="11"/>
    <s v="PG"/>
    <x v="2"/>
    <s v="Guidance"/>
    <n v="91"/>
    <s v="Medium"/>
    <x v="80"/>
  </r>
  <r>
    <x v="3598"/>
    <x v="0"/>
    <s v="Blockbuster"/>
    <s v="July Hygreck"/>
    <s v="Syrus Shahidi, Lionel Abelanski, Charlotte Gabris, Tom Hygreck, Sylvain Quimene, Laura Boujenah, Foed Amara"/>
    <x v="29"/>
    <s v="January 24, 2018"/>
    <n v="2021"/>
    <x v="5"/>
    <n v="9"/>
    <s v="TV-MA"/>
    <x v="0"/>
    <s v="Restricted"/>
    <n v="85"/>
    <s v="Short"/>
    <x v="122"/>
  </r>
  <r>
    <x v="3599"/>
    <x v="0"/>
    <s v="Blood Father"/>
    <s v="Jean-Franois Richet"/>
    <s v="Mel Gibson, Erin Moriarty, Diego Luna, Michael Parks, William H. Macy, Miguel Sandoval, Dale Dickey, Richard Cabral, Daniel Moncada, Ryan Dorsey"/>
    <x v="29"/>
    <s v="March 26, 2020"/>
    <n v="2021"/>
    <x v="32"/>
    <n v="10"/>
    <s v="R"/>
    <x v="0"/>
    <s v="Restricted"/>
    <n v="88"/>
    <s v="Short"/>
    <x v="32"/>
  </r>
  <r>
    <x v="3600"/>
    <x v="0"/>
    <s v="Blow"/>
    <s v="Ted Demme"/>
    <s v="Johnny Depp, Penlope Cruz, Franka Potente, Rachel Griffiths, Paul Reubens, Jordi Moll, Cliff Curtis, Miguel Sandoval, Ethan Suplee, Ray Liotta"/>
    <x v="2"/>
    <s v="October 1, 2019"/>
    <n v="2021"/>
    <x v="11"/>
    <n v="25"/>
    <s v="R"/>
    <x v="0"/>
    <s v="Restricted"/>
    <n v="123"/>
    <s v="Medium"/>
    <x v="24"/>
  </r>
  <r>
    <x v="3601"/>
    <x v="0"/>
    <s v="Blue Is the Warmest Color"/>
    <s v="Abdellatif Kechiche"/>
    <s v="La Seydoux, Adle Exarchopoulos, Salim Kechiouche, Aurlien Recoing, Catherine Sale, Benjamin Siksou, Mona Walravens, Alma Jodorowsky, Jrmie Laheurte, Anne Loiret, Benot Pilot, Sandor Funtek, Fanny Maurin"/>
    <x v="422"/>
    <s v="August 26, 2016"/>
    <n v="2021"/>
    <x v="4"/>
    <n v="13"/>
    <s v="NC-17"/>
    <x v="0"/>
    <s v="Restricted"/>
    <n v="180"/>
    <s v="Long"/>
    <x v="0"/>
  </r>
  <r>
    <x v="3602"/>
    <x v="0"/>
    <s v="Blue Jasmine"/>
    <s v="Woody Allen"/>
    <s v="Cate Blanchett, Sally Hawkins, Alec Baldwin, Louis C.K., Bobby Cannavale, Andrew Dice Clay, Peter Sarsgaard, Michael Stuhlbarg, Tammy Blanchard, Max Casella, Alden Ehrenreich"/>
    <x v="2"/>
    <s v="March 8, 2019"/>
    <n v="2021"/>
    <x v="4"/>
    <n v="13"/>
    <s v="PG-13"/>
    <x v="1"/>
    <s v="Guidance"/>
    <n v="98"/>
    <s v="Medium"/>
    <x v="22"/>
  </r>
  <r>
    <x v="3603"/>
    <x v="0"/>
    <s v="Blue Mountain State: The Rise of Thadland"/>
    <s v="Lev L. Spiro"/>
    <s v="Alan Ritchson, Darin Brooks, James Cade, Rob Ramsay, Chris Romano, Frankie Shaw, Omari Newton, Ed Marinaro, Dhani Jones, Ed Amatrudo, Jimmy Tatro"/>
    <x v="2"/>
    <s v="March 1, 2016"/>
    <n v="2021"/>
    <x v="32"/>
    <n v="10"/>
    <s v="R"/>
    <x v="0"/>
    <s v="Restricted"/>
    <n v="90"/>
    <s v="Medium"/>
    <x v="5"/>
  </r>
  <r>
    <x v="3604"/>
    <x v="0"/>
    <s v="Blue Ruin"/>
    <s v="Jeremy Saulnier"/>
    <s v="Macon Blair, Devin Ratray, Amy Hargreaves, Kevin Kolack, Eve Plumb, David W. Thompson, Brent Werzner, Stacy Rock, Sidn Anderson, Sandy Barnett, Bonnie Johnson"/>
    <x v="49"/>
    <s v="February 25, 2019"/>
    <n v="2021"/>
    <x v="4"/>
    <n v="13"/>
    <s v="R"/>
    <x v="0"/>
    <s v="Restricted"/>
    <n v="90"/>
    <s v="Medium"/>
    <x v="125"/>
  </r>
  <r>
    <x v="3605"/>
    <x v="0"/>
    <s v="Blue Streak"/>
    <s v="Les Mayfield"/>
    <s v="Martin Lawrence, Luke Wilson, Peter Greene, Dave Chappelle, Nicole Ari Parker, Graham Beckel, Robert Miranda, Olek Krupa, Saverio Guerra, Richard C. Sarafian, William Forsythe"/>
    <x v="15"/>
    <s v="January 1, 2021"/>
    <n v="2021"/>
    <x v="31"/>
    <n v="27"/>
    <s v="PG-13"/>
    <x v="1"/>
    <s v="Guidance"/>
    <n v="94"/>
    <s v="Medium"/>
    <x v="27"/>
  </r>
  <r>
    <x v="3606"/>
    <x v="0"/>
    <s v="Blue Valentine"/>
    <s v="Derek Cianfrance"/>
    <s v="Ryan Gosling, Michelle Williams, Faith Wladyka, John Doman, Mike Vogel, Ben Shenkman, Jen Jones, Maryann Plunkett, Marshall Johnson, James Benatti, Barbara Troy, Carey Westbrook, Enid Graham"/>
    <x v="2"/>
    <s v="July 5, 2018"/>
    <n v="2021"/>
    <x v="3"/>
    <n v="16"/>
    <s v="R"/>
    <x v="0"/>
    <s v="Restricted"/>
    <n v="112"/>
    <s v="Medium"/>
    <x v="54"/>
  </r>
  <r>
    <x v="3607"/>
    <x v="0"/>
    <s v="Bob Lazar: Area 51 &amp; Flying Saucers"/>
    <s v="Jeremy Kenyon Lockyer Corbell"/>
    <s v="Robert Lazar"/>
    <x v="2"/>
    <s v="June 18, 2019"/>
    <n v="2021"/>
    <x v="21"/>
    <n v="8"/>
    <s v="TV-MA"/>
    <x v="0"/>
    <s v="Restricted"/>
    <n v="97"/>
    <s v="Medium"/>
    <x v="65"/>
  </r>
  <r>
    <x v="3608"/>
    <x v="0"/>
    <s v="Bob's Broken Sleigh"/>
    <s v="Jay Surridge"/>
    <s v="Cole Howard, Bruce Greenwood, Victor Garber, Michael Adamthwaite, Raini Rodriguez, Colin Murdock, Maryke Hendrikse, Sam Vincent, Gabe Khouth"/>
    <x v="24"/>
    <s v="December 17, 2015"/>
    <n v="2021"/>
    <x v="25"/>
    <n v="11"/>
    <s v="TV-G"/>
    <x v="2"/>
    <s v="Guidance"/>
    <n v="47"/>
    <s v="Short"/>
    <x v="80"/>
  </r>
  <r>
    <x v="3609"/>
    <x v="0"/>
    <s v="Bobbi Jene"/>
    <s v="Elvira Lind"/>
    <s v="Bobbi Jene Smith"/>
    <x v="423"/>
    <s v="June 1, 2018"/>
    <n v="2021"/>
    <x v="5"/>
    <n v="9"/>
    <s v="TV-MA"/>
    <x v="0"/>
    <s v="Restricted"/>
    <n v="99"/>
    <s v="Medium"/>
    <x v="65"/>
  </r>
  <r>
    <x v="3610"/>
    <x v="0"/>
    <s v="Bobby"/>
    <s v="Raj Kapoor"/>
    <s v="Rishi Kapoor, Dimple Kapadia, Pran, Prem Nath, Sonia Sahni, Durga Khote, Aruna Irani, Prem Chopra, Farida Jalal"/>
    <x v="4"/>
    <s v="December 31, 2019"/>
    <n v="2021"/>
    <x v="55"/>
    <n v="53"/>
    <s v="TV-14"/>
    <x v="1"/>
    <s v="Guidance"/>
    <n v="168"/>
    <s v="Medium"/>
    <x v="66"/>
  </r>
  <r>
    <x v="3611"/>
    <x v="0"/>
    <s v="Bobby Robson: More Than a Manager"/>
    <s v="Gabriel Clarke, Torquil Jones"/>
    <s v="Bobby Robson"/>
    <x v="1"/>
    <s v="December 1, 2018"/>
    <n v="2021"/>
    <x v="21"/>
    <n v="8"/>
    <s v="TV-14"/>
    <x v="1"/>
    <s v="Guidance"/>
    <n v="99"/>
    <s v="Medium"/>
    <x v="102"/>
  </r>
  <r>
    <x v="3612"/>
    <x v="0"/>
    <s v="Bokeh"/>
    <s v="Geoffrey Orthwein, Andrew Sullivan"/>
    <s v="Maika Monroe, Matt O'Leary, Arnar Jnsson, Gunnar Helgason, Berglind Rs Sigurardttir"/>
    <x v="424"/>
    <s v="June 22, 2017"/>
    <n v="2021"/>
    <x v="5"/>
    <n v="9"/>
    <s v="TV-14"/>
    <x v="1"/>
    <s v="Guidance"/>
    <n v="92"/>
    <s v="Medium"/>
    <x v="121"/>
  </r>
  <r>
    <x v="3613"/>
    <x v="0"/>
    <s v="Bolt"/>
    <s v="Byron Howard, Chris Williams"/>
    <s v="John Travolta, Miley Cyrus, Susie Essman, Mark Walton, Malcolm McDowell, James Lipton, Greg Germann, Diedrich Bader, Nick Swardson, J.P. Manoux, Dan Fogelman, Kari Wahlgren, Chlo Grace Moretz, Randy Savage, Ronn Moss, John DiMaggio, Daran Norris, Jeff Bennett, Brian Stepanek, Todd Cummings"/>
    <x v="2"/>
    <s v="July 22, 2018"/>
    <n v="2021"/>
    <x v="16"/>
    <n v="18"/>
    <s v="PG"/>
    <x v="2"/>
    <s v="Guidance"/>
    <n v="99"/>
    <s v="Medium"/>
    <x v="17"/>
  </r>
  <r>
    <x v="3614"/>
    <x v="0"/>
    <s v="Bombshell: The Hedy Lamarr Story"/>
    <s v="Alexandra Dean"/>
    <s v="Hedy Lamarr"/>
    <x v="2"/>
    <s v="May 31, 2018"/>
    <n v="2021"/>
    <x v="5"/>
    <n v="9"/>
    <s v="TV-14"/>
    <x v="1"/>
    <s v="Guidance"/>
    <n v="89"/>
    <s v="Short"/>
    <x v="65"/>
  </r>
  <r>
    <x v="3615"/>
    <x v="0"/>
    <s v="Bon Bini Holland"/>
    <s v="Jelle de Jonge"/>
    <s v="Jandino Asporaat, Liliana de Vries, Teun Kuilboer, Sergio IJssel, Dennis Rudge, Alpha Oumar Barry, Phi Nguyen"/>
    <x v="119"/>
    <s v="September 1, 2016"/>
    <n v="2021"/>
    <x v="25"/>
    <n v="11"/>
    <s v="TV-MA"/>
    <x v="0"/>
    <s v="Restricted"/>
    <n v="88"/>
    <s v="Short"/>
    <x v="43"/>
  </r>
  <r>
    <x v="3616"/>
    <x v="0"/>
    <s v="Bonnie and Clyde"/>
    <s v="Arthur Penn"/>
    <s v="Warren Beatty, Faye Dunaway, Michael J. Pollard, Gene Hackman, Estelle Parsons, Denver Pyle, Dub Taylor, Evans Evans, Gene Wilder"/>
    <x v="2"/>
    <s v="January 1, 2021"/>
    <n v="2021"/>
    <x v="63"/>
    <n v="59"/>
    <s v="R"/>
    <x v="0"/>
    <s v="Restricted"/>
    <n v="111"/>
    <s v="Medium"/>
    <x v="9"/>
  </r>
  <r>
    <x v="3617"/>
    <x v="0"/>
    <s v="Boom"/>
    <s v="Kaizad Gustad"/>
    <s v="Amitabh Bachchan, Gulshan Grover, Jackie Shroff, Javed Jaffrey, Katrina Kaif, Madhu Sapre, Padma Lakshmi, Seema Biswas, Zeenat Aman, Boman Irani"/>
    <x v="4"/>
    <s v="March 1, 2018"/>
    <n v="2021"/>
    <x v="13"/>
    <n v="23"/>
    <s v="TV-MA"/>
    <x v="0"/>
    <s v="Restricted"/>
    <n v="79"/>
    <s v="Short"/>
    <x v="53"/>
  </r>
  <r>
    <x v="3618"/>
    <x v="0"/>
    <s v="Born Strong"/>
    <s v="Gary Cohen, Ross Hockrow"/>
    <s v="Eddie Hall, Hafr Jlus Bjrnsson, Brian Shaw, Zydrunas Savickas"/>
    <x v="2"/>
    <s v="December 31, 2017"/>
    <n v="2021"/>
    <x v="5"/>
    <n v="9"/>
    <s v="TV-MA"/>
    <x v="0"/>
    <s v="Restricted"/>
    <n v="86"/>
    <s v="Short"/>
    <x v="187"/>
  </r>
  <r>
    <x v="3619"/>
    <x v="0"/>
    <s v="Born to Be Free"/>
    <s v="Gayane Petrosyan"/>
    <s v="Casting a light on the mistreatment of sea mammals, this documentary follows the plight of 18 Beluga whales kept in captivity for years."/>
    <x v="425"/>
    <s v="April 1, 2017"/>
    <n v="2021"/>
    <x v="32"/>
    <n v="10"/>
    <s v="TV-14"/>
    <x v="1"/>
    <s v="Guidance"/>
    <n v="74"/>
    <s v="Short"/>
    <x v="98"/>
  </r>
  <r>
    <x v="3620"/>
    <x v="0"/>
    <s v="Bottom of the World"/>
    <s v="Richard Sears"/>
    <s v="Jena Malone, Douglas Smith, Ted Levine, Tamara Duarte, Kelly Pendygraft, Mark Sivertsen, Jon McLaren"/>
    <x v="41"/>
    <s v="May 28, 2020"/>
    <n v="2021"/>
    <x v="5"/>
    <n v="9"/>
    <s v="TV-MA"/>
    <x v="0"/>
    <s v="Restricted"/>
    <n v="84"/>
    <s v="Short"/>
    <x v="77"/>
  </r>
  <r>
    <x v="3621"/>
    <x v="0"/>
    <s v="Boy and the World"/>
    <s v="Al Abreu"/>
    <s v="Vincius Garcia, Felipe Zilse, Al Abreu, Lu Horta, Marco Aurlio Campos, Cassius Romero, Alfredo Rollo"/>
    <x v="80"/>
    <s v="October 1, 2017"/>
    <n v="2021"/>
    <x v="4"/>
    <n v="13"/>
    <s v="PG"/>
    <x v="2"/>
    <s v="Guidance"/>
    <n v="80"/>
    <s v="Short"/>
    <x v="80"/>
  </r>
  <r>
    <x v="3622"/>
    <x v="0"/>
    <s v="Boy Bye"/>
    <s v="Chris Stokes"/>
    <s v="Wendy Raquel Robinson, Ross Fleming, Shondrella Avery, Tammy Townsend, Omar Gooding, Tracy Davis, Veronika Bozeman, Kelly Perine, Valarie Pettiford"/>
    <x v="2"/>
    <s v="April 2, 2019"/>
    <n v="2021"/>
    <x v="32"/>
    <n v="10"/>
    <s v="TV-MA"/>
    <x v="0"/>
    <s v="Restricted"/>
    <n v="86"/>
    <s v="Short"/>
    <x v="35"/>
  </r>
  <r>
    <x v="3623"/>
    <x v="0"/>
    <s v="Brampton's Own"/>
    <s v="Michael Doneger"/>
    <s v="Alex Russell, Rose McIver, Jean Smart, Scott Porter, Kevin Linehan, Spencer Grammer, Carter Hastings, Riley Voelkel, John Getz"/>
    <x v="2"/>
    <s v="April 19, 2019"/>
    <n v="2021"/>
    <x v="21"/>
    <n v="8"/>
    <s v="TV-MA"/>
    <x v="0"/>
    <s v="Restricted"/>
    <n v="90"/>
    <s v="Medium"/>
    <x v="257"/>
  </r>
  <r>
    <x v="3624"/>
    <x v="0"/>
    <s v="Bratz: The Movie"/>
    <s v="Sean McNamara"/>
    <s v="Logan Browning, Janel Parrish, Nathalia Ramos, Skyler Shaye, Chelsea Kane"/>
    <x v="2"/>
    <s v="June 29, 2020"/>
    <n v="2021"/>
    <x v="18"/>
    <n v="19"/>
    <s v="PG"/>
    <x v="2"/>
    <s v="Guidance"/>
    <n v="102"/>
    <s v="Medium"/>
    <x v="17"/>
  </r>
  <r>
    <x v="3625"/>
    <x v="1"/>
    <s v="Brave Miss World"/>
    <s v="Cecilia Peck"/>
    <s v="Linor Abargil"/>
    <x v="426"/>
    <s v="February 17, 2018"/>
    <n v="2021"/>
    <x v="4"/>
    <n v="13"/>
    <s v="TV-14"/>
    <x v="1"/>
    <s v="Guidance"/>
    <s v="1 Season"/>
    <s v="Seasons"/>
    <x v="215"/>
  </r>
  <r>
    <x v="3626"/>
    <x v="0"/>
    <s v="Brave New Jersey"/>
    <s v="Jody Lambert"/>
    <s v="Tony Hale, Anna Camp, Sam Jaeger, Heather Burns, Dan Bakkedahl, Raymond J. Barry, Erika Alexander, Mel Rodriguez, Evan Jonigkeit, Grace Kaufman"/>
    <x v="2"/>
    <s v="December 15, 2017"/>
    <n v="2021"/>
    <x v="32"/>
    <n v="10"/>
    <s v="TV-MA"/>
    <x v="0"/>
    <s v="Restricted"/>
    <n v="92"/>
    <s v="Medium"/>
    <x v="56"/>
  </r>
  <r>
    <x v="3627"/>
    <x v="0"/>
    <s v="Breaking Free"/>
    <s v="Sridhar Rangayan"/>
    <s v="Sridhar Rangayan"/>
    <x v="4"/>
    <s v="December 15, 2017"/>
    <n v="2021"/>
    <x v="25"/>
    <n v="11"/>
    <s v="TV-MA"/>
    <x v="0"/>
    <s v="Restricted"/>
    <n v="81"/>
    <s v="Short"/>
    <x v="261"/>
  </r>
  <r>
    <x v="3628"/>
    <x v="0"/>
    <s v="Breath"/>
    <s v="Simon Baker"/>
    <s v="Samson Coulter, Ben Spence, Simon Baker, Elizabeth Debicki, Richard Roxburgh, Rachael Blake, Jacek Koman"/>
    <x v="54"/>
    <s v="December 5, 2018"/>
    <n v="2021"/>
    <x v="21"/>
    <n v="8"/>
    <s v="TV-MA"/>
    <x v="0"/>
    <s v="Restricted"/>
    <n v="116"/>
    <s v="Medium"/>
    <x v="74"/>
  </r>
  <r>
    <x v="3629"/>
    <x v="0"/>
    <s v="Brick"/>
    <s v="Rian Johnson"/>
    <s v="Joseph Gordon-Levitt, Nora Zehetner, Lukas Haas, Noah Fleiss, Matt O'Leary, Emilie de Ravin, Noah Segan, Richard Roundtree, Meagan Good, Brian White"/>
    <x v="2"/>
    <s v="September 1, 2018"/>
    <n v="2021"/>
    <x v="19"/>
    <n v="21"/>
    <s v="R"/>
    <x v="0"/>
    <s v="Restricted"/>
    <n v="110"/>
    <s v="Medium"/>
    <x v="125"/>
  </r>
  <r>
    <x v="3630"/>
    <x v="0"/>
    <s v="Bring It On: Worldwide Showdown"/>
    <s v="Robert Adetuyi"/>
    <s v="Cristine Prosperi, Jordan Rodrigues, Gia Re, Sophie Vavasseur, Sven Ruygrok, Stephan Lee Benson, Natalie Walsh, Vivica A. Fox"/>
    <x v="2"/>
    <s v="August 29, 2017"/>
    <n v="2021"/>
    <x v="5"/>
    <n v="9"/>
    <s v="PG-13"/>
    <x v="1"/>
    <s v="Guidance"/>
    <n v="95"/>
    <s v="Medium"/>
    <x v="5"/>
  </r>
  <r>
    <x v="3631"/>
    <x v="0"/>
    <s v="Brooklyn's Finest"/>
    <s v="Antoine Fuqua"/>
    <s v="Richard Gere, Don Cheadle, Ethan Hawke, Wesley Snipes, Will Patton, Lili Taylor, Michael Kenneth Williams, Bran F. O'Byrne, Shannon Kane, Ellen Barkin, Vincent D'Onofrio, Logan Marshall-Green"/>
    <x v="2"/>
    <s v="October 1, 2018"/>
    <n v="2021"/>
    <x v="17"/>
    <n v="17"/>
    <s v="R"/>
    <x v="0"/>
    <s v="Restricted"/>
    <n v="133"/>
    <s v="Medium"/>
    <x v="13"/>
  </r>
  <r>
    <x v="3632"/>
    <x v="0"/>
    <s v="Brotherhood of Blades II: The Infernal Battlefield"/>
    <s v="Lu Yang"/>
    <s v="Chang Chen, Yang Mi, Zhang Yi, Lei Jiayin, Xin Zhilei, Shih Chieh King"/>
    <x v="103"/>
    <s v="November 28, 2018"/>
    <n v="2021"/>
    <x v="5"/>
    <n v="9"/>
    <s v="TV-MA"/>
    <x v="0"/>
    <s v="Restricted"/>
    <n v="120"/>
    <s v="Medium"/>
    <x v="32"/>
  </r>
  <r>
    <x v="3633"/>
    <x v="0"/>
    <s v="Bruno and Boots: Go Jump in the Pool"/>
    <s v="Vivieno Caldinelli"/>
    <s v="Jonny Gray, Callan Potter, Peter Keleghan, Hannah Vandenbygaart, Kiana Madeira, Joshua Kilimnik, Drew Haytaoglu, Isiah Lea, Scott Thompson, Caroline Rhea"/>
    <x v="24"/>
    <s v="June 24, 2017"/>
    <n v="2021"/>
    <x v="32"/>
    <n v="10"/>
    <s v="TV-PG"/>
    <x v="2"/>
    <s v="Guidance"/>
    <n v="91"/>
    <s v="Medium"/>
    <x v="17"/>
  </r>
  <r>
    <x v="3634"/>
    <x v="0"/>
    <s v="Bruno and Boots: The Wizzle War"/>
    <s v="Vivieno Caldinelli"/>
    <s v="Jonny Gray, Callan Potter, Matt Baram, Caroline Rhea, Kiana Madeira"/>
    <x v="24"/>
    <s v="July 1, 2017"/>
    <n v="2021"/>
    <x v="5"/>
    <n v="9"/>
    <s v="TV-PG"/>
    <x v="2"/>
    <s v="Guidance"/>
    <n v="90"/>
    <s v="Medium"/>
    <x v="17"/>
  </r>
  <r>
    <x v="3635"/>
    <x v="0"/>
    <s v="Bruno and Boots: This Can't Be Happening at Macdonald Hall"/>
    <s v="Vivieno Caldinelli"/>
    <s v="Jonny Gray, Callan Potter, Peter Keleghan, Caroline Rhea"/>
    <x v="24"/>
    <s v="June 24, 2017"/>
    <n v="2021"/>
    <x v="5"/>
    <n v="9"/>
    <s v="TV-PG"/>
    <x v="2"/>
    <s v="Guidance"/>
    <n v="90"/>
    <s v="Medium"/>
    <x v="17"/>
  </r>
  <r>
    <x v="3636"/>
    <x v="0"/>
    <s v="Buffalo Boys"/>
    <s v="Mike Wiluan"/>
    <s v="Yoshua Sudarso, Ario Bayu, Pevita Pearce, Tio Pakusadewo, Reinout Bussemaker, Mikha Tambayong, Happy Salma, Alex Abbad, Zack Lee"/>
    <x v="307"/>
    <s v="April 12, 2019"/>
    <n v="2021"/>
    <x v="21"/>
    <n v="8"/>
    <s v="TV-MA"/>
    <x v="0"/>
    <s v="Restricted"/>
    <n v="103"/>
    <s v="Medium"/>
    <x v="32"/>
  </r>
  <r>
    <x v="3637"/>
    <x v="0"/>
    <s v="Bullitt County"/>
    <s v="David McCracken"/>
    <s v="Mike C. Nelson, Jenni Melear, David McCracken, Napoleon Ryan, Dorothy Lyman, Richard Riehle"/>
    <x v="2"/>
    <s v="June 1, 2019"/>
    <n v="2021"/>
    <x v="21"/>
    <n v="8"/>
    <s v="TV-MA"/>
    <x v="0"/>
    <s v="Restricted"/>
    <n v="98"/>
    <s v="Medium"/>
    <x v="125"/>
  </r>
  <r>
    <x v="3638"/>
    <x v="0"/>
    <s v="Burlesque"/>
    <s v="Steve Antin"/>
    <s v="Cher, Christina Aguilera, Alan Cumming, Eric Dane, Cam Gigandet, Julianne Hough, Peter Gallagher, Kristen Bell, Stanley Tucci, Dianna Agron"/>
    <x v="2"/>
    <s v="December 16, 2019"/>
    <n v="2021"/>
    <x v="3"/>
    <n v="16"/>
    <s v="PG-13"/>
    <x v="1"/>
    <s v="Guidance"/>
    <n v="119"/>
    <s v="Medium"/>
    <x v="21"/>
  </r>
  <r>
    <x v="3639"/>
    <x v="0"/>
    <s v="Burning"/>
    <s v="Lee Chang-dong"/>
    <s v="Yoo Ah-in, Steven Yeun, Jun Jong-seo, Kim Soo-kyung, Moon Sung-keun, ChoI Seung-ho"/>
    <x v="427"/>
    <s v="April 29, 2019"/>
    <n v="2021"/>
    <x v="21"/>
    <n v="8"/>
    <s v="TV-MA"/>
    <x v="0"/>
    <s v="Restricted"/>
    <n v="148"/>
    <s v="Medium"/>
    <x v="0"/>
  </r>
  <r>
    <x v="3640"/>
    <x v="0"/>
    <s v="Bushwick"/>
    <s v="Cary Murnion, Jonathan Milott"/>
    <s v="Dave Bautista, Brittany Snow, Angelic Zambrana, Jeremie Harris, Myra Lucretia Taylor, Arturo Castro, Christian Navarro"/>
    <x v="2"/>
    <s v="November 24, 2017"/>
    <n v="2021"/>
    <x v="5"/>
    <n v="9"/>
    <s v="TV-MA"/>
    <x v="0"/>
    <s v="Restricted"/>
    <n v="94"/>
    <s v="Medium"/>
    <x v="219"/>
  </r>
  <r>
    <x v="3641"/>
    <x v="0"/>
    <s v="Butterfield 8"/>
    <s v="Daniel Mann"/>
    <s v="Elizabeth Taylor, Laurence Harvey, Eddie Fisher, Dina Merrill, Mildred Dunnock, Betty Field, Jeffrey Lynn, Susan Oliver"/>
    <x v="2"/>
    <s v="November 1, 2019"/>
    <n v="2021"/>
    <x v="56"/>
    <n v="66"/>
    <s v="TV-14"/>
    <x v="1"/>
    <s v="Guidance"/>
    <n v="108"/>
    <s v="Medium"/>
    <x v="277"/>
  </r>
  <r>
    <x v="3642"/>
    <x v="0"/>
    <s v="Czanne et moi"/>
    <s v="Daniele Thompson"/>
    <s v="Guillaume Canet, Guillaume Gallienne, Alice Pol, Dborah Franois, Sabine Azma, Freya Mavor, Isabelle Candelier, Laurent Stocker"/>
    <x v="134"/>
    <s v="September 7, 2017"/>
    <n v="2021"/>
    <x v="32"/>
    <n v="10"/>
    <s v="R"/>
    <x v="0"/>
    <s v="Restricted"/>
    <n v="114"/>
    <s v="Medium"/>
    <x v="0"/>
  </r>
  <r>
    <x v="3643"/>
    <x v="0"/>
    <s v="Cabin Fever"/>
    <s v="Travis Zariwny"/>
    <s v="Gage Golightly, Matthew Daddario, Samuel Davis, Nadine Crocker, Dustin Ingram, Randy Schulman"/>
    <x v="2"/>
    <s v="June 6, 2019"/>
    <n v="2021"/>
    <x v="32"/>
    <n v="10"/>
    <s v="R"/>
    <x v="0"/>
    <s v="Restricted"/>
    <n v="98"/>
    <s v="Medium"/>
    <x v="94"/>
  </r>
  <r>
    <x v="3644"/>
    <x v="0"/>
    <s v="Cahaya Dari Timur Beta Maluku"/>
    <s v="Angga Dwimas Sasongko"/>
    <s v="Chicco Jerikho, Abdurrahman Arif, Jajang C. Noer, Ridho Hafiedz, Leo Maitimu, Shafira Umm, Glenn Fredly, Aufa Assagaf, Burhanuddin Ohorella, Bebeto Leutually"/>
    <x v="58"/>
    <s v="October 5, 2018"/>
    <n v="2021"/>
    <x v="28"/>
    <n v="12"/>
    <s v="TV-14"/>
    <x v="1"/>
    <s v="Guidance"/>
    <n v="151"/>
    <s v="Medium"/>
    <x v="119"/>
  </r>
  <r>
    <x v="3645"/>
    <x v="0"/>
    <s v="Caida del Cielo"/>
    <s v="Nstor Snchez Sotelo"/>
    <s v="Muriel Santa Ana, Peto Menahem, Hctor Daz, Sebastin Wainraich, Karina K., Hernn Jimnez, Fabin Forte, Vernica Intile"/>
    <x v="42"/>
    <s v="January 20, 2017"/>
    <n v="2021"/>
    <x v="32"/>
    <n v="10"/>
    <s v="TV-MA"/>
    <x v="0"/>
    <s v="Restricted"/>
    <n v="78"/>
    <s v="Short"/>
    <x v="4"/>
  </r>
  <r>
    <x v="3646"/>
    <x v="0"/>
    <s v="Cake"/>
    <s v="Asim Abbasi"/>
    <s v="Aamina Sheikh, Sanam Saeed, Adnan Malik, Mohammad Ahmad, Beo Rana Zafar, Faris Khalid, Hira Hussain, Mikaal Zulfiqar"/>
    <x v="428"/>
    <s v="May 15, 2019"/>
    <n v="2021"/>
    <x v="21"/>
    <n v="8"/>
    <s v="TV-MA"/>
    <x v="0"/>
    <s v="Restricted"/>
    <n v="125"/>
    <s v="Medium"/>
    <x v="36"/>
  </r>
  <r>
    <x v="3647"/>
    <x v="0"/>
    <s v="Calendar Girls"/>
    <s v="Madhur Bhandarkar"/>
    <s v="Akanksha Puri, Avani Modi, Kyra Dutt, Ruhi Singh, Satarupa Pyne, Mita Vashisht, Keith Sequeira, Deepak Wadhwa, Indraneil Sengupta, Vikram Sakhalkar"/>
    <x v="4"/>
    <s v="October 15, 2017"/>
    <n v="2021"/>
    <x v="25"/>
    <n v="11"/>
    <s v="TV-14"/>
    <x v="1"/>
    <s v="Guidance"/>
    <n v="126"/>
    <s v="Medium"/>
    <x v="3"/>
  </r>
  <r>
    <x v="3648"/>
    <x v="1"/>
    <s v="Camelia la Texana"/>
    <s v="Carlos Bolado"/>
    <s v="Sara Maldonado, Erik Hayser, Andrs Palacios, Dagoberto Gama, Luis Ernesto Franco, Arcelia Ramrez, Erndira Ibarra"/>
    <x v="227"/>
    <s v="February 1, 2017"/>
    <n v="2021"/>
    <x v="28"/>
    <n v="12"/>
    <s v="TV-14"/>
    <x v="1"/>
    <s v="Guidance"/>
    <s v="1 Season"/>
    <s v="Seasons"/>
    <x v="278"/>
  </r>
  <r>
    <x v="3649"/>
    <x v="0"/>
    <s v="Camera Store"/>
    <s v="Scott Marshall Smith"/>
    <s v="John Larroquette, John Rhys-Davies, Paul Ben-Victor, David James Elliott, Laura Silverman, Cheryl Ladd, Justin Lieberman, Maddie McCormick"/>
    <x v="2"/>
    <s v="August 20, 2017"/>
    <n v="2021"/>
    <x v="32"/>
    <n v="10"/>
    <s v="TV-MA"/>
    <x v="0"/>
    <s v="Restricted"/>
    <n v="104"/>
    <s v="Medium"/>
    <x v="2"/>
  </r>
  <r>
    <x v="3650"/>
    <x v="0"/>
    <s v="Camp Cool Kids"/>
    <s v="Lisa Arnold"/>
    <s v="Connor Rosen, Logan Shroyer, Michael Gross, Markie Post, Leigh-Allyn Baker, Juliocesar Chavez, Tyree Brown"/>
    <x v="2"/>
    <s v="January 1, 2018"/>
    <n v="2021"/>
    <x v="5"/>
    <n v="9"/>
    <s v="TV-G"/>
    <x v="2"/>
    <s v="Guidance"/>
    <n v="104"/>
    <s v="Medium"/>
    <x v="73"/>
  </r>
  <r>
    <x v="3651"/>
    <x v="0"/>
    <s v="Camp X-Ray"/>
    <s v="Peter Sattler"/>
    <s v="Kristen Stewart, Peyman Moaadi, John Carroll Lynch, Lane Garrison, Joseph Julian Soria, Ser'Darius Blain, Cory Michael Smith, Julia Duffy"/>
    <x v="2"/>
    <s v="January 14, 2017"/>
    <n v="2021"/>
    <x v="28"/>
    <n v="12"/>
    <s v="R"/>
    <x v="0"/>
    <s v="Restricted"/>
    <n v="117"/>
    <s v="Medium"/>
    <x v="44"/>
  </r>
  <r>
    <x v="3652"/>
    <x v="0"/>
    <s v="Can't Hardly Wait"/>
    <s v="Harry Elfont, Deborah Kaplan"/>
    <s v="Jennifer Love Hewitt, Ethan Embry, Charlie Korsmo, Lauren Ambrose, Peter Facinelli, Seth Green, Michelle Brookhurst, Alexander Martin, Erik Palladino, Channon Roe, Sean Patrick Thomas"/>
    <x v="2"/>
    <s v="January 1, 2021"/>
    <n v="2021"/>
    <x v="2"/>
    <n v="28"/>
    <s v="PG-13"/>
    <x v="1"/>
    <s v="Guidance"/>
    <n v="101"/>
    <s v="Medium"/>
    <x v="35"/>
  </r>
  <r>
    <x v="3653"/>
    <x v="0"/>
    <s v="Candyman"/>
    <s v="Bernard Rose"/>
    <s v="Virginia Madsen, Tony Todd, Xander Berkeley, Kasi Lemmons, Vanessa Williams, DeJuan Guy, Michael Culkin, Stanley DeSantis"/>
    <x v="31"/>
    <s v="October 1, 2019"/>
    <n v="2021"/>
    <x v="41"/>
    <n v="34"/>
    <s v="R"/>
    <x v="0"/>
    <s v="Restricted"/>
    <n v="99"/>
    <s v="Medium"/>
    <x v="114"/>
  </r>
  <r>
    <x v="3654"/>
    <x v="0"/>
    <s v="Cappuccino"/>
    <s v="Noushad"/>
    <s v="Dharmajan Bolgatty, Aneesh Menon, Sunil Sukhada, Anita Lukmance, Kottayam Pradeep, Natasha Doshi, Hareesh Perumanna, Sharanya, Vineeth Mohan, Sudhi Koppa"/>
    <x v="4"/>
    <s v="July 1, 2018"/>
    <n v="2021"/>
    <x v="5"/>
    <n v="9"/>
    <s v="TV-PG"/>
    <x v="2"/>
    <s v="Guidance"/>
    <n v="126"/>
    <s v="Medium"/>
    <x v="36"/>
  </r>
  <r>
    <x v="3655"/>
    <x v="0"/>
    <s v="Cardboard Gangsters"/>
    <s v="Mark O'Connor"/>
    <s v="John Connors, Fionn Walton, Kierston Wareing, Paul Alwright, Ryan Lincoln, Jimmy Smallhorne, Toni O'Rourke, Fionna Hewitt-Twamley, Stephen Clinch, Ciaran McCabe"/>
    <x v="377"/>
    <s v="September 15, 2018"/>
    <n v="2021"/>
    <x v="32"/>
    <n v="10"/>
    <s v="TV-MA"/>
    <x v="0"/>
    <s v="Restricted"/>
    <n v="92"/>
    <s v="Medium"/>
    <x v="3"/>
  </r>
  <r>
    <x v="3656"/>
    <x v="0"/>
    <s v="Caregiver"/>
    <s v="Chito S. Roo"/>
    <s v="Sharon Cuneta, John Estrada, John Manalo, Rica Peralejo, Jhong Hilario, Saul Reichlin, Matthew Rutherford, Claire Jeater, Makisig Morales, Mickey Ferriols"/>
    <x v="83"/>
    <s v="March 5, 2019"/>
    <n v="2021"/>
    <x v="16"/>
    <n v="18"/>
    <s v="TV-14"/>
    <x v="1"/>
    <s v="Guidance"/>
    <n v="131"/>
    <s v="Medium"/>
    <x v="3"/>
  </r>
  <r>
    <x v="3657"/>
    <x v="0"/>
    <s v="Carol"/>
    <s v="Todd Haynes"/>
    <s v="Cate Blanchett, Rooney Mara, Sarah Paulson, Kyle Chandler, Jake Lacy, John Magaro, Cory Michael Smith, Carrie Brownstein, Kevin Crowley, Nik Pajic"/>
    <x v="142"/>
    <s v="October 20, 2020"/>
    <n v="2021"/>
    <x v="25"/>
    <n v="11"/>
    <s v="R"/>
    <x v="0"/>
    <s v="Restricted"/>
    <n v="119"/>
    <s v="Medium"/>
    <x v="173"/>
  </r>
  <r>
    <x v="3658"/>
    <x v="0"/>
    <s v="Carrie"/>
    <s v="Brian De Palma"/>
    <s v="Sissy Spacek, Piper Laurie, Amy Irving, William Katt, John Travolta, Nancy Allen, Betty Buckley, P.J. Soles, Priscilla Pointer, Sydney Lassick, Stefan Gierasch, Michael Talbott, Doug Cox, Harry Gold, Noelle North"/>
    <x v="2"/>
    <s v="June 1, 2019"/>
    <n v="2021"/>
    <x v="43"/>
    <n v="50"/>
    <s v="R"/>
    <x v="0"/>
    <s v="Restricted"/>
    <n v="98"/>
    <s v="Medium"/>
    <x v="279"/>
  </r>
  <r>
    <x v="3659"/>
    <x v="0"/>
    <s v="Carriers"/>
    <s v="lex Pastor, David Pastor"/>
    <s v="Lou Taylor Pucci, Chris Pine, Piper Perabo, Emily VanCamp, Christopher Meloni, Kiernan Shipka, Ron McClary, Mark Moses"/>
    <x v="2"/>
    <s v="November 20, 2019"/>
    <n v="2021"/>
    <x v="17"/>
    <n v="17"/>
    <s v="PG-13"/>
    <x v="1"/>
    <s v="Guidance"/>
    <n v="85"/>
    <s v="Short"/>
    <x v="222"/>
  </r>
  <r>
    <x v="3660"/>
    <x v="0"/>
    <s v="Casa de mi Padre"/>
    <s v="Matt Piedmont"/>
    <s v="Will Ferrell, Gael Garca Bernal, Diego Luna, Genesis Rodriguez, Pedro Armendriz Jr., Nick Offerman, Efren Ramirez, Adrian Martinez"/>
    <x v="17"/>
    <s v="November 14, 2012"/>
    <n v="2021"/>
    <x v="10"/>
    <n v="14"/>
    <s v="R"/>
    <x v="0"/>
    <s v="Restricted"/>
    <n v="84"/>
    <s v="Short"/>
    <x v="5"/>
  </r>
  <r>
    <x v="3661"/>
    <x v="0"/>
    <s v="Casino Royale"/>
    <s v="Martin Campbell"/>
    <s v="Daniel Craig, Judi Dench, Eva Green, Jeffrey Wright, Mads Mikkelsen, Giancarlo Giannini"/>
    <x v="429"/>
    <s v="August 31, 2020"/>
    <n v="2021"/>
    <x v="20"/>
    <n v="20"/>
    <s v="PG-13"/>
    <x v="1"/>
    <s v="Guidance"/>
    <n v="145"/>
    <s v="Medium"/>
    <x v="12"/>
  </r>
  <r>
    <x v="3662"/>
    <x v="0"/>
    <s v="Casino Tycoon"/>
    <s v="Wong Jing"/>
    <s v="Wong Jing"/>
    <x v="25"/>
    <s v="August 1, 2018"/>
    <n v="2021"/>
    <x v="41"/>
    <n v="34"/>
    <s v="TV-MA"/>
    <x v="0"/>
    <s v="Restricted"/>
    <n v="125"/>
    <s v="Medium"/>
    <x v="53"/>
  </r>
  <r>
    <x v="3663"/>
    <x v="0"/>
    <s v="Casino Tycoon 2"/>
    <s v="Wong Jing"/>
    <s v="Dennis Chan"/>
    <x v="25"/>
    <s v="August 16, 2018"/>
    <n v="2021"/>
    <x v="41"/>
    <n v="34"/>
    <s v="TV-MA"/>
    <x v="0"/>
    <s v="Restricted"/>
    <n v="108"/>
    <s v="Medium"/>
    <x v="53"/>
  </r>
  <r>
    <x v="3664"/>
    <x v="0"/>
    <s v="Cat on a Hot Tin Roof"/>
    <s v="Richard Brooks"/>
    <s v="Elizabeth Taylor, Paul Newman, Burl Ives, Jack Carson, Judith Anderson, Madeleine Sherwood, Larry Gates, Vaughn Taylor"/>
    <x v="2"/>
    <s v="November 1, 2019"/>
    <n v="2021"/>
    <x v="51"/>
    <n v="68"/>
    <s v="NR"/>
    <x v="4"/>
    <s v="Guidance"/>
    <n v="108"/>
    <s v="Medium"/>
    <x v="38"/>
  </r>
  <r>
    <x v="3665"/>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07"/>
    <s v="February 1, 2019"/>
    <n v="2021"/>
    <x v="3"/>
    <n v="16"/>
    <s v="PG"/>
    <x v="2"/>
    <s v="Guidance"/>
    <n v="82"/>
    <s v="Short"/>
    <x v="17"/>
  </r>
  <r>
    <x v="3666"/>
    <x v="0"/>
    <s v="Cave"/>
    <s v="Henrik Martin Dahlsbakken"/>
    <s v="Heidi Toini, Benjamin Helstad, Mads Sjogard Pettersen, Ingar Helge Gimle"/>
    <x v="154"/>
    <s v="June 15, 2017"/>
    <n v="2021"/>
    <x v="32"/>
    <n v="10"/>
    <s v="TV-MA"/>
    <x v="0"/>
    <s v="Restricted"/>
    <n v="77"/>
    <s v="Short"/>
    <x v="280"/>
  </r>
  <r>
    <x v="3667"/>
    <x v="0"/>
    <s v="Celluloid Man"/>
    <s v="Shivendra Singh Dungarpur"/>
    <s v="P.K. Nair"/>
    <x v="4"/>
    <s v="April 1, 2017"/>
    <n v="2021"/>
    <x v="10"/>
    <n v="14"/>
    <s v="TV-PG"/>
    <x v="2"/>
    <s v="Guidance"/>
    <n v="156"/>
    <s v="Medium"/>
    <x v="98"/>
  </r>
  <r>
    <x v="3668"/>
    <x v="0"/>
    <s v="Center Stage"/>
    <s v="Nicholas Hytner"/>
    <s v="Amanda Schull, Zoe Saldana, Susan May Pratt, Peter Gallagher, Donna Murphy, Debra Monk, Ethan Stiefel, Sascha Radetsky, Julie Kent, Ilia Kulik"/>
    <x v="2"/>
    <s v="January 1, 2020"/>
    <n v="2021"/>
    <x v="42"/>
    <n v="26"/>
    <s v="PG-13"/>
    <x v="1"/>
    <s v="Guidance"/>
    <n v="116"/>
    <s v="Medium"/>
    <x v="24"/>
  </r>
  <r>
    <x v="3669"/>
    <x v="0"/>
    <s v="ChaarSahibzaade"/>
    <s v="Harry Baweja"/>
    <s v="Om Puri"/>
    <x v="4"/>
    <s v="November 1, 2018"/>
    <n v="2021"/>
    <x v="28"/>
    <n v="12"/>
    <s v="TV-PG"/>
    <x v="2"/>
    <s v="Guidance"/>
    <n v="126"/>
    <s v="Medium"/>
    <x v="89"/>
  </r>
  <r>
    <x v="3670"/>
    <x v="0"/>
    <s v="Chal Dhar Pakad"/>
    <s v="Aatmaram Dharne"/>
    <s v="Nagesh Bhonsle"/>
    <x v="4"/>
    <s v="March 15, 2018"/>
    <n v="2021"/>
    <x v="3"/>
    <n v="16"/>
    <s v="TV-14"/>
    <x v="1"/>
    <s v="Guidance"/>
    <n v="129"/>
    <s v="Medium"/>
    <x v="36"/>
  </r>
  <r>
    <x v="3671"/>
    <x v="0"/>
    <s v="Chal Mere Bhai"/>
    <s v="David Dhawan"/>
    <s v="Sanjay Dutt, Salman Khan, Karisma Kapoor, Dalip Tahil, Sushma Seth, Shakti Kapoor, Nagma, Sonali Bendre, Twinkle Khanna, Ravi Baswani"/>
    <x v="4"/>
    <s v="December 31, 2019"/>
    <n v="2021"/>
    <x v="42"/>
    <n v="26"/>
    <s v="TV-14"/>
    <x v="1"/>
    <s v="Guidance"/>
    <n v="132"/>
    <s v="Medium"/>
    <x v="4"/>
  </r>
  <r>
    <x v="3672"/>
    <x v="0"/>
    <s v="Chalay Thay Saath"/>
    <s v="Umer Adil"/>
    <s v="Syra Shehroz, Kent S. Leung, Osama Tahir, Mansha Pasha, Zhalay Sharhadi, Faris Khalid, Behroze Sabzwari, Shamim Hilaly"/>
    <x v="283"/>
    <s v="May 15, 2018"/>
    <n v="2021"/>
    <x v="5"/>
    <n v="9"/>
    <s v="TV-14"/>
    <x v="1"/>
    <s v="Guidance"/>
    <n v="118"/>
    <s v="Medium"/>
    <x v="36"/>
  </r>
  <r>
    <x v="3673"/>
    <x v="0"/>
    <s v="Chandani: The Daughter of the Elephant Whisperer"/>
    <s v="Arne Birkenstock"/>
    <s v="K.G. Chandani Renuka Ratnayake"/>
    <x v="430"/>
    <s v="March 1, 2017"/>
    <n v="2021"/>
    <x v="3"/>
    <n v="16"/>
    <s v="TV-G"/>
    <x v="2"/>
    <s v="Guidance"/>
    <n v="87"/>
    <s v="Short"/>
    <x v="98"/>
  </r>
  <r>
    <x v="3674"/>
    <x v="0"/>
    <s v="Change in the Air"/>
    <s v="Dianne Dreyer"/>
    <s v="Mary Beth Hurt, Rachel Brosnahan, Aidan Quinn, Olympia Dukakis, M. Emmet Walsh, Peter Gerety, Macy Gray, Satya Bhabha"/>
    <x v="2"/>
    <s v="March 1, 2020"/>
    <n v="2021"/>
    <x v="21"/>
    <n v="8"/>
    <s v="PG"/>
    <x v="2"/>
    <s v="Guidance"/>
    <n v="95"/>
    <s v="Medium"/>
    <x v="24"/>
  </r>
  <r>
    <x v="3675"/>
    <x v="0"/>
    <s v="Chaotic Love Poems"/>
    <s v="Garin Nugroho"/>
    <s v="Chicco Jerikho, Pevita Pearce"/>
    <x v="58"/>
    <s v="January 5, 2019"/>
    <n v="2021"/>
    <x v="32"/>
    <n v="10"/>
    <s v="TV-14"/>
    <x v="1"/>
    <s v="Guidance"/>
    <n v="86"/>
    <s v="Short"/>
    <x v="23"/>
  </r>
  <r>
    <x v="3676"/>
    <x v="0"/>
    <s v="Chappaquiddick"/>
    <s v="John Curran"/>
    <s v="Jason Clarke, Kate Mara, Ed Helms, Bruce Dern, Jim Gaffigan, Olivia Thirlby, Clancy Brown, Taylor Nichols, John Fiore"/>
    <x v="431"/>
    <s v="October 1, 2018"/>
    <n v="2021"/>
    <x v="5"/>
    <n v="9"/>
    <s v="PG-13"/>
    <x v="1"/>
    <s v="Guidance"/>
    <n v="106"/>
    <s v="Medium"/>
    <x v="24"/>
  </r>
  <r>
    <x v="3677"/>
    <x v="0"/>
    <s v="Charlie and the Chocolate Factory"/>
    <s v="Tim Burton"/>
    <s v="Johnny Depp, Freddie Highmore, David Kelly, Helena Bonham Carter, Noah Taylor, Missi Pyle, James Fox, Deep Roy, Christopher Lee, Adam Godley, AnnaSophia Robb, Julia Winter, Jordan Fry, Philip Wiegratz"/>
    <x v="11"/>
    <s v="January 1, 2020"/>
    <n v="2021"/>
    <x v="19"/>
    <n v="21"/>
    <s v="PG"/>
    <x v="2"/>
    <s v="Guidance"/>
    <n v="115"/>
    <s v="Medium"/>
    <x v="17"/>
  </r>
  <r>
    <x v="3678"/>
    <x v="0"/>
    <s v="Charlie's Angels: Full Throttle"/>
    <s v="McG"/>
    <s v="Cameron Diaz, Drew Barrymore, Lucy Liu, Bernie Mac, Crispin Glover, Justin Theroux, Robert Patrick, Demi Moore, Rodrigo Santoro, Shia LaBeouf, Matt LeBlanc, Luke Wilson, John Cleese"/>
    <x v="2"/>
    <s v="October 1, 2019"/>
    <n v="2021"/>
    <x v="13"/>
    <n v="23"/>
    <s v="PG-13"/>
    <x v="1"/>
    <s v="Guidance"/>
    <n v="106"/>
    <s v="Medium"/>
    <x v="27"/>
  </r>
  <r>
    <x v="3679"/>
    <x v="0"/>
    <s v="Charlotte's Web"/>
    <s v="Charles A. Nichols, Iwao Takamoto"/>
    <s v="Debbie Reynolds, Charles Nelson Reilly, Paul Lynde, Henry Gibson, Rex Allen, Danny Bonaduce, Pamelyn Ferdin, Don Messick, Agnes Moorehead, Martha Scott, John Stephenson, Herb Vigran, Dave Madden"/>
    <x v="2"/>
    <s v="November 23, 2019"/>
    <n v="2021"/>
    <x v="55"/>
    <n v="53"/>
    <s v="G"/>
    <x v="2"/>
    <s v="Guidance"/>
    <n v="94"/>
    <s v="Medium"/>
    <x v="281"/>
  </r>
  <r>
    <x v="3680"/>
    <x v="0"/>
    <s v="Chashme Buddoor"/>
    <s v="David Dhawan"/>
    <s v="Ali Zafar, Siddharth, Divyendu Sharma, Tapsee Pannu, Rishi Kapoor, Anupam Kher, Bharati Achrekar, Varun Dhawan, Lillete Dubey, Ayaz Khan, Ashish Verma"/>
    <x v="4"/>
    <s v="May 1, 2017"/>
    <n v="2021"/>
    <x v="4"/>
    <n v="13"/>
    <s v="TV-PG"/>
    <x v="2"/>
    <s v="Guidance"/>
    <n v="121"/>
    <s v="Medium"/>
    <x v="48"/>
  </r>
  <r>
    <x v="3681"/>
    <x v="0"/>
    <s v="Chasing Amy"/>
    <s v="Kevin Smith"/>
    <s v="Ben Affleck, Joey Lauren Adams, Jason Lee, Dwight Ewell, Jason Mewes, Kevin Smith"/>
    <x v="2"/>
    <s v="January 1, 2020"/>
    <n v="2021"/>
    <x v="36"/>
    <n v="29"/>
    <s v="R"/>
    <x v="0"/>
    <s v="Restricted"/>
    <n v="113"/>
    <s v="Medium"/>
    <x v="274"/>
  </r>
  <r>
    <x v="3682"/>
    <x v="0"/>
    <s v="Chasing the Dragon"/>
    <s v="Wong Jing, Jason Kwan"/>
    <s v="Donnie Yen, Andy Lau, Philip Keung, Kent Cheng, Wilfred Lau, Ken Tong, Yu Kang"/>
    <x v="208"/>
    <s v="April 19, 2018"/>
    <n v="2021"/>
    <x v="5"/>
    <n v="9"/>
    <s v="TV-MA"/>
    <x v="0"/>
    <s v="Restricted"/>
    <n v="129"/>
    <s v="Medium"/>
    <x v="53"/>
  </r>
  <r>
    <x v="3683"/>
    <x v="0"/>
    <s v="Chasing Trane"/>
    <s v="John Scheinfeld"/>
    <s v="Denzel Washington, Bill Clinton, Ravi Coltrane, Common, Benny Golson, Jimmy Heath, Wynton Marsalis, Sonny Rollins, Carlos Santana, Cornel West"/>
    <x v="2"/>
    <s v="November 13, 2017"/>
    <n v="2021"/>
    <x v="32"/>
    <n v="10"/>
    <s v="TV-PG"/>
    <x v="2"/>
    <s v="Guidance"/>
    <n v="99"/>
    <s v="Medium"/>
    <x v="18"/>
  </r>
  <r>
    <x v="3684"/>
    <x v="0"/>
    <s v="Chauthi Koot"/>
    <s v="Gurvinder Singh"/>
    <s v="Suvinder Vikky, Rajbir Kaur, Gurpreet Kaur Bhangu, Taranjit Singh, Harleen Kaur, Kanwaljeet Singh, Harnek Aulakh, Tejpal Singh, Gulshan Saggi"/>
    <x v="151"/>
    <s v="February 1, 2017"/>
    <n v="2021"/>
    <x v="25"/>
    <n v="11"/>
    <s v="TV-14"/>
    <x v="1"/>
    <s v="Guidance"/>
    <n v="116"/>
    <s v="Medium"/>
    <x v="0"/>
  </r>
  <r>
    <x v="3685"/>
    <x v="0"/>
    <s v="Chernobyl Diaries"/>
    <s v="Bradley Parker"/>
    <s v="Ingrid Bols Berdal, Dimitri Diatchenko, Olivia Taylor Dudley, Devin Kelley, Jesse McCartney, Nathan Phillips, Jonathan Sadowski, Alex Feldman, Kristof Konrad, Pasha D. Lychnikoff"/>
    <x v="2"/>
    <s v="August 1, 2018"/>
    <n v="2021"/>
    <x v="10"/>
    <n v="14"/>
    <s v="R"/>
    <x v="0"/>
    <s v="Restricted"/>
    <n v="88"/>
    <s v="Short"/>
    <x v="94"/>
  </r>
  <r>
    <x v="3686"/>
    <x v="0"/>
    <s v="Chhota Bheem Kungfu Dhamaka"/>
    <s v="Rajiv Chilaka, Binayak Das"/>
    <s v="Sonal Kaushal, Rupa Bhimani, Jigna Bharadhwaj, Sabina Malik, Julie Tejwani, Rajesh Kava, Vaibhav Thakkar, Samriddhi Shuklaa, Aditya Raj Sharma, Vinod Kulkarni"/>
    <x v="4"/>
    <s v="August 15, 2019"/>
    <n v="2021"/>
    <x v="23"/>
    <n v="7"/>
    <s v="TV-Y7"/>
    <x v="3"/>
    <s v="Safe"/>
    <n v="112"/>
    <s v="Medium"/>
    <x v="80"/>
  </r>
  <r>
    <x v="3687"/>
    <x v="0"/>
    <s v="Chicken Kokkachi"/>
    <s v="Anuranjan Premji"/>
    <s v="Anuranjan Premji, Indrans, Dharmajan Bolgatty, Sudhi Koppa, Bijukuttan, Neha Rathanakaran, Prasanth"/>
    <x v="4"/>
    <s v="July 1, 2018"/>
    <n v="2021"/>
    <x v="5"/>
    <n v="9"/>
    <s v="TV-14"/>
    <x v="1"/>
    <s v="Guidance"/>
    <n v="113"/>
    <s v="Medium"/>
    <x v="43"/>
  </r>
  <r>
    <x v="3688"/>
    <x v="0"/>
    <s v="Chicken Little"/>
    <s v="Mark Dindal"/>
    <s v="Zach Braff, Joan Cusack, Patrick Stewart, Steve Zahn, Catherine O'Hara, Harry Shearer, Adam West, Don Knotts, Amy Sedaris, Garry Marshall, Patrick Warburton, Fred Willard, Wallace Shawn"/>
    <x v="2"/>
    <s v="March 16, 2016"/>
    <n v="2021"/>
    <x v="19"/>
    <n v="21"/>
    <s v="G"/>
    <x v="2"/>
    <s v="Guidance"/>
    <n v="82"/>
    <s v="Short"/>
    <x v="17"/>
  </r>
  <r>
    <x v="3689"/>
    <x v="0"/>
    <s v="Chief Daddy"/>
    <s v="Niyi Akinmolayan"/>
    <s v="Taiwo Obileye, Joke Silva, Falz The Bahd Guy, Dakore Akande, Funke Akindele, Zainab Balogun, Shaffy Bello, Ini Edo, Linda Ihuoma-Suleiman, Mawuli Gavor, Richard Mofe-Damijo, Rachael Oniga, Nkem Owoh, Patience Ozokwor"/>
    <x v="9"/>
    <s v="March 15, 2019"/>
    <n v="2021"/>
    <x v="21"/>
    <n v="8"/>
    <s v="TV-MA"/>
    <x v="0"/>
    <s v="Restricted"/>
    <n v="98"/>
    <s v="Medium"/>
    <x v="36"/>
  </r>
  <r>
    <x v="3690"/>
    <x v="0"/>
    <s v="Child's Play"/>
    <s v="Tom Holland"/>
    <s v="Catherine Hicks, Alex Vincent, Brad Dourif, Chris Sarandon, Dinah Manoff, Tommy Swerdlow, Jack Colvin, Neil Giuntoli, Juan Ramrez, Alan Wilder"/>
    <x v="2"/>
    <s v="December 31, 2019"/>
    <n v="2021"/>
    <x v="45"/>
    <n v="38"/>
    <s v="R"/>
    <x v="0"/>
    <s v="Restricted"/>
    <n v="87"/>
    <s v="Short"/>
    <x v="114"/>
  </r>
  <r>
    <x v="3691"/>
    <x v="0"/>
    <s v="China Salesman"/>
    <s v="Tan Bing"/>
    <s v="Li Dong Xue, Mike Tyson, Steven Seagal, Janicke Askevold, Li Ai, Eriq Ebouaney, Clovis Fouin, Wang Zijian"/>
    <x v="103"/>
    <s v="September 24, 2018"/>
    <n v="2021"/>
    <x v="5"/>
    <n v="9"/>
    <s v="TV-MA"/>
    <x v="0"/>
    <s v="Restricted"/>
    <n v="111"/>
    <s v="Medium"/>
    <x v="32"/>
  </r>
  <r>
    <x v="3692"/>
    <x v="0"/>
    <s v="Chittagong"/>
    <s v="Bedabrata Pain"/>
    <s v="Manoj Bajpayee, Barry John, Delzad Hiwale, Vega Tamotia, Nawazuddin Siddiqui, Rajkummar Rao, Jaideep Ahlawat, Vijay Varma, Dibyendu Bhattacharya"/>
    <x v="432"/>
    <s v="January 1, 2018"/>
    <n v="2021"/>
    <x v="10"/>
    <n v="14"/>
    <s v="NR"/>
    <x v="4"/>
    <s v="Guidance"/>
    <n v="105"/>
    <s v="Medium"/>
    <x v="0"/>
  </r>
  <r>
    <x v="3693"/>
    <x v="0"/>
    <s v="Chitty Chitty Bang Bang"/>
    <s v="Ken Hughes"/>
    <s v="Dick Van Dyke, Sally Ann Howes, Lionel Jeffries, Gert Frbe, Anna Quayle, Benny Hill, James Robertson Justice, Robert Helpmann, Heather Ripley, Adrian Hall, Barbara Windsor, Davy Kaye, Alexander Dor, Bernard Spear, Stanley Unwin"/>
    <x v="11"/>
    <s v="January 1, 2020"/>
    <n v="2021"/>
    <x v="64"/>
    <n v="58"/>
    <s v="G"/>
    <x v="2"/>
    <s v="Guidance"/>
    <n v="146"/>
    <s v="Medium"/>
    <x v="170"/>
  </r>
  <r>
    <x v="3694"/>
    <x v="0"/>
    <s v="Chloe"/>
    <s v="Atom Egoyan"/>
    <s v="Julianne Moore, Liam Neeson, Amanda Seyfried, Max Thieriot, R.H. Thomson, Nina Dobrev, Laura de Carteret, Mishu Vellani"/>
    <x v="433"/>
    <s v="January 1, 2020"/>
    <n v="2021"/>
    <x v="17"/>
    <n v="17"/>
    <s v="R"/>
    <x v="0"/>
    <s v="Restricted"/>
    <n v="96"/>
    <s v="Medium"/>
    <x v="125"/>
  </r>
  <r>
    <x v="3695"/>
    <x v="0"/>
    <s v="Chris Brown: Welcome to My Life"/>
    <s v="Andrew Sandler"/>
    <s v="Chris Brown"/>
    <x v="2"/>
    <s v="October 7, 2017"/>
    <n v="2021"/>
    <x v="5"/>
    <n v="9"/>
    <s v="TV-MA"/>
    <x v="0"/>
    <s v="Restricted"/>
    <n v="80"/>
    <s v="Short"/>
    <x v="18"/>
  </r>
  <r>
    <x v="3696"/>
    <x v="0"/>
    <s v="Christian Mingle"/>
    <s v="Corbin Bernsen"/>
    <s v="Lacey Chabert, Jonathan Patrick Moore, Saidah Arrika Ekulona, Stephen Tobolowsky, John O'Hurley, David Keith, Morgan Fairchild, Corbin Bernsen"/>
    <x v="2"/>
    <s v="June 6, 2019"/>
    <n v="2021"/>
    <x v="28"/>
    <n v="12"/>
    <s v="PG"/>
    <x v="2"/>
    <s v="Guidance"/>
    <n v="99"/>
    <s v="Medium"/>
    <x v="217"/>
  </r>
  <r>
    <x v="3697"/>
    <x v="0"/>
    <s v="Christmas Crush"/>
    <s v="Marita Grabiak"/>
    <s v="Rachel Boston, Jonathan Bennett, Jon Prescott, Sunny Mabrey, Julia Voth, Elizabeth Lauren Hoffman, Eileen April Boylan, Josh Crotty"/>
    <x v="41"/>
    <s v="November 4, 2019"/>
    <n v="2021"/>
    <x v="10"/>
    <n v="14"/>
    <s v="TV-PG"/>
    <x v="2"/>
    <s v="Guidance"/>
    <n v="87"/>
    <s v="Short"/>
    <x v="35"/>
  </r>
  <r>
    <x v="3698"/>
    <x v="0"/>
    <s v="Christmas in the Smokies"/>
    <s v="Gary Wheeler"/>
    <s v="Sarah Lancaster, Barry Corbin, Alan Powell, Jill Wagner, Danny Vinson, Gregory Alan Williams, Rebecca Koon, Brett Rice"/>
    <x v="2"/>
    <s v="March 1, 2019"/>
    <n v="2021"/>
    <x v="25"/>
    <n v="11"/>
    <s v="TV-G"/>
    <x v="2"/>
    <s v="Guidance"/>
    <n v="88"/>
    <s v="Short"/>
    <x v="202"/>
  </r>
  <r>
    <x v="3699"/>
    <x v="0"/>
    <s v="Christmas with the Kranks"/>
    <s v="Joe Roth"/>
    <s v="Tim Allen, Jamie Lee Curtis, Dan Aykroyd, Erik Per Sullivan, Cheech Marin, Jake Busey, M. Emmet Walsh, Kevin Chamberlin, Elizabeth Franz, Ren Lavan"/>
    <x v="2"/>
    <s v="January 1, 2019"/>
    <n v="2021"/>
    <x v="14"/>
    <n v="22"/>
    <s v="PG"/>
    <x v="2"/>
    <s v="Guidance"/>
    <n v="99"/>
    <s v="Medium"/>
    <x v="17"/>
  </r>
  <r>
    <x v="3700"/>
    <x v="0"/>
    <s v="Christopher Robin"/>
    <s v="Marc Forster"/>
    <s v="Ewan McGregor, Hayley Atwell, Bronte Carmichael, Mark Gatiss, Jim Cummings, Brad Garrett, Nick Mohammed, Peter Capaldi"/>
    <x v="2"/>
    <s v="March 5, 2019"/>
    <n v="2021"/>
    <x v="21"/>
    <n v="8"/>
    <s v="PG"/>
    <x v="2"/>
    <s v="Guidance"/>
    <n v="104"/>
    <s v="Medium"/>
    <x v="73"/>
  </r>
  <r>
    <x v="3701"/>
    <x v="0"/>
    <s v="Chronicle of an Escape"/>
    <s v="Israel Adrin Caetano"/>
    <s v="Rodrigo de la Serna, Pablo Echarri, Nazareno Casero, Lautaro Delgado, Matas Marmorato, Martn Urruty, Csar Albarracn, Guillermo Fernandez, Daniel Di Biase"/>
    <x v="42"/>
    <s v="June 15, 2018"/>
    <n v="2021"/>
    <x v="20"/>
    <n v="20"/>
    <s v="R"/>
    <x v="0"/>
    <s v="Restricted"/>
    <n v="104"/>
    <s v="Medium"/>
    <x v="20"/>
  </r>
  <r>
    <x v="3702"/>
    <x v="0"/>
    <s v="Chupan Chupai"/>
    <s v="Mohsin Ali"/>
    <s v="Ahsan Khan, Neelam Muneer, Faizan Khawaja, Ali Rizvi, Vajdaan Shah, Zayed Sheikh, Talat Hussain, Javed Sheikh"/>
    <x v="283"/>
    <s v="January 15, 2019"/>
    <n v="2021"/>
    <x v="5"/>
    <n v="9"/>
    <s v="TV-14"/>
    <x v="1"/>
    <s v="Guidance"/>
    <n v="118"/>
    <s v="Medium"/>
    <x v="43"/>
  </r>
  <r>
    <x v="3703"/>
    <x v="0"/>
    <s v="Chupke Chupke"/>
    <s v="Hrishikesh Mukherjee"/>
    <s v="Dharmendra, Sharmila Tagore, Amitabh Bachchan, Jaya Bhaduri, Om Prakash, Asrani, David Abraham, Usha Kiran, Lily Chakravarty, Keshto Mukherjee"/>
    <x v="4"/>
    <s v="December 31, 2019"/>
    <n v="2021"/>
    <x v="6"/>
    <n v="51"/>
    <s v="TV-PG"/>
    <x v="2"/>
    <s v="Guidance"/>
    <n v="127"/>
    <s v="Medium"/>
    <x v="282"/>
  </r>
  <r>
    <x v="3704"/>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2"/>
    <s v="April 16, 2018"/>
    <n v="2021"/>
    <x v="17"/>
    <n v="17"/>
    <s v="PG-13"/>
    <x v="1"/>
    <s v="Guidance"/>
    <n v="109"/>
    <s v="Medium"/>
    <x v="70"/>
  </r>
  <r>
    <x v="3705"/>
    <x v="0"/>
    <s v="City of God"/>
    <s v="Fernando Meirelles, Katia Lund"/>
    <s v="Alexandre Rodrigues, Leandro Firmino, Phellipe Haagensen, Douglas Silva, Jonathan Haagensen, Matheus Nachtergaele, Seu Jorge, Jefechander Suplino, Alice Braga"/>
    <x v="434"/>
    <s v="January 1, 2020"/>
    <n v="2021"/>
    <x v="12"/>
    <n v="24"/>
    <s v="R"/>
    <x v="0"/>
    <s v="Restricted"/>
    <n v="130"/>
    <s v="Medium"/>
    <x v="0"/>
  </r>
  <r>
    <x v="3706"/>
    <x v="0"/>
    <s v="City of Tiny Lights"/>
    <s v="Pete Travis"/>
    <s v="Riz Ahmed, Billie Piper, James Floyd, Cush Jumbo, Roshan Seth, Hannah Rae, Antonio Aakeel, George Sargeant, Alexander Siddig, Vincent Regan, Barry Aird"/>
    <x v="1"/>
    <s v="July 21, 2017"/>
    <n v="2021"/>
    <x v="32"/>
    <n v="10"/>
    <s v="TV-MA"/>
    <x v="0"/>
    <s v="Restricted"/>
    <n v="110"/>
    <s v="Medium"/>
    <x v="20"/>
  </r>
  <r>
    <x v="3707"/>
    <x v="0"/>
    <s v="Clarence Clemons: Who Do I Think I Am?"/>
    <s v="Nick Mead"/>
    <s v="Clarence Clemons"/>
    <x v="2"/>
    <s v="November 14, 2019"/>
    <n v="2021"/>
    <x v="23"/>
    <n v="7"/>
    <s v="TV-MA"/>
    <x v="0"/>
    <s v="Restricted"/>
    <n v="88"/>
    <s v="Short"/>
    <x v="18"/>
  </r>
  <r>
    <x v="3708"/>
    <x v="0"/>
    <s v="Clash of the Titans"/>
    <s v="Louis Leterrier"/>
    <s v="Sam Worthington, Liam Neeson, Ralph Fiennes, Jason Flemyng, Gemma Arterton, Alexa Davalos, Tine Stapelfeldt, Mads Mikkelsen, Luke Evans"/>
    <x v="435"/>
    <s v="August 1, 2019"/>
    <n v="2021"/>
    <x v="3"/>
    <n v="16"/>
    <s v="PG-13"/>
    <x v="1"/>
    <s v="Guidance"/>
    <n v="106"/>
    <s v="Medium"/>
    <x v="26"/>
  </r>
  <r>
    <x v="3709"/>
    <x v="0"/>
    <s v="Class of '61"/>
    <s v="Gregory Hoblit"/>
    <s v="Christien Anholt, Andre Braugher, Dan Futterman, Josh Lucas, Clive Owen, Sophie Ward, Sue-Ann Leeds, Laura Linney"/>
    <x v="2"/>
    <s v="April 1, 2018"/>
    <n v="2021"/>
    <x v="0"/>
    <n v="33"/>
    <s v="TV-PG"/>
    <x v="2"/>
    <s v="Guidance"/>
    <n v="91"/>
    <s v="Medium"/>
    <x v="24"/>
  </r>
  <r>
    <x v="3710"/>
    <x v="0"/>
    <s v="Class Rank"/>
    <s v="Eric Stoltz"/>
    <s v="Olivia Holt, Skyler Gisondo, Kristin Chenoweth, Bruce Dern, Nick Krause, Kathleen Chalfant, Peter Maloney, Rod McLachlan, Hawn Tran, Danni Wang"/>
    <x v="2"/>
    <s v="September 18, 2018"/>
    <n v="2021"/>
    <x v="21"/>
    <n v="8"/>
    <s v="TV-MA"/>
    <x v="0"/>
    <s v="Restricted"/>
    <n v="103"/>
    <s v="Medium"/>
    <x v="5"/>
  </r>
  <r>
    <x v="3711"/>
    <x v="0"/>
    <s v="Cleopatra Jones"/>
    <s v="Jack Starrett"/>
    <s v="Tamara Dobson, Bernie Casey, BrendaSykes, Esther Rolle, Shelley Winters"/>
    <x v="2"/>
    <s v="November 1, 2019"/>
    <n v="2021"/>
    <x v="55"/>
    <n v="53"/>
    <s v="PG"/>
    <x v="2"/>
    <s v="Guidance"/>
    <n v="89"/>
    <s v="Short"/>
    <x v="42"/>
  </r>
  <r>
    <x v="3712"/>
    <x v="0"/>
    <s v="Click"/>
    <s v="Frank Coraci"/>
    <s v="Adam Sandler, Kate Beckinsale, Christopher Walken, David Hasselhoff, Henry Winkler, Julie Kavner, Sean Astin, Joseph Castanon, Jonah Hill, Jake Hoffman, Jennifer Coolidge"/>
    <x v="2"/>
    <s v="January 1, 2020"/>
    <n v="2021"/>
    <x v="20"/>
    <n v="20"/>
    <s v="PG-13"/>
    <x v="1"/>
    <s v="Guidance"/>
    <n v="108"/>
    <s v="Medium"/>
    <x v="283"/>
  </r>
  <r>
    <x v="3713"/>
    <x v="0"/>
    <s v="Clive Davis: The Soundtrack of Our Lives"/>
    <s v="Chris Perkel"/>
    <s v="Clive Davis"/>
    <x v="2"/>
    <s v="September 17, 2019"/>
    <n v="2021"/>
    <x v="5"/>
    <n v="9"/>
    <s v="TV-MA"/>
    <x v="0"/>
    <s v="Restricted"/>
    <n v="124"/>
    <s v="Medium"/>
    <x v="18"/>
  </r>
  <r>
    <x v="3714"/>
    <x v="0"/>
    <s v="Closed Circuit"/>
    <s v="John Crowley"/>
    <s v="Eric Bana, Rebecca Hall, Ciarn Hinds, Riz Ahmed, Anne-Marie Duff, Kenneth Cranham, Julia Stiles, Jim Broadbent, Denis Moschitto, Barbora Bobulova, Jemma Powell"/>
    <x v="11"/>
    <s v="October 16, 2017"/>
    <n v="2021"/>
    <x v="4"/>
    <n v="13"/>
    <s v="R"/>
    <x v="0"/>
    <s v="Restricted"/>
    <n v="96"/>
    <s v="Medium"/>
    <x v="13"/>
  </r>
  <r>
    <x v="3715"/>
    <x v="0"/>
    <s v="Cloud Atlas"/>
    <s v="Lilly Wachowski, Lana Wachowski, Tom Tykwer"/>
    <s v="Tom Hanks, Halle Berry, Jim Broadbent, Hugo Weaving, Jim Sturgess, Doona Bae, Ben Whishaw, Keith David, James D'Arcy, Zhou Xun"/>
    <x v="436"/>
    <s v="August 1, 2017"/>
    <n v="2021"/>
    <x v="10"/>
    <n v="14"/>
    <s v="R"/>
    <x v="0"/>
    <s v="Restricted"/>
    <n v="172"/>
    <s v="Medium"/>
    <x v="284"/>
  </r>
  <r>
    <x v="3716"/>
    <x v="0"/>
    <s v="Clouds of Sils Maria"/>
    <s v="Olivier Assayas"/>
    <s v="Juliette Binoche, Kristen Stewart, Chlo Grace Moretz, Lars Eidinger, Johnny Flynn, Angela Winkler, Hanns Zischler, Brady Corbet"/>
    <x v="437"/>
    <s v="February 12, 2017"/>
    <n v="2021"/>
    <x v="28"/>
    <n v="12"/>
    <s v="R"/>
    <x v="0"/>
    <s v="Restricted"/>
    <n v="124"/>
    <s v="Medium"/>
    <x v="3"/>
  </r>
  <r>
    <x v="3717"/>
    <x v="0"/>
    <s v="Cloverfield"/>
    <s v="Matt Reeves"/>
    <s v="Lizzy Caplan, Jessica Lucas, T.J. Miller, Michael Stahl-David, Mike Vogel, Odette Annable, Anjul Nigam, Margot Farley, Theo Rossi, Brian Klugman"/>
    <x v="2"/>
    <s v="January 1, 2020"/>
    <n v="2021"/>
    <x v="16"/>
    <n v="18"/>
    <s v="PG-13"/>
    <x v="1"/>
    <s v="Guidance"/>
    <n v="85"/>
    <s v="Short"/>
    <x v="70"/>
  </r>
  <r>
    <x v="3718"/>
    <x v="0"/>
    <s v="Coach Carter"/>
    <s v="Thomas Carter"/>
    <s v="Samuel L. Jackson, Rob Brown, Robert Ri'chard, Rick Gonzalez, Nana Gbewonyo, Antwon Tanner, Channing Tatum, Ashanti, Texas Battle, Denise Dowse, Debbi Morgan"/>
    <x v="28"/>
    <s v="January 1, 2020"/>
    <n v="2021"/>
    <x v="19"/>
    <n v="21"/>
    <s v="PG-13"/>
    <x v="1"/>
    <s v="Guidance"/>
    <n v="137"/>
    <s v="Medium"/>
    <x v="74"/>
  </r>
  <r>
    <x v="3719"/>
    <x v="0"/>
    <s v="Code Name: The Cleaner"/>
    <s v="Les Mayfield"/>
    <s v="Cedric the Entertainer, Lucy Liu, Nicollette Sheridan, Mark Dacascos, Callum Keith Rennie, DeRay Davis, Niecy Nash, Will Patton"/>
    <x v="2"/>
    <s v="November 1, 2019"/>
    <n v="2021"/>
    <x v="18"/>
    <n v="19"/>
    <s v="PG-13"/>
    <x v="1"/>
    <s v="Guidance"/>
    <n v="91"/>
    <s v="Medium"/>
    <x v="27"/>
  </r>
  <r>
    <x v="3720"/>
    <x v="0"/>
    <s v="Coffee with D"/>
    <s v="Vishal Mishra"/>
    <s v="Sunil Grover, Zakir Hussain, Anjana Sukhani, Dipannita Sharma, Pankaj Tripathi, Rajesh Sharma, Vinod Ramani, Guru Singh"/>
    <x v="4"/>
    <s v="November 1, 2017"/>
    <n v="2021"/>
    <x v="5"/>
    <n v="9"/>
    <s v="TV-PG"/>
    <x v="2"/>
    <s v="Guidance"/>
    <n v="120"/>
    <s v="Medium"/>
    <x v="122"/>
  </r>
  <r>
    <x v="3721"/>
    <x v="0"/>
    <s v="Colkatay Columbus"/>
    <s v="Saurav Palodhi"/>
    <s v="Mir Afsar Ali, Gaurav Chakrabarty, Tanusree Chakraborty, Anirban Bhattacharya, Ritabhari Chakraborty, Suchandra Vaaniya, Arijit Dutt"/>
    <x v="4"/>
    <s v="March 30, 2017"/>
    <n v="2021"/>
    <x v="32"/>
    <n v="10"/>
    <s v="TV-14"/>
    <x v="1"/>
    <s v="Guidance"/>
    <n v="118"/>
    <s v="Medium"/>
    <x v="22"/>
  </r>
  <r>
    <x v="3722"/>
    <x v="0"/>
    <s v="Colonia"/>
    <s v="Florian Gallenberger"/>
    <s v="Emma Watson, Daniel Brhl, Michael Nyqvist, Richenda Carey, Vicky Krieps, Jeanne Werner, Julian Ovenden, August Zirner, Martin Wuttke, Stefan Merki"/>
    <x v="438"/>
    <s v="July 14, 2018"/>
    <n v="2021"/>
    <x v="25"/>
    <n v="11"/>
    <s v="R"/>
    <x v="0"/>
    <s v="Restricted"/>
    <n v="110"/>
    <s v="Medium"/>
    <x v="0"/>
  </r>
  <r>
    <x v="3723"/>
    <x v="0"/>
    <s v="Colours of Passion"/>
    <s v="Ketan Mehta"/>
    <s v="Randeep Hooda, Nandana Sen, Jim Boeven, Paresh Rawal, Tom Alter, Vikram Gokhale, Vipin Sharma, Gaurav Dwivedi"/>
    <x v="4"/>
    <s v="May 25, 2018"/>
    <n v="2021"/>
    <x v="16"/>
    <n v="18"/>
    <s v="TV-14"/>
    <x v="1"/>
    <s v="Guidance"/>
    <n v="114"/>
    <s v="Medium"/>
    <x v="3"/>
  </r>
  <r>
    <x v="3724"/>
    <x v="0"/>
    <s v="Come and Find Me"/>
    <s v="Zack Whedon"/>
    <s v="Aaron Paul, Annabelle Wallis, Garret Dillahunt, Chris Chalk, Zachary Knighton, Enver Gjokaj, Michael Kopsa, Terry Chen"/>
    <x v="138"/>
    <s v="September 18, 2019"/>
    <n v="2021"/>
    <x v="32"/>
    <n v="10"/>
    <s v="R"/>
    <x v="0"/>
    <s v="Restricted"/>
    <n v="112"/>
    <s v="Medium"/>
    <x v="13"/>
  </r>
  <r>
    <x v="3725"/>
    <x v="0"/>
    <s v="Company"/>
    <s v="Ram Gopal Varma"/>
    <s v="Ajay Devgn, Vivek Oberoi, Mohanlal, Manisha Koirala, Seema Biswas, Antara Mali, Akash Khurana, Madan Joshi, Vijay Raaz, Rajpal Yadav"/>
    <x v="4"/>
    <s v="March 1, 2018"/>
    <n v="2021"/>
    <x v="12"/>
    <n v="24"/>
    <s v="TV-MA"/>
    <x v="0"/>
    <s v="Restricted"/>
    <n v="137"/>
    <s v="Medium"/>
    <x v="53"/>
  </r>
  <r>
    <x v="3726"/>
    <x v="0"/>
    <s v="Compulsion"/>
    <s v="Craig Goodwill"/>
    <s v="Analeigh Tipton, Jakob Cedergren, Marta Gastini, Jan Bijvoet, Anita Kravos, Valentin Merlet"/>
    <x v="439"/>
    <s v="October 4, 2018"/>
    <n v="2021"/>
    <x v="32"/>
    <n v="10"/>
    <s v="TV-MA"/>
    <x v="0"/>
    <s v="Restricted"/>
    <n v="84"/>
    <s v="Short"/>
    <x v="13"/>
  </r>
  <r>
    <x v="3727"/>
    <x v="0"/>
    <s v="Concussion"/>
    <s v="Stacie Passon"/>
    <s v="Robin Weigert, Maggie Siff, Johnathan Tchaikovsky, Ben Shenkman, Janel Moloney, Emily Kinney"/>
    <x v="2"/>
    <s v="August 2, 2018"/>
    <n v="2021"/>
    <x v="4"/>
    <n v="13"/>
    <s v="R"/>
    <x v="0"/>
    <s v="Restricted"/>
    <n v="96"/>
    <s v="Medium"/>
    <x v="111"/>
  </r>
  <r>
    <x v="3728"/>
    <x v="0"/>
    <s v="Conjuring Spirit"/>
    <s v="Van M. Pham"/>
    <s v="Phuong Mai, Quang Su, Hoang Phuc Nguyen, Chi Pu, Tien Pham, Hoai An"/>
    <x v="69"/>
    <s v="August 28, 2018"/>
    <n v="2021"/>
    <x v="28"/>
    <n v="12"/>
    <s v="TV-MA"/>
    <x v="0"/>
    <s v="Restricted"/>
    <n v="112"/>
    <s v="Medium"/>
    <x v="86"/>
  </r>
  <r>
    <x v="3729"/>
    <x v="0"/>
    <s v="Conor McGregor: Notorious"/>
    <s v="Gavin Fitzgerald"/>
    <s v="Conor McGregor"/>
    <x v="377"/>
    <s v="March 21, 2018"/>
    <n v="2021"/>
    <x v="5"/>
    <n v="9"/>
    <s v="R"/>
    <x v="0"/>
    <s v="Restricted"/>
    <n v="90"/>
    <s v="Medium"/>
    <x v="187"/>
  </r>
  <r>
    <x v="3730"/>
    <x v="0"/>
    <s v="Consequences"/>
    <s v="Ozan Aktan"/>
    <s v="Nehir Erdoan, Tardu Flordun, lker Kaleli, Serkan Keskin, Esra Bezen Bilgin, Ayta Uun, Cem zeren, Caner Arkan"/>
    <x v="104"/>
    <s v="October 25, 2019"/>
    <n v="2021"/>
    <x v="28"/>
    <n v="12"/>
    <s v="TV-MA"/>
    <x v="0"/>
    <s v="Restricted"/>
    <n v="106"/>
    <s v="Medium"/>
    <x v="20"/>
  </r>
  <r>
    <x v="3731"/>
    <x v="0"/>
    <s v="Contract"/>
    <s v="Ram Gopal Varma"/>
    <s v="Adhvik Mahajan, Prasad Purandhare, Sakshi Gulati, Zakir Hussain, Amruta Subhash, Kishore Kadam, Sumeet Nijhawan, Upyendra Limaye"/>
    <x v="4"/>
    <s v="March 2, 2019"/>
    <n v="2021"/>
    <x v="16"/>
    <n v="18"/>
    <s v="TV-14"/>
    <x v="1"/>
    <s v="Guidance"/>
    <n v="116"/>
    <s v="Medium"/>
    <x v="155"/>
  </r>
  <r>
    <x v="3732"/>
    <x v="0"/>
    <s v="Cool Hand Luke"/>
    <s v="Stuart Rosenberg"/>
    <s v="Paul Newman, George Kennedy, J.D. Cannon, Lou Antonio, Robert Drivas, Strother Martin, Jo Van Fleet, Harry Dean Stanton, Dennis Hopper, Joe Don Baker, James Gammon, Wayne Rogers"/>
    <x v="2"/>
    <s v="January 1, 2021"/>
    <n v="2021"/>
    <x v="63"/>
    <n v="59"/>
    <s v="TV-14"/>
    <x v="1"/>
    <s v="Guidance"/>
    <n v="127"/>
    <s v="Medium"/>
    <x v="38"/>
  </r>
  <r>
    <x v="3733"/>
    <x v="0"/>
    <s v="Cop and a Half: New Recruit"/>
    <s v="Jon Rosenbaum"/>
    <s v="Lou Diamond Phillips, Lulu Wilson, Giles Panton, Janet Kidder, Michael Coleman, Wallace Shawn, Gina Holden, Jordyn Ashley Olson, Vincent Tong, Reese Alexander"/>
    <x v="24"/>
    <s v="August 17, 2017"/>
    <n v="2021"/>
    <x v="5"/>
    <n v="9"/>
    <s v="PG"/>
    <x v="2"/>
    <s v="Guidance"/>
    <n v="96"/>
    <s v="Medium"/>
    <x v="17"/>
  </r>
  <r>
    <x v="3734"/>
    <x v="0"/>
    <s v="Coraline"/>
    <s v="Henry Selick"/>
    <s v="Dakota Fanning, Teri Hatcher, John Hodgman, Jennifer Saunders, Dawn French, Keith David, Robert Bailey Jr., Ian McShane"/>
    <x v="2"/>
    <s v="March 16, 2017"/>
    <n v="2021"/>
    <x v="17"/>
    <n v="17"/>
    <s v="PG"/>
    <x v="2"/>
    <s v="Guidance"/>
    <n v="101"/>
    <s v="Medium"/>
    <x v="80"/>
  </r>
  <r>
    <x v="3735"/>
    <x v="0"/>
    <s v="Counterfeiting in Suburbia"/>
    <s v="Jason Bourque"/>
    <s v="Sarah Butler, Larissa Albuquerque, Kayla Wallace, Matthew MacCaull, James Dean, Alison Wandzura, Bruce Blain, Natalie Grace, Phillip Mitchell"/>
    <x v="24"/>
    <s v="July 1, 2018"/>
    <n v="2021"/>
    <x v="21"/>
    <n v="8"/>
    <s v="TV-14"/>
    <x v="1"/>
    <s v="Guidance"/>
    <n v="88"/>
    <s v="Short"/>
    <x v="13"/>
  </r>
  <r>
    <x v="3736"/>
    <x v="0"/>
    <s v="Covered: Alive in Asia"/>
    <s v="Micah Bickham, Galley Molina"/>
    <s v="Israel Houghton"/>
    <x v="2"/>
    <s v="March 31, 2016"/>
    <n v="2021"/>
    <x v="32"/>
    <n v="10"/>
    <s v="TV-G"/>
    <x v="2"/>
    <s v="Guidance"/>
    <n v="75"/>
    <s v="Short"/>
    <x v="285"/>
  </r>
  <r>
    <x v="3737"/>
    <x v="0"/>
    <s v="Crash"/>
    <s v="Paul Haggis"/>
    <s v="Sandra Bullock, Don Cheadle, Matt Dillon, Jennifer Esposito, William Fichtner, Brendan Fraser, Terrence Howard, Ludacris, Thandie Newton, Ryan Phillippe, Larenz Tate, Nona Gaye, Michael Pea"/>
    <x v="28"/>
    <s v="October 1, 2019"/>
    <n v="2021"/>
    <x v="14"/>
    <n v="22"/>
    <s v="R"/>
    <x v="0"/>
    <s v="Restricted"/>
    <n v="112"/>
    <s v="Medium"/>
    <x v="44"/>
  </r>
  <r>
    <x v="3738"/>
    <x v="0"/>
    <s v="CRD"/>
    <s v="Kranti Kanade"/>
    <s v="Mrinmayee Godbole, Vinay Sharma, Saurabh Saraswat, Isha Keskar, Abhay Mahajan, Geetika Tyagi"/>
    <x v="4"/>
    <s v="April 29, 2019"/>
    <n v="2021"/>
    <x v="32"/>
    <n v="10"/>
    <s v="TV-MA"/>
    <x v="0"/>
    <s v="Restricted"/>
    <n v="110"/>
    <s v="Medium"/>
    <x v="22"/>
  </r>
  <r>
    <x v="3739"/>
    <x v="0"/>
    <s v="Crouching Tiger, Hidden Dragon"/>
    <s v="Ang Lee"/>
    <s v="Chow Yun Fat, Michelle Yeoh, Zhang Ziyi, Chang Chen, Lung Hsiung, Cheng Pei-pei, Fa Zeng Li, Xian Gao, Yan Hai, De Ming Wang"/>
    <x v="440"/>
    <s v="March 1, 2019"/>
    <n v="2021"/>
    <x v="42"/>
    <n v="26"/>
    <s v="PG-13"/>
    <x v="1"/>
    <s v="Guidance"/>
    <n v="120"/>
    <s v="Medium"/>
    <x v="177"/>
  </r>
  <r>
    <x v="3740"/>
    <x v="0"/>
    <s v="Cult of Chucky"/>
    <s v="Don Mancini"/>
    <s v="Fiona Dourif, Michael Therriault, Adam Hurtig, Alex Vincent, Jennifer Tilly, Brad Dourif, Summer H. Howell, Grace Lynn Kung, Elisabeth Rosen, Zak Santiago, Ali Tataryn"/>
    <x v="2"/>
    <s v="October 3, 2017"/>
    <n v="2021"/>
    <x v="5"/>
    <n v="9"/>
    <s v="R"/>
    <x v="0"/>
    <s v="Restricted"/>
    <n v="90"/>
    <s v="Medium"/>
    <x v="55"/>
  </r>
  <r>
    <x v="3741"/>
    <x v="0"/>
    <s v="Cutie and the Boxer"/>
    <s v="Zachary Heinzerling"/>
    <s v="Noriko Shinohara, Ushio Shinohara"/>
    <x v="2"/>
    <s v="June 14, 2018"/>
    <n v="2021"/>
    <x v="4"/>
    <n v="13"/>
    <s v="R"/>
    <x v="0"/>
    <s v="Restricted"/>
    <n v="82"/>
    <s v="Short"/>
    <x v="65"/>
  </r>
  <r>
    <x v="3742"/>
    <x v="0"/>
    <s v="Daagdi Chaawl"/>
    <s v="Chandrakant Kanse"/>
    <s v="Ankush Chaudhari, Makrand Deshpande, Pooja Sawant, Sanjay Khapre, Yatin Karyekar, Kamlesh Sawant, Sandeep Gaikwad, Digvijay Rohidas"/>
    <x v="4"/>
    <s v="February 15, 2018"/>
    <n v="2021"/>
    <x v="25"/>
    <n v="11"/>
    <s v="TV-14"/>
    <x v="1"/>
    <s v="Guidance"/>
    <n v="118"/>
    <s v="Medium"/>
    <x v="53"/>
  </r>
  <r>
    <x v="3743"/>
    <x v="0"/>
    <s v="Dabbe 6: The Return"/>
    <s v="Hasan Karacada"/>
    <s v="Sema imek, Nilay Gk, Volkan nal, Fehmi Karaarslan, Elin Atamg, mer Duran, Murat Sevi, Aybike Turan, Burak imen"/>
    <x v="104"/>
    <s v="April 17, 2019"/>
    <n v="2021"/>
    <x v="25"/>
    <n v="11"/>
    <s v="TV-MA"/>
    <x v="0"/>
    <s v="Restricted"/>
    <n v="153"/>
    <s v="Medium"/>
    <x v="52"/>
  </r>
  <r>
    <x v="3744"/>
    <x v="0"/>
    <s v="Dad"/>
    <s v="Gary David Goldberg"/>
    <s v="Jack Lemmon, Ted Danson, Olympia Dukakis, Kathy Baker, Kevin Spacey, Ethan Hawke, Zakes Mokae, J.T. Walsh, Peter Michael Goetz, John Apicella, Richard McGonagle, Bill Morey, Mary Fogarty"/>
    <x v="2"/>
    <s v="April 1, 2018"/>
    <n v="2021"/>
    <x v="27"/>
    <n v="37"/>
    <s v="PG"/>
    <x v="2"/>
    <s v="Guidance"/>
    <n v="117"/>
    <s v="Medium"/>
    <x v="24"/>
  </r>
  <r>
    <x v="3745"/>
    <x v="0"/>
    <s v="Daddy Day Care"/>
    <s v="Steve Carr"/>
    <s v="Eddie Murphy, Jeff Garlin, Steve Zahn, Regina King, Anjelica Huston, Kevin Nealon, Jonathan Katz, Siobhan Fallon Hogan, Lisa Edelstein, Lacey Chabert, Laura Kightlinger, Leila Arcieri"/>
    <x v="2"/>
    <s v="January 1, 2019"/>
    <n v="2021"/>
    <x v="13"/>
    <n v="23"/>
    <s v="PG"/>
    <x v="2"/>
    <s v="Guidance"/>
    <n v="93"/>
    <s v="Medium"/>
    <x v="17"/>
  </r>
  <r>
    <x v="3746"/>
    <x v="0"/>
    <s v="Daddy Issues"/>
    <s v="Amara Cash"/>
    <s v="Madison Lawlor, Montana Manning, Andrew Pifko, Monte Markham, Kamala Jones, Jodi Carol Harrison, Seth Cassell, Ronnie Clark, Lissa Danshaw, J.J. Hawkins"/>
    <x v="2"/>
    <s v="September 20, 2019"/>
    <n v="2021"/>
    <x v="23"/>
    <n v="7"/>
    <s v="TV-MA"/>
    <x v="0"/>
    <s v="Restricted"/>
    <n v="82"/>
    <s v="Short"/>
    <x v="111"/>
  </r>
  <r>
    <x v="3747"/>
    <x v="0"/>
    <s v="Daemonium"/>
    <s v="Pablo Pars"/>
    <s v="Walter Corns, Dany Casco, Caro Angus, Roco Rodrguez Presedo, Chucho Fernndez, Amanda Nara, Maite Zumelz"/>
    <x v="42"/>
    <s v="December 20, 2016"/>
    <n v="2021"/>
    <x v="25"/>
    <n v="11"/>
    <s v="NR"/>
    <x v="4"/>
    <s v="Guidance"/>
    <n v="115"/>
    <s v="Medium"/>
    <x v="47"/>
  </r>
  <r>
    <x v="3748"/>
    <x v="0"/>
    <s v="Daffedar"/>
    <s v="Johnson Esthappan"/>
    <s v="Tini Tom, Malavikka, Sudheer Karamana, Indrans"/>
    <x v="4"/>
    <s v="July 1, 2018"/>
    <n v="2021"/>
    <x v="5"/>
    <n v="9"/>
    <s v="TV-14"/>
    <x v="1"/>
    <s v="Guidance"/>
    <n v="151"/>
    <s v="Medium"/>
    <x v="3"/>
  </r>
  <r>
    <x v="3749"/>
    <x v="0"/>
    <s v="Dagh Ujala"/>
    <s v="Raj Amit Kumar"/>
    <s v="Victor Banerjee, Adil Hussain, Bhanu Uday, Preeti Gupta, Bhavani Lee, Ankur Vikal, Seema Rahmani, Samrat Chakrabarti"/>
    <x v="85"/>
    <s v="April 1, 2018"/>
    <n v="2021"/>
    <x v="25"/>
    <n v="11"/>
    <s v="TV-MA"/>
    <x v="0"/>
    <s v="Restricted"/>
    <n v="103"/>
    <s v="Medium"/>
    <x v="0"/>
  </r>
  <r>
    <x v="3750"/>
    <x v="0"/>
    <s v="Dallas Buyers Club"/>
    <s v="Jean-Marc Valle"/>
    <s v="Matthew McConaughey, Jennifer Garner, Jared Leto, Denis O'Hare, Steve Zahn, Michael O'Neill, Dallas Roberts, Griffin Dunne, Kevin Rankin, Donna DuPlantier"/>
    <x v="2"/>
    <s v="January 16, 2018"/>
    <n v="2021"/>
    <x v="4"/>
    <n v="13"/>
    <s v="R"/>
    <x v="0"/>
    <s v="Restricted"/>
    <n v="117"/>
    <s v="Medium"/>
    <x v="111"/>
  </r>
  <r>
    <x v="3751"/>
    <x v="0"/>
    <s v="Dance Academy: The Comeback"/>
    <s v="Jeffrey Walker"/>
    <s v="Xenia Goodwin, Alicia Banit, Dena Kaplan, Jordan Rodrigues, Keiynan Lonsdale, Thomas Lacey, Tara Morice, Miranda Otto"/>
    <x v="441"/>
    <s v="July 2, 2018"/>
    <n v="2021"/>
    <x v="5"/>
    <n v="9"/>
    <s v="TV-PG"/>
    <x v="2"/>
    <s v="Guidance"/>
    <n v="100"/>
    <s v="Medium"/>
    <x v="3"/>
  </r>
  <r>
    <x v="3752"/>
    <x v="0"/>
    <s v="Dancing Quietly"/>
    <s v="Philipp Eichholtz"/>
    <s v="Martina Schne-Radunski, Hans-Heinrich Hardt, Sebastian Frsdorf, Claudia Jacob, Deleila Piasko, Tobias Borchers, Ruth Bickelhaupt"/>
    <x v="84"/>
    <s v="April 1, 2017"/>
    <n v="2021"/>
    <x v="32"/>
    <n v="10"/>
    <s v="TV-MA"/>
    <x v="0"/>
    <s v="Restricted"/>
    <n v="70"/>
    <s v="Short"/>
    <x v="0"/>
  </r>
  <r>
    <x v="3753"/>
    <x v="0"/>
    <s v="Danny Says"/>
    <s v="Brendan Toller"/>
    <s v="Danny Fields, Iggy Pop, Alice Cooper, Judy Collins, Tommy Ramone, Jac Holzman, Lenny Kaye, Wayne Kramer, John Cameron Mitchell, Jann Wenner"/>
    <x v="2"/>
    <s v="March 2, 2017"/>
    <n v="2021"/>
    <x v="25"/>
    <n v="11"/>
    <s v="TV-MA"/>
    <x v="0"/>
    <s v="Restricted"/>
    <n v="103"/>
    <s v="Medium"/>
    <x v="18"/>
  </r>
  <r>
    <x v="3754"/>
    <x v="0"/>
    <s v="Dante's Peak"/>
    <s v="Roger Donaldson"/>
    <s v="Pierce Brosnan, Linda Hamilton, Elizabeth Hoffman, Jamie Rene Smith, Jeremy Foley, Charles Hallahan, Grant Heslov, Kirk Trutner, Arabella Field, Tzi Ma"/>
    <x v="2"/>
    <s v="September 1, 2019"/>
    <n v="2021"/>
    <x v="36"/>
    <n v="29"/>
    <s v="PG-13"/>
    <x v="1"/>
    <s v="Guidance"/>
    <n v="108"/>
    <s v="Medium"/>
    <x v="12"/>
  </r>
  <r>
    <x v="3755"/>
    <x v="0"/>
    <s v="Dark Chocolate (Bengali Version)"/>
    <s v="Agnidev Chatterjee"/>
    <s v="Riya Sen, Mahima Chaudhry, Rajesh Sharma, Indrasish Roy, Mumtaz Sorcar, Sudip Mukherjee, Shataf Figar, Koushik Sen"/>
    <x v="4"/>
    <s v="December 15, 2017"/>
    <n v="2021"/>
    <x v="32"/>
    <n v="10"/>
    <s v="TV-MA"/>
    <x v="0"/>
    <s v="Restricted"/>
    <n v="91"/>
    <s v="Medium"/>
    <x v="20"/>
  </r>
  <r>
    <x v="3756"/>
    <x v="0"/>
    <s v="Dark Crimes"/>
    <s v="Alexandros Avranas"/>
    <s v="Jim Carrey, Marton Csokas, Charlotte Gainsbourg, Agata Kulesza, Kati Outinen, Zbigniew Zamachowski, Danuta Kowalska, Vlad Ivanov, Robert Wickiewicz, Piotr Gowacki"/>
    <x v="442"/>
    <s v="October 15, 2019"/>
    <n v="2021"/>
    <x v="32"/>
    <n v="10"/>
    <s v="R"/>
    <x v="0"/>
    <s v="Restricted"/>
    <n v="93"/>
    <s v="Medium"/>
    <x v="13"/>
  </r>
  <r>
    <x v="3757"/>
    <x v="0"/>
    <s v="Dark Places"/>
    <s v="Gilles Paquet-Brenner"/>
    <s v="Charlize Theron, Nicholas Hoult, Chlo Grace Moretz, Tye Sheridan, Sterling Jerins, Corey Stoll, Christina Hendricks, Drea de Matteo, Sean Bridgers, Andrea Roth"/>
    <x v="108"/>
    <s v="July 26, 2018"/>
    <n v="2021"/>
    <x v="25"/>
    <n v="11"/>
    <s v="R"/>
    <x v="0"/>
    <s v="Restricted"/>
    <n v="113"/>
    <s v="Medium"/>
    <x v="20"/>
  </r>
  <r>
    <x v="3758"/>
    <x v="0"/>
    <s v="Darna Mana Hai"/>
    <s v="Prawal Raman"/>
    <s v="Aftab Shivdasani, Antara Mali, Boman Irani, Isha Koppikar, Nana Patekar, Raghuvir Yadav, Rajpal Yadav, Revathy, Saif Ali Khan, Sameera Reddy, Sanjay Kapoor, Shilpa Shetty, Sohail Khan, Vivek Oberoi"/>
    <x v="4"/>
    <s v="August 1, 2019"/>
    <n v="2021"/>
    <x v="13"/>
    <n v="23"/>
    <s v="TV-MA"/>
    <x v="0"/>
    <s v="Restricted"/>
    <n v="116"/>
    <s v="Medium"/>
    <x v="86"/>
  </r>
  <r>
    <x v="3759"/>
    <x v="0"/>
    <s v="Darra"/>
    <s v="Parveen Kumar"/>
    <s v="Gurpreet Ghuggi, Happy Raikoti, Kartar Cheema, Sardar Sohi, Shavendra Mahal, Karamjit Anmol, Pammi Bai, Nirmal Rishi, Manpreet Saggu"/>
    <x v="4"/>
    <s v="October 15, 2017"/>
    <n v="2021"/>
    <x v="32"/>
    <n v="10"/>
    <s v="TV-14"/>
    <x v="1"/>
    <s v="Guidance"/>
    <n v="121"/>
    <s v="Medium"/>
    <x v="3"/>
  </r>
  <r>
    <x v="3760"/>
    <x v="0"/>
    <s v="Daughters of the Dust"/>
    <s v="Julie Dash"/>
    <s v="Cora Lee Day, Alva Rogers, Barbarao, Trula Hoosier, Adisa Anderson, Kaycee Moore, Bahni Turpin, Cheryl Lynn Bruce, Tommy Redmond Hicks, Cornell Royal"/>
    <x v="11"/>
    <s v="June 10, 2017"/>
    <n v="2021"/>
    <x v="30"/>
    <n v="35"/>
    <s v="NR"/>
    <x v="4"/>
    <s v="Guidance"/>
    <n v="112"/>
    <s v="Medium"/>
    <x v="57"/>
  </r>
  <r>
    <x v="3761"/>
    <x v="0"/>
    <s v="Dayveon"/>
    <s v="Amman Abbasi"/>
    <s v="Devin Blackmon, Dontrell Bright, Kordell &quot;KD&quot; Johnson, Lachion Buckingham, Chasity Moore, Marquell Manning, Shavidee Trotter, Maurice Everett"/>
    <x v="2"/>
    <s v="January 11, 2018"/>
    <n v="2021"/>
    <x v="5"/>
    <n v="9"/>
    <s v="TV-MA"/>
    <x v="0"/>
    <s v="Restricted"/>
    <n v="76"/>
    <s v="Short"/>
    <x v="44"/>
  </r>
  <r>
    <x v="3762"/>
    <x v="0"/>
    <s v="De Film van Dylan Haegens"/>
    <s v="Dylan Haegens, Bas van Teylingen"/>
    <s v="Dylan Haegens, Nick Golterman, Marit Brugman, Ilse Warringa, Teun Peters, Patrick Stoof, Rick Vermeulen, Rico Verhoeven"/>
    <x v="119"/>
    <s v="April 17, 2019"/>
    <n v="2021"/>
    <x v="21"/>
    <n v="8"/>
    <s v="TV-PG"/>
    <x v="2"/>
    <s v="Guidance"/>
    <n v="81"/>
    <s v="Short"/>
    <x v="43"/>
  </r>
  <r>
    <x v="3763"/>
    <x v="0"/>
    <s v="De Palma"/>
    <s v="Noah Baumbach, Jake Paltrow"/>
    <s v="Brian De Palma"/>
    <x v="2"/>
    <s v="November 21, 2018"/>
    <n v="2021"/>
    <x v="25"/>
    <n v="11"/>
    <s v="R"/>
    <x v="0"/>
    <s v="Restricted"/>
    <n v="110"/>
    <s v="Medium"/>
    <x v="65"/>
  </r>
  <r>
    <x v="3764"/>
    <x v="0"/>
    <s v="Dead in a Week (Or Your Money Back)"/>
    <s v="Tom Edmunds"/>
    <s v="Tom Wilkinson, Aneurin Barnard, Freya Mavor, Marion Bailey, Christopher Eccleston, Nigel Lindsay, Velibor Topic"/>
    <x v="1"/>
    <s v="March 1, 2019"/>
    <n v="2021"/>
    <x v="21"/>
    <n v="8"/>
    <s v="TV-MA"/>
    <x v="0"/>
    <s v="Restricted"/>
    <n v="90"/>
    <s v="Medium"/>
    <x v="5"/>
  </r>
  <r>
    <x v="3765"/>
    <x v="0"/>
    <s v="Deadline: Sirf 24 Ghante"/>
    <s v="Tanveer Khan"/>
    <s v="Irrfan Khan, Konkona Sen Sharma, Rajit Kapoor, Sandhya Mridul, Zakir Hussain, Rajeev Verma, Princey Shukla"/>
    <x v="4"/>
    <s v="December 31, 2019"/>
    <n v="2021"/>
    <x v="20"/>
    <n v="20"/>
    <s v="TV-14"/>
    <x v="1"/>
    <s v="Guidance"/>
    <n v="97"/>
    <s v="Medium"/>
    <x v="124"/>
  </r>
  <r>
    <x v="3766"/>
    <x v="0"/>
    <s v="Deadly Scholars"/>
    <s v="Danny J. Boyle"/>
    <s v="Kennedy Lea Slocum, Corey Fogelmanis, Alexa Mansour, Peyton Clark, Sheryl Lee, Sherri Saum, Eric Stanton Betts, Paris Berelc, Pedro Correa, Alissa Latow"/>
    <x v="2"/>
    <s v="February 15, 2019"/>
    <n v="2021"/>
    <x v="21"/>
    <n v="8"/>
    <s v="TV-14"/>
    <x v="1"/>
    <s v="Guidance"/>
    <n v="86"/>
    <s v="Short"/>
    <x v="13"/>
  </r>
  <r>
    <x v="3767"/>
    <x v="0"/>
    <s v="Dean"/>
    <s v="Demetri Martin"/>
    <s v="Demetri Martin, Kevin Kline, Gillian Jacobs, Rory Scovel, Ginger Gonzaga, Reid Scott, Mary Steenburgen, Briga Heelan, Christine Woods, Peter Scolari"/>
    <x v="2"/>
    <s v="March 15, 2020"/>
    <n v="2021"/>
    <x v="32"/>
    <n v="10"/>
    <s v="PG-13"/>
    <x v="1"/>
    <s v="Guidance"/>
    <n v="94"/>
    <s v="Medium"/>
    <x v="22"/>
  </r>
  <r>
    <x v="3768"/>
    <x v="0"/>
    <s v="Dear Dad"/>
    <s v="Tanuj Bhramar"/>
    <s v="Arvind Swamy, Himanshu Sharma, Ekavali Khanna, Aman Uppal, Bhavika Bhasin"/>
    <x v="4"/>
    <s v="March 2, 2019"/>
    <n v="2021"/>
    <x v="32"/>
    <n v="10"/>
    <s v="TV-14"/>
    <x v="1"/>
    <s v="Guidance"/>
    <n v="83"/>
    <s v="Short"/>
    <x v="22"/>
  </r>
  <r>
    <x v="3769"/>
    <x v="0"/>
    <s v="Dear Dracula"/>
    <s v="Chad Van De Keere"/>
    <s v="Nathan Gamble, Ray Liotta, Emilio Estevez, Ariel Winter, Matthew Lillard, Yuri Lowenthal, Marion Ross, Tara Strong"/>
    <x v="2"/>
    <s v="February 18, 2016"/>
    <n v="2021"/>
    <x v="10"/>
    <n v="14"/>
    <s v="TV-Y7-FV"/>
    <x v="3"/>
    <s v="Safe"/>
    <n v="43"/>
    <s v="Short"/>
    <x v="17"/>
  </r>
  <r>
    <x v="3770"/>
    <x v="0"/>
    <s v="Dear Santa"/>
    <s v="Jason Priestley"/>
    <s v="Amy Acker, David Haydn-Jones, Patrick Creery, Gina Holden, James Dugan, Margherita Donato, Brooklynn Proulx, James D. Hopkin, Bob Irvine"/>
    <x v="24"/>
    <s v="November 4, 2019"/>
    <n v="2021"/>
    <x v="15"/>
    <n v="15"/>
    <s v="TV-PG"/>
    <x v="2"/>
    <s v="Guidance"/>
    <n v="92"/>
    <s v="Medium"/>
    <x v="35"/>
  </r>
  <r>
    <x v="3771"/>
    <x v="0"/>
    <s v="Death at a Funeral"/>
    <s v="Neil LaBute"/>
    <s v="Chris Rock, Martin Lawrence, Tracy Morgan, Danny Glover, James Marsden, Luke Wilson, Zoe Saldana, Regina Hall, Columbus Short, Peter Dinklage, Kevin Hart, Loretta Devine, Regine Nehy, Keith David, Ron Glass"/>
    <x v="2"/>
    <s v="August 1, 2020"/>
    <n v="2021"/>
    <x v="3"/>
    <n v="16"/>
    <s v="R"/>
    <x v="0"/>
    <s v="Restricted"/>
    <n v="93"/>
    <s v="Medium"/>
    <x v="5"/>
  </r>
  <r>
    <x v="3772"/>
    <x v="0"/>
    <s v="Death House"/>
    <s v="Harrison Smith"/>
    <s v="Cody Longo, Cortney Palm, Adrienne Barbeau, Michael Berryman, Barbara Crampton, Sid Haig, Gunnar Hansen, Lindsay Hartley, Kane Hodder, Lloyd Kaufman, Camille Keaton, Bill Moseley, Tony Todd, Dee Wallace, Vincent Ward, Vernon Wells"/>
    <x v="2"/>
    <s v="May 5, 2019"/>
    <n v="2021"/>
    <x v="5"/>
    <n v="9"/>
    <s v="R"/>
    <x v="0"/>
    <s v="Restricted"/>
    <n v="88"/>
    <s v="Short"/>
    <x v="55"/>
  </r>
  <r>
    <x v="3773"/>
    <x v="0"/>
    <s v="Deathgrip"/>
    <s v="Clay Porter"/>
    <s v="Brendan Fairclough, Olly Wilkins, Kyle Jameson, Andrew Neethling, Nico Vink, Ryan Howard, Sam Hill, Josh Bryceland, Brandon Semenuk"/>
    <x v="1"/>
    <s v="March 1, 2018"/>
    <n v="2021"/>
    <x v="5"/>
    <n v="9"/>
    <s v="TV-MA"/>
    <x v="0"/>
    <s v="Restricted"/>
    <n v="53"/>
    <s v="Short"/>
    <x v="286"/>
  </r>
  <r>
    <x v="3774"/>
    <x v="0"/>
    <s v="Deewangee"/>
    <s v="Anees Bazmee"/>
    <s v="Ajay Devgn, Akshaye Khanna, Urmila Matondkar, Farida Jalal, Vijayendra Ghatge"/>
    <x v="4"/>
    <s v="January 3, 2020"/>
    <n v="2021"/>
    <x v="12"/>
    <n v="24"/>
    <s v="TV-MA"/>
    <x v="0"/>
    <s v="Restricted"/>
    <n v="156"/>
    <s v="Medium"/>
    <x v="107"/>
  </r>
  <r>
    <x v="3775"/>
    <x v="0"/>
    <s v="Defying the Nazis: The Sharps' War"/>
    <s v="Ken Burns, Artemis Joukowsky"/>
    <s v="Tom Hanks, Marina Goldman"/>
    <x v="2"/>
    <s v="May 1, 2017"/>
    <n v="2021"/>
    <x v="32"/>
    <n v="10"/>
    <s v="TV-14"/>
    <x v="1"/>
    <s v="Guidance"/>
    <n v="79"/>
    <s v="Short"/>
    <x v="65"/>
  </r>
  <r>
    <x v="3776"/>
    <x v="0"/>
    <s v="Delirium"/>
    <s v="Dennis Iliadis"/>
    <s v="Topher Grace, Genesis Rodriguez, Patricia Clarkson, Callan Mulvey, Robin Thomas, Daisy McCrackin"/>
    <x v="2"/>
    <s v="September 1, 2018"/>
    <n v="2021"/>
    <x v="21"/>
    <n v="8"/>
    <s v="R"/>
    <x v="0"/>
    <s v="Restricted"/>
    <n v="96"/>
    <s v="Medium"/>
    <x v="94"/>
  </r>
  <r>
    <x v="3777"/>
    <x v="0"/>
    <s v="Den of Thieves"/>
    <s v="Christian Gudegast"/>
    <s v="Gerard Butler, Pablo Schreiber, O'Shea Jackson Jr., 50 Cent, Meadow Williams, Maurice Compte, Brian Van Holt, Evan Jones, Mo McRae, Kaiwi Lyman"/>
    <x v="2"/>
    <s v="May 1, 2020"/>
    <n v="2021"/>
    <x v="21"/>
    <n v="8"/>
    <s v="R"/>
    <x v="0"/>
    <s v="Restricted"/>
    <n v="140"/>
    <s v="Medium"/>
    <x v="12"/>
  </r>
  <r>
    <x v="3778"/>
    <x v="0"/>
    <s v="Denis Leary: No Cure For Cancer"/>
    <s v="Ted Demme"/>
    <s v="Denis Leary"/>
    <x v="2"/>
    <s v="August 8, 2017"/>
    <n v="2021"/>
    <x v="41"/>
    <n v="34"/>
    <s v="R"/>
    <x v="0"/>
    <s v="Restricted"/>
    <n v="62"/>
    <s v="Short"/>
    <x v="59"/>
  </r>
  <r>
    <x v="3779"/>
    <x v="0"/>
    <s v="Desolation"/>
    <s v="Sam Patton"/>
    <s v="Jaimi Paige, Alyshia Ochse, Toby Nichols, Claude Duhamel"/>
    <x v="2"/>
    <s v="May 8, 2018"/>
    <n v="2021"/>
    <x v="5"/>
    <n v="9"/>
    <s v="TV-MA"/>
    <x v="0"/>
    <s v="Restricted"/>
    <n v="76"/>
    <s v="Short"/>
    <x v="94"/>
  </r>
  <r>
    <x v="3780"/>
    <x v="0"/>
    <s v="Detention Letter"/>
    <s v="Mohamed Samy"/>
    <s v="Mohamed Ramadan, Dina El-Sherbiny, Eyad Nassar, Sayed Rajab, Walid Fawaz, Eman El-Assy"/>
    <x v="65"/>
    <s v="August 5, 2019"/>
    <n v="2021"/>
    <x v="5"/>
    <n v="9"/>
    <s v="TV-14"/>
    <x v="1"/>
    <s v="Guidance"/>
    <n v="99"/>
    <s v="Medium"/>
    <x v="32"/>
  </r>
  <r>
    <x v="3781"/>
    <x v="0"/>
    <s v="Detour"/>
    <s v="Christopher Smith"/>
    <s v="Tye Sheridan, Bel Powley, Emory Cohen, Gbenga Akinnagbe, Jared Abrahamson, John Lynch, Stephen Moyer"/>
    <x v="443"/>
    <s v="May 25, 2017"/>
    <n v="2021"/>
    <x v="32"/>
    <n v="10"/>
    <s v="R"/>
    <x v="0"/>
    <s v="Restricted"/>
    <n v="97"/>
    <s v="Medium"/>
    <x v="7"/>
  </r>
  <r>
    <x v="3782"/>
    <x v="0"/>
    <s v="Deviant Love"/>
    <s v="Michael Feifer"/>
    <s v="Emma Bell, Nick Ballard, Bradley Bundlie, Gail O'Grady, Corbin Timbrook, Kate Lang Johnson, Robert Adamson, Caia Coley, Alicia James, Sotida Arpon"/>
    <x v="2"/>
    <s v="September 13, 2019"/>
    <n v="2021"/>
    <x v="23"/>
    <n v="7"/>
    <s v="TV-14"/>
    <x v="1"/>
    <s v="Guidance"/>
    <n v="87"/>
    <s v="Short"/>
    <x v="7"/>
  </r>
  <r>
    <x v="3783"/>
    <x v="0"/>
    <s v="Devil's Bride"/>
    <s v="Saara Cantell"/>
    <s v="Tuulia Eloranta, Magnus Krepper, Elin Petersdottir, Claes Malmberg, Kaija Pakarinen, Antti Reini, Lauri Tanskanen, Johanna af Schultn, Maria Sid, Pirkko Hmlinen, Sonja Halla-aho"/>
    <x v="444"/>
    <s v="June 1, 2017"/>
    <n v="2021"/>
    <x v="32"/>
    <n v="10"/>
    <s v="TV-MA"/>
    <x v="0"/>
    <s v="Restricted"/>
    <n v="108"/>
    <s v="Medium"/>
    <x v="3"/>
  </r>
  <r>
    <x v="3784"/>
    <x v="0"/>
    <s v="Devil's Gate"/>
    <s v="Clay Staub"/>
    <s v="Amanda Schull, Milo Ventimiglia, Shawn Ashmore, Bridget Regan, Jonathan Frakes, Sarah Constible, Spencer Drever, Javier Botet"/>
    <x v="24"/>
    <s v="July 16, 2020"/>
    <n v="2021"/>
    <x v="5"/>
    <n v="9"/>
    <s v="TV-MA"/>
    <x v="0"/>
    <s v="Restricted"/>
    <n v="94"/>
    <s v="Medium"/>
    <x v="222"/>
  </r>
  <r>
    <x v="3785"/>
    <x v="0"/>
    <s v="Devrai"/>
    <s v="Sumitra Bhave, Sunil Sukthankar"/>
    <s v="Atul Kulkarni, Sonali Kulkarni, Tushar Dalvi, Devika Daftardar, Amruta Subhash, Mohan Agashe, Ashwin Chitale, Jyoti Subhash"/>
    <x v="4"/>
    <s v="January 1, 2018"/>
    <n v="2021"/>
    <x v="14"/>
    <n v="22"/>
    <s v="TV-PG"/>
    <x v="2"/>
    <s v="Guidance"/>
    <n v="123"/>
    <s v="Medium"/>
    <x v="3"/>
  </r>
  <r>
    <x v="3786"/>
    <x v="0"/>
    <s v="Dhamaal"/>
    <s v="Indra Kumar"/>
    <s v="Sanjay Dutt, Riteish Deshmukh, Arshad Warsi, Aashish Chaudhary, Javed Jaffrey, Prem Chopra, Asrani, Tiku Talsania"/>
    <x v="4"/>
    <s v="December 31, 2019"/>
    <n v="2021"/>
    <x v="18"/>
    <n v="19"/>
    <s v="TV-14"/>
    <x v="1"/>
    <s v="Guidance"/>
    <n v="128"/>
    <s v="Medium"/>
    <x v="45"/>
  </r>
  <r>
    <x v="3787"/>
    <x v="0"/>
    <s v="Di Renjie zhi Sidatianwang"/>
    <s v="Hark Tsui"/>
    <s v="Mark Chao, Feng Shaofeng, Kenny Lin, Carina Lau, Ethan Juan, Sandra Ma"/>
    <x v="23"/>
    <s v="February 6, 2019"/>
    <n v="2021"/>
    <x v="21"/>
    <n v="8"/>
    <s v="TV-14"/>
    <x v="1"/>
    <s v="Guidance"/>
    <n v="132"/>
    <s v="Medium"/>
    <x v="193"/>
  </r>
  <r>
    <x v="3788"/>
    <x v="0"/>
    <s v="Diana: 7 Days That Shook the World"/>
    <s v="Ben Ryder"/>
    <s v="James D'Arcy"/>
    <x v="1"/>
    <s v="July 28, 2017"/>
    <n v="2021"/>
    <x v="5"/>
    <n v="9"/>
    <s v="TV-PG"/>
    <x v="2"/>
    <s v="Guidance"/>
    <n v="93"/>
    <s v="Medium"/>
    <x v="65"/>
  </r>
  <r>
    <x v="3789"/>
    <x v="0"/>
    <s v="Diary of a Chambermaid"/>
    <s v="Benot Jacquot"/>
    <s v="La Seydoux, Vincent Lindon, Clotilde Mollet, Herv Pierre, Mlodie Valemberg, Patrick d'Assumao, Vincent Lacoste, Josphine Derenne, Dominique Reymond"/>
    <x v="161"/>
    <s v="December 3, 2016"/>
    <n v="2021"/>
    <x v="25"/>
    <n v="11"/>
    <s v="NR"/>
    <x v="4"/>
    <s v="Guidance"/>
    <n v="96"/>
    <s v="Medium"/>
    <x v="3"/>
  </r>
  <r>
    <x v="3790"/>
    <x v="0"/>
    <s v="Die Another Day"/>
    <s v="Lee Tamahori"/>
    <s v="Pierce Brosnan, Halle Berry, Toby Stephens, Rick Yune, Rosamund Pike, Judi Dench, John Cleese, Michael Madsen, Will Yun Lee, Kenneth Tsang, Emilio Echevarra, Mikhail Gorevoy, Lawrence Makoare, Colin Salmon, Samantha Bond"/>
    <x v="11"/>
    <s v="December 31, 2019"/>
    <n v="2021"/>
    <x v="12"/>
    <n v="24"/>
    <s v="PG-13"/>
    <x v="1"/>
    <s v="Guidance"/>
    <n v="133"/>
    <s v="Medium"/>
    <x v="12"/>
  </r>
  <r>
    <x v="3791"/>
    <x v="0"/>
    <s v="Dil Hai Tumhaara"/>
    <s v="Kundan Shah"/>
    <s v="Rekha, Preity Zinta, Mahima Chaudhry, Arjun Rampal, Jimmy Shergill, Alok Nath, Dilip Joshi, Govind Namdeo"/>
    <x v="4"/>
    <s v="April 1, 2018"/>
    <n v="2021"/>
    <x v="12"/>
    <n v="24"/>
    <s v="TV-14"/>
    <x v="1"/>
    <s v="Guidance"/>
    <n v="176"/>
    <s v="Medium"/>
    <x v="51"/>
  </r>
  <r>
    <x v="3792"/>
    <x v="0"/>
    <s v="Dinner for Schmucks"/>
    <s v="Jay Roach"/>
    <s v="Steve Carell, Paul Rudd, Zach Galifianakis, Jemaine Clement, Jeff Dunham, Bruce Greenwood, Ron Livingston, Chris O'Dowd, Lucy Punch, Stephanie Szostak, David Walliams, Larry Wilmore"/>
    <x v="2"/>
    <s v="January 1, 2020"/>
    <n v="2021"/>
    <x v="3"/>
    <n v="16"/>
    <s v="PG-13"/>
    <x v="1"/>
    <s v="Guidance"/>
    <n v="115"/>
    <s v="Medium"/>
    <x v="5"/>
  </r>
  <r>
    <x v="3793"/>
    <x v="0"/>
    <s v="Disciples Of The 36th Chamber"/>
    <s v="Chia-Liang Liu"/>
    <s v="Hou Hsiao, Gordon Liu, Lily Li, Jason Pai Piao, Chia-Liang Liu"/>
    <x v="25"/>
    <s v="August 16, 2018"/>
    <n v="2021"/>
    <x v="40"/>
    <n v="41"/>
    <s v="TV-14"/>
    <x v="1"/>
    <s v="Guidance"/>
    <n v="90"/>
    <s v="Medium"/>
    <x v="32"/>
  </r>
  <r>
    <x v="3794"/>
    <x v="0"/>
    <s v="Discovering Bigfoot"/>
    <s v="Todd Standing"/>
    <s v="Todd Standing"/>
    <x v="2"/>
    <s v="December 15, 2017"/>
    <n v="2021"/>
    <x v="5"/>
    <n v="9"/>
    <s v="TV-MA"/>
    <x v="0"/>
    <s v="Restricted"/>
    <n v="111"/>
    <s v="Medium"/>
    <x v="65"/>
  </r>
  <r>
    <x v="3795"/>
    <x v="0"/>
    <s v="Dismissed"/>
    <s v="Benjamin Arfmann"/>
    <s v="Kent Osborne, Dylan Sprouse, Rae Gray, Alycia Delmore, Robert Longstreet, Chris Bauer, Randall Park, Mitchell Edwards, Victoria Zeutzius, Leslie Thurston, Matthew J. Evans"/>
    <x v="2"/>
    <s v="February 19, 2018"/>
    <n v="2021"/>
    <x v="5"/>
    <n v="9"/>
    <s v="TV-14"/>
    <x v="1"/>
    <s v="Guidance"/>
    <n v="87"/>
    <s v="Short"/>
    <x v="7"/>
  </r>
  <r>
    <x v="3796"/>
    <x v="0"/>
    <s v="District 9"/>
    <s v="Neill Blomkamp"/>
    <s v="Sharlto Copley, Jason Cope, David James, Vanessa Haywood, Mandla Gaduka, Kenneth Nkosi, Eugene Khumbanyiwa, Louis Minnaar, William Allen Young, Nathalie Boltt"/>
    <x v="445"/>
    <s v="November 4, 2019"/>
    <n v="2021"/>
    <x v="17"/>
    <n v="17"/>
    <s v="R"/>
    <x v="0"/>
    <s v="Restricted"/>
    <n v="112"/>
    <s v="Medium"/>
    <x v="193"/>
  </r>
  <r>
    <x v="3797"/>
    <x v="0"/>
    <s v="Doctor Zhivago"/>
    <s v="David Lean"/>
    <s v="Omar Sharif, Julie Christie, Geraldine Chaplin, Rod Steiger, Alec Guinness, Tom Courtenay, Siobhan McKenna, Ralph Richardson, Jeffrey Rockland"/>
    <x v="446"/>
    <s v="November 1, 2019"/>
    <n v="2021"/>
    <x v="65"/>
    <n v="61"/>
    <s v="PG-13"/>
    <x v="1"/>
    <s v="Guidance"/>
    <n v="200"/>
    <s v="Long"/>
    <x v="277"/>
  </r>
  <r>
    <x v="3798"/>
    <x v="0"/>
    <s v="Dog Eat Dog"/>
    <s v="Paul Schrader"/>
    <s v="Nicolas Cage, Willem Dafoe, Christopher Matthew Cook, Omar J. Dorsey, Louisa Krause, Melissa Bolona, Reynaldo Gallegos"/>
    <x v="2"/>
    <s v="December 31, 2016"/>
    <n v="2021"/>
    <x v="32"/>
    <n v="10"/>
    <s v="TV-MA"/>
    <x v="0"/>
    <s v="Restricted"/>
    <n v="93"/>
    <s v="Medium"/>
    <x v="13"/>
  </r>
  <r>
    <x v="3799"/>
    <x v="0"/>
    <s v="Dolphin Kick"/>
    <s v="Philip Marlatt"/>
    <s v="Axle McCoy, Travis McCoy, Tyler Jade Nixon, Alexis Louder, DeVaughn Gow, LaVaughn Hamilton, Maya Simmons, Quddus Newton, Jordan Padreira, Derek Lee Nixon"/>
    <x v="2"/>
    <s v="June 5, 2019"/>
    <n v="2021"/>
    <x v="23"/>
    <n v="7"/>
    <s v="TV-PG"/>
    <x v="2"/>
    <s v="Guidance"/>
    <n v="90"/>
    <s v="Medium"/>
    <x v="80"/>
  </r>
  <r>
    <x v="3800"/>
    <x v="0"/>
    <s v="Dolphin Tale 2"/>
    <s v="Charles Martin Smith"/>
    <s v="Morgan Freeman, Ashley Judd, Harry Connick Jr., Kris Kristofferson, Nathan Gamble, Austin Stowell, Juliana Harkavy, Charles Martin Smith, Austin Highsmith, Cozi Zuehlsdorff"/>
    <x v="2"/>
    <s v="February 25, 2019"/>
    <n v="2021"/>
    <x v="28"/>
    <n v="12"/>
    <s v="PG"/>
    <x v="2"/>
    <s v="Guidance"/>
    <n v="107"/>
    <s v="Medium"/>
    <x v="19"/>
  </r>
  <r>
    <x v="3801"/>
    <x v="0"/>
    <s v="Domino"/>
    <s v="Brian De Palma"/>
    <s v="Nikolaj Coster-Waldau, Carice van Houten, Eriq Ebouaney, Guy Pearce, Mohammed Azaay, Sren Malling, Paprika Steen, Helena Kaittani"/>
    <x v="447"/>
    <s v="September 28, 2019"/>
    <n v="2021"/>
    <x v="23"/>
    <n v="7"/>
    <s v="R"/>
    <x v="0"/>
    <s v="Restricted"/>
    <n v="89"/>
    <s v="Short"/>
    <x v="107"/>
  </r>
  <r>
    <x v="3802"/>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s v="January 5, 2018"/>
    <n v="2021"/>
    <x v="25"/>
    <n v="11"/>
    <s v="TV-14"/>
    <x v="1"/>
    <s v="Guidance"/>
    <n v="83"/>
    <s v="Short"/>
    <x v="56"/>
  </r>
  <r>
    <x v="3803"/>
    <x v="0"/>
    <s v="Don Verdean"/>
    <s v="Jared Hess"/>
    <s v="Sam Rockwell, Amy Ryan, Will Forte, Danny McBride, Jemaine Clement, Leslie Bibb, Steve Park, Sky Elobar, P.J. Boudousqu, Yaniv Moyal"/>
    <x v="2"/>
    <s v="March 1, 2020"/>
    <n v="2021"/>
    <x v="25"/>
    <n v="11"/>
    <s v="PG-13"/>
    <x v="1"/>
    <s v="Guidance"/>
    <n v="96"/>
    <s v="Medium"/>
    <x v="5"/>
  </r>
  <r>
    <x v="3804"/>
    <x v="0"/>
    <s v="Don't Be Afraid of the Dark"/>
    <s v="Troy Nixey"/>
    <s v="Katie Holmes, Guy Pearce, Bailee Madison, Jack Thompson, Garry McDonald, Alan Dale, Julia Blake, Edwina Ritchard, Emilia Burns, Guillermo del Toro"/>
    <x v="448"/>
    <s v="November 2, 2019"/>
    <n v="2021"/>
    <x v="3"/>
    <n v="16"/>
    <s v="R"/>
    <x v="0"/>
    <s v="Restricted"/>
    <n v="99"/>
    <s v="Medium"/>
    <x v="55"/>
  </r>
  <r>
    <x v="3805"/>
    <x v="0"/>
    <s v="Don't Crack Under Pressure"/>
    <s v="Thierry Donard"/>
    <s v="Davide Carrera, Jesse Richman, Loic Collomb-Patton, Wille Lindberg, Matt Annetts"/>
    <x v="29"/>
    <s v="June 12, 2020"/>
    <n v="2021"/>
    <x v="25"/>
    <n v="11"/>
    <s v="TV-MA"/>
    <x v="0"/>
    <s v="Restricted"/>
    <n v="95"/>
    <s v="Medium"/>
    <x v="272"/>
  </r>
  <r>
    <x v="3806"/>
    <x v="0"/>
    <s v="Don't Crack Under Pressure II"/>
    <s v="Thierry Donard"/>
    <s v="Davide Carrera, Eric Duguil, Jesse Richman, Richie Jackson, Loic Collomb-Patton, Wille Lindberg, Matt Annetts"/>
    <x v="29"/>
    <s v="June 12, 2020"/>
    <n v="2021"/>
    <x v="32"/>
    <n v="10"/>
    <s v="TV-MA"/>
    <x v="0"/>
    <s v="Restricted"/>
    <n v="88"/>
    <s v="Short"/>
    <x v="272"/>
  </r>
  <r>
    <x v="3807"/>
    <x v="0"/>
    <s v="Don't Crack Under Pressure III"/>
    <s v="Thierry Donard"/>
    <s v="Temarii Buillard, Davide Carrera, Jesse Richman, Loic Collomb-Patton, Wille Lindberg, Matt Annetts"/>
    <x v="29"/>
    <s v="June 12, 2020"/>
    <n v="2021"/>
    <x v="5"/>
    <n v="9"/>
    <s v="TV-14"/>
    <x v="1"/>
    <s v="Guidance"/>
    <n v="94"/>
    <s v="Medium"/>
    <x v="272"/>
  </r>
  <r>
    <x v="3808"/>
    <x v="0"/>
    <s v="Don't Knock Twice"/>
    <s v="Caradog W. James"/>
    <s v="Katee Sackhoff, Lucy Boynton, Richard Mylan, Nick Moran, Pascale Wilson, Javier Botet, Pooneh Hajimohammadi, Sarah Buckland"/>
    <x v="1"/>
    <s v="February 8, 2019"/>
    <n v="2021"/>
    <x v="32"/>
    <n v="10"/>
    <s v="R"/>
    <x v="0"/>
    <s v="Restricted"/>
    <n v="93"/>
    <s v="Medium"/>
    <x v="52"/>
  </r>
  <r>
    <x v="3809"/>
    <x v="0"/>
    <s v="Don't Look Down"/>
    <s v="Daniel Gordon"/>
    <s v="Richard Branson"/>
    <x v="1"/>
    <s v="April 1, 2017"/>
    <n v="2021"/>
    <x v="32"/>
    <n v="10"/>
    <s v="TV-MA"/>
    <x v="0"/>
    <s v="Restricted"/>
    <n v="93"/>
    <s v="Medium"/>
    <x v="98"/>
  </r>
  <r>
    <x v="3810"/>
    <x v="0"/>
    <s v="Don't Think Twice"/>
    <s v="Mike Birbiglia"/>
    <s v="Keegan-Michael Key, Gillian Jacobs, Mike Birbiglia, Kate Micucci, Chris Gethard, Richard Masur, Tami Sagher, Erin Darke"/>
    <x v="2"/>
    <s v="May 1, 2017"/>
    <n v="2021"/>
    <x v="32"/>
    <n v="10"/>
    <s v="R"/>
    <x v="0"/>
    <s v="Restricted"/>
    <n v="92"/>
    <s v="Medium"/>
    <x v="22"/>
  </r>
  <r>
    <x v="3811"/>
    <x v="0"/>
    <s v="Donnie Brasco"/>
    <s v="Mike Newell"/>
    <s v="Al Pacino, Johnny Depp, Michael Madsen, Bruno Kirby, James Russo, Anne Heche, Zeljko Ivanek, Gerry Becker, Robert Miano, Zach Grenier"/>
    <x v="2"/>
    <s v="January 1, 2020"/>
    <n v="2021"/>
    <x v="36"/>
    <n v="29"/>
    <s v="R"/>
    <x v="0"/>
    <s v="Restricted"/>
    <n v="127"/>
    <s v="Medium"/>
    <x v="13"/>
  </r>
  <r>
    <x v="3812"/>
    <x v="0"/>
    <s v="Doom"/>
    <s v="Andrzej Bartkowiak"/>
    <s v="Karl Urban, Rosamund Pike, Dwayne Johnson, Deobia Oparei, Ben Daniels, Razaaq Adoti, Richard Brake, Dexter Fletcher, Al Weaver, Brian Steele"/>
    <x v="449"/>
    <s v="November 1, 2020"/>
    <n v="2021"/>
    <x v="19"/>
    <n v="21"/>
    <s v="R"/>
    <x v="0"/>
    <s v="Restricted"/>
    <n v="105"/>
    <s v="Medium"/>
    <x v="70"/>
  </r>
  <r>
    <x v="3813"/>
    <x v="0"/>
    <s v="Doubles Cause Troubles"/>
    <s v="Wong Jing"/>
    <s v="Carol 'Do Do' Cheng, Maggie Cheung, Wilson Lam, Chan Pak-cheung, Charlie Cho, Tom Poon, Kwan Ming-yuk, Hon Yee-Sang, Sherman Wong, Lo Fan"/>
    <x v="25"/>
    <s v="August 1, 2018"/>
    <n v="2021"/>
    <x v="27"/>
    <n v="37"/>
    <s v="TV-14"/>
    <x v="1"/>
    <s v="Guidance"/>
    <n v="94"/>
    <s v="Medium"/>
    <x v="45"/>
  </r>
  <r>
    <x v="3814"/>
    <x v="0"/>
    <s v="Doubt"/>
    <s v="John Patrick Shanley"/>
    <s v="Meryl Streep, Philip Seymour Hoffman, Amy Adams, Viola Davis, Alice Drummond, Audrie Neenan, Susan Blommaert, Carrie Preston, Lydia Jordan, Lloyd Clay Brown"/>
    <x v="2"/>
    <s v="March 7, 2019"/>
    <n v="2021"/>
    <x v="16"/>
    <n v="18"/>
    <s v="PG-13"/>
    <x v="1"/>
    <s v="Guidance"/>
    <n v="104"/>
    <s v="Medium"/>
    <x v="40"/>
  </r>
  <r>
    <x v="3815"/>
    <x v="0"/>
    <s v="Dr. Seuss' The Cat in the Hat"/>
    <s v="Bo Welch"/>
    <s v="Mike Myers, Alec Baldwin, Kelly Preston, Dakota Fanning, Spencer Breslin, Amy Hill, Sean Hayes, Dan Castellaneta"/>
    <x v="2"/>
    <s v="May 1, 2019"/>
    <n v="2021"/>
    <x v="13"/>
    <n v="23"/>
    <s v="PG"/>
    <x v="2"/>
    <s v="Guidance"/>
    <n v="82"/>
    <s v="Short"/>
    <x v="17"/>
  </r>
  <r>
    <x v="3816"/>
    <x v="0"/>
    <s v="Dr. Seuss' The Grinch"/>
    <s v="Scott Mosier, Yarrow Cheney"/>
    <s v="Benedict Cumberbatch, Cameron Seely, Rashida Jones, Pharrell Williams, Kenan Thompson, Angela Lansbury"/>
    <x v="450"/>
    <s v="June 5, 2019"/>
    <n v="2021"/>
    <x v="21"/>
    <n v="8"/>
    <s v="PG"/>
    <x v="2"/>
    <s v="Guidance"/>
    <n v="86"/>
    <s v="Short"/>
    <x v="17"/>
  </r>
  <r>
    <x v="3817"/>
    <x v="0"/>
    <s v="Dragonheart"/>
    <s v="Rob Cohen"/>
    <s v="Sean Connery, Dennis Quaid, David Thewlis, Pete Postlethwaite, Dina Meyer, Jason Isaacs, Brian Thompson, Julie Christie"/>
    <x v="2"/>
    <s v="January 1, 2020"/>
    <n v="2021"/>
    <x v="34"/>
    <n v="30"/>
    <s v="PG-13"/>
    <x v="1"/>
    <s v="Guidance"/>
    <n v="103"/>
    <s v="Medium"/>
    <x v="26"/>
  </r>
  <r>
    <x v="3818"/>
    <x v="0"/>
    <s v="Dragonheart 3: The Sorcerer"/>
    <s v="Colin Teague"/>
    <s v="Julian Morris, Tamzin Merchant, Ben Kingsley, Jassa Ahluwalia, Jonjo O'Neill, Dominic Mafham, Roger Ashton-Griffiths, Jake Curran, Duncan Preston, Ozama Oancea"/>
    <x v="2"/>
    <s v="January 1, 2020"/>
    <n v="2021"/>
    <x v="25"/>
    <n v="11"/>
    <s v="PG-13"/>
    <x v="1"/>
    <s v="Guidance"/>
    <n v="97"/>
    <s v="Medium"/>
    <x v="26"/>
  </r>
  <r>
    <x v="3819"/>
    <x v="0"/>
    <s v="Dragonheart: A New Beginning"/>
    <s v="Doug Lefler"/>
    <s v="Christopher Masterson, Harry Van Gorkum, Rona Figueroa, Matt Hickey, Henry O, Tom Burke, Robby Benson, Ken Shorter, John Woodnutt, Lubomir Misak"/>
    <x v="2"/>
    <s v="January 1, 2020"/>
    <n v="2021"/>
    <x v="42"/>
    <n v="26"/>
    <s v="PG"/>
    <x v="2"/>
    <s v="Guidance"/>
    <n v="84"/>
    <s v="Short"/>
    <x v="26"/>
  </r>
  <r>
    <x v="3820"/>
    <x v="0"/>
    <s v="Dragonheart: Battle for the Heartfire"/>
    <s v="Patrik Syversen"/>
    <s v="Tom Rhys Harries, Jessamine-Bliss Bell, Patrick Stewart, Andr Eriksen, Richard Cordery, Martin Hutson, Turlough Convery, Delroy Brown, Tamzin Merchant"/>
    <x v="2"/>
    <s v="June 13, 2017"/>
    <n v="2021"/>
    <x v="5"/>
    <n v="9"/>
    <s v="PG-13"/>
    <x v="1"/>
    <s v="Guidance"/>
    <n v="98"/>
    <s v="Medium"/>
    <x v="26"/>
  </r>
  <r>
    <x v="3821"/>
    <x v="0"/>
    <s v="Dream Big: Engineering Our World"/>
    <s v="Greg MacGillivray"/>
    <s v="Jeff Bridges"/>
    <x v="2"/>
    <s v="July 1, 2018"/>
    <n v="2021"/>
    <x v="5"/>
    <n v="9"/>
    <s v="TV-G"/>
    <x v="2"/>
    <s v="Guidance"/>
    <n v="42"/>
    <s v="Short"/>
    <x v="65"/>
  </r>
  <r>
    <x v="3822"/>
    <x v="0"/>
    <s v="Dries"/>
    <s v="Reiner Holzemer"/>
    <s v="Dries Van Noten"/>
    <x v="451"/>
    <s v="January 1, 2018"/>
    <n v="2021"/>
    <x v="5"/>
    <n v="9"/>
    <s v="TV-PG"/>
    <x v="2"/>
    <s v="Guidance"/>
    <n v="89"/>
    <s v="Short"/>
    <x v="98"/>
  </r>
  <r>
    <x v="3823"/>
    <x v="0"/>
    <s v="Dukhtar"/>
    <s v="Afia Nathaniel"/>
    <s v="Samiya Mumtaz, Mohib Mirza, Saleha Aref, Asif Khan, Adnan Shah, Ajab Gul, Abdullah Jan, Samina Ahmad, Omair Rana, Zeeshan Shafa"/>
    <x v="452"/>
    <s v="September 1, 2016"/>
    <n v="2021"/>
    <x v="28"/>
    <n v="12"/>
    <s v="TV-14"/>
    <x v="1"/>
    <s v="Guidance"/>
    <n v="93"/>
    <s v="Medium"/>
    <x v="0"/>
  </r>
  <r>
    <x v="3824"/>
    <x v="0"/>
    <s v="Dum"/>
    <s v="Eeshwar Nivas"/>
    <s v="Vivek Oberoi, Diya Mirza, Atul Kulkarni, Govind Namdeo, Mukesh Rishi, Sushant Singh, Yashpal Sharma, Sheeba"/>
    <x v="4"/>
    <s v="March 1, 2018"/>
    <n v="2021"/>
    <x v="13"/>
    <n v="23"/>
    <s v="TV-14"/>
    <x v="1"/>
    <s v="Guidance"/>
    <n v="162"/>
    <s v="Medium"/>
    <x v="53"/>
  </r>
  <r>
    <x v="3825"/>
    <x v="0"/>
    <s v="Dumb and Dumberer: When Harry Met Lloyd"/>
    <s v="Troy Miller"/>
    <s v="Eric Christian Olsen, Derek Richardson, Rachel Nichols, Cheri Oteri, Luis Guzmn, Elden Henson, William Lee Scott, Mimi Rogers, Eugene Levy"/>
    <x v="2"/>
    <s v="October 1, 2019"/>
    <n v="2021"/>
    <x v="13"/>
    <n v="23"/>
    <s v="PG-13"/>
    <x v="1"/>
    <s v="Guidance"/>
    <n v="85"/>
    <s v="Short"/>
    <x v="5"/>
  </r>
  <r>
    <x v="3826"/>
    <x v="0"/>
    <s v="E-Cigarettes: Miracle or Menace?"/>
    <s v="Emma Hatherley"/>
    <s v="Michael Mosley"/>
    <x v="1"/>
    <s v="February 1, 2019"/>
    <n v="2021"/>
    <x v="32"/>
    <n v="10"/>
    <s v="TV-14"/>
    <x v="1"/>
    <s v="Guidance"/>
    <n v="52"/>
    <s v="Short"/>
    <x v="65"/>
  </r>
  <r>
    <x v="3827"/>
    <x v="0"/>
    <s v="Earth to Echo"/>
    <s v="Dave Green"/>
    <s v="Teo Halm, Astro, Reese Hartwig, Ella Wahlestedt, Jason Gray-Stanford, Algee Smith, Cassius Willis, Sonya Leslie, Kerry O'Malley, Virginia Louise Smith, Peter Mackenzie, Valerie Wildman"/>
    <x v="2"/>
    <s v="October 1, 2019"/>
    <n v="2021"/>
    <x v="28"/>
    <n v="12"/>
    <s v="PG"/>
    <x v="2"/>
    <s v="Guidance"/>
    <n v="91"/>
    <s v="Medium"/>
    <x v="148"/>
  </r>
  <r>
    <x v="3828"/>
    <x v="0"/>
    <s v="East Side Sushi"/>
    <s v="Anthony Lucero"/>
    <s v="Diana Elizabeth Torres, Yutaka Takeuchi, Rodrigo Duarte Clark, Kaya Jade Aguirre, Roji Oyama, Lane Nishikawa, Miyoko Sakatani"/>
    <x v="2"/>
    <s v="September 15, 2020"/>
    <n v="2021"/>
    <x v="25"/>
    <n v="11"/>
    <s v="PG"/>
    <x v="2"/>
    <s v="Guidance"/>
    <n v="106"/>
    <s v="Medium"/>
    <x v="24"/>
  </r>
  <r>
    <x v="3829"/>
    <x v="0"/>
    <s v="Easy A"/>
    <s v="Will Gluck"/>
    <s v="Emma Stone, Penn Badgley, Amanda Bynes, Dan Byrd, Thomas Haden Church, Patricia Clarkson, Cam Gigandet, Lisa Kudrow, Malcolm McDowell, Aly Michalka"/>
    <x v="2"/>
    <s v="November 1, 2020"/>
    <n v="2021"/>
    <x v="3"/>
    <n v="16"/>
    <s v="PG-13"/>
    <x v="1"/>
    <s v="Guidance"/>
    <n v="92"/>
    <s v="Medium"/>
    <x v="35"/>
  </r>
  <r>
    <x v="3830"/>
    <x v="0"/>
    <s v="Eat Pray Love"/>
    <s v="Ryan Murphy"/>
    <s v="Julia Roberts, James Franco, Javier Bardem, Richard Jenkins, Viola Davis, Billy Crudup, Hadi Subiyanto, Mike O'Malley, Tuva Novotny, Luca Argentero"/>
    <x v="2"/>
    <s v="September 10, 2019"/>
    <n v="2021"/>
    <x v="3"/>
    <n v="16"/>
    <s v="PG-13"/>
    <x v="1"/>
    <s v="Guidance"/>
    <n v="140"/>
    <s v="Medium"/>
    <x v="21"/>
  </r>
  <r>
    <x v="3831"/>
    <x v="0"/>
    <s v="Eddie Murphy: Delirious"/>
    <s v="Bruce Gowers"/>
    <s v="Eddie Murphy"/>
    <x v="2"/>
    <s v="April 15, 2018"/>
    <n v="2021"/>
    <x v="8"/>
    <n v="43"/>
    <s v="TV-MA"/>
    <x v="0"/>
    <s v="Restricted"/>
    <n v="69"/>
    <s v="Short"/>
    <x v="59"/>
  </r>
  <r>
    <x v="3832"/>
    <x v="0"/>
    <s v="Eeda"/>
    <s v="Ajithkumar"/>
    <s v="Shane Nigaam, Nimisha Sajayan, Manikandan R. Achari, Alencier Ley Lopez, Sujith Sankar, P. Balachandran, Sudhi Koppa"/>
    <x v="4"/>
    <s v="September 15, 2018"/>
    <n v="2021"/>
    <x v="21"/>
    <n v="8"/>
    <s v="TV-14"/>
    <x v="1"/>
    <s v="Guidance"/>
    <n v="153"/>
    <s v="Medium"/>
    <x v="23"/>
  </r>
  <r>
    <x v="3833"/>
    <x v="0"/>
    <s v="Eh Janam Tumhare Lekhe"/>
    <s v="Harjit Singh"/>
    <s v="Pavan Malhotra, Sudhanshu Aggarwal, Arjuna Bhalla, Avrinder Kaur, Arvinder Bhatti, Master Yuvraj, Jai Bharti, Gagandeep Singh"/>
    <x v="4"/>
    <s v="December 1, 2017"/>
    <n v="2021"/>
    <x v="25"/>
    <n v="11"/>
    <s v="TV-14"/>
    <x v="1"/>
    <s v="Guidance"/>
    <n v="124"/>
    <s v="Medium"/>
    <x v="3"/>
  </r>
  <r>
    <x v="3834"/>
    <x v="0"/>
    <s v="Ek Cup Chya"/>
    <s v="Sumitra Bhave, Sunil Sukthankar"/>
    <s v="Kishore Kadam, Ashwini Giri, Kamal Desai, Devika Daftardar, Sunil Sukthankar, Shriram Ranade, Padmanabh Bind"/>
    <x v="4"/>
    <s v="March 15, 2018"/>
    <n v="2021"/>
    <x v="17"/>
    <n v="17"/>
    <s v="TV-PG"/>
    <x v="2"/>
    <s v="Guidance"/>
    <n v="120"/>
    <s v="Medium"/>
    <x v="0"/>
  </r>
  <r>
    <x v="3835"/>
    <x v="0"/>
    <s v="Ek Hasina Thi"/>
    <s v="Sriram Raghavan"/>
    <s v="Saif Ali Khan, Urmila Matondkar, Seema Biswas, Pratima Kazmi, Aditya Srivastava, Rasika Joshi, Madan Joshi, Seema Adhikari"/>
    <x v="4"/>
    <s v="August 1, 2019"/>
    <n v="2021"/>
    <x v="14"/>
    <n v="22"/>
    <s v="TV-MA"/>
    <x v="0"/>
    <s v="Restricted"/>
    <n v="134"/>
    <s v="Medium"/>
    <x v="20"/>
  </r>
  <r>
    <x v="3836"/>
    <x v="0"/>
    <s v="El ltimo testigo"/>
    <s v="Philipp Stlzl"/>
    <s v="Aaron Eckhart, Liana Liberato, Olga Kurylenko, Garrick Hagon, Eric Godon, Yassine Fadel, Neil Napier, David Bark-Jones, Alexander Fehling, Nick Alachiotis, Jade Hassoun"/>
    <x v="453"/>
    <s v="February 4, 2018"/>
    <n v="2021"/>
    <x v="10"/>
    <n v="14"/>
    <s v="R"/>
    <x v="0"/>
    <s v="Restricted"/>
    <n v="105"/>
    <s v="Medium"/>
    <x v="12"/>
  </r>
  <r>
    <x v="3837"/>
    <x v="0"/>
    <s v="El Che"/>
    <s v="Matas Gueilburt"/>
    <s v="Paco Ignacio Taibo II"/>
    <x v="454"/>
    <s v="October 15, 2017"/>
    <n v="2021"/>
    <x v="5"/>
    <n v="9"/>
    <s v="TV-14"/>
    <x v="1"/>
    <s v="Guidance"/>
    <n v="119"/>
    <s v="Medium"/>
    <x v="98"/>
  </r>
  <r>
    <x v="3838"/>
    <x v="0"/>
    <s v="Elephants Dream 4 Hour"/>
    <s v="Bassam Kurdali"/>
    <s v="Cas Jansen, Tygo Gernandt"/>
    <x v="119"/>
    <s v="August 23, 2018"/>
    <n v="2021"/>
    <x v="20"/>
    <n v="20"/>
    <s v="TV-MA"/>
    <x v="0"/>
    <s v="Restricted"/>
    <n v="196"/>
    <s v="Long"/>
    <x v="198"/>
  </r>
  <r>
    <x v="3839"/>
    <x v="0"/>
    <s v="Elizabeth Harvest"/>
    <s v="Sebastian Gutierrez"/>
    <s v="Abbey Lee, Ciarn Hinds, Carla Gugino, Matthew Beard, Dylan Baker"/>
    <x v="2"/>
    <s v="August 1, 2020"/>
    <n v="2021"/>
    <x v="23"/>
    <n v="7"/>
    <s v="R"/>
    <x v="0"/>
    <s v="Restricted"/>
    <n v="109"/>
    <s v="Medium"/>
    <x v="150"/>
  </r>
  <r>
    <x v="3840"/>
    <x v="0"/>
    <s v="Elles taient en guerre (1914-1918)"/>
    <s v="Fabien Beziat, Hugues Nancy"/>
    <s v="Nathalie Baye"/>
    <x v="29"/>
    <s v="December 31, 2017"/>
    <n v="2021"/>
    <x v="28"/>
    <n v="12"/>
    <s v="TV-14"/>
    <x v="1"/>
    <s v="Guidance"/>
    <n v="93"/>
    <s v="Medium"/>
    <x v="98"/>
  </r>
  <r>
    <x v="3841"/>
    <x v="0"/>
    <s v="Elstree 1976"/>
    <s v="Jon Spira"/>
    <s v="Paul Blake, Jeremy Bulloch, John Chapman, Anthony Forrest, Laurie Goode, Garrick Hagon, Derek Lyons, Angus MacInnes, David Prowse, Pam Rose"/>
    <x v="1"/>
    <s v="September 6, 2016"/>
    <n v="2021"/>
    <x v="25"/>
    <n v="11"/>
    <s v="TV-PG"/>
    <x v="2"/>
    <s v="Guidance"/>
    <n v="102"/>
    <s v="Medium"/>
    <x v="65"/>
  </r>
  <r>
    <x v="3842"/>
    <x v="0"/>
    <s v="Emelie"/>
    <s v="Michael Thelin"/>
    <s v="Sarah Bolger, Joshua Rush, Carly Adams, Thomas Bair, Susan Pourfar, Chris Beetem"/>
    <x v="2"/>
    <s v="August 2, 2018"/>
    <n v="2021"/>
    <x v="32"/>
    <n v="10"/>
    <s v="TV-MA"/>
    <x v="0"/>
    <s v="Restricted"/>
    <n v="82"/>
    <s v="Short"/>
    <x v="94"/>
  </r>
  <r>
    <x v="3843"/>
    <x v="0"/>
    <s v="Emma' (Mother)"/>
    <s v="Riri Riza"/>
    <s v="Cut Mini Theo, Christoffer Nelwan, Arman Dewarti, Jajang C. Noer, Indah Permatasari, Dimi Cindyastira, Irmawati Jabbar, Andreuw Parinussa, Fanesa Kayla"/>
    <x v="58"/>
    <s v="October 5, 2018"/>
    <n v="2021"/>
    <x v="32"/>
    <n v="10"/>
    <s v="TV-PG"/>
    <x v="2"/>
    <s v="Guidance"/>
    <n v="74"/>
    <s v="Short"/>
    <x v="3"/>
  </r>
  <r>
    <x v="3844"/>
    <x v="0"/>
    <s v="Emo the Musical"/>
    <s v="Neil Triffett"/>
    <s v="Benson Jack Anthony, Jordan Hare, Rahart Adams, Jon Prasida, Lucy Barrett, Ben Bennett, Craig Hyde-Smith, Geraldine Viswanathan, Kevin Clayette, Bridie Carter"/>
    <x v="54"/>
    <s v="February 1, 2018"/>
    <n v="2021"/>
    <x v="32"/>
    <n v="10"/>
    <s v="TV-MA"/>
    <x v="0"/>
    <s v="Restricted"/>
    <n v="94"/>
    <s v="Medium"/>
    <x v="51"/>
  </r>
  <r>
    <x v="3845"/>
    <x v="0"/>
    <s v="Employee of the Month"/>
    <s v="Greg Coolidge"/>
    <s v="Dane Cook, Jessica Simpson, Dax Shepard, Andy Dick, Tim Bagley, Brian George, Efren Ramirez, Marcello Thedford, Danny Woodburn, Harland Williams"/>
    <x v="2"/>
    <s v="October 1, 2020"/>
    <n v="2021"/>
    <x v="20"/>
    <n v="20"/>
    <s v="PG-13"/>
    <x v="1"/>
    <s v="Guidance"/>
    <n v="108"/>
    <s v="Medium"/>
    <x v="35"/>
  </r>
  <r>
    <x v="3846"/>
    <x v="0"/>
    <s v="Encounter: The Killing"/>
    <s v="Ajay Phansekar"/>
    <s v="Naseeruddin Shah, Tara Deshpande, Akash Khurana, Ratna Pathak Shah, Dilip Prabhavalkar, Avtar Gill"/>
    <x v="4"/>
    <s v="December 31, 2019"/>
    <n v="2021"/>
    <x v="12"/>
    <n v="24"/>
    <s v="TV-14"/>
    <x v="1"/>
    <s v="Guidance"/>
    <n v="151"/>
    <s v="Medium"/>
    <x v="0"/>
  </r>
  <r>
    <x v="3847"/>
    <x v="0"/>
    <s v="End of Watch"/>
    <s v="David Ayer"/>
    <s v="Jake Gyllenhaal, Michael Pea, Natalie Martinez, Anna Kendrick, David Harbour, Frank Grillo, America Ferrera, Cle Sloan, Jaime FitzSimons, Cody Horn, Shondrella Avery, America Ferrara"/>
    <x v="2"/>
    <s v="November 23, 2019"/>
    <n v="2021"/>
    <x v="10"/>
    <n v="14"/>
    <s v="R"/>
    <x v="0"/>
    <s v="Restricted"/>
    <n v="109"/>
    <s v="Medium"/>
    <x v="12"/>
  </r>
  <r>
    <x v="3848"/>
    <x v="0"/>
    <s v="Enemy"/>
    <s v="Denis Villeneuve"/>
    <s v="Jake Gyllenhaal, Mlanie Laurent, Sarah Gadon, Isabella Rossellini, Joshua Peace, Tim Post"/>
    <x v="455"/>
    <s v="July 15, 2018"/>
    <n v="2021"/>
    <x v="4"/>
    <n v="13"/>
    <s v="R"/>
    <x v="0"/>
    <s v="Restricted"/>
    <n v="91"/>
    <s v="Medium"/>
    <x v="125"/>
  </r>
  <r>
    <x v="3849"/>
    <x v="0"/>
    <s v="Enlighten Us"/>
    <s v="Jenny Carchman"/>
    <s v="James Arthur Ray"/>
    <x v="2"/>
    <s v="January 18, 2017"/>
    <n v="2021"/>
    <x v="32"/>
    <n v="10"/>
    <s v="TV-14"/>
    <x v="1"/>
    <s v="Guidance"/>
    <n v="93"/>
    <s v="Medium"/>
    <x v="65"/>
  </r>
  <r>
    <x v="3850"/>
    <x v="0"/>
    <s v="Entanglement"/>
    <s v="Jason James"/>
    <s v="Thomas Middleditch, Jess Weixler, Diana Bang, Randal Edwards, Marilyn Norry, Johannah Newmarch, Nicole LaPlaca"/>
    <x v="24"/>
    <s v="December 9, 2018"/>
    <n v="2021"/>
    <x v="21"/>
    <n v="8"/>
    <s v="TV-MA"/>
    <x v="0"/>
    <s v="Restricted"/>
    <n v="85"/>
    <s v="Short"/>
    <x v="54"/>
  </r>
  <r>
    <x v="3851"/>
    <x v="0"/>
    <s v="Enter the Dragon"/>
    <s v="Robert Clouse"/>
    <s v="Bruce Lee, John Saxon, Jim Kelly, Ahna Capri, Kien Shih, Robert Wall, Angela Mao, Betty Chung, Geoffrey Weeks, Bolo Yeung, Peter Archer"/>
    <x v="165"/>
    <s v="January 1, 2021"/>
    <n v="2021"/>
    <x v="55"/>
    <n v="53"/>
    <s v="R"/>
    <x v="0"/>
    <s v="Restricted"/>
    <n v="103"/>
    <s v="Medium"/>
    <x v="42"/>
  </r>
  <r>
    <x v="3852"/>
    <x v="0"/>
    <s v="Equals"/>
    <s v="Drake Doremus"/>
    <s v="Nicholas Hoult, Kristen Stewart, Jacki Weaver, Guy Pearce, Rebecca Hazlewood, Scott Lawrence, Kai Lennox, Rizwan Manji"/>
    <x v="456"/>
    <s v="October 28, 2018"/>
    <n v="2021"/>
    <x v="25"/>
    <n v="11"/>
    <s v="PG-13"/>
    <x v="1"/>
    <s v="Guidance"/>
    <n v="102"/>
    <s v="Medium"/>
    <x v="96"/>
  </r>
  <r>
    <x v="3853"/>
    <x v="0"/>
    <s v="Equilibrium"/>
    <s v="Kurt Wimmer"/>
    <s v="Christian Bale, Emily Watson, Taye Diggs, Angus Macfadyen, Sean Bean, Sean Pertwee, Matthew Harbour, William Fichtner"/>
    <x v="2"/>
    <s v="June 8, 2019"/>
    <n v="2021"/>
    <x v="12"/>
    <n v="24"/>
    <s v="R"/>
    <x v="0"/>
    <s v="Restricted"/>
    <n v="107"/>
    <s v="Medium"/>
    <x v="75"/>
  </r>
  <r>
    <x v="3854"/>
    <x v="0"/>
    <s v="Escape from the &quot;Liberty&quot; Cinema"/>
    <s v="Wojciech Marczewski"/>
    <s v="Janusz Gajos, Zbigniew Zamachowski, Teresa Marczewska, Piotr Fronczewski, Wadysaw Kowalski, Micha Bajor, Jan Peszek, Jerzy Biczycki"/>
    <x v="52"/>
    <s v="October 1, 2019"/>
    <n v="2021"/>
    <x v="29"/>
    <n v="36"/>
    <s v="TV-MA"/>
    <x v="0"/>
    <s v="Restricted"/>
    <n v="88"/>
    <s v="Short"/>
    <x v="22"/>
  </r>
  <r>
    <x v="3855"/>
    <x v="0"/>
    <s v="Esperando La Carroza"/>
    <s v="Alejandro Doria"/>
    <s v="Luis Brandoni, China Zorrilla, Antonio Gasalla, Julio De Grazia, Betiana Blum, Monica Villa, Juan Manuel Tenuta, Andrea Tenuta, Cecilia Rossetto, Enrique Pinti"/>
    <x v="42"/>
    <s v="July 15, 2018"/>
    <n v="2021"/>
    <x v="40"/>
    <n v="41"/>
    <s v="NR"/>
    <x v="4"/>
    <s v="Guidance"/>
    <n v="95"/>
    <s v="Medium"/>
    <x v="64"/>
  </r>
  <r>
    <x v="3856"/>
    <x v="0"/>
    <s v="Estar o no estar"/>
    <s v="Marcelo Gonzlez"/>
    <s v="Flavio Medina, Aislinn Derbez, Patricia Reyes Spndola, Tiar Scanda, Anglica Aragn, Horacio Castelo, Gonzalo Garcia Vivanco, Rubn Gonzlez Garza, Iliana de la Garza, Mary Paz Mata"/>
    <x v="38"/>
    <s v="January 14, 2017"/>
    <n v="2021"/>
    <x v="32"/>
    <n v="10"/>
    <s v="TV-14"/>
    <x v="1"/>
    <s v="Guidance"/>
    <n v="100"/>
    <s v="Medium"/>
    <x v="23"/>
  </r>
  <r>
    <x v="3857"/>
    <x v="0"/>
    <s v="Euphoria"/>
    <s v="Valeria Golino"/>
    <s v="Riccardo Scamarcio, Valerio Mastandrea, Isabella Ferrari, Valentina Cervi, Jasmine Trinca, Andrea Germani, Marzia Ubaldi, Iaia Forte"/>
    <x v="59"/>
    <s v="November 1, 2019"/>
    <n v="2021"/>
    <x v="21"/>
    <n v="8"/>
    <s v="R"/>
    <x v="0"/>
    <s v="Restricted"/>
    <n v="110"/>
    <s v="Medium"/>
    <x v="134"/>
  </r>
  <r>
    <x v="3858"/>
    <x v="0"/>
    <s v="Evan Almighty"/>
    <s v="Tom Shadyac"/>
    <s v="Steve Carell, John Goodman, Molly Shannon, Lauren Graham, Graham Phillips, Johnny Simmons, Morgan Freeman, Wanda Sykes, John Michael Higgins, Jonah Hill, Jimmy Bennett"/>
    <x v="2"/>
    <s v="April 16, 2019"/>
    <n v="2021"/>
    <x v="18"/>
    <n v="19"/>
    <s v="PG"/>
    <x v="2"/>
    <s v="Guidance"/>
    <n v="96"/>
    <s v="Medium"/>
    <x v="287"/>
  </r>
  <r>
    <x v="3859"/>
    <x v="0"/>
    <s v="Event Horizon"/>
    <s v="Paul W.S. Anderson"/>
    <s v="Laurence Fishburne, Sam Neill, Kathleen Quinlan, Joely Richardson, Richard T. Jones, Jack Noseworthy, Jason Isaacs, Sean Pertwee"/>
    <x v="11"/>
    <s v="January 1, 2020"/>
    <n v="2021"/>
    <x v="36"/>
    <n v="29"/>
    <s v="R"/>
    <x v="0"/>
    <s v="Restricted"/>
    <n v="96"/>
    <s v="Medium"/>
    <x v="6"/>
  </r>
  <r>
    <x v="3860"/>
    <x v="0"/>
    <s v="Every Time I Die"/>
    <s v="Robi Michael"/>
    <s v="Drew Fonteiro, Marc Menchaca, Michelle Macedo, Tyler Fleming, Melissa Macedo, Kenneth Moronta, Frankie Hinton"/>
    <x v="2"/>
    <s v="February 25, 2020"/>
    <n v="2021"/>
    <x v="23"/>
    <n v="7"/>
    <s v="TV-MA"/>
    <x v="0"/>
    <s v="Restricted"/>
    <n v="98"/>
    <s v="Medium"/>
    <x v="77"/>
  </r>
  <r>
    <x v="3861"/>
    <x v="0"/>
    <s v="Everybody Knows"/>
    <s v="Asghar Farhadi"/>
    <s v="Penlope Cruz, Javier Bardem, Ricardo Darn, Eduard Fernndez, Brbara Lennie, Inma Cuesta, Elvira Mnguez, Ramn Barea, Carla Campra, Sara Slamo, Roger Casamajor, Jos ngel Egido"/>
    <x v="457"/>
    <s v="June 6, 2019"/>
    <n v="2021"/>
    <x v="23"/>
    <n v="7"/>
    <s v="R"/>
    <x v="0"/>
    <s v="Restricted"/>
    <n v="133"/>
    <s v="Medium"/>
    <x v="20"/>
  </r>
  <r>
    <x v="3862"/>
    <x v="0"/>
    <s v="Evolution"/>
    <s v="Ivan Reitman"/>
    <s v="David Duchovny, Julianne Moore, Orlando Jones, Seann William Scott, Ted Levine, Ethan Suplee, Michael Bower, Pat Kilbane, Ty Burrell, Dan Aykroyd"/>
    <x v="2"/>
    <s v="November 20, 2019"/>
    <n v="2021"/>
    <x v="11"/>
    <n v="25"/>
    <s v="PG-13"/>
    <x v="1"/>
    <s v="Guidance"/>
    <n v="102"/>
    <s v="Medium"/>
    <x v="283"/>
  </r>
  <r>
    <x v="3863"/>
    <x v="0"/>
    <s v="Ex Machina"/>
    <s v="Alex Garland"/>
    <s v="Domhnall Gleeson, Alicia Vikander, Oscar Isaac, Sonoya Mizuno, Claire Selby, Symara Templeman, Gana Bayarsaikhan, Tiffany Pisani, Corey Johnson, Evie Wray, Deborah Rosan"/>
    <x v="1"/>
    <s v="July 26, 2018"/>
    <n v="2021"/>
    <x v="25"/>
    <n v="11"/>
    <s v="R"/>
    <x v="0"/>
    <s v="Restricted"/>
    <n v="108"/>
    <s v="Medium"/>
    <x v="0"/>
  </r>
  <r>
    <x v="3864"/>
    <x v="0"/>
    <s v="Executive Decision"/>
    <s v="Stuart Baird"/>
    <s v="Kurt Russell, Halle Berry, John Leguizamo, Oliver Platt, Steven Seagal, Joe Morton, David Suchet, BD Wong, Len Cariou, Whip Hubley"/>
    <x v="2"/>
    <s v="November 1, 2019"/>
    <n v="2021"/>
    <x v="34"/>
    <n v="30"/>
    <s v="R"/>
    <x v="0"/>
    <s v="Restricted"/>
    <n v="133"/>
    <s v="Medium"/>
    <x v="12"/>
  </r>
  <r>
    <x v="3865"/>
    <x v="0"/>
    <s v="Exit Strategy"/>
    <s v="Michael Whitton"/>
    <s v="Jameel Saleem, Kimelia Weathers, Quincy Harris, Big Boy, Kevin Hart, Misty Alli, Noelle Balfour, Sid Burston, Carlos Castillo, Liz Hernandez, Nick Sinise"/>
    <x v="2"/>
    <s v="March 3, 2019"/>
    <n v="2021"/>
    <x v="10"/>
    <n v="14"/>
    <s v="NR"/>
    <x v="4"/>
    <s v="Guidance"/>
    <n v="79"/>
    <s v="Short"/>
    <x v="35"/>
  </r>
  <r>
    <x v="3866"/>
    <x v="0"/>
    <s v="Exit Wounds"/>
    <s v="Andrzej Bartkowiak"/>
    <s v="Steven Seagal, DMX, Isaiah Washington, Anthony Anderson, Michael Jai White, Bill Duke, Jill Hennessy, Tom Arnold, Bruce McGill, David Vadim, Eva Mendes"/>
    <x v="2"/>
    <s v="October 1, 2019"/>
    <n v="2021"/>
    <x v="11"/>
    <n v="25"/>
    <s v="R"/>
    <x v="0"/>
    <s v="Restricted"/>
    <n v="101"/>
    <s v="Medium"/>
    <x v="12"/>
  </r>
  <r>
    <x v="3867"/>
    <x v="0"/>
    <s v="Expo"/>
    <s v="Joseph Mbah"/>
    <s v="Derek Davenport, Amelia Haberman, Shepsut Wilson, Titus Covington, Hayley Vrana, Michael Alvarez, Richard Lippert, Alfoniso Lopez"/>
    <x v="2"/>
    <s v="August 29, 2019"/>
    <n v="2021"/>
    <x v="23"/>
    <n v="7"/>
    <s v="TV-14"/>
    <x v="1"/>
    <s v="Guidance"/>
    <n v="81"/>
    <s v="Short"/>
    <x v="155"/>
  </r>
  <r>
    <x v="3868"/>
    <x v="0"/>
    <s v="Eyyvah Eyyvah"/>
    <s v="Hakan Algl"/>
    <s v="Demet Akba, Ata Demirer, zge Borak, Bican Gnalan, Salih Kalyon, Tanju Tuncel, Meray lgen"/>
    <x v="104"/>
    <s v="March 10, 2017"/>
    <n v="2021"/>
    <x v="3"/>
    <n v="16"/>
    <s v="TV-MA"/>
    <x v="0"/>
    <s v="Restricted"/>
    <n v="99"/>
    <s v="Medium"/>
    <x v="43"/>
  </r>
  <r>
    <x v="3869"/>
    <x v="0"/>
    <s v="Eyyvah Eyyvah 2"/>
    <s v="Hakan Algl"/>
    <s v="Demet Akba, Ata Demirer, zge Borak, Salih Kalyon, Tanju Tuncel, Meray lgen, Bican Gnalan, Tark nlolu, Ayenil amlolu"/>
    <x v="104"/>
    <s v="March 10, 2017"/>
    <n v="2021"/>
    <x v="15"/>
    <n v="15"/>
    <s v="TV-PG"/>
    <x v="2"/>
    <s v="Guidance"/>
    <n v="106"/>
    <s v="Medium"/>
    <x v="4"/>
  </r>
  <r>
    <x v="3870"/>
    <x v="0"/>
    <s v="Eyyvah Eyyvah 3"/>
    <s v="Hakan Algl"/>
    <s v="Demet Akba, Ata Demirer, zge Borak, Salih Kalyon, Tanju Tuncel, Serra Ylmaz, Tark nlolu, Ayenil amlolu"/>
    <x v="104"/>
    <s v="March 10, 2017"/>
    <n v="2021"/>
    <x v="28"/>
    <n v="12"/>
    <s v="TV-PG"/>
    <x v="2"/>
    <s v="Guidance"/>
    <n v="103"/>
    <s v="Medium"/>
    <x v="43"/>
  </r>
  <r>
    <x v="3871"/>
    <x v="0"/>
    <s v="F the Prom"/>
    <s v="Benny Fine"/>
    <s v="Cameron Palatas, Richard Karn, Cheri Oteri, Danielle Campbell, Nicholle Tom, Joel Courtney, Luke Bilyk"/>
    <x v="2"/>
    <s v="March 5, 2018"/>
    <n v="2021"/>
    <x v="5"/>
    <n v="9"/>
    <s v="TV-MA"/>
    <x v="0"/>
    <s v="Restricted"/>
    <n v="92"/>
    <s v="Medium"/>
    <x v="35"/>
  </r>
  <r>
    <x v="3872"/>
    <x v="0"/>
    <s v="Face 2 Face"/>
    <s v="Matt Toronto"/>
    <s v="Daniela Bobadilla, Daniel Amerman, Kevin McCorkle, Mary Gordon Murray, Emily Jordan, Karrie Cox, Nicholas James Reilly, Enspirit, Sheldon A. Smith, Michael Soulema"/>
    <x v="2"/>
    <s v="January 15, 2018"/>
    <n v="2021"/>
    <x v="5"/>
    <n v="9"/>
    <s v="TV-MA"/>
    <x v="0"/>
    <s v="Restricted"/>
    <n v="89"/>
    <s v="Short"/>
    <x v="44"/>
  </r>
  <r>
    <x v="3873"/>
    <x v="0"/>
    <s v="Fakta Ladh Mhana"/>
    <s v="Sanjay Jadhav"/>
    <s v="Sachin Khedekar, Bharat Jadhav, Aniket Vishwasrao, Siddarth Jadhav, Sanjay Narvekar, Vaibhav Mangale, Santosh Juvekar, Sanjay Khapre, Mahesh Manjrekar"/>
    <x v="4"/>
    <s v="February 15, 2018"/>
    <n v="2021"/>
    <x v="15"/>
    <n v="15"/>
    <s v="TV-14"/>
    <x v="1"/>
    <s v="Guidance"/>
    <n v="150"/>
    <s v="Medium"/>
    <x v="53"/>
  </r>
  <r>
    <x v="3874"/>
    <x v="0"/>
    <s v="Fall Girls"/>
    <s v="Chris Stokes"/>
    <s v="Amara La Negra, Erica Hubbard, Joely Fisher, Paris Phillips, Erica Peeples, Tami Roman, Alfred Thomas II, J-Boog, Hunter Ives, Dylan Mooney"/>
    <x v="2"/>
    <s v="January 1, 2020"/>
    <n v="2021"/>
    <x v="23"/>
    <n v="7"/>
    <s v="TV-14"/>
    <x v="1"/>
    <s v="Guidance"/>
    <n v="80"/>
    <s v="Short"/>
    <x v="5"/>
  </r>
  <r>
    <x v="3875"/>
    <x v="0"/>
    <s v="Fallen"/>
    <s v="Gregory Hoblit"/>
    <s v="Denzel Washington, John Goodman, Donald Sutherland, Embeth Davidtz, James Gandolfini, Elias Koteas, Gabriel Casseus, Michael J. Pagan, Robert Joy"/>
    <x v="2"/>
    <s v="November 1, 2019"/>
    <n v="2021"/>
    <x v="2"/>
    <n v="28"/>
    <s v="R"/>
    <x v="0"/>
    <s v="Restricted"/>
    <n v="124"/>
    <s v="Medium"/>
    <x v="7"/>
  </r>
  <r>
    <x v="3876"/>
    <x v="0"/>
    <s v="Familiye"/>
    <s v="Sedat Kirtan, Kubilay Sarikaya"/>
    <s v="Kubilay Sarikaya, Arnel Taci, Muhammed Kirtan, Violetta Schurawlow, Burak Yiit, Giwar Xatar Hajabi, Ridvan Kirtan, Ilhan Erdinc, Michael Hanemann, Sedat Kirtan"/>
    <x v="84"/>
    <s v="May 1, 2019"/>
    <n v="2021"/>
    <x v="5"/>
    <n v="9"/>
    <s v="TV-MA"/>
    <x v="0"/>
    <s v="Restricted"/>
    <n v="99"/>
    <s v="Medium"/>
    <x v="0"/>
  </r>
  <r>
    <x v="3877"/>
    <x v="0"/>
    <s v="Fanatic"/>
    <s v="Keith L. Smith"/>
    <s v="Denyce Lawton, Hosea Chanchez, Michelle Mitchenor, Darius McCrary, Shawne Merriman, Sticky Fingaz, Miguel A. Nez Jr., Masika Kalysha, Zac Titus"/>
    <x v="2"/>
    <s v="August 24, 2019"/>
    <n v="2021"/>
    <x v="23"/>
    <n v="7"/>
    <s v="TV-14"/>
    <x v="1"/>
    <s v="Guidance"/>
    <n v="91"/>
    <s v="Medium"/>
    <x v="7"/>
  </r>
  <r>
    <x v="3878"/>
    <x v="0"/>
    <s v="Fandry"/>
    <s v="Nagraj Manjule"/>
    <s v="Somnath Awghade, Suraj Pawar, Chhaya Kadam, Kishore Kadam, Rajeshwari Kharat, Bhushan Manjule, Nagraj Manjule, Sohail Shaikh, Sanjay Chaudhri, Vikas Pandurang Patil"/>
    <x v="4"/>
    <s v="January 1, 2018"/>
    <n v="2021"/>
    <x v="28"/>
    <n v="12"/>
    <s v="NR"/>
    <x v="4"/>
    <s v="Guidance"/>
    <n v="102"/>
    <s v="Medium"/>
    <x v="0"/>
  </r>
  <r>
    <x v="3879"/>
    <x v="0"/>
    <s v="Farce"/>
    <s v="Shadi Ali"/>
    <s v="Ahmed Fathy, Bayoumi Fouad, Sami Maghouri, Mohammed Tharwat, Mohamed Salam, Haya Ibrahim, Mohsen Mansour"/>
    <x v="65"/>
    <s v="June 6, 2019"/>
    <n v="2021"/>
    <x v="5"/>
    <n v="9"/>
    <s v="TV-MA"/>
    <x v="0"/>
    <s v="Restricted"/>
    <n v="94"/>
    <s v="Medium"/>
    <x v="43"/>
  </r>
  <r>
    <x v="3880"/>
    <x v="1"/>
    <s v="Father Brown"/>
    <s v="Ian Barber"/>
    <s v="Mark Williams, Sorcha Cusack, Nancy Carroll, Alex Price, Hugo Speer, Tom Chambers, Keith Osborn"/>
    <x v="1"/>
    <s v=" March 31, 2018"/>
    <n v="2021"/>
    <x v="5"/>
    <n v="9"/>
    <s v="TV-14"/>
    <x v="1"/>
    <s v="Guidance"/>
    <s v="6 Seasons"/>
    <s v="Seasons"/>
    <x v="288"/>
  </r>
  <r>
    <x v="3881"/>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2"/>
    <s v="November 1, 2019"/>
    <n v="2021"/>
    <x v="2"/>
    <n v="28"/>
    <s v="R"/>
    <x v="0"/>
    <s v="Restricted"/>
    <n v="118"/>
    <s v="Medium"/>
    <x v="274"/>
  </r>
  <r>
    <x v="3882"/>
    <x v="0"/>
    <s v="Feel Rich"/>
    <s v="Peter Spirer"/>
    <s v="Quincy Jones, Common, Russell Simmons, Fat Joe, Paul Wall, Quincy Jones III"/>
    <x v="2"/>
    <s v="August 23, 2017"/>
    <n v="2021"/>
    <x v="5"/>
    <n v="9"/>
    <s v="TV-MA"/>
    <x v="0"/>
    <s v="Restricted"/>
    <n v="70"/>
    <s v="Short"/>
    <x v="65"/>
  </r>
  <r>
    <x v="3883"/>
    <x v="0"/>
    <s v="Fiddler on the Roof"/>
    <s v="Norman Jewison"/>
    <s v="Topol, Norma Crane, Leonard Frey, Molly Picon, Paul Mann, Rosalind Harris, Michele Marsh, Neva Small, Paul Michael Glaser, Ray Lovelock"/>
    <x v="2"/>
    <s v="July 1, 2020"/>
    <n v="2021"/>
    <x v="59"/>
    <n v="55"/>
    <s v="G"/>
    <x v="2"/>
    <s v="Guidance"/>
    <n v="181"/>
    <s v="Long"/>
    <x v="289"/>
  </r>
  <r>
    <x v="3884"/>
    <x v="0"/>
    <s v="Fifty"/>
    <s v="Biyi Bandele"/>
    <s v="Dakore Akande, Ireti Doyle, Nse Ikpe-Etim, Omoni Oboli"/>
    <x v="9"/>
    <s v="December 28, 2015"/>
    <n v="2021"/>
    <x v="25"/>
    <n v="11"/>
    <s v="NR"/>
    <x v="4"/>
    <s v="Guidance"/>
    <n v="101"/>
    <s v="Medium"/>
    <x v="3"/>
  </r>
  <r>
    <x v="3885"/>
    <x v="0"/>
    <s v="Figaro Pho"/>
    <s v="Luke Jurevicius"/>
    <s v="Luke Jurevicius"/>
    <x v="1"/>
    <s v="September 1, 2016"/>
    <n v="2021"/>
    <x v="16"/>
    <n v="18"/>
    <s v="TV-Y7"/>
    <x v="3"/>
    <s v="Safe"/>
    <n v="29"/>
    <s v="Short"/>
    <x v="17"/>
  </r>
  <r>
    <x v="3886"/>
    <x v="0"/>
    <s v="Figures of Speech"/>
    <s v="Ari Levinson"/>
    <s v="Chris Pine"/>
    <x v="2"/>
    <s v="December 21, 2016"/>
    <n v="2021"/>
    <x v="32"/>
    <n v="10"/>
    <s v="TV-PG"/>
    <x v="2"/>
    <s v="Guidance"/>
    <n v="92"/>
    <s v="Medium"/>
    <x v="65"/>
  </r>
  <r>
    <x v="3887"/>
    <x v="0"/>
    <s v="Filmworker"/>
    <s v="Tony Zierra"/>
    <s v="Leon Vitali"/>
    <x v="2"/>
    <s v="November 1, 2018"/>
    <n v="2021"/>
    <x v="5"/>
    <n v="9"/>
    <s v="TV-MA"/>
    <x v="0"/>
    <s v="Restricted"/>
    <n v="94"/>
    <s v="Medium"/>
    <x v="65"/>
  </r>
  <r>
    <x v="3888"/>
    <x v="0"/>
    <s v="Filosofi Kopi The Movie"/>
    <s v="Angga Dwimas Sasongko"/>
    <s v="Chicco Jerikho, Rio Dewanto, Julie Estelle, Jajang C. Noer, Slamet Rahardjo, Otig Pakis, Arash Buana, Hazel Raditya, Dimas Harya, Westny Dj"/>
    <x v="58"/>
    <s v="October 11, 2018"/>
    <n v="2021"/>
    <x v="25"/>
    <n v="11"/>
    <s v="TV-PG"/>
    <x v="2"/>
    <s v="Guidance"/>
    <n v="118"/>
    <s v="Medium"/>
    <x v="3"/>
  </r>
  <r>
    <x v="3889"/>
    <x v="0"/>
    <s v="Final Destination"/>
    <s v="James Wong"/>
    <s v="Devon Sawa, Ali Larter, Kerr Smith, Kristen Cloke, Seann William Scott, Tony Todd, Daniel Roebuck, Chad Donella, Roger Guenveur Smith, Amanda Detmer"/>
    <x v="2"/>
    <s v="January 1, 2020"/>
    <n v="2021"/>
    <x v="42"/>
    <n v="26"/>
    <s v="R"/>
    <x v="0"/>
    <s v="Restricted"/>
    <n v="98"/>
    <s v="Medium"/>
    <x v="290"/>
  </r>
  <r>
    <x v="3890"/>
    <x v="0"/>
    <s v="Final Destination 2"/>
    <s v="David R. Ellis"/>
    <s v="Ali Larter, A.J. Cook, Michael Landes, Terrence 'T.C.' Carson, Jonathan Cherry, Keegan Connor Tracy, Sarah Carter, Lynda Boyd, David Paetkau, Justina Machado"/>
    <x v="14"/>
    <s v="January 1, 2020"/>
    <n v="2021"/>
    <x v="13"/>
    <n v="23"/>
    <s v="R"/>
    <x v="0"/>
    <s v="Restricted"/>
    <n v="90"/>
    <s v="Medium"/>
    <x v="94"/>
  </r>
  <r>
    <x v="3891"/>
    <x v="0"/>
    <s v="Final Destination 3"/>
    <s v="James Wong"/>
    <s v="Mary Elizabeth Winstead, Ryan Merriman, Kris Lemche, Alexz Johnson, Sam Easton, Jesse Moss, Gina Holden, Texas Battle, Chelan Simmons, Crystal Lowe, Amanda Crew"/>
    <x v="28"/>
    <s v="January 1, 2020"/>
    <n v="2021"/>
    <x v="20"/>
    <n v="20"/>
    <s v="R"/>
    <x v="0"/>
    <s v="Restricted"/>
    <n v="93"/>
    <s v="Medium"/>
    <x v="55"/>
  </r>
  <r>
    <x v="3892"/>
    <x v="0"/>
    <s v="Fire at Sea"/>
    <s v="Gianfranco Rosi"/>
    <s v="Samuele Caruana, Giuseppe Fragapane"/>
    <x v="295"/>
    <s v="March 21, 2017"/>
    <n v="2021"/>
    <x v="32"/>
    <n v="10"/>
    <s v="TV-14"/>
    <x v="1"/>
    <s v="Guidance"/>
    <n v="114"/>
    <s v="Medium"/>
    <x v="98"/>
  </r>
  <r>
    <x v="3893"/>
    <x v="0"/>
    <s v="Fireflies"/>
    <s v="Sabal Singh Shekawat"/>
    <s v="Rahul Khanna, Arjun Mathur, Shivani Ghai, Monica Dogra, Aadya Bedi"/>
    <x v="4"/>
    <s v="April 24, 2019"/>
    <n v="2021"/>
    <x v="4"/>
    <n v="13"/>
    <s v="TV-MA"/>
    <x v="0"/>
    <s v="Restricted"/>
    <n v="99"/>
    <s v="Medium"/>
    <x v="0"/>
  </r>
  <r>
    <x v="3894"/>
    <x v="0"/>
    <s v="First Impression"/>
    <s v="Arthur Muhammad"/>
    <s v="Lamman Rucker, Lisa Arrindell Anderson, Elise Neal, Kendrick Cross"/>
    <x v="2"/>
    <s v="May 17, 2019"/>
    <n v="2021"/>
    <x v="21"/>
    <n v="8"/>
    <s v="TV-14"/>
    <x v="1"/>
    <s v="Guidance"/>
    <n v="96"/>
    <s v="Medium"/>
    <x v="35"/>
  </r>
  <r>
    <x v="3895"/>
    <x v="0"/>
    <s v="First Kill"/>
    <s v="Steven C. Miller"/>
    <s v="Hayden Christensen, Bruce Willis, Gethin Anthony, Megan Leonard, Tyler Jon Olson, Shea Buckner, William DeMeo, Magi Avila, Ty Shelton, Christine Dye"/>
    <x v="30"/>
    <s v="September 1, 2019"/>
    <n v="2021"/>
    <x v="5"/>
    <n v="9"/>
    <s v="R"/>
    <x v="0"/>
    <s v="Restricted"/>
    <n v="102"/>
    <s v="Medium"/>
    <x v="12"/>
  </r>
  <r>
    <x v="3896"/>
    <x v="0"/>
    <s v="FirstBorn"/>
    <s v="Nirpal Bhogal"/>
    <s v="Antonia Thomas, Luke Norris, Thea Petrie, Eileen Davies, Jonathan Hyde"/>
    <x v="1"/>
    <s v="March 31, 2017"/>
    <n v="2021"/>
    <x v="32"/>
    <n v="10"/>
    <s v="TV-MA"/>
    <x v="0"/>
    <s v="Restricted"/>
    <n v="90"/>
    <s v="Medium"/>
    <x v="52"/>
  </r>
  <r>
    <x v="3897"/>
    <x v="0"/>
    <s v="Fishtail"/>
    <s v="Andrew Renzi"/>
    <s v="Harry Dean Stanton"/>
    <x v="2"/>
    <s v="October 1, 2018"/>
    <n v="2021"/>
    <x v="25"/>
    <n v="11"/>
    <s v="NR"/>
    <x v="4"/>
    <s v="Guidance"/>
    <n v="61"/>
    <s v="Short"/>
    <x v="65"/>
  </r>
  <r>
    <x v="3898"/>
    <x v="0"/>
    <s v="Five Elements Ninjas"/>
    <s v="Cheh Chang"/>
    <s v="Tien-chi Cheng, Tien Hsiang Lung, Meng Lo, Michael Chan Wai-Man, Pei Hsi Chen, Li Wang, Ke Chu"/>
    <x v="25"/>
    <s v="September 17, 2019"/>
    <n v="2021"/>
    <x v="26"/>
    <n v="44"/>
    <s v="R"/>
    <x v="0"/>
    <s v="Restricted"/>
    <n v="104"/>
    <s v="Medium"/>
    <x v="32"/>
  </r>
  <r>
    <x v="3899"/>
    <x v="0"/>
    <s v="Flash of Genius"/>
    <s v="Marc Abraham"/>
    <s v="Greg Kinnear, Lauren Graham, Dermot Mulroney, Alan Alda, Bill Smitrovich, Mitch Pileggi, Daniel Roebuck, Tim Kelleher, Aaron Abrams, Chuck Shamata, Andrew Gillies"/>
    <x v="41"/>
    <s v="January 16, 2017"/>
    <n v="2021"/>
    <x v="16"/>
    <n v="18"/>
    <s v="PG-13"/>
    <x v="1"/>
    <s v="Guidance"/>
    <n v="119"/>
    <s v="Medium"/>
    <x v="24"/>
  </r>
  <r>
    <x v="3900"/>
    <x v="0"/>
    <s v="Flimflam"/>
    <s v="Khaled Marei"/>
    <s v="Ahmed Helmy, Donia Samir Ghanim, Sabrine, Bayyumi Fuad, Jamila Adel Awad, Bea, Yasser El Tobgy, Enaam Salousa"/>
    <x v="65"/>
    <s v="June 13, 2019"/>
    <n v="2021"/>
    <x v="32"/>
    <n v="10"/>
    <s v="TV-14"/>
    <x v="1"/>
    <s v="Guidance"/>
    <n v="102"/>
    <s v="Medium"/>
    <x v="43"/>
  </r>
  <r>
    <x v="3901"/>
    <x v="0"/>
    <s v="Flock of Four"/>
    <s v="Gregory Caruso"/>
    <s v="Braeden Lemasters, Isaac Jay, Uriah Shelton, Dylan Riley Snyder, Coco Jones, Shane Harper, Nadji Jeter, Connor Paolo, Gatlin Green, Reg E. Cathey"/>
    <x v="2"/>
    <s v="August 1, 2018"/>
    <n v="2021"/>
    <x v="21"/>
    <n v="8"/>
    <s v="TV-MA"/>
    <x v="0"/>
    <s v="Restricted"/>
    <n v="83"/>
    <s v="Short"/>
    <x v="210"/>
  </r>
  <r>
    <x v="3902"/>
    <x v="0"/>
    <s v="Flying Guillotine 2"/>
    <s v="Kang Cheng, Shan Hua"/>
    <s v="Feng Ku, Chung Wang, Szu Shih, Lung Ti, Lo Lieh, Szu-Chia Chen"/>
    <x v="25"/>
    <s v="July 31, 2018"/>
    <n v="2021"/>
    <x v="7"/>
    <n v="48"/>
    <s v="TV-MA"/>
    <x v="0"/>
    <s v="Restricted"/>
    <n v="88"/>
    <s v="Short"/>
    <x v="32"/>
  </r>
  <r>
    <x v="3903"/>
    <x v="0"/>
    <s v="Follow Me"/>
    <s v="Asri Bendacha"/>
    <s v="Asri Bendacha"/>
    <x v="458"/>
    <s v="November 16, 2018"/>
    <n v="2021"/>
    <x v="5"/>
    <n v="9"/>
    <s v="TV-MA"/>
    <x v="0"/>
    <s v="Restricted"/>
    <n v="86"/>
    <s v="Short"/>
    <x v="98"/>
  </r>
  <r>
    <x v="3904"/>
    <x v="0"/>
    <s v="For Colored Girls"/>
    <s v="Tyler Perry"/>
    <s v="Kimberly Elise, Janet Jackson, Loretta Devine, Thandie Newton, Anika Noni Rose, Kerry Washington, Tessa Thompson, Phylicia Rashad, Whoopi Goldberg, Omari Hardwick, Macy Gray, Michael Ealy, Richard Lawson, Hill Harper, Khalil Kain"/>
    <x v="2"/>
    <s v="May 1, 2020"/>
    <n v="2021"/>
    <x v="3"/>
    <n v="16"/>
    <s v="R"/>
    <x v="0"/>
    <s v="Restricted"/>
    <n v="134"/>
    <s v="Medium"/>
    <x v="24"/>
  </r>
  <r>
    <x v="3905"/>
    <x v="0"/>
    <s v="For Greater Glory"/>
    <s v="Dean Wright"/>
    <s v="Rubn Blades, Bruce Greenwood, Bruce McGill, Peter O'Toole, Andy Garcia, Nestor Carbonell, Eduardo Verstegui, Catalina Sandino Moreno, Eva Longoria, Santiago Cabrera, Adrian Alonso, Oscar Isaac, Mauricio Kuri"/>
    <x v="38"/>
    <s v="August 2, 2019"/>
    <n v="2021"/>
    <x v="10"/>
    <n v="14"/>
    <s v="R"/>
    <x v="0"/>
    <s v="Restricted"/>
    <n v="145"/>
    <s v="Medium"/>
    <x v="3"/>
  </r>
  <r>
    <x v="3906"/>
    <x v="0"/>
    <s v="For Love or Money"/>
    <s v="Mark Murphy"/>
    <s v="Robert Kazinsky, Samantha Barks, Ed Speleers, Tony Way, Rachel Hurd-Wood, Ivan Kaye, Anna Chancellor, David Hargreaves, Tanya Reynolds"/>
    <x v="1"/>
    <s v="August 16, 2019"/>
    <n v="2021"/>
    <x v="23"/>
    <n v="7"/>
    <s v="TV-MA"/>
    <x v="0"/>
    <s v="Restricted"/>
    <n v="95"/>
    <s v="Medium"/>
    <x v="5"/>
  </r>
  <r>
    <x v="3907"/>
    <x v="0"/>
    <s v="For the Birds"/>
    <s v="Richard Miron"/>
    <s v="Kathy Murphy"/>
    <x v="2"/>
    <s v="September 1, 2019"/>
    <n v="2021"/>
    <x v="21"/>
    <n v="8"/>
    <s v="TV-MA"/>
    <x v="0"/>
    <s v="Restricted"/>
    <n v="93"/>
    <s v="Medium"/>
    <x v="65"/>
  </r>
  <r>
    <x v="3908"/>
    <x v="0"/>
    <s v="For the Love of Benji"/>
    <s v="Joe Camp"/>
    <s v="Patsy Garrett, Cynthia Smith, Allen Fiuzat, Ed Nelson, Art Vasil, Peter Bowles, Bridget Armstrong, Mihalis Lambrinos, Dean Goss, Tony Alatis"/>
    <x v="2"/>
    <s v="March 6, 2018"/>
    <n v="2021"/>
    <x v="62"/>
    <n v="49"/>
    <s v="G"/>
    <x v="2"/>
    <s v="Guidance"/>
    <n v="84"/>
    <s v="Short"/>
    <x v="80"/>
  </r>
  <r>
    <x v="3909"/>
    <x v="0"/>
    <s v="Forbidden Games: The Justin Fashanu Story"/>
    <s v="Jon Carey, Adam Darke"/>
    <s v="Justin Fashanu, John Fashanu"/>
    <x v="1"/>
    <s v="December 1, 2017"/>
    <n v="2021"/>
    <x v="5"/>
    <n v="9"/>
    <s v="TV-14"/>
    <x v="1"/>
    <s v="Guidance"/>
    <n v="81"/>
    <s v="Short"/>
    <x v="261"/>
  </r>
  <r>
    <x v="3910"/>
    <x v="0"/>
    <s v="Forbidden Planet"/>
    <s v="Fred M. Wilcox"/>
    <s v="Leslie Nielsen, Walter Pidgeon, Anne Francis, Jack Kelly, Warren Stevens, James Drury, Earl Holliman"/>
    <x v="2"/>
    <s v="November 1, 2019"/>
    <n v="2021"/>
    <x v="52"/>
    <n v="70"/>
    <s v="G"/>
    <x v="2"/>
    <s v="Guidance"/>
    <n v="98"/>
    <s v="Medium"/>
    <x v="291"/>
  </r>
  <r>
    <x v="3911"/>
    <x v="0"/>
    <s v="Four Christmases"/>
    <s v="Seth Gordon"/>
    <s v="Vince Vaughn, Reese Witherspoon, Robert Duvall, Sissy Spacek, Jon Voight, Jon Favreau, Mary Steenburgen, Dwight Yoakam, Tim McGraw, Kristin Chenoweth"/>
    <x v="15"/>
    <s v="January 1, 2021"/>
    <n v="2021"/>
    <x v="16"/>
    <n v="18"/>
    <s v="PG-13"/>
    <x v="1"/>
    <s v="Guidance"/>
    <n v="88"/>
    <s v="Short"/>
    <x v="35"/>
  </r>
  <r>
    <x v="3912"/>
    <x v="0"/>
    <s v="Four Weddings and a Funeral"/>
    <s v="Mike Newell"/>
    <s v="Hugh Grant, Andie MacDowell, James Fleet, Simon Callow, John Hannah, Kristin Scott Thomas, David Bower, Charlotte Coleman, David Haig, Rowan Atkinson, Sophie Thompson, Anna Chancellor, Corin Redgrave"/>
    <x v="1"/>
    <s v="August 1, 2019"/>
    <n v="2021"/>
    <x v="24"/>
    <n v="32"/>
    <s v="R"/>
    <x v="0"/>
    <s v="Restricted"/>
    <n v="118"/>
    <s v="Medium"/>
    <x v="282"/>
  </r>
  <r>
    <x v="3913"/>
    <x v="0"/>
    <s v="Fracture"/>
    <s v="Gregory Hoblit"/>
    <s v="Anthony Hopkins, Ryan Gosling, David Strathairn, Rosamund Pike, Embeth Davidtz, Billy Burke, Cliff Curtis, Fiona Shaw, Bob Gunton, Josh Stamberg"/>
    <x v="28"/>
    <s v="April 1, 2019"/>
    <n v="2021"/>
    <x v="18"/>
    <n v="19"/>
    <s v="R"/>
    <x v="0"/>
    <s v="Restricted"/>
    <n v="113"/>
    <s v="Medium"/>
    <x v="13"/>
  </r>
  <r>
    <x v="3914"/>
    <x v="0"/>
    <s v="Frances Ha"/>
    <s v="Noah Baumbach"/>
    <s v="Greta Gerwig, Mickey Sumner, Charlotte d'Amboise, Adam Driver, Hannah Dunne, Michael Esper, Grace Gummer, Patrick Heusinger, Josh Hamilton, Cindy Katz, Maya Kazan, Justine Lupe, Britta Phillips, Juliet Rylance, Dean Wareham, Michael Zegen"/>
    <x v="459"/>
    <s v="October 1, 2017"/>
    <n v="2021"/>
    <x v="10"/>
    <n v="14"/>
    <s v="R"/>
    <x v="0"/>
    <s v="Restricted"/>
    <n v="86"/>
    <s v="Short"/>
    <x v="22"/>
  </r>
  <r>
    <x v="3915"/>
    <x v="0"/>
    <s v="Freak Show"/>
    <s v="Trudie Styler"/>
    <s v="Alex Lawther, Abigail Breslin, AnnaSophia Robb, Ian Nelson, Celia Weston, Laverne Cox, Bette Midler, Willa Fitzgerald, Larry Pine, John McEnroe, Mickey Sumner, Daniel Bellomy, Wally Dunn, Marceline Hugot"/>
    <x v="2"/>
    <s v="August 13, 2020"/>
    <n v="2021"/>
    <x v="21"/>
    <n v="8"/>
    <s v="TV-MA"/>
    <x v="0"/>
    <s v="Restricted"/>
    <n v="91"/>
    <s v="Medium"/>
    <x v="22"/>
  </r>
  <r>
    <x v="3916"/>
    <x v="0"/>
    <s v="Fred Claus"/>
    <s v="David Dobkin"/>
    <s v="Vince Vaughn, Paul Giamatti, John Michael Higgins, Miranda Richardson, Rachel Weisz, Kathy Bates, Trevor Peacock, Ludacris, Elizabeth Banks"/>
    <x v="2"/>
    <s v="January 1, 2021"/>
    <n v="2021"/>
    <x v="18"/>
    <n v="19"/>
    <s v="PG"/>
    <x v="2"/>
    <s v="Guidance"/>
    <n v="115"/>
    <s v="Medium"/>
    <x v="17"/>
  </r>
  <r>
    <x v="3917"/>
    <x v="0"/>
    <s v="Free Willy"/>
    <s v="Simon Wincer"/>
    <s v="Jason James Richter, Lori Petty, Jayne Atkinson, August Schellenberg, Michael Madsen, Michael Ironside, Richard Riehle, Mykelti Williamson, Michael Bacall, Danielle Harris"/>
    <x v="460"/>
    <s v="January 1, 2020"/>
    <n v="2021"/>
    <x v="0"/>
    <n v="33"/>
    <s v="PG"/>
    <x v="2"/>
    <s v="Guidance"/>
    <n v="112"/>
    <s v="Medium"/>
    <x v="19"/>
  </r>
  <r>
    <x v="3918"/>
    <x v="0"/>
    <s v="Freeway: Crack in the System"/>
    <s v="Marc Levin"/>
    <s v="Freeway Rick Ross"/>
    <x v="461"/>
    <s v="December 15, 2017"/>
    <n v="2021"/>
    <x v="25"/>
    <n v="11"/>
    <s v="R"/>
    <x v="0"/>
    <s v="Restricted"/>
    <n v="103"/>
    <s v="Medium"/>
    <x v="65"/>
  </r>
  <r>
    <x v="3919"/>
    <x v="0"/>
    <s v="Freezer's Campaign"/>
    <s v="Sameh Abdulaziz"/>
    <s v="Bayyumi Fuad, Chico, Hesham Maged, Ahmed Fathy, Nesreen Ameen, Dareen Haddad, Bushra, Samy Maghawry"/>
    <x v="65"/>
    <s v="June 6, 2019"/>
    <n v="2021"/>
    <x v="32"/>
    <n v="10"/>
    <s v="TV-MA"/>
    <x v="0"/>
    <s v="Restricted"/>
    <n v="116"/>
    <s v="Medium"/>
    <x v="43"/>
  </r>
  <r>
    <x v="3920"/>
    <x v="0"/>
    <s v="French Dirty"/>
    <s v="Wade Allain-Marcus, Jesse Allain-Marcus"/>
    <s v="Wade Allain-Marcus, Arjun Gupta, Melina Lizette, Elsa Biedermann, Katie Blake, Santana Dempsey"/>
    <x v="2"/>
    <s v="February 4, 2016"/>
    <n v="2021"/>
    <x v="25"/>
    <n v="11"/>
    <s v="TV-MA"/>
    <x v="0"/>
    <s v="Restricted"/>
    <n v="72"/>
    <s v="Short"/>
    <x v="44"/>
  </r>
  <r>
    <x v="3921"/>
    <x v="0"/>
    <s v="Freshman Year"/>
    <s v="Jude Okwudiafor Johnson"/>
    <s v="Diallo Thompson, Natalia Dominguez, Benjamin A. Onyango, Gregory Alan Williams, Desalene Jones, Wynton Odd, Ed Gonzalez Moreno, Natasha Dee Davis, Cameron Schaefer, Joshua Flores-Q"/>
    <x v="2"/>
    <s v="March 3, 2020"/>
    <n v="2021"/>
    <x v="23"/>
    <n v="7"/>
    <s v="TV-PG"/>
    <x v="2"/>
    <s v="Guidance"/>
    <n v="104"/>
    <s v="Medium"/>
    <x v="40"/>
  </r>
  <r>
    <x v="3922"/>
    <x v="0"/>
    <s v="Friday the 13th"/>
    <s v="Marcus Nispel"/>
    <s v="Jared Padalecki, Danielle Panabaker, Amanda Righetti, Travis Van Winkle, Aaron Yoo, Derek Mears, Jonathan Sadowski, Julianna Guill, Ben Feldman, Arlen Escarpeta, Ryan Hansen"/>
    <x v="2"/>
    <s v="January 1, 2020"/>
    <n v="2021"/>
    <x v="17"/>
    <n v="17"/>
    <s v="R"/>
    <x v="0"/>
    <s v="Restricted"/>
    <n v="97"/>
    <s v="Medium"/>
    <x v="55"/>
  </r>
  <r>
    <x v="3923"/>
    <x v="0"/>
    <s v="Friend Request"/>
    <s v="Simon Verhoeven"/>
    <s v="Alycia Debnam-Carey, William Moseley, Connor Paolo, Brit Morgan, Brooke Markham, Sean Marquette, Liesl Ahlers, Shashawnee Hall, Susan Danford"/>
    <x v="84"/>
    <s v="April 18, 2018"/>
    <n v="2021"/>
    <x v="32"/>
    <n v="10"/>
    <s v="R"/>
    <x v="0"/>
    <s v="Restricted"/>
    <n v="92"/>
    <s v="Medium"/>
    <x v="52"/>
  </r>
  <r>
    <x v="3924"/>
    <x v="0"/>
    <s v="From Japan to Egypt"/>
    <s v="Mahmoud Karim"/>
    <s v="Ahmed Eid, Saki Tsukamoto, Nada Moussa, Mohammed Tharwat"/>
    <x v="65"/>
    <s v="June 6, 2019"/>
    <n v="2021"/>
    <x v="5"/>
    <n v="9"/>
    <s v="TV-14"/>
    <x v="1"/>
    <s v="Guidance"/>
    <n v="93"/>
    <s v="Medium"/>
    <x v="73"/>
  </r>
  <r>
    <x v="3925"/>
    <x v="0"/>
    <s v="From Paris with Love"/>
    <s v="Pierre Morel"/>
    <s v="John Travolta, Jonathan Rhys Meyers, Kasia Smutniak, Richard Durden, Bing Yin, Amber Rose Revah, Eric Godon, Franois Bredon, Chems Dahmani, Sami Darr, Didier Constant"/>
    <x v="462"/>
    <s v="September 8, 2020"/>
    <n v="2021"/>
    <x v="3"/>
    <n v="16"/>
    <s v="R"/>
    <x v="0"/>
    <s v="Restricted"/>
    <n v="93"/>
    <s v="Medium"/>
    <x v="32"/>
  </r>
  <r>
    <x v="3926"/>
    <x v="0"/>
    <s v="Froning: The Fittest Man in History"/>
    <s v="Heber Cannon"/>
    <s v="Rich Froning"/>
    <x v="2"/>
    <s v="July 15, 2018"/>
    <n v="2021"/>
    <x v="32"/>
    <n v="10"/>
    <s v="PG"/>
    <x v="2"/>
    <s v="Guidance"/>
    <n v="99"/>
    <s v="Medium"/>
    <x v="102"/>
  </r>
  <r>
    <x v="3927"/>
    <x v="1"/>
    <s v="Frozen Planet"/>
    <s v="Alastair Fothergill"/>
    <s v="David Attenborough"/>
    <x v="463"/>
    <s v="January 28, 2016"/>
    <n v="2021"/>
    <x v="15"/>
    <n v="15"/>
    <s v="TV-PG"/>
    <x v="2"/>
    <s v="Guidance"/>
    <s v="1 Season"/>
    <s v="Seasons"/>
    <x v="292"/>
  </r>
  <r>
    <x v="3928"/>
    <x v="0"/>
    <s v="Frozen River"/>
    <s v="Courtney Hunt"/>
    <s v="Melissa Leo, Misty Upham, Charlie McDermott, Michael O'Keefe, Mark Boone Junior, James Reilly, Jay Klaitz, John Canoe, Dylan Carusona, Michael Sky"/>
    <x v="2"/>
    <s v="July 1, 2019"/>
    <n v="2021"/>
    <x v="16"/>
    <n v="18"/>
    <s v="R"/>
    <x v="0"/>
    <s v="Restricted"/>
    <n v="97"/>
    <s v="Medium"/>
    <x v="44"/>
  </r>
  <r>
    <x v="3929"/>
    <x v="0"/>
    <s v="Full Out"/>
    <s v="Sean Cisterna"/>
    <s v="Jennifer Beals, Ana Golja, Art Hindle, Jake Epstein, Ramona Milano, Trevor Tordjman, Lamar Johnson, Asha Bromfield, Sarah Fisher"/>
    <x v="41"/>
    <s v="September 1, 2016"/>
    <n v="2021"/>
    <x v="25"/>
    <n v="11"/>
    <s v="TV-PG"/>
    <x v="2"/>
    <s v="Guidance"/>
    <n v="88"/>
    <s v="Short"/>
    <x v="154"/>
  </r>
  <r>
    <x v="3930"/>
    <x v="0"/>
    <s v="Furie"/>
    <s v="Le Van Kiet"/>
    <s v="Ngo Thanh Van, Phan Thanh Nhien, Mai Cat Vi, Thanh Hoa, Pham Anh Khoa"/>
    <x v="69"/>
    <s v="September 25, 2019"/>
    <n v="2021"/>
    <x v="23"/>
    <n v="7"/>
    <s v="TV-MA"/>
    <x v="0"/>
    <s v="Restricted"/>
    <n v="97"/>
    <s v="Medium"/>
    <x v="53"/>
  </r>
  <r>
    <x v="3931"/>
    <x v="0"/>
    <s v="Furthest Witness"/>
    <s v="Adam Del Giudice"/>
    <s v="Aaron Stanford, Teri Reeves, Sean Patrick Flanery, Forrest Fyre, Steven Michael Quezada, Paul Blott, Travis Hammer, Ryan Begay, Jermaine Washington, Vincent McDaniel"/>
    <x v="31"/>
    <s v="April 24, 2019"/>
    <n v="2021"/>
    <x v="5"/>
    <n v="9"/>
    <s v="TV-MA"/>
    <x v="0"/>
    <s v="Restricted"/>
    <n v="88"/>
    <s v="Short"/>
    <x v="13"/>
  </r>
  <r>
    <x v="3932"/>
    <x v="0"/>
    <s v="G-Force"/>
    <s v="Hoyt Yeatman"/>
    <s v="Bill Nighy, Will Arnett, Zach Galifianakis, Kelli Garner, Tyler Patrick Jones, Piper Mackenzie Harris, Gabriel Casseus, Jack Conley, Niecy Nash, Justin Mentell, Nicolas Cage, Sam Rockwell, Jon Favreau, Penlope Cruz, Steve Buscemi, Tracy Morgan"/>
    <x v="2"/>
    <s v="March 15, 2019"/>
    <n v="2021"/>
    <x v="17"/>
    <n v="17"/>
    <s v="PG"/>
    <x v="2"/>
    <s v="Guidance"/>
    <n v="88"/>
    <s v="Short"/>
    <x v="17"/>
  </r>
  <r>
    <x v="3933"/>
    <x v="0"/>
    <s v="Gabriel and the Mountain"/>
    <s v="Fellipe Barbosa"/>
    <s v="Joo Pedro Zappa, Caroline Abras, Alex Alembe, Leonard Siampala, Tony B. Lesika, John Goodluck, Rashidi Athuman, Toney Montana, George Ngandu, Rhosinah Sekeleti, Luke Mpata, Lewis Gadson, Manuela Pacq"/>
    <x v="205"/>
    <s v="November 9, 2018"/>
    <n v="2021"/>
    <x v="5"/>
    <n v="9"/>
    <s v="TV-MA"/>
    <x v="0"/>
    <s v="Restricted"/>
    <n v="132"/>
    <s v="Medium"/>
    <x v="0"/>
  </r>
  <r>
    <x v="3934"/>
    <x v="0"/>
    <s v="Gagarin: First in Space"/>
    <s v="Pavel Parkhomenko"/>
    <s v="Yaroslav Zhalnin, Mikhail Filippov, Olga Ivanova, Vadim Michman, Vladimir Steklov, Viktor Proskurin, Nadezhda Markina, Daniil Vorobyov"/>
    <x v="188"/>
    <s v="September 15, 2017"/>
    <n v="2021"/>
    <x v="4"/>
    <n v="13"/>
    <s v="TV-14"/>
    <x v="1"/>
    <s v="Guidance"/>
    <n v="108"/>
    <s v="Medium"/>
    <x v="3"/>
  </r>
  <r>
    <x v="3935"/>
    <x v="0"/>
    <s v="Galih dan Ratna"/>
    <s v="Lucky Kuswandi"/>
    <s v="Refal Hady, Sheryl Sheinafia, Ayu Dyah Pasha, Joko Anwar, Hengky Tarnando, Marissa Anita, Sari Koeswoyo"/>
    <x v="58"/>
    <s v="September 15, 2018"/>
    <n v="2021"/>
    <x v="5"/>
    <n v="9"/>
    <s v="TV-PG"/>
    <x v="2"/>
    <s v="Guidance"/>
    <n v="111"/>
    <s v="Medium"/>
    <x v="23"/>
  </r>
  <r>
    <x v="3936"/>
    <x v="0"/>
    <s v="Gangs of New York"/>
    <s v="Martin Scorsese"/>
    <s v="Leonardo DiCaprio, Daniel Day-Lewis, Cameron Diaz, Jim Broadbent, John C. Reilly, Henry Thomas, Liam Neeson, Brendan Gleeson, Gary Lewis, Stephen Graham"/>
    <x v="164"/>
    <s v="August 20, 2019"/>
    <n v="2021"/>
    <x v="12"/>
    <n v="24"/>
    <s v="R"/>
    <x v="0"/>
    <s v="Restricted"/>
    <n v="167"/>
    <s v="Medium"/>
    <x v="24"/>
  </r>
  <r>
    <x v="3937"/>
    <x v="0"/>
    <s v="Garuda Di Dadaku"/>
    <s v="Ifa Isfansyah"/>
    <s v="Emir Mahira, Maudy Koesnaedi, Ikranagara, Aldo Tansani, Marsha Aruan, Ari Sihasale"/>
    <x v="58"/>
    <s v="October 9, 2018"/>
    <n v="2021"/>
    <x v="17"/>
    <n v="17"/>
    <s v="TV-PG"/>
    <x v="2"/>
    <s v="Guidance"/>
    <n v="96"/>
    <s v="Medium"/>
    <x v="154"/>
  </r>
  <r>
    <x v="3938"/>
    <x v="0"/>
    <s v="Garuda in My Heart 2"/>
    <s v="Rudy Soedjarwo"/>
    <s v="Emir Mahira, Aldo Tansani, Maudy Koesnaedi, Ramzi, Rio Dewanto, Monica Sayangbati, Rendy Khrisna"/>
    <x v="58"/>
    <s v="November 30, 2018"/>
    <n v="2021"/>
    <x v="15"/>
    <n v="15"/>
    <s v="TV-PG"/>
    <x v="2"/>
    <s v="Guidance"/>
    <n v="95"/>
    <s v="Medium"/>
    <x v="154"/>
  </r>
  <r>
    <x v="3939"/>
    <x v="0"/>
    <s v="Gehenna: Where Death Lives"/>
    <s v="Hiroshi Katagiri"/>
    <s v="Eva Swan, Simon Phillips, Justin Gordon, Doug Jones, Lance Henriksen, Matthew Edward Hegstrom, Patrick Gorman, Sean Sprawling, Masashi Odate"/>
    <x v="120"/>
    <s v="December 10, 2018"/>
    <n v="2021"/>
    <x v="32"/>
    <n v="10"/>
    <s v="TV-MA"/>
    <x v="0"/>
    <s v="Restricted"/>
    <n v="107"/>
    <s v="Medium"/>
    <x v="94"/>
  </r>
  <r>
    <x v="3940"/>
    <x v="0"/>
    <s v="Gelo"/>
    <s v="Manbhavan Singh"/>
    <s v="Jaspinder Cheema, Pavan Malhotra, Gurjit Singh, Dilawar Sidhu, Aditya Sharma, Raj Dhaliwal"/>
    <x v="4"/>
    <s v="December 15, 2017"/>
    <n v="2021"/>
    <x v="32"/>
    <n v="10"/>
    <s v="TV-MA"/>
    <x v="0"/>
    <s v="Restricted"/>
    <n v="118"/>
    <s v="Medium"/>
    <x v="3"/>
  </r>
  <r>
    <x v="3941"/>
    <x v="0"/>
    <s v="Gemini"/>
    <s v="P.K. Baaburaaj"/>
    <s v="Esther Anil, Sijoy Varghese, Renji Panicker, Thanusree Ghosh, Sasi Kalinga, Kishore Sathya, Sethu Lakshmi, Rosin Jolly"/>
    <x v="4"/>
    <s v="July 1, 2018"/>
    <n v="2021"/>
    <x v="21"/>
    <n v="8"/>
    <s v="TV-PG"/>
    <x v="2"/>
    <s v="Guidance"/>
    <n v="130"/>
    <s v="Medium"/>
    <x v="24"/>
  </r>
  <r>
    <x v="3942"/>
    <x v="0"/>
    <s v="George of the Jungle 2"/>
    <s v="David Grossman"/>
    <s v="Christopher Showerman, Julie Benz, Angus T. Jones, Thomas Haden Church, Christina Pickles, John Cleese, Michael Clarke Duncan, John Kassir, Kevin Greutert, Keith Scott"/>
    <x v="107"/>
    <s v="December 20, 2016"/>
    <n v="2021"/>
    <x v="13"/>
    <n v="23"/>
    <s v="PG"/>
    <x v="2"/>
    <s v="Guidance"/>
    <n v="87"/>
    <s v="Short"/>
    <x v="17"/>
  </r>
  <r>
    <x v="3943"/>
    <x v="1"/>
    <s v="Geronimo Stilton"/>
    <s v="Guy Vasilovich"/>
    <s v="Brian Drummond, Erin Mathews, Richard Ian Cox, Sarah Edmondson, Moneca Stori"/>
    <x v="464"/>
    <s v="December 31, 2017"/>
    <n v="2021"/>
    <x v="15"/>
    <n v="15"/>
    <s v="TV-Y"/>
    <x v="3"/>
    <s v="Safe"/>
    <s v="1 Season"/>
    <s v="Seasons"/>
    <x v="182"/>
  </r>
  <r>
    <x v="3944"/>
    <x v="0"/>
    <s v="Get Him to the Greek"/>
    <s v="Nicholas Stoller"/>
    <s v="Jonah Hill, Russell Brand, Elisabeth Moss, Rose Byrne, Colm Meaney, Sean &quot;P. Diddy&quot; Combs, Aziz Ansari, Carla Gallo, Nick Kroll, Kristen Schaal"/>
    <x v="2"/>
    <s v="January 16, 2020"/>
    <n v="2021"/>
    <x v="3"/>
    <n v="16"/>
    <s v="R"/>
    <x v="0"/>
    <s v="Restricted"/>
    <n v="109"/>
    <s v="Medium"/>
    <x v="31"/>
  </r>
  <r>
    <x v="3945"/>
    <x v="0"/>
    <s v="Get Santa"/>
    <s v="Christopher Smith"/>
    <s v="Jodie Whittaker, Warwick Davis, Jim Broadbent, Stephen Graham, Nonso Anozie, Rafe Spall, Ewen Bremner, Matt King"/>
    <x v="11"/>
    <s v="December 12, 2014"/>
    <n v="2021"/>
    <x v="28"/>
    <n v="12"/>
    <s v="PG"/>
    <x v="2"/>
    <s v="Guidance"/>
    <n v="103"/>
    <s v="Medium"/>
    <x v="17"/>
  </r>
  <r>
    <x v="3946"/>
    <x v="0"/>
    <s v="Get Smart"/>
    <s v="Peter Segal"/>
    <s v="Steve Carell, Anne Hathaway, Dwayne Johnson, Alan Arkin, Terence Stamp, Terry Crews, David Koechner, James Caan, Masi Oka, Nate Torrence, Bill Murray"/>
    <x v="2"/>
    <s v="April 1, 2019"/>
    <n v="2021"/>
    <x v="16"/>
    <n v="18"/>
    <s v="PG-13"/>
    <x v="1"/>
    <s v="Guidance"/>
    <n v="110"/>
    <s v="Medium"/>
    <x v="27"/>
  </r>
  <r>
    <x v="3947"/>
    <x v="0"/>
    <s v="Getting Played"/>
    <s v="David Silberg"/>
    <s v="Carmen Electra, Stacey Dash, Vivica A. Fox, Bill Bellamy, Kathy Najimy, Joe Torry, Dorian Gregory, Mindy Sterling, Joseph C. Phillips, Larry B. Scott, Michael Jai White, Sheryl Underwood, Earthquake"/>
    <x v="2"/>
    <s v="November 1, 2019"/>
    <n v="2021"/>
    <x v="19"/>
    <n v="21"/>
    <s v="PG-13"/>
    <x v="1"/>
    <s v="Guidance"/>
    <n v="85"/>
    <s v="Short"/>
    <x v="35"/>
  </r>
  <r>
    <x v="3948"/>
    <x v="0"/>
    <s v="Ghayal"/>
    <s v="Rajkumar Santoshi"/>
    <s v="Sunny Deol, Meenakshi Sheshadri, Amrish Puri, Moushumi Chatterjee, Kulbhushan Kharbanda, Om Puri, Raj Babbar, Shabbir Khan"/>
    <x v="4"/>
    <s v="December 31, 2019"/>
    <n v="2021"/>
    <x v="29"/>
    <n v="36"/>
    <s v="TV-14"/>
    <x v="1"/>
    <s v="Guidance"/>
    <n v="163"/>
    <s v="Medium"/>
    <x v="53"/>
  </r>
  <r>
    <x v="3949"/>
    <x v="0"/>
    <s v="Ghost House"/>
    <s v="Rich Ragsdale"/>
    <s v="Scout Taylor-Compton, James Landry Hbert, Mark Boone Junior, Michael S. New, Russell Geoffrey Banks, Rich Lee Gray, Elana Krausz, Kevin Ragsdale, Wen-Chu Yang, Katrina Grey"/>
    <x v="465"/>
    <s v="December 31, 2017"/>
    <n v="2021"/>
    <x v="5"/>
    <n v="9"/>
    <s v="TV-MA"/>
    <x v="0"/>
    <s v="Restricted"/>
    <n v="100"/>
    <s v="Medium"/>
    <x v="55"/>
  </r>
  <r>
    <x v="3950"/>
    <x v="0"/>
    <s v="Ghost Pain"/>
    <s v="Kazuchika Kise, Masahiko Murata"/>
    <s v="Maaya Sakamoto, Ikkyu Juku, Kenichirou Matsuda, Tarusuke Shingaki, Yoji Ueda, Miyuki Sawashiro, Mayumi Asano, Takanori Hoshino, Yasuhiro Mamiya, Kenji Nojima"/>
    <x v="8"/>
    <s v="February 24, 2019"/>
    <n v="2021"/>
    <x v="4"/>
    <n v="13"/>
    <s v="TV-MA"/>
    <x v="0"/>
    <s v="Restricted"/>
    <n v="58"/>
    <s v="Short"/>
    <x v="14"/>
  </r>
  <r>
    <x v="3951"/>
    <x v="0"/>
    <s v="Ghost Rider"/>
    <s v="Mark Steven Johnson"/>
    <s v="Nicolas Cage, Eva Mendes, Wes Bentley, Sam Elliott, Donal Logue, Matt Long, Peter Fonda, Brett Cullen, Raquel Alessi, Laurence Breuls"/>
    <x v="107"/>
    <s v="October 1, 2020"/>
    <n v="2021"/>
    <x v="18"/>
    <n v="19"/>
    <s v="PG-13"/>
    <x v="1"/>
    <s v="Guidance"/>
    <n v="110"/>
    <s v="Medium"/>
    <x v="26"/>
  </r>
  <r>
    <x v="3952"/>
    <x v="0"/>
    <s v="Ghost Tears"/>
    <s v="Kazuchika Kise"/>
    <s v="Maaya Sakamoto, Ikkyu Juku, Kenichirou Matsuda, Tarusuke Shingaki, Shunsuke Sakuya, Takuro Nakakuni, Yoji Ueda, Kazuya Nakai, Miyuki Sawashiro, Tatsuhisa Suzuki"/>
    <x v="8"/>
    <s v="February 24, 2019"/>
    <n v="2021"/>
    <x v="28"/>
    <n v="12"/>
    <s v="TV-MA"/>
    <x v="0"/>
    <s v="Restricted"/>
    <n v="58"/>
    <s v="Short"/>
    <x v="14"/>
  </r>
  <r>
    <x v="3953"/>
    <x v="0"/>
    <s v="Ghost Whispers"/>
    <s v="Kazuchika Kise"/>
    <s v="Maaya Sakamoto, Ikkyu Juku, Kenichirou Matsuda, Tomoyuki Dan, Takuro Nakakuni, Yoji Ueda, Kazuya Nakai, Miyuki Sawashiro, Ikuya Sawaki, Takako Fuji"/>
    <x v="8"/>
    <s v="February 24, 2019"/>
    <n v="2021"/>
    <x v="4"/>
    <n v="13"/>
    <s v="TV-14"/>
    <x v="1"/>
    <s v="Guidance"/>
    <n v="56"/>
    <s v="Short"/>
    <x v="14"/>
  </r>
  <r>
    <x v="3954"/>
    <x v="0"/>
    <s v="Ghulam-E-Musthafa"/>
    <s v="Partho Ghosh"/>
    <s v="Nana Patekar, Raveena Tandon, Paresh Rawal, Aruna Irani, Mohan Joshi, Mohnish Bahl, Shivaji Satham, Vishwajeet Pradhan, Ashwin Kaushal, Satish Shah"/>
    <x v="4"/>
    <s v="December 31, 2019"/>
    <n v="2021"/>
    <x v="36"/>
    <n v="29"/>
    <s v="TV-MA"/>
    <x v="0"/>
    <s v="Restricted"/>
    <n v="161"/>
    <s v="Medium"/>
    <x v="53"/>
  </r>
  <r>
    <x v="3955"/>
    <x v="0"/>
    <s v="Gie"/>
    <s v="Riri Riza"/>
    <s v="Nicholas Saputra, Sita Nursanti, Lukman Sardi, Indra Birowo, Wulan Guritno, Thomas Nawilis, Tutie Kirana, Robby Tumewu, Jonathan Mulia"/>
    <x v="58"/>
    <s v="September 15, 2018"/>
    <n v="2021"/>
    <x v="19"/>
    <n v="21"/>
    <s v="TV-14"/>
    <x v="1"/>
    <s v="Guidance"/>
    <n v="141"/>
    <s v="Medium"/>
    <x v="3"/>
  </r>
  <r>
    <x v="3956"/>
    <x v="0"/>
    <s v="Gigi"/>
    <s v="Vincente Minnelli, Charles Walters"/>
    <s v="Leslie Caron, Maurice Chevalier, Louis Jourdan, Hermione Gingold, Eva Gabor, Jacques Bergerac, Isabel Jeans, John Abbott, Edwin Jerome, Corinne Marchand"/>
    <x v="2"/>
    <s v="November 1, 2019"/>
    <n v="2021"/>
    <x v="51"/>
    <n v="68"/>
    <s v="G"/>
    <x v="2"/>
    <s v="Guidance"/>
    <n v="115"/>
    <s v="Medium"/>
    <x v="293"/>
  </r>
  <r>
    <x v="3957"/>
    <x v="0"/>
    <s v="Ginger &amp; Rosa"/>
    <s v="Sally Potter"/>
    <s v="Elle Fanning, Alessandro Nivola, Christina Hendricks, Alice Englert, Timothy Spall, Oliver Platt, Annette Bening, Jodhi May, Oliver Milburn, Andrew Hawley"/>
    <x v="466"/>
    <s v="July 15, 2018"/>
    <n v="2021"/>
    <x v="10"/>
    <n v="14"/>
    <s v="PG-13"/>
    <x v="1"/>
    <s v="Guidance"/>
    <n v="90"/>
    <s v="Medium"/>
    <x v="44"/>
  </r>
  <r>
    <x v="3958"/>
    <x v="0"/>
    <s v="Girl, Boy, Bakla, Tomboy"/>
    <s v="Wenn V. Deramas"/>
    <s v="Vice Ganda, Maricel Soriano, Joey Marquez, Ruffa Gutierrez, Cristine Reyes, JC de Vera, Ejay Falcon, Angelu De Leon, Bobby Andrews"/>
    <x v="83"/>
    <s v="February 27, 2019"/>
    <n v="2021"/>
    <x v="4"/>
    <n v="13"/>
    <s v="TV-14"/>
    <x v="1"/>
    <s v="Guidance"/>
    <n v="103"/>
    <s v="Medium"/>
    <x v="43"/>
  </r>
  <r>
    <x v="3959"/>
    <x v="0"/>
    <s v="God Bless the Broken Road"/>
    <s v="Harold Cronk"/>
    <s v="Patrika Darbo, Kim Delaney, Jordin Sparks, Makenzie Moss, Liam Matthews, Andrew W. Walker, Lindsay Pulsipher, Gary Grubbs, Robin Givens, Arthur Cartwright"/>
    <x v="2"/>
    <s v="February 9, 2019"/>
    <n v="2021"/>
    <x v="21"/>
    <n v="8"/>
    <s v="PG"/>
    <x v="2"/>
    <s v="Guidance"/>
    <n v="111"/>
    <s v="Medium"/>
    <x v="118"/>
  </r>
  <r>
    <x v="3960"/>
    <x v="0"/>
    <s v="God Knows Where I Am"/>
    <s v="Jedd Wider, Todd Wider"/>
    <s v="Lori Singer"/>
    <x v="2"/>
    <s v="October 22, 2018"/>
    <n v="2021"/>
    <x v="32"/>
    <n v="10"/>
    <s v="TV-PG"/>
    <x v="2"/>
    <s v="Guidance"/>
    <n v="103"/>
    <s v="Medium"/>
    <x v="65"/>
  </r>
  <r>
    <x v="3961"/>
    <x v="0"/>
    <s v="God of War"/>
    <s v="Gordon Chan"/>
    <s v="Vincent Zhao, Sammo Kam-Bo Hung, Regina Wan, Yasuaki Kurata, Keisuke Koide, Timmy Hung, Michael Tong"/>
    <x v="23"/>
    <s v="December 16, 2017"/>
    <n v="2021"/>
    <x v="5"/>
    <n v="9"/>
    <s v="NR"/>
    <x v="4"/>
    <s v="Guidance"/>
    <n v="129"/>
    <s v="Medium"/>
    <x v="32"/>
  </r>
  <r>
    <x v="3962"/>
    <x v="0"/>
    <s v="God's Not Dead"/>
    <s v="Harold Cronk"/>
    <s v="Kevin Sorbo, Shane Harper, David A.R. White, Dean Cain, Benjamin A. Onyango, Paul Kwo, Hadeel Sittu, Trisha LaFache, Cory Oliver, Willie Robertson, Korie Robertson"/>
    <x v="2"/>
    <s v="April 1, 2020"/>
    <n v="2021"/>
    <x v="28"/>
    <n v="12"/>
    <s v="PG"/>
    <x v="2"/>
    <s v="Guidance"/>
    <n v="113"/>
    <s v="Medium"/>
    <x v="40"/>
  </r>
  <r>
    <x v="3963"/>
    <x v="0"/>
    <s v="God's Not Dead: A Light in Darkness"/>
    <s v="Michael Mason"/>
    <s v="David A.R. White, John Corbett, Shane Harper, Ted McGinley, Jennifer Taylor, Benjamin A. Onyango, Tatum O'Neal, Cissy Houston"/>
    <x v="2"/>
    <s v="December 4, 2018"/>
    <n v="2021"/>
    <x v="21"/>
    <n v="8"/>
    <s v="PG"/>
    <x v="2"/>
    <s v="Guidance"/>
    <n v="106"/>
    <s v="Medium"/>
    <x v="40"/>
  </r>
  <r>
    <x v="3964"/>
    <x v="0"/>
    <s v="God's Own Country"/>
    <s v="Francis Lee"/>
    <s v="Josh O'Connor, Alec Secareanu, Ian Hart, Gemma Jones"/>
    <x v="1"/>
    <s v="May 1, 2018"/>
    <n v="2021"/>
    <x v="5"/>
    <n v="9"/>
    <s v="TV-MA"/>
    <x v="0"/>
    <s v="Restricted"/>
    <n v="105"/>
    <s v="Medium"/>
    <x v="0"/>
  </r>
  <r>
    <x v="3965"/>
    <x v="0"/>
    <s v="Gol Maal"/>
    <s v="Hrishikesh Mukherjee"/>
    <s v="Amol Palekar, Bindiya Goswami, Deven Verma, Utpal Dutt, Shubha Khote, Manju Singh, Dina Pathak, Pushpa, David Abraham, Asrani"/>
    <x v="4"/>
    <s v="December 31, 2019"/>
    <n v="2021"/>
    <x v="50"/>
    <n v="47"/>
    <s v="TV-PG"/>
    <x v="2"/>
    <s v="Guidance"/>
    <n v="137"/>
    <s v="Medium"/>
    <x v="282"/>
  </r>
  <r>
    <x v="3966"/>
    <x v="0"/>
    <s v="GoldenEye"/>
    <s v="Martin Campbell"/>
    <s v="Pierce Brosnan, Sean Bean, Izabella Scorupco, Famke Janssen, Joe Don Baker, Judi Dench, Robbie Coltrane, Gottfried John, Alan Cumming, Tchky Karyo, Desmond Llewelyn, Samantha Bond, Michael Kitchen, Serena Gordon, Simon Kunz"/>
    <x v="11"/>
    <s v="December 31, 2019"/>
    <n v="2021"/>
    <x v="39"/>
    <n v="31"/>
    <s v="PG-13"/>
    <x v="1"/>
    <s v="Guidance"/>
    <n v="130"/>
    <s v="Medium"/>
    <x v="12"/>
  </r>
  <r>
    <x v="3967"/>
    <x v="0"/>
    <s v="Goldie"/>
    <s v="Sam de Jong"/>
    <s v="Slick Woods, George Sample III, Shaquila Angela Griszell, Danny Hoch, Khris Davis, Jazmyn Davis, Alana Tyler-Tomkins, Fran Jaye"/>
    <x v="2"/>
    <s v="June 22, 2020"/>
    <n v="2021"/>
    <x v="23"/>
    <n v="7"/>
    <s v="TV-MA"/>
    <x v="0"/>
    <s v="Restricted"/>
    <n v="89"/>
    <s v="Short"/>
    <x v="24"/>
  </r>
  <r>
    <x v="3968"/>
    <x v="0"/>
    <s v="Goldstone"/>
    <s v="Ivan Sen"/>
    <s v="Aaron Pedersen, Alex Russell, Jacki Weaver, Cheng Pei-pei, David Gulpilil, Michelle Lim Davidson, David Wenham, Tommy Lewis, Tommy Caldwell"/>
    <x v="54"/>
    <s v="December 10, 2018"/>
    <n v="2021"/>
    <x v="32"/>
    <n v="10"/>
    <s v="R"/>
    <x v="0"/>
    <s v="Restricted"/>
    <n v="110"/>
    <s v="Medium"/>
    <x v="7"/>
  </r>
  <r>
    <x v="3969"/>
    <x v="0"/>
    <s v="Golmaal: Fun Unlimited"/>
    <s v="Rohit Shetty"/>
    <s v="Ajay Devgn, Tusshar Kapoor, Arshad Warsi, Sharman Joshi, Paresh Rawal, Rimi Sen, Sushmita Mukherjee, Vrajesh Hirjee"/>
    <x v="4"/>
    <s v="December 31, 2019"/>
    <n v="2021"/>
    <x v="20"/>
    <n v="20"/>
    <s v="TV-14"/>
    <x v="1"/>
    <s v="Guidance"/>
    <n v="148"/>
    <s v="Medium"/>
    <x v="43"/>
  </r>
  <r>
    <x v="3970"/>
    <x v="0"/>
    <s v="Gone are the Days"/>
    <s v="Mark Landre Gould"/>
    <s v="Lance Henriksen, Tom Berenger, Meg Steedle, Danny Trejo"/>
    <x v="2"/>
    <s v="January 1, 2019"/>
    <n v="2021"/>
    <x v="21"/>
    <n v="8"/>
    <s v="R"/>
    <x v="0"/>
    <s v="Restricted"/>
    <n v="100"/>
    <s v="Medium"/>
    <x v="294"/>
  </r>
  <r>
    <x v="3971"/>
    <x v="1"/>
    <s v="Gonul"/>
    <s v="Neslihan Yesilyurt"/>
    <s v="Gke Bahadr, Engin ztrk, Onur Saylak"/>
    <x v="104"/>
    <s v="July 12, 2017"/>
    <n v="2021"/>
    <x v="25"/>
    <n v="11"/>
    <s v="TV-14"/>
    <x v="1"/>
    <s v="Guidance"/>
    <s v="1 Season"/>
    <s v="Seasons"/>
    <x v="234"/>
  </r>
  <r>
    <x v="3972"/>
    <x v="0"/>
    <s v="Good Kids"/>
    <s v="Chris McCoy"/>
    <s v="Nicholas Braun, Zoey Deutch, Mateo Arias, Israel Broussard, Dayo Okeniyi, Julia Garner, Kevin Chapman, Ashley Judd"/>
    <x v="2"/>
    <s v="January 19, 2017"/>
    <n v="2021"/>
    <x v="32"/>
    <n v="10"/>
    <s v="R"/>
    <x v="0"/>
    <s v="Restricted"/>
    <n v="90"/>
    <s v="Medium"/>
    <x v="56"/>
  </r>
  <r>
    <x v="3973"/>
    <x v="0"/>
    <s v="Good Kill"/>
    <s v="Andrew Niccol"/>
    <s v="Ethan Hawke, January Jones, Bruce Greenwood, Zo Kravitz, Jake Abel, Ryan Montano, Dylan Kenin, Stafford Douglas"/>
    <x v="2"/>
    <s v="April 2, 2017"/>
    <n v="2021"/>
    <x v="28"/>
    <n v="12"/>
    <s v="R"/>
    <x v="0"/>
    <s v="Restricted"/>
    <n v="103"/>
    <s v="Medium"/>
    <x v="24"/>
  </r>
  <r>
    <x v="3974"/>
    <x v="0"/>
    <s v="Good Kisser"/>
    <s v="Wendy Jo Carlton"/>
    <s v="Kari Alison Hodge, Rachel Paulson, Julia Eringer"/>
    <x v="2"/>
    <s v="August 20, 2020"/>
    <n v="2021"/>
    <x v="23"/>
    <n v="7"/>
    <s v="TV-MA"/>
    <x v="0"/>
    <s v="Restricted"/>
    <n v="75"/>
    <s v="Short"/>
    <x v="22"/>
  </r>
  <r>
    <x v="3975"/>
    <x v="0"/>
    <s v="Good Luck"/>
    <s v="Tarek Abdel Moaty"/>
    <s v="Ahmed Eid, May Kassab, Diaa El Merghany, Samy Maghawry, Badria Tolba, Hassan Abdulfattah, Ahmed Safwat, Sayed Sadek, Laila Gamal"/>
    <x v="65"/>
    <s v="June 21, 2019"/>
    <n v="2021"/>
    <x v="10"/>
    <n v="14"/>
    <s v="TV-MA"/>
    <x v="0"/>
    <s v="Restricted"/>
    <n v="99"/>
    <s v="Medium"/>
    <x v="3"/>
  </r>
  <r>
    <x v="3976"/>
    <x v="0"/>
    <s v="Good Night, and Good Luck"/>
    <s v="George Clooney"/>
    <s v="David Strathairn, Patricia Clarkson, George Clooney, Jeff Daniels, Robert Downey Jr., Frank Langella, Ray Wise, Robert John Burke, Tate Donovan, Alex Borstein, Matt Ross, Grant Heslov"/>
    <x v="467"/>
    <s v="June 2, 2019"/>
    <n v="2021"/>
    <x v="19"/>
    <n v="21"/>
    <s v="PG"/>
    <x v="2"/>
    <s v="Guidance"/>
    <n v="93"/>
    <s v="Medium"/>
    <x v="24"/>
  </r>
  <r>
    <x v="3977"/>
    <x v="0"/>
    <s v="Good People"/>
    <s v="Henrik Ruben Genz"/>
    <s v="James Franco, Kate Hudson, Tom Wilkinson, Omar Sy, Sam Spruell, Anna Friel, Thomas Arnold, Oliver Dimsdale, Diana Hardcastle, Michael Jibson, Diarmaid Murtagh"/>
    <x v="468"/>
    <s v="September 8, 2017"/>
    <n v="2021"/>
    <x v="28"/>
    <n v="12"/>
    <s v="R"/>
    <x v="0"/>
    <s v="Restricted"/>
    <n v="90"/>
    <s v="Medium"/>
    <x v="88"/>
  </r>
  <r>
    <x v="3978"/>
    <x v="0"/>
    <s v="GoodFellas"/>
    <s v="Martin Scorsese"/>
    <s v="Robert De Niro, Ray Liotta, Joe Pesci, Lorraine Bracco, Paul Sorvino, Frank Sivero, Tony Darrow, Mike Starr, Frank Vincent, Chuck Low"/>
    <x v="2"/>
    <s v="January 1, 2021"/>
    <n v="2021"/>
    <x v="29"/>
    <n v="36"/>
    <s v="R"/>
    <x v="0"/>
    <s v="Restricted"/>
    <n v="145"/>
    <s v="Medium"/>
    <x v="38"/>
  </r>
  <r>
    <x v="3979"/>
    <x v="0"/>
    <s v="Gook"/>
    <s v="Justin Chon"/>
    <s v="Simone Baker, Justin Chon, David So, Curtiss Cook Jr., Sang Chon, Ben Munoz, Omono Okojie, Isaiah Jarel"/>
    <x v="2"/>
    <s v="March 6, 2018"/>
    <n v="2021"/>
    <x v="5"/>
    <n v="9"/>
    <s v="TV-MA"/>
    <x v="0"/>
    <s v="Restricted"/>
    <n v="95"/>
    <s v="Medium"/>
    <x v="44"/>
  </r>
  <r>
    <x v="3980"/>
    <x v="0"/>
    <s v="Goon"/>
    <s v="Michael Dowse"/>
    <s v="Seann William Scott, Jay Baruchel, Liev Schreiber, Alison Pill, Marc-Andr Grondin, Kim Coates, Eugene Levy, Nicholas Campbell, Richard Clarkin, Jonathan Cherry"/>
    <x v="14"/>
    <s v="August 15, 2017"/>
    <n v="2021"/>
    <x v="15"/>
    <n v="15"/>
    <s v="R"/>
    <x v="0"/>
    <s v="Restricted"/>
    <n v="92"/>
    <s v="Medium"/>
    <x v="175"/>
  </r>
  <r>
    <x v="3981"/>
    <x v="0"/>
    <s v="Goosebumps 2: Haunted Halloween"/>
    <s v="Ari Sandel"/>
    <s v="Jeremy Ray Taylor, Madison Iseman, Caleel Harris, Wendi McLendon-Covey, Chris Parnell, Ken Jeong, Jack Black"/>
    <x v="31"/>
    <s v="April 25, 2019"/>
    <n v="2021"/>
    <x v="21"/>
    <n v="8"/>
    <s v="PG"/>
    <x v="2"/>
    <s v="Guidance"/>
    <n v="90"/>
    <s v="Medium"/>
    <x v="17"/>
  </r>
  <r>
    <x v="3982"/>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69"/>
    <s v="November 1, 2019"/>
    <n v="2021"/>
    <x v="11"/>
    <n v="25"/>
    <s v="R"/>
    <x v="0"/>
    <s v="Restricted"/>
    <n v="137"/>
    <s v="Medium"/>
    <x v="36"/>
  </r>
  <r>
    <x v="3983"/>
    <x v="0"/>
    <s v="Gothika"/>
    <s v="Mathieu Kassovitz"/>
    <s v="Halle Berry, Robert Downey Jr., Charles S. Dutton, John Carroll Lynch, Bernard Hill, Penlope Cruz, Dorian Harewood, Bronwen Mantel"/>
    <x v="470"/>
    <s v="January 1, 2021"/>
    <n v="2021"/>
    <x v="13"/>
    <n v="23"/>
    <s v="R"/>
    <x v="0"/>
    <s v="Restricted"/>
    <n v="98"/>
    <s v="Medium"/>
    <x v="94"/>
  </r>
  <r>
    <x v="3984"/>
    <x v="0"/>
    <s v="Gour Hari Dastaan: The Freedom File"/>
    <s v="Ananth Narayan Mahadevan"/>
    <s v="Vinay Pathak, Konkona Sen Sharma, Ranvir Shorey, Tannishtha Chatterjee, Rajit Kapoor, Vikram Gokhale, Vipin Sharma, Rahul Vohra, Saurabh Shukla, Asrani"/>
    <x v="4"/>
    <s v="October 15, 2017"/>
    <n v="2021"/>
    <x v="25"/>
    <n v="11"/>
    <s v="TV-14"/>
    <x v="1"/>
    <s v="Guidance"/>
    <n v="109"/>
    <s v="Medium"/>
    <x v="0"/>
  </r>
  <r>
    <x v="3985"/>
    <x v="0"/>
    <s v="Gran Torino"/>
    <s v="Clint Eastwood"/>
    <s v="Clint Eastwood, Bee Vang, Ahney Her, Christopher Carley, John Carroll Lynch, Brian Haley, Geraldine Hughes, Brian Howe, William Hill, Dreama Walker"/>
    <x v="15"/>
    <s v="October 1, 2020"/>
    <n v="2021"/>
    <x v="16"/>
    <n v="18"/>
    <s v="R"/>
    <x v="0"/>
    <s v="Restricted"/>
    <n v="117"/>
    <s v="Medium"/>
    <x v="24"/>
  </r>
  <r>
    <x v="3986"/>
    <x v="0"/>
    <s v="Grand Masti"/>
    <s v="Indra Kumar"/>
    <s v="Riteish Deshmukh, Vivek Oberoi, Aftab Shivdasani, Suresh Menon, Manjari Fadnis, Sonalee Kulkarni, Karishma Tanna, Kainaat Arora, Bruna Abdullah, Maryam Zakaria, Pradeep Singh Rawat"/>
    <x v="4"/>
    <s v="March 1, 2018"/>
    <n v="2021"/>
    <x v="4"/>
    <n v="13"/>
    <s v="TV-MA"/>
    <x v="0"/>
    <s v="Restricted"/>
    <n v="93"/>
    <s v="Medium"/>
    <x v="48"/>
  </r>
  <r>
    <x v="3987"/>
    <x v="0"/>
    <s v="Grass"/>
    <s v="Tanuj Chopra"/>
    <s v="Emily Chang, Pia Shah, Anthony Ma"/>
    <x v="2"/>
    <s v="February 14, 2019"/>
    <n v="2021"/>
    <x v="5"/>
    <n v="9"/>
    <s v="TV-MA"/>
    <x v="0"/>
    <s v="Restricted"/>
    <n v="57"/>
    <s v="Short"/>
    <x v="56"/>
  </r>
  <r>
    <x v="3988"/>
    <x v="0"/>
    <s v="Grease"/>
    <s v="Randal Kleiser"/>
    <s v="John Travolta, Olivia Newton-John, Stockard Channing, Jeff Conaway, Barry Pearl, Michael Tucci, Kelly Ward, Didi Conn, Jamie Donnelly, Dinah Manoff, Eve Arden, Dody Goodman, Sid Caesar, Joan Blondell, Frankie Avalon"/>
    <x v="2"/>
    <s v="November 1, 2019"/>
    <n v="2021"/>
    <x v="7"/>
    <n v="48"/>
    <s v="PG"/>
    <x v="2"/>
    <s v="Guidance"/>
    <n v="110"/>
    <s v="Medium"/>
    <x v="293"/>
  </r>
  <r>
    <x v="3989"/>
    <x v="0"/>
    <s v="Green Room"/>
    <s v="Jeremy Saulnier"/>
    <s v="Anton Yelchin, Imogen Poots, Patrick Stewart, Alia Shawkat, Joe Cole, Callum Turner, Macon Blair, David W. Thompson, Mark Webber, Eric Edelstein, Kai Lennox"/>
    <x v="2"/>
    <s v="November 12, 2018"/>
    <n v="2021"/>
    <x v="25"/>
    <n v="11"/>
    <s v="R"/>
    <x v="0"/>
    <s v="Restricted"/>
    <n v="95"/>
    <s v="Medium"/>
    <x v="94"/>
  </r>
  <r>
    <x v="3990"/>
    <x v="0"/>
    <s v="Green White Green (And All the Beautiful Colours in My Mosaic of Madness)"/>
    <s v="Abba T. Makama"/>
    <s v="Ifeanyi Dike Jr., Jamal Ibrahim, Samuel Robinson, Cristabel Goddy, Okey Uzoeshi, Bimbo Manuel, Meg Otanwa, Eric Didie, Donatus Ekwuazi, Omoye Uzamere"/>
    <x v="9"/>
    <s v="January 1, 2018"/>
    <n v="2021"/>
    <x v="32"/>
    <n v="10"/>
    <s v="TV-MA"/>
    <x v="0"/>
    <s v="Restricted"/>
    <n v="102"/>
    <s v="Medium"/>
    <x v="122"/>
  </r>
  <r>
    <x v="3991"/>
    <x v="0"/>
    <s v="Guy Martin: Last Flight of the Vulcan Bomber"/>
    <s v="James Woodroffe"/>
    <s v="Guy Martin, Kevin Stone, Shaun Dooley"/>
    <x v="1"/>
    <s v="July 26, 2019"/>
    <n v="2021"/>
    <x v="25"/>
    <n v="11"/>
    <s v="TV-G"/>
    <x v="2"/>
    <s v="Guidance"/>
    <n v="57"/>
    <s v="Short"/>
    <x v="98"/>
  </r>
  <r>
    <x v="3992"/>
    <x v="0"/>
    <s v="Hroes"/>
    <s v="Esteban Vidal"/>
    <s v="Fabrizio Copano, Juanita Ringeling, Fernando Alarcn, Delfina Guzmn, Paty Cofr, Andrs Rilln, Julio Jung, Nicols Oyarzn"/>
    <x v="215"/>
    <s v="August 19, 2018"/>
    <n v="2021"/>
    <x v="25"/>
    <n v="11"/>
    <s v="TV-MA"/>
    <x v="0"/>
    <s v="Restricted"/>
    <n v="91"/>
    <s v="Medium"/>
    <x v="43"/>
  </r>
  <r>
    <x v="3993"/>
    <x v="0"/>
    <s v="Hkmet Kadin"/>
    <s v="Sermiyan Midyat"/>
    <s v="Demet Akba, Sermiyan Midyat, Mahir pek, Glhan Tekin, Burcu Gnder, Cezmi Baskn, Renan Bilek, Ayberk Attila, Rza Akn, Blent olak"/>
    <x v="104"/>
    <s v="March 10, 2017"/>
    <n v="2021"/>
    <x v="4"/>
    <n v="13"/>
    <s v="TV-MA"/>
    <x v="0"/>
    <s v="Restricted"/>
    <n v="100"/>
    <s v="Medium"/>
    <x v="43"/>
  </r>
  <r>
    <x v="3994"/>
    <x v="0"/>
    <s v="Hkmet Kadin 2"/>
    <s v="Sermiyan Midyat"/>
    <s v="Demet Akba, Sermiyan Midyat, Mahir pek, Glhan Tekin, Burcu Gnder, Mine enhuy Teber, Osman Alka, Blent olak, Olgun Toker, Doukan Polat"/>
    <x v="104"/>
    <s v="March 10, 2017"/>
    <n v="2021"/>
    <x v="4"/>
    <n v="13"/>
    <s v="TV-14"/>
    <x v="1"/>
    <s v="Guidance"/>
    <n v="101"/>
    <s v="Medium"/>
    <x v="43"/>
  </r>
  <r>
    <x v="3995"/>
    <x v="0"/>
    <s v="Hadi nallah"/>
    <s v="Ali Taner Baltac"/>
    <s v="Bra Pekin, Murat Boz, Cezmi Baskn, inasi Yurtsever, dil Dizdar, Hlya Glsen Irmak, Canan zer, enay Bozoklar, Emrah Kaman, Mjde Uzman"/>
    <x v="104"/>
    <s v="April 4, 2018"/>
    <n v="2021"/>
    <x v="28"/>
    <n v="12"/>
    <s v="TV-14"/>
    <x v="1"/>
    <s v="Guidance"/>
    <n v="95"/>
    <s v="Medium"/>
    <x v="4"/>
  </r>
  <r>
    <x v="3996"/>
    <x v="0"/>
    <s v="Hairspray"/>
    <s v="Adam Shankman"/>
    <s v="Nikki Blonsky, John Travolta, Michelle Pfeiffer, Christopher Walken, Amanda Bynes, James Marsden, Queen Latifah, Zac Efron, Brittany Snow, Allison Janney, Elijah Kelley, Jerry Stiller"/>
    <x v="22"/>
    <s v="January 1, 2020"/>
    <n v="2021"/>
    <x v="18"/>
    <n v="19"/>
    <s v="PG"/>
    <x v="2"/>
    <s v="Guidance"/>
    <n v="116"/>
    <s v="Medium"/>
    <x v="130"/>
  </r>
  <r>
    <x v="3997"/>
    <x v="0"/>
    <s v="HALO Legends"/>
    <s v="Shinji Aramaki, Mamoru Oshii, Hideki Futamura, Toshiyuki Kanno, Tomoki Kyoda, Koichi Mashimo, Yasushi Muraki, Daisuke Nishio, Frank O'Connor, Koji Sawai, Joseph Chou, Hiroshi Yamazaki"/>
    <s v="Andy McAvin, James Faulkner, Luci Christian, John Swasey"/>
    <x v="37"/>
    <s v="May 1, 2017"/>
    <n v="2021"/>
    <x v="17"/>
    <n v="17"/>
    <s v="PG-13"/>
    <x v="1"/>
    <s v="Guidance"/>
    <n v="117"/>
    <s v="Medium"/>
    <x v="249"/>
  </r>
  <r>
    <x v="3998"/>
    <x v="0"/>
    <s v="Halo: The Fall of Reach"/>
    <s v="Ian Kirby"/>
    <s v="Jen Taylor, Steve Downes, Michelle Lukes, Britt Baron, Travis Willingham, John Bently, Todd Haberkorn, Cole Jensen"/>
    <x v="2"/>
    <s v="March 7, 2016"/>
    <n v="2021"/>
    <x v="25"/>
    <n v="11"/>
    <s v="TV-14"/>
    <x v="1"/>
    <s v="Guidance"/>
    <n v="65"/>
    <s v="Short"/>
    <x v="26"/>
  </r>
  <r>
    <x v="3999"/>
    <x v="0"/>
    <s v="Hamara Dil Aapke Paas Hai"/>
    <s v="Satish Kaushik"/>
    <s v="Anil Kapoor, Aishwarya Rai Bachchan, Sonali Bendre, Puru Rajkumar, Anupam Kher, Satish Kaushik, Mukesh Rishi, Jaspal Bhatti, Razak Khan, Himani Shivpuri, Smita Jaykar, Tanaaz Currim Irani"/>
    <x v="4"/>
    <s v="March 1, 2018"/>
    <n v="2021"/>
    <x v="42"/>
    <n v="26"/>
    <s v="TV-14"/>
    <x v="1"/>
    <s v="Guidance"/>
    <n v="158"/>
    <s v="Medium"/>
    <x v="51"/>
  </r>
  <r>
    <x v="4000"/>
    <x v="0"/>
    <s v="Hamburger Hill"/>
    <s v="John Irvin"/>
    <s v="Anthony Barille, Michael Boatman, Don Cheadle, Michael Dolan, Don James, Dylan McDermott, Michael A. Nickles, Harry O'Reilly, Daniel O'Shea, Tim Quill, Tommy Swerdlow, Courtney B. Vance, Steven Weber, Tegan West"/>
    <x v="2"/>
    <s v="November 23, 2019"/>
    <n v="2021"/>
    <x v="9"/>
    <n v="39"/>
    <s v="R"/>
    <x v="0"/>
    <s v="Restricted"/>
    <n v="110"/>
    <s v="Medium"/>
    <x v="8"/>
  </r>
  <r>
    <x v="4001"/>
    <x v="0"/>
    <s v="Hamza's Suitcase"/>
    <s v="Akram Farouk"/>
    <s v="Hamada Helal, Yousra El Lozy, Ahmed Fathy, Mohammed Tharwat, Samia Trabelsi, Diaa El-Merghani, Abdalah Mishrif, Mohamed Metwalli, Samy Maghawry, Bayoumi Fouad, Inas al-Najjar, Taher Abu Lela"/>
    <x v="65"/>
    <s v="May 2, 2019"/>
    <n v="2021"/>
    <x v="5"/>
    <n v="9"/>
    <s v="TV-14"/>
    <x v="1"/>
    <s v="Guidance"/>
    <n v="79"/>
    <s v="Short"/>
    <x v="43"/>
  </r>
  <r>
    <x v="4002"/>
    <x v="0"/>
    <s v="Hangman"/>
    <s v="Johnny Martin"/>
    <s v="Al Pacino, Karl Urban, Brittany Snow, Joe Anderson, Sarah Shahi, Sloane Warren, Chelle Ramos, Steve Coulter, Michael Rose"/>
    <x v="2"/>
    <s v="May 6, 2020"/>
    <n v="2021"/>
    <x v="5"/>
    <n v="9"/>
    <s v="R"/>
    <x v="0"/>
    <s v="Restricted"/>
    <n v="99"/>
    <s v="Medium"/>
    <x v="7"/>
  </r>
  <r>
    <x v="4003"/>
    <x v="0"/>
    <s v="Hank: Five Years from the Brink"/>
    <s v="Joe Berlinger"/>
    <s v="Henry Paulson, Wendy Paulson"/>
    <x v="2"/>
    <s v="August 25, 2018"/>
    <n v="2021"/>
    <x v="4"/>
    <n v="13"/>
    <s v="TV-14"/>
    <x v="1"/>
    <s v="Guidance"/>
    <n v="86"/>
    <s v="Short"/>
    <x v="65"/>
  </r>
  <r>
    <x v="4004"/>
    <x v="0"/>
    <s v="Hans Zimmer: Live in Prague"/>
    <s v="Tim Van Someren"/>
    <s v="Hans Zimmer"/>
    <x v="1"/>
    <s v="March 1, 2018"/>
    <n v="2021"/>
    <x v="5"/>
    <n v="9"/>
    <s v="TV-G"/>
    <x v="2"/>
    <s v="Guidance"/>
    <n v="138"/>
    <s v="Medium"/>
    <x v="233"/>
  </r>
  <r>
    <x v="4005"/>
    <x v="0"/>
    <s v="Happy Hunting"/>
    <s v="Joe Dietsch, Louie Gibson"/>
    <s v="Martin Dingle-Wall, Ken Lally, Kenny Wormald, Connor Williams, Gary Sturm, C.J. Baker, Jeremy Lawson, Liesel Hanson, Kenneth Billings, Michael Tipps"/>
    <x v="2"/>
    <s v="January 1, 2018"/>
    <n v="2021"/>
    <x v="5"/>
    <n v="9"/>
    <s v="TV-MA"/>
    <x v="0"/>
    <s v="Restricted"/>
    <n v="91"/>
    <s v="Medium"/>
    <x v="143"/>
  </r>
  <r>
    <x v="4006"/>
    <x v="0"/>
    <s v="Happy Times"/>
    <s v="Luis Javier M. Henaine"/>
    <s v="Luis Arrieta, Cassandra Ciangherotti, Humberto Busto, Ivn Arana, Brbara de Regil, Miguel Rodarte"/>
    <x v="38"/>
    <s v="February 8, 2017"/>
    <n v="2021"/>
    <x v="28"/>
    <n v="12"/>
    <s v="NR"/>
    <x v="4"/>
    <s v="Guidance"/>
    <n v="79"/>
    <s v="Short"/>
    <x v="4"/>
  </r>
  <r>
    <x v="4007"/>
    <x v="0"/>
    <s v="Hard Tide"/>
    <s v="Robert Osman, Nathanael Wiseman"/>
    <s v="Nathanael Wiseman, Mem Ferda, Alexandra Newick, Oliver Stark, Kat Gellin, Andy Lucas, Ralph Brown, Beverly Hills"/>
    <x v="1"/>
    <s v="September 6, 2017"/>
    <n v="2021"/>
    <x v="25"/>
    <n v="11"/>
    <s v="TV-MA"/>
    <x v="0"/>
    <s v="Restricted"/>
    <n v="79"/>
    <s v="Short"/>
    <x v="44"/>
  </r>
  <r>
    <x v="4008"/>
    <x v="0"/>
    <s v="Hardcore Henry"/>
    <s v="Ilya Naishuller"/>
    <s v="Sharlto Copley, Danila Kozlovsky, Haley Bennett, Andrey Dementiev, Dasha Charusha, Svetlana Ustinova, Tim Roth, Ilya Naishuller"/>
    <x v="471"/>
    <s v="August 1, 2020"/>
    <n v="2021"/>
    <x v="25"/>
    <n v="11"/>
    <s v="R"/>
    <x v="0"/>
    <s v="Restricted"/>
    <n v="96"/>
    <s v="Medium"/>
    <x v="193"/>
  </r>
  <r>
    <x v="4009"/>
    <x v="0"/>
    <s v="Harold &amp; Kumar Escape from Guantanamo Bay"/>
    <s v="Jon Hurwitz, Hayden Schlossberg"/>
    <s v="John Cho, Kal Penn, Rob Corddry, Jack Conley, Roger Bart, Neil Patrick Harris, Danneel Ackles, Eric Winter, Paula Garcs, Jon Reep, Missi Pyle"/>
    <x v="2"/>
    <s v="October 1, 2019"/>
    <n v="2021"/>
    <x v="16"/>
    <n v="18"/>
    <s v="R"/>
    <x v="0"/>
    <s v="Restricted"/>
    <n v="101"/>
    <s v="Medium"/>
    <x v="29"/>
  </r>
  <r>
    <x v="4010"/>
    <x v="0"/>
    <s v="Harold &amp; Kumar Go to White Castle"/>
    <s v="Danny Leiner"/>
    <s v="John Cho, Kal Penn, Paula Garcs, Neil Patrick Harris, David Krumholtz, Eddie Kaye Thomas, Christopher Meloni, Ryan Reynolds, Fred Willard"/>
    <x v="472"/>
    <s v="January 1, 2020"/>
    <n v="2021"/>
    <x v="14"/>
    <n v="22"/>
    <s v="R"/>
    <x v="0"/>
    <s v="Restricted"/>
    <n v="88"/>
    <s v="Short"/>
    <x v="29"/>
  </r>
  <r>
    <x v="4011"/>
    <x v="0"/>
    <s v="Harold and Lillian: A Hollywood Love Story"/>
    <s v="Daniel Raim"/>
    <s v="Harold Michelson, Lillian Michelson, Mel Brooks, Francis Ford Coppola, Danny DeVito"/>
    <x v="2"/>
    <s v="November 25, 2018"/>
    <n v="2021"/>
    <x v="25"/>
    <n v="11"/>
    <s v="TV-14"/>
    <x v="1"/>
    <s v="Guidance"/>
    <n v="95"/>
    <s v="Medium"/>
    <x v="65"/>
  </r>
  <r>
    <x v="4012"/>
    <x v="0"/>
    <s v="Harriet the Spy: Blog Wars"/>
    <s v="Ron Oliver"/>
    <s v="Jennifer Stone, Kristin Booth, Wesley Morgan, Doug Murray, Shauna MacDonald, Jason Blicker, Jayne Eastwood, Melinda Shankar, Alexander Conti, Vanessa Morgan"/>
    <x v="14"/>
    <s v="April 15, 2018"/>
    <n v="2021"/>
    <x v="3"/>
    <n v="16"/>
    <s v="TV-G"/>
    <x v="2"/>
    <s v="Guidance"/>
    <n v="87"/>
    <s v="Short"/>
    <x v="17"/>
  </r>
  <r>
    <x v="4013"/>
    <x v="0"/>
    <s v="Harry and Snowman"/>
    <s v="Ron Davis"/>
    <s v="Harry DeLeyer"/>
    <x v="2"/>
    <s v="January 15, 2017"/>
    <n v="2021"/>
    <x v="25"/>
    <n v="11"/>
    <s v="TV-PG"/>
    <x v="2"/>
    <s v="Guidance"/>
    <n v="83"/>
    <s v="Short"/>
    <x v="187"/>
  </r>
  <r>
    <x v="4014"/>
    <x v="0"/>
    <s v="Harry Benson: Shoot First"/>
    <s v="Justin Bare, Matthew Miele"/>
    <s v="Harry Benson"/>
    <x v="2"/>
    <s v="May 1, 2017"/>
    <n v="2021"/>
    <x v="32"/>
    <n v="10"/>
    <s v="NR"/>
    <x v="4"/>
    <s v="Guidance"/>
    <n v="90"/>
    <s v="Medium"/>
    <x v="65"/>
  </r>
  <r>
    <x v="4015"/>
    <x v="0"/>
    <s v="Haseena Maan Jaayegi"/>
    <s v="David Dhawan"/>
    <s v="Sanjay Dutt, Govinda, Karisma Kapoor, Pooja Batra, Kader Khan, Paresh Rawal, Satish Kaushik, Aruna Irani, Anupam Kher, Ashish Vidyarthi, Aashif Sheikh, Asrani, Razak Khan, Shakti Kapoor, Bindu, Mahavir Shah, Mohan Joshi, Anil Dhawan"/>
    <x v="4"/>
    <s v="March 1, 2018"/>
    <n v="2021"/>
    <x v="31"/>
    <n v="27"/>
    <s v="TV-PG"/>
    <x v="2"/>
    <s v="Guidance"/>
    <n v="151"/>
    <s v="Medium"/>
    <x v="15"/>
  </r>
  <r>
    <x v="4016"/>
    <x v="0"/>
    <s v="Haunting on Fraternity Row"/>
    <s v="Brant Sersen"/>
    <s v="Jacob Artist, Jayson Blair, Shanley Caswell, Claudia Lee, Ashton Moio, Cameron Moulene, Molly Tarlov, Chester Rushing"/>
    <x v="2"/>
    <s v="March 1, 2019"/>
    <n v="2021"/>
    <x v="21"/>
    <n v="8"/>
    <s v="TV-MA"/>
    <x v="0"/>
    <s v="Restricted"/>
    <n v="99"/>
    <s v="Medium"/>
    <x v="143"/>
  </r>
  <r>
    <x v="4017"/>
    <x v="0"/>
    <s v="Have You Seen the Listers?"/>
    <s v="Eddie Martin"/>
    <s v="Anthony Lister"/>
    <x v="54"/>
    <s v="February 1, 2019"/>
    <n v="2021"/>
    <x v="5"/>
    <n v="9"/>
    <s v="TV-MA"/>
    <x v="0"/>
    <s v="Restricted"/>
    <n v="86"/>
    <s v="Short"/>
    <x v="98"/>
  </r>
  <r>
    <x v="4018"/>
    <x v="0"/>
    <s v="Havenhurst"/>
    <s v="Andrew C. Erin"/>
    <s v="Julie Benz, Belle Shouse, Josh Stamberg, Danielle Harris, Douglas Tait, Matt Lasky, Dendrie Taylor, Toby Huss, Jennifer Blanc, Fionnula Flanagan"/>
    <x v="2"/>
    <s v="June 10, 2017"/>
    <n v="2021"/>
    <x v="32"/>
    <n v="10"/>
    <s v="TV-MA"/>
    <x v="0"/>
    <s v="Restricted"/>
    <n v="85"/>
    <s v="Short"/>
    <x v="94"/>
  </r>
  <r>
    <x v="4019"/>
    <x v="0"/>
    <s v="Haywire"/>
    <s v="Steven Soderbergh"/>
    <s v="Gina Carano, Michael Fassbender, Ewan McGregor, Bill Paxton, Channing Tatum, Antonio Banderas, Mathieu Kassovitz, Michael Angarano, Michael Douglas, Anthony Brandon Wong"/>
    <x v="473"/>
    <s v="March 1, 2020"/>
    <n v="2021"/>
    <x v="15"/>
    <n v="15"/>
    <s v="R"/>
    <x v="0"/>
    <s v="Restricted"/>
    <n v="93"/>
    <s v="Medium"/>
    <x v="12"/>
  </r>
  <r>
    <x v="4020"/>
    <x v="0"/>
    <s v="He Named Me Malala"/>
    <s v="Davis Guggenheim"/>
    <s v="Malala Yousafzai"/>
    <x v="474"/>
    <s v="June 1, 2018"/>
    <n v="2021"/>
    <x v="25"/>
    <n v="11"/>
    <s v="PG-13"/>
    <x v="1"/>
    <s v="Guidance"/>
    <n v="89"/>
    <s v="Short"/>
    <x v="65"/>
  </r>
  <r>
    <x v="4021"/>
    <x v="0"/>
    <s v="He's Out There"/>
    <s v="Quinn Lasher"/>
    <s v="Yvonne Strahovski, Anna Pniowsky, Abigail Pniowsky, Ryan McDonald, Justin Bruening, Julian Bailey"/>
    <x v="2"/>
    <s v="January 12, 2019"/>
    <n v="2021"/>
    <x v="21"/>
    <n v="8"/>
    <s v="R"/>
    <x v="0"/>
    <s v="Restricted"/>
    <n v="89"/>
    <s v="Short"/>
    <x v="94"/>
  </r>
  <r>
    <x v="4022"/>
    <x v="0"/>
    <s v="Head Count"/>
    <s v="Elle Callahan"/>
    <s v="Isaac Jay, Ashleigh Morghan, Bevin Bru, Billy Meade, Hunter Peterson, Chelcie May, Tory Freeth, Michael Herman, Amaka Obiechie, Sam Marra, Cooper Rowe"/>
    <x v="2"/>
    <s v="September 13, 2019"/>
    <n v="2021"/>
    <x v="21"/>
    <n v="8"/>
    <s v="TV-MA"/>
    <x v="0"/>
    <s v="Restricted"/>
    <n v="90"/>
    <s v="Medium"/>
    <x v="143"/>
  </r>
  <r>
    <x v="4023"/>
    <x v="0"/>
    <s v="Head On"/>
    <s v="Ana Kokkinos"/>
    <s v="Alex Dimitriades, Paul Capsis, Julian Garner, Tony Nikolakopoulos, Elena Mandalis, Eugenia Fragos, Damien Fotiou, Andrea Mandalis, Maria Mercedes, Dora Kaskanis, Alex Papps, Vassili Zappa"/>
    <x v="54"/>
    <s v="August 25, 2018"/>
    <n v="2021"/>
    <x v="2"/>
    <n v="28"/>
    <s v="TV-MA"/>
    <x v="0"/>
    <s v="Restricted"/>
    <n v="104"/>
    <s v="Medium"/>
    <x v="111"/>
  </r>
  <r>
    <x v="4024"/>
    <x v="0"/>
    <s v="Heal"/>
    <s v="Kelly Noonan"/>
    <s v="Kelly Noonan, Deepak Chopra, Michael Beckwith, Joe Dispenza, Dr. Jeffrey Thompson, Gregg Braden, Joan Borysenko, Marianne Williamson"/>
    <x v="2"/>
    <s v="February 1, 2019"/>
    <n v="2021"/>
    <x v="5"/>
    <n v="9"/>
    <s v="TV-14"/>
    <x v="1"/>
    <s v="Guidance"/>
    <n v="107"/>
    <s v="Medium"/>
    <x v="65"/>
  </r>
  <r>
    <x v="4025"/>
    <x v="0"/>
    <s v="Heartbreakers"/>
    <s v="David Mirkin"/>
    <s v="Sigourney Weaver, Jennifer Love Hewitt, Ray Liotta, Jason Lee, Gene Hackman, Anne Bancroft, Jeffrey Jones, Nora Dunn, Ricky Jay, Zach Galifianakis"/>
    <x v="2"/>
    <s v="December 31, 2019"/>
    <n v="2021"/>
    <x v="11"/>
    <n v="25"/>
    <s v="PG-13"/>
    <x v="1"/>
    <s v="Guidance"/>
    <n v="124"/>
    <s v="Medium"/>
    <x v="35"/>
  </r>
  <r>
    <x v="4026"/>
    <x v="0"/>
    <s v="Heartthrob"/>
    <s v="Chris Sivertson"/>
    <s v="Aubrey Peeples, Keir Gilchrist, Peter Facinelli, Felicity Price, Ione Skye, Jimmy Bennett, Taylor Dearden"/>
    <x v="2"/>
    <s v="January 1, 2018"/>
    <n v="2021"/>
    <x v="5"/>
    <n v="9"/>
    <s v="TV-MA"/>
    <x v="0"/>
    <s v="Restricted"/>
    <n v="87"/>
    <s v="Short"/>
    <x v="7"/>
  </r>
  <r>
    <x v="4027"/>
    <x v="0"/>
    <s v="Hedgehogs"/>
    <s v="Huang Jianming"/>
    <s v="Anthony Padilla, Ian Hecox, Jenn McAllister, Jon Heder, Chevy Chase"/>
    <x v="48"/>
    <s v="April 1, 2019"/>
    <n v="2021"/>
    <x v="32"/>
    <n v="10"/>
    <s v="PG"/>
    <x v="2"/>
    <s v="Guidance"/>
    <n v="94"/>
    <s v="Medium"/>
    <x v="80"/>
  </r>
  <r>
    <x v="4028"/>
    <x v="0"/>
    <s v="Hell and Back"/>
    <s v="Tom Gianas, Ross R. Shuman"/>
    <s v="Nick Swardson, Mila Kunis, Bob Odenkirk, T.J. Miller, Rob Riggle, Susan Sarandon, Danny McBride, Jennifer Coolidge, John Farley, Maria Bamford"/>
    <x v="2"/>
    <s v="September 6, 2018"/>
    <n v="2021"/>
    <x v="25"/>
    <n v="11"/>
    <s v="R"/>
    <x v="0"/>
    <s v="Restricted"/>
    <n v="86"/>
    <s v="Short"/>
    <x v="159"/>
  </r>
  <r>
    <x v="4029"/>
    <x v="0"/>
    <s v="Hell or High Water"/>
    <s v="David Mackenzie"/>
    <s v="Jeff Bridges, Chris Pine, Ben Foster, Gil Birmingham, Marin Ireland, Katy Mixon, Dale Dickey, Kevin Rankin, William Sterchi"/>
    <x v="2"/>
    <s v="January 1, 2019"/>
    <n v="2021"/>
    <x v="32"/>
    <n v="10"/>
    <s v="R"/>
    <x v="0"/>
    <s v="Restricted"/>
    <n v="102"/>
    <s v="Medium"/>
    <x v="44"/>
  </r>
  <r>
    <x v="4030"/>
    <x v="0"/>
    <s v="Hellboy"/>
    <s v="Guillermo del Toro"/>
    <s v="Ron Perlman, John Hurt, Selma Blair, Rupert Evans, Karel Roden, Jeffrey Tambor, Doug Jones, Brian Steele, Ladislav Beran, Biddy Hodson, Corey Johnson, Kevin Trainor"/>
    <x v="2"/>
    <s v="December 1, 2018"/>
    <n v="2021"/>
    <x v="14"/>
    <n v="22"/>
    <s v="PG-13"/>
    <x v="1"/>
    <s v="Guidance"/>
    <n v="122"/>
    <s v="Medium"/>
    <x v="113"/>
  </r>
  <r>
    <x v="4031"/>
    <x v="0"/>
    <s v="Her"/>
    <s v="Spike Jonze"/>
    <s v="Joaquin Phoenix, Scarlett Johansson, Amy Adams, Rooney Mara, Olivia Wilde, Chris Pratt, Matt Letscher, Portia Doubleday"/>
    <x v="2"/>
    <s v="July 29, 2018"/>
    <n v="2021"/>
    <x v="4"/>
    <n v="13"/>
    <s v="R"/>
    <x v="0"/>
    <s v="Restricted"/>
    <n v="126"/>
    <s v="Medium"/>
    <x v="96"/>
  </r>
  <r>
    <x v="4032"/>
    <x v="0"/>
    <s v="Her Only Choice"/>
    <s v="Christel Gibson"/>
    <s v="Denise Boutte, Timon Kyle Durrett, Leon, Tamara Tunie, Vanessa Bell Calloway, Tiffany Snow, Keith Arthur Bolden, Elise Neal, Jeryl Prescott"/>
    <x v="2"/>
    <s v="May 2, 2019"/>
    <n v="2021"/>
    <x v="21"/>
    <n v="8"/>
    <s v="TV-14"/>
    <x v="1"/>
    <s v="Guidance"/>
    <n v="87"/>
    <s v="Short"/>
    <x v="24"/>
  </r>
  <r>
    <x v="4033"/>
    <x v="0"/>
    <s v="Hera Pheri"/>
    <s v="Prakash Mehra"/>
    <s v="Amitabh Bachchan, Vinod Khanna, Saira Banu, Sulakshana Pandit, Shreeram Lagoo, Pinchoo Kapoor, P. Jairaj, Yunus Parvez"/>
    <x v="4"/>
    <s v="December 31, 2019"/>
    <n v="2021"/>
    <x v="43"/>
    <n v="50"/>
    <s v="TV-14"/>
    <x v="1"/>
    <s v="Guidance"/>
    <n v="156"/>
    <s v="Medium"/>
    <x v="15"/>
  </r>
  <r>
    <x v="4034"/>
    <x v="0"/>
    <s v="Here Alone"/>
    <s v="Rod Blackhurst"/>
    <s v="Lucy Walters, Gina Piersanti, Adam David Thompson, Shane West, Ryken A. Whitfield, Abel McSurely Bradshaw, Rebecca Spiro"/>
    <x v="2"/>
    <s v="July 1, 2017"/>
    <n v="2021"/>
    <x v="32"/>
    <n v="10"/>
    <s v="TV-MA"/>
    <x v="0"/>
    <s v="Restricted"/>
    <n v="97"/>
    <s v="Medium"/>
    <x v="55"/>
  </r>
  <r>
    <x v="4035"/>
    <x v="0"/>
    <s v="Hero"/>
    <s v="Corey Yuen"/>
    <s v="Takeshi Kaneshiro, Yuen Biao, Valerie Chow, Jessica Hester Hsuan, Tak Yuen, Wah Yuen, Corey Yuen"/>
    <x v="208"/>
    <s v="August 1, 2018"/>
    <n v="2021"/>
    <x v="36"/>
    <n v="29"/>
    <s v="TV-MA"/>
    <x v="0"/>
    <s v="Restricted"/>
    <n v="89"/>
    <s v="Short"/>
    <x v="32"/>
  </r>
  <r>
    <x v="4036"/>
    <x v="0"/>
    <s v="Hickok"/>
    <s v="Timothy Woodward Jr."/>
    <s v="Luke Hemsworth, Trace Adkins, Kris Kristofferson, Bruce Dern, Cameron Richardson, Kaiwi Lyman, Hunter Fischer, Robert Catrini, Britain Simons"/>
    <x v="2"/>
    <s v="July 24, 2020"/>
    <n v="2021"/>
    <x v="5"/>
    <n v="9"/>
    <s v="TV-MA"/>
    <x v="0"/>
    <s v="Restricted"/>
    <n v="88"/>
    <s v="Short"/>
    <x v="12"/>
  </r>
  <r>
    <x v="4037"/>
    <x v="0"/>
    <s v="Hide &amp; Seek"/>
    <s v="Shawn Arranha"/>
    <s v="Purab Kohli, Arjan Bajwa, Mrinalini Sharma, Sameer Kochhar, Ayaz Khan, Amruta Patki, Pavail Gulati, Prashant, Amol Mhatre"/>
    <x v="4"/>
    <s v="March 1, 2018"/>
    <n v="2021"/>
    <x v="3"/>
    <n v="16"/>
    <s v="TV-14"/>
    <x v="1"/>
    <s v="Guidance"/>
    <n v="96"/>
    <s v="Medium"/>
    <x v="86"/>
  </r>
  <r>
    <x v="4038"/>
    <x v="0"/>
    <s v="Hide and Seek"/>
    <s v="Liu Jie"/>
    <s v="Wallace Huo, Qin Hailu, Regina Wan, Jessie Li, Dong Zijian, Li Yiqing, Fan Qianhui"/>
    <x v="103"/>
    <s v="August 19, 2017"/>
    <n v="2021"/>
    <x v="32"/>
    <n v="10"/>
    <s v="TV-14"/>
    <x v="1"/>
    <s v="Guidance"/>
    <n v="104"/>
    <s v="Medium"/>
    <x v="107"/>
  </r>
  <r>
    <x v="4039"/>
    <x v="0"/>
    <s v="Hiroshima: The Real History"/>
    <s v="Lucy van Beek"/>
    <s v="John Sessions"/>
    <x v="1"/>
    <s v="March 31, 2017"/>
    <n v="2021"/>
    <x v="25"/>
    <n v="11"/>
    <s v="TV-PG"/>
    <x v="2"/>
    <s v="Guidance"/>
    <n v="95"/>
    <s v="Medium"/>
    <x v="65"/>
  </r>
  <r>
    <x v="4040"/>
    <x v="0"/>
    <s v="Hisss"/>
    <s v="Jennifer Lynch"/>
    <s v="Mallika Sherawat, Irrfan Khan, Jeff Doucette, Divya Dutta, Raman Trikha, Mahmoud Babai, Raj Bhansali, Sunny Charles, Tony Ciccone, Parvez Khan"/>
    <x v="145"/>
    <s v="December 1, 2017"/>
    <n v="2021"/>
    <x v="3"/>
    <n v="16"/>
    <s v="TV-MA"/>
    <x v="0"/>
    <s v="Restricted"/>
    <n v="97"/>
    <s v="Medium"/>
    <x v="86"/>
  </r>
  <r>
    <x v="4041"/>
    <x v="0"/>
    <s v="History of Joy"/>
    <s v="Vishnu Govindhan"/>
    <s v="Vishnu Vinay, Vinay Forrt, Saikumar, Joju George, Nobi, Sreekumar, Nandu, Sunil Sukhada"/>
    <x v="4"/>
    <s v="August 1, 2018"/>
    <n v="2021"/>
    <x v="5"/>
    <n v="9"/>
    <s v="TV-14"/>
    <x v="1"/>
    <s v="Guidance"/>
    <n v="118"/>
    <s v="Medium"/>
    <x v="3"/>
  </r>
  <r>
    <x v="4042"/>
    <x v="0"/>
    <s v="Hitch"/>
    <s v="Andy Tennant"/>
    <s v="Will Smith, Eva Mendes, Kevin James, Amber Valletta, Julie Ann Emery, Adam Arkin, Robinne Lee, Nathan Lee Graham, Michael Rapaport, Jeffrey Donovan"/>
    <x v="2"/>
    <s v="January 1, 2020"/>
    <n v="2021"/>
    <x v="19"/>
    <n v="21"/>
    <s v="PG-13"/>
    <x v="1"/>
    <s v="Guidance"/>
    <n v="118"/>
    <s v="Medium"/>
    <x v="35"/>
  </r>
  <r>
    <x v="4043"/>
    <x v="0"/>
    <s v="Ho Mann Jahaan"/>
    <s v="Asim Raza"/>
    <s v="Adeel Hussain, Mahira Khan, Sheheryar Munawar, Sonya Jehan, Bushra Ansari, Nimra Bucha, Arshad Mahmud, Jamal Shah"/>
    <x v="283"/>
    <s v="July 1, 2017"/>
    <n v="2021"/>
    <x v="25"/>
    <n v="11"/>
    <s v="TV-PG"/>
    <x v="2"/>
    <s v="Guidance"/>
    <n v="170"/>
    <s v="Medium"/>
    <x v="23"/>
  </r>
  <r>
    <x v="4044"/>
    <x v="0"/>
    <s v="Hokkabaz"/>
    <s v="Ali Taner Baltac, Cem Ylmaz"/>
    <s v="Cem Ylmaz, Mazhar Alanson, zlem Tekin, Tuna Orhan, Tuncer Salman, Kemal nci, Grgen z, Caner Alkaya, Aye Abana, Bahtiyar Engin"/>
    <x v="104"/>
    <s v="March 10, 2017"/>
    <n v="2021"/>
    <x v="20"/>
    <n v="20"/>
    <s v="TV-MA"/>
    <x v="0"/>
    <s v="Restricted"/>
    <n v="118"/>
    <s v="Medium"/>
    <x v="36"/>
  </r>
  <r>
    <x v="4045"/>
    <x v="0"/>
    <s v="Holding the Man"/>
    <s v="Neil Armfield"/>
    <s v="Ryan Corr, Craig Stott, Kerry Fox, Camilla Ah Kin, Sarah Snook, Guy Pearce, Anthony LaPaglia, Geoffrey Rush"/>
    <x v="54"/>
    <s v="August 1, 2016"/>
    <n v="2021"/>
    <x v="25"/>
    <n v="11"/>
    <s v="TV-MA"/>
    <x v="0"/>
    <s v="Restricted"/>
    <n v="128"/>
    <s v="Medium"/>
    <x v="134"/>
  </r>
  <r>
    <x v="4046"/>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475"/>
    <s v="July 15, 2016"/>
    <n v="2021"/>
    <x v="32"/>
    <n v="10"/>
    <s v="TV-MA"/>
    <x v="0"/>
    <s v="Restricted"/>
    <n v="106"/>
    <s v="Medium"/>
    <x v="106"/>
  </r>
  <r>
    <x v="4047"/>
    <x v="0"/>
    <s v="Holy Man 2"/>
    <s v="Note Chern-Yim"/>
    <s v="Apisit Opasaimlikit, Suthep Po-ngam, Phichet Iamchaonaa, Note Chern-Yim"/>
    <x v="57"/>
    <s v="July 30, 2018"/>
    <n v="2021"/>
    <x v="16"/>
    <n v="18"/>
    <s v="TV-14"/>
    <x v="1"/>
    <s v="Guidance"/>
    <n v="92"/>
    <s v="Medium"/>
    <x v="295"/>
  </r>
  <r>
    <x v="4048"/>
    <x v="0"/>
    <s v="Holy Man 3"/>
    <s v="Note Chern-Yim"/>
    <s v="Krissada Sukosol, Natee Aekwijit, Yoakyake Chernyim, Der Doksadao, Note Chern-Yim, Kohtee Aramboy, Chaleumpol Tikumpornteerawong"/>
    <x v="57"/>
    <s v="July 30, 2018"/>
    <n v="2021"/>
    <x v="3"/>
    <n v="16"/>
    <s v="TV-MA"/>
    <x v="0"/>
    <s v="Restricted"/>
    <n v="102"/>
    <s v="Medium"/>
    <x v="295"/>
  </r>
  <r>
    <x v="4049"/>
    <x v="0"/>
    <s v="Hombanna"/>
    <s v="Rakshith Thirthahalli"/>
    <s v="Subbu Talabi, Dhanu Gowda, H.G. Dattatreya, Suchendra Prasad, Ambujakshi, Neenasam Ashwath"/>
    <x v="4"/>
    <s v="May 1, 2018"/>
    <n v="2021"/>
    <x v="5"/>
    <n v="9"/>
    <s v="TV-14"/>
    <x v="1"/>
    <s v="Guidance"/>
    <n v="126"/>
    <s v="Medium"/>
    <x v="3"/>
  </r>
  <r>
    <x v="4050"/>
    <x v="0"/>
    <s v="Honey 2"/>
    <s v="Bille Woodruff"/>
    <s v="Kat Graham, Mario Lopez, Audrina Patridge, Seychelle Gabriel, Randy Wayne, Brandon Molale, Melissa Molinaro, Jossara Jinaro, Lonette McKee, Laurieann Gibson, Christopher Shazar"/>
    <x v="2"/>
    <s v="October 1, 2019"/>
    <n v="2021"/>
    <x v="15"/>
    <n v="15"/>
    <s v="PG-13"/>
    <x v="1"/>
    <s v="Guidance"/>
    <n v="111"/>
    <s v="Medium"/>
    <x v="21"/>
  </r>
  <r>
    <x v="4051"/>
    <x v="0"/>
    <s v="Honey: Rise Up and Dance"/>
    <s v="Bille Woodruff"/>
    <s v="Teyana Taylor, Sierra Aylina McClain, Bryshere Gray"/>
    <x v="2"/>
    <s v="April 3, 2018"/>
    <n v="2021"/>
    <x v="21"/>
    <n v="8"/>
    <s v="PG-13"/>
    <x v="1"/>
    <s v="Guidance"/>
    <n v="100"/>
    <s v="Medium"/>
    <x v="24"/>
  </r>
  <r>
    <x v="4052"/>
    <x v="0"/>
    <s v="Hoodwinked Too! Hood vs. Evil"/>
    <s v="Mike Disa"/>
    <s v="Hayden Panettiere, Glenn Close, Patrick Warburton, Joan Cusack, David Ogden Stiers, Bill Hader, Amy Poehler, Andy Dick, Martin Short, Brad Garrett, Cheech Marin, Tommy Chong, Heidi Klum, Wayne Newton"/>
    <x v="2"/>
    <s v="November 3, 2018"/>
    <n v="2021"/>
    <x v="15"/>
    <n v="15"/>
    <s v="PG"/>
    <x v="2"/>
    <s v="Guidance"/>
    <n v="86"/>
    <s v="Short"/>
    <x v="17"/>
  </r>
  <r>
    <x v="4053"/>
    <x v="0"/>
    <s v="Hope Aur Hum"/>
    <s v="Sudip Bandyopadhyay"/>
    <s v="Naseeruddin Shah, Kabir Sajid, Sonali Kulkarni, Amir Bashir, Naveen Kasturia, Neha Chauhan, Virti Vaghani"/>
    <x v="4"/>
    <s v="September 1, 2018"/>
    <n v="2021"/>
    <x v="21"/>
    <n v="8"/>
    <s v="TV-14"/>
    <x v="1"/>
    <s v="Guidance"/>
    <n v="95"/>
    <s v="Medium"/>
    <x v="73"/>
  </r>
  <r>
    <x v="4054"/>
    <x v="0"/>
    <s v="Hope Springs Eternal"/>
    <s v="Jack C. Newell"/>
    <s v="Mia Rose Frampton, Beth Lacke, Stony Blyden, Juliette Angelo, Lauren Giraldo, Beau Brooks, Pej Vahdat"/>
    <x v="2"/>
    <s v="November 8, 2018"/>
    <n v="2021"/>
    <x v="21"/>
    <n v="8"/>
    <s v="PG"/>
    <x v="2"/>
    <s v="Guidance"/>
    <n v="79"/>
    <s v="Short"/>
    <x v="24"/>
  </r>
  <r>
    <x v="4055"/>
    <x v="0"/>
    <s v="Hope: One in a Billion"/>
    <s v="Brodje Wemboendja"/>
    <s v="Gift Ngoepe"/>
    <x v="401"/>
    <s v="December 15, 2019"/>
    <n v="2021"/>
    <x v="5"/>
    <n v="9"/>
    <s v="TV-14"/>
    <x v="1"/>
    <s v="Guidance"/>
    <n v="81"/>
    <s v="Short"/>
    <x v="102"/>
  </r>
  <r>
    <x v="4056"/>
    <x v="0"/>
    <s v="Horns"/>
    <s v="Alexandre Aja"/>
    <s v="Daniel Radcliffe, Juno Temple, Max Minghella, Joe Anderson, Kelli Garner, Heather Graham, David Morse, Kathleen Quinlan, James Remar"/>
    <x v="14"/>
    <s v="August 1, 2019"/>
    <n v="2021"/>
    <x v="4"/>
    <n v="13"/>
    <s v="R"/>
    <x v="0"/>
    <s v="Restricted"/>
    <n v="120"/>
    <s v="Medium"/>
    <x v="296"/>
  </r>
  <r>
    <x v="4057"/>
    <x v="0"/>
    <s v="Horror Story"/>
    <s v="Ayush Raina"/>
    <s v="Karan Kundra, Nishant Malkani, Hassan Zaidi, Ravish Desai, Radhika Menon, Aparna Bajpai, Nandini Vaid, Sheetal Singh, Bikramjeet Singh, Masood Akhtar"/>
    <x v="4"/>
    <s v="April 12, 2019"/>
    <n v="2021"/>
    <x v="4"/>
    <n v="13"/>
    <s v="TV-14"/>
    <x v="1"/>
    <s v="Guidance"/>
    <n v="85"/>
    <s v="Short"/>
    <x v="52"/>
  </r>
  <r>
    <x v="4058"/>
    <x v="0"/>
    <s v="Hostiles"/>
    <s v="Scott Cooper"/>
    <s v="Christian Bale, Rosamund Pike, Wes Studi, Jesse Plemons, Timothe Chalamet, Ben Foster, Adam Beach, Rory Cochrane, Peter Mullan, Scott Wilson, Paul Anderson, Jonathan Majors, John Benjamin Hickey, Q'orianka Kilcher, Ryan Bingham"/>
    <x v="2"/>
    <s v="August 15, 2018"/>
    <n v="2021"/>
    <x v="5"/>
    <n v="9"/>
    <s v="R"/>
    <x v="0"/>
    <s v="Restricted"/>
    <n v="134"/>
    <s v="Medium"/>
    <x v="24"/>
  </r>
  <r>
    <x v="4059"/>
    <x v="0"/>
    <s v="Hot Bot"/>
    <s v="Michael Polish"/>
    <s v="Cynthia Kirchner, Doug Haley, Zack Pearlman, Larry Miller, Danny Masterson, Anthony Anderson, David Shackelford, Donald Faison, Angela Kinsey, Kirby Bliss Blanton, John Robinson"/>
    <x v="2"/>
    <s v="March 1, 2016"/>
    <n v="2021"/>
    <x v="32"/>
    <n v="10"/>
    <s v="NR"/>
    <x v="4"/>
    <s v="Guidance"/>
    <n v="93"/>
    <s v="Medium"/>
    <x v="5"/>
  </r>
  <r>
    <x v="4060"/>
    <x v="0"/>
    <s v="Hot Property"/>
    <s v="Max McGill"/>
    <s v="MyAnna Buring, Tom Rhys Harries, Ella Smith, Sam Phillips, Kate Bracken"/>
    <x v="1"/>
    <s v="August 13, 2017"/>
    <n v="2021"/>
    <x v="32"/>
    <n v="10"/>
    <s v="TV-MA"/>
    <x v="0"/>
    <s v="Restricted"/>
    <n v="82"/>
    <s v="Short"/>
    <x v="56"/>
  </r>
  <r>
    <x v="4061"/>
    <x v="0"/>
    <s v="Hot Rod"/>
    <s v="Akiva Schaffer"/>
    <s v="Andy Samberg, Jorma Taccone, Bill Hader, Danny McBride, Isla Fisher, Sissy Spacek, Ian McShane, Will Arnett, Chris Parnell, Chester Tam"/>
    <x v="2"/>
    <s v="November 20, 2019"/>
    <n v="2021"/>
    <x v="18"/>
    <n v="19"/>
    <s v="PG-13"/>
    <x v="1"/>
    <s v="Guidance"/>
    <n v="88"/>
    <s v="Short"/>
    <x v="175"/>
  </r>
  <r>
    <x v="4062"/>
    <x v="0"/>
    <s v="Hotel Pacific"/>
    <s v="Janusz Majewski"/>
    <s v="Marek Kondrat, Roman Wilhelmi, Roman Skamene, estmr anda, Micha Pawlicki, Martin Hron, Stanisawa Celiska, Joanna Kasperska, Jaroslava Schallerov"/>
    <x v="476"/>
    <s v="October 1, 2019"/>
    <n v="2021"/>
    <x v="6"/>
    <n v="51"/>
    <s v="TV-MA"/>
    <x v="0"/>
    <s v="Restricted"/>
    <n v="96"/>
    <s v="Medium"/>
    <x v="66"/>
  </r>
  <r>
    <x v="4063"/>
    <x v="0"/>
    <s v="Hotel Transylvania 3: Summer Vacation"/>
    <s v="Genndy Tartakovsky"/>
    <s v="Adam Sandler, Selena Gomez, Kevin James, Kathryn Hahn, Andy Samberg, David Spade, Steve Buscemi, Fran Drescher, Molly Shannon, Mel Brooks, Keegan-Michael Key"/>
    <x v="2"/>
    <s v="January 24, 2019"/>
    <n v="2021"/>
    <x v="21"/>
    <n v="8"/>
    <s v="PG"/>
    <x v="2"/>
    <s v="Guidance"/>
    <n v="97"/>
    <s v="Medium"/>
    <x v="17"/>
  </r>
  <r>
    <x v="4064"/>
    <x v="0"/>
    <s v="House at the End of the Street"/>
    <s v="Mark Tonderai"/>
    <s v="Gil Bellows, Max Thieriot, Jennifer Lawrence, Elisabeth Shue, Jordan Hayes, James Thomas, Eva Link, Nolan Gerard Funk, Allie MacDonald, Krista Bridges"/>
    <x v="14"/>
    <s v="May 8, 2020"/>
    <n v="2021"/>
    <x v="10"/>
    <n v="14"/>
    <s v="PG-13"/>
    <x v="1"/>
    <s v="Guidance"/>
    <n v="101"/>
    <s v="Medium"/>
    <x v="94"/>
  </r>
  <r>
    <x v="4065"/>
    <x v="0"/>
    <s v="House of Z"/>
    <s v="Sandy Chronopoulos"/>
    <s v="Zac Posen"/>
    <x v="14"/>
    <s v="January 6, 2018"/>
    <n v="2021"/>
    <x v="32"/>
    <n v="10"/>
    <s v="TV-14"/>
    <x v="1"/>
    <s v="Guidance"/>
    <n v="88"/>
    <s v="Short"/>
    <x v="65"/>
  </r>
  <r>
    <x v="4066"/>
    <x v="0"/>
    <s v="Houston, We Have a Problem!"/>
    <s v="Ziga Virc"/>
    <s v="Slavoj Zizek"/>
    <x v="477"/>
    <s v="July 20, 2017"/>
    <n v="2021"/>
    <x v="32"/>
    <n v="10"/>
    <s v="TV-14"/>
    <x v="1"/>
    <s v="Guidance"/>
    <n v="84"/>
    <s v="Short"/>
    <x v="122"/>
  </r>
  <r>
    <x v="4067"/>
    <x v="0"/>
    <s v="How the Beatles Changed the World"/>
    <s v="Tom O'Dell"/>
    <s v="George Harrison, John Lennon, Ringo Starr, Paul McCartney, Brian Epstein"/>
    <x v="31"/>
    <s v="February 1, 2018"/>
    <n v="2021"/>
    <x v="5"/>
    <n v="9"/>
    <s v="TV-PG"/>
    <x v="2"/>
    <s v="Guidance"/>
    <n v="110"/>
    <s v="Medium"/>
    <x v="18"/>
  </r>
  <r>
    <x v="4068"/>
    <x v="0"/>
    <s v="How the Grinch Stole Christmas"/>
    <s v="Ron Howard"/>
    <s v="Jim Carrey, Taylor Momsen, Jeffrey Tambor, Christine Baranski, Bill Irwin, Molly Shannon, Clint Howard, Josh Ryan Evans, Mindy Sterling, Anthony Hopkins"/>
    <x v="2"/>
    <s v="June 1, 2017"/>
    <n v="2021"/>
    <x v="42"/>
    <n v="26"/>
    <s v="PG"/>
    <x v="2"/>
    <s v="Guidance"/>
    <n v="105"/>
    <s v="Medium"/>
    <x v="17"/>
  </r>
  <r>
    <x v="4069"/>
    <x v="0"/>
    <s v="How to Be a Latin Lover"/>
    <s v="Ken Marino"/>
    <s v="Eugenio Derbez, Salma Hayek, Rob Lowe, Raphael Alejandro, Kristen Bell, Raquel Welch, Linda Lavin, Rene Taylor, Rob Riggle, Rob Corddry, Rob Huebel, Michael Cera, Michaela Watkins"/>
    <x v="227"/>
    <s v="November 1, 2019"/>
    <n v="2021"/>
    <x v="5"/>
    <n v="9"/>
    <s v="PG-13"/>
    <x v="1"/>
    <s v="Guidance"/>
    <n v="116"/>
    <s v="Medium"/>
    <x v="5"/>
  </r>
  <r>
    <x v="4070"/>
    <x v="0"/>
    <s v="How to Be a Player"/>
    <s v="Lionel C. Martin"/>
    <s v="Bill Bellamy, Natalie Desselle, Lark Voorhies, Mari Morrow, Pierre Edwards, Jermaine 'Huggy' Hopkins, Anthony Johnson, Max Julien, Beverly Johnson, Gilbert Gottfried, Bernie Mac"/>
    <x v="2"/>
    <s v="November 1, 2019"/>
    <n v="2021"/>
    <x v="36"/>
    <n v="29"/>
    <s v="R"/>
    <x v="0"/>
    <s v="Restricted"/>
    <n v="94"/>
    <s v="Medium"/>
    <x v="5"/>
  </r>
  <r>
    <x v="4071"/>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s v="April 1, 2018"/>
    <n v="2021"/>
    <x v="39"/>
    <n v="31"/>
    <s v="PG-13"/>
    <x v="1"/>
    <s v="Guidance"/>
    <n v="116"/>
    <s v="Medium"/>
    <x v="21"/>
  </r>
  <r>
    <x v="4072"/>
    <x v="0"/>
    <s v="Hridaynath"/>
    <s v="Amar Gupte"/>
    <s v="Jackie Shroff, Aditya Pancholi, Swarangi Maharte, Ameya Hunaswadkar, Urmila Matondkar"/>
    <x v="4"/>
    <s v="January 1, 2018"/>
    <n v="2021"/>
    <x v="10"/>
    <n v="14"/>
    <s v="TV-14"/>
    <x v="1"/>
    <s v="Guidance"/>
    <n v="103"/>
    <s v="Medium"/>
    <x v="3"/>
  </r>
  <r>
    <x v="4073"/>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s v="June 1, 2020"/>
    <n v="2021"/>
    <x v="17"/>
    <n v="17"/>
    <s v="PG-13"/>
    <x v="1"/>
    <s v="Guidance"/>
    <n v="83"/>
    <s v="Short"/>
    <x v="26"/>
  </r>
  <r>
    <x v="4074"/>
    <x v="0"/>
    <s v="Hum Saath-Saath Hain"/>
    <s v="Sooraj R. Barjatya"/>
    <s v="Salman Khan, Karisma Kapoor, Saif Ali Khan, Tabu, Sonali Bendre, Mohnish Bahl, Mahesh Thakur, Neelam, Alok Nath, Satish Shah"/>
    <x v="4"/>
    <s v="January 1, 2018"/>
    <n v="2021"/>
    <x v="31"/>
    <n v="27"/>
    <s v="TV-G"/>
    <x v="2"/>
    <s v="Guidance"/>
    <n v="176"/>
    <s v="Medium"/>
    <x v="51"/>
  </r>
  <r>
    <x v="4075"/>
    <x v="0"/>
    <s v="Humko Deewana Kar Gaye"/>
    <s v="Raj Kanwar"/>
    <s v="Akshay Kumar, Katrina Kaif, Bipasha Basu, Bhagyashree, Shernaz Patel, Vivek Shaq, Mahesh Thakur, Ranjeet, Nina Kulkarni, Puneet Issar, Anju Mahendru, Manoj Joshi, Anil Kapoor"/>
    <x v="4"/>
    <s v="October 22, 2017"/>
    <n v="2021"/>
    <x v="20"/>
    <n v="20"/>
    <s v="TV-PG"/>
    <x v="2"/>
    <s v="Guidance"/>
    <n v="149"/>
    <s v="Medium"/>
    <x v="99"/>
  </r>
  <r>
    <x v="4076"/>
    <x v="0"/>
    <s v="Hungerford"/>
    <s v="Drew Casson"/>
    <s v="Drew Casson, Georgia Bradley, Sam Carter, Tom Scarlett, Nigel Morgan, Colin Stark, Kitty Speed"/>
    <x v="1"/>
    <s v="June 23, 2018"/>
    <n v="2021"/>
    <x v="28"/>
    <n v="12"/>
    <s v="TV-MA"/>
    <x v="0"/>
    <s v="Restricted"/>
    <n v="79"/>
    <s v="Short"/>
    <x v="62"/>
  </r>
  <r>
    <x v="4077"/>
    <x v="0"/>
    <s v="Hunt to Kill"/>
    <s v="Keoni Waxman"/>
    <s v="Steve Austin, Gil Bellows, Gary Daniels, Marie Avgeropoulos, Emilie Ullerup, Michael Eklund, Eric Roberts, Michael Hogan, Donnelly Rhodes, Adrian Holmes"/>
    <x v="24"/>
    <s v="January 1, 2020"/>
    <n v="2021"/>
    <x v="3"/>
    <n v="16"/>
    <s v="R"/>
    <x v="0"/>
    <s v="Restricted"/>
    <n v="97"/>
    <s v="Medium"/>
    <x v="12"/>
  </r>
  <r>
    <x v="4078"/>
    <x v="0"/>
    <s v="Hunter's Prayer"/>
    <s v="Jonathan Mostow"/>
    <s v="Sam Worthington, Odeya Rush, Amy Landecker, Allen Leech, Vernica Echegui"/>
    <x v="478"/>
    <s v="October 22, 2019"/>
    <n v="2021"/>
    <x v="25"/>
    <n v="11"/>
    <s v="R"/>
    <x v="0"/>
    <s v="Restricted"/>
    <n v="91"/>
    <s v="Medium"/>
    <x v="219"/>
  </r>
  <r>
    <x v="4079"/>
    <x v="0"/>
    <s v="Hurricane Bianca"/>
    <s v="Matt Kugelman"/>
    <s v="Roy Haylock, Bianca Leigh, Denton Blane Everett, Willam Belli, D.J. &quot;Shangela&quot; Pierce, Justin &quot;Alyssa Edwards&quot; Johnson, Molly Ryman, Ted Ferguson, Rachel Dratch, Alan Cumming, Margaret Cho, RuPaul"/>
    <x v="2"/>
    <s v="January 1, 2017"/>
    <n v="2021"/>
    <x v="32"/>
    <n v="10"/>
    <s v="TV-MA"/>
    <x v="0"/>
    <s v="Restricted"/>
    <n v="85"/>
    <s v="Short"/>
    <x v="112"/>
  </r>
  <r>
    <x v="4080"/>
    <x v="0"/>
    <s v="Hurricane Bianca: From Russia With Hate"/>
    <s v="Matt Kugelman"/>
    <s v="Roy Haylock, Rachel Dratch, Brian McCook, D.J. &quot;Shangela&quot; Pierce, Doug Plaut, Cheyenne Jackson, Kristen Johnston, Heather McDonald, Wanda Sykes, Janeane Garofalo"/>
    <x v="2"/>
    <s v="August 15, 2018"/>
    <n v="2021"/>
    <x v="21"/>
    <n v="8"/>
    <s v="TV-MA"/>
    <x v="0"/>
    <s v="Restricted"/>
    <n v="85"/>
    <s v="Short"/>
    <x v="112"/>
  </r>
  <r>
    <x v="4081"/>
    <x v="0"/>
    <s v="Hustle &amp; Flow"/>
    <s v="Craig Brewer"/>
    <s v="Terrence Howard, Anthony Anderson, Taryn Manning, Taraji P. Henson, DJ Qualls, Ludacris, Paula Jai Parker, Elise Neal, Isaac Hayes"/>
    <x v="2"/>
    <s v="December 1, 2019"/>
    <n v="2021"/>
    <x v="19"/>
    <n v="21"/>
    <s v="R"/>
    <x v="0"/>
    <s v="Restricted"/>
    <n v="117"/>
    <s v="Medium"/>
    <x v="210"/>
  </r>
  <r>
    <x v="4082"/>
    <x v="0"/>
    <s v="Hypersomnia"/>
    <s v="Gabriel Grieco"/>
    <s v="Yamila Saud, Gerardo Romano, Jimena Barn, Vanesa Gonzlez, Candela Vetrano, Florencia Torrente, Nazareno Casero, Sofa Gala, Gustavo Garzn, Beln Chavanne, Fabiana Cantilo, Peter Lanzani"/>
    <x v="42"/>
    <s v="June 8, 2017"/>
    <n v="2021"/>
    <x v="32"/>
    <n v="10"/>
    <s v="TV-MA"/>
    <x v="0"/>
    <s v="Restricted"/>
    <n v="84"/>
    <s v="Short"/>
    <x v="86"/>
  </r>
  <r>
    <x v="4083"/>
    <x v="0"/>
    <s v="I Am"/>
    <s v="Onir"/>
    <s v="Juhi Chawla, Rahul Bose, Nandita Das, Sanjay Suri, Manisha Koirala, Purab Kohli, Shernaz Patel, Abhimanyu Singh, Arjun Mathur, Radhika Apte"/>
    <x v="479"/>
    <s v="March 4, 2019"/>
    <n v="2021"/>
    <x v="3"/>
    <n v="16"/>
    <s v="TV-MA"/>
    <x v="0"/>
    <s v="Restricted"/>
    <n v="106"/>
    <s v="Medium"/>
    <x v="0"/>
  </r>
  <r>
    <x v="4084"/>
    <x v="0"/>
    <s v="I Am Bolt"/>
    <s v="Benjamin Turner, Gabe Turner"/>
    <s v="Usain Bolt"/>
    <x v="1"/>
    <s v="October 1, 2017"/>
    <n v="2021"/>
    <x v="32"/>
    <n v="10"/>
    <s v="PG"/>
    <x v="2"/>
    <s v="Guidance"/>
    <n v="107"/>
    <s v="Medium"/>
    <x v="187"/>
  </r>
  <r>
    <x v="4085"/>
    <x v="0"/>
    <s v="I Am Jane Doe"/>
    <s v="Mary Mazzio"/>
    <s v="Jessica Chastain"/>
    <x v="2"/>
    <s v="May 26, 2017"/>
    <n v="2021"/>
    <x v="5"/>
    <n v="9"/>
    <s v="TV-14"/>
    <x v="1"/>
    <s v="Guidance"/>
    <n v="98"/>
    <s v="Medium"/>
    <x v="65"/>
  </r>
  <r>
    <x v="4086"/>
    <x v="0"/>
    <s v="I Am Maris"/>
    <s v="Laura VanZee Taylor"/>
    <s v="Maris Degener"/>
    <x v="2"/>
    <s v="April 1, 2019"/>
    <n v="2021"/>
    <x v="21"/>
    <n v="8"/>
    <s v="TV-14"/>
    <x v="1"/>
    <s v="Guidance"/>
    <n v="54"/>
    <s v="Short"/>
    <x v="65"/>
  </r>
  <r>
    <x v="4087"/>
    <x v="0"/>
    <s v="I Am Not Madame Bovary"/>
    <s v="Feng Xiaogang"/>
    <s v="Fan Bingbing, Guo Tao, Da Peng, Zhang Jiayi, Yu Hewei, Yi Zhao, Zonghan Li, Zhao Lixin, Tian Xiaojie, Yin Yuanzhang, Enhe Feng, Xin Liu, Jiang Yongbo"/>
    <x v="103"/>
    <s v="September 2, 2017"/>
    <n v="2021"/>
    <x v="32"/>
    <n v="10"/>
    <s v="TV-14"/>
    <x v="1"/>
    <s v="Guidance"/>
    <n v="139"/>
    <s v="Medium"/>
    <x v="36"/>
  </r>
  <r>
    <x v="4088"/>
    <x v="0"/>
    <s v="I Am Vengeance"/>
    <s v="Ross Boyask"/>
    <s v="Stu Bennett, Anna Shaffer, Mark Griffin, Bryan Larkin, Kevin Leslie, Gary Daniels"/>
    <x v="1"/>
    <s v="December 22, 2018"/>
    <n v="2021"/>
    <x v="21"/>
    <n v="8"/>
    <s v="R"/>
    <x v="0"/>
    <s v="Restricted"/>
    <n v="93"/>
    <s v="Medium"/>
    <x v="12"/>
  </r>
  <r>
    <x v="4089"/>
    <x v="0"/>
    <s v="I Am Wrath"/>
    <s v="Chuck Russell"/>
    <s v="John Travolta, Christopher Meloni, Amanda Schull, Sam Trammell, Patrick St. Esprit, Rebecca De Mornay, Asante Jones, Paul Sloan, Luis Da Silva Jr., Jordan Whalen"/>
    <x v="2"/>
    <s v="September 16, 2019"/>
    <n v="2021"/>
    <x v="32"/>
    <n v="10"/>
    <s v="R"/>
    <x v="0"/>
    <s v="Restricted"/>
    <n v="91"/>
    <s v="Medium"/>
    <x v="8"/>
  </r>
  <r>
    <x v="4090"/>
    <x v="0"/>
    <s v="I Don't Know How She Does It"/>
    <s v="Douglas McGrath"/>
    <s v="Sarah Jessica Parker, Pierce Brosnan, Greg Kinnear, Christina Hendricks, Kelsey Grammer, Seth Meyers, Olivia Munn, Jane Curtin, Mark Blum, Busy Philipps, Sarah Shahi, Jessica Szohr"/>
    <x v="2"/>
    <s v="March 23, 2019"/>
    <n v="2021"/>
    <x v="15"/>
    <n v="15"/>
    <s v="PG-13"/>
    <x v="1"/>
    <s v="Guidance"/>
    <n v="89"/>
    <s v="Short"/>
    <x v="5"/>
  </r>
  <r>
    <x v="4091"/>
    <x v="0"/>
    <s v="I Fine... Thank You... Love You"/>
    <s v="Mez Tharatorn"/>
    <s v="Preechaya Pongthananikorn, Sunny Suwanmethanont, Sora Aoi, Puttachat Pongsuchat, Popetorn Soonthornyanakij"/>
    <x v="57"/>
    <s v="September 5, 2018"/>
    <n v="2021"/>
    <x v="28"/>
    <n v="12"/>
    <s v="TV-14"/>
    <x v="1"/>
    <s v="Guidance"/>
    <n v="116"/>
    <s v="Medium"/>
    <x v="4"/>
  </r>
  <r>
    <x v="4092"/>
    <x v="0"/>
    <s v="I, Daniel Blake"/>
    <s v="Ken Loach"/>
    <s v="Dave Johns, Hayley Squires, Briana Shann, Dylan McKiernan, Kate Rutter, Sharon Percy, Kema Sikazwe, Steven Richens"/>
    <x v="480"/>
    <s v="April 19, 2019"/>
    <n v="2021"/>
    <x v="32"/>
    <n v="10"/>
    <s v="R"/>
    <x v="0"/>
    <s v="Restricted"/>
    <n v="100"/>
    <s v="Medium"/>
    <x v="44"/>
  </r>
  <r>
    <x v="4093"/>
    <x v="0"/>
    <s v="I'll See You in My Dreams"/>
    <s v="Brett Haley"/>
    <s v="Blythe Danner, Martin Starr, June Squibb, Rhea Perlman, Mary Kay Place, Malin Akerman, Sam Elliott, Aarti Mann, Mark Adair-Rios, Ashley Spillers"/>
    <x v="2"/>
    <s v="October 22, 2019"/>
    <n v="2021"/>
    <x v="25"/>
    <n v="11"/>
    <s v="PG-13"/>
    <x v="1"/>
    <s v="Guidance"/>
    <n v="96"/>
    <s v="Medium"/>
    <x v="22"/>
  </r>
  <r>
    <x v="4094"/>
    <x v="0"/>
    <s v="I'm in Love with a Church Girl"/>
    <s v="Steve Race"/>
    <s v="Ja Rule, Adrienne Bailon, Stephen Baldwin, Vincent Pastore, Michael Madsen, T-Bone, Martin Kove, Toby Mac"/>
    <x v="2"/>
    <s v="October 1, 2017"/>
    <n v="2021"/>
    <x v="4"/>
    <n v="13"/>
    <s v="PG"/>
    <x v="2"/>
    <s v="Guidance"/>
    <n v="119"/>
    <s v="Medium"/>
    <x v="110"/>
  </r>
  <r>
    <x v="4095"/>
    <x v="0"/>
    <s v="Ice Guardians"/>
    <s v="Brett Harvey"/>
    <s v="Dave Brown, Brett Hull, Rob Ray, Jarome Iginla, Wendel Clark, Scott Parker, Dave schultz, Jay Baruchel"/>
    <x v="481"/>
    <s v="October 1, 2017"/>
    <n v="2021"/>
    <x v="32"/>
    <n v="10"/>
    <s v="TV-MA"/>
    <x v="0"/>
    <s v="Restricted"/>
    <n v="108"/>
    <s v="Medium"/>
    <x v="102"/>
  </r>
  <r>
    <x v="4096"/>
    <x v="0"/>
    <s v="Iceman"/>
    <s v="Law Wing-cheong"/>
    <s v="Donnie Yen, Wang Baoqiang, Shengyi Huang, Yu Kang, Simon Yam, Lam Suet, Singh Hartihan Bitto, Mark Wu"/>
    <x v="23"/>
    <s v="January 23, 2018"/>
    <n v="2021"/>
    <x v="28"/>
    <n v="12"/>
    <s v="R"/>
    <x v="0"/>
    <s v="Restricted"/>
    <n v="104"/>
    <s v="Medium"/>
    <x v="193"/>
  </r>
  <r>
    <x v="4097"/>
    <x v="0"/>
    <s v="Ideachi Kalpana"/>
    <s v="Sachin"/>
    <s v="Bhargavi Chirmuley, Mahesh Kothare, Sachin, Ashok Saraf, Nirmiti Sawant"/>
    <x v="4"/>
    <s v="January 1, 2018"/>
    <n v="2021"/>
    <x v="3"/>
    <n v="16"/>
    <s v="TV-14"/>
    <x v="1"/>
    <s v="Guidance"/>
    <n v="124"/>
    <s v="Medium"/>
    <x v="4"/>
  </r>
  <r>
    <x v="4098"/>
    <x v="0"/>
    <s v="Igor"/>
    <s v="Tony Leondis"/>
    <s v="John Cusack, Steve Buscemi, Sean Hayes, Molly Shannon, Eddie Izzard, Jennifer Coolidge, Jay Leno"/>
    <x v="49"/>
    <s v="September 1, 2019"/>
    <n v="2021"/>
    <x v="16"/>
    <n v="18"/>
    <s v="PG"/>
    <x v="2"/>
    <s v="Guidance"/>
    <n v="87"/>
    <s v="Short"/>
    <x v="80"/>
  </r>
  <r>
    <x v="4099"/>
    <x v="0"/>
    <s v="Iliza Shlesinger: War Paint"/>
    <s v="Jay Chapman"/>
    <s v="Iliza Shlesinger"/>
    <x v="2"/>
    <s v="September 1, 2013"/>
    <n v="2021"/>
    <x v="4"/>
    <n v="13"/>
    <s v="NR"/>
    <x v="4"/>
    <s v="Guidance"/>
    <n v="75"/>
    <s v="Short"/>
    <x v="59"/>
  </r>
  <r>
    <x v="4100"/>
    <x v="0"/>
    <s v="Imagine That"/>
    <s v="Karey Kirkpatrick"/>
    <s v="Eddie Murphy, Thomas Haden Church, Yara Shahidi, Ronny Cox, Stephen Rannazzisi, Nicole Ari Parker, DeRay Davis, Vanessa Williams, Martin Sheen, Lauren Weedman, Timm Sharp, Bobb'e J. Thompson"/>
    <x v="28"/>
    <s v="December 7, 2019"/>
    <n v="2021"/>
    <x v="17"/>
    <n v="17"/>
    <s v="PG"/>
    <x v="2"/>
    <s v="Guidance"/>
    <n v="108"/>
    <s v="Medium"/>
    <x v="69"/>
  </r>
  <r>
    <x v="4101"/>
    <x v="0"/>
    <s v="Immoral Tales"/>
    <s v="Walerian Borowczyk"/>
    <s v="Lise Danvers, Fabrice Luchini, Charlotte Alexandra, Paloma Picasso, Pascale Christophe, Florence Bellamy, Jacopo Berinizi, Lorenzo Berinizi"/>
    <x v="29"/>
    <s v="June 6, 2019"/>
    <n v="2021"/>
    <x v="57"/>
    <n v="52"/>
    <s v="UR"/>
    <x v="4"/>
    <s v="Guidance"/>
    <n v="103"/>
    <s v="Medium"/>
    <x v="23"/>
  </r>
  <r>
    <x v="4102"/>
    <x v="0"/>
    <s v="In Search of Fellini"/>
    <s v="Taron Lexton"/>
    <s v="Ksenia Solo, Mary Lynn Rajskub, Maria Bello, Enrico Oetiker, Paolo Bernardini, Beth Riesgraf, David O'Donnell, Nancy Cartwright, Bruno Zanin, Michael Wiseman, Andrea Osvrt"/>
    <x v="2"/>
    <s v="March 19, 2018"/>
    <n v="2021"/>
    <x v="5"/>
    <n v="9"/>
    <s v="R"/>
    <x v="0"/>
    <s v="Restricted"/>
    <n v="103"/>
    <s v="Medium"/>
    <x v="8"/>
  </r>
  <r>
    <x v="4103"/>
    <x v="0"/>
    <s v="In The Deep"/>
    <s v="Johannes Roberts"/>
    <s v="Mandy Moore, Claire Holt, Matthew Modine, Chris Johnson, Yani Gellman, Santiago Segura"/>
    <x v="482"/>
    <s v="January 10, 2018"/>
    <n v="2021"/>
    <x v="5"/>
    <n v="9"/>
    <s v="PG-13"/>
    <x v="1"/>
    <s v="Guidance"/>
    <n v="89"/>
    <s v="Short"/>
    <x v="86"/>
  </r>
  <r>
    <x v="4104"/>
    <x v="0"/>
    <s v="Incir Receli 2"/>
    <s v="Ayta Arlar"/>
    <s v="Halil Sezai Parackolu, afak Pekdemir, Ahmet Uz, Mehmet Selim Akgl, Sinan alkanolu, Tuba Sarnal"/>
    <x v="104"/>
    <s v="March 10, 2017"/>
    <n v="2021"/>
    <x v="28"/>
    <n v="12"/>
    <s v="TV-14"/>
    <x v="1"/>
    <s v="Guidance"/>
    <n v="103"/>
    <s v="Medium"/>
    <x v="23"/>
  </r>
  <r>
    <x v="4105"/>
    <x v="0"/>
    <s v="Incoming"/>
    <s v="Eric Zaragosa"/>
    <s v="Scott Adkins, Aaron McCusker, Vahldin Prelic, Lukas Loughran, Michelle Lehane, Alaa Seif, Milan Kovacevic, Arkie Reece, Vladimir Alenikov, Dominic Power"/>
    <x v="189"/>
    <s v="October 26, 2018"/>
    <n v="2021"/>
    <x v="23"/>
    <n v="7"/>
    <s v="TV-MA"/>
    <x v="0"/>
    <s v="Restricted"/>
    <n v="89"/>
    <s v="Short"/>
    <x v="26"/>
  </r>
  <r>
    <x v="4106"/>
    <x v="0"/>
    <s v="Incomplete"/>
    <s v="Suman Mukhopadhyay"/>
    <s v="Ritwick Chakraborty, Swastika Mukherjee, Paoli Dam, Bratya Basu, Santu Mukherjee, Dibyendu Bhattacharya, Anindya Bandopadhyay, Poulomi Das, Nigel Akkara, Bhed Sinha"/>
    <x v="4"/>
    <s v="April 8, 2017"/>
    <n v="2021"/>
    <x v="5"/>
    <n v="9"/>
    <s v="TV-MA"/>
    <x v="0"/>
    <s v="Restricted"/>
    <n v="119"/>
    <s v="Medium"/>
    <x v="23"/>
  </r>
  <r>
    <x v="4107"/>
    <x v="0"/>
    <s v="Inconceivable"/>
    <s v="Jonathan Baker"/>
    <s v="Gina Gershon, Faye Dunaway, Nicolas Cage, Nicky Whelan, Natalie Eva Marie, Jonathan Baker, James Van Patten"/>
    <x v="11"/>
    <s v="March 1, 2018"/>
    <n v="2021"/>
    <x v="5"/>
    <n v="9"/>
    <s v="R"/>
    <x v="0"/>
    <s v="Restricted"/>
    <n v="106"/>
    <s v="Medium"/>
    <x v="7"/>
  </r>
  <r>
    <x v="4108"/>
    <x v="0"/>
    <s v="Incredibles 2 (Spanish Version)"/>
    <s v="Brad Bird"/>
    <s v="Vctor Trujillo, Consuelo Duval, Daro T. Pie, Leyla Rangel, Oliver Daz Barba, Dulce Guerrero, Eli Fucile, Martin Hernandez"/>
    <x v="2"/>
    <s v="February 8, 2019"/>
    <n v="2021"/>
    <x v="21"/>
    <n v="8"/>
    <s v="PG"/>
    <x v="2"/>
    <s v="Guidance"/>
    <n v="118"/>
    <s v="Medium"/>
    <x v="17"/>
  </r>
  <r>
    <x v="4109"/>
    <x v="0"/>
    <s v="INDIA"/>
    <s v="Sanjeev Gupta"/>
    <s v="Heeba Shah, Ashwin Shukla, Muskaan, Aldan Shaikh, Ayesha"/>
    <x v="4"/>
    <s v="February 17, 2017"/>
    <n v="2021"/>
    <x v="28"/>
    <n v="12"/>
    <s v="NR"/>
    <x v="4"/>
    <s v="Guidance"/>
    <n v="95"/>
    <s v="Medium"/>
    <x v="0"/>
  </r>
  <r>
    <x v="4110"/>
    <x v="0"/>
    <s v="Indiana Jones and the Kingdom of the Crystal Skull"/>
    <s v="Steven Spielberg"/>
    <s v="Harrison Ford, Cate Blanchett, Karen Allen, Ray Winstone, John Hurt, Jim Broadbent, Igor Jijikine, Shia LaBeouf"/>
    <x v="2"/>
    <s v="January 1, 2019"/>
    <n v="2021"/>
    <x v="16"/>
    <n v="18"/>
    <s v="PG-13"/>
    <x v="1"/>
    <s v="Guidance"/>
    <n v="123"/>
    <s v="Medium"/>
    <x v="207"/>
  </r>
  <r>
    <x v="4111"/>
    <x v="0"/>
    <s v="Indiana Jones and the Last Crusade"/>
    <s v="Steven Spielberg"/>
    <s v="Harrison Ford, Sean Connery, Denholm Elliott, Alison Doody, John Rhys-Davies, Julian Glover, River Phoenix, Michael Byrne, Kevork Malikyan, Robert Eddison"/>
    <x v="2"/>
    <s v="January 1, 2019"/>
    <n v="2021"/>
    <x v="27"/>
    <n v="37"/>
    <s v="PG-13"/>
    <x v="1"/>
    <s v="Guidance"/>
    <n v="127"/>
    <s v="Medium"/>
    <x v="92"/>
  </r>
  <r>
    <x v="4112"/>
    <x v="0"/>
    <s v="Indiana Jones and the Raiders of the Lost Ark"/>
    <s v="Steven Spielberg"/>
    <s v="Harrison Ford, Karen Allen, Paul Freeman, Ronald Lacey, John Rhys-Davies, Denholm Elliott, Alfred Molina, Wolf Kahler, Anthony Higgins, Vic Tablian"/>
    <x v="2"/>
    <s v="January 1, 2019"/>
    <n v="2021"/>
    <x v="47"/>
    <n v="45"/>
    <s v="PG"/>
    <x v="2"/>
    <s v="Guidance"/>
    <n v="116"/>
    <s v="Medium"/>
    <x v="92"/>
  </r>
  <r>
    <x v="4113"/>
    <x v="0"/>
    <s v="Indiana Jones and the Temple of Doom"/>
    <s v="Steven Spielberg"/>
    <s v="Harrison Ford, Kate Capshaw, Amrish Puri, Roshan Seth, Philip Stone, Roy Chiao, Jonathan Ke Quan, David Yip, Ric Young, Chua Kah Joo"/>
    <x v="2"/>
    <s v="January 1, 2019"/>
    <n v="2021"/>
    <x v="35"/>
    <n v="42"/>
    <s v="PG"/>
    <x v="2"/>
    <s v="Guidance"/>
    <n v="119"/>
    <s v="Medium"/>
    <x v="92"/>
  </r>
  <r>
    <x v="4114"/>
    <x v="0"/>
    <s v="Indiscretion"/>
    <s v="John Stewart Muller"/>
    <s v="Mira Sorvino, Cary Elwes, Christopher Backus, Katherine McNamara, Lisa Gay Hamilton, Melora Walters, Buck Taylor, Shane Callahan"/>
    <x v="2"/>
    <s v="February 1, 2017"/>
    <n v="2021"/>
    <x v="32"/>
    <n v="10"/>
    <s v="TV-MA"/>
    <x v="0"/>
    <s v="Restricted"/>
    <n v="99"/>
    <s v="Medium"/>
    <x v="13"/>
  </r>
  <r>
    <x v="4115"/>
    <x v="0"/>
    <s v="Inequality for All"/>
    <s v="Jacob Kornbluth"/>
    <s v="Robert Reich"/>
    <x v="2"/>
    <s v="August 29, 2018"/>
    <n v="2021"/>
    <x v="4"/>
    <n v="13"/>
    <s v="PG"/>
    <x v="2"/>
    <s v="Guidance"/>
    <n v="90"/>
    <s v="Medium"/>
    <x v="65"/>
  </r>
  <r>
    <x v="4116"/>
    <x v="0"/>
    <s v="Inglourious Basterds"/>
    <s v="Quentin Tarantino"/>
    <s v="Brad Pitt, Mlanie Laurent, Christoph Waltz, Eli Roth, Michael Fassbender, Diane Kruger, Daniel Brhl, Til Schweiger, Gedeon Burkhard, Jacky Ido, B.J. Novak, Sylvester Groth, Martin Wuttke"/>
    <x v="15"/>
    <s v="July 22, 2019"/>
    <n v="2021"/>
    <x v="17"/>
    <n v="17"/>
    <s v="R"/>
    <x v="0"/>
    <s v="Restricted"/>
    <n v="153"/>
    <s v="Medium"/>
    <x v="12"/>
  </r>
  <r>
    <x v="4117"/>
    <x v="0"/>
    <s v="Inkheart"/>
    <s v="Iain Softley"/>
    <s v="Brendan Fraser, Paul Bettany, Helen Mirren, Jim Broadbent, Andy Serkis, Sienna Guillory, Eliza Bennett, Rafi Gavron, Lesley Sharp, Jamie Foreman"/>
    <x v="483"/>
    <s v="July 1, 2019"/>
    <n v="2021"/>
    <x v="16"/>
    <n v="18"/>
    <s v="PG"/>
    <x v="2"/>
    <s v="Guidance"/>
    <n v="106"/>
    <s v="Medium"/>
    <x v="207"/>
  </r>
  <r>
    <x v="4118"/>
    <x v="0"/>
    <s v="Insan"/>
    <s v="K. Subhash"/>
    <s v="Akshay Kumar, Ajay Devgn, Tusshar Kapoor, Esha Deol, Lara Dutta, Laila, Rahul Dev, Koena Mitra, Archana Puran Singh, Sharat Saxena"/>
    <x v="4"/>
    <s v="March 1, 2018"/>
    <n v="2021"/>
    <x v="19"/>
    <n v="21"/>
    <s v="TV-14"/>
    <x v="1"/>
    <s v="Guidance"/>
    <n v="141"/>
    <s v="Medium"/>
    <x v="53"/>
  </r>
  <r>
    <x v="4119"/>
    <x v="0"/>
    <s v="Instructions Not Included"/>
    <s v="Eugenio Derbez"/>
    <s v="Eugenio Derbez, Jessica Lindsey, Loreto Peralta, Daniel Raymont, Alessandra Rosaldo, Hugo Stiglitz, Arcelia Ramrez, Sammy Prez, Agustn Bernal, Karla Souza"/>
    <x v="38"/>
    <s v="January 1, 2020"/>
    <n v="2021"/>
    <x v="4"/>
    <n v="13"/>
    <s v="PG-13"/>
    <x v="1"/>
    <s v="Guidance"/>
    <n v="122"/>
    <s v="Medium"/>
    <x v="36"/>
  </r>
  <r>
    <x v="4120"/>
    <x v="0"/>
    <s v="Internet Famous"/>
    <s v="Michael Gallagher"/>
    <s v="Shane Dawson, Steve Greene, Amanda Cerny, Christian Delgrosso, Wendy McColm, Richard Ryan, Roger Bart, John Michael Higgins, Missi Pyle, Jimmy Tatro, Tay Zonday, Adam Busch"/>
    <x v="2"/>
    <s v="July 21, 2016"/>
    <n v="2021"/>
    <x v="32"/>
    <n v="10"/>
    <s v="TV-14"/>
    <x v="1"/>
    <s v="Guidance"/>
    <n v="87"/>
    <s v="Short"/>
    <x v="5"/>
  </r>
  <r>
    <x v="4121"/>
    <x v="0"/>
    <s v="Into the Forest"/>
    <s v="Patricia Rozema"/>
    <s v="Ellen Page, Evan Rachel Wood, Max Minghella, Callum Keith Rennie, Michael Eklund, Wendy Crewson"/>
    <x v="24"/>
    <s v="November 7, 2018"/>
    <n v="2021"/>
    <x v="25"/>
    <n v="11"/>
    <s v="R"/>
    <x v="0"/>
    <s v="Restricted"/>
    <n v="102"/>
    <s v="Medium"/>
    <x v="128"/>
  </r>
  <r>
    <x v="4122"/>
    <x v="0"/>
    <s v="Inuyasha the Movie - L'isola del fuoco scarlatto"/>
    <s v="Toshiya Shinohara"/>
    <s v="Kappei Yamaguchi, Satsuki Yukino, Koji Tsujitani, Houko Kuwashima, Kumiko Watanabe, Noriko Hidaka, Ken Narita, Cho, Mamiko Noto, Nobutoshi Canna, Fumiko Orikasa, Richard Ian Cox, Moneca Stori"/>
    <x v="8"/>
    <s v="September 1, 2017"/>
    <n v="2021"/>
    <x v="14"/>
    <n v="22"/>
    <s v="TV-PG"/>
    <x v="2"/>
    <s v="Guidance"/>
    <n v="88"/>
    <s v="Short"/>
    <x v="14"/>
  </r>
  <r>
    <x v="4123"/>
    <x v="0"/>
    <s v="Inuyasha the Movie - La spada del dominatore del mondo"/>
    <s v="Toshiya Shinohara"/>
    <s v="Kappei Yamaguchi, Satsuki Yukino, Koji Tsujitani, Houko Kuwashima, Kumiko Watanabe, Ken Narita, Akio Otsuka, Kikuko Inoue"/>
    <x v="8"/>
    <s v="September 1, 2017"/>
    <n v="2021"/>
    <x v="13"/>
    <n v="23"/>
    <s v="TV-14"/>
    <x v="1"/>
    <s v="Guidance"/>
    <n v="99"/>
    <s v="Medium"/>
    <x v="14"/>
  </r>
  <r>
    <x v="4124"/>
    <x v="0"/>
    <s v="InuYasha: The Movie 2: The Castle Beyond the Looking Glass"/>
    <s v="Toshiya Shinohara"/>
    <s v="Kappei Yamaguchi, Satsuki Yukino, Koji Tsujitani, Houko Kuwashima, Kumiko Watanabe, Noriko Hidaka, Kenichi Ogata, Toshiyuki Morikawa, Mieko Harada"/>
    <x v="8"/>
    <s v="September 1, 2017"/>
    <n v="2021"/>
    <x v="12"/>
    <n v="24"/>
    <s v="TV-14"/>
    <x v="1"/>
    <s v="Guidance"/>
    <n v="99"/>
    <s v="Medium"/>
    <x v="14"/>
  </r>
  <r>
    <x v="4125"/>
    <x v="0"/>
    <s v="Invictus"/>
    <s v="Clint Eastwood"/>
    <s v="Morgan Freeman, Matt Damon, Tony Kgoroge, Patrick Mofokeng, Matt Stern, Julian Lewis Jones, Adjoa Andoh, Marguerite Wheatley, Leleti Khumalo, Patrick Lyster, Penny Downie"/>
    <x v="2"/>
    <s v="November 1, 2019"/>
    <n v="2021"/>
    <x v="17"/>
    <n v="17"/>
    <s v="PG-13"/>
    <x v="1"/>
    <s v="Guidance"/>
    <n v="134"/>
    <s v="Medium"/>
    <x v="74"/>
  </r>
  <r>
    <x v="4126"/>
    <x v="0"/>
    <s v="Inxeba"/>
    <s v="John Trengove"/>
    <s v="Nakhane Tour, Bongile Mantsai, Niza Jay, Thobani Mseleni, Gamelihle Bovana, Halalisani Bradley Cebekhulu, Inga Qwede, Sibabalwe Ngqayana, Siphosethu Ngcetane, Zwelakhe Mtsaka"/>
    <x v="484"/>
    <s v="February 1, 2018"/>
    <n v="2021"/>
    <x v="5"/>
    <n v="9"/>
    <s v="TV-MA"/>
    <x v="0"/>
    <s v="Restricted"/>
    <n v="88"/>
    <s v="Short"/>
    <x v="0"/>
  </r>
  <r>
    <x v="4127"/>
    <x v="0"/>
    <s v="Iqbal"/>
    <s v="Nagesh Kukunoor"/>
    <s v="Shreyas Talpade, Naseeruddin Shah, Girish Karnad, Shweta Prasad, Yatin Karyekar, Prateeksha Lonkar, Dilip Salgaonkar, Jyoti Joshi, Aadarsh Balakrishna, Gururaj Manepalli"/>
    <x v="4"/>
    <s v="March 1, 2018"/>
    <n v="2021"/>
    <x v="20"/>
    <n v="20"/>
    <s v="TV-Y7"/>
    <x v="3"/>
    <s v="Safe"/>
    <n v="127"/>
    <s v="Medium"/>
    <x v="0"/>
  </r>
  <r>
    <x v="4128"/>
    <x v="0"/>
    <s v="Irada Pakka"/>
    <s v="Kedar Shinde"/>
    <s v="Smita Jaykar, Siddarth Jadhav"/>
    <x v="4"/>
    <s v="March 15, 2018"/>
    <n v="2021"/>
    <x v="3"/>
    <n v="16"/>
    <s v="TV-14"/>
    <x v="1"/>
    <s v="Guidance"/>
    <n v="137"/>
    <s v="Medium"/>
    <x v="36"/>
  </r>
  <r>
    <x v="4129"/>
    <x v="0"/>
    <s v="Iron Cowboy: The Story of the 50.50.50"/>
    <s v="Jacob Schwab"/>
    <s v="James Lawrence"/>
    <x v="2"/>
    <s v="July 19, 2019"/>
    <n v="2021"/>
    <x v="21"/>
    <n v="8"/>
    <s v="TV-14"/>
    <x v="1"/>
    <s v="Guidance"/>
    <n v="77"/>
    <s v="Short"/>
    <x v="187"/>
  </r>
  <r>
    <x v="4130"/>
    <x v="0"/>
    <s v="Iron Man &amp; Captain America: Heroes United"/>
    <s v="Leo Riley"/>
    <s v="Adrian Pasdar, Roger Craig Smith, Fred Tatasciore, David Kaye, Clancy Brown, Liam O'Brien, Robin Atkin Downes, Dee Bradley Baker"/>
    <x v="2"/>
    <s v="October 12, 2014"/>
    <n v="2021"/>
    <x v="28"/>
    <n v="12"/>
    <s v="PG"/>
    <x v="2"/>
    <s v="Guidance"/>
    <n v="71"/>
    <s v="Short"/>
    <x v="148"/>
  </r>
  <r>
    <x v="4131"/>
    <x v="0"/>
    <s v="Ishqedarriyaan"/>
    <s v="V. K. Prakash"/>
    <s v="Suhasini Mulay, Kavin Dave, Evelyn Sharma"/>
    <x v="4"/>
    <s v="March 1, 2018"/>
    <n v="2021"/>
    <x v="25"/>
    <n v="11"/>
    <s v="TV-14"/>
    <x v="1"/>
    <s v="Guidance"/>
    <n v="130"/>
    <s v="Medium"/>
    <x v="23"/>
  </r>
  <r>
    <x v="4132"/>
    <x v="0"/>
    <s v="Issaq"/>
    <s v="Manish Tiwary"/>
    <s v="Prateik, Amyra Dastur, Ravi Kishan, Prashant Narayanan, Rajeshwari Sachdev, Neena Gupta, Makarand Deshpande, Vineet Kumar Singh, Amit Sial, Prashantt Guptha, Sudhir Pandey, Evelyn Sharma, Sandeep Bose"/>
    <x v="4"/>
    <s v="March 1, 2018"/>
    <n v="2021"/>
    <x v="4"/>
    <n v="13"/>
    <s v="TV-MA"/>
    <x v="0"/>
    <s v="Restricted"/>
    <n v="140"/>
    <s v="Medium"/>
    <x v="51"/>
  </r>
  <r>
    <x v="4133"/>
    <x v="0"/>
    <s v="It Takes Two"/>
    <s v="Andy Tennant"/>
    <s v="Kirstie Alley, Steve Guttenberg, Mary-Kate Olsen, Ashley Olsen, Philip Bosco, Jane Sibbett"/>
    <x v="2"/>
    <s v="November 20, 2019"/>
    <n v="2021"/>
    <x v="39"/>
    <n v="31"/>
    <s v="PG"/>
    <x v="2"/>
    <s v="Guidance"/>
    <n v="101"/>
    <s v="Medium"/>
    <x v="17"/>
  </r>
  <r>
    <x v="4134"/>
    <x v="0"/>
    <s v="It's Now or Never"/>
    <s v="Maria Ripoll"/>
    <s v="Dani Rovira, Mara Valverde, Jordi Snchez, Joaqun Nez, Alicia Rubio, Clara Lago, Anna Gras, Gracia Olayo, Melody, Marta Prez"/>
    <x v="35"/>
    <s v="March 1, 2016"/>
    <n v="2021"/>
    <x v="25"/>
    <n v="11"/>
    <s v="TV-MA"/>
    <x v="0"/>
    <s v="Restricted"/>
    <n v="91"/>
    <s v="Medium"/>
    <x v="4"/>
  </r>
  <r>
    <x v="4135"/>
    <x v="0"/>
    <s v="It's Okay, Buddy"/>
    <s v="Hani Hamdi"/>
    <s v="Mahmood El-Laithi, Saad El Soghayar, Nermin Maher, Safinaz"/>
    <x v="65"/>
    <s v="June 6, 2019"/>
    <n v="2021"/>
    <x v="5"/>
    <n v="9"/>
    <s v="TV-14"/>
    <x v="1"/>
    <s v="Guidance"/>
    <n v="84"/>
    <s v="Short"/>
    <x v="48"/>
  </r>
  <r>
    <x v="4136"/>
    <x v="0"/>
    <s v="Iverson"/>
    <s v="Zatella Beatty"/>
    <s v="Allen Iverson"/>
    <x v="2"/>
    <s v="April 1, 2016"/>
    <n v="2021"/>
    <x v="28"/>
    <n v="12"/>
    <s v="NR"/>
    <x v="4"/>
    <s v="Guidance"/>
    <n v="88"/>
    <s v="Short"/>
    <x v="187"/>
  </r>
  <r>
    <x v="4137"/>
    <x v="0"/>
    <s v="Jaan-E-Mann: Let's Fall in Love... Again"/>
    <s v="Shirish Kunder"/>
    <s v="Salman Khan, Akshay Kumar, Preity Zinta, Anupam Kher, Aman Verma, Javed Sheikh, Soni Razdan, Nawab Shah"/>
    <x v="4"/>
    <s v="December 31, 2019"/>
    <n v="2021"/>
    <x v="20"/>
    <n v="20"/>
    <s v="TV-14"/>
    <x v="1"/>
    <s v="Guidance"/>
    <n v="163"/>
    <s v="Medium"/>
    <x v="23"/>
  </r>
  <r>
    <x v="4138"/>
    <x v="0"/>
    <s v="Jack and the Cuckoo-Clock Heart"/>
    <s v="Mathias Malzieu, Stphane Berla"/>
    <s v="Orlando Seale, Samantha Barks, Harry Sadeghi, Stephane Cornicard, Jessie Buckley, Sophia Ellis, Barbara Scaff, Michelle Fairley, Richard Ridings, Howard Samuels"/>
    <x v="161"/>
    <s v="February 8, 2017"/>
    <n v="2021"/>
    <x v="4"/>
    <n v="13"/>
    <s v="PG"/>
    <x v="2"/>
    <s v="Guidance"/>
    <n v="93"/>
    <s v="Medium"/>
    <x v="63"/>
  </r>
  <r>
    <x v="4139"/>
    <x v="1"/>
    <s v="Jack Taylor"/>
    <s v="Stuart Orme"/>
    <s v="Iain Glen, Killian Scott, Nora-Jane Noone, Tara Breathnach, Frank O'Sullivan"/>
    <x v="475"/>
    <s v="March 31, 2013"/>
    <n v="2021"/>
    <x v="32"/>
    <n v="10"/>
    <s v="TV-MA"/>
    <x v="0"/>
    <s v="Restricted"/>
    <s v="1 Season"/>
    <s v="Seasons"/>
    <x v="46"/>
  </r>
  <r>
    <x v="4140"/>
    <x v="0"/>
    <s v="Jackie Brown"/>
    <s v="Quentin Tarantino"/>
    <s v="Pam Grier, Samuel L. Jackson, Robert Forster, Bridget Fonda, Michael Keaton, Robert De Niro, Michael Bowen, Chris Tucker, LisaGay Hamilton, Tommy 'Tiny' Lister, Hattie Winston, Sid Haig"/>
    <x v="2"/>
    <s v="August 1, 2019"/>
    <n v="2021"/>
    <x v="36"/>
    <n v="29"/>
    <s v="R"/>
    <x v="0"/>
    <s v="Restricted"/>
    <n v="154"/>
    <s v="Medium"/>
    <x v="13"/>
  </r>
  <r>
    <x v="4141"/>
    <x v="0"/>
    <s v="Jackpot"/>
    <s v="Dustin Nguyen"/>
    <s v="Chi Tai, Lan Ngoc, Dustin Nguyen, Thu Trang"/>
    <x v="69"/>
    <s v="October 6, 2018"/>
    <n v="2021"/>
    <x v="25"/>
    <n v="11"/>
    <s v="TV-14"/>
    <x v="1"/>
    <s v="Guidance"/>
    <n v="92"/>
    <s v="Medium"/>
    <x v="36"/>
  </r>
  <r>
    <x v="4142"/>
    <x v="0"/>
    <s v="Jail"/>
    <s v="Madhur Bhandarkar"/>
    <s v="Neil Nitin Mukesh, Manoj Bajpayee, Mugdha Godse, Arya Babbar, Chetan Pandit, Rahul Singh, Navni Parihar, Manish Mehta"/>
    <x v="4"/>
    <s v="December 31, 2019"/>
    <n v="2021"/>
    <x v="17"/>
    <n v="17"/>
    <s v="TV-14"/>
    <x v="1"/>
    <s v="Guidance"/>
    <n v="132"/>
    <s v="Medium"/>
    <x v="3"/>
  </r>
  <r>
    <x v="4143"/>
    <x v="0"/>
    <s v="Jal"/>
    <s v="Girish Malik"/>
    <s v="Purab Kohli, Tannishtha Chatterjee, Kirti Kulhari, Yashpal Sharma, Mukul Dev, Saidah Jules, Ravi Gossain, Rahul Singh"/>
    <x v="4"/>
    <s v="October 15, 2017"/>
    <n v="2021"/>
    <x v="4"/>
    <n v="13"/>
    <s v="TV-14"/>
    <x v="1"/>
    <s v="Guidance"/>
    <n v="132"/>
    <s v="Medium"/>
    <x v="0"/>
  </r>
  <r>
    <x v="4144"/>
    <x v="0"/>
    <s v="Jalpari: The Desert Mermaid"/>
    <s v="Nila Madhab Panda"/>
    <s v="Lehar Khan, Krishang Trivedi, Parvin Dabas, Suhasini Mulay, V.M. Badola, Tannishtha Chatterjee, Rahul Singh, Harsh Mayar"/>
    <x v="4"/>
    <s v="May 19, 2018"/>
    <n v="2021"/>
    <x v="10"/>
    <n v="14"/>
    <s v="TV-14"/>
    <x v="1"/>
    <s v="Guidance"/>
    <n v="94"/>
    <s v="Medium"/>
    <x v="0"/>
  </r>
  <r>
    <x v="4145"/>
    <x v="0"/>
    <s v="Janaan"/>
    <s v="Azfar Jafri"/>
    <s v="Armeena Rana Khan, Bilal Ashraf, Ali Rehman Khan, Hania Aamir, Usman Mukhtar, Nayyar Ejaz"/>
    <x v="283"/>
    <s v="September 15, 2017"/>
    <n v="2021"/>
    <x v="32"/>
    <n v="10"/>
    <s v="TV-14"/>
    <x v="1"/>
    <s v="Guidance"/>
    <n v="132"/>
    <s v="Medium"/>
    <x v="36"/>
  </r>
  <r>
    <x v="4146"/>
    <x v="0"/>
    <s v="Jay and Silent Bob Strike Back"/>
    <s v="Kevin Smith"/>
    <s v="Jason Mewes, Kevin Smith, Ben Affleck, Jeff Anderson, Brian O'Halloran, Shannon Elizabeth, Eliza Dushku, Ali Larter, Jennifer Schwalbach, Will Ferrell, Jason Lee"/>
    <x v="2"/>
    <s v="January 1, 2019"/>
    <n v="2021"/>
    <x v="11"/>
    <n v="25"/>
    <s v="R"/>
    <x v="0"/>
    <s v="Restricted"/>
    <n v="105"/>
    <s v="Medium"/>
    <x v="29"/>
  </r>
  <r>
    <x v="4147"/>
    <x v="0"/>
    <s v="Jealousy and medicine"/>
    <s v="Janusz Majewski"/>
    <s v="Mariusz Dmochowski, Ewa Krzyewska, Wodzimierz Boruski, Andrzej Mrowiec, Jzef Rosiski, Piotr Kkolewski, Beata Nowicka, Edmund Fetting, Grayna Staniszewska, Andrzej apicki"/>
    <x v="52"/>
    <s v="October 1, 2019"/>
    <n v="2021"/>
    <x v="55"/>
    <n v="53"/>
    <s v="TV-MA"/>
    <x v="0"/>
    <s v="Restricted"/>
    <n v="97"/>
    <s v="Medium"/>
    <x v="23"/>
  </r>
  <r>
    <x v="4148"/>
    <x v="0"/>
    <s v="Jeremy Scott: The People's Designer"/>
    <s v="Vlad Yudin"/>
    <s v="Jeremy Scott"/>
    <x v="2"/>
    <s v="April 1, 2016"/>
    <n v="2021"/>
    <x v="25"/>
    <n v="11"/>
    <s v="PG-13"/>
    <x v="1"/>
    <s v="Guidance"/>
    <n v="109"/>
    <s v="Medium"/>
    <x v="65"/>
  </r>
  <r>
    <x v="4149"/>
    <x v="0"/>
    <s v="Jersey Boys"/>
    <s v="Clint Eastwood"/>
    <s v="John Lloyd Young, Erich Bergen, Michael Lomenda, Vincent Piazza, Christopher Walken, Mike Doyle, Rene Marino, Erica Piccininni, Joey Russo, Donnie Kehr, Katherine Narducci, Steve Schirripa"/>
    <x v="2"/>
    <s v="January 1, 2019"/>
    <n v="2021"/>
    <x v="28"/>
    <n v="12"/>
    <s v="R"/>
    <x v="0"/>
    <s v="Restricted"/>
    <n v="134"/>
    <s v="Medium"/>
    <x v="142"/>
  </r>
  <r>
    <x v="4150"/>
    <x v="0"/>
    <s v="Jesus: Countdown to Calvary"/>
    <s v="Gerry Hoban"/>
    <s v="Hugh Bonneville"/>
    <x v="485"/>
    <s v="April 1, 2019"/>
    <n v="2021"/>
    <x v="21"/>
    <n v="8"/>
    <s v="TV-14"/>
    <x v="1"/>
    <s v="Guidance"/>
    <n v="53"/>
    <s v="Short"/>
    <x v="252"/>
  </r>
  <r>
    <x v="4151"/>
    <x v="0"/>
    <s v="Jewel's Catch One"/>
    <s v="C. Fitz"/>
    <s v="Jewel Thais-Williams"/>
    <x v="2"/>
    <s v="May 1, 2018"/>
    <n v="2021"/>
    <x v="32"/>
    <n v="10"/>
    <s v="TV-MA"/>
    <x v="0"/>
    <s v="Restricted"/>
    <n v="84"/>
    <s v="Short"/>
    <x v="41"/>
  </r>
  <r>
    <x v="4152"/>
    <x v="0"/>
    <s v="Jimi Hendrix"/>
    <s v="Joe Boyd"/>
    <s v="Jimi Hendrix, Eric Clapton, Billy Cox"/>
    <x v="2"/>
    <s v="November 1, 2019"/>
    <n v="2021"/>
    <x v="55"/>
    <n v="53"/>
    <s v="R"/>
    <x v="0"/>
    <s v="Restricted"/>
    <n v="102"/>
    <s v="Medium"/>
    <x v="18"/>
  </r>
  <r>
    <x v="4153"/>
    <x v="0"/>
    <s v="Jiro Dreams of Sushi"/>
    <s v="David Gelb"/>
    <s v="Jiro Ono"/>
    <x v="2"/>
    <s v="June 5, 2019"/>
    <n v="2021"/>
    <x v="15"/>
    <n v="15"/>
    <s v="PG"/>
    <x v="2"/>
    <s v="Guidance"/>
    <n v="79"/>
    <s v="Short"/>
    <x v="65"/>
  </r>
  <r>
    <x v="4154"/>
    <x v="0"/>
    <s v="John Carter"/>
    <s v="Andrew Stanton"/>
    <s v="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s v="May 2, 2019"/>
    <n v="2021"/>
    <x v="10"/>
    <n v="14"/>
    <s v="PG-13"/>
    <x v="1"/>
    <s v="Guidance"/>
    <n v="133"/>
    <s v="Medium"/>
    <x v="26"/>
  </r>
  <r>
    <x v="4155"/>
    <x v="0"/>
    <s v="John Day"/>
    <s v="Ahishor Solomon"/>
    <s v="Naseeruddin Shah, Randeep Hooda, Shernaz Patel, Elena Kazan, Sharat Saxena, Vipin Sharma, Denzil Smith, Kenneth Desai, Sushil Pandey"/>
    <x v="4"/>
    <s v="December 31, 2019"/>
    <n v="2021"/>
    <x v="4"/>
    <n v="13"/>
    <s v="TV-MA"/>
    <x v="0"/>
    <s v="Restricted"/>
    <n v="125"/>
    <s v="Medium"/>
    <x v="107"/>
  </r>
  <r>
    <x v="4156"/>
    <x v="0"/>
    <s v="Jonathan"/>
    <s v="Bill Oliver"/>
    <s v="Ansel Elgort, Suki Waterhouse, Douglas Hodge, Patricia Clarkson, Matt Bomer, Souleymane Sy Savane, Shunori Ramanathan, Joe Egender"/>
    <x v="2"/>
    <s v="April 16, 2019"/>
    <n v="2021"/>
    <x v="21"/>
    <n v="8"/>
    <s v="TV-MA"/>
    <x v="0"/>
    <s v="Restricted"/>
    <n v="101"/>
    <s v="Medium"/>
    <x v="121"/>
  </r>
  <r>
    <x v="4157"/>
    <x v="1"/>
    <s v="Jonathan Strange &amp; Mr Norrell"/>
    <s v="Toby Haynes"/>
    <s v="Eddie Marsan, Bertie Carvel, Marc Warren, Charlotte Riley, Alice Englert, Samuel West, Enzo Cilenti, Paul Kaye, Edward Hogg, Ariyon Bakare"/>
    <x v="1"/>
    <s v="August 25, 2016"/>
    <n v="2021"/>
    <x v="25"/>
    <n v="11"/>
    <s v="TV-14"/>
    <x v="1"/>
    <s v="Guidance"/>
    <s v="1 Season"/>
    <s v="Seasons"/>
    <x v="297"/>
  </r>
  <r>
    <x v="4158"/>
    <x v="0"/>
    <s v="Jora 10 Numbaria"/>
    <s v="Amardeep Singh Gill"/>
    <s v="Deep Sidhu, Dharmendra, Ashish Duggal, Aman Hundal, Pali Sidhu, Mukesh Tiwari, Mukul Dev"/>
    <x v="4"/>
    <s v="January 1, 2018"/>
    <n v="2021"/>
    <x v="5"/>
    <n v="9"/>
    <s v="TV-MA"/>
    <x v="0"/>
    <s v="Restricted"/>
    <n v="135"/>
    <s v="Medium"/>
    <x v="32"/>
  </r>
  <r>
    <x v="4159"/>
    <x v="0"/>
    <s v="Judwaa"/>
    <s v="David Dhawan"/>
    <s v="Salman Khan, Karisma Kapoor, Rambha, Kader Khan, Anupam Kher, Shakti Kapoor, Bindu, Reema Lagoo, Satish Shah, Mukesh Rishi"/>
    <x v="4"/>
    <s v="December 31, 2019"/>
    <n v="2021"/>
    <x v="36"/>
    <n v="29"/>
    <s v="TV-14"/>
    <x v="1"/>
    <s v="Guidance"/>
    <n v="133"/>
    <s v="Medium"/>
    <x v="4"/>
  </r>
  <r>
    <x v="4160"/>
    <x v="0"/>
    <s v="Judy Moody and the Not Bummer Summer"/>
    <s v="John Schultz"/>
    <s v="Jordana Beatty, Heather Graham, Parris Mosteller, Preston Bailey, Kristoffer Ryan Winters, Garrett Ryan, Jaleel White, Ashley Boettcher, Taylar Hender, Cameron Boyce, Jenica Bergere, Janet Varney"/>
    <x v="2"/>
    <s v="August 8, 2019"/>
    <n v="2021"/>
    <x v="15"/>
    <n v="15"/>
    <s v="PG"/>
    <x v="2"/>
    <s v="Guidance"/>
    <n v="91"/>
    <s v="Medium"/>
    <x v="17"/>
  </r>
  <r>
    <x v="4161"/>
    <x v="0"/>
    <s v="Julie &amp; Julia"/>
    <s v="Nora Ephron"/>
    <s v="Meryl Streep, Amy Adams, Stanley Tucci, Chris Messina, Linda Emond, Helen Carey, Mary Lynn Rajskub, Jane Lynch, Joan Juliet Buck"/>
    <x v="2"/>
    <s v="January 1, 2021"/>
    <n v="2021"/>
    <x v="17"/>
    <n v="17"/>
    <s v="PG-13"/>
    <x v="1"/>
    <s v="Guidance"/>
    <n v="123"/>
    <s v="Medium"/>
    <x v="2"/>
  </r>
  <r>
    <x v="4162"/>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2"/>
    <s v="November 1, 2020"/>
    <n v="2021"/>
    <x v="15"/>
    <n v="15"/>
    <s v="PG-13"/>
    <x v="1"/>
    <s v="Guidance"/>
    <n v="113"/>
    <s v="Medium"/>
    <x v="35"/>
  </r>
  <r>
    <x v="4163"/>
    <x v="0"/>
    <s v="Junebug"/>
    <s v="Phil Morrison"/>
    <s v="Amy Adams, Embeth Davidtz, Ben McKenzie, Alessandro Nivola, Frank Hoyt Taylor, Celia Weston, Scott Wilson, Jill Wagner, Victoria Jackson, Chuck Russell, Jerry Minor, Matt Besser"/>
    <x v="2"/>
    <s v="March 1, 2019"/>
    <n v="2021"/>
    <x v="19"/>
    <n v="21"/>
    <s v="R"/>
    <x v="0"/>
    <s v="Restricted"/>
    <n v="107"/>
    <s v="Medium"/>
    <x v="22"/>
  </r>
  <r>
    <x v="4164"/>
    <x v="0"/>
    <s v="Jupiter Ascending"/>
    <s v="Lana Wachowski, Lilly Wachowski"/>
    <s v="Mila Kunis, Channing Tatum, Sean Bean, Eddie Redmayne, Douglas Booth, Tuppence Middleton, Nikki Amuka-Bird, Christina Cole, James D'Arcy, Gugu Mbatha-Raw"/>
    <x v="107"/>
    <s v="August 1, 2019"/>
    <n v="2021"/>
    <x v="25"/>
    <n v="11"/>
    <s v="PG-13"/>
    <x v="1"/>
    <s v="Guidance"/>
    <n v="128"/>
    <s v="Medium"/>
    <x v="26"/>
  </r>
  <r>
    <x v="4165"/>
    <x v="0"/>
    <s v="Just Friends"/>
    <s v="Roger Kumble"/>
    <s v="Anna Faris, Ty Olsson, Julie Hagerty, Amy Smart, Chris Marquette, Fred Ewanuick, Amy Matysio, Chris Klein, Ryan Reynolds, Stephen Root"/>
    <x v="486"/>
    <s v="September 1, 2019"/>
    <n v="2021"/>
    <x v="19"/>
    <n v="21"/>
    <s v="PG-13"/>
    <x v="1"/>
    <s v="Guidance"/>
    <n v="94"/>
    <s v="Medium"/>
    <x v="35"/>
  </r>
  <r>
    <x v="4166"/>
    <x v="0"/>
    <s v="Justice, My Foot!"/>
    <s v="Johnnie To"/>
    <s v="Stephen Chow, Anita Mui, Carrie Ng, Wai Ai, Benjamin Chan, Ka Sang Cheung, Wing Cho, Paul Chun, Eddy Ko, Chi Ming Lau"/>
    <x v="25"/>
    <s v="August 31, 2018"/>
    <n v="2021"/>
    <x v="41"/>
    <n v="34"/>
    <s v="TV-14"/>
    <x v="1"/>
    <s v="Guidance"/>
    <n v="95"/>
    <s v="Medium"/>
    <x v="45"/>
  </r>
  <r>
    <x v="4167"/>
    <x v="0"/>
    <s v="Justin Bieber: Never Say Never"/>
    <s v="Jon M. Chu"/>
    <s v="Justin Bieber, Ludacris, Usher Raymond, Jaden Smith, Miley Cyrus, Sean Kingston, Boyz II Men"/>
    <x v="2"/>
    <s v="January 1, 2018"/>
    <n v="2021"/>
    <x v="15"/>
    <n v="15"/>
    <s v="G"/>
    <x v="2"/>
    <s v="Guidance"/>
    <n v="106"/>
    <s v="Medium"/>
    <x v="18"/>
  </r>
  <r>
    <x v="4168"/>
    <x v="0"/>
    <s v="K-19: The Widowmaker"/>
    <s v="Kathryn Bigelow"/>
    <s v="Harrison Ford, Liam Neeson, Peter Sarsgaard, Sam Spruell, Joss Ackland, Peter Stebbings, Christian Camargo, Sam Redford, John Shrapnel, Donald Sumpter"/>
    <x v="487"/>
    <s v="November 21, 2019"/>
    <n v="2021"/>
    <x v="12"/>
    <n v="24"/>
    <s v="PG-13"/>
    <x v="1"/>
    <s v="Guidance"/>
    <n v="138"/>
    <s v="Medium"/>
    <x v="8"/>
  </r>
  <r>
    <x v="4169"/>
    <x v="0"/>
    <s v="Kaabil"/>
    <s v="Sanjay Gupta"/>
    <s v="Hrithik Roshan, Yami Gautam, Ronit Roy, Rohit Roy, Narendra Jha, Girish Kulkarni, Sahidur Rahaman, Suresh Menon"/>
    <x v="4"/>
    <s v="June 25, 2017"/>
    <n v="2021"/>
    <x v="5"/>
    <n v="9"/>
    <s v="TV-14"/>
    <x v="1"/>
    <s v="Guidance"/>
    <n v="139"/>
    <s v="Medium"/>
    <x v="3"/>
  </r>
  <r>
    <x v="4170"/>
    <x v="0"/>
    <s v="Kaakan"/>
    <s v="Kranti Redkar"/>
    <s v="Jitendra Joshi, Urmila Kanitkar, Ashutosh Gaikwad, Ashok Shinde, Madhavi Juvekar"/>
    <x v="4"/>
    <s v="March 1, 2018"/>
    <n v="2021"/>
    <x v="25"/>
    <n v="11"/>
    <s v="TV-PG"/>
    <x v="2"/>
    <s v="Guidance"/>
    <n v="132"/>
    <s v="Medium"/>
    <x v="23"/>
  </r>
  <r>
    <x v="4171"/>
    <x v="0"/>
    <s v="Kaalia"/>
    <s v="Tinnu Anand"/>
    <s v="Amitabh Bachchan, Asha Parekh, Parveen Babi, Amjad Khan, Pran, K.N. Singh, Sajjan, Murad, Kader Khan, Jagdeep"/>
    <x v="4"/>
    <s v="December 31, 2019"/>
    <n v="2021"/>
    <x v="47"/>
    <n v="45"/>
    <s v="TV-14"/>
    <x v="1"/>
    <s v="Guidance"/>
    <n v="173"/>
    <s v="Medium"/>
    <x v="53"/>
  </r>
  <r>
    <x v="4172"/>
    <x v="0"/>
    <s v="Kaaliyan"/>
    <s v="Jijo Pancode"/>
    <s v="Tini Tom, Meghanathan, Balachandran Chullikadu, Shivaji Guruvayoor, Kottayam Purushan, Nithin George, Grace Antony, Shalu"/>
    <x v="4"/>
    <s v="August 1, 2018"/>
    <n v="2021"/>
    <x v="5"/>
    <n v="9"/>
    <s v="TV-PG"/>
    <x v="2"/>
    <s v="Guidance"/>
    <n v="105"/>
    <s v="Medium"/>
    <x v="3"/>
  </r>
  <r>
    <x v="4173"/>
    <x v="0"/>
    <s v="Kabali (Hindi Version)"/>
    <s v="Pa. Ranjith"/>
    <s v="Rajnikanth, Winston Chao, Radhika Apte, Nassar, Dhansika, Kalaiyarasan, Dinesh, John Vijay, Kishore Kumar G., Riythvika"/>
    <x v="4"/>
    <s v="December 15, 2017"/>
    <n v="2021"/>
    <x v="32"/>
    <n v="10"/>
    <s v="TV-MA"/>
    <x v="0"/>
    <s v="Restricted"/>
    <n v="148"/>
    <s v="Medium"/>
    <x v="53"/>
  </r>
  <r>
    <x v="4174"/>
    <x v="0"/>
    <s v="Kacche Dhaagey"/>
    <s v="Buta Singh"/>
    <s v="Yograj Singh, Nitu Pandher, Deep Mandian, Shreya Chawla, Jagpal Singh Chahal, Jyoti Sharma, Janak Joshi, Karan Vinayak"/>
    <x v="4"/>
    <s v="November 1, 2017"/>
    <n v="2021"/>
    <x v="32"/>
    <n v="10"/>
    <s v="TV-14"/>
    <x v="1"/>
    <s v="Guidance"/>
    <n v="120"/>
    <s v="Medium"/>
    <x v="23"/>
  </r>
  <r>
    <x v="4175"/>
    <x v="0"/>
    <s v="Kahlil Gibran's The Prophet"/>
    <s v="Roger Allers, Gatan Brizzi, Paul Brizzi, Joan C. Gratz, Mohammed Saeed Harib, Tomm Moore, Nina Paley, Bill Plympton, Joann Sfar, Michael Socha"/>
    <s v="Liam Neeson, Salma Hayek, John Krasinski, Frank Langella, Alfred Molina, John Rhys-Davies, Quvenzhan Wallis"/>
    <x v="488"/>
    <s v="October 1, 2017"/>
    <n v="2021"/>
    <x v="28"/>
    <n v="12"/>
    <s v="PG"/>
    <x v="2"/>
    <s v="Guidance"/>
    <n v="85"/>
    <s v="Short"/>
    <x v="19"/>
  </r>
  <r>
    <x v="4176"/>
    <x v="0"/>
    <s v="Kajraare"/>
    <s v="Pooja Bhatt"/>
    <s v="Himesh Reshammiya, Sara Loren, Amrita Singh, Gulshan Grover, Javed Sheikh, Adnan Shah, Natasha Sinha, Gaurav Chanana, Anupam Shyam"/>
    <x v="4"/>
    <s v="October 22, 2017"/>
    <n v="2021"/>
    <x v="3"/>
    <n v="16"/>
    <s v="TV-14"/>
    <x v="1"/>
    <s v="Guidance"/>
    <n v="113"/>
    <s v="Medium"/>
    <x v="51"/>
  </r>
  <r>
    <x v="4177"/>
    <x v="0"/>
    <s v="Kaleidoscope"/>
    <s v="Rupert Jones"/>
    <s v="Toby Jones, Anne Reid, Sinead Matthews, Cecilia Noble, Karl Johnson, Frederick Schmidt, Deborah Findlay, Manjinder Virk"/>
    <x v="1"/>
    <s v="May 8, 2018"/>
    <n v="2021"/>
    <x v="32"/>
    <n v="10"/>
    <s v="TV-MA"/>
    <x v="0"/>
    <s v="Restricted"/>
    <n v="99"/>
    <s v="Medium"/>
    <x v="7"/>
  </r>
  <r>
    <x v="4178"/>
    <x v="0"/>
    <s v="Kalki"/>
    <s v="Dhilip Kumar"/>
    <s v="Kishore Kumar G., Yasmin Ponnappa, Mithraboomi Saravanan"/>
    <x v="4"/>
    <s v="March 1, 2018"/>
    <n v="2021"/>
    <x v="5"/>
    <n v="9"/>
    <s v="TV-14"/>
    <x v="1"/>
    <s v="Guidance"/>
    <n v="41"/>
    <s v="Short"/>
    <x v="0"/>
  </r>
  <r>
    <x v="4179"/>
    <x v="0"/>
    <s v="Karzzzz"/>
    <s v="Satish Kaushik"/>
    <s v="Himesh Reshammiya, Urmila Matondkar, Shweta Kumar, Dino Morea, Raj Babbar, Danny Denzongpa, Gulshan Grover, Rohini Hattangadi, Asrani, Smita Bansal"/>
    <x v="4"/>
    <s v="October 22, 2017"/>
    <n v="2021"/>
    <x v="16"/>
    <n v="18"/>
    <s v="TV-14"/>
    <x v="1"/>
    <s v="Guidance"/>
    <n v="137"/>
    <s v="Medium"/>
    <x v="99"/>
  </r>
  <r>
    <x v="4180"/>
    <x v="0"/>
    <s v="Kate &amp; Leopold"/>
    <s v="James Mangold"/>
    <s v="Meg Ryan, Hugh Jackman, Liev Schreiber, Breckin Meyer, Natasha Lyonne, Bradley Whitford, Paxton Whitehead, Spalding Gray, Josh Stamberg, Matthew Sussman"/>
    <x v="2"/>
    <s v="January 1, 2020"/>
    <n v="2021"/>
    <x v="11"/>
    <n v="25"/>
    <s v="PG-13"/>
    <x v="1"/>
    <s v="Guidance"/>
    <n v="118"/>
    <s v="Medium"/>
    <x v="35"/>
  </r>
  <r>
    <x v="4181"/>
    <x v="0"/>
    <s v="Katha"/>
    <s v="Sai Paranjape"/>
    <s v="Farooq Shaikh, Naseeruddin Shah, Deepti Naval, Veeni Paranjape Joglekar, Mallika Sarabhai, Arun Joglekar"/>
    <x v="4"/>
    <s v="December 31, 2019"/>
    <n v="2021"/>
    <x v="26"/>
    <n v="44"/>
    <s v="TV-PG"/>
    <x v="2"/>
    <s v="Guidance"/>
    <n v="140"/>
    <s v="Medium"/>
    <x v="22"/>
  </r>
  <r>
    <x v="4182"/>
    <x v="0"/>
    <s v="Katt Williams: Live"/>
    <s v="Alphonso J. Wesson"/>
    <s v="Katt Williams"/>
    <x v="2"/>
    <s v="July 19, 2018"/>
    <n v="2021"/>
    <x v="20"/>
    <n v="20"/>
    <s v="NR"/>
    <x v="4"/>
    <s v="Guidance"/>
    <n v="85"/>
    <s v="Short"/>
    <x v="59"/>
  </r>
  <r>
    <x v="4183"/>
    <x v="0"/>
    <s v="Kaviyude Osyath"/>
    <s v="Vineeth Anil"/>
    <s v="Prakash Bare, Arun Kumar, Kulappulli Leela, Sangeetha Mohan, Kochu Preman"/>
    <x v="4"/>
    <s v="July 1, 2018"/>
    <n v="2021"/>
    <x v="5"/>
    <n v="9"/>
    <s v="TV-14"/>
    <x v="1"/>
    <s v="Guidance"/>
    <n v="116"/>
    <s v="Medium"/>
    <x v="3"/>
  </r>
  <r>
    <x v="4184"/>
    <x v="0"/>
    <s v="Kay Dyache Bola"/>
    <s v="Chandrakant Kulkarni"/>
    <s v="Makarand Anaspure, Akshay Pendse, Umesh Kamat, Sharvari Jamenis, Sachin Khedekar, Arun Nalawade, Mohan Agashe, Nirmiti Sawant, Sanjay Mone, Amita Khopkar, Pushkar Shrotri, Ganesh Yadav"/>
    <x v="4"/>
    <s v="January 1, 2018"/>
    <n v="2021"/>
    <x v="19"/>
    <n v="21"/>
    <s v="TV-14"/>
    <x v="1"/>
    <s v="Guidance"/>
    <n v="133"/>
    <s v="Medium"/>
    <x v="36"/>
  </r>
  <r>
    <x v="418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2"/>
    <s v="February 22, 2017"/>
    <n v="2021"/>
    <x v="29"/>
    <n v="36"/>
    <s v="TV-14"/>
    <x v="1"/>
    <s v="Guidance"/>
    <s v="1 Season"/>
    <s v="Seasons"/>
    <x v="133"/>
  </r>
  <r>
    <x v="4186"/>
    <x v="0"/>
    <s v="Kevin Hart: Laugh at My Pain"/>
    <s v="Leslie Small, Tim Story"/>
    <s v="Kevin Hart"/>
    <x v="2"/>
    <s v="October 1, 2018"/>
    <n v="2021"/>
    <x v="15"/>
    <n v="15"/>
    <s v="R"/>
    <x v="0"/>
    <s v="Restricted"/>
    <n v="89"/>
    <s v="Short"/>
    <x v="59"/>
  </r>
  <r>
    <x v="4187"/>
    <x v="0"/>
    <s v="Kevin Hart: Let Me Explain"/>
    <s v="Leslie Small, Tim Story"/>
    <s v="Kevin Hart"/>
    <x v="2"/>
    <s v="July 13, 2018"/>
    <n v="2021"/>
    <x v="4"/>
    <n v="13"/>
    <s v="R"/>
    <x v="0"/>
    <s v="Restricted"/>
    <n v="75"/>
    <s v="Short"/>
    <x v="59"/>
  </r>
  <r>
    <x v="4188"/>
    <x v="0"/>
    <s v="Kevin Hart: Seriously Funny"/>
    <s v="Shannon Hartman"/>
    <s v="Kevin Hart"/>
    <x v="2"/>
    <s v="October 1, 2018"/>
    <n v="2021"/>
    <x v="3"/>
    <n v="16"/>
    <s v="TV-MA"/>
    <x v="0"/>
    <s v="Restricted"/>
    <n v="67"/>
    <s v="Short"/>
    <x v="59"/>
  </r>
  <r>
    <x v="4189"/>
    <x v="0"/>
    <s v="Kevyn Aucoin: Beauty &amp; the Beast in Me"/>
    <s v="Lori Kaye"/>
    <s v="Kevyn Aucoin, Cindy Crawford, Naomi Campbell, Gwyneth Paltrow, Andie MacDowell, Paulina Porizkova, Amber Valletta"/>
    <x v="2"/>
    <s v="January 1, 2019"/>
    <n v="2021"/>
    <x v="5"/>
    <n v="9"/>
    <s v="TV-MA"/>
    <x v="0"/>
    <s v="Restricted"/>
    <n v="90"/>
    <s v="Medium"/>
    <x v="41"/>
  </r>
  <r>
    <x v="4190"/>
    <x v="0"/>
    <s v="Khalnayak"/>
    <s v="Subhash Ghai"/>
    <s v="Sanjay Dutt, Madhuri Dixit, Jackie Shroff, Anupam Kher, Rakhee Gulzar, Pramod Moutho, Ramya Krishnan, Sushmita Mukherjee, Neena Gupta, A.K. Hangal"/>
    <x v="4"/>
    <s v="March 1, 2018"/>
    <n v="2021"/>
    <x v="0"/>
    <n v="33"/>
    <s v="TV-14"/>
    <x v="1"/>
    <s v="Guidance"/>
    <n v="170"/>
    <s v="Medium"/>
    <x v="53"/>
  </r>
  <r>
    <x v="4191"/>
    <x v="0"/>
    <s v="Khosla Ka Ghosla"/>
    <s v="Dibakar Banerjee"/>
    <s v="Anupam Kher, Boman Irani, Parvin Dabas, Tara Sharma, Navin Nischol, Kiran Juneja, Ranvir Shorey, Vinod Nagpal, Vinay Pathak, Nitish Pandey"/>
    <x v="4"/>
    <s v="August 2, 2018"/>
    <n v="2021"/>
    <x v="20"/>
    <n v="20"/>
    <s v="TV-14"/>
    <x v="1"/>
    <s v="Guidance"/>
    <n v="124"/>
    <s v="Medium"/>
    <x v="36"/>
  </r>
  <r>
    <x v="4192"/>
    <x v="0"/>
    <s v="Khubsoorat"/>
    <s v="Hrishikesh Mukherjee"/>
    <s v="Ashok Kumar, Rekha, Rakesh Roshan, Shashikala, Aradhana, Dina Pathak, David Abraham, S.N. Banerjee, Keshto Mukherjee"/>
    <x v="4"/>
    <s v="December 31, 2019"/>
    <n v="2021"/>
    <x v="37"/>
    <n v="46"/>
    <s v="TV-PG"/>
    <x v="2"/>
    <s v="Guidance"/>
    <n v="120"/>
    <s v="Medium"/>
    <x v="28"/>
  </r>
  <r>
    <x v="4193"/>
    <x v="0"/>
    <s v="Khushi"/>
    <s v="Surya S.J., Sunil Kumar Agrawal"/>
    <s v="Fardeen Khan, Kareena Kapoor, Amrish Puri, Navin Nischol, Beena, Anup Soni, Johnny Lever, Sharat Saxena, Amitabh Bachchan, Sakshi Shivanand"/>
    <x v="4"/>
    <s v="March 1, 2018"/>
    <n v="2021"/>
    <x v="13"/>
    <n v="23"/>
    <s v="TV-14"/>
    <x v="1"/>
    <s v="Guidance"/>
    <n v="157"/>
    <s v="Medium"/>
    <x v="48"/>
  </r>
  <r>
    <x v="4194"/>
    <x v="0"/>
    <s v="Kia and Cosmos"/>
    <s v="Sudipto Roy"/>
    <s v="Ritwika Pal, Swastika Mukherjee, Joy Sengupta"/>
    <x v="4"/>
    <s v="May 1, 2019"/>
    <n v="2021"/>
    <x v="21"/>
    <n v="8"/>
    <s v="TV-14"/>
    <x v="1"/>
    <s v="Guidance"/>
    <n v="124"/>
    <s v="Medium"/>
    <x v="0"/>
  </r>
  <r>
    <x v="4195"/>
    <x v="0"/>
    <s v="Kickboxer: Retaliation"/>
    <s v="Dimitri Logothetis"/>
    <s v="Alain Moussi, Jean-Claude Van Damme, Mike Tyson, Christopher Lambert, Sara Malakul Lane, Hafr Jlus Bjrnsson, Sam Medina, Steven Swadling"/>
    <x v="2"/>
    <s v="April 26, 2018"/>
    <n v="2021"/>
    <x v="5"/>
    <n v="9"/>
    <s v="R"/>
    <x v="0"/>
    <s v="Restricted"/>
    <n v="110"/>
    <s v="Medium"/>
    <x v="12"/>
  </r>
  <r>
    <x v="4196"/>
    <x v="0"/>
    <s v="Kickboxer: Vengeance"/>
    <s v="John Stockwell"/>
    <s v="Alain Moussi, Jean-Claude Van Damme, Dave Bautista, Gina Carano, Georges St-Pierre, Sara Malakul Lane, Matthew Ziff, T.J. Storm, Fabricio Werdum, Cain Velasquez"/>
    <x v="2"/>
    <s v="December 8, 2016"/>
    <n v="2021"/>
    <x v="32"/>
    <n v="10"/>
    <s v="TV-MA"/>
    <x v="0"/>
    <s v="Restricted"/>
    <n v="90"/>
    <s v="Medium"/>
    <x v="12"/>
  </r>
  <r>
    <x v="4197"/>
    <x v="0"/>
    <s v="Kicking and Screaming"/>
    <s v="Noah Baumbach"/>
    <s v="Josh Hamilton, Olivia d'Abo, Carlos Jacott, Chris Eigeman, Eric Stoltz, Jason Wiles, Parker Posey, Cara Buono, Elliott Gould, Samuel Gould"/>
    <x v="2"/>
    <s v="November 4, 2019"/>
    <n v="2021"/>
    <x v="39"/>
    <n v="31"/>
    <s v="R"/>
    <x v="0"/>
    <s v="Restricted"/>
    <n v="97"/>
    <s v="Medium"/>
    <x v="129"/>
  </r>
  <r>
    <x v="4198"/>
    <x v="0"/>
    <s v="Kid Kulafu"/>
    <s v="Paul Soriano"/>
    <s v="Robert Villar, Alessandra de Rossi, Cesar Montano, Alex Medina, Jake Macapagal, Khalil Ramos, Jomari Angeles, Kokoy DeSantos"/>
    <x v="83"/>
    <s v="March 4, 2019"/>
    <n v="2021"/>
    <x v="25"/>
    <n v="11"/>
    <s v="TV-14"/>
    <x v="1"/>
    <s v="Guidance"/>
    <n v="108"/>
    <s v="Medium"/>
    <x v="119"/>
  </r>
  <r>
    <x v="4199"/>
    <x v="0"/>
    <s v="Kidnapping Mr. Heineken"/>
    <s v="Daniel Alfredson"/>
    <s v="Jim Sturgess, Sam Worthington, Ryan Kwanten, Anthony Hopkins, Mark van Eeuwen, Thomas Cocquerel, Jemima West, David Dencik"/>
    <x v="489"/>
    <s v="September 8, 2017"/>
    <n v="2021"/>
    <x v="25"/>
    <n v="11"/>
    <s v="R"/>
    <x v="0"/>
    <s v="Restricted"/>
    <n v="95"/>
    <s v="Medium"/>
    <x v="53"/>
  </r>
  <r>
    <x v="4200"/>
    <x v="0"/>
    <s v="Kill Bill: Vol. 1"/>
    <s v="Quentin Tarantino"/>
    <s v="Uma Thurman, Lucy Liu, Vivica A. Fox, Daryl Hannah, David Carradine, Michael Madsen, Julie Dreyfus, Chiaki Kuriyama, Sonny Chiba, Gordon Liu"/>
    <x v="37"/>
    <s v="January 1, 2020"/>
    <n v="2021"/>
    <x v="13"/>
    <n v="23"/>
    <s v="R"/>
    <x v="0"/>
    <s v="Restricted"/>
    <n v="111"/>
    <s v="Medium"/>
    <x v="12"/>
  </r>
  <r>
    <x v="4201"/>
    <x v="0"/>
    <s v="Kill Bill: Vol. 2"/>
    <s v="Quentin Tarantino"/>
    <s v="Uma Thurman, David Carradine, Michael Madsen, Daryl Hannah, Gordon Liu, Michael Parks, Perla Haney-Jardine, Helen Kim, Claire Smithies, Clark Middleton"/>
    <x v="2"/>
    <s v="January 1, 2020"/>
    <n v="2021"/>
    <x v="14"/>
    <n v="22"/>
    <s v="R"/>
    <x v="0"/>
    <s v="Restricted"/>
    <n v="137"/>
    <s v="Medium"/>
    <x v="12"/>
  </r>
  <r>
    <x v="4202"/>
    <x v="0"/>
    <s v="Kill Command"/>
    <s v="Steven Gomez"/>
    <s v="Vanessa Kirby, David Ajala, Mike Noble, Bentley Kalu, Tom McKay, Kelly Gough, Osi Okerafor, Damian Kell, Tim Ahern, Deborah Rosan, Thure Lindhardt"/>
    <x v="1"/>
    <s v="February 23, 2017"/>
    <n v="2021"/>
    <x v="32"/>
    <n v="10"/>
    <s v="TV-MA"/>
    <x v="0"/>
    <s v="Restricted"/>
    <n v="100"/>
    <s v="Medium"/>
    <x v="240"/>
  </r>
  <r>
    <x v="4203"/>
    <x v="0"/>
    <s v="Kill Hitler! The Luck of the Devil"/>
    <s v="Frdric Tonolli"/>
    <s v="Jean-Baptiste Marcenac"/>
    <x v="29"/>
    <s v="May 1, 2019"/>
    <n v="2021"/>
    <x v="25"/>
    <n v="11"/>
    <s v="TV-14"/>
    <x v="1"/>
    <s v="Guidance"/>
    <n v="53"/>
    <s v="Short"/>
    <x v="98"/>
  </r>
  <r>
    <x v="4204"/>
    <x v="0"/>
    <s v="Kill Ratio"/>
    <s v="Paul Tanter"/>
    <s v="Tom Hopper, Amy Huberman, Lacy Moore, Brian McGuinness, Luke Pierucci, Nick Dunning"/>
    <x v="2"/>
    <s v="February 17, 2017"/>
    <n v="2021"/>
    <x v="32"/>
    <n v="10"/>
    <s v="TV-MA"/>
    <x v="0"/>
    <s v="Restricted"/>
    <n v="87"/>
    <s v="Short"/>
    <x v="12"/>
  </r>
  <r>
    <x v="4205"/>
    <x v="0"/>
    <s v="Kill the Irishman"/>
    <s v="Jonathan Hensleigh"/>
    <s v="Ray Stevenson, Vincent D'Onofrio, Val Kilmer, Christopher Walken, Linda Cardellini, Fionnula Flanagan, Jason Butler Harner, Vinnie Jones, Paul Sorvino, Marcus Thomas, Tony Darrow"/>
    <x v="2"/>
    <s v="August 21, 2020"/>
    <n v="2021"/>
    <x v="15"/>
    <n v="15"/>
    <s v="R"/>
    <x v="0"/>
    <s v="Restricted"/>
    <n v="106"/>
    <s v="Medium"/>
    <x v="155"/>
  </r>
  <r>
    <x v="4206"/>
    <x v="0"/>
    <s v="Killer Klowns from Outer Space"/>
    <s v="Stephen Chiodo"/>
    <s v="Grant Cramer, Suzanne Snyder, John Allen Nelson, John Vernon, Michael S. Siegel, Peter Licassi, Royal Dano, Christopher Titus, Irene Michaels, Karla Sue Krull"/>
    <x v="2"/>
    <s v="April 1, 2020"/>
    <n v="2021"/>
    <x v="45"/>
    <n v="38"/>
    <s v="PG-13"/>
    <x v="1"/>
    <s v="Guidance"/>
    <n v="86"/>
    <s v="Short"/>
    <x v="298"/>
  </r>
  <r>
    <x v="4207"/>
    <x v="0"/>
    <s v="Killers"/>
    <s v="Robert Luketic"/>
    <s v="Katherine Heigl, Ashton Kutcher, Tom Selleck, Catherine O'Hara, Katheryn Winnick, Kevin Sussman, Lisa Ann Walter, Casey Wilson, Rob Riggle, Martin Mull, Alex Borstein"/>
    <x v="2"/>
    <s v="January 1, 2021"/>
    <n v="2021"/>
    <x v="3"/>
    <n v="16"/>
    <s v="PG-13"/>
    <x v="1"/>
    <s v="Guidance"/>
    <n v="100"/>
    <s v="Medium"/>
    <x v="195"/>
  </r>
  <r>
    <x v="4208"/>
    <x v="0"/>
    <s v="Kills on Wheels"/>
    <s v="Attila Till"/>
    <s v="Szabolcs Thurczy, Zoltn Fenyvesi, Adm Fekete, Dusan Vitanovic, Mnika Balsai, Lidia Danis, Zoltn Mucsi"/>
    <x v="243"/>
    <s v="March 15, 2018"/>
    <n v="2021"/>
    <x v="32"/>
    <n v="10"/>
    <s v="TV-MA"/>
    <x v="0"/>
    <s v="Restricted"/>
    <n v="103"/>
    <s v="Medium"/>
    <x v="53"/>
  </r>
  <r>
    <x v="4209"/>
    <x v="0"/>
    <s v="Kilo Two Bravo"/>
    <s v="Paul Katis"/>
    <s v="David Elliot, Mark Stanley, Scott Kyle, Benjamin O'Mahony, Bryan Parry, Liam Ainsworth, Andy Gibbins, John Doughty, Paul Luebke, Thomas Davison, Grant Kilburn, Robert Mitchell, Jon-Paul Bell, Malachi Kirby, Ali Cook"/>
    <x v="1"/>
    <s v="March 1, 2019"/>
    <n v="2021"/>
    <x v="28"/>
    <n v="12"/>
    <s v="R"/>
    <x v="0"/>
    <s v="Restricted"/>
    <n v="109"/>
    <s v="Medium"/>
    <x v="77"/>
  </r>
  <r>
    <x v="4210"/>
    <x v="0"/>
    <s v="King Jack"/>
    <s v="Felix Thompson"/>
    <s v="Charlie Plummer, Cory Nichols, Christian Madsen, Danny Flaherty, Erin Davie, Chloe Levine"/>
    <x v="2"/>
    <s v="July 1, 2016"/>
    <n v="2021"/>
    <x v="25"/>
    <n v="11"/>
    <s v="NR"/>
    <x v="4"/>
    <s v="Guidance"/>
    <n v="81"/>
    <s v="Short"/>
    <x v="44"/>
  </r>
  <r>
    <x v="4211"/>
    <x v="0"/>
    <s v="King's Ransom"/>
    <s v="Jeffrey W. Byrd"/>
    <s v="Anthony Anderson, Jay Mohr, Kellita Smith, Nicole Ari Parker, Regina Hall, Loretta Devine, Donald Faison, Leila Arcieri, Charlie Murphy, Brooke D'Orsay"/>
    <x v="14"/>
    <s v="November 1, 2019"/>
    <n v="2021"/>
    <x v="19"/>
    <n v="21"/>
    <s v="PG-13"/>
    <x v="1"/>
    <s v="Guidance"/>
    <n v="98"/>
    <s v="Medium"/>
    <x v="27"/>
  </r>
  <r>
    <x v="4212"/>
    <x v="0"/>
    <s v="Kingpin"/>
    <s v="Peter Farrelly, Bobby Farrelly"/>
    <s v="Woody Harrelson, Randy Quaid, Vanessa Angel, Bill Murray, Chris Elliott, William Jordan, Richard Tyson, Lin Shaye"/>
    <x v="2"/>
    <s v="January 1, 2020"/>
    <n v="2021"/>
    <x v="34"/>
    <n v="30"/>
    <s v="PG-13"/>
    <x v="1"/>
    <s v="Guidance"/>
    <n v="114"/>
    <s v="Medium"/>
    <x v="299"/>
  </r>
  <r>
    <x v="4213"/>
    <x v="0"/>
    <s v="Kings"/>
    <s v="Deniz Gamze Ergven"/>
    <s v="Halle Berry, Daniel Craig, Lamar Johnson, Kaalan Walker, Rachel Hilson, Issac Ryan Brown, Callan Farris, Serenity Reign Brown, Reece Cody, Aiden Akpan"/>
    <x v="490"/>
    <s v="October 29, 2018"/>
    <n v="2021"/>
    <x v="5"/>
    <n v="9"/>
    <s v="R"/>
    <x v="0"/>
    <s v="Restricted"/>
    <n v="87"/>
    <s v="Short"/>
    <x v="24"/>
  </r>
  <r>
    <x v="4214"/>
    <x v="0"/>
    <s v="Kis Kisko Pyaar Karoon"/>
    <s v="Abbas Alibhai Burmawalla, Mastan Alibhai Burmawalla"/>
    <s v="Kapil Sharma, Arbaaz Khan, Varun Sharma, Sharat Saxena, Supriya Pathak, Manoj Joshi, Manjari Fadnis, Simran Kaur Mundi, Elli Avram, Jamie Lever"/>
    <x v="4"/>
    <s v="November 1, 2017"/>
    <n v="2021"/>
    <x v="25"/>
    <n v="11"/>
    <s v="TV-PG"/>
    <x v="2"/>
    <s v="Guidance"/>
    <n v="132"/>
    <s v="Medium"/>
    <x v="43"/>
  </r>
  <r>
    <x v="4215"/>
    <x v="0"/>
    <s v="Kiss the Girls"/>
    <s v="Gary Fleder"/>
    <s v="Morgan Freeman, Ashley Judd, Cary Elwes, Alex McArthur, Tony Goldwyn, Jay O. Sanders, Bill Nunn, Brian Cox"/>
    <x v="2"/>
    <s v="January 1, 2020"/>
    <n v="2021"/>
    <x v="36"/>
    <n v="29"/>
    <s v="R"/>
    <x v="0"/>
    <s v="Restricted"/>
    <n v="116"/>
    <s v="Medium"/>
    <x v="7"/>
  </r>
  <r>
    <x v="4216"/>
    <x v="0"/>
    <s v="KL Zombi"/>
    <s v="Woo Ming Jin"/>
    <s v="Zizan Razak, Siti Saleha, Zain Hamid, Izara Aishah, Fadzli Daniel Ali, Usop Wilcha"/>
    <x v="66"/>
    <s v="August 21, 2017"/>
    <n v="2021"/>
    <x v="4"/>
    <n v="13"/>
    <s v="TV-14"/>
    <x v="1"/>
    <s v="Guidance"/>
    <n v="92"/>
    <s v="Medium"/>
    <x v="137"/>
  </r>
  <r>
    <x v="4217"/>
    <x v="0"/>
    <s v="Knock Knock"/>
    <s v="Eli Roth"/>
    <s v="Keanu Reeves, Lorenza Izzo, Ana de Armas, Aaron Burns, Ignacia Allamand, Dan Baily, Megan Baily, Colleen Camp, Antonio Quercia"/>
    <x v="491"/>
    <s v="November 1, 2020"/>
    <n v="2021"/>
    <x v="25"/>
    <n v="11"/>
    <s v="R"/>
    <x v="0"/>
    <s v="Restricted"/>
    <n v="99"/>
    <s v="Medium"/>
    <x v="94"/>
  </r>
  <r>
    <x v="4218"/>
    <x v="0"/>
    <s v="Know Your Enemy - Japan"/>
    <s v="Frank Capra, Joris Ivens"/>
    <s v="Walter Huston, Dana Andrews"/>
    <x v="2"/>
    <s v="March 31, 2017"/>
    <n v="2021"/>
    <x v="66"/>
    <n v="81"/>
    <s v="TV-14"/>
    <x v="1"/>
    <s v="Guidance"/>
    <n v="63"/>
    <s v="Short"/>
    <x v="300"/>
  </r>
  <r>
    <x v="4219"/>
    <x v="0"/>
    <s v="Knowing"/>
    <s v="Alex Proyas"/>
    <s v="Nicolas Cage, Chandler Canterbury, Rose Byrne, Lara Robinson, D.G. Maloney, Nadia Townsend, Alan Hopgood, Adrienne Pickering"/>
    <x v="435"/>
    <s v="October 1, 2019"/>
    <n v="2021"/>
    <x v="17"/>
    <n v="17"/>
    <s v="PG-13"/>
    <x v="1"/>
    <s v="Guidance"/>
    <n v="121"/>
    <s v="Medium"/>
    <x v="16"/>
  </r>
  <r>
    <x v="4220"/>
    <x v="0"/>
    <s v="Koko: The Gorilla Who Talks"/>
    <s v="Jonathan Taylor"/>
    <s v="Demetri Goritsas"/>
    <x v="1"/>
    <s v="March 1, 2017"/>
    <n v="2021"/>
    <x v="32"/>
    <n v="10"/>
    <s v="TV-G"/>
    <x v="2"/>
    <s v="Guidance"/>
    <n v="56"/>
    <s v="Short"/>
    <x v="65"/>
  </r>
  <r>
    <x v="4221"/>
    <x v="0"/>
    <s v="Kon-Tiki"/>
    <s v="Joachim Rnning, Espen Sandberg"/>
    <s v="Pl Sverre Hagen, Anders Baasmo Christiansen, Tobias Santelmann, Gustaf Skarsgrd, Odd Magnus Williamson, Jakob Oftebro, Agnes Kittelsen, Peter Wight, Amund Hellum Noraker, Eilif Hellum Noraker"/>
    <x v="492"/>
    <s v="April 26, 2019"/>
    <n v="2021"/>
    <x v="10"/>
    <n v="14"/>
    <s v="PG-13"/>
    <x v="1"/>
    <s v="Guidance"/>
    <n v="96"/>
    <s v="Medium"/>
    <x v="53"/>
  </r>
  <r>
    <x v="4222"/>
    <x v="0"/>
    <s v="Koshish"/>
    <s v="Gulzar"/>
    <s v="Sanjeev Kumar, Jaya Bhaduri, Asrani, Seema, Om Shivpuri, Dina Pathak"/>
    <x v="4"/>
    <s v="December 31, 2019"/>
    <n v="2021"/>
    <x v="46"/>
    <n v="54"/>
    <s v="TV-14"/>
    <x v="1"/>
    <s v="Guidance"/>
    <n v="115"/>
    <s v="Medium"/>
    <x v="83"/>
  </r>
  <r>
    <x v="4223"/>
    <x v="0"/>
    <s v="Kraftidioten"/>
    <s v="Hans Petter Moland"/>
    <s v="Stellan Skarsgrd, Pl Sverre Hagen, Bruno Ganz, Hildegun Riise, Peter Andersson, Birgitte Hjort Srensen, Jakob Oftebro, Anders Baasmo Christiansen, Jon igarden, Gard B. Eidsvold, Kristofer Hivju, Birgitte Hjort Sorensen, Stellan Skarsgard"/>
    <x v="493"/>
    <s v="January 5, 2017"/>
    <n v="2021"/>
    <x v="28"/>
    <n v="12"/>
    <s v="TV-MA"/>
    <x v="0"/>
    <s v="Restricted"/>
    <n v="117"/>
    <s v="Medium"/>
    <x v="166"/>
  </r>
  <r>
    <x v="4224"/>
    <x v="0"/>
    <s v="Krish Trish and Baltiboy: Face Your Fears"/>
    <s v="Tilak Shetty"/>
    <s v="Tarun Ratnani, Smita Malhotra, Deepak Chachra"/>
    <x v="4"/>
    <s v="November 17, 2017"/>
    <n v="2021"/>
    <x v="5"/>
    <n v="9"/>
    <s v="TV-Y7"/>
    <x v="3"/>
    <s v="Safe"/>
    <n v="65"/>
    <s v="Short"/>
    <x v="80"/>
  </r>
  <r>
    <x v="4225"/>
    <x v="0"/>
    <s v="Krisha"/>
    <s v="Trey Edward Shults"/>
    <s v="Krisha Fairchild, Alex Dobrenko, Robyn Fairchild, Chris Doubek, Victoria Fairchild, Bryan Casserly, Chase Joliet, Atheena Frizzell, Augustine Frizzell, Bill Wise, Olivia Grace Applegate, Trey Edward Shults"/>
    <x v="2"/>
    <s v="November 7, 2018"/>
    <n v="2021"/>
    <x v="25"/>
    <n v="11"/>
    <s v="R"/>
    <x v="0"/>
    <s v="Restricted"/>
    <n v="81"/>
    <s v="Short"/>
    <x v="44"/>
  </r>
  <r>
    <x v="4226"/>
    <x v="0"/>
    <s v="Kristy"/>
    <s v="Oliver Blackburn"/>
    <s v="Haley Bennett, Ashley Greene, Erica Ash, Lucas Till, Chris Coy, Al Vicente, Wayne Pre, Jon Arthur, Mike Seal"/>
    <x v="2"/>
    <s v="October 31, 2015"/>
    <n v="2021"/>
    <x v="4"/>
    <n v="13"/>
    <s v="NR"/>
    <x v="4"/>
    <s v="Guidance"/>
    <n v="85"/>
    <s v="Short"/>
    <x v="55"/>
  </r>
  <r>
    <x v="4227"/>
    <x v="0"/>
    <s v="Krystal"/>
    <s v="William H. Macy"/>
    <s v="Rosario Dawson, Nick Robinson, Jacob Latimore, Grant Gustin, William H. Macy, Kathy Bates, Felicity Huffman, William Fichtner, T.I., Rick Fox, Amy Parrish"/>
    <x v="2"/>
    <s v="January 1, 2019"/>
    <n v="2021"/>
    <x v="5"/>
    <n v="9"/>
    <s v="R"/>
    <x v="0"/>
    <s v="Restricted"/>
    <n v="93"/>
    <s v="Medium"/>
    <x v="2"/>
  </r>
  <r>
    <x v="4228"/>
    <x v="0"/>
    <s v="Kuldip Patwal: I Didn't Do It!"/>
    <s v="Remy Kohli"/>
    <s v="Deepak Dobriyal, Gulshan Devaiah, Raima Sen, Parvin Dabas, Anurag Arora, Jameel Khan, Priyanka Setia"/>
    <x v="4"/>
    <s v="December 31, 2019"/>
    <n v="2021"/>
    <x v="5"/>
    <n v="9"/>
    <s v="TV-MA"/>
    <x v="0"/>
    <s v="Restricted"/>
    <n v="126"/>
    <s v="Medium"/>
    <x v="0"/>
  </r>
  <r>
    <x v="4229"/>
    <x v="0"/>
    <s v="Kung Fu Hustle"/>
    <s v="Stephen Chow"/>
    <s v="Stephen Chow, Yuen Wah, Yuen Qiu, Lam Chi-chung, Dong Zhihua, Chiu Chi-ling, Xing Yu, Danny Chan Kwok-kwan, Leung Siu-lung"/>
    <x v="315"/>
    <s v="April 1, 2020"/>
    <n v="2021"/>
    <x v="14"/>
    <n v="22"/>
    <s v="R"/>
    <x v="0"/>
    <s v="Restricted"/>
    <n v="99"/>
    <s v="Medium"/>
    <x v="76"/>
  </r>
  <r>
    <x v="4230"/>
    <x v="0"/>
    <s v="Kung Fu Magoo"/>
    <s v="Andrs Couturier"/>
    <s v="Dylan Sprouse, Cole Sprouse, Alyson Stoner, Tom Kenny, Chris Parnell, Rodger Bumpass, Maile Flanagan, Wally Wingert, Candi Milo, Jim Ward"/>
    <x v="227"/>
    <s v="August 1, 2018"/>
    <n v="2021"/>
    <x v="3"/>
    <n v="16"/>
    <s v="TV-Y7"/>
    <x v="3"/>
    <s v="Safe"/>
    <n v="79"/>
    <s v="Short"/>
    <x v="17"/>
  </r>
  <r>
    <x v="4231"/>
    <x v="0"/>
    <s v="Kung Fu Panda: Holiday"/>
    <s v="Tim Johnson"/>
    <s v="Jack Black, Angelina Jolie, Dustin Hoffman, Jackie Chan, Seth Rogen, Lucy Liu, David Cross, James Hong, Dan Fogler"/>
    <x v="2"/>
    <s v="December 1, 2012"/>
    <n v="2021"/>
    <x v="3"/>
    <n v="16"/>
    <s v="TV-PG"/>
    <x v="2"/>
    <s v="Guidance"/>
    <n v="26"/>
    <s v="Short"/>
    <x v="17"/>
  </r>
  <r>
    <x v="4232"/>
    <x v="0"/>
    <s v="Kung Fu Yoga"/>
    <s v="Stanley Tong"/>
    <s v="Jackie Chan, Disha Patani, Amyra Dastur, Sonu Sood, Aarif Rahman, Miya Muqi, Zhang Yixing, Eric Tsang"/>
    <x v="494"/>
    <s v="October 6, 2017"/>
    <n v="2021"/>
    <x v="5"/>
    <n v="9"/>
    <s v="TV-PG"/>
    <x v="2"/>
    <s v="Guidance"/>
    <n v="107"/>
    <s v="Medium"/>
    <x v="45"/>
  </r>
  <r>
    <x v="4233"/>
    <x v="0"/>
    <s v="Kurt &amp; Courtney"/>
    <s v="Nick Broomfield"/>
    <s v="Kurt Cobain, Courtney Love"/>
    <x v="1"/>
    <s v="January 8, 2019"/>
    <n v="2021"/>
    <x v="2"/>
    <n v="28"/>
    <s v="R"/>
    <x v="0"/>
    <s v="Restricted"/>
    <n v="95"/>
    <s v="Medium"/>
    <x v="18"/>
  </r>
  <r>
    <x v="4234"/>
    <x v="0"/>
    <s v="Kurtulus Son Durak"/>
    <s v="Yusuf Pirhasan"/>
    <s v="Belim Bilgin, Demet Akba, Asuman Dabak, Ayten Soykk, Damla Snmez, Mete Horozolu, Ahmet Mmtaz Taylan, Yavuz Bingl, Hseyin Soysalan, Tolga Karaelik, Nihal Yaln"/>
    <x v="104"/>
    <s v="March 10, 2017"/>
    <n v="2021"/>
    <x v="10"/>
    <n v="14"/>
    <s v="TV-MA"/>
    <x v="0"/>
    <s v="Restricted"/>
    <n v="100"/>
    <s v="Medium"/>
    <x v="36"/>
  </r>
  <r>
    <x v="4235"/>
    <x v="0"/>
    <s v="Kya Kehna"/>
    <s v="Kundan Shah"/>
    <s v="Preity Zinta, Saif Ali Khan, Anupam Kher, Farida Jalal, Chandrachur Singh"/>
    <x v="4"/>
    <s v="April 1, 2018"/>
    <n v="2021"/>
    <x v="42"/>
    <n v="26"/>
    <s v="TV-PG"/>
    <x v="2"/>
    <s v="Guidance"/>
    <n v="149"/>
    <s v="Medium"/>
    <x v="23"/>
  </r>
  <r>
    <x v="4236"/>
    <x v="0"/>
    <s v="Kygo: Live at the Hollywood Bowl"/>
    <s v="Devin Chanda"/>
    <s v="Kygo"/>
    <x v="2"/>
    <s v="March 12, 2018"/>
    <n v="2021"/>
    <x v="5"/>
    <n v="9"/>
    <s v="TV-MA"/>
    <x v="0"/>
    <s v="Restricted"/>
    <n v="52"/>
    <s v="Short"/>
    <x v="160"/>
  </r>
  <r>
    <x v="4237"/>
    <x v="0"/>
    <s v="Kyun! Ho Gaya Na"/>
    <s v="Samir Karnik"/>
    <s v="Aishwarya Rai Bachchan, Vivek Oberoi, Amitabh Bachchan, Om Puri, Rati Agnihotri, Sunil Shetty, Tinnu Anand, Rahul Singh"/>
    <x v="4"/>
    <s v="March 1, 2018"/>
    <n v="2021"/>
    <x v="14"/>
    <n v="22"/>
    <s v="TV-PG"/>
    <x v="2"/>
    <s v="Guidance"/>
    <n v="165"/>
    <s v="Medium"/>
    <x v="83"/>
  </r>
  <r>
    <x v="4238"/>
    <x v="0"/>
    <s v="La ltima Fiesta"/>
    <s v="Leandro Mark, Nicols Silbert"/>
    <s v="Nicols Vzquez, Alan Sabbagh, Benjamn Amadeo, Eva De Dominici, Csar Bordn, Julian Kartun, Paula Carruega, Luciano Rossi, Ezequiel Campa"/>
    <x v="42"/>
    <s v="February 1, 2017"/>
    <n v="2021"/>
    <x v="32"/>
    <n v="10"/>
    <s v="TV-MA"/>
    <x v="0"/>
    <s v="Restricted"/>
    <n v="104"/>
    <s v="Medium"/>
    <x v="43"/>
  </r>
  <r>
    <x v="4239"/>
    <x v="0"/>
    <s v="La Bamba"/>
    <s v="Luis Valdez"/>
    <s v="Lou Diamond Phillips, Esai Morales, Rosanna DeSoto, Elizabeth Pea, Danielle von Zerneck, Joe Pantoliano, Rick Dees, Marshall Crenshaw, Howard Huntsberry, Brian Setzer"/>
    <x v="2"/>
    <s v="January 1, 2020"/>
    <n v="2021"/>
    <x v="9"/>
    <n v="39"/>
    <s v="PG-13"/>
    <x v="1"/>
    <s v="Guidance"/>
    <n v="109"/>
    <s v="Medium"/>
    <x v="289"/>
  </r>
  <r>
    <x v="4240"/>
    <x v="0"/>
    <s v="La Coppia dei Campioni"/>
    <s v="Giulio Base"/>
    <s v="Massimo Boldi, Massimiliano Tortora, Anna Maria Barbera, Massimo Ceccherini, Pia Lanciotti, Flora Canto"/>
    <x v="59"/>
    <s v="February 15, 2017"/>
    <n v="2021"/>
    <x v="32"/>
    <n v="10"/>
    <s v="TV-MA"/>
    <x v="0"/>
    <s v="Restricted"/>
    <n v="88"/>
    <s v="Short"/>
    <x v="43"/>
  </r>
  <r>
    <x v="4241"/>
    <x v="1"/>
    <s v="La Viuda Negra"/>
    <s v="Alejandro Lozano"/>
    <s v="Ana Serradilla, Julin Romn, Ramiro Meneses, Juan Pablo Gamboa, Eileen Moreno, Luis Alfredo Velasco, Margarita Reyes, Alexander Gil, Luis Roberto Guzmn, Ral Mndez"/>
    <x v="495"/>
    <s v="January 15, 2019"/>
    <n v="2021"/>
    <x v="32"/>
    <n v="10"/>
    <s v="TV-14"/>
    <x v="1"/>
    <s v="Guidance"/>
    <s v="1 Season"/>
    <s v="Seasons"/>
    <x v="171"/>
  </r>
  <r>
    <x v="4242"/>
    <x v="0"/>
    <s v="Laal Rang"/>
    <s v="Syed Ahmad Afzal"/>
    <s v="Randeep Hooda, Piaa Bajpai, Jaihind Kumar, Akshay Oberoi, Rajneesh Duggal, Ashutosh Kaushik, Meenakshi Dixit, Shreya Narayan, Rajendra Sethi"/>
    <x v="4"/>
    <s v="March 1, 2018"/>
    <n v="2021"/>
    <x v="32"/>
    <n v="10"/>
    <s v="TV-14"/>
    <x v="1"/>
    <s v="Guidance"/>
    <n v="143"/>
    <s v="Medium"/>
    <x v="20"/>
  </r>
  <r>
    <x v="4243"/>
    <x v="0"/>
    <s v="Laddaland"/>
    <s v="Sopon Sukdapisit"/>
    <s v="Saharat Sangkapreecha, Pok Piyatida Woramusik, Sutatta Udomsilp, Athipich Chutiwatkajornchai, Deuntem Salitul, Sahajak Boonthanakit"/>
    <x v="57"/>
    <s v="September 7, 2018"/>
    <n v="2021"/>
    <x v="15"/>
    <n v="15"/>
    <s v="TV-MA"/>
    <x v="0"/>
    <s v="Restricted"/>
    <n v="112"/>
    <s v="Medium"/>
    <x v="52"/>
  </r>
  <r>
    <x v="4244"/>
    <x v="0"/>
    <s v="Lady Bloodfight"/>
    <s v="Chris Nahon"/>
    <s v="Amy Johnston, Muriel Hofmann, Jenny Wu, Kathy Wu, Jet Tranter, Mayling Ng"/>
    <x v="25"/>
    <s v="August 5, 2017"/>
    <n v="2021"/>
    <x v="32"/>
    <n v="10"/>
    <s v="R"/>
    <x v="0"/>
    <s v="Restricted"/>
    <n v="101"/>
    <s v="Medium"/>
    <x v="12"/>
  </r>
  <r>
    <x v="4245"/>
    <x v="0"/>
    <s v="Lady in the Water"/>
    <s v="M. Night Shyamalan"/>
    <s v="Paul Giamatti, Bryce Dallas Howard, Jeffrey Wright, Bob Balaban, Sarita Choudhury, Cindy Cheung, M. Night Shyamalan, Freddy Rodrguez, Bill Irwin, Mary Beth Hurt"/>
    <x v="2"/>
    <s v="July 1, 2019"/>
    <n v="2021"/>
    <x v="20"/>
    <n v="20"/>
    <s v="PG-13"/>
    <x v="1"/>
    <s v="Guidance"/>
    <n v="110"/>
    <s v="Medium"/>
    <x v="16"/>
  </r>
  <r>
    <x v="4246"/>
    <x v="0"/>
    <s v="Lalbaug Parel: Zali Mumbai Sonyachi"/>
    <s v="Mahesh Manjrekar"/>
    <s v="Sachin Khedekar, Seema Biswas, Ankush Chaudhari, Satish Kaushik, Siddarth Jadhav, Shashank Shende, Sameer Dharmadhikari, Karan Patel, Veena Jamkar, Kashmira Shah"/>
    <x v="4"/>
    <s v="March 15, 2018"/>
    <n v="2021"/>
    <x v="3"/>
    <n v="16"/>
    <s v="TV-MA"/>
    <x v="0"/>
    <s v="Restricted"/>
    <n v="145"/>
    <s v="Medium"/>
    <x v="3"/>
  </r>
  <r>
    <x v="4247"/>
    <x v="0"/>
    <s v="Larceny"/>
    <s v="R. Ellis Frazier"/>
    <s v="Dolph Lundgren, Corbin Bernsen, Louis Mandylor, Isaac C. Singleton Jr., Jocelyn Osorio, Eddie J. Fernandez, David Fernandez Jr., Mauricio Mendoza, Steven Dell, Luis Gatica"/>
    <x v="17"/>
    <s v="September 15, 2017"/>
    <n v="2021"/>
    <x v="5"/>
    <n v="9"/>
    <s v="TV-14"/>
    <x v="1"/>
    <s v="Guidance"/>
    <n v="87"/>
    <s v="Short"/>
    <x v="12"/>
  </r>
  <r>
    <x v="4248"/>
    <x v="0"/>
    <s v="Last Ferry"/>
    <s v="Jaki Bradley"/>
    <s v="Ramn O. Torres, Sheldon Best, Myles Clohessy, Larry Owens, Gabriel Sloyer"/>
    <x v="2"/>
    <s v="March 11, 2020"/>
    <n v="2021"/>
    <x v="23"/>
    <n v="7"/>
    <s v="TV-MA"/>
    <x v="0"/>
    <s v="Restricted"/>
    <n v="86"/>
    <s v="Short"/>
    <x v="111"/>
  </r>
  <r>
    <x v="4249"/>
    <x v="0"/>
    <s v="Last Knights"/>
    <s v="Kazuaki Kiriya"/>
    <s v="Clive Owen, Morgan Freeman, Cliff Curtis, Aksel Hennie, Peyman Moaadi, Ayelet Zurer, Shohreh Aghdashloo, Tsuyoshi Ihara, Ahn Sung-kee"/>
    <x v="496"/>
    <s v="August 1, 2019"/>
    <n v="2021"/>
    <x v="25"/>
    <n v="11"/>
    <s v="R"/>
    <x v="0"/>
    <s v="Restricted"/>
    <n v="115"/>
    <s v="Medium"/>
    <x v="12"/>
  </r>
  <r>
    <x v="4250"/>
    <x v="0"/>
    <s v="Last Night"/>
    <s v="Massy Tadjedin"/>
    <s v="Keira Knightley, Sam Worthington, Guillaume Canet, Eva Mendes, Griffin Dunne, Anson Mount, Stephanie Romanov, Scott Adsit, Daniel Eric Gold"/>
    <x v="49"/>
    <s v="January 1, 2019"/>
    <n v="2021"/>
    <x v="3"/>
    <n v="16"/>
    <s v="R"/>
    <x v="0"/>
    <s v="Restricted"/>
    <n v="93"/>
    <s v="Medium"/>
    <x v="54"/>
  </r>
  <r>
    <x v="4251"/>
    <x v="0"/>
    <s v="Le K Benzema"/>
    <s v="Damien Piscarel, Florent Bodin"/>
    <s v="Karim Benzema"/>
    <x v="29"/>
    <s v="May 1, 2018"/>
    <n v="2021"/>
    <x v="5"/>
    <n v="9"/>
    <s v="TV-14"/>
    <x v="1"/>
    <s v="Guidance"/>
    <n v="121"/>
    <s v="Medium"/>
    <x v="102"/>
  </r>
  <r>
    <x v="4252"/>
    <x v="0"/>
    <s v="Leap Year"/>
    <s v="Anand Tucker"/>
    <s v="Amy Adams, Matthew Goode, Adam Scott, John Lithgow, Noel O'Donovan, Tony Rohr, Pat Laffan, Alan Devlin, Ian McElhinney, Dominique McElligott"/>
    <x v="475"/>
    <s v="November 15, 2019"/>
    <n v="2021"/>
    <x v="3"/>
    <n v="16"/>
    <s v="PG"/>
    <x v="2"/>
    <s v="Guidance"/>
    <n v="100"/>
    <s v="Medium"/>
    <x v="35"/>
  </r>
  <r>
    <x v="4253"/>
    <x v="0"/>
    <s v="LeapFrog: Letter Factory"/>
    <s v="Roy Allen Smith"/>
    <s v="Joey Camen, Marie Danielle, Mark Cacciatore, Dave Fennoy, Debi Derryberry"/>
    <x v="2"/>
    <s v="April 15, 2020"/>
    <n v="2021"/>
    <x v="13"/>
    <n v="23"/>
    <s v="TV-Y"/>
    <x v="3"/>
    <s v="Safe"/>
    <n v="37"/>
    <s v="Short"/>
    <x v="80"/>
  </r>
  <r>
    <x v="4254"/>
    <x v="0"/>
    <s v="LeapFrog: Numberland"/>
    <s v="Ron Myrick"/>
    <s v="Jeannie Elias, Kat Feller, Sandy Fox, Cindy Robinson, Richard Rosenblatt"/>
    <x v="2"/>
    <s v="April 15, 2020"/>
    <n v="2021"/>
    <x v="15"/>
    <n v="15"/>
    <s v="TV-Y"/>
    <x v="3"/>
    <s v="Safe"/>
    <n v="33"/>
    <s v="Short"/>
    <x v="67"/>
  </r>
  <r>
    <x v="4255"/>
    <x v="0"/>
    <s v="LeapFrog: Phonics Farm"/>
    <s v="Ron Myrick"/>
    <s v="Jeannie Elias, Kat Feller, Sandy Fox, Cindy Robinson, Richard Rosenblatt"/>
    <x v="2"/>
    <s v="April 15, 2020"/>
    <n v="2021"/>
    <x v="15"/>
    <n v="15"/>
    <s v="TV-Y"/>
    <x v="3"/>
    <s v="Safe"/>
    <n v="35"/>
    <s v="Short"/>
    <x v="67"/>
  </r>
  <r>
    <x v="4256"/>
    <x v="0"/>
    <s v="Lechmi"/>
    <s v="B.N. Shajeer Sha"/>
    <s v="Parvathy Ratheesh, Biju Sopanam, Sethulekshmi Amma, Molly Angamaly"/>
    <x v="4"/>
    <s v="August 1, 2018"/>
    <n v="2021"/>
    <x v="5"/>
    <n v="9"/>
    <s v="TV-MA"/>
    <x v="0"/>
    <s v="Restricted"/>
    <n v="147"/>
    <s v="Medium"/>
    <x v="137"/>
  </r>
  <r>
    <x v="4257"/>
    <x v="0"/>
    <s v="Left Behind"/>
    <s v="Vic Armstrong"/>
    <s v="Nicolas Cage, Chad Michael Murray, Cassi Thomson, Nicky Whelan, Jordin Sparks, Lea Thompson, Gary Grubbs, Quinton Aaron"/>
    <x v="14"/>
    <s v="December 26, 2018"/>
    <n v="2021"/>
    <x v="28"/>
    <n v="12"/>
    <s v="PG-13"/>
    <x v="1"/>
    <s v="Guidance"/>
    <n v="110"/>
    <s v="Medium"/>
    <x v="301"/>
  </r>
  <r>
    <x v="4258"/>
    <x v="0"/>
    <s v="Legend of the Guardians: The Owls of Ga'Hoole"/>
    <s v="Zack Snyder"/>
    <s v="Helen Mirren, Geoffrey Rush, Jim Sturgess, Hugo Weaving, Emily Barclay, Abbie Cornish, Ryan Kwanten, Anthony LaPaglia, Miriam Margolyes, Sam Neill"/>
    <x v="107"/>
    <s v="January 1, 2020"/>
    <n v="2021"/>
    <x v="3"/>
    <n v="16"/>
    <s v="PG"/>
    <x v="2"/>
    <s v="Guidance"/>
    <n v="97"/>
    <s v="Medium"/>
    <x v="80"/>
  </r>
  <r>
    <x v="4259"/>
    <x v="0"/>
    <s v="Legend of the Naga Pearls"/>
    <s v="Yang Lei"/>
    <s v="Darren Wang, Zhang Tianai, Sheng Guansen, Simon Yam, Wang Xun, Zhao Jian, Xing Yu, Hu Bing, He Sui, Luxia Jiang"/>
    <x v="103"/>
    <s v="March 30, 2018"/>
    <n v="2021"/>
    <x v="5"/>
    <n v="9"/>
    <s v="TV-MA"/>
    <x v="0"/>
    <s v="Restricted"/>
    <n v="108"/>
    <s v="Medium"/>
    <x v="193"/>
  </r>
  <r>
    <x v="4260"/>
    <x v="0"/>
    <s v="Legendary Weapons of China"/>
    <s v="Chia-Liang Liu"/>
    <s v="Gordon Liu, Chia Yung Liu, Hou Hsiao, Chia-Liang Liu, Tiet Wo Chu, Sheng Fu, Kara Hui"/>
    <x v="25"/>
    <s v="August 16, 2018"/>
    <n v="2021"/>
    <x v="26"/>
    <n v="44"/>
    <s v="TV-14"/>
    <x v="1"/>
    <s v="Guidance"/>
    <n v="101"/>
    <s v="Medium"/>
    <x v="85"/>
  </r>
  <r>
    <x v="4261"/>
    <x v="0"/>
    <s v="Legion"/>
    <s v="Scott Stewart"/>
    <s v="Paul Bettany, Lucas Black, Tyrese Gibson, Adrianne Palicki, Charles S. Dutton, Jon Tenney, Kevin Durand, Willa Holland, Kate Walsh, Dennis Quaid, Jeanette Miller, Cameron Harlow, Doug Jones, Josh Stamberg, Yancey Arias"/>
    <x v="2"/>
    <s v="November 1, 2019"/>
    <n v="2021"/>
    <x v="3"/>
    <n v="16"/>
    <s v="R"/>
    <x v="0"/>
    <s v="Restricted"/>
    <n v="100"/>
    <s v="Medium"/>
    <x v="70"/>
  </r>
  <r>
    <x v="4262"/>
    <x v="1"/>
    <s v="Lego Friends: Girls on a Mission"/>
    <s v="Andrew Tan, Stephen Murray"/>
    <s v="Jasmine St. Clair, Allegra Clark, Rosamund Marks, Faye Mata, Kira Buckland, David Roach, Bradley Venable"/>
    <x v="294"/>
    <s v="February 1, 2019"/>
    <n v="2021"/>
    <x v="21"/>
    <n v="8"/>
    <s v="TV-Y"/>
    <x v="3"/>
    <s v="Safe"/>
    <s v="1 Season"/>
    <s v="Seasons"/>
    <x v="156"/>
  </r>
  <r>
    <x v="4263"/>
    <x v="0"/>
    <s v="Leo the Lion"/>
    <s v="Mario Cambi"/>
    <s v="Daniel Amerman, John Cygan, Matthew Mercer, Amanda Allan, Porter Hansen, Debi Derryberry, Mari Devon, Eileen Galindo, Cole Sand"/>
    <x v="164"/>
    <s v="December 20, 2015"/>
    <n v="2021"/>
    <x v="4"/>
    <n v="13"/>
    <s v="TV-Y7-FV"/>
    <x v="3"/>
    <s v="Safe"/>
    <n v="78"/>
    <s v="Short"/>
    <x v="17"/>
  </r>
  <r>
    <x v="4264"/>
    <x v="0"/>
    <s v="Let There Be Light"/>
    <s v="John Huston"/>
    <s v="Walter Huston"/>
    <x v="2"/>
    <s v="March 31, 2017"/>
    <n v="2021"/>
    <x v="67"/>
    <n v="80"/>
    <s v="TV-PG"/>
    <x v="2"/>
    <s v="Guidance"/>
    <n v="58"/>
    <s v="Short"/>
    <x v="300"/>
  </r>
  <r>
    <x v="4265"/>
    <x v="1"/>
    <s v="Leyla and Mecnun"/>
    <s v="Onur nl"/>
    <s v="Ali Atay, Melis Birkan, Serkan Keskin, Ahmet Mmtaz Taylan, Cengiz Bozkurt, Osman Sonant, Kksal Engr, Ege Tanman, tar Gkseven"/>
    <x v="104"/>
    <s v="April 15, 2017"/>
    <n v="2021"/>
    <x v="28"/>
    <n v="12"/>
    <s v="TV-MA"/>
    <x v="0"/>
    <s v="Restricted"/>
    <s v="3 Seasons"/>
    <s v="Seasons"/>
    <x v="68"/>
  </r>
  <r>
    <x v="4266"/>
    <x v="0"/>
    <s v="Lez Bomb"/>
    <s v="Jenna Laurenzo"/>
    <s v="Jenna Laurenzo, Deirdre O'Connell, Brandon Michael Hall, Kevin Pollak, Elaine Hendrix, Steve Guttenberg, Cloris Leachman, Bruce Dern"/>
    <x v="2"/>
    <s v="February 7, 2019"/>
    <n v="2021"/>
    <x v="21"/>
    <n v="8"/>
    <s v="TV-14"/>
    <x v="1"/>
    <s v="Guidance"/>
    <n v="90"/>
    <s v="Medium"/>
    <x v="268"/>
  </r>
  <r>
    <x v="4267"/>
    <x v="0"/>
    <s v="Life After Beth"/>
    <s v="Jeff Baena"/>
    <s v="Aubrey Plaza, Dane DeHaan, John C. Reilly, Molly Shannon, Cheryl Hines, Paul Reiser, Matthew Gray Gubler, Anna Kendrick, Paul Weitz"/>
    <x v="2"/>
    <s v="July 21, 2018"/>
    <n v="2021"/>
    <x v="28"/>
    <n v="12"/>
    <s v="R"/>
    <x v="0"/>
    <s v="Restricted"/>
    <n v="89"/>
    <s v="Short"/>
    <x v="238"/>
  </r>
  <r>
    <x v="4268"/>
    <x v="0"/>
    <s v="Lifechanger"/>
    <s v="Justin McConnell"/>
    <s v="Lora Burke, Jack Foley, Bill Oberst Jr., Elitsa Bako, Sam James White, Rachel Vanduzer, Steve Kasan"/>
    <x v="24"/>
    <s v="May 28, 2019"/>
    <n v="2021"/>
    <x v="21"/>
    <n v="8"/>
    <s v="TV-MA"/>
    <x v="0"/>
    <s v="Restricted"/>
    <n v="84"/>
    <s v="Short"/>
    <x v="227"/>
  </r>
  <r>
    <x v="4269"/>
    <x v="0"/>
    <s v="Lifeline"/>
    <s v="Johnnie To"/>
    <s v="Lau Ching Wan, Alex Fong, Carman Lee, Ruby Wong, Raymond Wong Ho-Yin, Damian Lau, Lam Suet, Kenneth Chan"/>
    <x v="25"/>
    <s v="August 16, 2018"/>
    <n v="2021"/>
    <x v="36"/>
    <n v="29"/>
    <s v="TV-14"/>
    <x v="1"/>
    <s v="Guidance"/>
    <n v="104"/>
    <s v="Medium"/>
    <x v="32"/>
  </r>
  <r>
    <x v="4270"/>
    <x v="0"/>
    <s v="Like Arrows"/>
    <s v="Kevin Peeples"/>
    <s v="Micah Lynn Hanson, Alan Powell, Elizabeth Becka, Garry Nation, Joseph Callender, Anisa Nyell Johnson, Aowyn Grace Peoples, John Jackson Hunter, Alex Kendrick"/>
    <x v="2"/>
    <s v="May 6, 2019"/>
    <n v="2021"/>
    <x v="21"/>
    <n v="8"/>
    <s v="TV-PG"/>
    <x v="2"/>
    <s v="Guidance"/>
    <n v="99"/>
    <s v="Medium"/>
    <x v="40"/>
  </r>
  <r>
    <x v="4271"/>
    <x v="0"/>
    <s v="Like Water for Chocolate"/>
    <s v="Alfonso Arau"/>
    <s v="Marco Leonardi, Lumi Cavazos, Regina Torn, Mario Ivn Martnez, Ada Carrasco, Yareli Arizmendi, Claudette Maill, Pilar Aranda"/>
    <x v="38"/>
    <s v="November 1, 2019"/>
    <n v="2021"/>
    <x v="41"/>
    <n v="34"/>
    <s v="R"/>
    <x v="0"/>
    <s v="Restricted"/>
    <n v="105"/>
    <s v="Medium"/>
    <x v="66"/>
  </r>
  <r>
    <x v="4272"/>
    <x v="0"/>
    <s v="Lila &amp; Eve"/>
    <s v="Charles Stone III"/>
    <s v="Viola Davis, Jennifer Lopez, Andre Royo, Shea Whigham, Aml Ameen, Chris Chalk, Will Brittain, Michole Briana White, Julius Tennon, Gino Vento, Yolonda Ross"/>
    <x v="2"/>
    <s v="February 6, 2016"/>
    <n v="2021"/>
    <x v="25"/>
    <n v="11"/>
    <s v="R"/>
    <x v="0"/>
    <s v="Restricted"/>
    <n v="94"/>
    <s v="Medium"/>
    <x v="13"/>
  </r>
  <r>
    <x v="4273"/>
    <x v="0"/>
    <s v="Lincoln"/>
    <s v="Steven Spielberg"/>
    <s v="Daniel Day-Lewis, Sally Field, David Strathairn, Joseph Gordon-Levitt, James Spader, Hal Holbrook, Tommy Lee Jones, Jackie Earle Haley, John Hawkes, Jared Harris, Joseph Cross, Tim Blake Nelson, David Oyelowo, Bruce McGill"/>
    <x v="85"/>
    <s v="February 21, 2018"/>
    <n v="2021"/>
    <x v="10"/>
    <n v="14"/>
    <s v="PG-13"/>
    <x v="1"/>
    <s v="Guidance"/>
    <n v="150"/>
    <s v="Medium"/>
    <x v="24"/>
  </r>
  <r>
    <x v="4274"/>
    <x v="0"/>
    <s v="Lion's Heart"/>
    <s v="Karim El Sobky"/>
    <s v="Mohamed Ramadan, Hassan Hosny, Horeya Farghaly, Sayed Rajab, Aida Reyad, Omar Mustafa Metwally, Riham Ayman, Mohsen Mansour, Afaf Rashad, Maher Essam, Sabry Fawwaz, Hamdy Heykal, Sabry Abdel Moniem"/>
    <x v="65"/>
    <s v="May 9, 2019"/>
    <n v="2021"/>
    <x v="4"/>
    <n v="13"/>
    <s v="TV-14"/>
    <x v="1"/>
    <s v="Guidance"/>
    <n v="111"/>
    <s v="Medium"/>
    <x v="32"/>
  </r>
  <r>
    <x v="4275"/>
    <x v="0"/>
    <s v="Little Dragon Maiden"/>
    <s v="Hua Shan"/>
    <s v="Leslie Cheung, Jing-Jing Yung, Chen Kuan-tai, Leanne Liu, Tanny Tien Ni"/>
    <x v="25"/>
    <s v="August 1, 2018"/>
    <n v="2021"/>
    <x v="8"/>
    <n v="43"/>
    <s v="TV-14"/>
    <x v="1"/>
    <s v="Guidance"/>
    <n v="92"/>
    <s v="Medium"/>
    <x v="177"/>
  </r>
  <r>
    <x v="4276"/>
    <x v="0"/>
    <s v="Little Lunch: The Halloween Horror Story"/>
    <s v="Tim Bartley"/>
    <s v="Flynn Curry, Olivia Deeble, Madison Lu, Oisn O'Leary, Faith Seci, Joshua Sitch, Heidi Arena, Wayne Hope"/>
    <x v="54"/>
    <s v="March 15, 2018"/>
    <n v="2021"/>
    <x v="32"/>
    <n v="10"/>
    <s v="TV-Y7"/>
    <x v="3"/>
    <s v="Safe"/>
    <n v="23"/>
    <s v="Short"/>
    <x v="17"/>
  </r>
  <r>
    <x v="4277"/>
    <x v="0"/>
    <s v="Little Lunch: The Nightmare Before Graduation"/>
    <s v="Robyn Butler"/>
    <s v="Flynn Curry, Olivia Deeble, Madison Lu, Oisn O'Leary, Faith Seci, Joshua Sitch, Heidi Arena, Wayne Hope"/>
    <x v="54"/>
    <s v="March 15, 2018"/>
    <n v="2021"/>
    <x v="32"/>
    <n v="10"/>
    <s v="TV-Y7"/>
    <x v="3"/>
    <s v="Safe"/>
    <n v="25"/>
    <s v="Short"/>
    <x v="17"/>
  </r>
  <r>
    <x v="4278"/>
    <x v="0"/>
    <s v="Little Men"/>
    <s v="Ira Sachs"/>
    <s v="Greg Kinnear, Jennifer Ehle, Paulina Garca, Alfred Molina, Michael Barbieri, Theo Taplitz, Talia Balsam, Maliq Johnson, Anthony A. Flamminio, Madison Wright, John Procaccino"/>
    <x v="497"/>
    <s v="January 12, 2017"/>
    <n v="2021"/>
    <x v="32"/>
    <n v="10"/>
    <s v="PG"/>
    <x v="2"/>
    <s v="Guidance"/>
    <n v="85"/>
    <s v="Short"/>
    <x v="44"/>
  </r>
  <r>
    <x v="4279"/>
    <x v="0"/>
    <s v="Little Nicky"/>
    <s v="Steve Brill"/>
    <s v="Adam Sandler, Patricia Arquette, Harvey Keitel, Rhys Ifans, Allen Covert, Tommy 'Tiny' Lister, Kevin Nealon, Jon Lovitz, Michael McKean, Quentin Tarantino"/>
    <x v="2"/>
    <s v="December 1, 2020"/>
    <n v="2021"/>
    <x v="42"/>
    <n v="26"/>
    <s v="PG-13"/>
    <x v="1"/>
    <s v="Guidance"/>
    <n v="90"/>
    <s v="Medium"/>
    <x v="5"/>
  </r>
  <r>
    <x v="4280"/>
    <x v="0"/>
    <s v="Little Sister"/>
    <s v="Zach Clark"/>
    <s v="Addison Timlin, Ally Sheedy, Keith Poulson, Peter Hedges, Barbara Crampton, Kristin Slaysman, Molly Plunk"/>
    <x v="2"/>
    <s v="January 14, 2017"/>
    <n v="2021"/>
    <x v="32"/>
    <n v="10"/>
    <s v="NR"/>
    <x v="4"/>
    <s v="Guidance"/>
    <n v="91"/>
    <s v="Medium"/>
    <x v="22"/>
  </r>
  <r>
    <x v="4281"/>
    <x v="0"/>
    <s v="Lizzie Borden Took an Ax"/>
    <s v="Nick Gomez"/>
    <s v="Christina Ricci, Clea DuVall, Gregg Henry, Stephen McHattie, Shawn Doyle, Sara Botsford, Hannah Emily Anderson, Andrea Runge, Billy Campbell, Jennifer Kydd, Kirstin Howell, John Maclaren"/>
    <x v="2"/>
    <s v="July 25, 2016"/>
    <n v="2021"/>
    <x v="28"/>
    <n v="12"/>
    <s v="TV-14"/>
    <x v="1"/>
    <s v="Guidance"/>
    <n v="87"/>
    <s v="Short"/>
    <x v="7"/>
  </r>
  <r>
    <x v="4282"/>
    <x v="0"/>
    <s v="Lo and Behold: Reveries of the Connected World"/>
    <s v="Werner Herzog"/>
    <s v="Werner Herzog"/>
    <x v="2"/>
    <s v="December 23, 2016"/>
    <n v="2021"/>
    <x v="32"/>
    <n v="10"/>
    <s v="PG-13"/>
    <x v="1"/>
    <s v="Guidance"/>
    <n v="98"/>
    <s v="Medium"/>
    <x v="65"/>
  </r>
  <r>
    <x v="4283"/>
    <x v="0"/>
    <s v="Lock, Stock and Two Smoking Barrels"/>
    <s v="Guy Ritchie"/>
    <s v="Jason Flemyng, Dexter Fletcher, Nick Moran, Jason Statham, Steven Mackintosh, Nicholas Rowe, Nick Marcq, Charles Forbes, Vinnie Jones, Lenny McLean"/>
    <x v="1"/>
    <s v="January 1, 2019"/>
    <n v="2021"/>
    <x v="2"/>
    <n v="28"/>
    <s v="R"/>
    <x v="0"/>
    <s v="Restricted"/>
    <n v="108"/>
    <s v="Medium"/>
    <x v="159"/>
  </r>
  <r>
    <x v="4284"/>
    <x v="0"/>
    <s v="Locke"/>
    <s v="Steven Knight"/>
    <s v="Tom Hardy, Olivia Colman, Ruth Wilson, Andrew Scott, Ben Daniels, Tom Holland, Bill Milner, Danny Webb, Alice Lowe, Silas Carson"/>
    <x v="11"/>
    <s v="July 15, 2018"/>
    <n v="2021"/>
    <x v="4"/>
    <n v="13"/>
    <s v="R"/>
    <x v="0"/>
    <s v="Restricted"/>
    <n v="85"/>
    <s v="Short"/>
    <x v="44"/>
  </r>
  <r>
    <x v="4285"/>
    <x v="0"/>
    <s v="Lockout"/>
    <s v="James Mather, Steve Saint Leger"/>
    <s v="Guy Pearce, Maggie Grace, Joseph Gilgun, Vincent Regan, Lennie James, Peter Stormare, Jacky Ido, Tim Plester, Mark Tankersley, Anne-Solenne Hatte"/>
    <x v="102"/>
    <s v="May 7, 2020"/>
    <n v="2021"/>
    <x v="10"/>
    <n v="14"/>
    <s v="PG-13"/>
    <x v="1"/>
    <s v="Guidance"/>
    <n v="95"/>
    <s v="Medium"/>
    <x v="193"/>
  </r>
  <r>
    <x v="4286"/>
    <x v="0"/>
    <s v="Loco Love"/>
    <s v="Fernando Sariana, Jos Luis Gutirrez"/>
    <s v="Evan Deverian, Melany Bennet, Jordan T. Wilson, Adan Martn Rocha"/>
    <x v="38"/>
    <s v="July 30, 2017"/>
    <n v="2021"/>
    <x v="5"/>
    <n v="9"/>
    <s v="TV-MA"/>
    <x v="0"/>
    <s v="Restricted"/>
    <n v="103"/>
    <s v="Medium"/>
    <x v="0"/>
  </r>
  <r>
    <x v="4287"/>
    <x v="0"/>
    <s v="Logan's Run"/>
    <s v="Michael Anderson"/>
    <s v="Michael York, Richard Jordan, Farrah Fawcett, Jenny Agutter, Peter Ustinov, Roscoe Lee Browne, Randolph Roberts, Gary Morgan, Greg Lewis"/>
    <x v="2"/>
    <s v="November 1, 2019"/>
    <n v="2021"/>
    <x v="43"/>
    <n v="50"/>
    <s v="PG"/>
    <x v="2"/>
    <s v="Guidance"/>
    <n v="118"/>
    <s v="Medium"/>
    <x v="25"/>
  </r>
  <r>
    <x v="4288"/>
    <x v="0"/>
    <s v="Lolita"/>
    <s v="Stanley Kubrick"/>
    <s v="James Mason, Shelley Winters, Peter Sellers, Sue Lyon, Gary Cockrell, Jerry Stovin, Diana Decker, Lois Maxwell, Cec Linder"/>
    <x v="11"/>
    <s v="November 1, 2019"/>
    <n v="2021"/>
    <x v="60"/>
    <n v="64"/>
    <s v="R"/>
    <x v="0"/>
    <s v="Restricted"/>
    <n v="153"/>
    <s v="Medium"/>
    <x v="277"/>
  </r>
  <r>
    <x v="4289"/>
    <x v="1"/>
    <s v="London Spy"/>
    <s v="Jakob Verbruggen"/>
    <s v="Ben Whishaw, Jim Broadbent, Edward Holcroft, Samantha Spiro, Charlotte Rampling, Lorraine Ashbourne, David Hayman, Clarke Peters, Adrian Lester, Harriet Walter"/>
    <x v="1"/>
    <s v="March 31, 2017"/>
    <n v="2021"/>
    <x v="25"/>
    <n v="11"/>
    <s v="TV-MA"/>
    <x v="0"/>
    <s v="Restricted"/>
    <s v="1 Season"/>
    <s v="Seasons"/>
    <x v="231"/>
  </r>
  <r>
    <x v="4290"/>
    <x v="0"/>
    <s v="Long Time Running"/>
    <s v="Jennifer Baichwal, Nicholas de Pencier"/>
    <s v="Gord Downie, Paul Langlois, Gord Sinclair, Rob Baker, Johnny Fay, Justin Trudeau"/>
    <x v="24"/>
    <s v="November 12, 2017"/>
    <n v="2021"/>
    <x v="5"/>
    <n v="9"/>
    <s v="TV-14"/>
    <x v="1"/>
    <s v="Guidance"/>
    <n v="96"/>
    <s v="Medium"/>
    <x v="109"/>
  </r>
  <r>
    <x v="4291"/>
    <x v="0"/>
    <s v="Look Out, Officer"/>
    <s v="Sze Yu Lau"/>
    <s v="Stephen Chow, Bill Tung, Stanley Sui-Fan Fung, Vivian Chan, Indra Leech, Amy Yip"/>
    <x v="25"/>
    <s v="August 16, 2018"/>
    <n v="2021"/>
    <x v="29"/>
    <n v="36"/>
    <s v="TV-14"/>
    <x v="1"/>
    <s v="Guidance"/>
    <n v="88"/>
    <s v="Short"/>
    <x v="45"/>
  </r>
  <r>
    <x v="4292"/>
    <x v="0"/>
    <s v="Look Who's Back"/>
    <s v="David Wnendt"/>
    <s v="Oliver Masucci, Fabian Busch, Christoph Maria Herbst, Katja Riemann, Franziska Wulf, Lars Rudolph, Michael Kessler, Thomas Thieme"/>
    <x v="84"/>
    <s v="April 9, 2016"/>
    <n v="2021"/>
    <x v="25"/>
    <n v="11"/>
    <s v="NR"/>
    <x v="4"/>
    <s v="Guidance"/>
    <n v="116"/>
    <s v="Medium"/>
    <x v="43"/>
  </r>
  <r>
    <x v="4293"/>
    <x v="0"/>
    <s v="Lorai: Play to Live"/>
    <s v="Parambrata Chatterjee"/>
    <s v="Prasenjit Chatterjee, Payel Sarkar, Indrasish Roy, Kanchan Mullick, Kharaj Mukherjee, Gargi Roychowdhury, Deepankar De, Biswajit Chakraborty, Bharat Kaul, Rajat Ganguly"/>
    <x v="4"/>
    <s v="September 1, 2017"/>
    <n v="2021"/>
    <x v="25"/>
    <n v="11"/>
    <s v="TV-14"/>
    <x v="1"/>
    <s v="Guidance"/>
    <n v="155"/>
    <s v="Medium"/>
    <x v="119"/>
  </r>
  <r>
    <x v="4294"/>
    <x v="0"/>
    <s v="Love Dot Com: The Social Experiment"/>
    <s v="Charneice Fox"/>
    <s v="Brave Williams, Tobias Truvillion, Kym Whitley, LisaRaye McCoy, Charles Malik Whitfield, W. Ellington Felton, Christopher Williams, Angus Whinfield, Jamie Moreen, Raheem Devaughn"/>
    <x v="2"/>
    <s v="February 17, 2020"/>
    <n v="2021"/>
    <x v="23"/>
    <n v="7"/>
    <s v="TV-MA"/>
    <x v="0"/>
    <s v="Restricted"/>
    <n v="98"/>
    <s v="Medium"/>
    <x v="35"/>
  </r>
  <r>
    <x v="4295"/>
    <x v="0"/>
    <s v="Love In A Puff"/>
    <s v="Pang Ho-cheung"/>
    <s v="Miriam Chin Wah Yeung, Shawn Yue, Singh Hartihan Bitto, Yat Ning Chan, Tat-Ming Cheung, Matt Chow, Chui Tien-you, Queenie Chu, Charmaine Fong, Vincent Kok"/>
    <x v="25"/>
    <s v="August 1, 2018"/>
    <n v="2021"/>
    <x v="3"/>
    <n v="16"/>
    <s v="TV-MA"/>
    <x v="0"/>
    <s v="Restricted"/>
    <n v="103"/>
    <s v="Medium"/>
    <x v="36"/>
  </r>
  <r>
    <x v="4296"/>
    <x v="0"/>
    <s v="Love Ni Bhavai"/>
    <s v="Saandeep Patel"/>
    <s v="Malhar Thakar, Pratik Gandhi, Aarohi Patel, Maulik Jagdish Nayak, Diana Raval, Roopa Divatia, Aarti Patel"/>
    <x v="4"/>
    <s v="May 1, 2018"/>
    <n v="2021"/>
    <x v="5"/>
    <n v="9"/>
    <s v="TV-14"/>
    <x v="1"/>
    <s v="Guidance"/>
    <n v="163"/>
    <s v="Medium"/>
    <x v="4"/>
  </r>
  <r>
    <x v="4297"/>
    <x v="0"/>
    <s v="Love on Delivery"/>
    <s v="Stephen Chow"/>
    <s v="Stephen Chow, Christy Chung, Ng Man-Tat"/>
    <x v="25"/>
    <s v="August 16, 2018"/>
    <n v="2021"/>
    <x v="24"/>
    <n v="32"/>
    <s v="TV-14"/>
    <x v="1"/>
    <s v="Guidance"/>
    <n v="93"/>
    <s v="Medium"/>
    <x v="45"/>
  </r>
  <r>
    <x v="4298"/>
    <x v="0"/>
    <s v="Love Shot"/>
    <s v="Steven Fine"/>
    <s v="Dakota Loesch, Amy Tsang, John Kapelos, Cruz Kim, Victor J. Ho, Clint Jung, Daniel Phai, Cindy Chu, Brian Kurtis, Pete Herron"/>
    <x v="2"/>
    <s v="July 15, 2019"/>
    <n v="2021"/>
    <x v="21"/>
    <n v="8"/>
    <s v="TV-MA"/>
    <x v="0"/>
    <s v="Restricted"/>
    <n v="77"/>
    <s v="Short"/>
    <x v="13"/>
  </r>
  <r>
    <x v="4299"/>
    <x v="0"/>
    <s v="Love Station"/>
    <s v="Ahmad Samir Farag"/>
    <s v="Menna Shalaby, Sherif Salama, Yousra El Lozy, Mona Hala, Edward Fouad, Lotfy Labib, Ashraf Hamdy"/>
    <x v="65"/>
    <s v="April 25, 2019"/>
    <n v="2021"/>
    <x v="15"/>
    <n v="15"/>
    <s v="TV-14"/>
    <x v="1"/>
    <s v="Guidance"/>
    <n v="97"/>
    <s v="Medium"/>
    <x v="4"/>
  </r>
  <r>
    <x v="4300"/>
    <x v="0"/>
    <s v="Love You... Love You Not"/>
    <s v="Sridhar Jetty"/>
    <s v="Chelsea Islan, Hamish Daud, Miller Khan, Kemal Pahlevi, R.R. Melati Pinaring, Fico Fachriza, Reynold Hamzah, Rizka Dwi Septiana, Arkanda Saezario Wicaksono"/>
    <x v="58"/>
    <s v="January 5, 2019"/>
    <n v="2021"/>
    <x v="25"/>
    <n v="11"/>
    <s v="TV-14"/>
    <x v="1"/>
    <s v="Guidance"/>
    <n v="115"/>
    <s v="Medium"/>
    <x v="4"/>
  </r>
  <r>
    <x v="4301"/>
    <x v="0"/>
    <s v="Love, Rosie"/>
    <s v="Christian Ditter"/>
    <s v="Lily Collins, Sam Claflin, Christian Cooke, Jamie Beamish, Suki Waterhouse, Tamsin Egerton, Jaime Winstone, Lorcan Cranitch"/>
    <x v="498"/>
    <s v="November 20, 2019"/>
    <n v="2021"/>
    <x v="28"/>
    <n v="12"/>
    <s v="R"/>
    <x v="0"/>
    <s v="Restricted"/>
    <n v="103"/>
    <s v="Medium"/>
    <x v="4"/>
  </r>
  <r>
    <x v="4302"/>
    <x v="0"/>
    <s v="Loving Annabelle"/>
    <s v="Katherine Brooks"/>
    <s v="Erin Kelly, Diane Gaidry, Laura Breckenridge, Michelle Horn, Gustine Fudickar, Ilene Graff, Kevin McCarthy, Markus Flanagan"/>
    <x v="2"/>
    <s v="July 1, 2018"/>
    <n v="2021"/>
    <x v="20"/>
    <n v="20"/>
    <s v="TV-MA"/>
    <x v="0"/>
    <s v="Restricted"/>
    <n v="77"/>
    <s v="Short"/>
    <x v="111"/>
  </r>
  <r>
    <x v="4303"/>
    <x v="0"/>
    <s v="Loving You"/>
    <s v="Johnnie To"/>
    <s v="Lau Ching Wan, Carman Lee, Tsung-Hua To, Chung-wai Lee, Ruby Wong"/>
    <x v="25"/>
    <s v="August 16, 2018"/>
    <n v="2021"/>
    <x v="39"/>
    <n v="31"/>
    <s v="TV-14"/>
    <x v="1"/>
    <s v="Guidance"/>
    <n v="79"/>
    <s v="Short"/>
    <x v="3"/>
  </r>
  <r>
    <x v="4304"/>
    <x v="0"/>
    <s v="Lucha: Playing the Impossible"/>
    <s v="Ana Quiroga"/>
    <s v="Luciana Aymar"/>
    <x v="42"/>
    <s v="July 15, 2018"/>
    <n v="2021"/>
    <x v="32"/>
    <n v="10"/>
    <s v="TV-PG"/>
    <x v="2"/>
    <s v="Guidance"/>
    <n v="98"/>
    <s v="Medium"/>
    <x v="102"/>
  </r>
  <r>
    <x v="4305"/>
    <x v="0"/>
    <s v="Lucky: No Time for Love"/>
    <s v="Radhika Rao, Vinay Sapru"/>
    <s v="Salman Khan, Sneha Ullal, Mithun Chakraborty, Kader Khan, Navni Parihar, Ravi Baswani, Vikram Gokhale, Mumait Khan"/>
    <x v="4"/>
    <s v="November 15, 2017"/>
    <n v="2021"/>
    <x v="19"/>
    <n v="21"/>
    <s v="TV-14"/>
    <x v="1"/>
    <s v="Guidance"/>
    <n v="131"/>
    <s v="Medium"/>
    <x v="23"/>
  </r>
  <r>
    <x v="4306"/>
    <x v="0"/>
    <s v="Lupt"/>
    <s v="Prabhuraj"/>
    <s v="Javed Jaffrey, Vijay Raaz, Karan Aanand, Niki Walia, Meenakshi Dixit, Rishabh Chaddha, Rishina Kandhari, Kiearra Soni"/>
    <x v="4"/>
    <s v="April 5, 2019"/>
    <n v="2021"/>
    <x v="21"/>
    <n v="8"/>
    <s v="TV-14"/>
    <x v="1"/>
    <s v="Guidance"/>
    <n v="110"/>
    <s v="Medium"/>
    <x v="86"/>
  </r>
  <r>
    <x v="4307"/>
    <x v="0"/>
    <s v="Lusers"/>
    <s v="Ticoy Rodriguez"/>
    <s v="Carlos Alcntara, Pablo Granados, Felipe Izquierdo, Gaby Espino, Cristin de la Fuente, Marcela Guerty, Claudio Torres"/>
    <x v="499"/>
    <s v="July 15, 2016"/>
    <n v="2021"/>
    <x v="25"/>
    <n v="11"/>
    <s v="TV-MA"/>
    <x v="0"/>
    <s v="Restricted"/>
    <n v="100"/>
    <s v="Medium"/>
    <x v="138"/>
  </r>
  <r>
    <x v="4308"/>
    <x v="0"/>
    <s v="Ma Chu Ka"/>
    <s v="Jayan Vannery"/>
    <s v="Pasupathy, Janani Iyer, Pratap Pothen"/>
    <x v="4"/>
    <s v="July 1, 2018"/>
    <n v="2021"/>
    <x v="5"/>
    <n v="9"/>
    <s v="TV-14"/>
    <x v="1"/>
    <s v="Guidance"/>
    <n v="117"/>
    <s v="Medium"/>
    <x v="107"/>
  </r>
  <r>
    <x v="4309"/>
    <x v="0"/>
    <s v="Maacher Jhol"/>
    <s v="Pratim D. Gupta"/>
    <s v="Ritwick Chakraborty, Mamata Shankar, Paoli Dam, Kaya Blocksage, Sauraseni Maitra, Arjun Chakrabarty"/>
    <x v="151"/>
    <s v="January 1, 2018"/>
    <n v="2021"/>
    <x v="5"/>
    <n v="9"/>
    <s v="TV-PG"/>
    <x v="2"/>
    <s v="Guidance"/>
    <n v="107"/>
    <s v="Medium"/>
    <x v="3"/>
  </r>
  <r>
    <x v="4310"/>
    <x v="0"/>
    <s v="Mac &amp; Devin Go to High School"/>
    <s v="Dylan C. Brown"/>
    <s v="Snoop Dogg, Wiz Khalifa, Mike Epps, Teairra Mari, Derek Kane, Luenell, Teni Panosian, Paul Iacono, Andy Milonakis, Mystikal"/>
    <x v="2"/>
    <s v="April 20, 2016"/>
    <n v="2021"/>
    <x v="10"/>
    <n v="14"/>
    <s v="R"/>
    <x v="0"/>
    <s v="Restricted"/>
    <n v="76"/>
    <s v="Short"/>
    <x v="5"/>
  </r>
  <r>
    <x v="4311"/>
    <x v="0"/>
    <s v="Macchli Jal Ki Rani Hai"/>
    <s v="Debaloy Dey"/>
    <s v="Swara Bhaskar, Bhanu Uday, Murli Sharma, Deep Raj Rana, Reema Debnath, Hemant Pandey, Saurabh Dubey, Sakha Kalyani"/>
    <x v="4"/>
    <s v="October 15, 2017"/>
    <n v="2021"/>
    <x v="28"/>
    <n v="12"/>
    <s v="TV-MA"/>
    <x v="0"/>
    <s v="Restricted"/>
    <n v="118"/>
    <s v="Medium"/>
    <x v="52"/>
  </r>
  <r>
    <x v="4312"/>
    <x v="0"/>
    <s v="Mad Max"/>
    <s v="George Miller"/>
    <s v="Mel Gibson, Joanne Samuel, Hugh Keays-Byrne, Steve Bisley, Tim Burns, Roger Ward, Lisa Aldenhoven, Bertrand Cadart"/>
    <x v="20"/>
    <s v="August 1, 2020"/>
    <n v="2021"/>
    <x v="50"/>
    <n v="47"/>
    <s v="R"/>
    <x v="0"/>
    <s v="Restricted"/>
    <n v="93"/>
    <s v="Medium"/>
    <x v="25"/>
  </r>
  <r>
    <x v="4313"/>
    <x v="0"/>
    <s v="Mad Money"/>
    <s v="Callie Khouri, Jesse V. Johnson"/>
    <s v="Diane Keaton, Queen Latifah, Katie Holmes, Ted Danson, Roger Cross, Adam Rothenberg, Stephen Root, Christopher McDonald, Meagen Fay, J.C. MacKenzie, Finesse Mitchell, Eric Keenleyside"/>
    <x v="2"/>
    <s v="November 1, 2019"/>
    <n v="2021"/>
    <x v="16"/>
    <n v="18"/>
    <s v="PG-13"/>
    <x v="1"/>
    <s v="Guidance"/>
    <n v="99"/>
    <s v="Medium"/>
    <x v="5"/>
  </r>
  <r>
    <x v="4314"/>
    <x v="0"/>
    <s v="Mad Ron's Prevues from Hell"/>
    <s v="Jim Monaco"/>
    <s v="Nick Pawlow, Jordu Schell, Jay Kushwara, Michael Townsend Wright, Anthony Kelly, Happy Goldsplatt, Ron Roccia, Fred Pomerleau, Joe Amodei, Nicholas Kitsopoulos"/>
    <x v="2"/>
    <s v="November 1, 2010"/>
    <n v="2021"/>
    <x v="9"/>
    <n v="39"/>
    <s v="NR"/>
    <x v="4"/>
    <s v="Guidance"/>
    <n v="84"/>
    <s v="Short"/>
    <x v="114"/>
  </r>
  <r>
    <x v="4315"/>
    <x v="0"/>
    <s v="Mad World"/>
    <s v="Chun Wong"/>
    <s v="Shawn Yue, Eric Tsang, Elaine Jin, Charmaine Fong"/>
    <x v="25"/>
    <s v="September 20, 2018"/>
    <n v="2021"/>
    <x v="32"/>
    <n v="10"/>
    <s v="TV-MA"/>
    <x v="0"/>
    <s v="Restricted"/>
    <n v="102"/>
    <s v="Medium"/>
    <x v="3"/>
  </r>
  <r>
    <x v="4316"/>
    <x v="0"/>
    <s v="Madaari"/>
    <s v="Nishikant Kamat"/>
    <s v="Irrfan Khan, Jimmy Shergill, Vishesh Bansal, Tushar Dalvi, Nitish Pandey"/>
    <x v="4"/>
    <s v="February 17, 2017"/>
    <n v="2021"/>
    <x v="32"/>
    <n v="10"/>
    <s v="TV-14"/>
    <x v="1"/>
    <s v="Guidance"/>
    <n v="134"/>
    <s v="Medium"/>
    <x v="0"/>
  </r>
  <r>
    <x v="4317"/>
    <x v="0"/>
    <s v="Maddman: The Steve Madden Story"/>
    <s v="Ben Patterson"/>
    <s v="Steve Madden"/>
    <x v="2"/>
    <s v="January 1, 2018"/>
    <n v="2021"/>
    <x v="5"/>
    <n v="9"/>
    <s v="TV-MA"/>
    <x v="0"/>
    <s v="Restricted"/>
    <n v="78"/>
    <s v="Short"/>
    <x v="65"/>
  </r>
  <r>
    <x v="4318"/>
    <x v="0"/>
    <s v="Madre"/>
    <s v="Aaron Burns"/>
    <s v="Daniela Ramrez, Cristobal Tapia Montt, Aida, Matas Bassi, Nicols Durn, Ignacia Allamand"/>
    <x v="215"/>
    <s v="August 26, 2017"/>
    <n v="2021"/>
    <x v="32"/>
    <n v="10"/>
    <s v="TV-MA"/>
    <x v="0"/>
    <s v="Restricted"/>
    <n v="95"/>
    <s v="Medium"/>
    <x v="107"/>
  </r>
  <r>
    <x v="4319"/>
    <x v="1"/>
    <s v="Maggie &amp; Bianca: Fashion Friends"/>
    <s v="Iginio Straffi"/>
    <s v="Emanuela Rei, Giorgia Boni, Sergio Ruggeri, Luca Murphy, Federica Corti, Federico Pedroni, Tiffany Zhou, Sergio Melone"/>
    <x v="59"/>
    <s v="March 31, 2019"/>
    <n v="2021"/>
    <x v="5"/>
    <n v="9"/>
    <s v="TV-Y7"/>
    <x v="3"/>
    <s v="Safe"/>
    <s v="1 Season"/>
    <s v="Seasons"/>
    <x v="182"/>
  </r>
  <r>
    <x v="4320"/>
    <x v="0"/>
    <s v="Magic Snowflake"/>
    <s v="Luc Vinciguerra"/>
    <s v="Nathan Simony, Benot Allemane, Vincent Grass, Jean-Claude Donda, Alexis Tomassian, Pascal Sellem, Evelyne Grandjean, Alice Rvrend, Kylian Trouillard, Cline Melloul"/>
    <x v="161"/>
    <s v="December 20, 2015"/>
    <n v="2021"/>
    <x v="4"/>
    <n v="13"/>
    <s v="TV-Y"/>
    <x v="3"/>
    <s v="Safe"/>
    <n v="73"/>
    <s v="Short"/>
    <x v="80"/>
  </r>
  <r>
    <x v="4321"/>
    <x v="0"/>
    <s v="Magnetic"/>
    <s v="Thierry Donard"/>
    <s v="Tom Barrer, Liam Whaley, Wille Lindberg, Sam Favret, Fabian Bodet, Jamie Lee, Lorenzo Avvenenti, Ross Clarke-Jones"/>
    <x v="29"/>
    <s v="June 12, 2020"/>
    <n v="2021"/>
    <x v="21"/>
    <n v="8"/>
    <s v="TV-14"/>
    <x v="1"/>
    <s v="Guidance"/>
    <n v="110"/>
    <s v="Medium"/>
    <x v="272"/>
  </r>
  <r>
    <x v="4322"/>
    <x v="0"/>
    <s v="Magnus"/>
    <s v="Benjamin Ree"/>
    <s v="Magnus Carlsen"/>
    <x v="154"/>
    <s v="February 22, 2017"/>
    <n v="2021"/>
    <x v="32"/>
    <n v="10"/>
    <s v="TV-PG"/>
    <x v="2"/>
    <s v="Guidance"/>
    <n v="75"/>
    <s v="Short"/>
    <x v="302"/>
  </r>
  <r>
    <x v="4323"/>
    <x v="0"/>
    <s v="Mahabharat"/>
    <s v="Amaan Khan"/>
    <s v="Amitabh Bachchan, Ajay Devgn, Vidya Balan, Shatrughan Sinha, Sunny Deol, Anil Kapoor, Manoj Bajpayee, Jackie Shroff, Anupam Kher, Deepti Naval"/>
    <x v="4"/>
    <s v="August 1, 2018"/>
    <n v="2021"/>
    <x v="4"/>
    <n v="13"/>
    <s v="TV-14"/>
    <x v="1"/>
    <s v="Guidance"/>
    <n v="119"/>
    <s v="Medium"/>
    <x v="53"/>
  </r>
  <r>
    <x v="4324"/>
    <x v="0"/>
    <s v="Mahjong Heroes"/>
    <s v="Li Pei-Chuan"/>
    <s v="Patrick Tse, Betty Ting Pei, Hua Yueh, Chin Siu Ho, Lau Hak-Suen, Kwan Hoi-san"/>
    <x v="25"/>
    <s v="August 16, 2018"/>
    <n v="2021"/>
    <x v="47"/>
    <n v="45"/>
    <s v="TV-PG"/>
    <x v="2"/>
    <s v="Guidance"/>
    <n v="92"/>
    <s v="Medium"/>
    <x v="43"/>
  </r>
  <r>
    <x v="4325"/>
    <x v="0"/>
    <s v="Maine Pyaar Kyun Kiya"/>
    <s v="David Dhawan"/>
    <s v="Salman Khan, Sushmita Sen, Sohail Khan, Katrina Kaif, Arshad Warsi, Isha Koppikar, Rajpal Yadav, Beena Kak"/>
    <x v="4"/>
    <s v="December 31, 2019"/>
    <n v="2021"/>
    <x v="19"/>
    <n v="21"/>
    <s v="TV-14"/>
    <x v="1"/>
    <s v="Guidance"/>
    <n v="137"/>
    <s v="Medium"/>
    <x v="48"/>
  </r>
  <r>
    <x v="4326"/>
    <x v="0"/>
    <s v="Maine Pyar Kiya"/>
    <s v="Sooraj R. Barjatya"/>
    <s v="Salman Khan, Bhagyashree, Alok Nath, Rajeev Verma, Reema Lagoo, Ajit Vachani, Harish Patel, Deep Dhillon, Pervin Dastur, Mohnish Bahl"/>
    <x v="4"/>
    <s v="January 1, 2018"/>
    <n v="2021"/>
    <x v="27"/>
    <n v="37"/>
    <s v="TV-PG"/>
    <x v="2"/>
    <s v="Guidance"/>
    <n v="192"/>
    <s v="Long"/>
    <x v="51"/>
  </r>
  <r>
    <x v="4327"/>
    <x v="0"/>
    <s v="Mala Kahich Problem Nahi"/>
    <s v="Sameer Vidwans"/>
    <s v="Gashmeer Mahajani, Spruha Joshi, Nirmiti Sawant, Vijay Nikam, Satish Alekar, Mangal Kenkre, Kamlesh Sawant, Seema Deshmukh"/>
    <x v="4"/>
    <s v="November 15, 2018"/>
    <n v="2021"/>
    <x v="5"/>
    <n v="9"/>
    <s v="TV-PG"/>
    <x v="2"/>
    <s v="Guidance"/>
    <n v="132"/>
    <s v="Medium"/>
    <x v="3"/>
  </r>
  <r>
    <x v="4328"/>
    <x v="0"/>
    <s v="Malicious"/>
    <s v="Michael Winnick"/>
    <s v="Bojana Novakovic, Josh Stewart, Delroy Lindo, Melissa Bolona, Yvette Yates, Luke Edwards, Jaqueline Fleming, Ben VanderMey, Presley Richardson, Joy Kate Lawson"/>
    <x v="2"/>
    <s v="February 1, 2019"/>
    <n v="2021"/>
    <x v="21"/>
    <n v="8"/>
    <s v="TV-MA"/>
    <x v="0"/>
    <s v="Restricted"/>
    <n v="91"/>
    <s v="Medium"/>
    <x v="55"/>
  </r>
  <r>
    <x v="4329"/>
    <x v="0"/>
    <s v="Man of Tai Chi"/>
    <s v="Keanu Reeves"/>
    <s v="Keanu Reeves, Tiger Chen, Karen Mok, Simon Yam, Qing Ye, Hai Yu, Sam Lee, Iko Uwais"/>
    <x v="26"/>
    <s v="July 26, 2018"/>
    <n v="2021"/>
    <x v="4"/>
    <n v="13"/>
    <s v="R"/>
    <x v="0"/>
    <s v="Restricted"/>
    <n v="105"/>
    <s v="Medium"/>
    <x v="8"/>
  </r>
  <r>
    <x v="4330"/>
    <x v="0"/>
    <s v="Man Up"/>
    <s v="Ben Palmer"/>
    <s v="Lake Bell, Simon Pegg, Ophelia Lovibond, Olivia Williams, Rory Kinnear, Henry Lloyd-Hughes, Ken Stott, Sharon Horgan, Harriet Walter, Stephen Campbell Moore, Dean-Charles Chapman, Phoebe Waller-Bridge"/>
    <x v="271"/>
    <s v="September 4, 2018"/>
    <n v="2021"/>
    <x v="25"/>
    <n v="11"/>
    <s v="R"/>
    <x v="0"/>
    <s v="Restricted"/>
    <n v="88"/>
    <s v="Short"/>
    <x v="4"/>
  </r>
  <r>
    <x v="4331"/>
    <x v="0"/>
    <s v="Mandi"/>
    <s v="Shyam Benegal"/>
    <s v="Shabana Azmi, Smita Patil, Naseeruddin Shah, Amrish Puri, Kulbhushan Kharbanda, Saeed Jaffrey, Om Puri, Sreela Mazumdar, Neena Gupta"/>
    <x v="4"/>
    <s v="January 1, 2020"/>
    <n v="2021"/>
    <x v="8"/>
    <n v="43"/>
    <s v="TV-MA"/>
    <x v="0"/>
    <s v="Restricted"/>
    <n v="155"/>
    <s v="Medium"/>
    <x v="0"/>
  </r>
  <r>
    <x v="4332"/>
    <x v="0"/>
    <s v="Mandobasar Galpo"/>
    <s v="Tathagata Banerjee"/>
    <s v="Paoli Dam, Parambrata Chattopadhyay, Indrasish Roy, Koushik Sen, Biswajit Chakraborty"/>
    <x v="4"/>
    <s v="April 1, 2018"/>
    <n v="2021"/>
    <x v="5"/>
    <n v="9"/>
    <s v="TV-14"/>
    <x v="1"/>
    <s v="Guidance"/>
    <n v="103"/>
    <s v="Medium"/>
    <x v="23"/>
  </r>
  <r>
    <x v="4333"/>
    <x v="0"/>
    <s v="Manglehorn"/>
    <s v="David Gordon Green"/>
    <s v="Al Pacino, Holly Hunter, Harmony Korine, Chris Messina, Skylar Gasper, Brian D. Mays, Herculano Trevino, Angela Woods"/>
    <x v="2"/>
    <s v="April 16, 2017"/>
    <n v="2021"/>
    <x v="28"/>
    <n v="12"/>
    <s v="PG-13"/>
    <x v="1"/>
    <s v="Guidance"/>
    <n v="97"/>
    <s v="Medium"/>
    <x v="44"/>
  </r>
  <r>
    <x v="4334"/>
    <x v="0"/>
    <s v="Mango Dreams"/>
    <s v="John Upchurch"/>
    <s v="Ram Gopal Bajaj, Pankaj Tripathi, Sameer Kochhar"/>
    <x v="2"/>
    <s v="March 15, 2018"/>
    <n v="2021"/>
    <x v="32"/>
    <n v="10"/>
    <s v="TV-14"/>
    <x v="1"/>
    <s v="Guidance"/>
    <n v="92"/>
    <s v="Medium"/>
    <x v="44"/>
  </r>
  <r>
    <x v="4335"/>
    <x v="0"/>
    <s v="Manhattan Romance"/>
    <s v="Tom O'Brien"/>
    <s v="Tom O'Brien, Katherine Waterston, Caitlin Fitzgerald, Gaby Hoffmann, Louis Cancelmi, Zach Grenier"/>
    <x v="2"/>
    <s v="September 8, 2017"/>
    <n v="2021"/>
    <x v="28"/>
    <n v="12"/>
    <s v="TV-14"/>
    <x v="1"/>
    <s v="Guidance"/>
    <n v="98"/>
    <s v="Medium"/>
    <x v="129"/>
  </r>
  <r>
    <x v="4336"/>
    <x v="0"/>
    <s v="Manolo: The Boy Who Made Shoes for Lizards"/>
    <s v="Michael Roberts"/>
    <s v="Manolo Blahnik, Anna Wintour, Andr Leon Talley, Paloma Picasso, Candace Bushnell, Iman, Rihanna, Naomi Campbell, Isaac Mizrahi, Rupert Everett, Sofia Coppola, John Galliano"/>
    <x v="1"/>
    <s v="January 15, 2018"/>
    <n v="2021"/>
    <x v="5"/>
    <n v="9"/>
    <s v="TV-MA"/>
    <x v="0"/>
    <s v="Restricted"/>
    <n v="89"/>
    <s v="Short"/>
    <x v="98"/>
  </r>
  <r>
    <x v="4337"/>
    <x v="0"/>
    <s v="Mansfield Park"/>
    <s v="Patricia Rozema"/>
    <s v="Frances O'Connor, Embeth Davidtz, Jonny Lee Miller, Alessandro Nivola, Harold Pinter, Lindsay Duncan, Sheila Gish, James Purefoy, Victoria Hamilton, Hugh Bonneville"/>
    <x v="1"/>
    <s v="January 1, 2020"/>
    <n v="2021"/>
    <x v="31"/>
    <n v="27"/>
    <s v="PG-13"/>
    <x v="1"/>
    <s v="Guidance"/>
    <n v="112"/>
    <s v="Medium"/>
    <x v="36"/>
  </r>
  <r>
    <x v="4338"/>
    <x v="0"/>
    <s v="Mantostaan"/>
    <s v="Rahat Kazmi"/>
    <s v="Raghuvir Yadav, Veerendra Saxena, Sonal Sehgal, Aaditya Pratap Singh, Rahat Kazmi, Raina Bassnet, Sakshi Bhat"/>
    <x v="4"/>
    <s v="December 15, 2017"/>
    <n v="2021"/>
    <x v="5"/>
    <n v="9"/>
    <s v="TV-MA"/>
    <x v="0"/>
    <s v="Restricted"/>
    <n v="75"/>
    <s v="Short"/>
    <x v="0"/>
  </r>
  <r>
    <x v="4339"/>
    <x v="0"/>
    <s v="Mantra"/>
    <s v="Nicholas Kharkongor"/>
    <s v="Rajat Kapoor, Lushin Dubey, Kalki Koechlin, Shiv Pandit, Adil Hussain, Rohan Joshi, Yuri Suri, Maya Krishna Rao"/>
    <x v="4"/>
    <s v="December 15, 2017"/>
    <n v="2021"/>
    <x v="5"/>
    <n v="9"/>
    <s v="TV-14"/>
    <x v="1"/>
    <s v="Guidance"/>
    <n v="89"/>
    <s v="Short"/>
    <x v="0"/>
  </r>
  <r>
    <x v="4340"/>
    <x v="0"/>
    <s v="Mara"/>
    <s v="Clive Tonge"/>
    <s v="Olga Kurylenko, Javier Botet, Mitch Eakins, Lance E. Nichols, Rosie Fellner, Mackenzie Imsand, Dandy Barrett, Craig Conway, Melissa Bolona"/>
    <x v="1"/>
    <s v="January 5, 2019"/>
    <n v="2021"/>
    <x v="5"/>
    <n v="9"/>
    <s v="TV-MA"/>
    <x v="0"/>
    <s v="Restricted"/>
    <n v="99"/>
    <s v="Medium"/>
    <x v="94"/>
  </r>
  <r>
    <x v="4341"/>
    <x v="0"/>
    <s v="Marauders"/>
    <s v="Steven C. Miller"/>
    <s v="Bruce Willis, Christopher Meloni, Dave Bautista, Adrian Grenier, Johnathon Schaech, Lydia Hull, Tyler Jon Olson, Christopher Rob Bowen, Richie Chance"/>
    <x v="41"/>
    <s v="December 1, 2020"/>
    <n v="2021"/>
    <x v="32"/>
    <n v="10"/>
    <s v="R"/>
    <x v="0"/>
    <s v="Restricted"/>
    <n v="107"/>
    <s v="Medium"/>
    <x v="12"/>
  </r>
  <r>
    <x v="4342"/>
    <x v="0"/>
    <s v="Maroon"/>
    <s v="Pulkit"/>
    <s v="Manav Kaul, Devyani Cm, Saurabh Sachdeva, Sarika Singh, Suneel Sinha, Sumeet Vyas"/>
    <x v="4"/>
    <s v="February 1, 2017"/>
    <n v="2021"/>
    <x v="32"/>
    <n v="10"/>
    <s v="TV-MA"/>
    <x v="0"/>
    <s v="Restricted"/>
    <n v="94"/>
    <s v="Medium"/>
    <x v="0"/>
  </r>
  <r>
    <x v="4343"/>
    <x v="1"/>
    <s v="Mars"/>
    <s v="Everardo Gout"/>
    <s v="Jihae, Alberto Ammann, Clmentine Poidatz, Anamaria Marinca, Sammi Rotibi, Nicholas Wittman, Cosima Shaw"/>
    <x v="2"/>
    <s v=" November 1, 2019"/>
    <n v="2021"/>
    <x v="21"/>
    <n v="8"/>
    <s v="TV-PG"/>
    <x v="2"/>
    <s v="Guidance"/>
    <s v="2 Seasons"/>
    <s v="Seasons"/>
    <x v="303"/>
  </r>
  <r>
    <x v="4344"/>
    <x v="0"/>
    <s v="Martial Arts of Shaolin"/>
    <s v="Chia-Liang Liu"/>
    <s v="Jet Li, Jianqiang Hu, Qiuyan Huang, Qingfu Pan, Yu Chenghui, Yu Hai, Jianwen Zhang"/>
    <x v="208"/>
    <s v="August 16, 2018"/>
    <n v="2021"/>
    <x v="33"/>
    <n v="40"/>
    <s v="R"/>
    <x v="0"/>
    <s v="Restricted"/>
    <n v="90"/>
    <s v="Medium"/>
    <x v="32"/>
  </r>
  <r>
    <x v="4345"/>
    <x v="0"/>
    <s v="Martin Lawrence Live: Runteldat"/>
    <s v="David Raynr"/>
    <s v="Martin Lawrence"/>
    <x v="2"/>
    <s v="December 1, 2019"/>
    <n v="2021"/>
    <x v="12"/>
    <n v="24"/>
    <s v="R"/>
    <x v="0"/>
    <s v="Restricted"/>
    <n v="104"/>
    <s v="Medium"/>
    <x v="59"/>
  </r>
  <r>
    <x v="4346"/>
    <x v="0"/>
    <s v="Martin Luther: The Idea that Changed the World"/>
    <s v="David Batty"/>
    <s v="Hugh Bonneville"/>
    <x v="2"/>
    <s v="January 1, 2018"/>
    <n v="2021"/>
    <x v="5"/>
    <n v="9"/>
    <s v="TV-PG"/>
    <x v="2"/>
    <s v="Guidance"/>
    <n v="55"/>
    <s v="Short"/>
    <x v="252"/>
  </r>
  <r>
    <x v="4347"/>
    <x v="0"/>
    <s v="Marvel's Iron Man &amp; Hulk: Heroes United"/>
    <s v="Leo Riley, Eric Radomski"/>
    <s v="Adrian Pasdar, Fred Tatasciore, Dee Bradley Baker, Robin Atkin Downes, David Kaye"/>
    <x v="2"/>
    <s v="February 16, 2014"/>
    <n v="2021"/>
    <x v="4"/>
    <n v="13"/>
    <s v="PG"/>
    <x v="2"/>
    <s v="Guidance"/>
    <n v="72"/>
    <s v="Short"/>
    <x v="26"/>
  </r>
  <r>
    <x v="4348"/>
    <x v="0"/>
    <s v="Mary and the Witch's Flower"/>
    <s v="Hiromasa Yonebayashi"/>
    <s v="Ruby Barnhill, Kate Winslet, Jim Broadbent, Ewen Bremner, Lynda Baron, Louis Ashbourne Serkis, Morwenna Banks, Teresa Gallagher, Rasmus Hardiker"/>
    <x v="8"/>
    <s v="July 17, 2018"/>
    <n v="2021"/>
    <x v="5"/>
    <n v="9"/>
    <s v="PG"/>
    <x v="2"/>
    <s v="Guidance"/>
    <n v="103"/>
    <s v="Medium"/>
    <x v="191"/>
  </r>
  <r>
    <x v="4349"/>
    <x v="0"/>
    <s v="Mary Poppins Returns"/>
    <s v="Rob Marshall"/>
    <s v="Emily Blunt, Lin-Manuel Miranda, Ben Whishaw, Emily Mortimer, Pixie Davies, Nathanael Saleh, Joel Dawson, Julie Walters, Meryl Streep, Colin Firth, Dick Van Dyke"/>
    <x v="31"/>
    <s v="July 9, 2019"/>
    <n v="2021"/>
    <x v="21"/>
    <n v="8"/>
    <s v="PG"/>
    <x v="2"/>
    <s v="Guidance"/>
    <n v="131"/>
    <s v="Medium"/>
    <x v="63"/>
  </r>
  <r>
    <x v="4350"/>
    <x v="0"/>
    <s v="Masoom"/>
    <s v="Shekhar Kapur"/>
    <s v="Shabana Azmi, Naseeruddin Shah, Saeed Jaffrey, Jugal Hansraj, Urmila Matondkar, Aradhana Srivastav, Tanuja, Supriya Pathak"/>
    <x v="4"/>
    <s v="December 31, 2019"/>
    <n v="2021"/>
    <x v="8"/>
    <n v="43"/>
    <s v="TV-14"/>
    <x v="1"/>
    <s v="Guidance"/>
    <n v="138"/>
    <s v="Medium"/>
    <x v="0"/>
  </r>
  <r>
    <x v="4351"/>
    <x v="0"/>
    <s v="Master"/>
    <s v="Ui-seok Jo"/>
    <s v="Byung-hun Lee, Dong-won Gang, Woo-bin Kim, Ji-won Uhm, Dal-su Oh, Kyung Jin, Gang Dong-won"/>
    <x v="68"/>
    <s v="February 1, 2018"/>
    <n v="2021"/>
    <x v="32"/>
    <n v="10"/>
    <s v="NR"/>
    <x v="4"/>
    <s v="Guidance"/>
    <n v="143"/>
    <s v="Medium"/>
    <x v="32"/>
  </r>
  <r>
    <x v="4352"/>
    <x v="0"/>
    <s v="Mater"/>
    <s v="Pablo D'Alo Abba"/>
    <s v="Lautaro Perotti, Tamara Kiper, Inda Lavalle, Miriam Odorico, Araceli Dvoskin, Gonzalo Ruiz, Patricio Aranguren, Marina Bellati, Luciana Fuks, Martin Slipak"/>
    <x v="42"/>
    <s v="August 1, 2018"/>
    <n v="2021"/>
    <x v="5"/>
    <n v="9"/>
    <s v="TV-MA"/>
    <x v="0"/>
    <s v="Restricted"/>
    <n v="80"/>
    <s v="Short"/>
    <x v="0"/>
  </r>
  <r>
    <x v="4353"/>
    <x v="0"/>
    <s v="Matichya Chuli"/>
    <s v="Sudesh Manjrekar, Atul Kale"/>
    <s v="Sudhir Joshi, Vandana Gupte, Ankush Chaudhari, Madhura Velankar, Sanjay Mone, Anand Abhyankar"/>
    <x v="4"/>
    <s v="February 15, 2018"/>
    <n v="2021"/>
    <x v="20"/>
    <n v="20"/>
    <s v="TV-14"/>
    <x v="1"/>
    <s v="Guidance"/>
    <n v="132"/>
    <s v="Medium"/>
    <x v="36"/>
  </r>
  <r>
    <x v="4354"/>
    <x v="0"/>
    <s v="Max Rose"/>
    <s v="Daniel Noah"/>
    <s v="Jerry Lewis, Kerry Bish, Illeana Douglas, Rance Howard, Kevin Pollak, Mort Sahl, Dean Stockwell, Lee Weaver, Claire Bloom"/>
    <x v="2"/>
    <s v="January 15, 2017"/>
    <n v="2021"/>
    <x v="4"/>
    <n v="13"/>
    <s v="TV-14"/>
    <x v="1"/>
    <s v="Guidance"/>
    <n v="84"/>
    <s v="Short"/>
    <x v="44"/>
  </r>
  <r>
    <x v="4355"/>
    <x v="0"/>
    <s v="May We Chat"/>
    <s v="Philip Yung"/>
    <s v="Irene Wan, Peter Mak, Rainky Wai, Heidi Lee, Kabby Hui, Paulyn Sun, Dominic Ho, Au Cheuk-Man"/>
    <x v="25"/>
    <s v="August 26, 2018"/>
    <n v="2021"/>
    <x v="28"/>
    <n v="12"/>
    <s v="TV-MA"/>
    <x v="0"/>
    <s v="Restricted"/>
    <n v="99"/>
    <s v="Medium"/>
    <x v="3"/>
  </r>
  <r>
    <x v="4356"/>
    <x v="0"/>
    <s v="May You Prosper"/>
    <s v="Hassan Hegazy, Shady Ali"/>
    <s v="Ahmed Rizk, Bosy, Bayoumi Fouad, Mahmoud Ellithy, Hayatem, Hesham Ismail, Tamer Shaltout, Alaa Morsy"/>
    <x v="65"/>
    <s v="July 20, 2019"/>
    <n v="2021"/>
    <x v="5"/>
    <n v="9"/>
    <s v="TV-14"/>
    <x v="1"/>
    <s v="Guidance"/>
    <n v="93"/>
    <s v="Medium"/>
    <x v="48"/>
  </r>
  <r>
    <x v="4357"/>
    <x v="0"/>
    <s v="Maya Angelou: And Still I Rise"/>
    <s v="Bob Hercules, Rita Coburn Whack"/>
    <s v="Maya Angelou, Cicely Tyson, Common, John Singleton, Alfre Woodard, Oprah Winfrey, Quincy Jones"/>
    <x v="2"/>
    <s v="May 1, 2017"/>
    <n v="2021"/>
    <x v="32"/>
    <n v="10"/>
    <s v="TV-PG"/>
    <x v="2"/>
    <s v="Guidance"/>
    <n v="114"/>
    <s v="Medium"/>
    <x v="65"/>
  </r>
  <r>
    <x v="4358"/>
    <x v="0"/>
    <s v="Maza Pati Karodpati"/>
    <s v="Sachin"/>
    <s v="Sachin, Supriya Pilgaonkar, Ashok Saraf, Kishori Shahane, Suhas Bhalekar, Manchindra Kamble, Jairam Kulkarni, Nilu Phule, Shubha Khote"/>
    <x v="4"/>
    <s v="January 1, 2018"/>
    <n v="2021"/>
    <x v="45"/>
    <n v="38"/>
    <s v="TV-PG"/>
    <x v="2"/>
    <s v="Guidance"/>
    <n v="132"/>
    <s v="Medium"/>
    <x v="4"/>
  </r>
  <r>
    <x v="4359"/>
    <x v="0"/>
    <s v="Me and the Alien"/>
    <s v="Jess Magaa Vzquez"/>
    <s v="Ines De Tavira, Juan Pablo Campa, Paco de la Fuente, Juan Ugarte, Carlos Aragn, Gloria Toba, Jessy Bulbo, Tato Alexander, Fabiola Guajardo, Arturo Carmona"/>
    <x v="38"/>
    <s v="February 14, 2017"/>
    <n v="2021"/>
    <x v="32"/>
    <n v="10"/>
    <s v="TV-MA"/>
    <x v="0"/>
    <s v="Restricted"/>
    <n v="83"/>
    <s v="Short"/>
    <x v="36"/>
  </r>
  <r>
    <x v="4360"/>
    <x v="0"/>
    <s v="Mean Dreams"/>
    <s v="Nathan Morlando"/>
    <s v="Bill Paxton, Sophie Nlisse, Josh Wiggins, Colm Feore, Vickie Papavs, Joe Cobden, Ryan Blakely, George Buza"/>
    <x v="24"/>
    <s v="July 1, 2019"/>
    <n v="2021"/>
    <x v="32"/>
    <n v="10"/>
    <s v="R"/>
    <x v="0"/>
    <s v="Restricted"/>
    <n v="105"/>
    <s v="Medium"/>
    <x v="77"/>
  </r>
  <r>
    <x v="4361"/>
    <x v="0"/>
    <s v="Mean Streets"/>
    <s v="Martin Scorsese"/>
    <s v="Robert De Niro, Harvey Keitel, David Proval, Amy Robinson, Richard Romanus, Cesare Danova, Victor Argo, George Memmoli"/>
    <x v="2"/>
    <s v="July 1, 2019"/>
    <n v="2021"/>
    <x v="55"/>
    <n v="53"/>
    <s v="R"/>
    <x v="0"/>
    <s v="Restricted"/>
    <n v="112"/>
    <s v="Medium"/>
    <x v="57"/>
  </r>
  <r>
    <x v="4362"/>
    <x v="0"/>
    <s v="Meditation Park"/>
    <s v="Mina Shum"/>
    <s v="Cheng Pei-pei, Tzi Ma, Sandra Oh, Don McKellar, Zak Santiago, Liane Balaban, Alannah Ong, Lillian Lim, Jemmy Chen"/>
    <x v="24"/>
    <s v="March 9, 2018"/>
    <n v="2021"/>
    <x v="5"/>
    <n v="9"/>
    <s v="TV-PG"/>
    <x v="2"/>
    <s v="Guidance"/>
    <n v="94"/>
    <s v="Medium"/>
    <x v="24"/>
  </r>
  <r>
    <x v="4363"/>
    <x v="0"/>
    <s v="Medium"/>
    <s v="Jacek Koprowicz"/>
    <s v="Wadysaw Kowalski, Micha Bajor, Jerzy Zelnik, Jerzy Stuhr, Grayna Szapoowska, Jerzy Nowak, Ewa Dakowska, Piotr Machalica, Zygmunt Zintel, Henryk Bista"/>
    <x v="500"/>
    <s v="October 1, 2019"/>
    <n v="2021"/>
    <x v="40"/>
    <n v="41"/>
    <s v="TV-MA"/>
    <x v="0"/>
    <s v="Restricted"/>
    <n v="90"/>
    <s v="Medium"/>
    <x v="86"/>
  </r>
  <r>
    <x v="4364"/>
    <x v="0"/>
    <s v="Melle"/>
    <s v="Binu Ulahhannan"/>
    <s v="Amith Chakalakkal, Thanuja Karthik, Joy Mathew, Joju George, Krishna Prabha, Ambika Mohan, P. Balachandran, Illikkett Namboothiri"/>
    <x v="4"/>
    <s v="August 1, 2018"/>
    <n v="2021"/>
    <x v="5"/>
    <n v="9"/>
    <s v="TV-PG"/>
    <x v="2"/>
    <s v="Guidance"/>
    <n v="110"/>
    <s v="Medium"/>
    <x v="23"/>
  </r>
  <r>
    <x v="4365"/>
    <x v="0"/>
    <s v="Melvin Goes to Dinner"/>
    <s v="Bob Odenkirk"/>
    <s v="Michael Blieden, Stephanie Courtney, Annabelle Gurwitch, Matt Price, David Cross, Maura Tierney, Kathleen Roll, Jack Black, Jenna Fischer, Fred Armisen"/>
    <x v="2"/>
    <s v="July 1, 2018"/>
    <n v="2021"/>
    <x v="13"/>
    <n v="23"/>
    <s v="R"/>
    <x v="0"/>
    <s v="Restricted"/>
    <n v="84"/>
    <s v="Short"/>
    <x v="22"/>
  </r>
  <r>
    <x v="4366"/>
    <x v="0"/>
    <s v="Memoir of a Murderer"/>
    <s v="Shin-yeon Won"/>
    <s v="Kyung-gu Seol, Nam-gil Kim, Seol-hyun Kim, Dal-su Oh, Seok-jeong Hwang, In-Gum Jung, Ki-jun Shin, Jin-young Jang, Rina Shin, Hye-yoon Kim"/>
    <x v="68"/>
    <s v="February 19, 2018"/>
    <n v="2021"/>
    <x v="5"/>
    <n v="9"/>
    <s v="TV-MA"/>
    <x v="0"/>
    <s v="Restricted"/>
    <n v="118"/>
    <s v="Medium"/>
    <x v="20"/>
  </r>
  <r>
    <x v="4367"/>
    <x v="0"/>
    <s v="Men in Black"/>
    <s v="Barry Sonnenfeld"/>
    <s v="Tommy Lee Jones, Will Smith, Linda Fiorentino, Vincent D'Onofrio, Rip Torn, Tony Shalhoub, Siobhan Fallon Hogan, Mike Nussbaum, Jon Gries, Sergio Caldern"/>
    <x v="2"/>
    <s v="October 19, 2019"/>
    <n v="2021"/>
    <x v="36"/>
    <n v="29"/>
    <s v="PG-13"/>
    <x v="1"/>
    <s v="Guidance"/>
    <n v="98"/>
    <s v="Medium"/>
    <x v="87"/>
  </r>
  <r>
    <x v="4368"/>
    <x v="0"/>
    <s v="Men in Black II"/>
    <s v="Barry Sonnenfeld"/>
    <s v="Tommy Lee Jones, Will Smith, Rip Torn, Lara Flynn Boyle, Johnny Knoxville, Rosario Dawson, Tony Shalhoub, Patrick Warburton, Jack Kehler, David Cross"/>
    <x v="2"/>
    <s v="October 1, 2019"/>
    <n v="2021"/>
    <x v="12"/>
    <n v="24"/>
    <s v="PG-13"/>
    <x v="1"/>
    <s v="Guidance"/>
    <n v="88"/>
    <s v="Short"/>
    <x v="87"/>
  </r>
  <r>
    <x v="4369"/>
    <x v="0"/>
    <s v="Menorca"/>
    <s v="John Barnard"/>
    <s v="Tammy Gillis, Sheila Campbell, Talia Pura, Dorothy Carroll, Logan Creran, Jason Wishnowski, Aaron Merke, Krystle Snow, Michael O'Sullivan"/>
    <x v="501"/>
    <s v="August 27, 2017"/>
    <n v="2021"/>
    <x v="32"/>
    <n v="10"/>
    <s v="TV-MA"/>
    <x v="0"/>
    <s v="Restricted"/>
    <n v="81"/>
    <s v="Short"/>
    <x v="44"/>
  </r>
  <r>
    <x v="4370"/>
    <x v="0"/>
    <s v="Merantau"/>
    <s v="Gareth Evans"/>
    <s v="Iko Uwais, Sisca Jessica, Christine Hakim, Mads Koudal, Yusuf Aulia, Alex Abbad, Yayan Ruhian, Laurent Buson, Donny Alamsyah, Ratna Galih"/>
    <x v="58"/>
    <s v="February 13, 2019"/>
    <n v="2021"/>
    <x v="17"/>
    <n v="17"/>
    <s v="R"/>
    <x v="0"/>
    <s v="Restricted"/>
    <n v="112"/>
    <s v="Medium"/>
    <x v="53"/>
  </r>
  <r>
    <x v="4371"/>
    <x v="0"/>
    <s v="Merry Men: The Real Yoruba Demons"/>
    <s v="Toka McBaror"/>
    <s v="Ramsey Nouah, Jim Iyke, Ayo Makun, Falz, Richard Mofe-Damijo, Iretiola Doyle, Damilola Adegbite, Rosaline Meurer, Jide Kosoko, Ali Nuhu, Segun Arinze, Francis Duru"/>
    <x v="9"/>
    <s v="September 21, 2019"/>
    <n v="2021"/>
    <x v="21"/>
    <n v="8"/>
    <s v="TV-MA"/>
    <x v="0"/>
    <s v="Restricted"/>
    <n v="106"/>
    <s v="Medium"/>
    <x v="43"/>
  </r>
  <r>
    <x v="4372"/>
    <x v="0"/>
    <s v="Mi Shivajiraje Bhosale Boltoy"/>
    <s v="Santosh Manjrekar"/>
    <s v="Sachin Khedekar, Mahesh Manjrekar, Makarand Anaspure, Suchitra Bandekar, Siddharth Jadhav, Priya Bapat, Abhijit Kelkar, Ganesh Yadav, Reema Lagoo, Vidyadhar Joshi"/>
    <x v="4"/>
    <s v="January 1, 2018"/>
    <n v="2021"/>
    <x v="17"/>
    <n v="17"/>
    <s v="TV-14"/>
    <x v="1"/>
    <s v="Guidance"/>
    <n v="148"/>
    <s v="Medium"/>
    <x v="49"/>
  </r>
  <r>
    <x v="4373"/>
    <x v="0"/>
    <s v="MI-5"/>
    <s v="Bharat Nalluri"/>
    <s v="Peter Firth, Kit Harington, Jennifer Ehle, Elyes Gabel, Eleanor Matsuura, Tim McInnerny, Lara Pulver, David Harewood, Tuppence Middleton"/>
    <x v="1"/>
    <s v="August 1, 2019"/>
    <n v="2021"/>
    <x v="25"/>
    <n v="11"/>
    <s v="R"/>
    <x v="0"/>
    <s v="Restricted"/>
    <n v="105"/>
    <s v="Medium"/>
    <x v="53"/>
  </r>
  <r>
    <x v="4374"/>
    <x v="0"/>
    <s v="Middle School: The Worst Years of My Life"/>
    <s v="Steve Carr"/>
    <s v="Griffin Gluck, Lauren Graham, Rob Riggle, Thomas Barbusca, Andrew Daly, Adam Pally, Retta, Efren Ramirez, Isabela Moner, Alexa Nisenson, Jacob Hopkins"/>
    <x v="502"/>
    <s v="March 3, 2019"/>
    <n v="2021"/>
    <x v="32"/>
    <n v="10"/>
    <s v="PG"/>
    <x v="2"/>
    <s v="Guidance"/>
    <n v="92"/>
    <s v="Medium"/>
    <x v="17"/>
  </r>
  <r>
    <x v="4375"/>
    <x v="0"/>
    <s v="Midnight Special"/>
    <s v="Jeff Nichols"/>
    <s v="Michael Shannon, Joel Edgerton, Kirsten Dunst, Adam Driver, Jaeden Martell, Sam Shepard, Bill Camp, Scott Haze, Paul Sparks"/>
    <x v="503"/>
    <s v="September 7, 2020"/>
    <n v="2021"/>
    <x v="32"/>
    <n v="10"/>
    <s v="PG-13"/>
    <x v="1"/>
    <s v="Guidance"/>
    <n v="112"/>
    <s v="Medium"/>
    <x v="26"/>
  </r>
  <r>
    <x v="4376"/>
    <x v="0"/>
    <s v="Milk"/>
    <s v="Gus Van Sant"/>
    <s v="Sean Penn, Emile Hirsch, Josh Brolin, Diego Luna, James Franco, Alison Pill, Victor Garber, Denis O'Hare, Joseph Cross, Stephen Spinella, Lucas Grabeel, Brandon Boyce"/>
    <x v="2"/>
    <s v="February 16, 2017"/>
    <n v="2021"/>
    <x v="16"/>
    <n v="18"/>
    <s v="R"/>
    <x v="0"/>
    <s v="Restricted"/>
    <n v="128"/>
    <s v="Medium"/>
    <x v="111"/>
  </r>
  <r>
    <x v="4377"/>
    <x v="0"/>
    <s v="Minnaminugu the FireFly"/>
    <s v="Anil Thomas"/>
    <s v="Surabhi Lakshmi, Krishnan Balakrishnan, Rebecca Santhosh, Prem Prakash, Archana Padmini"/>
    <x v="4"/>
    <s v="August 1, 2018"/>
    <n v="2021"/>
    <x v="5"/>
    <n v="9"/>
    <s v="TV-14"/>
    <x v="1"/>
    <s v="Guidance"/>
    <n v="128"/>
    <s v="Medium"/>
    <x v="3"/>
  </r>
  <r>
    <x v="4378"/>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1"/>
    <s v="June 1, 2018"/>
    <n v="2021"/>
    <x v="14"/>
    <n v="22"/>
    <s v="PG"/>
    <x v="2"/>
    <s v="Guidance"/>
    <n v="136"/>
    <s v="Medium"/>
    <x v="154"/>
  </r>
  <r>
    <x v="4379"/>
    <x v="0"/>
    <s v="Mirror Mirror"/>
    <s v="Tarsem Singh"/>
    <s v="Julia Roberts, Lily Collins, Armie Hammer, Nathan Lane, Mare Winningham, Michael Lerner, Sean Bean, Robert Emms, Danny Woodburn, Martin Klebba, Sebastian Saraceno, Jordan Prentice, Mark Povinelli, Joe Gnoffo, Ronald Lee Clark"/>
    <x v="14"/>
    <s v="April 24, 2020"/>
    <n v="2021"/>
    <x v="10"/>
    <n v="14"/>
    <s v="PG"/>
    <x v="2"/>
    <s v="Guidance"/>
    <n v="106"/>
    <s v="Medium"/>
    <x v="17"/>
  </r>
  <r>
    <x v="4380"/>
    <x v="0"/>
    <s v="Mirzya"/>
    <s v="Rakeysh Omprakash Mehra"/>
    <s v="Harshvardhan Kapoor, Saiyami Kher, Anuj Choudhry, Art Malik, Om Puri, K.K. Raina, Anjali Patil"/>
    <x v="4"/>
    <s v="February 20, 2017"/>
    <n v="2021"/>
    <x v="32"/>
    <n v="10"/>
    <s v="TV-MA"/>
    <x v="0"/>
    <s v="Restricted"/>
    <n v="129"/>
    <s v="Medium"/>
    <x v="51"/>
  </r>
  <r>
    <x v="4381"/>
    <x v="0"/>
    <s v="Miss Hokusai"/>
    <s v="Keiichi Hara"/>
    <s v="Anne Watanabe, Yutaka Matsushige, Gaku Hamada, Kengo Kora, Jun Miho, Shion Shimizu, Michitaka Tsutsui, Ethan Murray, Kevin T. Collins, Barbara Goodson, Cindy Robinson, Mike Pollock, Robbie Daymond, Marc Diraison, Richard Epcar, Erica Lindbeck"/>
    <x v="8"/>
    <s v="October 1, 2017"/>
    <n v="2021"/>
    <x v="25"/>
    <n v="11"/>
    <s v="PG-13"/>
    <x v="1"/>
    <s v="Guidance"/>
    <n v="90"/>
    <s v="Medium"/>
    <x v="304"/>
  </r>
  <r>
    <x v="4382"/>
    <x v="0"/>
    <s v="Miss Julie"/>
    <s v="Liv Ullmann"/>
    <s v="Jessica Chastain, Colin Farrell, Samantha Morton, Nora McMenamy"/>
    <x v="504"/>
    <s v="September 2, 2015"/>
    <n v="2021"/>
    <x v="28"/>
    <n v="12"/>
    <s v="PG-13"/>
    <x v="1"/>
    <s v="Guidance"/>
    <n v="130"/>
    <s v="Medium"/>
    <x v="3"/>
  </r>
  <r>
    <x v="4383"/>
    <x v="0"/>
    <s v="Miss Me This Christmas"/>
    <s v="Kenny Young"/>
    <s v="Eva Marcille, Richard Gant, Redaric Williams, Allen Maldonado, Erica Ash, Brely Evans"/>
    <x v="2"/>
    <s v="December 19, 2017"/>
    <n v="2021"/>
    <x v="5"/>
    <n v="9"/>
    <s v="TV-14"/>
    <x v="1"/>
    <s v="Guidance"/>
    <n v="85"/>
    <s v="Short"/>
    <x v="169"/>
  </r>
  <r>
    <x v="4384"/>
    <x v="0"/>
    <s v="Miss Sharon Jones!"/>
    <s v="Barbara Kopple"/>
    <s v="Sharon Jones"/>
    <x v="2"/>
    <s v="January 7, 2017"/>
    <n v="2021"/>
    <x v="25"/>
    <n v="11"/>
    <s v="TV-MA"/>
    <x v="0"/>
    <s v="Restricted"/>
    <n v="94"/>
    <s v="Medium"/>
    <x v="18"/>
  </r>
  <r>
    <x v="4385"/>
    <x v="0"/>
    <s v="Miss Stevens"/>
    <s v="Julia Hart"/>
    <s v="Lily Rabe, Timothe Chalamet, Lili Reinhart, Anthony Quintal, Oscar Nuez, Rob Huebel"/>
    <x v="2"/>
    <s v="December 19, 2016"/>
    <n v="2021"/>
    <x v="32"/>
    <n v="10"/>
    <s v="NR"/>
    <x v="4"/>
    <s v="Guidance"/>
    <n v="86"/>
    <s v="Short"/>
    <x v="44"/>
  </r>
  <r>
    <x v="4386"/>
    <x v="0"/>
    <s v="Mission of Honor"/>
    <s v="David Blair"/>
    <s v="Iwan Rheon, Milo Gibson, Stefanie Martini, Marcin Dorociski, Krystof Hdek, Christopher Jaciow"/>
    <x v="505"/>
    <s v="July 29, 2019"/>
    <n v="2021"/>
    <x v="21"/>
    <n v="8"/>
    <s v="TV-MA"/>
    <x v="0"/>
    <s v="Restricted"/>
    <n v="107"/>
    <s v="Medium"/>
    <x v="8"/>
  </r>
  <r>
    <x v="4387"/>
    <x v="0"/>
    <s v="Mission: Destroy Love"/>
    <s v="Osman Ali"/>
    <s v="Bront Palarae, Maya Karin, Remy Ishak, Izara Aishah, Azad Jazmin, Dira Abu Zahar, Zarina Zainuddin"/>
    <x v="66"/>
    <s v="August 7, 2017"/>
    <n v="2021"/>
    <x v="28"/>
    <n v="12"/>
    <s v="TV-PG"/>
    <x v="2"/>
    <s v="Guidance"/>
    <n v="93"/>
    <s v="Medium"/>
    <x v="4"/>
  </r>
  <r>
    <x v="4388"/>
    <x v="0"/>
    <s v="Mississippi Grind"/>
    <s v="Anna Boden, Ryan Fleck"/>
    <s v="Ryan Reynolds, Ben Mendelsohn, Sienna Miller, Analeigh Tipton, Alfre Woodard, James Toback, Robin Weigert"/>
    <x v="2"/>
    <s v="July 26, 2018"/>
    <n v="2021"/>
    <x v="25"/>
    <n v="11"/>
    <s v="R"/>
    <x v="0"/>
    <s v="Restricted"/>
    <n v="109"/>
    <s v="Medium"/>
    <x v="44"/>
  </r>
  <r>
    <x v="4389"/>
    <x v="0"/>
    <s v="Moh Maya Money"/>
    <s v="Munish Bhardwaj"/>
    <s v="Ranvir Shorey, Neha Dhupia, Devendra Chowhan, Ashwath Bhatt, Vidushi Mehra, Anant Raina"/>
    <x v="4"/>
    <s v="May 1, 2017"/>
    <n v="2021"/>
    <x v="32"/>
    <n v="10"/>
    <s v="TV-MA"/>
    <x v="0"/>
    <s v="Restricted"/>
    <n v="109"/>
    <s v="Medium"/>
    <x v="0"/>
  </r>
  <r>
    <x v="4390"/>
    <x v="0"/>
    <s v="Mohawk"/>
    <s v="Ted Geoghegan"/>
    <s v="Kaniehtiio Horn, Eamon Farren, Justin Rain, Ezra Buzzington, Noah Segan, Ian Colletti, Robert Longstreet, Jon Huber, Jack Gwaltney, Sheri Foster, David La Haye"/>
    <x v="2"/>
    <s v="June 30, 2018"/>
    <n v="2021"/>
    <x v="5"/>
    <n v="9"/>
    <s v="TV-MA"/>
    <x v="0"/>
    <s v="Restricted"/>
    <n v="92"/>
    <s v="Medium"/>
    <x v="305"/>
  </r>
  <r>
    <x v="4391"/>
    <x v="0"/>
    <s v="Mojave"/>
    <s v="William Monahan"/>
    <s v="Garrett Hedlund, Oscar Isaac, Louise Bourgoin, Walton Goggins, Mark Wahlberg, Fran Kranz"/>
    <x v="2"/>
    <s v="July 26, 2018"/>
    <n v="2021"/>
    <x v="25"/>
    <n v="11"/>
    <s v="R"/>
    <x v="0"/>
    <s v="Restricted"/>
    <n v="93"/>
    <s v="Medium"/>
    <x v="77"/>
  </r>
  <r>
    <x v="4392"/>
    <x v="0"/>
    <s v="Mokalik (Mechanic)"/>
    <s v="Kunle Afolayan"/>
    <s v="Tooni Afolayan, Ayo Ogunshina, Dayo Akinpelu, Simi Ogunleye, Femi Adebayo, Lateef Adedimeji, Damilola Ogunsi, Rasaq Olayiwola, Ayo Adesanya, Wale Akorede, Toyosi Benjamin, Hamzat Sherifdeen, Samuel Olasehinde"/>
    <x v="9"/>
    <s v="September 1, 2019"/>
    <n v="2021"/>
    <x v="23"/>
    <n v="7"/>
    <s v="TV-14"/>
    <x v="1"/>
    <s v="Guidance"/>
    <n v="100"/>
    <s v="Medium"/>
    <x v="3"/>
  </r>
  <r>
    <x v="4393"/>
    <x v="0"/>
    <s v="Molly's Game"/>
    <s v="Aaron Sorkin"/>
    <s v="Jessica Chastain, Idris Elba, Kevin Costner, Michael Cera, Jeremy Strong, Chris O'Dowd, J.C. MacKenzie, Brian d'Arcy James, Bill Camp, Graham Greene, Justin Kirk, Brian dArcy James"/>
    <x v="6"/>
    <s v="April 1, 2020"/>
    <n v="2021"/>
    <x v="5"/>
    <n v="9"/>
    <s v="R"/>
    <x v="0"/>
    <s v="Restricted"/>
    <n v="141"/>
    <s v="Medium"/>
    <x v="24"/>
  </r>
  <r>
    <x v="4394"/>
    <x v="0"/>
    <s v="Mona Lisa Smile"/>
    <s v="Mike Newell"/>
    <s v="Julia Roberts, Kirsten Dunst, Julia Stiles, Maggie Gyllenhaal, Juliet Stevenson, Dominic West, Ginnifer Goodwin, Topher Grace, John Slattery, Marcia Gay Harden"/>
    <x v="2"/>
    <s v="January 1, 2019"/>
    <n v="2021"/>
    <x v="13"/>
    <n v="23"/>
    <s v="PG-13"/>
    <x v="1"/>
    <s v="Guidance"/>
    <n v="119"/>
    <s v="Medium"/>
    <x v="24"/>
  </r>
  <r>
    <x v="4395"/>
    <x v="0"/>
    <s v="Money"/>
    <s v="Martin Rosete"/>
    <s v="Kellan Lutz, Jess Weixler, Jesse Williams, Jamie Bamber, Luca Guerrero, Fredric Lehne"/>
    <x v="259"/>
    <s v="October 15, 2017"/>
    <n v="2021"/>
    <x v="32"/>
    <n v="10"/>
    <s v="R"/>
    <x v="0"/>
    <s v="Restricted"/>
    <n v="84"/>
    <s v="Short"/>
    <x v="7"/>
  </r>
  <r>
    <x v="4396"/>
    <x v="0"/>
    <s v="Money Talks"/>
    <s v="Brett Ratner"/>
    <s v="Charlie Sheen, Chris Tucker, Heather Locklear, Paul Sorvino, Grard Ismal, Damian Chapa, Elise Neal, Michael Wright, Veronica Cartwright"/>
    <x v="2"/>
    <s v="November 1, 2019"/>
    <n v="2021"/>
    <x v="36"/>
    <n v="29"/>
    <s v="R"/>
    <x v="0"/>
    <s v="Restricted"/>
    <n v="96"/>
    <s v="Medium"/>
    <x v="27"/>
  </r>
  <r>
    <x v="4397"/>
    <x v="0"/>
    <s v="Monkey Up"/>
    <s v="Robert Vince"/>
    <s v="Jonathan Mangum, Erin Allin O'Reilly, Kayden Magnuson, Danny Woodburn, Skylar Astin, John Ratzenberger, David Milchard"/>
    <x v="24"/>
    <s v="March 19, 2016"/>
    <n v="2021"/>
    <x v="32"/>
    <n v="10"/>
    <s v="PG"/>
    <x v="2"/>
    <s v="Guidance"/>
    <n v="83"/>
    <s v="Short"/>
    <x v="17"/>
  </r>
  <r>
    <x v="4398"/>
    <x v="0"/>
    <s v="Monopoly (The Bank Of Luck)"/>
    <s v="Ahmed El Gendy"/>
    <s v="Mohamed Mamdouh, Mohammed Tharwat, Akram Hosny"/>
    <x v="65"/>
    <s v="June 15, 2019"/>
    <n v="2021"/>
    <x v="5"/>
    <n v="9"/>
    <s v="TV-MA"/>
    <x v="0"/>
    <s v="Restricted"/>
    <n v="117"/>
    <s v="Medium"/>
    <x v="43"/>
  </r>
  <r>
    <x v="4399"/>
    <x v="0"/>
    <s v="Monster Family"/>
    <s v="Holger Tappe"/>
    <s v="Celia Imrie, Emily Watson, Catherine Tate, Jason Isaacs, Nick Frost, Jessica Brown Findlay"/>
    <x v="498"/>
    <s v="April 4, 2018"/>
    <n v="2021"/>
    <x v="5"/>
    <n v="9"/>
    <s v="PG"/>
    <x v="2"/>
    <s v="Guidance"/>
    <n v="93"/>
    <s v="Medium"/>
    <x v="80"/>
  </r>
  <r>
    <x v="4400"/>
    <x v="0"/>
    <s v="Monster High 13 Wishes"/>
    <s v="Steve Sacks"/>
    <s v="Erin Fitzgerald, Missi Hale, Marcus Griffin, Celeste Henderson, Evan Smith, Cindy Robinson, Julie Maddalena, Cam Clarke, Jonquil Goode"/>
    <x v="2"/>
    <s v="March 1, 2018"/>
    <n v="2021"/>
    <x v="4"/>
    <n v="13"/>
    <s v="TV-Y7"/>
    <x v="3"/>
    <s v="Safe"/>
    <n v="73"/>
    <s v="Short"/>
    <x v="80"/>
  </r>
  <r>
    <x v="4401"/>
    <x v="0"/>
    <s v="Monster High: Boo York, Boo York"/>
    <s v="William Lau"/>
    <s v="Karen Strassman, Celeste Henderson, Wendee Lee, TJ Smith, America Young, Rachel Staman, Laura Bailey"/>
    <x v="2"/>
    <s v="September 29, 2015"/>
    <n v="2021"/>
    <x v="25"/>
    <n v="11"/>
    <s v="TV-Y7"/>
    <x v="3"/>
    <s v="Safe"/>
    <n v="72"/>
    <s v="Short"/>
    <x v="63"/>
  </r>
  <r>
    <x v="4402"/>
    <x v="0"/>
    <s v="Monster High: Escape from Skull Shores"/>
    <s v="Steve Ball, Andrew Duncan"/>
    <s v="Kate Higgins, Debi Derryberry, Salli Saffioti, Evan Smith, Laura Bailey, Audu Paden, Erin Fitzgerald, Cindy Robinson, Ogie Banks, Cam Clarke"/>
    <x v="2"/>
    <s v="January 1, 2018"/>
    <n v="2021"/>
    <x v="10"/>
    <n v="14"/>
    <s v="TV-Y7"/>
    <x v="3"/>
    <s v="Safe"/>
    <n v="46"/>
    <s v="Short"/>
    <x v="80"/>
  </r>
  <r>
    <x v="4403"/>
    <x v="0"/>
    <s v="Monster High: Freaky Fusion"/>
    <s v="William Lau, Sylvain Blais"/>
    <s v="Cam Clarke, Audu Paden, Laura Bailey, Cindy Robinson, Erin Fitzgerald, Kate Higgins, Salli Saffioti, Sue Swan, Haviland Stillwell, Paula Rhodes, America Young, Stephanie Sheh, Josey Montana McCoy"/>
    <x v="2"/>
    <s v="January 30, 2018"/>
    <n v="2021"/>
    <x v="28"/>
    <n v="12"/>
    <s v="TV-Y7"/>
    <x v="3"/>
    <s v="Safe"/>
    <n v="74"/>
    <s v="Short"/>
    <x v="80"/>
  </r>
  <r>
    <x v="4404"/>
    <x v="0"/>
    <s v="Monster High: Friday Night Frights"/>
    <s v="Dustin McKenzie"/>
    <s v="Laura Bailey, Ogie Banks, Cam Clarke, Debi Derryberry, Erin Fitzgerald, Kate Higgins, Julie Maddalena, Audu Paden, Cindy Robinson, Salli Saffioti, Evan Smith, America Young"/>
    <x v="2"/>
    <s v="January 1, 2018"/>
    <n v="2021"/>
    <x v="4"/>
    <n v="13"/>
    <s v="TV-Y7"/>
    <x v="3"/>
    <s v="Safe"/>
    <n v="46"/>
    <s v="Short"/>
    <x v="80"/>
  </r>
  <r>
    <x v="4405"/>
    <x v="0"/>
    <s v="Monster High: Fright On!"/>
    <s v="Victor Dal Chele, Alfred Gimeno"/>
    <s v="Kate Higgins, Debi Derryberry, Salli Saffioti, Laura Bailey, Yuri Lowenthal, Audu Paden, Cindy Robinson, Erin Fitzgerald, America Young, Ogie Banks"/>
    <x v="2"/>
    <s v="January 1, 2018"/>
    <n v="2021"/>
    <x v="15"/>
    <n v="15"/>
    <s v="TV-Y7"/>
    <x v="3"/>
    <s v="Safe"/>
    <n v="46"/>
    <s v="Short"/>
    <x v="80"/>
  </r>
  <r>
    <x v="4406"/>
    <x v="0"/>
    <s v="Monster High: Frights, Camera, Action!"/>
    <s v="William Lau"/>
    <s v="Sue Swan, Kate Higgins, Celeste Henderson, Marcus Griffin, America Young, Karen Strassman, James Horan, Erin Fitzgerald, Laura Bailey, Yeni Alvarez"/>
    <x v="2"/>
    <s v="January 1, 2018"/>
    <n v="2021"/>
    <x v="28"/>
    <n v="12"/>
    <s v="TV-Y7"/>
    <x v="3"/>
    <s v="Safe"/>
    <n v="74"/>
    <s v="Short"/>
    <x v="80"/>
  </r>
  <r>
    <x v="4407"/>
    <x v="0"/>
    <s v="Monster High: Ghouls Rule"/>
    <s v="Mike Fetterly, Steve Sacks"/>
    <s v="Laura Bailey, Hank Banks, Cam Clarke, Erin Fitzgerald, Dee Dee Green, Kate Higgins, Andrew Duncan"/>
    <x v="2"/>
    <s v="March 1, 2018"/>
    <n v="2021"/>
    <x v="10"/>
    <n v="14"/>
    <s v="TV-Y7"/>
    <x v="3"/>
    <s v="Safe"/>
    <n v="71"/>
    <s v="Short"/>
    <x v="80"/>
  </r>
  <r>
    <x v="4408"/>
    <x v="0"/>
    <s v="Monster High: Great Scarrier Reef"/>
    <s v="William Lau"/>
    <s v="Larissa Galagher, Kate Higgins, Debi Derryberry, Salli Saffioti, America Young, Evan Smith, Lyndsy Kail, Rachel Staman, Cherami Leigh, Paula Rhodes, Erin Fitzgerald"/>
    <x v="2"/>
    <s v="October 1, 2017"/>
    <n v="2021"/>
    <x v="32"/>
    <n v="10"/>
    <s v="TV-Y7"/>
    <x v="3"/>
    <s v="Safe"/>
    <n v="72"/>
    <s v="Short"/>
    <x v="80"/>
  </r>
  <r>
    <x v="4409"/>
    <x v="0"/>
    <s v="Monster High: New Ghoul at School"/>
    <s v="Audu Paden, Eric Radomski"/>
    <s v="Kate Higgins, Salli Saffioti, Debi Derryberry, Laura Bailey, Yuri Lowenthal, Audu Paden, Troy Baker, Erin Fitzgerald"/>
    <x v="2"/>
    <s v="October 1, 2017"/>
    <n v="2021"/>
    <x v="3"/>
    <n v="16"/>
    <s v="TV-Y7"/>
    <x v="3"/>
    <s v="Safe"/>
    <n v="23"/>
    <s v="Short"/>
    <x v="80"/>
  </r>
  <r>
    <x v="4410"/>
    <x v="0"/>
    <s v="Monster High: Scaris, City of Frights"/>
    <s v="Dustin McKenzie, Andrew Duncan, Audu Paden"/>
    <s v="Laura Bailey, Cam Clarke, Erin Fitzgerald, Dee Dee Green, Celeste Henderson, Kate Higgins, Jonathan Lipow, Julie Maddalena, Dustin McKenzie, Audu Paden"/>
    <x v="2"/>
    <s v="July 7, 2015"/>
    <n v="2021"/>
    <x v="4"/>
    <n v="13"/>
    <s v="TV-G"/>
    <x v="2"/>
    <s v="Guidance"/>
    <n v="60"/>
    <s v="Short"/>
    <x v="80"/>
  </r>
  <r>
    <x v="4411"/>
    <x v="0"/>
    <s v="Monster High: Why Do Ghouls Fall in Love?"/>
    <s v="Dustin McKenzie, Steve Sacks"/>
    <s v="Laura Bailey, Ogie Banks, Cam Clarke, Debi Derryberry, Erin Fitzgerald, Kate Higgins, Jonathan Lipow, Audu Paden, Cindy Robinson, Salli Saffioti, Evan Smith, America Young"/>
    <x v="2"/>
    <s v="January 1, 2018"/>
    <n v="2021"/>
    <x v="4"/>
    <n v="13"/>
    <s v="TV-Y7"/>
    <x v="3"/>
    <s v="Safe"/>
    <n v="46"/>
    <s v="Short"/>
    <x v="80"/>
  </r>
  <r>
    <x v="4412"/>
    <x v="0"/>
    <s v="Monster-in-Law"/>
    <s v="Robert Luketic"/>
    <s v="Jennifer Lopez, Jane Fonda, Michael Vartan, Wanda Sykes, Adam Scott, Monet Mazur, Annie Parisse, Will Arnett, Elaine Stritch, Stephen Dunham"/>
    <x v="28"/>
    <s v="January 1, 2020"/>
    <n v="2021"/>
    <x v="19"/>
    <n v="21"/>
    <s v="PG-13"/>
    <x v="1"/>
    <s v="Guidance"/>
    <n v="101"/>
    <s v="Medium"/>
    <x v="35"/>
  </r>
  <r>
    <x v="4413"/>
    <x v="0"/>
    <s v="Moon"/>
    <s v="Duncan Jones"/>
    <s v="Sam Rockwell, Kevin Spacey, Dominique McElligott, Rosie Shaw, Adrienne Shaw, Kaya Scodelario, Benedict Wong, Matt Berry, Malcolm Stewart, Robin Chalk"/>
    <x v="11"/>
    <s v="January 1, 2020"/>
    <n v="2021"/>
    <x v="17"/>
    <n v="17"/>
    <s v="R"/>
    <x v="0"/>
    <s v="Restricted"/>
    <n v="97"/>
    <s v="Medium"/>
    <x v="121"/>
  </r>
  <r>
    <x v="4414"/>
    <x v="0"/>
    <s v="Moonlight"/>
    <s v="Barry Jenkins"/>
    <s v="Trevante Rhodes, Andr Holland, Janelle Mone, Ashton Sanders, Jharrel Jerome, Alex Hibbert, Jaden Piner, Naomie Harris, Mahershala Ali"/>
    <x v="2"/>
    <s v="May 21, 2019"/>
    <n v="2021"/>
    <x v="32"/>
    <n v="10"/>
    <s v="R"/>
    <x v="0"/>
    <s v="Restricted"/>
    <n v="111"/>
    <s v="Medium"/>
    <x v="111"/>
  </r>
  <r>
    <x v="4415"/>
    <x v="0"/>
    <s v="Moonwalkers"/>
    <s v="Antoine Bardou-Jacquet"/>
    <s v="Ron Perlman, Rupert Grint, Robert Sheehan, Stephen Campbell Moore, Eric Lampaert, Kevin Bishop, Tom Audenaert, Erika Sainte"/>
    <x v="161"/>
    <s v="September 8, 2017"/>
    <n v="2021"/>
    <x v="25"/>
    <n v="11"/>
    <s v="R"/>
    <x v="0"/>
    <s v="Restricted"/>
    <n v="96"/>
    <s v="Medium"/>
    <x v="45"/>
  </r>
  <r>
    <x v="4416"/>
    <x v="0"/>
    <s v="Moor"/>
    <s v="Jami"/>
    <s v="Hameed Sheikh, Samiya Mumtaz, Shaz Khan, Abdul Qadir, Shabbir Rana, Sultan Hussain, Ayaz Samoo, Nayyar Ejaz, Sonia Hussain"/>
    <x v="506"/>
    <s v="November 1, 2017"/>
    <n v="2021"/>
    <x v="25"/>
    <n v="11"/>
    <s v="TV-14"/>
    <x v="1"/>
    <s v="Guidance"/>
    <n v="135"/>
    <s v="Medium"/>
    <x v="0"/>
  </r>
  <r>
    <x v="4417"/>
    <x v="0"/>
    <s v="Morris from America"/>
    <s v="Chad Hartigan"/>
    <s v="Markees Christmas, Craig Robinson, Lina Keller, Carla Juri, Jakub Gierszal, Levin Henning, Eva Loebau"/>
    <x v="15"/>
    <s v="November 1, 2018"/>
    <n v="2021"/>
    <x v="32"/>
    <n v="10"/>
    <s v="R"/>
    <x v="0"/>
    <s v="Restricted"/>
    <n v="91"/>
    <s v="Medium"/>
    <x v="0"/>
  </r>
  <r>
    <x v="4418"/>
    <x v="0"/>
    <s v="Morya"/>
    <s v="Avadhoot Gupte"/>
    <s v="Santosh Juvekar, Chinmay Mandlekar, Pari Telang, S. Joshi, Dilip Prabhavalkar, Ganesh Yadav, Pushkar Shrotri"/>
    <x v="4"/>
    <s v="February 15, 2018"/>
    <n v="2021"/>
    <x v="15"/>
    <n v="15"/>
    <s v="TV-14"/>
    <x v="1"/>
    <s v="Guidance"/>
    <n v="121"/>
    <s v="Medium"/>
    <x v="3"/>
  </r>
  <r>
    <x v="4419"/>
    <x v="0"/>
    <s v="Motu Patlu: King of Kings"/>
    <s v="Suhas Kadav"/>
    <s v="Saurav Chakrabarty, Vinay Pathak"/>
    <x v="4"/>
    <s v="July 6, 2017"/>
    <n v="2021"/>
    <x v="32"/>
    <n v="10"/>
    <s v="TV-Y7-FV"/>
    <x v="3"/>
    <s v="Safe"/>
    <n v="109"/>
    <s v="Medium"/>
    <x v="17"/>
  </r>
  <r>
    <x v="4420"/>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
    <x v="2"/>
    <s v="April 9, 2019"/>
    <n v="2021"/>
    <x v="4"/>
    <n v="13"/>
    <s v="R"/>
    <x v="0"/>
    <s v="Restricted"/>
    <n v="94"/>
    <s v="Medium"/>
    <x v="5"/>
  </r>
  <r>
    <x v="4421"/>
    <x v="0"/>
    <s v="Mr. Church"/>
    <s v="Bruce Beresford"/>
    <s v="Eddie Murphy, Britt Robertson, Natascha McElhone, Xavier Samuel, Lucy Fry, Christian Madsen, Natalie Coughlin, Madison Wolfe, Thom Barry, Mckenna Grace"/>
    <x v="2"/>
    <s v="December 22, 2018"/>
    <n v="2021"/>
    <x v="32"/>
    <n v="10"/>
    <s v="PG-13"/>
    <x v="1"/>
    <s v="Guidance"/>
    <n v="105"/>
    <s v="Medium"/>
    <x v="24"/>
  </r>
  <r>
    <x v="4422"/>
    <x v="0"/>
    <s v="Mr. Deeds"/>
    <s v="Steve Brill"/>
    <s v="Adam Sandler, Winona Ryder, Peter Gallagher, Jared Harris, Allen Covert, Erick Avari, John Turturro, Peter Dante, Conchata Ferrell, Steve Buscemi"/>
    <x v="2"/>
    <s v="August 1, 2020"/>
    <n v="2021"/>
    <x v="12"/>
    <n v="24"/>
    <s v="PG-13"/>
    <x v="1"/>
    <s v="Guidance"/>
    <n v="97"/>
    <s v="Medium"/>
    <x v="35"/>
  </r>
  <r>
    <x v="4423"/>
    <x v="0"/>
    <s v="Mr. Gaga: A True Story of Love and Dance"/>
    <s v="Tomer Heymann"/>
    <s v="Ohad Naharin"/>
    <x v="507"/>
    <s v="June 15, 2017"/>
    <n v="2021"/>
    <x v="25"/>
    <n v="11"/>
    <s v="TV-14"/>
    <x v="1"/>
    <s v="Guidance"/>
    <n v="102"/>
    <s v="Medium"/>
    <x v="98"/>
  </r>
  <r>
    <x v="4424"/>
    <x v="0"/>
    <s v="Mr. Virgin"/>
    <s v="Anthony Chan"/>
    <s v="Olivia Cheng, Alfred Cheung, Hu Chin, Chung Ping Geung, Anglie Leung"/>
    <x v="25"/>
    <s v="August 16, 2018"/>
    <n v="2021"/>
    <x v="35"/>
    <n v="42"/>
    <s v="TV-14"/>
    <x v="1"/>
    <s v="Guidance"/>
    <n v="86"/>
    <s v="Short"/>
    <x v="36"/>
  </r>
  <r>
    <x v="4425"/>
    <x v="0"/>
    <s v="Mr. Woodcock"/>
    <s v="Craig Gillespie"/>
    <s v="Billy Bob Thornton, Seann William Scott, Ethan Suplee, Melissa Sagemiller, Susan Sarandon, Melissa Leo, Bill Macy, Kurt Fuller, Amy Poehler"/>
    <x v="2"/>
    <s v="September 1, 2019"/>
    <n v="2021"/>
    <x v="18"/>
    <n v="19"/>
    <s v="PG-13"/>
    <x v="1"/>
    <s v="Guidance"/>
    <n v="88"/>
    <s v="Short"/>
    <x v="5"/>
  </r>
  <r>
    <x v="4426"/>
    <x v="0"/>
    <s v="Ms. Mammy"/>
    <s v="Wael Ihsan"/>
    <s v="Yasmin Abdulaziz, Hassan El Raddad, Ahmed Fouad Selim, Entessar, Hesham Ismail, Badria Tolba, Ghassan Mattar, Eman El-Sayed, Saad El Soghayar, Soleiman Eid, Youssef Eid, Hassan Abdulfattah, Mohamed Lotfy, Hala Fakher"/>
    <x v="65"/>
    <s v="June 6, 2019"/>
    <n v="2021"/>
    <x v="10"/>
    <n v="14"/>
    <s v="TV-14"/>
    <x v="1"/>
    <s v="Guidance"/>
    <n v="90"/>
    <s v="Medium"/>
    <x v="43"/>
  </r>
  <r>
    <x v="4427"/>
    <x v="0"/>
    <s v="Mud"/>
    <s v="Jeff Nichols"/>
    <s v="Matthew McConaughey, Reese Witherspoon, Tye Sheridan, Jacob Lofland, Sam Shepard, Ray McKinnon, Sarah Paulson, Michael Shannon, Joe Don Baker, Paul Sparks"/>
    <x v="2"/>
    <s v="January 1, 2021"/>
    <n v="2021"/>
    <x v="10"/>
    <n v="14"/>
    <s v="PG-13"/>
    <x v="1"/>
    <s v="Guidance"/>
    <n v="131"/>
    <s v="Medium"/>
    <x v="44"/>
  </r>
  <r>
    <x v="4428"/>
    <x v="0"/>
    <s v="Mujhse Shaadi Karogi"/>
    <s v="David Dhawan"/>
    <s v="Rajpal Yadav, Amrish Puri, Kader Khan, Shashi Kala, Priyanka Chopra, Salman Khan, Akshay Kumar, Satish Shah"/>
    <x v="4"/>
    <s v="December 31, 2019"/>
    <n v="2021"/>
    <x v="14"/>
    <n v="22"/>
    <s v="TV-PG"/>
    <x v="2"/>
    <s v="Guidance"/>
    <n v="158"/>
    <s v="Medium"/>
    <x v="4"/>
  </r>
  <r>
    <x v="4429"/>
    <x v="0"/>
    <s v="Mune: Guardian of the Moon"/>
    <s v="Alexandre Heboyan, Benot Philippon"/>
    <s v="Joshua J. Ballard, Nicole Provost, Trevor Devall, Michael Dobson, Jonathan Love, Davey Grant"/>
    <x v="29"/>
    <s v="January 26, 2018"/>
    <n v="2021"/>
    <x v="28"/>
    <n v="12"/>
    <s v="PG"/>
    <x v="2"/>
    <s v="Guidance"/>
    <n v="85"/>
    <s v="Short"/>
    <x v="80"/>
  </r>
  <r>
    <x v="4430"/>
    <x v="0"/>
    <s v="Muppets Most Wanted"/>
    <s v="James Bobin"/>
    <s v="Ricky Gervais, Ty Burrell, Tina Fey, Kermit the Frog, Miss Piggy, Fozzie Bear, Gonzo, Muppets, Steve Whitmire, Eric Jacobson, Dave Goelz, Bill Barretta, David Rudman, Matt Vogel, Peter Linz"/>
    <x v="2"/>
    <s v="September 1, 2020"/>
    <n v="2021"/>
    <x v="28"/>
    <n v="12"/>
    <s v="PG"/>
    <x v="2"/>
    <s v="Guidance"/>
    <n v="110"/>
    <s v="Medium"/>
    <x v="17"/>
  </r>
  <r>
    <x v="4431"/>
    <x v="0"/>
    <s v="Murder Party"/>
    <s v="Jeremy Saulnier"/>
    <s v="Alex Barnett, Macon Blair, Paul Goldblatt, Stacy Rock, William Lacey, Beau Sia, Skei Saulnier, Chris Sharp, Bill Tangradi"/>
    <x v="2"/>
    <s v="September 1, 2018"/>
    <n v="2021"/>
    <x v="18"/>
    <n v="19"/>
    <s v="NR"/>
    <x v="4"/>
    <s v="Guidance"/>
    <n v="79"/>
    <s v="Short"/>
    <x v="298"/>
  </r>
  <r>
    <x v="4432"/>
    <x v="0"/>
    <s v="Mutiny on the Bounty"/>
    <s v="Lewis Milestone, Carol Reed"/>
    <s v="Marlon Brando, Trevor Howard, Richard Harris, Hugh Griffith, Richard Haydn, Tarita"/>
    <x v="2"/>
    <s v="November 1, 2019"/>
    <n v="2021"/>
    <x v="60"/>
    <n v="64"/>
    <s v="TV-PG"/>
    <x v="2"/>
    <s v="Guidance"/>
    <n v="185"/>
    <s v="Long"/>
    <x v="9"/>
  </r>
  <r>
    <x v="4433"/>
    <x v="0"/>
    <s v="My Babysitter's a Vampire: The Movie"/>
    <s v="Bruce McDonald"/>
    <s v="Matthew Knight, Vanessa Morgan, Atticus Mitchell, Cameron Kennedy, Kate Todd, Joe Dinicol, Ella Jonas Farlinger, Ari Cohen, Laura de Carteret, Hrant Alianak"/>
    <x v="24"/>
    <s v="October 17, 2018"/>
    <n v="2021"/>
    <x v="3"/>
    <n v="16"/>
    <s v="TV-PG"/>
    <x v="2"/>
    <s v="Guidance"/>
    <n v="80"/>
    <s v="Short"/>
    <x v="17"/>
  </r>
  <r>
    <x v="4434"/>
    <x v="0"/>
    <s v="My Brother ... Nikhil"/>
    <s v="Onir"/>
    <s v="Juhi Chawla, Sanjay Suri, Victor Banerjee, Lillete Dubey, Purab Kohli, Dipannita Sharma, Gautam Kapoor"/>
    <x v="4"/>
    <s v="October 30, 2018"/>
    <n v="2021"/>
    <x v="19"/>
    <n v="21"/>
    <s v="TV-PG"/>
    <x v="2"/>
    <s v="Guidance"/>
    <n v="116"/>
    <s v="Medium"/>
    <x v="0"/>
  </r>
  <r>
    <x v="4435"/>
    <x v="0"/>
    <s v="My Daddy is in Heaven"/>
    <s v="Waymon Boone"/>
    <s v="Jenn Gotzon Chandler, Corbin Bernsen, Lorenzo Lamas, T.C. Stallings, Jill Morrison, Lane Garrison, Jake Jacobson, Lee Benton, Riley St. John, Cricket St. John"/>
    <x v="2"/>
    <s v="June 12, 2018"/>
    <n v="2021"/>
    <x v="5"/>
    <n v="9"/>
    <s v="TV-14"/>
    <x v="1"/>
    <s v="Guidance"/>
    <n v="95"/>
    <s v="Medium"/>
    <x v="40"/>
  </r>
  <r>
    <x v="4436"/>
    <x v="0"/>
    <s v="My Dog is My Guide"/>
    <s v="Ismail Farouk"/>
    <s v="Sameh Hussain, Hasan Abdulfattah, Sulayman Id, Ayten Amer, Hassan Hosny"/>
    <x v="65"/>
    <s v="April 18, 2019"/>
    <n v="2021"/>
    <x v="4"/>
    <n v="13"/>
    <s v="TV-14"/>
    <x v="1"/>
    <s v="Guidance"/>
    <n v="99"/>
    <s v="Medium"/>
    <x v="43"/>
  </r>
  <r>
    <x v="4437"/>
    <x v="0"/>
    <s v="My Entire High School Sinking Into the Sea"/>
    <s v="Dash Shaw"/>
    <s v="Jason Schwartzman, Lena Dunham, Reggie Watts, Maya Rudolph, Susan Sarandon, Thomas Jay Ryan, Alex Karpovsky, Louisa Krause, John Cameron Mitchell, Matthew Maher"/>
    <x v="2"/>
    <s v="January 23, 2018"/>
    <n v="2021"/>
    <x v="32"/>
    <n v="10"/>
    <s v="PG-13"/>
    <x v="1"/>
    <s v="Guidance"/>
    <n v="77"/>
    <s v="Short"/>
    <x v="56"/>
  </r>
  <r>
    <x v="4438"/>
    <x v="0"/>
    <s v="My Ex-Ex"/>
    <s v="Nathaniel Warsh"/>
    <s v="Andr Bharti, Katherine Barrell, Ray Galletti, Emily Alatalo, Tamara Duarte, Randal Edwards, Alastair Forbes, Jesse Camacho"/>
    <x v="24"/>
    <s v="August 15, 2017"/>
    <n v="2021"/>
    <x v="25"/>
    <n v="11"/>
    <s v="TV-MA"/>
    <x v="0"/>
    <s v="Restricted"/>
    <n v="91"/>
    <s v="Medium"/>
    <x v="35"/>
  </r>
  <r>
    <x v="44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08"/>
    <s v="October 1, 2017"/>
    <n v="2021"/>
    <x v="32"/>
    <n v="10"/>
    <s v="PG-13"/>
    <x v="1"/>
    <s v="Guidance"/>
    <n v="68"/>
    <s v="Short"/>
    <x v="36"/>
  </r>
  <r>
    <x v="4440"/>
    <x v="0"/>
    <s v="My Little Pony Equestria Girls: Friendship Games"/>
    <s v="Ishi Rudell, Jayson Thiessen"/>
    <s v="Tara Strong, Rebecca Shoichet, Ashleigh Ball, Andrea Libman, Tabitha St. Germain, Cathy Weseluck, Iris Quinn, Nicole Oliver"/>
    <x v="14"/>
    <s v="December 1, 2015"/>
    <n v="2021"/>
    <x v="25"/>
    <n v="11"/>
    <s v="TV-Y"/>
    <x v="3"/>
    <s v="Safe"/>
    <n v="72"/>
    <s v="Short"/>
    <x v="17"/>
  </r>
  <r>
    <x v="4441"/>
    <x v="0"/>
    <s v="My Little Pony Equestria Girls: Rainbow Rocks"/>
    <s v="Jayson Thiessen, Ishi Rudell"/>
    <s v="Tara Strong, Ashleigh Ball, Andrea Libman, Tabitha St. Germain, Cathy Weseluck, Rebecca Shoichet, Maryke Hendrikse, Kazumi Evans, Diana Kaarina"/>
    <x v="14"/>
    <s v="December 17, 2014"/>
    <n v="2021"/>
    <x v="28"/>
    <n v="12"/>
    <s v="TV-Y"/>
    <x v="3"/>
    <s v="Safe"/>
    <n v="73"/>
    <s v="Short"/>
    <x v="17"/>
  </r>
  <r>
    <x v="4442"/>
    <x v="0"/>
    <s v="My Schoolmate, the Barbarian"/>
    <s v="Siu-hung Chung, Wong Jing"/>
    <s v="Nicholas Tse, Stephen Fung, Joey Yung, Samuel Pang, Serena Po, Ken Chung, Hyper BB, Ka Ho Yu, Frankie Chi-Hung Ng, Lai Hing Chan"/>
    <x v="25"/>
    <s v="August 16, 2018"/>
    <n v="2021"/>
    <x v="11"/>
    <n v="25"/>
    <s v="TV-14"/>
    <x v="1"/>
    <s v="Guidance"/>
    <n v="90"/>
    <s v="Medium"/>
    <x v="45"/>
  </r>
  <r>
    <x v="4443"/>
    <x v="0"/>
    <s v="My Scientology Movie"/>
    <s v="John Dower"/>
    <s v="Louis Theroux"/>
    <x v="1"/>
    <s v="July 13, 2017"/>
    <n v="2021"/>
    <x v="25"/>
    <n v="11"/>
    <s v="TV-MA"/>
    <x v="0"/>
    <s v="Restricted"/>
    <n v="99"/>
    <s v="Medium"/>
    <x v="65"/>
  </r>
  <r>
    <x v="4444"/>
    <x v="0"/>
    <s v="My Sister's Keeper"/>
    <s v="Nick Cassavetes"/>
    <s v="Cameron Diaz, Abigail Breslin, Alec Baldwin, Jason Patric, Sofia Vassilieva, Joan Cusack, Heather Wahlquist, Thomas Dekker, Evan Ellingson, David Thornton"/>
    <x v="2"/>
    <s v="September 1, 2019"/>
    <n v="2021"/>
    <x v="17"/>
    <n v="17"/>
    <s v="PG-13"/>
    <x v="1"/>
    <s v="Guidance"/>
    <n v="109"/>
    <s v="Medium"/>
    <x v="24"/>
  </r>
  <r>
    <x v="4445"/>
    <x v="0"/>
    <s v="My True Friend"/>
    <s v="Atsajun Sattakovit"/>
    <s v="Mario Maurer, Natcha Juntapan, Monchanok Saengchaipiangpen, Nawapaiboon Wuthinanon, Kamolned Ruengsri, Sirapop Daongern, Rakchawan Maroukasonti, Poom Rungsrithananon, Patsomtat Sudprasert, Ranee Campen"/>
    <x v="57"/>
    <s v="July 25, 2018"/>
    <n v="2021"/>
    <x v="10"/>
    <n v="14"/>
    <s v="TV-MA"/>
    <x v="0"/>
    <s v="Restricted"/>
    <n v="108"/>
    <s v="Medium"/>
    <x v="53"/>
  </r>
  <r>
    <x v="4446"/>
    <x v="0"/>
    <s v="My Week with Marilyn"/>
    <s v="Simon Curtis"/>
    <s v="Michelle Williams, Kenneth Branagh, Eddie Redmayne, Dominic Cooper, Philip Jackson, Derek Jacobi, Toby Jones, Michael Kitchen, Julia Ormond, Simon Russell Beale, Dougray Scott, Zo Wanamaker, Emma Watson, Judi Dench"/>
    <x v="11"/>
    <s v="May 30, 2019"/>
    <n v="2021"/>
    <x v="15"/>
    <n v="15"/>
    <s v="R"/>
    <x v="0"/>
    <s v="Restricted"/>
    <n v="99"/>
    <s v="Medium"/>
    <x v="21"/>
  </r>
  <r>
    <x v="4447"/>
    <x v="0"/>
    <s v="Mythily Veendum Varunnu"/>
    <s v="Sabu Varghese"/>
    <s v="Udhay, Kiran Raj, I.M. Vijayan, Sandhanam, Shivani Bhai, Sangeetha Balan"/>
    <x v="4"/>
    <s v="August 1, 2018"/>
    <n v="2021"/>
    <x v="5"/>
    <n v="9"/>
    <s v="TV-PG"/>
    <x v="2"/>
    <s v="Guidance"/>
    <n v="88"/>
    <s v="Short"/>
    <x v="52"/>
  </r>
  <r>
    <x v="4448"/>
    <x v="0"/>
    <s v="Nacho Libre"/>
    <s v="Jared Hess"/>
    <s v="Jack Black, Ana de la Reguera, Hctor Jimnez, Darius Rose, Moises Arias, Diego Eduardo Gomez, Carlos Maycotte, Richard Montoya, Cesar Gonzalez, Rafael Montalvo"/>
    <x v="17"/>
    <s v="November 1, 2019"/>
    <n v="2021"/>
    <x v="20"/>
    <n v="20"/>
    <s v="PG"/>
    <x v="2"/>
    <s v="Guidance"/>
    <n v="92"/>
    <s v="Medium"/>
    <x v="175"/>
  </r>
  <r>
    <x v="4449"/>
    <x v="0"/>
    <s v="Nails"/>
    <s v="Dennis Bartok"/>
    <s v="Leah McNamara, Shauna Macdonald, Steve Wall, Ross Noble, Charlotte Bradley, Richard Foster-King, Dennis Bartok, Robert O'Mahoney, Muireann D'Arcy"/>
    <x v="377"/>
    <s v="March 10, 2018"/>
    <n v="2021"/>
    <x v="5"/>
    <n v="9"/>
    <s v="TV-MA"/>
    <x v="0"/>
    <s v="Restricted"/>
    <n v="85"/>
    <s v="Short"/>
    <x v="55"/>
  </r>
  <r>
    <x v="4450"/>
    <x v="0"/>
    <s v="Namak Halaal"/>
    <s v="Prakash Mehra"/>
    <s v="Amitabh Bachchan, Shashi Kapoor, Parveen Babi, Smita Patil, Waheeda Rehman, Om Prakash, Ranjeet, Satyendra Kapoor"/>
    <x v="4"/>
    <s v="December 31, 2019"/>
    <n v="2021"/>
    <x v="26"/>
    <n v="44"/>
    <s v="TV-14"/>
    <x v="1"/>
    <s v="Guidance"/>
    <n v="171"/>
    <s v="Medium"/>
    <x v="45"/>
  </r>
  <r>
    <x v="4451"/>
    <x v="0"/>
    <s v="Namour"/>
    <s v="Heidi Saman"/>
    <s v="Karim Saleh, Waleed Zuaiter, Nicole Haddad, Mona Hala, Wedad Abdel Aziz Abdou, Lavrenti Lopes, Jessica Lu, Amin El Gamal, Melina Lizette, Tom Lenk, Terry Walters"/>
    <x v="2"/>
    <s v="March 15, 2017"/>
    <n v="2021"/>
    <x v="32"/>
    <n v="10"/>
    <s v="NR"/>
    <x v="4"/>
    <s v="Guidance"/>
    <n v="80"/>
    <s v="Short"/>
    <x v="44"/>
  </r>
  <r>
    <x v="4452"/>
    <x v="0"/>
    <s v="Naruto Shippuden : Blood Prison"/>
    <s v="Masahiko Murata"/>
    <s v="Junko Takeuchi, Chie Nakamura, Rikiya Koyama, Kazuhiko Inoue, Masaki Terasoma, Mie Sonozaki, Yuichi Nakamura, Kengo Kawanishi, Kosei Hirota, Masako Katsuki"/>
    <x v="8"/>
    <s v="September 1, 2017"/>
    <n v="2021"/>
    <x v="15"/>
    <n v="15"/>
    <s v="TV-14"/>
    <x v="1"/>
    <s v="Guidance"/>
    <n v="102"/>
    <s v="Medium"/>
    <x v="14"/>
  </r>
  <r>
    <x v="4453"/>
    <x v="0"/>
    <s v="Natalia Valdebenito: Gritona"/>
    <s v="Natalia Valdebenito"/>
    <s v="Natalia Valdebenito"/>
    <x v="2"/>
    <s v="November 10, 2017"/>
    <n v="2021"/>
    <x v="5"/>
    <n v="9"/>
    <s v="TV-MA"/>
    <x v="0"/>
    <s v="Restricted"/>
    <n v="76"/>
    <s v="Short"/>
    <x v="59"/>
  </r>
  <r>
    <x v="4454"/>
    <x v="0"/>
    <s v="National Parks Adventure"/>
    <s v="Greg MacGillivray"/>
    <s v="Robert Redford"/>
    <x v="2"/>
    <s v="February 1, 2018"/>
    <n v="2021"/>
    <x v="32"/>
    <n v="10"/>
    <s v="TV-G"/>
    <x v="2"/>
    <s v="Guidance"/>
    <n v="42"/>
    <s v="Short"/>
    <x v="65"/>
  </r>
  <r>
    <x v="4455"/>
    <x v="0"/>
    <s v="National Treasure"/>
    <s v="Jon Turteltaub"/>
    <s v="Nicolas Cage, Diane Kruger, Justin Bartha, Sean Bean, Jon Voight, Harvey Keitel, Christopher Plummer"/>
    <x v="2"/>
    <s v="June 1, 2018"/>
    <n v="2021"/>
    <x v="14"/>
    <n v="22"/>
    <s v="PG"/>
    <x v="2"/>
    <s v="Guidance"/>
    <n v="131"/>
    <s v="Medium"/>
    <x v="306"/>
  </r>
  <r>
    <x v="4456"/>
    <x v="0"/>
    <s v="Natsamrat - Asa Nat Hone Nahi"/>
    <s v="Mahesh Manjrekar"/>
    <s v="Nana Patekar, Medha Manjrekar, Mrinmayee Deshpande, Sunil Barve, Vikram Gokhale, Neha Pendse"/>
    <x v="4"/>
    <s v="June 1, 2018"/>
    <n v="2021"/>
    <x v="32"/>
    <n v="10"/>
    <s v="TV-14"/>
    <x v="1"/>
    <s v="Guidance"/>
    <n v="165"/>
    <s v="Medium"/>
    <x v="3"/>
  </r>
  <r>
    <x v="4457"/>
    <x v="0"/>
    <s v="Natural Born Pranksters"/>
    <s v="Roman Atwood, Ben Pluimer"/>
    <s v="Roman Atwood, Vitaly Zdorovetskiy, Dennis Roady"/>
    <x v="2"/>
    <s v="September 15, 2016"/>
    <n v="2021"/>
    <x v="32"/>
    <n v="10"/>
    <s v="R"/>
    <x v="0"/>
    <s v="Restricted"/>
    <n v="91"/>
    <s v="Medium"/>
    <x v="5"/>
  </r>
  <r>
    <x v="4458"/>
    <x v="0"/>
    <s v="Natural Selection"/>
    <s v="Chad L. Scheifele"/>
    <s v="Mason Dye, Ryan Munzert, Anthony Michael Hall, Amy Carlson, Katherine McNamara, Tyler Elliot Burke, Esther Zynn, Ryan Boudreau"/>
    <x v="2"/>
    <s v="December 1, 2016"/>
    <n v="2021"/>
    <x v="25"/>
    <n v="11"/>
    <s v="R"/>
    <x v="0"/>
    <s v="Restricted"/>
    <n v="101"/>
    <s v="Medium"/>
    <x v="44"/>
  </r>
  <r>
    <x v="4459"/>
    <x v="0"/>
    <s v="Neruda"/>
    <s v="Pablo Larran"/>
    <s v="Luis Gnecco, Gael Garca Bernal, Mercedes Morn, Emilio Gutirrez Caba, Diego Muoz, Alejandro Goic, Pablo Derqui, Marcelo Alonso"/>
    <x v="509"/>
    <s v="June 26, 2017"/>
    <n v="2021"/>
    <x v="32"/>
    <n v="10"/>
    <s v="R"/>
    <x v="0"/>
    <s v="Restricted"/>
    <n v="108"/>
    <s v="Medium"/>
    <x v="3"/>
  </r>
  <r>
    <x v="4460"/>
    <x v="0"/>
    <s v="Never Heard"/>
    <s v="Josh Webber"/>
    <s v="Romeo Miller, David Banner, Robin Givens, Karrueche Tran, Dijon Talton, Dorien Wilson, Karen Abercrombie, Kandi Burruss, Brian White, Jackie Long"/>
    <x v="2"/>
    <s v="February 15, 2019"/>
    <n v="2021"/>
    <x v="21"/>
    <n v="8"/>
    <s v="TV-PG"/>
    <x v="2"/>
    <s v="Guidance"/>
    <n v="89"/>
    <s v="Short"/>
    <x v="40"/>
  </r>
  <r>
    <x v="4461"/>
    <x v="0"/>
    <s v="New York Minute"/>
    <s v="Dennie Gordon"/>
    <s v="Mary-Kate Olsen, Ashley Olsen, Eugene Levy, Andy Richter, Riley Smith, Jared Padalecki, Drew Pinsky, Darrell Hammond, Andrea Martin, Alannah Ong, Mary Bond Davis, Bob Saget, Jack Osbourne"/>
    <x v="2"/>
    <s v="January 1, 2020"/>
    <n v="2021"/>
    <x v="14"/>
    <n v="22"/>
    <s v="PG"/>
    <x v="2"/>
    <s v="Guidance"/>
    <n v="91"/>
    <s v="Medium"/>
    <x v="17"/>
  </r>
  <r>
    <x v="4462"/>
    <x v="0"/>
    <s v="Next"/>
    <s v="Lee Tamahori"/>
    <s v="Nicolas Cage, Julianne Moore, Jessica Biel, Thomas Kretschmann, Tory Kittles, Jos Ziga, Jim Beaver, Jason Butler Harner, Michael Trucco, Enzo Cilenti"/>
    <x v="2"/>
    <s v="July 1, 2019"/>
    <n v="2021"/>
    <x v="18"/>
    <n v="19"/>
    <s v="PG-13"/>
    <x v="1"/>
    <s v="Guidance"/>
    <n v="96"/>
    <s v="Medium"/>
    <x v="26"/>
  </r>
  <r>
    <x v="4463"/>
    <x v="0"/>
    <s v="Nibunan"/>
    <s v="Arun Vaidyanathan"/>
    <s v="Arjun, Prasanna, Varalakshmi Sarathkumar, Sruthi Hariharan, Vaibhav Reddy, Suman, Suhasini, Krishna Sekhar"/>
    <x v="4"/>
    <s v="May 1, 2018"/>
    <n v="2021"/>
    <x v="5"/>
    <n v="9"/>
    <s v="TV-14"/>
    <x v="1"/>
    <s v="Guidance"/>
    <n v="124"/>
    <s v="Medium"/>
    <x v="53"/>
  </r>
  <r>
    <x v="4464"/>
    <x v="0"/>
    <s v="Night Comes On"/>
    <s v="Jordana Spiro"/>
    <s v="Dominique Fishback, Tatum Marilyn Hall, Nastashia Fuller, Angel Bismark Curiel, John Earl Jelks, Max Casella, James McDaniel, Cymbal Byrd"/>
    <x v="2"/>
    <s v="August 27, 2020"/>
    <n v="2021"/>
    <x v="21"/>
    <n v="8"/>
    <s v="TV-MA"/>
    <x v="0"/>
    <s v="Restricted"/>
    <n v="87"/>
    <s v="Short"/>
    <x v="44"/>
  </r>
  <r>
    <x v="4465"/>
    <x v="0"/>
    <s v="Night Moves"/>
    <s v="Kelly Reichardt"/>
    <s v="Jesse Eisenberg, Dakota Fanning, Peter Sarsgaard, Alia Shawkat, Logan Miller, Kai Lennox, Katherine Waterston, James Le Gros"/>
    <x v="2"/>
    <s v="June 30, 2019"/>
    <n v="2021"/>
    <x v="4"/>
    <n v="13"/>
    <s v="R"/>
    <x v="0"/>
    <s v="Restricted"/>
    <n v="113"/>
    <s v="Medium"/>
    <x v="77"/>
  </r>
  <r>
    <x v="4466"/>
    <x v="0"/>
    <s v="Nightcrawler"/>
    <s v="Dan Gilroy"/>
    <s v="Jake Gyllenhaal, Rene Russo, Riz Ahmed, Bill Paxton, Kevin Rahm, Michael Hyatt, Ann Cusack, Marco Rodriguez, Michael Papajohn, Kent Shocknek, James Huang"/>
    <x v="2"/>
    <s v="August 10, 2020"/>
    <n v="2021"/>
    <x v="28"/>
    <n v="12"/>
    <s v="R"/>
    <x v="0"/>
    <s v="Restricted"/>
    <n v="118"/>
    <s v="Medium"/>
    <x v="77"/>
  </r>
  <r>
    <x v="4467"/>
    <x v="0"/>
    <s v="Nights in Rodanthe"/>
    <s v="George C. Wolfe"/>
    <s v="Richard Gere, Diane Lane, Christopher Meloni, Viola Davis, Becky Ann Baker, Scott Glenn, Linda Molloy, Pablo Schreiber, Mae Whitman, Charlie Tahan"/>
    <x v="107"/>
    <s v="July 1, 2019"/>
    <n v="2021"/>
    <x v="16"/>
    <n v="18"/>
    <s v="PG-13"/>
    <x v="1"/>
    <s v="Guidance"/>
    <n v="97"/>
    <s v="Medium"/>
    <x v="21"/>
  </r>
  <r>
    <x v="4468"/>
    <x v="0"/>
    <s v="No Entry"/>
    <s v="Anees Bazmee"/>
    <s v="Anil Kapoor, Salman Khan, Fardeen Khan, Bipasha Basu, Lara Dutta, Esha Deol, Celina Jaitly, Boman Irani"/>
    <x v="4"/>
    <s v="March 1, 2018"/>
    <n v="2021"/>
    <x v="19"/>
    <n v="21"/>
    <s v="TV-PG"/>
    <x v="2"/>
    <s v="Guidance"/>
    <n v="161"/>
    <s v="Medium"/>
    <x v="43"/>
  </r>
  <r>
    <x v="4469"/>
    <x v="0"/>
    <s v="No Estoy Loca"/>
    <s v="Nicols Lpez"/>
    <s v="Paz Bascun, Marcial Tagle, Antonia Zegers, Carolina Paulsen, Gabriela Hernandez, Fernanda Urrejola, Luis Pablo Romn, Loreto Aravena, Ariel Levy, Ignacia Allamand, Ramn Llao"/>
    <x v="215"/>
    <s v="May 4, 2018"/>
    <n v="2021"/>
    <x v="21"/>
    <n v="8"/>
    <s v="TV-MA"/>
    <x v="0"/>
    <s v="Restricted"/>
    <n v="116"/>
    <s v="Medium"/>
    <x v="36"/>
  </r>
  <r>
    <x v="4470"/>
    <x v="0"/>
    <s v="No Reservations"/>
    <s v="Scott Hicks"/>
    <s v="Catherine Zeta-Jones, Aaron Eckhart, Abigail Breslin, Patricia Clarkson, Jenny Wade, Bob Balaban, Bran F. O'Byrne, Lily Rabe"/>
    <x v="2"/>
    <s v="October 1, 2019"/>
    <n v="2021"/>
    <x v="18"/>
    <n v="19"/>
    <s v="PG"/>
    <x v="2"/>
    <s v="Guidance"/>
    <n v="104"/>
    <s v="Medium"/>
    <x v="35"/>
  </r>
  <r>
    <x v="4471"/>
    <x v="0"/>
    <s v="Norm of the North: Family Vacation"/>
    <s v="Anthony Bell"/>
    <s v="Andrew Toth, Lisa Durupt, Jonathan Holmes, Paul Dobson, Cole Howard, Brian Drummond, Jennifer Cameron"/>
    <x v="2"/>
    <s v="May 25, 2020"/>
    <n v="2021"/>
    <x v="22"/>
    <n v="6"/>
    <s v="TV-Y7"/>
    <x v="3"/>
    <s v="Safe"/>
    <n v="89"/>
    <s v="Short"/>
    <x v="80"/>
  </r>
  <r>
    <x v="4472"/>
    <x v="0"/>
    <s v="Norm of the North: Keys to the Kingdom"/>
    <s v="Tim Maltby"/>
    <s v="Andrew Toth, Cole Howard, Maya Kay, Jennifer Cameron, Alan Marriott, Lee Tockar, Brian Drummond"/>
    <x v="145"/>
    <s v="August 21, 2020"/>
    <n v="2021"/>
    <x v="23"/>
    <n v="7"/>
    <s v="TV-PG"/>
    <x v="2"/>
    <s v="Guidance"/>
    <n v="92"/>
    <s v="Medium"/>
    <x v="80"/>
  </r>
  <r>
    <x v="4473"/>
    <x v="0"/>
    <s v="Norm of the North: King Sized Adventure"/>
    <s v="Richard Finn, Tim Maltby"/>
    <s v="Alan Marriott, Andrew Toth, Brian Dobson, Cole Howard, Jennifer Cameron, Jonathan Holmes, Lee Tockar, Lisa Durupt, Maya Kay, Michael Dobson"/>
    <x v="510"/>
    <s v="September 9, 2019"/>
    <n v="2021"/>
    <x v="23"/>
    <n v="7"/>
    <s v="TV-PG"/>
    <x v="2"/>
    <s v="Guidance"/>
    <n v="90"/>
    <s v="Medium"/>
    <x v="17"/>
  </r>
  <r>
    <x v="4474"/>
    <x v="0"/>
    <s v="NOVA: Black Hole Apocalypse"/>
    <s v="Rushmore DeNooyer"/>
    <s v="Janna Levin"/>
    <x v="2"/>
    <s v="July 1, 2019"/>
    <n v="2021"/>
    <x v="21"/>
    <n v="8"/>
    <s v="TV-G"/>
    <x v="2"/>
    <s v="Guidance"/>
    <n v="113"/>
    <s v="Medium"/>
    <x v="65"/>
  </r>
  <r>
    <x v="4475"/>
    <x v="0"/>
    <s v="NOVA: Building Chernobyl's MegaTomb"/>
    <s v="Martin Gorst"/>
    <s v="Eric Meyers"/>
    <x v="2"/>
    <s v="July 1, 2019"/>
    <n v="2021"/>
    <x v="5"/>
    <n v="9"/>
    <s v="TV-PG"/>
    <x v="2"/>
    <s v="Guidance"/>
    <n v="53"/>
    <s v="Short"/>
    <x v="65"/>
  </r>
  <r>
    <x v="4476"/>
    <x v="0"/>
    <s v="NOVA: Chinese Chariot Revealed"/>
    <s v="Giulia Clark"/>
    <s v="Eric Meyers"/>
    <x v="2"/>
    <s v="July 1, 2019"/>
    <n v="2021"/>
    <x v="5"/>
    <n v="9"/>
    <s v="TV-PG"/>
    <x v="2"/>
    <s v="Guidance"/>
    <n v="54"/>
    <s v="Short"/>
    <x v="65"/>
  </r>
  <r>
    <x v="4477"/>
    <x v="0"/>
    <s v="NOVA: Day the Dinosaurs Died"/>
    <s v="Sarah Holt"/>
    <s v="Craig Sechler"/>
    <x v="2"/>
    <s v="July 1, 2019"/>
    <n v="2021"/>
    <x v="5"/>
    <n v="9"/>
    <s v="TV-PG"/>
    <x v="2"/>
    <s v="Guidance"/>
    <n v="53"/>
    <s v="Short"/>
    <x v="65"/>
  </r>
  <r>
    <x v="4478"/>
    <x v="0"/>
    <s v="NOVA: Death Dive to Saturn"/>
    <s v="Terri Randall"/>
    <s v="Craig Sechler"/>
    <x v="2"/>
    <s v="July 1, 2019"/>
    <n v="2021"/>
    <x v="5"/>
    <n v="9"/>
    <s v="TV-G"/>
    <x v="2"/>
    <s v="Guidance"/>
    <n v="54"/>
    <s v="Short"/>
    <x v="65"/>
  </r>
  <r>
    <x v="4479"/>
    <x v="0"/>
    <s v="NOVA: Decoding the Weather Machine"/>
    <s v="Doug Hamilton"/>
    <s v="Jay O. Sanders"/>
    <x v="2"/>
    <s v="July 1, 2019"/>
    <n v="2021"/>
    <x v="21"/>
    <n v="8"/>
    <s v="TV-14"/>
    <x v="1"/>
    <s v="Guidance"/>
    <n v="113"/>
    <s v="Medium"/>
    <x v="65"/>
  </r>
  <r>
    <x v="4480"/>
    <x v="0"/>
    <s v="NOVA: Extreme Animal Weapons"/>
    <s v="Peter Fison"/>
    <s v="Doug Averill"/>
    <x v="2"/>
    <s v="July 1, 2019"/>
    <n v="2021"/>
    <x v="5"/>
    <n v="9"/>
    <s v="TV-PG"/>
    <x v="2"/>
    <s v="Guidance"/>
    <n v="53"/>
    <s v="Short"/>
    <x v="65"/>
  </r>
  <r>
    <x v="4481"/>
    <x v="0"/>
    <s v="NOVA: First Face of America"/>
    <s v="Graham Townsley"/>
    <s v="Jay O. Sanders"/>
    <x v="2"/>
    <s v="July 1, 2019"/>
    <n v="2021"/>
    <x v="21"/>
    <n v="8"/>
    <s v="TV-PG"/>
    <x v="2"/>
    <s v="Guidance"/>
    <n v="53"/>
    <s v="Short"/>
    <x v="65"/>
  </r>
  <r>
    <x v="4482"/>
    <x v="0"/>
    <s v="NOVA: Killer Hurricanes"/>
    <s v="Oliver Twinch"/>
    <s v="Craig Sechler"/>
    <x v="2"/>
    <s v="July 1, 2019"/>
    <n v="2021"/>
    <x v="5"/>
    <n v="9"/>
    <s v="TV-PG"/>
    <x v="2"/>
    <s v="Guidance"/>
    <n v="52"/>
    <s v="Short"/>
    <x v="65"/>
  </r>
  <r>
    <x v="4483"/>
    <x v="0"/>
    <s v="NOVA: Killer Volcanoes"/>
    <s v="Oliver Twinch"/>
    <s v="Craig Sechler"/>
    <x v="2"/>
    <s v="July 1, 2019"/>
    <n v="2021"/>
    <x v="5"/>
    <n v="9"/>
    <s v="TV-PG"/>
    <x v="2"/>
    <s v="Guidance"/>
    <n v="54"/>
    <s v="Short"/>
    <x v="65"/>
  </r>
  <r>
    <x v="4484"/>
    <x v="0"/>
    <s v="NOVA: Poisoned Water"/>
    <s v="Llewellyn M. Smith"/>
    <s v="Joe Morton"/>
    <x v="2"/>
    <s v="July 1, 2019"/>
    <n v="2021"/>
    <x v="5"/>
    <n v="9"/>
    <s v="TV-PG"/>
    <x v="2"/>
    <s v="Guidance"/>
    <n v="54"/>
    <s v="Short"/>
    <x v="65"/>
  </r>
  <r>
    <x v="4485"/>
    <x v="0"/>
    <s v="NOVA: Prediction by the Numbers"/>
    <s v="Daniel McCabe"/>
    <s v="Jay O. Sanders"/>
    <x v="2"/>
    <s v="July 1, 2019"/>
    <n v="2021"/>
    <x v="21"/>
    <n v="8"/>
    <s v="TV-G"/>
    <x v="2"/>
    <s v="Guidance"/>
    <n v="53"/>
    <s v="Short"/>
    <x v="65"/>
  </r>
  <r>
    <x v="4486"/>
    <x v="0"/>
    <s v="NOVA: Secrets of the Shining Knight"/>
    <s v="Peter Yost"/>
    <s v="Jay O. Sanders"/>
    <x v="2"/>
    <s v="July 1, 2019"/>
    <n v="2021"/>
    <x v="5"/>
    <n v="9"/>
    <s v="TV-PG"/>
    <x v="2"/>
    <s v="Guidance"/>
    <n v="53"/>
    <s v="Short"/>
    <x v="65"/>
  </r>
  <r>
    <x v="4487"/>
    <x v="0"/>
    <s v="Nova: Ultimate Mars Challenge"/>
    <s v="Gail Willumsen"/>
    <s v="Lance Lewman"/>
    <x v="2"/>
    <s v="July 1, 2019"/>
    <n v="2021"/>
    <x v="10"/>
    <n v="14"/>
    <s v="TV-G"/>
    <x v="2"/>
    <s v="Guidance"/>
    <n v="53"/>
    <s v="Short"/>
    <x v="67"/>
  </r>
  <r>
    <x v="4488"/>
    <x v="0"/>
    <s v="November Criminals"/>
    <s v="Sacha Gervasi"/>
    <s v="Ansel Elgort, Chlo Grace Moretz, David Strathairn, Catherine Keener, Terry Kinney, Cory Hardrict, Philip Ettinger, Danny Flaherty, Victor Williams, Tessa Albertson"/>
    <x v="2"/>
    <s v="July 3, 2020"/>
    <n v="2021"/>
    <x v="5"/>
    <n v="9"/>
    <s v="PG-13"/>
    <x v="1"/>
    <s v="Guidance"/>
    <n v="86"/>
    <s v="Short"/>
    <x v="13"/>
  </r>
  <r>
    <x v="4489"/>
    <x v="0"/>
    <s v="Now and Then"/>
    <s v="Lesli Linka Glatter"/>
    <s v="Christina Ricci, Rosie O'Donnell, Thora Birch, Melanie Griffith, Gaby Hoffmann, Demi Moore, Ashleigh Aston Moore, Rita Wilson, Janeane Garofalo, Hank Azaria, Bonnie Hunt, Cloris Leachman"/>
    <x v="2"/>
    <s v="August 2, 2019"/>
    <n v="2021"/>
    <x v="39"/>
    <n v="31"/>
    <s v="PG-13"/>
    <x v="1"/>
    <s v="Guidance"/>
    <n v="102"/>
    <s v="Medium"/>
    <x v="24"/>
  </r>
  <r>
    <x v="4490"/>
    <x v="0"/>
    <s v="Now More Than Ever: The History of Chicago"/>
    <s v="Peter Pardini"/>
    <s v="Chicago"/>
    <x v="2"/>
    <s v="January 1, 2018"/>
    <n v="2021"/>
    <x v="32"/>
    <n v="10"/>
    <s v="TV-MA"/>
    <x v="0"/>
    <s v="Restricted"/>
    <n v="114"/>
    <s v="Medium"/>
    <x v="18"/>
  </r>
  <r>
    <x v="4491"/>
    <x v="0"/>
    <s v="Nowhere Boy"/>
    <s v="Sam Taylor-Johnson"/>
    <s v="Aaron Taylor-Johnson, Anne-Marie Duff, Kristin Scott Thomas, David Threlfall, Thomas Brodie-Sangster, David Morrissey, Sam Bell, Ophelia Lovibond, Josh Bolt, Andrew Buchan"/>
    <x v="356"/>
    <s v="April 14, 2018"/>
    <n v="2021"/>
    <x v="17"/>
    <n v="17"/>
    <s v="R"/>
    <x v="0"/>
    <s v="Restricted"/>
    <n v="99"/>
    <s v="Medium"/>
    <x v="24"/>
  </r>
  <r>
    <x v="4492"/>
    <x v="0"/>
    <s v="Nymphomaniac: Volume 1"/>
    <s v="Lars von Trier"/>
    <s v="Charlotte Gainsbourg, Stellan Skarsgrd, Stacy Martin, Shia LaBeouf, Christian Slater, Uma Thurman, Sophie Kennedy Clark, Connie Nielsen"/>
    <x v="511"/>
    <s v="January 1, 2018"/>
    <n v="2021"/>
    <x v="4"/>
    <n v="13"/>
    <s v="NR"/>
    <x v="4"/>
    <s v="Guidance"/>
    <n v="117"/>
    <s v="Medium"/>
    <x v="0"/>
  </r>
  <r>
    <x v="4493"/>
    <x v="0"/>
    <s v="Nymphomaniac: Volume II"/>
    <s v="Lars von Trier"/>
    <s v="Charlotte Gainsbourg, Stellan Skarsgrd, Stacy Martin, Shia LaBeouf, Christian Slater, Jamie Bell, Uma Thurman, Willem Dafoe, Mia Goth, Sophie Kennedy Clark, Michael Pas, Stellan Skarsgard"/>
    <x v="512"/>
    <s v="August 25, 2018"/>
    <n v="2021"/>
    <x v="4"/>
    <n v="13"/>
    <s v="TV-MA"/>
    <x v="0"/>
    <s v="Restricted"/>
    <n v="124"/>
    <s v="Medium"/>
    <x v="0"/>
  </r>
  <r>
    <x v="4494"/>
    <x v="0"/>
    <s v="Oasis: Supersonic"/>
    <s v="Mat Whitecross"/>
    <s v="Oasis, Alan McGee, Paul McGuigan, Liam Gallagher, Noel Gallagher"/>
    <x v="1"/>
    <s v="December 28, 2018"/>
    <n v="2021"/>
    <x v="32"/>
    <n v="10"/>
    <s v="R"/>
    <x v="0"/>
    <s v="Restricted"/>
    <n v="122"/>
    <s v="Medium"/>
    <x v="109"/>
  </r>
  <r>
    <x v="4495"/>
    <x v="0"/>
    <s v="Obvious Child"/>
    <s v="Gillian Robespierre"/>
    <s v="Jenny Slate, Jake Lacy, Gaby Hoffmann, Gabe Liedman, Polly Draper, Richard Kind, David Cross, Paul Briganti, Stephen Singer, Cindy Cheung, Jennifer Kim, Cyrus McQueen, Emily Tremaine, Ernest Mingione"/>
    <x v="2"/>
    <s v="July 19, 2018"/>
    <n v="2021"/>
    <x v="28"/>
    <n v="12"/>
    <s v="R"/>
    <x v="0"/>
    <s v="Restricted"/>
    <n v="84"/>
    <s v="Short"/>
    <x v="22"/>
  </r>
  <r>
    <x v="4496"/>
    <x v="0"/>
    <s v="Ocans"/>
    <s v="Jacques Perrin, Jacques Cluzaud"/>
    <s v="Pierce Brosnan, Jacques Perrin, Rie Miyazawa, Lancelot Perrin"/>
    <x v="513"/>
    <s v="September 19, 2019"/>
    <n v="2021"/>
    <x v="17"/>
    <n v="17"/>
    <s v="G"/>
    <x v="2"/>
    <s v="Guidance"/>
    <n v="84"/>
    <s v="Short"/>
    <x v="98"/>
  </r>
  <r>
    <x v="4497"/>
    <x v="0"/>
    <s v="Occupation"/>
    <s v="Luke Sparke"/>
    <s v="Daniel Ewing, Temuera Morrison, Stephanie Jacobsen, Rhiannon Fish, Zachary Garred, Izzy Stephens, Charles Terrier, Charles Mesure, Felix Williamson, Jacqueline McKenzie, Aaron Jeffery, Bruce Spence"/>
    <x v="54"/>
    <s v="January 3, 2019"/>
    <n v="2021"/>
    <x v="21"/>
    <n v="8"/>
    <s v="R"/>
    <x v="0"/>
    <s v="Restricted"/>
    <n v="120"/>
    <s v="Medium"/>
    <x v="26"/>
  </r>
  <r>
    <x v="4498"/>
    <x v="0"/>
    <s v="Ocean's Eleven"/>
    <s v="Lewis Milestone"/>
    <s v="Frank Sinatra, Dean Martin, Sammy Davis Jr., Peter Lawford, Angie Dickinson, Richard Conte, Cesar Romero, Patrice Wymore, Joey Bishop"/>
    <x v="2"/>
    <s v="November 1, 2019"/>
    <n v="2021"/>
    <x v="56"/>
    <n v="66"/>
    <s v="TV-PG"/>
    <x v="2"/>
    <s v="Guidance"/>
    <n v="127"/>
    <s v="Medium"/>
    <x v="90"/>
  </r>
  <r>
    <x v="4499"/>
    <x v="0"/>
    <s v="Ocean's Thirteen"/>
    <s v="Steven Soderbergh"/>
    <s v="George Clooney, Brad Pitt, Matt Damon, Andy Garcia, Don Cheadle, Bernie Mac, Ellen Barkin, Al Pacino, Casey Affleck, Scott Caan"/>
    <x v="2"/>
    <s v="October 1, 2019"/>
    <n v="2021"/>
    <x v="18"/>
    <n v="19"/>
    <s v="PG-13"/>
    <x v="1"/>
    <s v="Guidance"/>
    <n v="122"/>
    <s v="Medium"/>
    <x v="27"/>
  </r>
  <r>
    <x v="4500"/>
    <x v="0"/>
    <s v="Ocean's Twelve"/>
    <s v="Steven Soderbergh"/>
    <s v="George Clooney, Brad Pitt, Matt Damon, Catherine Zeta-Jones, Andy Garcia, Don Cheadle, Bernie Mac, Julia Roberts, Casey Affleck, Scott Caan"/>
    <x v="2"/>
    <s v="October 1, 2019"/>
    <n v="2021"/>
    <x v="14"/>
    <n v="22"/>
    <s v="PG-13"/>
    <x v="1"/>
    <s v="Guidance"/>
    <n v="125"/>
    <s v="Medium"/>
    <x v="27"/>
  </r>
  <r>
    <x v="4501"/>
    <x v="0"/>
    <s v="Off Course"/>
    <s v="Nacho G. Velilla"/>
    <s v="Yon Gonzlez, Julin Lpez, Blanca Surez, Malena Alterio, rsula Corber, Miki Esparb, Younes Bachir, Javier Cmara, Carmen Machi, Jos Sacristn"/>
    <x v="35"/>
    <s v="September 1, 2016"/>
    <n v="2021"/>
    <x v="25"/>
    <n v="11"/>
    <s v="TV-MA"/>
    <x v="0"/>
    <s v="Restricted"/>
    <n v="107"/>
    <s v="Medium"/>
    <x v="43"/>
  </r>
  <r>
    <x v="4502"/>
    <x v="0"/>
    <s v="Officer Downe"/>
    <s v="Shawn Crahan"/>
    <s v="Kim Coates, Tyler Ross, Lauren Vlez, Reno Wilson, Bruno Gunn, Tracy Vilar, Sona Eyambe, Corey Taylor, Meadow Williams"/>
    <x v="2"/>
    <s v="March 30, 2017"/>
    <n v="2021"/>
    <x v="32"/>
    <n v="10"/>
    <s v="R"/>
    <x v="0"/>
    <s v="Restricted"/>
    <n v="91"/>
    <s v="Medium"/>
    <x v="12"/>
  </r>
  <r>
    <x v="4503"/>
    <x v="0"/>
    <s v="Oh My Ghost 2"/>
    <s v="Poj Arnon"/>
    <s v="Kohtee Aramboy, Yingsak Chonglertjetsadawong, Jaturong Mokjok, Apaporn Nakornsawan, Pharanyu Rojanawuthitham, Wiradit Srimalai, Ekkachai Srivichai, Chaiwat Thongsaeng, Kachapa Toncharoen"/>
    <x v="57"/>
    <s v="July 25, 2018"/>
    <n v="2021"/>
    <x v="15"/>
    <n v="15"/>
    <s v="TV-MA"/>
    <x v="0"/>
    <s v="Restricted"/>
    <n v="103"/>
    <s v="Medium"/>
    <x v="137"/>
  </r>
  <r>
    <x v="4504"/>
    <x v="0"/>
    <s v="Oh My Ghost 3"/>
    <s v="Poj Arnon"/>
    <s v="Kohtee Aramboy, Yingsak Chonglertjetsadawong, Jaturong Mokjok, Waraphat Phatsathit, Wiradit Srimalai, Ekkachai Srivichai, Varuth Waratham, Butsarin Yokpraipan"/>
    <x v="57"/>
    <s v="August 16, 2018"/>
    <n v="2021"/>
    <x v="10"/>
    <n v="14"/>
    <s v="TV-MA"/>
    <x v="0"/>
    <s v="Restricted"/>
    <n v="103"/>
    <s v="Medium"/>
    <x v="137"/>
  </r>
  <r>
    <x v="4505"/>
    <x v="1"/>
    <s v="Oliver Stone's Untold History of the United States"/>
    <s v="Oliver Stone"/>
    <s v="Oliver Stone"/>
    <x v="2"/>
    <s v="November 15, 2016"/>
    <n v="2021"/>
    <x v="4"/>
    <n v="13"/>
    <s v="TV-PG"/>
    <x v="2"/>
    <s v="Guidance"/>
    <s v="1 Season"/>
    <s v="Seasons"/>
    <x v="133"/>
  </r>
  <r>
    <x v="4506"/>
    <x v="0"/>
    <s v="Omar and Salma 3"/>
    <s v="Mohamed Samy"/>
    <s v="Tamer Hosny, Mai Ezzidine, Ezzat Abou Aouf, Lamitta Frangieh"/>
    <x v="65"/>
    <s v="April 25, 2019"/>
    <n v="2021"/>
    <x v="10"/>
    <n v="14"/>
    <s v="TV-MA"/>
    <x v="0"/>
    <s v="Restricted"/>
    <n v="97"/>
    <s v="Medium"/>
    <x v="4"/>
  </r>
  <r>
    <x v="4507"/>
    <x v="0"/>
    <s v="On the Wrong Track"/>
    <s v="Clarence Yiu-leung Fok"/>
    <s v="Andy Lau, Yim Chau-wah, Wai Yee Chan, Prudence Liew, Poon Wang Ban, Hua Yueh, Wong Kung-miu"/>
    <x v="25"/>
    <s v="August 2, 2018"/>
    <n v="2021"/>
    <x v="8"/>
    <n v="43"/>
    <s v="TV-14"/>
    <x v="1"/>
    <s v="Guidance"/>
    <n v="89"/>
    <s v="Short"/>
    <x v="32"/>
  </r>
  <r>
    <x v="4508"/>
    <x v="0"/>
    <s v="On Yoga The Architecture of Peace"/>
    <s v="Heitor Dhalia"/>
    <s v="Michael ONeill"/>
    <x v="514"/>
    <s v="January 10, 2018"/>
    <n v="2021"/>
    <x v="5"/>
    <n v="9"/>
    <s v="TV-14"/>
    <x v="1"/>
    <s v="Guidance"/>
    <n v="92"/>
    <s v="Medium"/>
    <x v="252"/>
  </r>
  <r>
    <x v="4509"/>
    <x v="0"/>
    <s v="Onaatah"/>
    <s v="Pradip Kurbah"/>
    <s v="Sweety Pala, Merlvin Mukhim, Richard Kharpuri, Enshon Lamare, Mary Nonghuloo, Destina Mawrie, Anvil Laloo, Tashneem Lyngdoh"/>
    <x v="4"/>
    <s v="May 1, 2018"/>
    <n v="2021"/>
    <x v="32"/>
    <n v="10"/>
    <s v="TV-14"/>
    <x v="1"/>
    <s v="Guidance"/>
    <n v="107"/>
    <s v="Medium"/>
    <x v="3"/>
  </r>
  <r>
    <x v="4510"/>
    <x v="0"/>
    <s v="Once In A Lifetime Sessions with Moby"/>
    <s v="Matt Askem"/>
    <s v="Moby, Alex Cohen"/>
    <x v="2"/>
    <s v="August 1, 2018"/>
    <n v="2021"/>
    <x v="21"/>
    <n v="8"/>
    <s v="TV-14"/>
    <x v="1"/>
    <s v="Guidance"/>
    <n v="86"/>
    <s v="Short"/>
    <x v="18"/>
  </r>
  <r>
    <x v="4511"/>
    <x v="0"/>
    <s v="Once In A Lifetime Sessions with Nile Rodgers"/>
    <s v="Charlie Lightening"/>
    <s v="Nile Rodgers"/>
    <x v="2"/>
    <s v="August 1, 2018"/>
    <n v="2021"/>
    <x v="21"/>
    <n v="8"/>
    <s v="TV-PG"/>
    <x v="2"/>
    <s v="Guidance"/>
    <n v="70"/>
    <s v="Short"/>
    <x v="18"/>
  </r>
  <r>
    <x v="4512"/>
    <x v="0"/>
    <s v="Once In A Lifetime Sessions with Noel Gallagher"/>
    <s v="Charlie Lightening"/>
    <s v="Noel Gallagher"/>
    <x v="2"/>
    <s v="August 1, 2018"/>
    <n v="2021"/>
    <x v="21"/>
    <n v="8"/>
    <s v="TV-MA"/>
    <x v="0"/>
    <s v="Restricted"/>
    <n v="66"/>
    <s v="Short"/>
    <x v="18"/>
  </r>
  <r>
    <x v="4513"/>
    <x v="0"/>
    <s v="Once Upon a Time in London"/>
    <s v="Simon Rumley"/>
    <s v="Leo Gregory, Terry Stone, Doug Allen, Andy Beckwith, Kate Braithwaite, Holly Earl, Joe Egan, Nadia Forde"/>
    <x v="1"/>
    <s v="April 15, 2020"/>
    <n v="2021"/>
    <x v="23"/>
    <n v="7"/>
    <s v="TV-MA"/>
    <x v="0"/>
    <s v="Restricted"/>
    <n v="111"/>
    <s v="Medium"/>
    <x v="3"/>
  </r>
  <r>
    <x v="4514"/>
    <x v="0"/>
    <s v="Once Upon a Time in the West"/>
    <s v="Sergio Leone"/>
    <s v="Henry Fonda, Charles Bronson, Claudia Cardinale, Jason Robards, Gabriele Ferzetti, Paolo Stoppa, Woody Strode, Jack Elam, Keenan Wynn, Frank Wolff, Lionel Stander"/>
    <x v="27"/>
    <s v="November 20, 2019"/>
    <n v="2021"/>
    <x v="64"/>
    <n v="58"/>
    <s v="PG-13"/>
    <x v="1"/>
    <s v="Guidance"/>
    <n v="166"/>
    <s v="Medium"/>
    <x v="307"/>
  </r>
  <r>
    <x v="4515"/>
    <x v="0"/>
    <s v="One Day"/>
    <s v="Banjong Pisanthanakun"/>
    <s v="Chantavit Dhanasevi, Nittha Jirayungyurn, Theerapat Sajakul, Prim Bulakul, Kris Srepoomseth, Somyos Matures, Sutthatip Wutichaipradit, Rermthon Kemapech, Kaz Sawamura"/>
    <x v="57"/>
    <s v="September 5, 2018"/>
    <n v="2021"/>
    <x v="32"/>
    <n v="10"/>
    <s v="TV-PG"/>
    <x v="2"/>
    <s v="Guidance"/>
    <n v="135"/>
    <s v="Medium"/>
    <x v="23"/>
  </r>
  <r>
    <x v="4516"/>
    <x v="0"/>
    <s v="One Direction: This Is Us"/>
    <s v="Morgan Spurlock"/>
    <s v="Harry Styles, Niall Horan, Zayn Malik, Louis Tomlinson, Liam Payne"/>
    <x v="2"/>
    <s v="October 1, 2019"/>
    <n v="2021"/>
    <x v="4"/>
    <n v="13"/>
    <s v="PG"/>
    <x v="2"/>
    <s v="Guidance"/>
    <n v="92"/>
    <s v="Medium"/>
    <x v="18"/>
  </r>
  <r>
    <x v="4517"/>
    <x v="0"/>
    <s v="One Last Thing"/>
    <s v="Tim Rouhana"/>
    <s v="Wendell Pierce, Jurnee Smollett-Bell, Joanne Froggatt, April Billingsley, Elizabeth Ludlow, David Kronawitter, Adora Dei, Eric Mendenhall, Ed Amatrudo, Kate Kovach"/>
    <x v="2"/>
    <s v="August 25, 2019"/>
    <n v="2021"/>
    <x v="21"/>
    <n v="8"/>
    <s v="TV-MA"/>
    <x v="0"/>
    <s v="Restricted"/>
    <n v="92"/>
    <s v="Medium"/>
    <x v="24"/>
  </r>
  <r>
    <x v="4518"/>
    <x v="0"/>
    <s v="One Night Stand"/>
    <s v="Jasmine D'Souza"/>
    <s v="Tanuj Virwani, Sunny Leone, Narendra Jetley, Aamir Ahmed, Kapil Punjabi, Madhurima Banerjee, Ninad Kamat, Geeta Bisht"/>
    <x v="4"/>
    <s v="October 15, 2017"/>
    <n v="2021"/>
    <x v="32"/>
    <n v="10"/>
    <s v="TV-MA"/>
    <x v="0"/>
    <s v="Restricted"/>
    <n v="93"/>
    <s v="Medium"/>
    <x v="51"/>
  </r>
  <r>
    <x v="4519"/>
    <x v="0"/>
    <s v="Only God Forgives"/>
    <s v="Nicolas Winding Refn"/>
    <s v="Ryan Gosling, Kristin Scott Thomas, Vithaya Pansringarm, Gordon Brown, Yayaying Rhatha Phongam, Tom Burke, Sahajak Boonthanakit, Pitchawat Petchayahon, Charlie Ruedpokanon, Kowit Wattanakul, Wannisa Peungpa, Narucha Chaimareung"/>
    <x v="515"/>
    <s v="May 15, 2018"/>
    <n v="2021"/>
    <x v="4"/>
    <n v="13"/>
    <s v="R"/>
    <x v="0"/>
    <s v="Restricted"/>
    <n v="90"/>
    <s v="Medium"/>
    <x v="308"/>
  </r>
  <r>
    <x v="4520"/>
    <x v="0"/>
    <s v="Only the Dead"/>
    <s v="Bill Guttentag, Michael Ware"/>
    <s v="Michael Ware"/>
    <x v="516"/>
    <s v="November 15, 2018"/>
    <n v="2021"/>
    <x v="25"/>
    <n v="11"/>
    <s v="TV-MA"/>
    <x v="0"/>
    <s v="Restricted"/>
    <n v="76"/>
    <s v="Short"/>
    <x v="98"/>
  </r>
  <r>
    <x v="4521"/>
    <x v="0"/>
    <s v="Open Season"/>
    <s v="Roger Allers, Jill Culton"/>
    <s v="Martin Lawrence, Ashton Kutcher, Gary Sinise, Debra Messing, Billy Connolly, Georgia Engel, Jon Favreau, Jane Krakowski, Gordon Tootoosis, Patrick Warburton"/>
    <x v="2"/>
    <s v="September 1, 2019"/>
    <n v="2021"/>
    <x v="20"/>
    <n v="20"/>
    <s v="PG"/>
    <x v="2"/>
    <s v="Guidance"/>
    <n v="86"/>
    <s v="Short"/>
    <x v="17"/>
  </r>
  <r>
    <x v="4522"/>
    <x v="0"/>
    <s v="Operation Chromite"/>
    <s v="John H. Lee"/>
    <s v="Jung-jae Lee, Beom-su Lee, Liam Neeson, Se-yeon Jin, Jun-ho Jeong, Cheol-min Park"/>
    <x v="68"/>
    <s v="January 15, 2018"/>
    <n v="2021"/>
    <x v="32"/>
    <n v="10"/>
    <s v="NR"/>
    <x v="4"/>
    <s v="Guidance"/>
    <n v="111"/>
    <s v="Medium"/>
    <x v="53"/>
  </r>
  <r>
    <x v="4523"/>
    <x v="0"/>
    <s v="Operation Mekong"/>
    <s v="Dante Lam"/>
    <s v="Eddie Peng, Zhang Hanyu, Carl Ng, Ken Lo, Pawarith Monkolpisit, Jonathan Wu"/>
    <x v="23"/>
    <s v="August 5, 2017"/>
    <n v="2021"/>
    <x v="32"/>
    <n v="10"/>
    <s v="TV-MA"/>
    <x v="0"/>
    <s v="Restricted"/>
    <n v="124"/>
    <s v="Medium"/>
    <x v="32"/>
  </r>
  <r>
    <x v="4524"/>
    <x v="0"/>
    <s v="Operation Red Sea"/>
    <s v="Dante Lam"/>
    <s v="Zhang Yi, Johnny Huang, Hai Qing, Du Jiang, Zhang Hanyu, Henry Prince Mak, Luxia Jiang, Yin Fang, Wang Yutian, Guo Jiahao"/>
    <x v="517"/>
    <s v="November 27, 2018"/>
    <n v="2021"/>
    <x v="21"/>
    <n v="8"/>
    <s v="TV-MA"/>
    <x v="0"/>
    <s v="Restricted"/>
    <n v="139"/>
    <s v="Medium"/>
    <x v="32"/>
  </r>
  <r>
    <x v="4525"/>
    <x v="0"/>
    <s v="Operator"/>
    <s v="Logan Kibens"/>
    <s v="Martin Starr, Mae Whitman, Nat Faxon, Cameron Esposito, Retta, Christine Lahti, Kate Cobb, Kristopher Lofton, Tim Hopper, Trevor Dawkins"/>
    <x v="2"/>
    <s v="February 16, 2017"/>
    <n v="2021"/>
    <x v="32"/>
    <n v="10"/>
    <s v="TV-MA"/>
    <x v="0"/>
    <s v="Restricted"/>
    <n v="91"/>
    <s v="Medium"/>
    <x v="22"/>
  </r>
  <r>
    <x v="4526"/>
    <x v="0"/>
    <s v="Opium and the Kung Fu Master"/>
    <s v="Chia Tang"/>
    <s v="Lung Ti, Te-Lo Mai, Leanne Liu, Kuan Tai Chen, Phillip Ko, Kuan-chung Ku, Kwok Kuen Chan, Hoi Sang Lee, Tau Wan Yue, Chia Tang, Shen Chan"/>
    <x v="25"/>
    <s v="August 16, 2018"/>
    <n v="2021"/>
    <x v="35"/>
    <n v="42"/>
    <s v="TV-MA"/>
    <x v="0"/>
    <s v="Restricted"/>
    <n v="86"/>
    <s v="Short"/>
    <x v="32"/>
  </r>
  <r>
    <x v="4527"/>
    <x v="0"/>
    <s v="Oru Vishsheshapetta Biryani Kissa"/>
    <s v="Kiran Narayanan"/>
    <s v="Nedumudi Venu, V.K. Sriraman, Lena, Sunil Sukhada, Mammukoya, Joju George, Bhagath Baby Manuel, Sasi Kalinga"/>
    <x v="4"/>
    <s v="August 1, 2018"/>
    <n v="2021"/>
    <x v="5"/>
    <n v="9"/>
    <s v="TV-14"/>
    <x v="1"/>
    <s v="Guidance"/>
    <n v="122"/>
    <s v="Medium"/>
    <x v="36"/>
  </r>
  <r>
    <x v="4528"/>
    <x v="0"/>
    <s v="OtherLife"/>
    <s v="Ben C. Lucas"/>
    <s v="Jessica De Gouw, T.J. Power, Thomas Cocquerel, Liam Graham, Clarence John Ryan, Maggie Meyer, Tiriel Mora, Priscilla-Anne Forder, Adriane Daff, Ian Toyne"/>
    <x v="358"/>
    <s v="October 15, 2017"/>
    <n v="2021"/>
    <x v="5"/>
    <n v="9"/>
    <s v="TV-MA"/>
    <x v="0"/>
    <s v="Restricted"/>
    <n v="96"/>
    <s v="Medium"/>
    <x v="0"/>
  </r>
  <r>
    <x v="4529"/>
    <x v="0"/>
    <s v="Ottaal"/>
    <s v="Jayaraj Rajasekharan Nair"/>
    <s v="Ashanth K. Shah, Kumarakom Vasudevan, Shine Tom Chacko, Sabitha Jayaraj, Thomas J. Kannampuzha"/>
    <x v="4"/>
    <s v="March 15, 2017"/>
    <n v="2021"/>
    <x v="28"/>
    <n v="12"/>
    <s v="TV-PG"/>
    <x v="2"/>
    <s v="Guidance"/>
    <n v="88"/>
    <s v="Short"/>
    <x v="3"/>
  </r>
  <r>
    <x v="4530"/>
    <x v="0"/>
    <s v="Our Godfather"/>
    <s v="Mark Franchetti, Andrew Meier"/>
    <s v="Tommaso Buscetta"/>
    <x v="1"/>
    <s v="September 10, 2019"/>
    <n v="2021"/>
    <x v="23"/>
    <n v="7"/>
    <s v="TV-MA"/>
    <x v="0"/>
    <s v="Restricted"/>
    <n v="93"/>
    <s v="Medium"/>
    <x v="98"/>
  </r>
  <r>
    <x v="4531"/>
    <x v="0"/>
    <s v="Our House"/>
    <s v="Anthony Scott Burns"/>
    <s v="Thomas Mann, Nicola Peltz, Percy Hynes White, Kate Moyer, Carlyn Burchell, John Ralston, Christine Horne, Allison Hossack, Lucius Hoyos, Marcia Bennett"/>
    <x v="518"/>
    <s v="June 1, 2020"/>
    <n v="2021"/>
    <x v="21"/>
    <n v="8"/>
    <s v="PG-13"/>
    <x v="1"/>
    <s v="Guidance"/>
    <n v="90"/>
    <s v="Medium"/>
    <x v="94"/>
  </r>
  <r>
    <x v="4532"/>
    <x v="0"/>
    <s v="Outlawed"/>
    <s v="Adam Collins, Luke Radford"/>
    <s v="Adam Collins, Jessica Norris, Ian Hitchens, Steven Blades, Zara Phythian, Anthony Burrows, Andy Calderwood, Emmeline Kellie, Andre Squire, Ollie Christie"/>
    <x v="1"/>
    <s v="February 15, 2019"/>
    <n v="2021"/>
    <x v="21"/>
    <n v="8"/>
    <s v="TV-MA"/>
    <x v="0"/>
    <s v="Restricted"/>
    <n v="102"/>
    <s v="Medium"/>
    <x v="12"/>
  </r>
  <r>
    <x v="4533"/>
    <x v="0"/>
    <s v="P"/>
    <s v="Paul Spurrier"/>
    <s v="Suangporn Jaturaphut, Opal, Dor Yodrak, Pisamai Pakdeevijit, Manthana Wannarod, Supatra Roongsawang, Narisara Sairatanee, Amy Siriya"/>
    <x v="519"/>
    <s v="May 31, 2019"/>
    <n v="2021"/>
    <x v="20"/>
    <n v="20"/>
    <s v="TV-MA"/>
    <x v="0"/>
    <s v="Restricted"/>
    <n v="105"/>
    <s v="Medium"/>
    <x v="52"/>
  </r>
  <r>
    <x v="4534"/>
    <x v="0"/>
    <s v="P Se PM Tak"/>
    <s v="Kundan Shah"/>
    <s v="Meenakshi Dixit, Indrajeet Soni, Bharat Jadhav, Yashpal Sharma, Anjan Srivastav, Deepak Shirke, Akhilendra Mishra, Mushtaq Khan, Aanand Kale"/>
    <x v="4"/>
    <s v="August 1, 2018"/>
    <n v="2021"/>
    <x v="25"/>
    <n v="11"/>
    <s v="TV-14"/>
    <x v="1"/>
    <s v="Guidance"/>
    <n v="117"/>
    <s v="Medium"/>
    <x v="122"/>
  </r>
  <r>
    <x v="4535"/>
    <x v="0"/>
    <s v="P.S. I Love You"/>
    <s v="Richard LaGravenese"/>
    <s v="Hilary Swank, Gerard Butler, Lisa Kudrow, Gina Gershon, James Marsters, Kathy Bates, Harry Connick Jr., Nellie McKay, Jeffrey Dean Morgan, Dean Winters"/>
    <x v="2"/>
    <s v="April 1, 2019"/>
    <n v="2021"/>
    <x v="18"/>
    <n v="19"/>
    <s v="PG-13"/>
    <x v="1"/>
    <s v="Guidance"/>
    <n v="126"/>
    <s v="Medium"/>
    <x v="21"/>
  </r>
  <r>
    <x v="4536"/>
    <x v="0"/>
    <s v="Paathi"/>
    <s v="Chandran Narikode"/>
    <s v="Indrans, Joy Mathew, Kalabhavan Shajohn, Sasi Kalinga, Santhosh Keezhattoor, Valsala Menon, Seema G. Nair, Parvathi T"/>
    <x v="4"/>
    <s v="July 1, 2018"/>
    <n v="2021"/>
    <x v="5"/>
    <n v="9"/>
    <s v="TV-14"/>
    <x v="1"/>
    <s v="Guidance"/>
    <n v="89"/>
    <s v="Short"/>
    <x v="3"/>
  </r>
  <r>
    <x v="4537"/>
    <x v="0"/>
    <s v="Pahuyut Fighting Beat"/>
    <s v="Piti Jaturaphat"/>
    <s v="Nattanun Jantarawetch, David Bueno, Peerawat Herabat, Andrew Koji, Nahatai Lekbumrung, Lex Luther, Tim Man, Micky Nowacki, Sura Sankum, Amornrit Sriphung"/>
    <x v="57"/>
    <s v="July 26, 2018"/>
    <n v="2021"/>
    <x v="18"/>
    <n v="19"/>
    <s v="TV-MA"/>
    <x v="0"/>
    <s v="Restricted"/>
    <n v="82"/>
    <s v="Short"/>
    <x v="32"/>
  </r>
  <r>
    <x v="4538"/>
    <x v="0"/>
    <s v="Paid in Full"/>
    <s v="Charles Stone III"/>
    <s v="Wood Harris, Mekhi Phifer, Kevin Carroll, Esai Morales, Chi McBride, Cam'ron, Remo Greene, Cynthia Martells, Elise Neal, Regina Hall, Joyce Walker"/>
    <x v="2"/>
    <s v="November 1, 2019"/>
    <n v="2021"/>
    <x v="12"/>
    <n v="24"/>
    <s v="R"/>
    <x v="0"/>
    <s v="Restricted"/>
    <n v="98"/>
    <s v="Medium"/>
    <x v="8"/>
  </r>
  <r>
    <x v="4539"/>
    <x v="0"/>
    <s v="Paint It Black"/>
    <s v="Amber Tamblyn"/>
    <s v="Alia Shawkat, Janet McTeer, Rhys Wakefield, Alfred Molina, Emily Rios, Nancy Kwan, John Roberts, Annabelle Attanasio, Ken Davitian"/>
    <x v="2"/>
    <s v="February 1, 2018"/>
    <n v="2021"/>
    <x v="32"/>
    <n v="10"/>
    <s v="R"/>
    <x v="0"/>
    <s v="Restricted"/>
    <n v="96"/>
    <s v="Medium"/>
    <x v="24"/>
  </r>
  <r>
    <x v="4540"/>
    <x v="0"/>
    <s v="Painted Faces"/>
    <s v="Alex Law"/>
    <s v="Sammo Kam-Bo Hung, Ching-Ying Lam, Cheng Pei-pei"/>
    <x v="25"/>
    <s v="August 16, 2018"/>
    <n v="2021"/>
    <x v="45"/>
    <n v="38"/>
    <s v="TV-PG"/>
    <x v="2"/>
    <s v="Guidance"/>
    <n v="108"/>
    <s v="Medium"/>
    <x v="3"/>
  </r>
  <r>
    <x v="4541"/>
    <x v="0"/>
    <s v="Palm Trees in the Snow"/>
    <s v="Fernando Gonzlez Molina"/>
    <s v="Mario Casas, Adriana Ugarte, Macarena Garca, Alain Hernndez, Laia Costa, Emilio Gutirrez Caba, Berta Vzquez, Daniel Grao"/>
    <x v="35"/>
    <s v="May 1, 2016"/>
    <n v="2021"/>
    <x v="25"/>
    <n v="11"/>
    <s v="TV-MA"/>
    <x v="0"/>
    <s v="Restricted"/>
    <n v="163"/>
    <s v="Medium"/>
    <x v="23"/>
  </r>
  <r>
    <x v="4542"/>
    <x v="0"/>
    <s v="Panic Room"/>
    <s v="David Fincher"/>
    <s v="Jodie Foster, Forest Whitaker, Dwight Yoakam, Jared Leto, Kristen Stewart, Ann Magnuson, Ian Buchanan, Patrick Bauchau, Paul Schulze"/>
    <x v="2"/>
    <s v="August 1, 2019"/>
    <n v="2021"/>
    <x v="12"/>
    <n v="24"/>
    <s v="R"/>
    <x v="0"/>
    <s v="Restricted"/>
    <n v="112"/>
    <s v="Medium"/>
    <x v="7"/>
  </r>
  <r>
    <x v="4543"/>
    <x v="0"/>
    <s v="Papa the Great"/>
    <s v="Bhagyaraj"/>
    <s v="Krishan Kumar, Nagma, Satya Prakash, Master Bobby, Satish Kaushik, Laxmikant Berde, Mahavir Shah, Anil Dhawan, Shama Deshpande, Shatrughan Sinha"/>
    <x v="4"/>
    <s v="December 8, 2017"/>
    <n v="2021"/>
    <x v="42"/>
    <n v="26"/>
    <s v="TV-PG"/>
    <x v="2"/>
    <s v="Guidance"/>
    <n v="137"/>
    <s v="Medium"/>
    <x v="36"/>
  </r>
  <r>
    <x v="4544"/>
    <x v="0"/>
    <s v="Paper Year"/>
    <s v="Rebecca Addelman"/>
    <s v="Hamish Linklater, Eve Hewson, Avan Jogia, Andie MacDowell"/>
    <x v="24"/>
    <s v="April 20, 2019"/>
    <n v="2021"/>
    <x v="21"/>
    <n v="8"/>
    <s v="TV-MA"/>
    <x v="0"/>
    <s v="Restricted"/>
    <n v="89"/>
    <s v="Short"/>
    <x v="54"/>
  </r>
  <r>
    <x v="4545"/>
    <x v="0"/>
    <s v="Paranormal Activity"/>
    <s v="Oren Peli"/>
    <s v="Katie Featherston, Randy McDowell, Amber Armstrong, Mark Fredrichs, Micah Sloat, Ashley Palmer, James Piper"/>
    <x v="2"/>
    <s v="January 1, 2020"/>
    <n v="2021"/>
    <x v="18"/>
    <n v="19"/>
    <s v="R"/>
    <x v="0"/>
    <s v="Restricted"/>
    <n v="86"/>
    <s v="Short"/>
    <x v="94"/>
  </r>
  <r>
    <x v="454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4"/>
    <s v="March 1, 2018"/>
    <n v="2021"/>
    <x v="36"/>
    <n v="29"/>
    <s v="TV-14"/>
    <x v="1"/>
    <s v="Guidance"/>
    <n v="187"/>
    <s v="Long"/>
    <x v="23"/>
  </r>
  <r>
    <x v="4547"/>
    <x v="0"/>
    <s v="Pareeth Pandaari"/>
    <s v="Gafoor Y. Elliyaas"/>
    <s v="Kalabhavan Shajohn, Sajitha Madathil, Jaffer Idukki, Sunil Sukhada, Joy Mathew, Ansiba"/>
    <x v="4"/>
    <s v="July 1, 2018"/>
    <n v="2021"/>
    <x v="5"/>
    <n v="9"/>
    <s v="TV-PG"/>
    <x v="2"/>
    <s v="Guidance"/>
    <n v="109"/>
    <s v="Medium"/>
    <x v="0"/>
  </r>
  <r>
    <x v="4548"/>
    <x v="0"/>
    <s v="Passenger 57"/>
    <s v="Kevin Hooks"/>
    <s v="Wesley Snipes, Bruce Payne, Tom Sizemore, Alex Datcher, Bruce Greenwood, Elizabeth Hurley, Michael Horse, Marc Macaulay, Ernie Lively"/>
    <x v="2"/>
    <s v="January 1, 2021"/>
    <n v="2021"/>
    <x v="41"/>
    <n v="34"/>
    <s v="R"/>
    <x v="0"/>
    <s v="Restricted"/>
    <n v="84"/>
    <s v="Short"/>
    <x v="12"/>
  </r>
  <r>
    <x v="4549"/>
    <x v="0"/>
    <s v="Patiala House"/>
    <s v="Nikhil Advani"/>
    <s v="Rishi Kapoor, Dimple Kapadia, Akshay Kumar, Anushka Sharma, Tinnu Anand, Soni Razdan, Prem Chopra, Masood Akhtar, Jeneva Talwar, Suparna Marwah"/>
    <x v="4"/>
    <s v="October 22, 2017"/>
    <n v="2021"/>
    <x v="15"/>
    <n v="15"/>
    <s v="TV-PG"/>
    <x v="2"/>
    <s v="Guidance"/>
    <n v="140"/>
    <s v="Medium"/>
    <x v="119"/>
  </r>
  <r>
    <x v="4550"/>
    <x v="0"/>
    <s v="Patriot Games"/>
    <s v="Phillip Noyce"/>
    <s v="Harrison Ford, Anne Archer, Patrick Bergin, Sean Bean, Thora Birch, James Fox, Samuel L. Jackson, Polly Walker, J.E. Freeman, James Earl Jones, Richard Harris"/>
    <x v="2"/>
    <s v="January 1, 2020"/>
    <n v="2021"/>
    <x v="41"/>
    <n v="34"/>
    <s v="R"/>
    <x v="0"/>
    <s v="Restricted"/>
    <n v="117"/>
    <s v="Medium"/>
    <x v="12"/>
  </r>
  <r>
    <x v="4551"/>
    <x v="0"/>
    <s v="Patron Mutlu Son Istiyor"/>
    <s v="Kvan Barun"/>
    <s v="Tolga evik, Ezgi Mola, Murat Baolu, Erkan Can, Ersin Korkut, Mustafa Uzunylmaz, Nusret etinel, Ayenur Yazc"/>
    <x v="104"/>
    <s v="March 10, 2017"/>
    <n v="2021"/>
    <x v="28"/>
    <n v="12"/>
    <s v="TV-MA"/>
    <x v="0"/>
    <s v="Restricted"/>
    <n v="105"/>
    <s v="Medium"/>
    <x v="4"/>
  </r>
  <r>
    <x v="4552"/>
    <x v="0"/>
    <s v="Paul Blart: Mall Cop"/>
    <s v="Steve Carr"/>
    <s v="Kevin James, Keir O'Donnell, Jayma Mays, Raini Rodriguez, Shirley Knight, Stephen Rannazzisi, Peter Gerety, Bobby Cannavale, Adam Ferrara, Jamal Mixon, Adhir Kalyan, Gary Valentine"/>
    <x v="2"/>
    <s v="November 1, 2020"/>
    <n v="2021"/>
    <x v="17"/>
    <n v="17"/>
    <s v="PG"/>
    <x v="2"/>
    <s v="Guidance"/>
    <n v="91"/>
    <s v="Medium"/>
    <x v="27"/>
  </r>
  <r>
    <x v="4553"/>
    <x v="0"/>
    <s v="Paulettante Veedu"/>
    <s v="Dileep Narayanan"/>
    <s v="Saikumar, Amal Unnithan, Manasa Radhakrishnan, K.P.A.C. Lalitha, Sudheer Karamana, Seema G. Nair"/>
    <x v="4"/>
    <s v="July 1, 2018"/>
    <n v="2021"/>
    <x v="32"/>
    <n v="10"/>
    <s v="TV-14"/>
    <x v="1"/>
    <s v="Guidance"/>
    <n v="104"/>
    <s v="Medium"/>
    <x v="3"/>
  </r>
  <r>
    <x v="4554"/>
    <x v="0"/>
    <s v="Paying Guests"/>
    <s v="Paritosh Painter"/>
    <s v="Shreyas Talpade, Javed Jaffrey, Aashish Chaudhary, Vatsal Seth, Celina Jaitly, Johnny Lever, Delnaaz Paul, Riya Sen, Sayali Bhagat, Neha Dhupia"/>
    <x v="4"/>
    <s v="July 1, 2018"/>
    <n v="2021"/>
    <x v="17"/>
    <n v="17"/>
    <s v="TV-14"/>
    <x v="1"/>
    <s v="Guidance"/>
    <n v="114"/>
    <s v="Medium"/>
    <x v="43"/>
  </r>
  <r>
    <x v="4555"/>
    <x v="0"/>
    <s v="Pee Mak"/>
    <s v="Banjong Pisanthanakun"/>
    <s v="Mario Maurer, Davika Hoorne, Nattapong Chartpong, Pongsatorn Jongwilak, Wiwat Kongrasri, Kantapat Permpoonpatcharasuk, Sean Jindachot"/>
    <x v="57"/>
    <s v="September 1, 2018"/>
    <n v="2021"/>
    <x v="4"/>
    <n v="13"/>
    <s v="TV-MA"/>
    <x v="0"/>
    <s v="Restricted"/>
    <n v="112"/>
    <s v="Medium"/>
    <x v="137"/>
  </r>
  <r>
    <x v="4556"/>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2"/>
    <s v="December 18, 2014"/>
    <n v="2021"/>
    <x v="45"/>
    <n v="38"/>
    <s v="TV-PG"/>
    <x v="2"/>
    <s v="Guidance"/>
    <n v="48"/>
    <s v="Short"/>
    <x v="67"/>
  </r>
  <r>
    <x v="4557"/>
    <x v="0"/>
    <s v="Pekak"/>
    <s v="Mohd Khairul Azri Bin Md Noor"/>
    <s v="Zahiril Adzim, Sharifah Amani, Amerul Affendi, Sharifah Sakinah, Iedil Putra, Zaidi Omar, Joe Flizzow, Chew Kin-Wah"/>
    <x v="66"/>
    <s v="August 25, 2017"/>
    <n v="2021"/>
    <x v="32"/>
    <n v="10"/>
    <s v="TV-MA"/>
    <x v="0"/>
    <s v="Restricted"/>
    <n v="95"/>
    <s v="Medium"/>
    <x v="3"/>
  </r>
  <r>
    <x v="4558"/>
    <x v="0"/>
    <s v="Penelope"/>
    <s v="Mark Palansky"/>
    <s v="Christina Ricci, James McAvoy, Catherine O'Hara, Peter Dinklage, Simon Woods"/>
    <x v="11"/>
    <s v="April 1, 2019"/>
    <n v="2021"/>
    <x v="20"/>
    <n v="20"/>
    <s v="PG"/>
    <x v="2"/>
    <s v="Guidance"/>
    <n v="89"/>
    <s v="Short"/>
    <x v="174"/>
  </r>
  <r>
    <x v="4559"/>
    <x v="0"/>
    <s v="People You May Know"/>
    <s v="J.C. Falcn"/>
    <s v="Sean Maher, Andrea Grano, Mark Cirillo, Nacho San Jos, Curt Hansen, Trey McCurley, Jimmy Shaw, Carmen Maura"/>
    <x v="259"/>
    <s v="February 28, 2017"/>
    <n v="2021"/>
    <x v="32"/>
    <n v="10"/>
    <s v="TV-MA"/>
    <x v="0"/>
    <s v="Restricted"/>
    <n v="108"/>
    <s v="Medium"/>
    <x v="157"/>
  </r>
  <r>
    <x v="4560"/>
    <x v="0"/>
    <s v="Perfect Bid: The Contestant Who Knew Too Much"/>
    <s v="C.J. Wallis"/>
    <s v="Theodore Slauson"/>
    <x v="24"/>
    <s v="April 30, 2019"/>
    <n v="2021"/>
    <x v="5"/>
    <n v="9"/>
    <s v="TV-MA"/>
    <x v="0"/>
    <s v="Restricted"/>
    <n v="72"/>
    <s v="Short"/>
    <x v="65"/>
  </r>
  <r>
    <x v="4561"/>
    <x v="0"/>
    <s v="Perfect Stranger"/>
    <s v="James Foley"/>
    <s v="Halle Berry, Bruce Willis, Giovanni Ribisi, Richard Portnow, Gary Dourdan, Florencia Lozano, Nicki Aycox, Kathleen Chalfant, Gordon MacDonald, Daniella Van Graas"/>
    <x v="2"/>
    <s v="January 1, 2019"/>
    <n v="2021"/>
    <x v="18"/>
    <n v="19"/>
    <s v="R"/>
    <x v="0"/>
    <s v="Restricted"/>
    <n v="109"/>
    <s v="Medium"/>
    <x v="7"/>
  </r>
  <r>
    <x v="4562"/>
    <x v="0"/>
    <s v="Personal Shopper"/>
    <s v="Olivier Assayas"/>
    <s v="Kristen Stewart, Lars Eidinger, Sigrid Bouaziz, Anders Danielsen Lie, Ty Olwin, Hammou Graa, Nora von Waldsttten, Benjamin Biolay, Audrey Bonnet, Pascal Rambert"/>
    <x v="520"/>
    <s v="February 1, 2019"/>
    <n v="2021"/>
    <x v="32"/>
    <n v="10"/>
    <s v="R"/>
    <x v="0"/>
    <s v="Restricted"/>
    <n v="105"/>
    <s v="Medium"/>
    <x v="20"/>
  </r>
  <r>
    <x v="4563"/>
    <x v="0"/>
    <s v="Peter and the Farm"/>
    <s v="Tony Stone"/>
    <s v="Peter Dunning"/>
    <x v="2"/>
    <s v="March 9, 2017"/>
    <n v="2021"/>
    <x v="32"/>
    <n v="10"/>
    <s v="TV-MA"/>
    <x v="0"/>
    <s v="Restricted"/>
    <n v="92"/>
    <s v="Medium"/>
    <x v="65"/>
  </r>
  <r>
    <x v="4564"/>
    <x v="0"/>
    <s v="Peter Rabbit"/>
    <s v="Will Gluck"/>
    <s v="James Corden, Domhnall Gleeson, Rose Byrne, Margot Robbie, Daisy Ridley, Elizabeth Debicki, Vauxhall Jermaine, Marianne Jean-Baptiste, Sia, Colin Moody"/>
    <x v="107"/>
    <s v="August 18, 2018"/>
    <n v="2021"/>
    <x v="21"/>
    <n v="8"/>
    <s v="PG"/>
    <x v="2"/>
    <s v="Guidance"/>
    <n v="95"/>
    <s v="Medium"/>
    <x v="17"/>
  </r>
  <r>
    <x v="4565"/>
    <x v="0"/>
    <s v="Phantom Boy"/>
    <s v="Jean-Loup Felicioli, Alain Gagnol"/>
    <s v="Marcus D'Angelo, Vincent D'Onofrio, Fred Armisen, Jared Padalecki, Joey Camen, Brian T. Delaney, Melissa Disney, Bill Lobley, Amanda Cline Miller, Dana Snyder, Stephanie Sheh"/>
    <x v="161"/>
    <s v="October 1, 2017"/>
    <n v="2021"/>
    <x v="25"/>
    <n v="11"/>
    <s v="PG"/>
    <x v="2"/>
    <s v="Guidance"/>
    <n v="85"/>
    <s v="Short"/>
    <x v="53"/>
  </r>
  <r>
    <x v="4566"/>
    <x v="0"/>
    <s v="Philadelphia"/>
    <s v="Jonathan Demme"/>
    <s v="Tom Hanks, Denzel Washington, Jason Robards, Mary Steenburgen, Antonio Banderas, Ron Vawter, Robert Ridgely, Charles Napier, Lisa Summerour, Obba Babatund"/>
    <x v="2"/>
    <s v="July 1, 2019"/>
    <n v="2021"/>
    <x v="0"/>
    <n v="33"/>
    <s v="PG-13"/>
    <x v="1"/>
    <s v="Guidance"/>
    <n v="126"/>
    <s v="Medium"/>
    <x v="309"/>
  </r>
  <r>
    <x v="4567"/>
    <x v="0"/>
    <s v="Phir Se"/>
    <s v="Ajay Bhuyan, Kunal Kohli"/>
    <s v="Kunal Kohli, Jennifer Winget, Sumona Chakravarti, Sushmita Mukherjee, Kanwaljit Singh, Dalip Tahil, Rajit Kapoor"/>
    <x v="4"/>
    <s v="January 15, 2018"/>
    <n v="2021"/>
    <x v="25"/>
    <n v="11"/>
    <s v="TV-14"/>
    <x v="1"/>
    <s v="Guidance"/>
    <n v="118"/>
    <s v="Medium"/>
    <x v="83"/>
  </r>
  <r>
    <x v="456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57"/>
    <s v="September 5, 2018"/>
    <n v="2021"/>
    <x v="17"/>
    <n v="17"/>
    <s v="TV-MA"/>
    <x v="0"/>
    <s v="Restricted"/>
    <n v="125"/>
    <s v="Medium"/>
    <x v="52"/>
  </r>
  <r>
    <x v="4569"/>
    <x v="0"/>
    <s v="Phone Swap"/>
    <s v="Kunle Afolayan"/>
    <s v="Wale Ojo, Nse Ikpe-Etim, Lydia Forson, Joke Silva, Chika Okpala, Ada Ameh, Hafeez Oyetoro, Chika Chukwu"/>
    <x v="9"/>
    <s v="September 1, 2019"/>
    <n v="2021"/>
    <x v="10"/>
    <n v="14"/>
    <s v="TV-14"/>
    <x v="1"/>
    <s v="Guidance"/>
    <n v="112"/>
    <s v="Medium"/>
    <x v="4"/>
  </r>
  <r>
    <x v="4570"/>
    <x v="0"/>
    <s v="Phullu"/>
    <s v="Abhishek Saxena"/>
    <s v="Sharib Hashmi, Nutan Surya, Jyotii Sethi, Inaamulhaq, Trisha Kale, Namya Saxena, Shivam Pradhan, Kimti Anand, Paras Raj Gandhi"/>
    <x v="4"/>
    <s v="December 31, 2019"/>
    <n v="2021"/>
    <x v="5"/>
    <n v="9"/>
    <s v="TV-14"/>
    <x v="1"/>
    <s v="Guidance"/>
    <n v="96"/>
    <s v="Medium"/>
    <x v="0"/>
  </r>
  <r>
    <x v="4571"/>
    <x v="0"/>
    <s v="Pierre Jackson"/>
    <s v="Christopher Nolen"/>
    <s v="Trae Ireland, Chrystee Pharris, Brian Hooks, Dawnisha Halfkenny, Ebony Byrd Wesley, Simeon Henderson, Marquita Goings, Lew Collins, Kendra Gilliams, Caneil Oliver"/>
    <x v="2"/>
    <s v="June 29, 2019"/>
    <n v="2021"/>
    <x v="21"/>
    <n v="8"/>
    <s v="TV-MA"/>
    <x v="0"/>
    <s v="Restricted"/>
    <n v="81"/>
    <s v="Short"/>
    <x v="169"/>
  </r>
  <r>
    <x v="4572"/>
    <x v="0"/>
    <s v="Pimpal"/>
    <s v="Gajendra Ahire"/>
    <s v="Dilip Prabhavalkar, Priya Bapat, Kishore Kadam, Vrinda Gajendra, Alok Rajwade, Sakhi Gokhale"/>
    <x v="4"/>
    <s v="November 15, 2018"/>
    <n v="2021"/>
    <x v="5"/>
    <n v="9"/>
    <s v="TV-PG"/>
    <x v="2"/>
    <s v="Guidance"/>
    <n v="92"/>
    <s v="Medium"/>
    <x v="0"/>
  </r>
  <r>
    <x v="4573"/>
    <x v="0"/>
    <s v="Pitaah"/>
    <s v="Mahesh Manjrekar"/>
    <s v="Sanjay Dutt, Nandita Das, Om Puri, Jackie Shroff, Mita Vashisht, Sachin Khedekar, Anjan Srivastav, Dinesh Anand, Mink Singh, Siddharth"/>
    <x v="4"/>
    <s v="March 1, 2018"/>
    <n v="2021"/>
    <x v="12"/>
    <n v="24"/>
    <s v="TV-MA"/>
    <x v="0"/>
    <s v="Restricted"/>
    <n v="127"/>
    <s v="Medium"/>
    <x v="51"/>
  </r>
  <r>
    <x v="4574"/>
    <x v="0"/>
    <s v="Pizza, birra, faso"/>
    <s v="Israel Adrin Caetano, Bruno Stagnaro"/>
    <s v="Hctor Anglada, Jorge Sesn, Pamela Jordn, Adrin Yospe, Daniel Di Biase, Walter Daz, Martn Adjemin, Elena Cnepa, Rubn Rodrguez, Tony Lestingi, Alejandro Pous"/>
    <x v="42"/>
    <s v="March 15, 2018"/>
    <n v="2021"/>
    <x v="2"/>
    <n v="28"/>
    <s v="TV-MA"/>
    <x v="0"/>
    <s v="Restricted"/>
    <n v="81"/>
    <s v="Short"/>
    <x v="3"/>
  </r>
  <r>
    <x v="4575"/>
    <x v="0"/>
    <s v="Plaire, aimer et courir vite"/>
    <s v="Christophe Honor"/>
    <s v="Vincent Lacoste, Pierre Deladonchamps, Denis Podalyds, Adle Wismes, Thomas Gonzalez, Clement Metayer, Quentin Thbault, Tristan Farge, Sophie Letourneur"/>
    <x v="29"/>
    <s v="July 13, 2019"/>
    <n v="2021"/>
    <x v="21"/>
    <n v="8"/>
    <s v="TV-MA"/>
    <x v="0"/>
    <s v="Restricted"/>
    <n v="133"/>
    <s v="Medium"/>
    <x v="0"/>
  </r>
  <r>
    <x v="4576"/>
    <x v="1"/>
    <s v="Planet Earth: The Complete Collection"/>
    <s v="Alastair Fothergill"/>
    <s v="David Attenborough"/>
    <x v="1"/>
    <s v="April 22, 2015"/>
    <n v="2021"/>
    <x v="20"/>
    <n v="20"/>
    <s v="TV-PG"/>
    <x v="2"/>
    <s v="Guidance"/>
    <s v="1 Season"/>
    <s v="Seasons"/>
    <x v="292"/>
  </r>
  <r>
    <x v="4577"/>
    <x v="0"/>
    <s v="Planet Hulk"/>
    <s v="Sam Liu"/>
    <s v="Rick D. Wasserman, Lisa Ann Beley, Mark Hildreth, Liam O'Brien, Kevin Michael Richardson, Sam Vincent, Advah Soudack, Michael Kopsa, Paul Dobson, Marc Worden"/>
    <x v="2"/>
    <s v="June 1, 2020"/>
    <n v="2021"/>
    <x v="3"/>
    <n v="16"/>
    <s v="TV-14"/>
    <x v="1"/>
    <s v="Guidance"/>
    <n v="81"/>
    <s v="Short"/>
    <x v="26"/>
  </r>
  <r>
    <x v="4578"/>
    <x v="0"/>
    <s v="Planetarium"/>
    <s v="Rebecca Zlotowski"/>
    <s v="Natalie Portman, Lily-Rose Depp, Emmanuel Salinger, Amira Casar, Pierre Salvadori, Louis Garrel"/>
    <x v="161"/>
    <s v="January 1, 2018"/>
    <n v="2021"/>
    <x v="32"/>
    <n v="10"/>
    <s v="TV-MA"/>
    <x v="0"/>
    <s v="Restricted"/>
    <n v="108"/>
    <s v="Medium"/>
    <x v="3"/>
  </r>
  <r>
    <x v="4579"/>
    <x v="0"/>
    <s v="Platoon"/>
    <s v="Oliver Stone"/>
    <s v="Tom Berenger, Willem Dafoe, Charlie Sheen, Forest Whitaker, Francesco Quinn, John C. McGinley, Richard Edson, Kevin Dillon, Reggie Johnson, Keith David"/>
    <x v="31"/>
    <s v="November 1, 2020"/>
    <n v="2021"/>
    <x v="33"/>
    <n v="40"/>
    <s v="R"/>
    <x v="0"/>
    <s v="Restricted"/>
    <n v="120"/>
    <s v="Medium"/>
    <x v="9"/>
  </r>
  <r>
    <x v="4580"/>
    <x v="0"/>
    <s v="Playing for Time"/>
    <s v="Daniel Mann, Joseph Sargent"/>
    <s v="Vanessa Redgrave, Jane Alexander, Maud Adams, Donna Haley, Robin Bartlett, Marisa Berenson, Will Lee, Verna Bloom, Christine Baranski, Lenore Harris"/>
    <x v="2"/>
    <s v="December 1, 2017"/>
    <n v="2021"/>
    <x v="37"/>
    <n v="46"/>
    <s v="TV-14"/>
    <x v="1"/>
    <s v="Guidance"/>
    <n v="149"/>
    <s v="Medium"/>
    <x v="24"/>
  </r>
  <r>
    <x v="4581"/>
    <x v="0"/>
    <s v="Pope Francis: A Man of His Word"/>
    <s v="Wim Wenders"/>
    <s v="Pope Francis"/>
    <x v="521"/>
    <s v="January 3, 2019"/>
    <n v="2021"/>
    <x v="21"/>
    <n v="8"/>
    <s v="PG"/>
    <x v="2"/>
    <s v="Guidance"/>
    <n v="96"/>
    <s v="Medium"/>
    <x v="310"/>
  </r>
  <r>
    <x v="4582"/>
    <x v="0"/>
    <s v="Popeye"/>
    <s v="Robert Altman"/>
    <s v="Robin Williams, Shelley Duvall, Ray Walston, Paul Dooley, Paul L. Smith, Richard Libertini, Donald Moffat, Macintyre Dixon, Roberta Maxwell, Donovan Scott"/>
    <x v="2"/>
    <s v="November 24, 2019"/>
    <n v="2021"/>
    <x v="37"/>
    <n v="46"/>
    <s v="PG"/>
    <x v="2"/>
    <s v="Guidance"/>
    <n v="114"/>
    <s v="Medium"/>
    <x v="39"/>
  </r>
  <r>
    <x v="4583"/>
    <x v="0"/>
    <s v="Porto"/>
    <s v="Gabe Klinger"/>
    <s v="Anton Yelchin, Lucie Lucas, Franoise Lebrun, Paulo Calatr"/>
    <x v="522"/>
    <s v="April 16, 2018"/>
    <n v="2021"/>
    <x v="32"/>
    <n v="10"/>
    <s v="TV-MA"/>
    <x v="0"/>
    <s v="Restricted"/>
    <n v="77"/>
    <s v="Short"/>
    <x v="54"/>
  </r>
  <r>
    <x v="4584"/>
    <x v="0"/>
    <s v="Postcards from London"/>
    <s v="Steve McLean"/>
    <s v="Harris Dickinson, Jonah Hauer-King, Alessandro Cimadamore, Leonardo Salerni, Raphael Desprez, Jerome Holder, Leemore Marrett Jr., Silas Carson, Stephen Boxer, Leo Hatton, Ben Cura"/>
    <x v="1"/>
    <s v="February 19, 2019"/>
    <n v="2021"/>
    <x v="21"/>
    <n v="8"/>
    <s v="TV-MA"/>
    <x v="0"/>
    <s v="Restricted"/>
    <n v="90"/>
    <s v="Medium"/>
    <x v="111"/>
  </r>
  <r>
    <x v="4585"/>
    <x v="0"/>
    <s v="Power Rangers Super Megaforce: The Legendary Battle (Extended)"/>
    <s v="Charlie Haskell, Koichi Sakamoto"/>
    <s v="Andrew M. Gray, Ciara Hanna, John Mark Loudermilk, Christina Masterson, Azim Rizk, Cameron Jebo, Shailesh Prajapati, Ian Harcourt"/>
    <x v="2"/>
    <s v="January 1, 2016"/>
    <n v="2021"/>
    <x v="28"/>
    <n v="12"/>
    <s v="TV-Y7"/>
    <x v="3"/>
    <s v="Safe"/>
    <n v="55"/>
    <s v="Short"/>
    <x v="67"/>
  </r>
  <r>
    <x v="4586"/>
    <x v="0"/>
    <s v="Power Rangers: Megaforce: The Robo Knight Before Christmas"/>
    <s v="James Barr"/>
    <s v="Andrew M. Gray, Ciara Hanna, John Mark Loudermilk, Christina Masterson, Azim Rizk, Shailesh Prajapati, Ian Harcourt"/>
    <x v="2"/>
    <s v="January 1, 2016"/>
    <n v="2021"/>
    <x v="4"/>
    <n v="13"/>
    <s v="TV-Y7"/>
    <x v="3"/>
    <s v="Safe"/>
    <n v="24"/>
    <s v="Short"/>
    <x v="80"/>
  </r>
  <r>
    <x v="4587"/>
    <x v="0"/>
    <s v="Prague"/>
    <s v="Ashish R. Shukla"/>
    <s v="Chandan Roy Sanyal, Elena Kazan, Kumar Mayank, Sonia Bindra, Arfi Lamba"/>
    <x v="523"/>
    <s v="December 1, 2017"/>
    <n v="2021"/>
    <x v="4"/>
    <n v="13"/>
    <s v="TV-MA"/>
    <x v="0"/>
    <s v="Restricted"/>
    <n v="106"/>
    <s v="Medium"/>
    <x v="0"/>
  </r>
  <r>
    <x v="4588"/>
    <x v="0"/>
    <s v="Premachi Goshta"/>
    <s v="Satish Rajwade"/>
    <s v="Atul Kulkarni, Sagarika Ghatge, Rohini Hattangadi, Sulekha Talvalkar, Meera Welankar, Satish Rajwade"/>
    <x v="4"/>
    <s v="February 15, 2018"/>
    <n v="2021"/>
    <x v="4"/>
    <n v="13"/>
    <s v="TV-14"/>
    <x v="1"/>
    <s v="Guidance"/>
    <n v="127"/>
    <s v="Medium"/>
    <x v="83"/>
  </r>
  <r>
    <x v="4589"/>
    <x v="0"/>
    <s v="Prescription Thugs"/>
    <s v="Chris Bell, Josh Alexander, Greg Young"/>
    <s v="Chris Bell"/>
    <x v="2"/>
    <s v="April 15, 2016"/>
    <n v="2021"/>
    <x v="25"/>
    <n v="11"/>
    <s v="NR"/>
    <x v="4"/>
    <s v="Guidance"/>
    <n v="86"/>
    <s v="Short"/>
    <x v="65"/>
  </r>
  <r>
    <x v="4590"/>
    <x v="0"/>
    <s v="Primal Fear"/>
    <s v="Gregory Hoblit"/>
    <s v="Richard Gere, Edward Norton, Laura Linney, John Mahoney, Alfre Woodard, Frances McDormand, Terry O'Quinn, Andre Braugher, Steven Bauer, Joe Spano, Kenneth Tigar, Tony Plana, Maura Tierney, Stanley Anderson"/>
    <x v="2"/>
    <s v="December 1, 2019"/>
    <n v="2021"/>
    <x v="34"/>
    <n v="30"/>
    <s v="R"/>
    <x v="0"/>
    <s v="Restricted"/>
    <n v="131"/>
    <s v="Medium"/>
    <x v="13"/>
  </r>
  <r>
    <x v="4591"/>
    <x v="0"/>
    <s v="Prince Charming"/>
    <s v="Wong Jing"/>
    <s v="Kenny Bee, Cherie Chung, Chan Pak-cheung, Rosamund Kwan, Maggie Cheung"/>
    <x v="25"/>
    <s v="August 31, 2018"/>
    <n v="2021"/>
    <x v="35"/>
    <n v="42"/>
    <s v="TV-14"/>
    <x v="1"/>
    <s v="Guidance"/>
    <n v="93"/>
    <s v="Medium"/>
    <x v="4"/>
  </r>
  <r>
    <x v="4592"/>
    <x v="0"/>
    <s v="Princess Cyd"/>
    <s v="Stephen Cone"/>
    <s v="Tyler Ross, Rebecca Spence, James Vincent Meredith"/>
    <x v="2"/>
    <s v="February 5, 2018"/>
    <n v="2021"/>
    <x v="5"/>
    <n v="9"/>
    <s v="TV-MA"/>
    <x v="0"/>
    <s v="Restricted"/>
    <n v="97"/>
    <s v="Medium"/>
    <x v="111"/>
  </r>
  <r>
    <x v="4593"/>
    <x v="0"/>
    <s v="Professor Mack"/>
    <s v="Christopher Nolen"/>
    <s v="Lisa Wu, Timon Kyle Durrett, Robert Christopher Riley, Erica Hubbard, Amin Joseph, Christopher Nolen, Larry Biela, Jackie Christie, Katharin 'Ladie K' Mraz, Simeon Henderson"/>
    <x v="2"/>
    <s v="August 6, 2019"/>
    <n v="2021"/>
    <x v="21"/>
    <n v="8"/>
    <s v="TV-MA"/>
    <x v="0"/>
    <s v="Restricted"/>
    <n v="84"/>
    <s v="Short"/>
    <x v="35"/>
  </r>
  <r>
    <x v="4594"/>
    <x v="0"/>
    <s v="Prosecuting Evil: The Extraordinary World of Ben Ferencz"/>
    <s v="Barry Avrich"/>
    <s v="Ben Ferencz"/>
    <x v="24"/>
    <s v="June 1, 2019"/>
    <n v="2021"/>
    <x v="23"/>
    <n v="7"/>
    <s v="TV-MA"/>
    <x v="0"/>
    <s v="Restricted"/>
    <n v="83"/>
    <s v="Short"/>
    <x v="65"/>
  </r>
  <r>
    <x v="4595"/>
    <x v="0"/>
    <s v="Pukar"/>
    <s v="Rajkumar Santoshi"/>
    <s v="Anil Kapoor, Madhuri Dixit, Namrata Shirodkar, Danny Denzongpa, Om Puri, Kulbhushan Kharbanda, Farida Jalal, Shivaji Satham"/>
    <x v="4"/>
    <s v="March 1, 2018"/>
    <n v="2021"/>
    <x v="42"/>
    <n v="26"/>
    <s v="TV-14"/>
    <x v="1"/>
    <s v="Guidance"/>
    <n v="165"/>
    <s v="Medium"/>
    <x v="53"/>
  </r>
  <r>
    <x v="4596"/>
    <x v="0"/>
    <s v="Pulp Fiction"/>
    <s v="Quentin Tarantino"/>
    <s v="John Travolta, Samuel L. Jackson, Uma Thurman, Harvey Keitel, Tim Roth, Amanda Plummer, Maria de Medeiros, Ving Rhames, Eric Stoltz, Rosanna Arquette, Christopher Walken, Bruce Willis"/>
    <x v="2"/>
    <s v="January 1, 2019"/>
    <n v="2021"/>
    <x v="24"/>
    <n v="32"/>
    <s v="R"/>
    <x v="0"/>
    <s v="Restricted"/>
    <n v="154"/>
    <s v="Medium"/>
    <x v="270"/>
  </r>
  <r>
    <x v="4597"/>
    <x v="0"/>
    <s v="Punjab 1984"/>
    <s v="Anurag Singh"/>
    <s v="Diljit Dosanjh, Kiron Kher, Sonam Bajwa, Pavan Malhotra, Rana Ranbir, Vishwas Kini, Manav Vij, Vansh Bhardwaj"/>
    <x v="524"/>
    <s v="November 1, 2017"/>
    <n v="2021"/>
    <x v="28"/>
    <n v="12"/>
    <s v="TV-14"/>
    <x v="1"/>
    <s v="Guidance"/>
    <n v="158"/>
    <s v="Medium"/>
    <x v="3"/>
  </r>
  <r>
    <x v="4598"/>
    <x v="0"/>
    <s v="Pusher"/>
    <s v="Luis Prieto"/>
    <s v="Richard Coyle, Bronson Webb, Agyness Deyn, Mem Ferda, Zlatko Buric, Paul Kaye, Bill Thomas, Neil Maskell, Daisy Lewis"/>
    <x v="1"/>
    <s v="December 27, 2017"/>
    <n v="2021"/>
    <x v="10"/>
    <n v="14"/>
    <s v="R"/>
    <x v="0"/>
    <s v="Restricted"/>
    <n v="89"/>
    <s v="Short"/>
    <x v="12"/>
  </r>
  <r>
    <x v="4599"/>
    <x v="0"/>
    <s v="Pyaar Ka Punchnama"/>
    <s v="Luv Ranjan"/>
    <s v="Kartik Aaryan, Divyendu Sharma, Raayo S. Bakhirta, Nushrat Bharucha, Sonalli Sehgall, Ishita Raj"/>
    <x v="4"/>
    <s v="May 1, 2017"/>
    <n v="2021"/>
    <x v="15"/>
    <n v="15"/>
    <s v="TV-14"/>
    <x v="1"/>
    <s v="Guidance"/>
    <n v="149"/>
    <s v="Medium"/>
    <x v="36"/>
  </r>
  <r>
    <x v="4600"/>
    <x v="0"/>
    <s v="Quantum of Solace"/>
    <s v="Marc Forster"/>
    <s v="Daniel Craig, Olga Kurylenko, Mathieu Amalric, Judi Dench, Giancarlo Giannini, Gemma Arterton, Jeffrey Wright, David Harbour, Jesper Christensen, Anatole Taubman"/>
    <x v="11"/>
    <s v="August 31, 2020"/>
    <n v="2021"/>
    <x v="16"/>
    <n v="18"/>
    <s v="PG-13"/>
    <x v="1"/>
    <s v="Guidance"/>
    <n v="106"/>
    <s v="Medium"/>
    <x v="12"/>
  </r>
  <r>
    <x v="4601"/>
    <x v="0"/>
    <s v="Queen of the Desert"/>
    <s v="Werner Herzog"/>
    <s v="Nicole Kidman, James Franco, Damian Lewis, Jay Abdo, Robert Pattinson, Jenny Agutter, David Calder, Christopher Fulford, Nick Waring, Holly Earl, Sophie Linfield"/>
    <x v="525"/>
    <s v="April 6, 2019"/>
    <n v="2021"/>
    <x v="25"/>
    <n v="11"/>
    <s v="PG-13"/>
    <x v="1"/>
    <s v="Guidance"/>
    <n v="128"/>
    <s v="Medium"/>
    <x v="24"/>
  </r>
  <r>
    <x v="4602"/>
    <x v="0"/>
    <s v="R.L. Stine's Mostly Ghostly"/>
    <s v="Richard Correll"/>
    <s v="Madison Pettis, Sterling Beaumon, Luke Benward, Brian Stepanek, David DeLuise, Kim Rhodes, Adam Hicks, Ali Lohan, Sabrina Bryan, Rachel Winfree, Diego Acua"/>
    <x v="2"/>
    <s v="August 1, 2018"/>
    <n v="2021"/>
    <x v="16"/>
    <n v="18"/>
    <s v="PG"/>
    <x v="2"/>
    <s v="Guidance"/>
    <n v="98"/>
    <s v="Medium"/>
    <x v="17"/>
  </r>
  <r>
    <x v="4603"/>
    <x v="0"/>
    <s v="Race to Witch Mountain"/>
    <s v="Andy Fickman"/>
    <s v="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s v="July 1, 2019"/>
    <n v="2021"/>
    <x v="17"/>
    <n v="17"/>
    <s v="PG"/>
    <x v="2"/>
    <s v="Guidance"/>
    <n v="99"/>
    <s v="Medium"/>
    <x v="80"/>
  </r>
  <r>
    <x v="4604"/>
    <x v="0"/>
    <s v="Rachel Getting Married"/>
    <s v="Jonathan Demme"/>
    <s v="Anne Hathaway, Rosemarie DeWitt, Debra Winger, Bill Irwin, Tunde Adebimpe, Mather Zickel, Anna Deavere Smith, Anisa George, Robyn Hitchcock, Sister Carol East, Sebastian Stan"/>
    <x v="2"/>
    <s v="September 1, 2019"/>
    <n v="2021"/>
    <x v="16"/>
    <n v="18"/>
    <s v="R"/>
    <x v="0"/>
    <s v="Restricted"/>
    <n v="113"/>
    <s v="Medium"/>
    <x v="44"/>
  </r>
  <r>
    <x v="4605"/>
    <x v="0"/>
    <s v="Radiopetti"/>
    <s v="Hari Viswanath"/>
    <s v="Lakshmanan, TVV Ramanujam, Shobana, Nivas Adithan, Indhumathi, Baby Maya, Master Rohan"/>
    <x v="4"/>
    <s v="January 1, 2017"/>
    <n v="2021"/>
    <x v="25"/>
    <n v="11"/>
    <s v="TV-PG"/>
    <x v="2"/>
    <s v="Guidance"/>
    <n v="83"/>
    <s v="Short"/>
    <x v="3"/>
  </r>
  <r>
    <x v="4606"/>
    <x v="0"/>
    <s v="Raging Bull"/>
    <s v="Martin Scorsese"/>
    <s v="Robert De Niro, Cathy Moriarty, Joe Pesci, Frank Vincent, Nicholas Colasanto, Theresa Saldana, Mario Gallo, Frank Adonis, Joseph Bono"/>
    <x v="2"/>
    <s v="October 1, 2019"/>
    <n v="2021"/>
    <x v="37"/>
    <n v="46"/>
    <s v="R"/>
    <x v="0"/>
    <s v="Restricted"/>
    <n v="129"/>
    <s v="Medium"/>
    <x v="311"/>
  </r>
  <r>
    <x v="4607"/>
    <x v="0"/>
    <s v="Rahasya"/>
    <s v="Manish Gupta"/>
    <s v="Kay Kay Menon, Ashish Vidyarthi, Tisca Chopra, Mita Vashisht, Bikramjeet Kanwarpal, Ashwini Kalsekar, Kunal Sharma, Nimai Bali"/>
    <x v="4"/>
    <s v="March 1, 2018"/>
    <n v="2021"/>
    <x v="25"/>
    <n v="11"/>
    <s v="TV-14"/>
    <x v="1"/>
    <s v="Guidance"/>
    <n v="117"/>
    <s v="Medium"/>
    <x v="3"/>
  </r>
  <r>
    <x v="4608"/>
    <x v="0"/>
    <s v="Railroad Tigers"/>
    <s v="Ding Sheng"/>
    <s v="Jackie Chan, Zitao Huang, Jaycee Chan, Wang Kai, Hiroyuki Ikeuchi, Sang Ping, Alan Ng, Xu Fan, Darren Wang"/>
    <x v="103"/>
    <s v="August 19, 2017"/>
    <n v="2021"/>
    <x v="32"/>
    <n v="10"/>
    <s v="TV-14"/>
    <x v="1"/>
    <s v="Guidance"/>
    <n v="124"/>
    <s v="Medium"/>
    <x v="45"/>
  </r>
  <r>
    <x v="4609"/>
    <x v="0"/>
    <s v="Raja Hindustani"/>
    <s v="Dharmesh Darshan"/>
    <s v="Aamir Khan, Karisma Kapoor, Suresh Oberoi, Johnny Lever, Navneet Nishan, Veeru Krishnan, Kunal Khemu, Pramod Moutho, Mohnish Bahl"/>
    <x v="4"/>
    <s v="May 1, 2017"/>
    <n v="2021"/>
    <x v="34"/>
    <n v="30"/>
    <s v="TV-14"/>
    <x v="1"/>
    <s v="Guidance"/>
    <n v="177"/>
    <s v="Medium"/>
    <x v="23"/>
  </r>
  <r>
    <x v="4610"/>
    <x v="0"/>
    <s v="Rajnigandha"/>
    <s v="Basu Chatterjee"/>
    <s v="Vidya Sinha, Amol Palekar, Dinesh Thakur, Ranjita Thakur, Veena Gaud, Manju Maini"/>
    <x v="4"/>
    <s v="December 31, 2019"/>
    <n v="2021"/>
    <x v="57"/>
    <n v="52"/>
    <s v="TV-PG"/>
    <x v="2"/>
    <s v="Guidance"/>
    <n v="104"/>
    <s v="Medium"/>
    <x v="22"/>
  </r>
  <r>
    <x v="4611"/>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s v="June 11, 2019"/>
    <n v="2021"/>
    <x v="21"/>
    <n v="8"/>
    <s v="PG"/>
    <x v="2"/>
    <s v="Guidance"/>
    <n v="113"/>
    <s v="Medium"/>
    <x v="17"/>
  </r>
  <r>
    <x v="4612"/>
    <x v="0"/>
    <s v="Ram Teri Ganga Maili"/>
    <s v="Raj Kapoor"/>
    <s v="Mandakini, Rajiv Kapoor, Divya Rana, Saeed Jaffrey, Kulbhushan Kharbanda, Raza Murad, Sushma Seth, Trilok Kapoor"/>
    <x v="4"/>
    <s v="December 31, 2019"/>
    <n v="2021"/>
    <x v="40"/>
    <n v="41"/>
    <s v="TV-14"/>
    <x v="1"/>
    <s v="Guidance"/>
    <n v="178"/>
    <s v="Medium"/>
    <x v="66"/>
  </r>
  <r>
    <x v="4613"/>
    <x v="0"/>
    <s v="Ramen Shop"/>
    <s v="Eric Khoo"/>
    <s v="Takumi Saitoh, Seiko Matsuda, Mark Lee, Jeanette Aw, Tsuyoshi Ihara, Tetsuya Bessho, Beatrice Chien"/>
    <x v="526"/>
    <s v="July 31, 2019"/>
    <n v="2021"/>
    <x v="21"/>
    <n v="8"/>
    <s v="TV-PG"/>
    <x v="2"/>
    <s v="Guidance"/>
    <n v="90"/>
    <s v="Medium"/>
    <x v="3"/>
  </r>
  <r>
    <x v="4614"/>
    <x v="0"/>
    <s v="Ramji Londonwaley"/>
    <s v="Sanjay Dayma"/>
    <s v="Madhavan, Samita Bangargi, Harsh Chhaya, Rajendranath Zutshi, Shikha Shalu Varma, Satish Shah, Akhilendra Mishra"/>
    <x v="4"/>
    <s v="December 31, 2019"/>
    <n v="2021"/>
    <x v="19"/>
    <n v="21"/>
    <s v="TV-14"/>
    <x v="1"/>
    <s v="Guidance"/>
    <n v="154"/>
    <s v="Medium"/>
    <x v="36"/>
  </r>
  <r>
    <x v="4615"/>
    <x v="0"/>
    <s v="Rampant"/>
    <s v="Kim Sung-hoon"/>
    <s v="Hyun Bin, Jang Dong-gun, Jo Woo-jin, Jeong Man-sik, Lee Sun-bin, Kim Eui-sung, Cho Dal-hwan, Seo Ji-hye, Kim Tae-woo, Kim Joo-hyuk"/>
    <x v="68"/>
    <s v="May 26, 2019"/>
    <n v="2021"/>
    <x v="21"/>
    <n v="8"/>
    <s v="TV-MA"/>
    <x v="0"/>
    <s v="Restricted"/>
    <n v="122"/>
    <s v="Medium"/>
    <x v="47"/>
  </r>
  <r>
    <x v="4616"/>
    <x v="0"/>
    <s v="Ranbhool"/>
    <s v="Girish Joshi"/>
    <s v="Subodh Bhave, Mohan Joshi, Vinay Apte, Uday Tikekar, Tejaswini Pandit, Saii Ranade, Daksha Mahendra, Gargi Datar"/>
    <x v="4"/>
    <s v="March 15, 2018"/>
    <n v="2021"/>
    <x v="3"/>
    <n v="16"/>
    <s v="TV-MA"/>
    <x v="0"/>
    <s v="Restricted"/>
    <n v="115"/>
    <s v="Medium"/>
    <x v="86"/>
  </r>
  <r>
    <x v="4617"/>
    <x v="0"/>
    <s v="Rangreza"/>
    <s v="Amir Mohiuddin"/>
    <s v="Urwa Hocane, Bilal Ashraf, Gohar Rasheed, Saleem Mairaj, Ghana Ali, Shahid Naqvi"/>
    <x v="283"/>
    <s v="August 1, 2018"/>
    <n v="2021"/>
    <x v="5"/>
    <n v="9"/>
    <s v="TV-14"/>
    <x v="1"/>
    <s v="Guidance"/>
    <n v="126"/>
    <s v="Medium"/>
    <x v="51"/>
  </r>
  <r>
    <x v="4618"/>
    <x v="0"/>
    <s v="Reaction"/>
    <s v="Husam El-Gohari"/>
    <s v="Mahmoud Abdel Moghny, Amr Youssef, Horeya Farghaly, Mahmoud El Gendy, Entessar, Donia El Masry, Sabry Abdel Moniem, Raouf Mustafa, Alaa Zenhom"/>
    <x v="65"/>
    <s v="June 20, 2019"/>
    <n v="2021"/>
    <x v="15"/>
    <n v="15"/>
    <s v="TV-14"/>
    <x v="1"/>
    <s v="Guidance"/>
    <n v="99"/>
    <s v="Medium"/>
    <x v="3"/>
  </r>
  <r>
    <x v="4619"/>
    <x v="0"/>
    <s v="Ready"/>
    <s v="Anees Bazmee"/>
    <s v="Salman Khan, Asin, Paresh Rawal, Mahesh Manjrekar, Anuradha Patel, Manoj Pahwa, Manoj Joshi, Puneet Issar, Sharat Saxena, Akhilendra Mishra, Zarine Khan, Arya Babbar"/>
    <x v="4"/>
    <s v="October 22, 2017"/>
    <n v="2021"/>
    <x v="15"/>
    <n v="15"/>
    <s v="TV-PG"/>
    <x v="2"/>
    <s v="Guidance"/>
    <n v="144"/>
    <s v="Medium"/>
    <x v="4"/>
  </r>
  <r>
    <x v="4620"/>
    <x v="0"/>
    <s v="Rebel Without a Cause"/>
    <s v="Nicholas Ray"/>
    <s v="James Dean, Natalie Wood, Sal Mineo, Jim Backus, Ann Doran, Corey Allen, William Hopper, Rochelle Hudson, Dennis Hopper, Edward Platt"/>
    <x v="2"/>
    <s v="November 1, 2019"/>
    <n v="2021"/>
    <x v="68"/>
    <n v="71"/>
    <s v="PG-13"/>
    <x v="1"/>
    <s v="Guidance"/>
    <n v="111"/>
    <s v="Medium"/>
    <x v="38"/>
  </r>
  <r>
    <x v="4621"/>
    <x v="0"/>
    <s v="Recall"/>
    <s v="Michael James Regan"/>
    <s v="Michael James Regan, Tommy James Murphy, Louis Di Bianco, Stefano DiMatteo, Juan Carlos Velis, Katriina Isberg, Danny Bruzzi, Eugene Clark, Ronnie Rowe Jr., Brendee Green, A.C. Peterson"/>
    <x v="24"/>
    <s v="June 25, 2019"/>
    <n v="2021"/>
    <x v="21"/>
    <n v="8"/>
    <s v="TV-MA"/>
    <x v="0"/>
    <s v="Restricted"/>
    <n v="73"/>
    <s v="Short"/>
    <x v="24"/>
  </r>
  <r>
    <x v="4622"/>
    <x v="0"/>
    <s v="Red Christmas"/>
    <s v="Craig Anderson"/>
    <s v="Dee Wallace, Geoff Morrell, Sarah Bishop, Janis McGavin, David Collins, Bjorn Stewart, Gerard O'Dwyer, Deelia Meriel, Sam Campbell, Anthony Jensen, Robert Anderson"/>
    <x v="54"/>
    <s v="December 11, 2017"/>
    <n v="2021"/>
    <x v="32"/>
    <n v="10"/>
    <s v="TV-MA"/>
    <x v="0"/>
    <s v="Restricted"/>
    <n v="81"/>
    <s v="Short"/>
    <x v="55"/>
  </r>
  <r>
    <x v="4623"/>
    <x v="0"/>
    <s v="Red Dawn"/>
    <s v="John Milius"/>
    <s v="Patrick Swayze, C. Thomas Howell, Lea Thompson, Charlie Sheen, Darren Dalton, Jennifer Grey, Brad Savage, Doug Toby, Ben Johnson, Harry Dean Stanton"/>
    <x v="2"/>
    <s v="December 31, 2019"/>
    <n v="2021"/>
    <x v="35"/>
    <n v="42"/>
    <s v="PG-13"/>
    <x v="1"/>
    <s v="Guidance"/>
    <n v="114"/>
    <s v="Medium"/>
    <x v="312"/>
  </r>
  <r>
    <x v="4624"/>
    <x v="0"/>
    <s v="Red Oleanders Raktokarobi"/>
    <s v="Amitava Bhattacharya"/>
    <s v="Shantilal Mukherjee, Mumtaz Sorcar, Rahul, Koushik Sen, Rajesh Sharma, Debdut Ghosh, Anindya Banerjee, Amitabha Bhattacharjee, Usashi Chakraborty, Dipankar Dey"/>
    <x v="4"/>
    <s v="September 15, 2018"/>
    <n v="2021"/>
    <x v="5"/>
    <n v="9"/>
    <s v="TV-14"/>
    <x v="1"/>
    <s v="Guidance"/>
    <n v="112"/>
    <s v="Medium"/>
    <x v="3"/>
  </r>
  <r>
    <x v="4625"/>
    <x v="0"/>
    <s v="Red Trees"/>
    <s v="Marina Willer"/>
    <s v="Tim Piggott-Smith"/>
    <x v="1"/>
    <s v="March 24, 2018"/>
    <n v="2021"/>
    <x v="5"/>
    <n v="9"/>
    <s v="TV-PG"/>
    <x v="2"/>
    <s v="Guidance"/>
    <n v="80"/>
    <s v="Short"/>
    <x v="98"/>
  </r>
  <r>
    <x v="4626"/>
    <x v="0"/>
    <s v="Regatta"/>
    <s v="Mohamed Samy"/>
    <s v="Amr Saad, Ilham Shaheen, Rania Yousef"/>
    <x v="65"/>
    <s v="May 9, 2019"/>
    <n v="2021"/>
    <x v="25"/>
    <n v="11"/>
    <s v="TV-MA"/>
    <x v="0"/>
    <s v="Restricted"/>
    <n v="100"/>
    <s v="Medium"/>
    <x v="53"/>
  </r>
  <r>
    <x v="4627"/>
    <x v="0"/>
    <s v="Reincarnated"/>
    <s v="Andy Capper"/>
    <s v="Snoop Dogg, Dr. Dre, Bunny Wailer"/>
    <x v="2"/>
    <s v="June 13, 2016"/>
    <n v="2021"/>
    <x v="10"/>
    <n v="14"/>
    <s v="R"/>
    <x v="0"/>
    <s v="Restricted"/>
    <n v="96"/>
    <s v="Medium"/>
    <x v="18"/>
  </r>
  <r>
    <x v="4628"/>
    <x v="0"/>
    <s v="Rembat"/>
    <s v="Shamyl Othman"/>
    <s v="Shaheizy Sam, Aniu, Zizan Razak, Zara Zya, Arja Lee"/>
    <x v="66"/>
    <s v="August 21, 2017"/>
    <n v="2021"/>
    <x v="25"/>
    <n v="11"/>
    <s v="TV-PG"/>
    <x v="2"/>
    <s v="Guidance"/>
    <n v="88"/>
    <s v="Short"/>
    <x v="45"/>
  </r>
  <r>
    <x v="4629"/>
    <x v="0"/>
    <s v="Remember"/>
    <s v="Atom Egoyan"/>
    <s v="Christopher Plummer, Bruno Ganz, Jrgen Prochnow, Heinz Lieven, Henry Czerny, Dean Norris, Martin Landau"/>
    <x v="527"/>
    <s v="July 26, 2018"/>
    <n v="2021"/>
    <x v="25"/>
    <n v="11"/>
    <s v="R"/>
    <x v="0"/>
    <s v="Restricted"/>
    <n v="95"/>
    <s v="Medium"/>
    <x v="8"/>
  </r>
  <r>
    <x v="4630"/>
    <x v="0"/>
    <s v="Remember Me"/>
    <s v="Allen Coulter"/>
    <s v="Robert Pattinson, Emilie de Ravin, Chris Cooper, Lena Olin, Pierce Brosnan, Tate Ellington, Ruby Jerins, Gregory Jbara, Meghan Markle"/>
    <x v="2"/>
    <s v="August 1, 2020"/>
    <n v="2021"/>
    <x v="3"/>
    <n v="16"/>
    <s v="PG-13"/>
    <x v="1"/>
    <s v="Guidance"/>
    <n v="112"/>
    <s v="Medium"/>
    <x v="21"/>
  </r>
  <r>
    <x v="4631"/>
    <x v="0"/>
    <s v="Rememory"/>
    <s v="Mark Palansky"/>
    <s v="Peter Dinklage, Julia Ormond, Martin Donovan, Anton Yelchin, Henry Ian Cusick, Evelyne Brochu, Matt Ellis, Colin Lawrence, Chad Krowchuk, Gracyn Shinyei"/>
    <x v="528"/>
    <s v="June 1, 2020"/>
    <n v="2021"/>
    <x v="5"/>
    <n v="9"/>
    <s v="PG-13"/>
    <x v="1"/>
    <s v="Guidance"/>
    <n v="112"/>
    <s v="Medium"/>
    <x v="150"/>
  </r>
  <r>
    <x v="4632"/>
    <x v="0"/>
    <s v="Resident Evil: Afterlife"/>
    <s v="Paul W.S. Anderson"/>
    <s v="Milla Jovovich, Ali Larter, Kim Coates, Shawn Roberts, Sergio Peris-Mencheta, Spencer Locke, Boris Kodjoe, Wentworth Miller"/>
    <x v="529"/>
    <s v="January 1, 2020"/>
    <n v="2021"/>
    <x v="3"/>
    <n v="16"/>
    <s v="R"/>
    <x v="0"/>
    <s v="Restricted"/>
    <n v="97"/>
    <s v="Medium"/>
    <x v="70"/>
  </r>
  <r>
    <x v="4633"/>
    <x v="0"/>
    <s v="Residente"/>
    <s v="Ren Prez Joglar"/>
    <s v="Ren Prez Joglar"/>
    <x v="2"/>
    <s v="January 1, 2018"/>
    <n v="2021"/>
    <x v="5"/>
    <n v="9"/>
    <s v="TV-MA"/>
    <x v="0"/>
    <s v="Restricted"/>
    <n v="97"/>
    <s v="Medium"/>
    <x v="18"/>
  </r>
  <r>
    <x v="4634"/>
    <x v="0"/>
    <s v="Restless Creature: Wendy Whelan"/>
    <s v="Linda Saffire, Adam Schlesinger"/>
    <s v="Peter Martins, Sean Suozzi, Gretchen Smith, Ashley Laracey, Tiler Peck, Damian Woetzel, Albert Evans, Sterling Hyltin, Craig Hall, Peter Boal, Karen Young, Michelle Rodriguez, Jock Soto, Adam Barrett"/>
    <x v="2"/>
    <s v="September 26, 2017"/>
    <n v="2021"/>
    <x v="32"/>
    <n v="10"/>
    <s v="TV-MA"/>
    <x v="0"/>
    <s v="Restricted"/>
    <n v="94"/>
    <s v="Medium"/>
    <x v="65"/>
  </r>
  <r>
    <x v="4635"/>
    <x v="0"/>
    <s v="Return To The 36th Chamber"/>
    <s v="Chia-Liang Liu"/>
    <s v="Gordon Liu, Lung Wei Wang, Hou Hsiao, Lun Hua, Yeong-mun Kwon, Kara Hui, Szu-Chia Chen, Tsui Ling Yu, Wei Hao Teng, Gong Shih"/>
    <x v="25"/>
    <s v="August 16, 2018"/>
    <n v="2021"/>
    <x v="37"/>
    <n v="46"/>
    <s v="R"/>
    <x v="0"/>
    <s v="Restricted"/>
    <n v="97"/>
    <s v="Medium"/>
    <x v="45"/>
  </r>
  <r>
    <x v="4636"/>
    <x v="0"/>
    <s v="Revelations"/>
    <s v="Vijay Jayapal"/>
    <s v="Chetan, Lakshmi Priyaa Chandramouli, Anantharam Karthik, Arpita Banerjee"/>
    <x v="4"/>
    <s v="March 1, 2017"/>
    <n v="2021"/>
    <x v="32"/>
    <n v="10"/>
    <s v="NR"/>
    <x v="4"/>
    <s v="Guidance"/>
    <n v="118"/>
    <s v="Medium"/>
    <x v="3"/>
  </r>
  <r>
    <x v="4637"/>
    <x v="0"/>
    <s v="Revenge of the Green Dragons"/>
    <s v="Andrew Lau Wai-Keung, Andrew Loo"/>
    <s v="Ray Liotta, Justin Chon, Kevin Wu, Harry Shum Jr., Eugenia Yuan, Leonard Wu, Jin Auyeung, Jon Kit Lee, Shuya Chang, Geoff Pierson"/>
    <x v="165"/>
    <s v="July 21, 2018"/>
    <n v="2021"/>
    <x v="28"/>
    <n v="12"/>
    <s v="R"/>
    <x v="0"/>
    <s v="Restricted"/>
    <n v="95"/>
    <s v="Medium"/>
    <x v="155"/>
  </r>
  <r>
    <x v="4638"/>
    <x v="1"/>
    <s v="Revolting Rhymes"/>
    <s v="Jani Lachauer, Jakob Schuh"/>
    <s v="Rob Brydon, Bertie Carvel, Gemma Chan, Dominic West, Isaac Hempstead Wright, Bel Powley, Tamsin Greig, Rose Leslie, David Walliams"/>
    <x v="1"/>
    <s v="February 1, 2018"/>
    <n v="2021"/>
    <x v="5"/>
    <n v="9"/>
    <s v="TV-PG"/>
    <x v="2"/>
    <s v="Guidance"/>
    <s v="1 Season"/>
    <s v="Seasons"/>
    <x v="313"/>
  </r>
  <r>
    <x v="4639"/>
    <x v="0"/>
    <s v="Revolutionary Road"/>
    <s v="Sam Mendes"/>
    <s v="Leonardo DiCaprio, Kate Winslet, Kathy Bates, Michael Shannon, Kathryn Hahn, David Harbour, Dylan Baker, Richard Easton, Zoe Kazan, Jay O. Sanders, Max Casella"/>
    <x v="31"/>
    <s v="November 1, 2019"/>
    <n v="2021"/>
    <x v="16"/>
    <n v="18"/>
    <s v="R"/>
    <x v="0"/>
    <s v="Restricted"/>
    <n v="120"/>
    <s v="Medium"/>
    <x v="21"/>
  </r>
  <r>
    <x v="4640"/>
    <x v="0"/>
    <s v="Rezeta"/>
    <s v="Fernando Fras De La Parra"/>
    <s v="Rezeta Veliu, Roger Mendoza, Emiliano Becerrl, Sebastin Cordova, Paulina Dvila"/>
    <x v="38"/>
    <s v="December 3, 2016"/>
    <n v="2021"/>
    <x v="10"/>
    <n v="14"/>
    <s v="NR"/>
    <x v="4"/>
    <s v="Guidance"/>
    <n v="84"/>
    <s v="Short"/>
    <x v="0"/>
  </r>
  <r>
    <x v="4641"/>
    <x v="0"/>
    <s v="Righteous Kill"/>
    <s v="Jon Avnet"/>
    <s v="Robert De Niro, Al Pacino, 50 Cent, Carla Gugino, John Leguizamo, Donnie Wahlberg, Brian Dennehy, Trilby Glover"/>
    <x v="2"/>
    <s v="June 1, 2019"/>
    <n v="2021"/>
    <x v="16"/>
    <n v="18"/>
    <s v="R"/>
    <x v="0"/>
    <s v="Restricted"/>
    <n v="101"/>
    <s v="Medium"/>
    <x v="13"/>
  </r>
  <r>
    <x v="4642"/>
    <x v="0"/>
    <s v="Ringan"/>
    <s v="Makarand Mane"/>
    <s v="Shashank Shende, Sahil Joshi, Suhas Sirsat, Kalyanee Mulay, Vijay Salve, Umesh Jagtap, Shantanu Gangane, Abhay Mahajan, Vitthal Patil, Ketan Pawar"/>
    <x v="4"/>
    <s v="May 1, 2018"/>
    <n v="2021"/>
    <x v="25"/>
    <n v="11"/>
    <s v="TV-14"/>
    <x v="1"/>
    <s v="Guidance"/>
    <n v="103"/>
    <s v="Medium"/>
    <x v="3"/>
  </r>
  <r>
    <x v="4643"/>
    <x v="0"/>
    <s v="Rise of the Zombie"/>
    <s v="Devaki Singh, Luke Kenny"/>
    <s v="Luke Kenny, Kirti Kulhari, Ashwin Mushran, Benjamin Gilani"/>
    <x v="4"/>
    <s v="December 15, 2017"/>
    <n v="2021"/>
    <x v="4"/>
    <n v="13"/>
    <s v="TV-MA"/>
    <x v="0"/>
    <s v="Restricted"/>
    <n v="83"/>
    <s v="Short"/>
    <x v="52"/>
  </r>
  <r>
    <x v="4644"/>
    <x v="0"/>
    <s v="Rivaaz"/>
    <s v="Ashok Nanda"/>
    <s v="Deepti Naval, Vijay Raaz, Meghna Naidu, Saadhika Randhawa, Ritisha Vijayvargya, Manoj Biddvai, Sayaji Shinde, Reema Lagoo"/>
    <x v="4"/>
    <s v="November 1, 2017"/>
    <n v="2021"/>
    <x v="15"/>
    <n v="15"/>
    <s v="TV-MA"/>
    <x v="0"/>
    <s v="Restricted"/>
    <n v="107"/>
    <s v="Medium"/>
    <x v="0"/>
  </r>
  <r>
    <x v="4645"/>
    <x v="0"/>
    <s v="Road to Sangam"/>
    <s v="Amit Rai"/>
    <s v="Paresh Rawal, Om Puri, Pavan Malhotra, Javed Sheikh, Swati Chitnis, Masood Akhtar, Sudhir Nema, Rakesh Srivastava"/>
    <x v="4"/>
    <s v="December 31, 2019"/>
    <n v="2021"/>
    <x v="3"/>
    <n v="16"/>
    <s v="TV-14"/>
    <x v="1"/>
    <s v="Guidance"/>
    <n v="136"/>
    <s v="Medium"/>
    <x v="0"/>
  </r>
  <r>
    <x v="4646"/>
    <x v="0"/>
    <s v="Road to Yesterday"/>
    <s v="Ishaya Bako"/>
    <s v="Genevieve Nnaji, Oris Erhuero, Majid Michel"/>
    <x v="9"/>
    <s v="July 1, 2016"/>
    <n v="2021"/>
    <x v="25"/>
    <n v="11"/>
    <s v="TV-14"/>
    <x v="1"/>
    <s v="Guidance"/>
    <n v="96"/>
    <s v="Medium"/>
    <x v="3"/>
  </r>
  <r>
    <x v="4647"/>
    <x v="0"/>
    <s v="Roberto Saviano: Writing Under Police Protection"/>
    <s v="Pierfrancesco Diliberto"/>
    <s v="Pierfrancesco Diliberto"/>
    <x v="59"/>
    <s v="May 1, 2018"/>
    <n v="2021"/>
    <x v="32"/>
    <n v="10"/>
    <s v="TV-14"/>
    <x v="1"/>
    <s v="Guidance"/>
    <n v="45"/>
    <s v="Short"/>
    <x v="98"/>
  </r>
  <r>
    <x v="4648"/>
    <x v="0"/>
    <s v="Robin Hood: The Rebellion"/>
    <s v="Nicholas Winter"/>
    <s v="Ben Freeman, James Oliver Wheatley, Marie Everett, Jamie Kenna, James Groom, James G. Nunn, Martyn Ford, Gareth David-Lloyd, Brian Blessed, Kristian Nairn"/>
    <x v="1"/>
    <s v="May 1, 2019"/>
    <n v="2021"/>
    <x v="21"/>
    <n v="8"/>
    <s v="TV-14"/>
    <x v="1"/>
    <s v="Guidance"/>
    <n v="92"/>
    <s v="Medium"/>
    <x v="206"/>
  </r>
  <r>
    <x v="4649"/>
    <x v="0"/>
    <s v="Rocky"/>
    <s v="John G. Avildsen"/>
    <s v="Sylvester Stallone, Talia Shire, Burt Young, Carl Weathers, Burgess Meredith, Thayer David, Joe Spinell, Jimmy Gambina, Bill Baldwin"/>
    <x v="2"/>
    <s v="August 1, 2019"/>
    <n v="2021"/>
    <x v="43"/>
    <n v="50"/>
    <s v="PG"/>
    <x v="2"/>
    <s v="Guidance"/>
    <n v="120"/>
    <s v="Medium"/>
    <x v="9"/>
  </r>
  <r>
    <x v="4650"/>
    <x v="0"/>
    <s v="Rocky II"/>
    <s v="Sylvester Stallone"/>
    <s v="Sylvester Stallone, Talia Shire, Burt Young, Carl Weathers, Burgess Meredith, Tony Burton, Joe Spinell, Leonard Gaines, John Pleshette, Sylvia Meals"/>
    <x v="2"/>
    <s v="August 1, 2019"/>
    <n v="2021"/>
    <x v="50"/>
    <n v="47"/>
    <s v="PG"/>
    <x v="2"/>
    <s v="Guidance"/>
    <n v="119"/>
    <s v="Medium"/>
    <x v="74"/>
  </r>
  <r>
    <x v="4651"/>
    <x v="0"/>
    <s v="Rocky III"/>
    <s v="Sylvester Stallone"/>
    <s v="Sylvester Stallone, Talia Shire, Burt Young, Carl Weathers, Burgess Meredith, Tony Burton, Mr. T, Hulk Hogan, Ian Fried"/>
    <x v="2"/>
    <s v="August 1, 2019"/>
    <n v="2021"/>
    <x v="26"/>
    <n v="44"/>
    <s v="PG"/>
    <x v="2"/>
    <s v="Guidance"/>
    <n v="100"/>
    <s v="Medium"/>
    <x v="74"/>
  </r>
  <r>
    <x v="4652"/>
    <x v="0"/>
    <s v="Rocky IV"/>
    <s v="Sylvester Stallone"/>
    <s v="Sylvester Stallone, Talia Shire, Burt Young, Carl Weathers, Dolph Lundgren, Brigitte Nielsen, Tony Burton, Michael Pataki"/>
    <x v="2"/>
    <s v="August 1, 2019"/>
    <n v="2021"/>
    <x v="40"/>
    <n v="41"/>
    <s v="PG"/>
    <x v="2"/>
    <s v="Guidance"/>
    <n v="92"/>
    <s v="Medium"/>
    <x v="74"/>
  </r>
  <r>
    <x v="4653"/>
    <x v="0"/>
    <s v="Rocky V"/>
    <s v="John G. Avildsen"/>
    <s v="Sylvester Stallone, Talia Shire, Burt Young, Richard Gant, Tommy Morrison, Sage Stallone, Burgess Meredith, Tony Burton"/>
    <x v="2"/>
    <s v="August 1, 2019"/>
    <n v="2021"/>
    <x v="29"/>
    <n v="36"/>
    <s v="PG-13"/>
    <x v="1"/>
    <s v="Guidance"/>
    <n v="104"/>
    <s v="Medium"/>
    <x v="74"/>
  </r>
  <r>
    <x v="4654"/>
    <x v="0"/>
    <s v="Roger Corman's Death Race 2050"/>
    <s v="G.J. Echternkamp"/>
    <s v="Manu Bennett, Malcolm McDowell, Marci Miller, Burt Grinstead, Folake Olowofoyeku, Ramsey Moore, Yancy Butler, Charlie Farrell, Shanna Olson"/>
    <x v="2"/>
    <s v="January 17, 2017"/>
    <n v="2021"/>
    <x v="5"/>
    <n v="9"/>
    <s v="R"/>
    <x v="0"/>
    <s v="Restricted"/>
    <n v="93"/>
    <s v="Medium"/>
    <x v="26"/>
  </r>
  <r>
    <x v="4655"/>
    <x v="0"/>
    <s v="Roh's Beauty"/>
    <s v="Sameh Abdulaziz"/>
    <s v="Haifa Wehbe, Bassem Samra, Mohamed Lotfy, Ahmed Fathy, Nagua Fouad, Ahlam Al-Gritly, Karim El Abnoudi, Salah Abdullah, Hakim, Usha"/>
    <x v="65"/>
    <s v="April 19, 2019"/>
    <n v="2021"/>
    <x v="28"/>
    <n v="12"/>
    <s v="TV-MA"/>
    <x v="0"/>
    <s v="Restricted"/>
    <n v="98"/>
    <s v="Medium"/>
    <x v="3"/>
  </r>
  <r>
    <x v="4656"/>
    <x v="0"/>
    <s v="Romeo Ranjha"/>
    <s v="Navaniat Singh"/>
    <s v="Jazzy B, Garry Sandhu, Monica Bedi, Parul Gulati, Rana Ranbir, Yograj Singh, Rana Jung Bahadur, Sanga Jagir"/>
    <x v="530"/>
    <s v="November 1, 2017"/>
    <n v="2021"/>
    <x v="28"/>
    <n v="12"/>
    <s v="TV-14"/>
    <x v="1"/>
    <s v="Guidance"/>
    <n v="122"/>
    <s v="Medium"/>
    <x v="314"/>
  </r>
  <r>
    <x v="4657"/>
    <x v="0"/>
    <s v="Room"/>
    <s v="Lenny Abrahamson"/>
    <s v="Brie Larson, Jacob Tremblay, Joan Allen, Sean Bridgers, Tom McCamus, William H. Macy, Cas Anvar, Amanda Brugel, Wendy Crewson, Sandy McMaster"/>
    <x v="531"/>
    <s v="July 19, 2018"/>
    <n v="2021"/>
    <x v="25"/>
    <n v="11"/>
    <s v="R"/>
    <x v="0"/>
    <s v="Restricted"/>
    <n v="118"/>
    <s v="Medium"/>
    <x v="44"/>
  </r>
  <r>
    <x v="4658"/>
    <x v="0"/>
    <s v="Room for Rent"/>
    <s v="Matthew Atkinson"/>
    <s v="Brett Gelman, Mark Little, Carla Gallo, Stephnie Weir, Patrick J. Adams, Mark McKinney"/>
    <x v="24"/>
    <s v="March 1, 2019"/>
    <n v="2021"/>
    <x v="5"/>
    <n v="9"/>
    <s v="TV-MA"/>
    <x v="0"/>
    <s v="Restricted"/>
    <n v="89"/>
    <s v="Short"/>
    <x v="56"/>
  </r>
  <r>
    <x v="4659"/>
    <x v="0"/>
    <s v="Room on the Broom"/>
    <s v="Max Lang, Jani Lachauer"/>
    <s v="Simon Pegg, Gillian Anderson, Rob Brydon, Martin Clunes, Sally Hawkins, David Walliams, Timothy Spall"/>
    <x v="355"/>
    <s v="July 1, 2019"/>
    <n v="2021"/>
    <x v="10"/>
    <n v="14"/>
    <s v="TV-Y7"/>
    <x v="3"/>
    <s v="Safe"/>
    <n v="26"/>
    <s v="Short"/>
    <x v="273"/>
  </r>
  <r>
    <x v="4660"/>
    <x v="0"/>
    <s v="Rosemary's Baby"/>
    <s v="Roman Polanski"/>
    <s v="Mia Farrow, John Cassavetes, Ruth Gordon, Sidney Blackmer, Maurice Evans, Ralph Bellamy, Patsy Kelly, Elisha Cook Jr., Emmaline Henry, Charles Grodin"/>
    <x v="2"/>
    <s v="November 1, 2019"/>
    <n v="2021"/>
    <x v="64"/>
    <n v="58"/>
    <s v="R"/>
    <x v="0"/>
    <s v="Restricted"/>
    <n v="137"/>
    <s v="Medium"/>
    <x v="315"/>
  </r>
  <r>
    <x v="4661"/>
    <x v="0"/>
    <s v="Rounders"/>
    <s v="John Dahl"/>
    <s v="Matt Damon, Edward Norton, John Turturro, Gretchen Mol, Famke Janssen, John Malkovich, Martin Landau, Michael Rispoli, Josh Mostel, Tom Aldredge"/>
    <x v="2"/>
    <s v="November 1, 2019"/>
    <n v="2021"/>
    <x v="2"/>
    <n v="28"/>
    <s v="R"/>
    <x v="0"/>
    <s v="Restricted"/>
    <n v="121"/>
    <s v="Medium"/>
    <x v="24"/>
  </r>
  <r>
    <x v="4662"/>
    <x v="1"/>
    <s v="Royal Pains"/>
    <s v="Jay Chandrasekhar"/>
    <s v="Mark Feuerstein, Paulo Costanzo, Reshma Shetty, Jill Flint, Campbell Scott, Brooke D'Orsay, Dieter Riesle"/>
    <x v="2"/>
    <s v=" May 18, 2017"/>
    <n v="2021"/>
    <x v="32"/>
    <n v="10"/>
    <s v="TV-PG"/>
    <x v="2"/>
    <s v="Guidance"/>
    <s v="8 Seasons"/>
    <s v="Seasons"/>
    <x v="316"/>
  </r>
  <r>
    <x v="4663"/>
    <x v="0"/>
    <s v="Rukh"/>
    <s v="Atanu Mukherjee"/>
    <s v="Adarsh Gourav, Manoj Bajpayee, Smita Tambe, Kumud Mishra"/>
    <x v="4"/>
    <s v="April 1, 2018"/>
    <n v="2021"/>
    <x v="5"/>
    <n v="9"/>
    <s v="TV-MA"/>
    <x v="0"/>
    <s v="Restricted"/>
    <n v="103"/>
    <s v="Medium"/>
    <x v="0"/>
  </r>
  <r>
    <x v="4664"/>
    <x v="0"/>
    <s v="Rumble"/>
    <s v="R. Ellis Frazier"/>
    <s v="Gary Daniels, Luis Gatica, Sissi Fleitas, Eddie J. Fernandez, Fabin Lpez, Justin Nesbitt, Pedro Rodman Rodriguez"/>
    <x v="38"/>
    <s v="September 15, 2017"/>
    <n v="2021"/>
    <x v="32"/>
    <n v="10"/>
    <s v="TV-MA"/>
    <x v="0"/>
    <s v="Restricted"/>
    <n v="92"/>
    <s v="Medium"/>
    <x v="219"/>
  </r>
  <r>
    <x v="4665"/>
    <x v="0"/>
    <s v="Rumble in the Bronx"/>
    <s v="Stanley Tong"/>
    <s v="Jackie Chan, Anita Mui, Franoise Yip, Bill Tung, Marc Akerstream, Garvin Cross, Morgan Lam, Ailen Sit"/>
    <x v="25"/>
    <s v="November 1, 2019"/>
    <n v="2021"/>
    <x v="39"/>
    <n v="31"/>
    <s v="R"/>
    <x v="0"/>
    <s v="Restricted"/>
    <n v="89"/>
    <s v="Short"/>
    <x v="45"/>
  </r>
  <r>
    <x v="4666"/>
    <x v="0"/>
    <s v="Rumor Has It"/>
    <s v="Rob Reiner"/>
    <s v="Jennifer Aniston, Kevin Costner, Shirley MacLaine, Mark Ruffalo, Richard Jenkins, Christopher McDonald, Steve Sandvoss, Mena Suvari, Mike Vogel"/>
    <x v="532"/>
    <s v="August 1, 2019"/>
    <n v="2021"/>
    <x v="19"/>
    <n v="21"/>
    <s v="PG-13"/>
    <x v="1"/>
    <s v="Guidance"/>
    <n v="97"/>
    <s v="Medium"/>
    <x v="35"/>
  </r>
  <r>
    <x v="4667"/>
    <x v="0"/>
    <s v="Run"/>
    <s v="Jeeva"/>
    <s v="Abhishek Bachchan, Bhoomika Chawla, Mahesh Manjrekar, Vijay Raaz, Mukesh Rishi, Ayesha Jhulka, Anjan Srivastav, Goga Kapoor, Mukul Agarwal, Shweta Menon"/>
    <x v="4"/>
    <s v="March 1, 2018"/>
    <n v="2021"/>
    <x v="14"/>
    <n v="22"/>
    <s v="TV-14"/>
    <x v="1"/>
    <s v="Guidance"/>
    <n v="134"/>
    <s v="Medium"/>
    <x v="50"/>
  </r>
  <r>
    <x v="4668"/>
    <x v="0"/>
    <s v="Runaway Bride"/>
    <s v="Garry Marshall"/>
    <s v="Julia Roberts, Richard Gere, Joan Cusack, Hector Elizondo, Rita Wilson, Paul Dooley, Christopher Meloni, Donal Logue, Reg Rogers, Yul Vazquez, Jane Morris, Lisa Roberts, Kathleen Marshall, Jean Schertler, Tom Hines"/>
    <x v="2"/>
    <s v="December 1, 2020"/>
    <n v="2021"/>
    <x v="31"/>
    <n v="27"/>
    <s v="PG"/>
    <x v="2"/>
    <s v="Guidance"/>
    <n v="116"/>
    <s v="Medium"/>
    <x v="35"/>
  </r>
  <r>
    <x v="4669"/>
    <x v="0"/>
    <s v="Running for Grace"/>
    <s v="David L. Cunningham"/>
    <s v="Ryan Potter, Matt Dillon, Jim Caviezel, Olivia Ritchie, Juliet Mills, Nick Boraine, Rumi Oyama"/>
    <x v="2"/>
    <s v="June 19, 2019"/>
    <n v="2021"/>
    <x v="21"/>
    <n v="8"/>
    <s v="TV-14"/>
    <x v="1"/>
    <s v="Guidance"/>
    <n v="110"/>
    <s v="Medium"/>
    <x v="21"/>
  </r>
  <r>
    <x v="4670"/>
    <x v="0"/>
    <s v="Running Out Of Time"/>
    <s v="Chris Stokes"/>
    <s v="Tasha Smith, RonReaco Lee, Telma Hopkins, Sydney Elise Johnson, Sean Dominic, Dustin Harnish, Paul Logan, Kearia Schroeder, Michael Toland, Anton Peeples"/>
    <x v="2"/>
    <s v="August 1, 2019"/>
    <n v="2021"/>
    <x v="21"/>
    <n v="8"/>
    <s v="TV-14"/>
    <x v="1"/>
    <s v="Guidance"/>
    <n v="88"/>
    <s v="Short"/>
    <x v="7"/>
  </r>
  <r>
    <x v="4671"/>
    <x v="0"/>
    <s v="Russell Madness"/>
    <s v="Robert Vince"/>
    <s v="David Milchard, John Ratzenberger, Will Sasso, Mason Vale Cotton, John Hennigan, Sean Giambrone, Charles Robinson, Mckenna Grace, Kate Reinders, Fred Willard"/>
    <x v="2"/>
    <s v="May 10, 2015"/>
    <n v="2021"/>
    <x v="25"/>
    <n v="11"/>
    <s v="PG"/>
    <x v="2"/>
    <s v="Guidance"/>
    <n v="93"/>
    <s v="Medium"/>
    <x v="82"/>
  </r>
  <r>
    <x v="4672"/>
    <x v="0"/>
    <s v="Russell Peters: Notorious"/>
    <s v="Dave Higby"/>
    <s v="Russell Peters"/>
    <x v="2"/>
    <s v="October 14, 2013"/>
    <n v="2021"/>
    <x v="4"/>
    <n v="13"/>
    <s v="NR"/>
    <x v="4"/>
    <s v="Guidance"/>
    <n v="72"/>
    <s v="Short"/>
    <x v="59"/>
  </r>
  <r>
    <x v="4673"/>
    <x v="0"/>
    <s v="Rustom"/>
    <s v="Dharmendra Suresh Desai"/>
    <s v="Akshay Kumar, Ileana D'Cruz, Arjan Bajwa, Esha Gupta, Pavan Malhotra, Parmeet Sethi, Sachin Khedekar, Anang Desai, Kumud Mishra, Brijendra Kala, Usha Nadkarni, Kanwaljeet Singh"/>
    <x v="4"/>
    <s v="January 6, 2017"/>
    <n v="2021"/>
    <x v="32"/>
    <n v="10"/>
    <s v="TV-14"/>
    <x v="1"/>
    <s v="Guidance"/>
    <n v="141"/>
    <s v="Medium"/>
    <x v="3"/>
  </r>
  <r>
    <x v="4674"/>
    <x v="0"/>
    <s v="S.W.A.T."/>
    <s v="Clark Johnson"/>
    <s v="Samuel L. Jackson, Colin Farrell, Michelle Rodriguez, LL Cool J, Josh Charles, Jeremy Renner, Brian Van Holt, Olivier Martinez, Reg E. Cathey, Larry Poindexter, Page Kennedy, Domenick Lombardozzi, James DuMont"/>
    <x v="2"/>
    <s v="January 1, 2021"/>
    <n v="2021"/>
    <x v="13"/>
    <n v="23"/>
    <s v="PG-13"/>
    <x v="1"/>
    <s v="Guidance"/>
    <n v="117"/>
    <s v="Medium"/>
    <x v="12"/>
  </r>
  <r>
    <x v="4675"/>
    <x v="0"/>
    <s v="Saath Saath"/>
    <s v="Raman Kumar"/>
    <s v="Deepti Naval, Farooq Shaikh, Satish Shah, Iftekhar, A.K. Hangal, Neena Gupta, Avtar Gill, Javed Khan"/>
    <x v="4"/>
    <s v="December 31, 2019"/>
    <n v="2021"/>
    <x v="26"/>
    <n v="44"/>
    <s v="TV-14"/>
    <x v="1"/>
    <s v="Guidance"/>
    <n v="118"/>
    <s v="Medium"/>
    <x v="0"/>
  </r>
  <r>
    <x v="4676"/>
    <x v="0"/>
    <s v="Sadece Sen"/>
    <s v="Hakan Yonat"/>
    <s v="Belim Bilgin, brahim elikkol, Kerem Can, Necmi Yapc, Levent Sln, Bar Ardu, Erol Gedik, Cezmi Baskn"/>
    <x v="104"/>
    <s v="March 10, 2017"/>
    <n v="2021"/>
    <x v="28"/>
    <n v="12"/>
    <s v="TV-MA"/>
    <x v="0"/>
    <s v="Restricted"/>
    <n v="105"/>
    <s v="Medium"/>
    <x v="23"/>
  </r>
  <r>
    <x v="4677"/>
    <x v="0"/>
    <s v="Sadie's Last Days on Earth"/>
    <s v="Michael Seater"/>
    <s v="Morgan Taylor Campbell, Clark Backo, Ricardo Hoyos, Munro Chambers, Paula Brancati, Helene Joy, Peter Keleghan, George Stroumboulopoulos, John Ralston, Emilia McCarthy"/>
    <x v="24"/>
    <s v="August 22, 2017"/>
    <n v="2021"/>
    <x v="32"/>
    <n v="10"/>
    <s v="TV-14"/>
    <x v="1"/>
    <s v="Guidance"/>
    <n v="94"/>
    <s v="Medium"/>
    <x v="283"/>
  </r>
  <r>
    <x v="4678"/>
    <x v="0"/>
    <s v="Sadma"/>
    <s v="Balu Mahendra"/>
    <s v="Kamal Hassan, Sridevi, Silk Smitha, Gulshan Grover, Paintal, Arvind Deshpande"/>
    <x v="4"/>
    <s v="December 31, 2019"/>
    <n v="2021"/>
    <x v="8"/>
    <n v="43"/>
    <s v="TV-14"/>
    <x v="1"/>
    <s v="Guidance"/>
    <n v="137"/>
    <s v="Medium"/>
    <x v="23"/>
  </r>
  <r>
    <x v="4679"/>
    <x v="1"/>
    <s v="Sadqay Tumhare"/>
    <s v="Ehtesham Uddin"/>
    <s v="Mahira Khan, Samiya Mumtaz, Adnan Malik, Rehan Sheikh, Sanya Shamshad, Qavi Khan"/>
    <x v="283"/>
    <s v="December 15, 2016"/>
    <n v="2021"/>
    <x v="28"/>
    <n v="12"/>
    <s v="TV-PG"/>
    <x v="2"/>
    <s v="Guidance"/>
    <s v="1 Season"/>
    <s v="Seasons"/>
    <x v="317"/>
  </r>
  <r>
    <x v="4680"/>
    <x v="0"/>
    <s v="Saeed Mirza: The Leftist Sufi"/>
    <s v="Kireet Khurana, Padmakumar Narasimhamurthy"/>
    <s v="Saeed Akhtar Mirza"/>
    <x v="4"/>
    <s v="May 1, 2017"/>
    <n v="2021"/>
    <x v="32"/>
    <n v="10"/>
    <s v="TV-MA"/>
    <x v="0"/>
    <s v="Restricted"/>
    <n v="61"/>
    <s v="Short"/>
    <x v="98"/>
  </r>
  <r>
    <x v="4681"/>
    <x v="0"/>
    <s v="Safety Not Guaranteed"/>
    <s v="Colin Trevorrow"/>
    <s v="Aubrey Plaza, Mark Duplass, Jake Johnson, Mary Lynn Rajskub, Jeff Garlin, Kristen Bell, Jenica Bergere, Karan Soni"/>
    <x v="2"/>
    <s v="August 13, 2020"/>
    <n v="2021"/>
    <x v="10"/>
    <n v="14"/>
    <s v="R"/>
    <x v="0"/>
    <s v="Restricted"/>
    <n v="86"/>
    <s v="Short"/>
    <x v="129"/>
  </r>
  <r>
    <x v="4682"/>
    <x v="0"/>
    <s v="Saheb Bibi Golaam"/>
    <s v="Pratim D. Gupta"/>
    <s v="Anjan Dutt, Swastika Mukherjee, Ritwick Chakraborty, Parno Mittra, Bikram Chatterjee, Sohag Sen, Sumanta Mukherjee, Arun Mukhopadhyay"/>
    <x v="4"/>
    <s v="January 1, 2017"/>
    <n v="2021"/>
    <x v="32"/>
    <n v="10"/>
    <s v="TV-MA"/>
    <x v="0"/>
    <s v="Restricted"/>
    <n v="118"/>
    <s v="Medium"/>
    <x v="3"/>
  </r>
  <r>
    <x v="4683"/>
    <x v="0"/>
    <s v="Sairat"/>
    <s v="Nagraj Manjule"/>
    <s v="Rinku Rajguru, Akash Thosar, Arbaz Shaikh, Tanaji Galgunde, Suresh Vishwakarma"/>
    <x v="4"/>
    <s v="April 1, 2018"/>
    <n v="2021"/>
    <x v="32"/>
    <n v="10"/>
    <s v="TV-14"/>
    <x v="1"/>
    <s v="Guidance"/>
    <n v="173"/>
    <s v="Medium"/>
    <x v="23"/>
  </r>
  <r>
    <x v="4684"/>
    <x v="0"/>
    <s v="Sakhi"/>
    <s v="Sanjay Soorkar"/>
    <s v="Ashok Saraf, Sonali Kulkarni, Subodh Bhave, Usha Nadkarni, Raghavendra Kadkol, Pushkar Shrotri, Lokesh Gupte, Santosh Juvekar, Jyoti Joshi, Kishor Mahabole"/>
    <x v="4"/>
    <s v="February 15, 2018"/>
    <n v="2021"/>
    <x v="18"/>
    <n v="19"/>
    <s v="TV-PG"/>
    <x v="2"/>
    <s v="Guidance"/>
    <n v="152"/>
    <s v="Medium"/>
    <x v="51"/>
  </r>
  <r>
    <x v="4685"/>
    <x v="0"/>
    <s v="Salem: His Sister's Father"/>
    <s v="Mohamed Hamdy"/>
    <s v="Mohamed Ragab, Horeya Farghaly, Ayten Amer, Mohamed Al Shakankeery, Reem Al Baroudi, Badria Tolba, Hesham Ismail, Maher Essam, Hassan Abdulfattah, Aliaa Al-Husseini"/>
    <x v="65"/>
    <s v="June 22, 2019"/>
    <n v="2021"/>
    <x v="28"/>
    <n v="12"/>
    <s v="TV-14"/>
    <x v="1"/>
    <s v="Guidance"/>
    <n v="99"/>
    <s v="Medium"/>
    <x v="3"/>
  </r>
  <r>
    <x v="4686"/>
    <x v="0"/>
    <s v="Samantaral"/>
    <s v="Partha Chakraborty"/>
    <s v="Riddhi Sen, Parambrata Chatterjee, Soumitra Chatterjee, Aparajita Adhya, Tanusree Chakraborty, Kushal Chakraborty, Anindya Banerjee, Surangana Banerjee"/>
    <x v="4"/>
    <s v="September 15, 2018"/>
    <n v="2021"/>
    <x v="5"/>
    <n v="9"/>
    <s v="TV-MA"/>
    <x v="0"/>
    <s v="Restricted"/>
    <n v="110"/>
    <s v="Medium"/>
    <x v="3"/>
  </r>
  <r>
    <x v="4687"/>
    <x v="0"/>
    <s v="Samarppanam"/>
    <s v="K. Gopinathan"/>
    <s v="Virginia Rodriguez, Anil Nedumangad, Santhosh Keezhattoor, Indrans, P. Balachandran, Renji Panicker, Gopalan"/>
    <x v="4"/>
    <s v="March 1, 2018"/>
    <n v="2021"/>
    <x v="5"/>
    <n v="9"/>
    <s v="TV-PG"/>
    <x v="2"/>
    <s v="Guidance"/>
    <n v="116"/>
    <s v="Medium"/>
    <x v="3"/>
  </r>
  <r>
    <x v="4688"/>
    <x v="0"/>
    <s v="Sameer Abu Alneel"/>
    <s v="Amr Arafa"/>
    <s v="Ahmed Mekky, Nicole Saba, Mohamed Lotfy, Hussien El Imam, Dina El-Sherbiny, Said Tarabeek, Alaa Morsy, Edward Fouad, Abdalah Mishrif, Youssef Eid"/>
    <x v="65"/>
    <s v="June 6, 2019"/>
    <n v="2021"/>
    <x v="4"/>
    <n v="13"/>
    <s v="TV-14"/>
    <x v="1"/>
    <s v="Guidance"/>
    <n v="107"/>
    <s v="Medium"/>
    <x v="43"/>
  </r>
  <r>
    <x v="4689"/>
    <x v="0"/>
    <s v="Samson"/>
    <s v="Bruce MacDonald, Gabriel Sabloff"/>
    <s v="Taylor James, Billy Zane, Lindsay Wagner, Caitlin Leahy, Rutger Hauer, Jackson Rathbone, Brandon Auret, Frances Sholto-Douglas, Greg Kriek"/>
    <x v="16"/>
    <s v="December 14, 2018"/>
    <n v="2021"/>
    <x v="21"/>
    <n v="8"/>
    <s v="PG-13"/>
    <x v="1"/>
    <s v="Guidance"/>
    <n v="109"/>
    <s v="Medium"/>
    <x v="158"/>
  </r>
  <r>
    <x v="4690"/>
    <x v="0"/>
    <s v="Sanai Choughade"/>
    <s v="Rajeev Patil"/>
    <s v="Shreyas Talpade, Subodh Bhave, Sai Tamhankar, Santosh Juvekar, Tushar Dalvi, Bharti Aacharekar"/>
    <x v="4"/>
    <s v="January 1, 2018"/>
    <n v="2021"/>
    <x v="16"/>
    <n v="18"/>
    <s v="TV-14"/>
    <x v="1"/>
    <s v="Guidance"/>
    <n v="122"/>
    <s v="Medium"/>
    <x v="36"/>
  </r>
  <r>
    <x v="4691"/>
    <x v="0"/>
    <s v="Sangam"/>
    <s v="Raj Kapoor"/>
    <s v="Raj Kapoor, Vyjayanthimala, Rajendra Kumar, Lalita Pawar, Achala Sachdev, Hari Shivdasani, Raj Mehra, Iftekhar"/>
    <x v="4"/>
    <s v="December 31, 2019"/>
    <n v="2021"/>
    <x v="48"/>
    <n v="62"/>
    <s v="TV-14"/>
    <x v="1"/>
    <s v="Guidance"/>
    <n v="228"/>
    <s v="Long"/>
    <x v="66"/>
  </r>
  <r>
    <x v="4692"/>
    <x v="0"/>
    <s v="Santa Claws"/>
    <s v="Glenn Miller"/>
    <s v="Nicola Lambo, Evan Boymel, John P. Fowler, Erica Duke, Ezra James Colbert"/>
    <x v="2"/>
    <s v="November 17, 2017"/>
    <n v="2021"/>
    <x v="28"/>
    <n v="12"/>
    <s v="TV-PG"/>
    <x v="2"/>
    <s v="Guidance"/>
    <n v="86"/>
    <s v="Short"/>
    <x v="17"/>
  </r>
  <r>
    <x v="4693"/>
    <x v="0"/>
    <s v="Santa's Apprentice"/>
    <s v="Luc Vinciguerra"/>
    <s v="Julie Gayet, Jean-Pierre Marielle, Lornt Deutsch, Bruno Salomone, Pierre-Franois Martin-Laval, Didier Brice, Benot Allemane, Nathan Simony, Daniela Duspara, Max Cullen"/>
    <x v="533"/>
    <s v="December 20, 2015"/>
    <n v="2021"/>
    <x v="3"/>
    <n v="16"/>
    <s v="TV-G"/>
    <x v="2"/>
    <s v="Guidance"/>
    <n v="72"/>
    <s v="Short"/>
    <x v="80"/>
  </r>
  <r>
    <x v="4694"/>
    <x v="0"/>
    <s v="Sarah's Key"/>
    <s v="Gilles Paquet-Brenner"/>
    <s v="Aidan Quinn, Kristin Scott Thomas, Frdric Pierrot, Michel Duchaussoy, Dominique Frot, Niels Arestrup, Mlusine Mayance, Gisle Casadesus, Natasha Mashkevich"/>
    <x v="29"/>
    <s v="September 21, 2019"/>
    <n v="2021"/>
    <x v="3"/>
    <n v="16"/>
    <s v="PG-13"/>
    <x v="1"/>
    <s v="Guidance"/>
    <n v="102"/>
    <s v="Medium"/>
    <x v="3"/>
  </r>
  <r>
    <x v="4695"/>
    <x v="0"/>
    <s v="Sardaar ji"/>
    <s v="Rohit Jugraj"/>
    <s v="Diljit Dosanjh, Neeru Bajwa, Mandy Takhar, Jaswinder Bhalla, Ali Kazmi, Anita Kailey, Daman Singh, Sanju Salonki, Amrit Pal, Jatinder Lall, Avy Randhawa"/>
    <x v="24"/>
    <s v="December 1, 2017"/>
    <n v="2021"/>
    <x v="25"/>
    <n v="11"/>
    <s v="TV-14"/>
    <x v="1"/>
    <s v="Guidance"/>
    <n v="140"/>
    <s v="Medium"/>
    <x v="48"/>
  </r>
  <r>
    <x v="4696"/>
    <x v="0"/>
    <s v="Sardaarji 2"/>
    <s v="Rohit Jugraj"/>
    <s v="Jaswinder Bhalla, Sonam Bajwa, Diljit Dosanjh, Monica Gill"/>
    <x v="534"/>
    <s v="October 15, 2017"/>
    <n v="2021"/>
    <x v="32"/>
    <n v="10"/>
    <s v="TV-PG"/>
    <x v="2"/>
    <s v="Guidance"/>
    <n v="145"/>
    <s v="Medium"/>
    <x v="45"/>
  </r>
  <r>
    <x v="4697"/>
    <x v="0"/>
    <s v="Sarivar Sari"/>
    <s v="Gajendra Ahire"/>
    <s v="Madhura Velankar, Mohan Joshi, Nina Kulkarni, Manasi Salvi, Milind Gunaji, Shreyas Talpade, Bharat Jadhav"/>
    <x v="4"/>
    <s v="February 15, 2018"/>
    <n v="2021"/>
    <x v="19"/>
    <n v="21"/>
    <s v="TV-14"/>
    <x v="1"/>
    <s v="Guidance"/>
    <n v="126"/>
    <s v="Medium"/>
    <x v="3"/>
  </r>
  <r>
    <x v="4698"/>
    <x v="0"/>
    <s v="Sarvopari Palakkaran"/>
    <s v="Venugopan"/>
    <s v="Anoop Menon, Alencier Ley Lopez, Balu Varghese, Aparna Balamurali, Anu Sithara, Gayathri Arun, Nandu, Chali Pala"/>
    <x v="4"/>
    <s v="July 1, 2018"/>
    <n v="2021"/>
    <x v="5"/>
    <n v="9"/>
    <s v="TV-14"/>
    <x v="1"/>
    <s v="Guidance"/>
    <n v="133"/>
    <s v="Medium"/>
    <x v="3"/>
  </r>
  <r>
    <x v="4699"/>
    <x v="0"/>
    <s v="Sat Sri Akal"/>
    <s v="Kamal Sahani"/>
    <s v="Kimi Verma, Manpreet Singh, Arun Bali, Dolly Minhas, Avtar Gill, Manmeet Singh, Neelu Kohli, Vivek Shaq, Nirmal Rishi, Pooja Tandon"/>
    <x v="4"/>
    <s v="January 30, 2019"/>
    <n v="2021"/>
    <x v="16"/>
    <n v="18"/>
    <s v="TV-14"/>
    <x v="1"/>
    <s v="Guidance"/>
    <n v="141"/>
    <s v="Medium"/>
    <x v="89"/>
  </r>
  <r>
    <x v="4700"/>
    <x v="0"/>
    <s v="Satan &amp; Adam"/>
    <s v="V. Scott Balcerek"/>
    <s v="Sterling Magee, Adam Gussow"/>
    <x v="2"/>
    <s v="June 1, 2019"/>
    <n v="2021"/>
    <x v="21"/>
    <n v="8"/>
    <s v="TV-MA"/>
    <x v="0"/>
    <s v="Restricted"/>
    <n v="78"/>
    <s v="Short"/>
    <x v="18"/>
  </r>
  <r>
    <x v="4701"/>
    <x v="0"/>
    <s v="Satrangi Re"/>
    <s v="Aditya Sarpotdar"/>
    <s v="Amruta Khanvilkar, Vidyadhar Joshi, Subodh Bhave"/>
    <x v="4"/>
    <s v="March 15, 2018"/>
    <n v="2021"/>
    <x v="10"/>
    <n v="14"/>
    <s v="TV-14"/>
    <x v="1"/>
    <s v="Guidance"/>
    <n v="150"/>
    <s v="Medium"/>
    <x v="51"/>
  </r>
  <r>
    <x v="4702"/>
    <x v="0"/>
    <s v="Satte Pe Satta"/>
    <s v="Raj N. Sippy"/>
    <s v="Amitabh Bachchan, Hema Malini, Amjad Khan, Sachin, Shakti Kapoor, Ranjeeta Kaur, Paintal, Ranjeet"/>
    <x v="4"/>
    <s v="December 31, 2019"/>
    <n v="2021"/>
    <x v="26"/>
    <n v="44"/>
    <s v="TV-14"/>
    <x v="1"/>
    <s v="Guidance"/>
    <n v="153"/>
    <s v="Medium"/>
    <x v="274"/>
  </r>
  <r>
    <x v="4703"/>
    <x v="0"/>
    <s v="Saturday Church"/>
    <s v="Damon Cardasis"/>
    <s v="Luka Kain, Regina Taylor, Margot Bingham, Marquis Rodriguez, Mj Rodriguez, Indya Moore, Alexia Garcia, Kate Bornstein, Peter Kim, Jaylin Fletcher"/>
    <x v="2"/>
    <s v="October 6, 2020"/>
    <n v="2021"/>
    <x v="5"/>
    <n v="9"/>
    <s v="TV-MA"/>
    <x v="0"/>
    <s v="Restricted"/>
    <n v="83"/>
    <s v="Short"/>
    <x v="157"/>
  </r>
  <r>
    <x v="4704"/>
    <x v="0"/>
    <s v="Savage Dog"/>
    <s v="Jesse V. Johnson"/>
    <s v="Scott Adkins, Juju Chan, Marko Zaror, Vladimir Kulich, Charles Fathy, Matthew Marsden, Keith David, Luke Massy"/>
    <x v="2"/>
    <s v="November 1, 2017"/>
    <n v="2021"/>
    <x v="5"/>
    <n v="9"/>
    <s v="TV-MA"/>
    <x v="0"/>
    <s v="Restricted"/>
    <n v="95"/>
    <s v="Medium"/>
    <x v="219"/>
  </r>
  <r>
    <x v="4705"/>
    <x v="0"/>
    <s v="Savage Raghda"/>
    <s v="Mahmoud Karim"/>
    <s v="Ramez Galal, Riham Hagag, Bayyumi Fuad, Entessar, Ahmed Fathy, Mohammed Tharwat"/>
    <x v="65"/>
    <s v="June 13, 2019"/>
    <n v="2021"/>
    <x v="21"/>
    <n v="8"/>
    <s v="TV-MA"/>
    <x v="0"/>
    <s v="Restricted"/>
    <n v="93"/>
    <s v="Medium"/>
    <x v="4"/>
  </r>
  <r>
    <x v="4706"/>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35"/>
    <s v="March 2, 2019"/>
    <n v="2021"/>
    <x v="4"/>
    <n v="13"/>
    <s v="PG-13"/>
    <x v="1"/>
    <s v="Guidance"/>
    <n v="126"/>
    <s v="Medium"/>
    <x v="2"/>
  </r>
  <r>
    <x v="4707"/>
    <x v="0"/>
    <s v="Saving Zo"/>
    <s v="Jeffrey G. Hunt"/>
    <s v="Laura Marano, Vanessa Marano, Christopher Tavarez, Giorgia Whigham, Michael Provost, Nathaniel Buzolic, Ken Jeong, Annie Jacob, Evan Castelloe, Whitney Goin, Jason Davis"/>
    <x v="2"/>
    <s v="January 15, 2020"/>
    <n v="2021"/>
    <x v="23"/>
    <n v="7"/>
    <s v="R"/>
    <x v="0"/>
    <s v="Restricted"/>
    <n v="95"/>
    <s v="Medium"/>
    <x v="24"/>
  </r>
  <r>
    <x v="4708"/>
    <x v="0"/>
    <s v="Say When"/>
    <s v="Lynn Shelton"/>
    <s v="Keira Knightley, Chlo Grace Moretz, Sam Rockwell, Kaitlyn Dever, Jeff Garlin, Ellie Kemper, Mark Webber, Daniel Zovatto, Kevin Seal, Ernie Joseph, Louis Hobson, Dylan Arnold, Mari Nelson, Sean Nelson, Omar Silva, Aaron Washington, Sara Coates, Gretchen Mol, Basil Harris"/>
    <x v="2"/>
    <s v="July 19, 2018"/>
    <n v="2021"/>
    <x v="28"/>
    <n v="12"/>
    <s v="R"/>
    <x v="0"/>
    <s v="Restricted"/>
    <n v="99"/>
    <s v="Medium"/>
    <x v="22"/>
  </r>
  <r>
    <x v="4709"/>
    <x v="0"/>
    <s v="Scales: Mermaids Are Real"/>
    <s v="Kevan Peterson"/>
    <s v="Emmy Perry, Morgan Fairchild, Elisabeth Rhm, Nikki Hahn, Jack Dylan Grazer, Stephen Snedden, Noree Victoria, Sterling Sulieman"/>
    <x v="2"/>
    <s v="January 23, 2020"/>
    <n v="2021"/>
    <x v="5"/>
    <n v="9"/>
    <s v="PG"/>
    <x v="2"/>
    <s v="Guidance"/>
    <n v="93"/>
    <s v="Medium"/>
    <x v="80"/>
  </r>
  <r>
    <x v="4710"/>
    <x v="0"/>
    <s v="Scandal in Sorrento"/>
    <s v="Dino Risi"/>
    <s v="Vittorio De Sica, Sophia Loren, Lea Padovani, Antonio Cifariello, Tina Pica, Mario Carotenuto, Yoka Berretty, Virgilio Riento, Clara Crispo, Pasquale Misiano"/>
    <x v="295"/>
    <s v="November 13, 2020"/>
    <n v="2021"/>
    <x v="68"/>
    <n v="71"/>
    <s v="TV-PG"/>
    <x v="2"/>
    <s v="Guidance"/>
    <n v="93"/>
    <s v="Medium"/>
    <x v="318"/>
  </r>
  <r>
    <x v="4711"/>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2"/>
    <s v="January 1, 2020"/>
    <n v="2021"/>
    <x v="42"/>
    <n v="26"/>
    <s v="R"/>
    <x v="0"/>
    <s v="Restricted"/>
    <n v="88"/>
    <s v="Short"/>
    <x v="106"/>
  </r>
  <r>
    <x v="4712"/>
    <x v="0"/>
    <s v="Scary Movie 5"/>
    <s v="Malcolm D. Lee"/>
    <s v="Simon Rex, Ashley Tisdale, Charlie Sheen, Lindsay Lohan, Gracie Whitton, Ava Kolker, Erica Ash, Lidia Porto, Katrina Bowden, Terry Crews"/>
    <x v="2"/>
    <s v="August 12, 2020"/>
    <n v="2021"/>
    <x v="4"/>
    <n v="13"/>
    <s v="PG-13"/>
    <x v="1"/>
    <s v="Guidance"/>
    <n v="88"/>
    <s v="Short"/>
    <x v="106"/>
  </r>
  <r>
    <x v="4713"/>
    <x v="0"/>
    <s v="Schindler's List"/>
    <s v="Steven Spielberg"/>
    <s v="Liam Neeson, Ben Kingsley, Ralph Fiennes, Caroline Goodall, Jonathan Sagall, Embeth Davidtz, Magorzata Gebel, Shmulik Levy, Mark Ivanir, Beatrice Macola, Friedrich von Thun, Andrzej Seweryn"/>
    <x v="2"/>
    <s v="April 1, 2018"/>
    <n v="2021"/>
    <x v="0"/>
    <n v="33"/>
    <s v="R"/>
    <x v="0"/>
    <s v="Restricted"/>
    <n v="195"/>
    <s v="Long"/>
    <x v="38"/>
  </r>
  <r>
    <x v="4714"/>
    <x v="0"/>
    <s v="School Daze"/>
    <s v="Spike Lee"/>
    <s v="Laurence Fishburne, Giancarlo Esposito, Tisha Campbell-Martin, Kyme, Joe Seneca, Ellen Holly, Art Evans, Ossie Davis, Bill Nunn, James Bond III"/>
    <x v="2"/>
    <s v="November 1, 2020"/>
    <n v="2021"/>
    <x v="45"/>
    <n v="38"/>
    <s v="R"/>
    <x v="0"/>
    <s v="Restricted"/>
    <n v="120"/>
    <s v="Medium"/>
    <x v="2"/>
  </r>
  <r>
    <x v="4715"/>
    <x v="0"/>
    <s v="Scooby-Doo on Zombie Island"/>
    <s v="Hiroshi Aoyama, Kazumi Fukushima, Jim Stenstrum"/>
    <s v="Scott Innes, Billy West, Mary Kay Bergman, Frank Welker, B.J. Ward, Adrienne Barbeau, Tara Strong, Cam Clarke, Mark Hamill"/>
    <x v="2"/>
    <s v="December 15, 2019"/>
    <n v="2021"/>
    <x v="2"/>
    <n v="28"/>
    <s v="TV-PG"/>
    <x v="2"/>
    <s v="Guidance"/>
    <n v="77"/>
    <s v="Short"/>
    <x v="80"/>
  </r>
  <r>
    <x v="4716"/>
    <x v="0"/>
    <s v="Scott Pilgrim vs. the World"/>
    <s v="Edgar Wright"/>
    <s v="Michael Cera, Mary Elizabeth Winstead, Kieran Culkin, Chris Evans, Anna Kendrick, Brie Larson, Alison Pill, Aubrey Plaza, Brandon Routh, Jason Schwartzman, Mark Webber, Mae Whitman, Johnny Simmons, Ellen Wong"/>
    <x v="535"/>
    <s v="September 16, 2018"/>
    <n v="2021"/>
    <x v="3"/>
    <n v="16"/>
    <s v="PG-13"/>
    <x v="1"/>
    <s v="Guidance"/>
    <n v="112"/>
    <s v="Medium"/>
    <x v="76"/>
  </r>
  <r>
    <x v="4717"/>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s v="October 1, 2019"/>
    <n v="2021"/>
    <x v="36"/>
    <n v="29"/>
    <s v="R"/>
    <x v="0"/>
    <s v="Restricted"/>
    <n v="121"/>
    <s v="Medium"/>
    <x v="55"/>
  </r>
  <r>
    <x v="4718"/>
    <x v="0"/>
    <s v="Scream 3"/>
    <s v="Wes Craven"/>
    <s v="David Arquette, Neve Campbell, Courteney Cox, Patrick Dempsey, Scott Foley, Lance Henriksen, Matt Keeslar, Jenny McCarthy, Emily Mortimer, Parker Posey, Deon Richmond, Kelly Rutherford, Liev Schreiber, Patrick Warburton, Jamie Kennedy"/>
    <x v="2"/>
    <s v="July 1, 2019"/>
    <n v="2021"/>
    <x v="42"/>
    <n v="26"/>
    <s v="R"/>
    <x v="0"/>
    <s v="Restricted"/>
    <n v="117"/>
    <s v="Medium"/>
    <x v="55"/>
  </r>
  <r>
    <x v="4719"/>
    <x v="0"/>
    <s v="Seal Team Six: The Raid on Osama Bin Laden"/>
    <s v="John Stockwell"/>
    <s v="Cam Gigandet, Anson Mount, Freddy Rodrguez, Xzibit, Kathleen Robertson, Robert Knepper, Eddie Kaye Thomas, Kenneth Miller, William Fichtner, Jenny Gabrielle, Mo Gallini"/>
    <x v="2"/>
    <s v="January 1, 2020"/>
    <n v="2021"/>
    <x v="10"/>
    <n v="14"/>
    <s v="TV-MA"/>
    <x v="0"/>
    <s v="Restricted"/>
    <n v="90"/>
    <s v="Medium"/>
    <x v="12"/>
  </r>
  <r>
    <x v="4720"/>
    <x v="0"/>
    <s v="Searching for Bobby Fischer"/>
    <s v="Steven Zaillian"/>
    <s v="Max Pomeranc, Joe Mantegna, Joan Allen, Ben Kingsley, Laurence Fishburne, William H. Macy, Laura Linney, David Paymer, Michael Nirenberg, Robert Stephens"/>
    <x v="2"/>
    <s v="December 7, 2020"/>
    <n v="2021"/>
    <x v="0"/>
    <n v="33"/>
    <s v="PG"/>
    <x v="2"/>
    <s v="Guidance"/>
    <n v="110"/>
    <s v="Medium"/>
    <x v="319"/>
  </r>
  <r>
    <x v="4721"/>
    <x v="0"/>
    <s v="Searching for Sugar Man"/>
    <s v="Malik Bendjelloul"/>
    <s v="Rodriguez"/>
    <x v="536"/>
    <s v="December 1, 2019"/>
    <n v="2021"/>
    <x v="10"/>
    <n v="14"/>
    <s v="PG-13"/>
    <x v="1"/>
    <s v="Guidance"/>
    <n v="86"/>
    <s v="Short"/>
    <x v="109"/>
  </r>
  <r>
    <x v="4722"/>
    <x v="0"/>
    <s v="Season of the Witch"/>
    <s v="Dominic Sena"/>
    <s v="Nicolas Cage, Ron Perlman, Christopher Lee, Stephen Campbell Moore, Stephen Graham, Ulrich Thomsen, Claire Foy, Robert Sheehan, Kevin Rees, Andrew Hefler"/>
    <x v="2"/>
    <s v="April 26, 2019"/>
    <n v="2021"/>
    <x v="15"/>
    <n v="15"/>
    <s v="PG-13"/>
    <x v="1"/>
    <s v="Guidance"/>
    <n v="95"/>
    <s v="Medium"/>
    <x v="26"/>
  </r>
  <r>
    <x v="4723"/>
    <x v="0"/>
    <s v="Secret"/>
    <s v="Jay Chou"/>
    <s v="Jay Chou, Lun-Mei Kwai, Anthony Wong Chau-Sang, Kai-xuan Tseng, Devon Song, Jun Lang Huang, Zhan Yuhao"/>
    <x v="537"/>
    <s v="July 1, 2018"/>
    <n v="2021"/>
    <x v="18"/>
    <n v="19"/>
    <s v="TV-PG"/>
    <x v="2"/>
    <s v="Guidance"/>
    <n v="101"/>
    <s v="Medium"/>
    <x v="51"/>
  </r>
  <r>
    <x v="4724"/>
    <x v="0"/>
    <s v="Secret in Their Eyes"/>
    <s v="Billy Ray"/>
    <s v="Chiwetel Ejiofor, Nicole Kidman, Julia Roberts, Dean Norris, Michael Kelly, Joe Cole, Zoe Graham, Alfred Molina"/>
    <x v="538"/>
    <s v="April 1, 2018"/>
    <n v="2021"/>
    <x v="25"/>
    <n v="11"/>
    <s v="PG-13"/>
    <x v="1"/>
    <s v="Guidance"/>
    <n v="111"/>
    <s v="Medium"/>
    <x v="13"/>
  </r>
  <r>
    <x v="4725"/>
    <x v="0"/>
    <s v="Secrets of Althorp - The Spencers"/>
    <s v="Kasia Uscinska"/>
    <s v="Samuel West"/>
    <x v="2"/>
    <s v="April 22, 2017"/>
    <n v="2021"/>
    <x v="4"/>
    <n v="13"/>
    <s v="TV-PG"/>
    <x v="2"/>
    <s v="Guidance"/>
    <n v="54"/>
    <s v="Short"/>
    <x v="98"/>
  </r>
  <r>
    <x v="4726"/>
    <x v="0"/>
    <s v="Secrets of Chatsworth"/>
    <s v="Susannah Ward"/>
    <s v="Samuel West"/>
    <x v="2"/>
    <s v="February 22, 2017"/>
    <n v="2021"/>
    <x v="4"/>
    <n v="13"/>
    <s v="TV-PG"/>
    <x v="2"/>
    <s v="Guidance"/>
    <n v="54"/>
    <s v="Short"/>
    <x v="98"/>
  </r>
  <r>
    <x v="4727"/>
    <x v="0"/>
    <s v="Secrets of Henry VIII's Palace: Hampton Court"/>
    <s v="Sam Taplin"/>
    <s v="Samuel West"/>
    <x v="2"/>
    <s v="February 22, 2017"/>
    <n v="2021"/>
    <x v="4"/>
    <n v="13"/>
    <s v="TV-PG"/>
    <x v="2"/>
    <s v="Guidance"/>
    <n v="54"/>
    <s v="Short"/>
    <x v="98"/>
  </r>
  <r>
    <x v="4728"/>
    <x v="0"/>
    <s v="Secrets of Her Majesty's Secret Service"/>
    <s v="Kasia Uscinska"/>
    <s v="Samuel West"/>
    <x v="1"/>
    <s v="February 22, 2017"/>
    <n v="2021"/>
    <x v="28"/>
    <n v="12"/>
    <s v="TV-PG"/>
    <x v="2"/>
    <s v="Guidance"/>
    <n v="55"/>
    <s v="Short"/>
    <x v="98"/>
  </r>
  <r>
    <x v="4729"/>
    <x v="0"/>
    <s v="Secrets of Highclere Castle"/>
    <s v="Vicky Matthews"/>
    <s v="Samuel West"/>
    <x v="2"/>
    <s v="February 22, 2017"/>
    <n v="2021"/>
    <x v="4"/>
    <n v="13"/>
    <s v="TV-PG"/>
    <x v="2"/>
    <s v="Guidance"/>
    <n v="54"/>
    <s v="Short"/>
    <x v="98"/>
  </r>
  <r>
    <x v="4730"/>
    <x v="0"/>
    <s v="Secrets of Scotland Yard"/>
    <s v="Susannah Ward"/>
    <s v="Samuel West"/>
    <x v="1"/>
    <s v="April 22, 2017"/>
    <n v="2021"/>
    <x v="4"/>
    <n v="13"/>
    <s v="TV-14"/>
    <x v="1"/>
    <s v="Guidance"/>
    <n v="55"/>
    <s v="Short"/>
    <x v="65"/>
  </r>
  <r>
    <x v="4731"/>
    <x v="0"/>
    <s v="Secrets of Selfridges"/>
    <s v="Sam Taplin"/>
    <s v="Samuel West"/>
    <x v="2"/>
    <s v="April 22, 2017"/>
    <n v="2021"/>
    <x v="28"/>
    <n v="12"/>
    <s v="TV-PG"/>
    <x v="2"/>
    <s v="Guidance"/>
    <n v="55"/>
    <s v="Short"/>
    <x v="65"/>
  </r>
  <r>
    <x v="4732"/>
    <x v="0"/>
    <s v="Secrets of the Tower of London"/>
    <s v="Vicky Matthews"/>
    <s v="Samuel West"/>
    <x v="1"/>
    <s v="February 22, 2017"/>
    <n v="2021"/>
    <x v="4"/>
    <n v="13"/>
    <s v="TV-PG"/>
    <x v="2"/>
    <s v="Guidance"/>
    <n v="55"/>
    <s v="Short"/>
    <x v="65"/>
  </r>
  <r>
    <x v="4733"/>
    <x v="0"/>
    <s v="Secrets of Underground London"/>
    <s v="Vicky Matthews, Gareth Sacala"/>
    <s v="Samuel West"/>
    <x v="1"/>
    <s v="April 22, 2017"/>
    <n v="2021"/>
    <x v="28"/>
    <n v="12"/>
    <s v="TV-PG"/>
    <x v="2"/>
    <s v="Guidance"/>
    <n v="55"/>
    <s v="Short"/>
    <x v="98"/>
  </r>
  <r>
    <x v="4734"/>
    <x v="0"/>
    <s v="Secrets of Westminster"/>
    <s v="Louise Wardle"/>
    <s v="Samuel West"/>
    <x v="31"/>
    <s v="April 22, 2017"/>
    <n v="2021"/>
    <x v="28"/>
    <n v="12"/>
    <s v="TV-PG"/>
    <x v="2"/>
    <s v="Guidance"/>
    <n v="55"/>
    <s v="Short"/>
    <x v="98"/>
  </r>
  <r>
    <x v="4735"/>
    <x v="0"/>
    <s v="Sen Kimsin?"/>
    <s v="Ozan Aktan"/>
    <s v="Tolga evik, Kksal Engr, Pelin Krmk, Toprak Sergen, Zeynep zder"/>
    <x v="104"/>
    <s v="March 10, 2017"/>
    <n v="2021"/>
    <x v="10"/>
    <n v="14"/>
    <s v="TV-14"/>
    <x v="1"/>
    <s v="Guidance"/>
    <n v="102"/>
    <s v="Medium"/>
    <x v="43"/>
  </r>
  <r>
    <x v="4736"/>
    <x v="0"/>
    <s v="Senna"/>
    <s v="Asif Kapadia"/>
    <s v="Ayrton Senna, Alain Prost, Frank Williams"/>
    <x v="256"/>
    <s v="October 1, 2019"/>
    <n v="2021"/>
    <x v="3"/>
    <n v="16"/>
    <s v="PG-13"/>
    <x v="1"/>
    <s v="Guidance"/>
    <n v="106"/>
    <s v="Medium"/>
    <x v="102"/>
  </r>
  <r>
    <x v="4737"/>
    <x v="0"/>
    <s v="Septiembre, un llanto en silencio"/>
    <s v="Kenneth Mller"/>
    <s v="Sal Lisazo, Mario Zaragoza, Juan Pablo Olyslager, Costanza Andrade"/>
    <x v="539"/>
    <s v="March 10, 2018"/>
    <n v="2021"/>
    <x v="5"/>
    <n v="9"/>
    <s v="TV-MA"/>
    <x v="0"/>
    <s v="Restricted"/>
    <n v="69"/>
    <s v="Short"/>
    <x v="0"/>
  </r>
  <r>
    <x v="4738"/>
    <x v="0"/>
    <s v="Set Up"/>
    <s v="Mike Gunther"/>
    <s v="50 Cent, Ryan Phillippe, Bruce Willis, Rory Markham, Jenna Dewan, Brett Granstaff, Randy Couture, Susie Abromeit, Ron Turner, James Remar"/>
    <x v="2"/>
    <s v="January 10, 2020"/>
    <n v="2021"/>
    <x v="15"/>
    <n v="15"/>
    <s v="R"/>
    <x v="0"/>
    <s v="Restricted"/>
    <n v="85"/>
    <s v="Short"/>
    <x v="12"/>
  </r>
  <r>
    <x v="4739"/>
    <x v="0"/>
    <s v="Sex and the City 2"/>
    <s v="Michael Patrick King"/>
    <s v="Sarah Jessica Parker, Kim Cattrall, Cynthia Nixon, Kristin Davis, Chris Noth, John Corbett, David Eigenberg, Evan Handler, Jason Lewis, Willie Garson, Mario Cantone"/>
    <x v="2"/>
    <s v="January 1, 2021"/>
    <n v="2021"/>
    <x v="3"/>
    <n v="16"/>
    <s v="R"/>
    <x v="0"/>
    <s v="Restricted"/>
    <n v="146"/>
    <s v="Medium"/>
    <x v="34"/>
  </r>
  <r>
    <x v="4740"/>
    <x v="0"/>
    <s v="Sex and the City: The Movie"/>
    <s v="Michael Patrick King"/>
    <s v="Sarah Jessica Parker, Kim Cattrall, Kristin Davis, Cynthia Nixon, Chris Noth, Candice Bergen, Jennifer Hudson, David Eigenberg, Evan Handler, Jason Lewis, Mario Cantone, Lynn Cohen"/>
    <x v="2"/>
    <s v="January 1, 2021"/>
    <n v="2021"/>
    <x v="16"/>
    <n v="18"/>
    <s v="R"/>
    <x v="0"/>
    <s v="Restricted"/>
    <n v="145"/>
    <s v="Medium"/>
    <x v="34"/>
  </r>
  <r>
    <x v="4741"/>
    <x v="0"/>
    <s v="Sex Doll"/>
    <s v="Sylvie Verheyde"/>
    <s v="Hafsia Herzi, Ash Stymest, Karole Rocher, Paul Hamy, Ira Max, Lindsay Karamoh, Myriam Djeljeli"/>
    <x v="271"/>
    <s v="July 10, 2017"/>
    <n v="2021"/>
    <x v="32"/>
    <n v="10"/>
    <s v="UR"/>
    <x v="4"/>
    <s v="Guidance"/>
    <n v="103"/>
    <s v="Medium"/>
    <x v="23"/>
  </r>
  <r>
    <x v="4742"/>
    <x v="0"/>
    <s v="Sexo, Pudor y Lagrimas"/>
    <s v="Antonio Serrano"/>
    <s v="Demin Bichir, Susana Zabaleta, Jorge Salinas, Cecilia Surez, Victor Huggo Martin, Mnica Dionne, Anglica Aragn, Laura Almela"/>
    <x v="38"/>
    <s v="December 15, 2017"/>
    <n v="2021"/>
    <x v="31"/>
    <n v="27"/>
    <s v="R"/>
    <x v="0"/>
    <s v="Restricted"/>
    <n v="111"/>
    <s v="Medium"/>
    <x v="36"/>
  </r>
  <r>
    <x v="4743"/>
    <x v="0"/>
    <s v="SGT. Will Gardner"/>
    <s v="Max Martini"/>
    <s v="Max Martini, Omari Hardwick, Lily Rabe, Elisabeth Rhm, Robert Patrick, Dermot Mulroney, Gary Sinise, JoBeth Williams, Luis Bordonada, Leo Martini"/>
    <x v="2"/>
    <s v="May 19, 2019"/>
    <n v="2021"/>
    <x v="23"/>
    <n v="7"/>
    <s v="TV-MA"/>
    <x v="0"/>
    <s v="Restricted"/>
    <n v="125"/>
    <s v="Medium"/>
    <x v="24"/>
  </r>
  <r>
    <x v="4744"/>
    <x v="0"/>
    <s v="Shahanpan Dega Deva"/>
    <s v="Sudesh Manjrekar"/>
    <s v="Bharat Jadhav, Ankush Chaudhari, Siddarth Jadhav, Santosh Juvekar, Vaibhav Mangale, Kranti Redkar, Manava Naik"/>
    <x v="4"/>
    <s v="January 1, 2018"/>
    <n v="2021"/>
    <x v="15"/>
    <n v="15"/>
    <s v="TV-14"/>
    <x v="1"/>
    <s v="Guidance"/>
    <n v="115"/>
    <s v="Medium"/>
    <x v="43"/>
  </r>
  <r>
    <x v="4745"/>
    <x v="0"/>
    <s v="Shakti: The Power"/>
    <s v="Krishna Vamshi"/>
    <s v="Karisma Kapoor, Nana Patekar, Sanjay Kapoor, Shah Rukh Khan, Deepti Naval, Vijay Raaz, Tiku Talsania, Jaspal Bhatti, Divya Dutta, Prakash Raj"/>
    <x v="4"/>
    <s v="March 1, 2018"/>
    <n v="2021"/>
    <x v="12"/>
    <n v="24"/>
    <s v="TV-MA"/>
    <x v="0"/>
    <s v="Restricted"/>
    <n v="168"/>
    <s v="Medium"/>
    <x v="20"/>
  </r>
  <r>
    <x v="4746"/>
    <x v="0"/>
    <s v="Shanghai"/>
    <s v="Dibakar Banerjee"/>
    <s v="Emraan Hashmi, Abhay Deol, Prasenjit Chatterjee, Kalki Koechlin, Supriya Pathak, Tillotama Shome, Anant Jog, Pitobash, Farooq Shaikh, Arvind Goswami"/>
    <x v="4"/>
    <s v="March 1, 2018"/>
    <n v="2021"/>
    <x v="10"/>
    <n v="14"/>
    <s v="TV-14"/>
    <x v="1"/>
    <s v="Guidance"/>
    <n v="109"/>
    <s v="Medium"/>
    <x v="0"/>
  </r>
  <r>
    <x v="4747"/>
    <x v="0"/>
    <s v="Shararat"/>
    <s v="Gurudev Bhalla"/>
    <s v="Abhishek Bachchan, Hrishitaa Bhatt, Amrish Puri, Mohnish Bahl, Helen, Om Puri, Ashish Vidyarthi, A.K. Hangal, Tinnu Anand, Daisy Irani, Dara Singh, Viju Khote, Shubha Khote"/>
    <x v="4"/>
    <s v="March 1, 2018"/>
    <n v="2021"/>
    <x v="12"/>
    <n v="24"/>
    <s v="TV-PG"/>
    <x v="2"/>
    <s v="Guidance"/>
    <n v="148"/>
    <s v="Medium"/>
    <x v="48"/>
  </r>
  <r>
    <x v="4748"/>
    <x v="0"/>
    <s v="Shark Busters"/>
    <s v="Herman Yau"/>
    <s v="Danny Lee, Hui Siu-Hung, Lam Suet, Alfred Cheung, Brian Ireland, Ken Lo, Lai Suk-Yin, Yeung Tin-King, Fung Hak-On, Jamie Luk"/>
    <x v="25"/>
    <s v="August 16, 2018"/>
    <n v="2021"/>
    <x v="12"/>
    <n v="24"/>
    <s v="TV-14"/>
    <x v="1"/>
    <s v="Guidance"/>
    <n v="92"/>
    <s v="Medium"/>
    <x v="3"/>
  </r>
  <r>
    <x v="4749"/>
    <x v="0"/>
    <s v="Shark Night"/>
    <s v="David R. Ellis"/>
    <s v="Sara Paxton, Dustin Milligan, Chris Carmack, Katharine McPhee, Donal Logue, Joshua Leonard, Sinqua Walls, Chris Zylka, Alyssa Diaz, Joel David Moore"/>
    <x v="2"/>
    <s v="November 2, 2019"/>
    <n v="2021"/>
    <x v="15"/>
    <n v="15"/>
    <s v="PG-13"/>
    <x v="1"/>
    <s v="Guidance"/>
    <n v="91"/>
    <s v="Medium"/>
    <x v="55"/>
  </r>
  <r>
    <x v="4750"/>
    <x v="0"/>
    <s v="Shaurya: It Takes Courage to Make Right... Right"/>
    <s v="Samar Khan"/>
    <s v="Rahul Bose, Javed Jaffrey, Minissha Lamba, Seema Biswas, Deepak Dobriyal, Kay Kay Menon, Amrita Rao, Rosa Catalano, Subrat Dutta, Priyesh Kaushik"/>
    <x v="4"/>
    <s v="March 1, 2018"/>
    <n v="2021"/>
    <x v="16"/>
    <n v="18"/>
    <s v="TV-14"/>
    <x v="1"/>
    <s v="Guidance"/>
    <n v="135"/>
    <s v="Medium"/>
    <x v="3"/>
  </r>
  <r>
    <x v="4751"/>
    <x v="0"/>
    <s v="Shelter"/>
    <s v="Mns Mrlind, Bjrn Stein"/>
    <s v="Julianne Moore, Jonathan Rhys Meyers, Jeffrey DeMunn, Frances Conroy, Nate Corddry, Brooklynn Proulx, Brian Anthony Wilson, Joyce Feurring, Steven Rishard, Charles Techman"/>
    <x v="2"/>
    <s v="December 29, 2017"/>
    <n v="2021"/>
    <x v="3"/>
    <n v="16"/>
    <s v="R"/>
    <x v="0"/>
    <s v="Restricted"/>
    <n v="112"/>
    <s v="Medium"/>
    <x v="94"/>
  </r>
  <r>
    <x v="4752"/>
    <x v="0"/>
    <s v="Sherlock Holmes"/>
    <s v="Guy Ritchie"/>
    <s v="Robert Downey Jr., Jude Law, Rachel McAdams, Mark Strong, Eddie Marsan, Robert Maillet, Geraldine James, Kelly Reilly, William Houston, James Fox, Hans Matheson"/>
    <x v="540"/>
    <s v="January 1, 2021"/>
    <n v="2021"/>
    <x v="17"/>
    <n v="17"/>
    <s v="PG-13"/>
    <x v="1"/>
    <s v="Guidance"/>
    <n v="128"/>
    <s v="Medium"/>
    <x v="27"/>
  </r>
  <r>
    <x v="4753"/>
    <x v="0"/>
    <s v="Shiva"/>
    <s v="Ram Gopal Varma"/>
    <s v="Nagarjuna Akkineni, Amala, Rajendranath Zutshi, Raghuvaran, Paresh Rawal, Brij Gopal, J.D. Chakravarthi, Tanikella Bharani"/>
    <x v="4"/>
    <s v="December 31, 2019"/>
    <n v="2021"/>
    <x v="29"/>
    <n v="36"/>
    <s v="TV-MA"/>
    <x v="0"/>
    <s v="Restricted"/>
    <n v="168"/>
    <s v="Medium"/>
    <x v="53"/>
  </r>
  <r>
    <x v="4754"/>
    <x v="0"/>
    <s v="Shopkins: Chef Club"/>
    <s v="Raymond McGrath"/>
    <s v="Erika Harlacher, Marieve Herington, David Lodge, Cassandra Morris, Kate Murphy, Abby Trott"/>
    <x v="2"/>
    <s v="November 15, 2018"/>
    <n v="2021"/>
    <x v="32"/>
    <n v="10"/>
    <s v="TV-Y"/>
    <x v="3"/>
    <s v="Safe"/>
    <n v="45"/>
    <s v="Short"/>
    <x v="67"/>
  </r>
  <r>
    <x v="4755"/>
    <x v="0"/>
    <s v="Shopkins: Wild"/>
    <s v="Adele K. Thomas, Richard Bailey"/>
    <s v="Kate Murphy, Cassandra Morris, Kayli Mills, Abby Trott, Brianna Plantano, Laura Stahl, Philece Sampler"/>
    <x v="54"/>
    <s v="November 15, 2018"/>
    <n v="2021"/>
    <x v="21"/>
    <n v="8"/>
    <s v="TV-Y"/>
    <x v="3"/>
    <s v="Safe"/>
    <n v="75"/>
    <s v="Short"/>
    <x v="67"/>
  </r>
  <r>
    <x v="4756"/>
    <x v="0"/>
    <s v="Shopkins: World Vacation"/>
    <s v="Richard Bailey"/>
    <s v="Kate Murphy, Cassandra Morris, Erika Harlacher, Abby Trott, Brianna Plantano, Reba Buhr, Doug Erholtz, Cherami Leigh, Brianna Knickerbocker"/>
    <x v="54"/>
    <s v="November 15, 2018"/>
    <n v="2021"/>
    <x v="5"/>
    <n v="9"/>
    <s v="TV-Y"/>
    <x v="3"/>
    <s v="Safe"/>
    <n v="71"/>
    <s v="Short"/>
    <x v="67"/>
  </r>
  <r>
    <x v="4757"/>
    <x v="0"/>
    <s v="Shorgul"/>
    <s v="Jitendra Tiwari, Pranav Singh"/>
    <s v="Ashutosh Rana, Jimmy Shergill, Suha Gezen, Sanjay Suri, Narendra Jha, Hiten Tejwani, Eijaz Khan, Aniruddha Dave"/>
    <x v="4"/>
    <s v="October 30, 2018"/>
    <n v="2021"/>
    <x v="32"/>
    <n v="10"/>
    <s v="TV-14"/>
    <x v="1"/>
    <s v="Guidance"/>
    <n v="122"/>
    <s v="Medium"/>
    <x v="3"/>
  </r>
  <r>
    <x v="4758"/>
    <x v="0"/>
    <s v="Short Term 12"/>
    <s v="Destin Daniel Cretton"/>
    <s v="Brie Larson, John Gallagher Jr., Kaitlyn Dever, Rami Malek, Lakeith Stanfield, Kevin Hernandez, Melora Walters, Stephanie Beatriz, Lydia Du Veaux, Alex Calloway, Frantz Turner"/>
    <x v="2"/>
    <s v="July 18, 2019"/>
    <n v="2021"/>
    <x v="4"/>
    <n v="13"/>
    <s v="R"/>
    <x v="0"/>
    <s v="Restricted"/>
    <n v="97"/>
    <s v="Medium"/>
    <x v="44"/>
  </r>
  <r>
    <x v="4759"/>
    <x v="0"/>
    <s v="Shorts"/>
    <s v="Robert Rodriguez"/>
    <s v="Jimmy Bennett, Jake Short, Kat Dennings, Trevor Gagnon, Devon Gearhart, Jolie Vanier, Rebel Rodriguez, Leo Howard, Leslie Mann, Jon Cryer, William H. Macy, James Spader"/>
    <x v="474"/>
    <s v="July 1, 2019"/>
    <n v="2021"/>
    <x v="17"/>
    <n v="17"/>
    <s v="PG"/>
    <x v="2"/>
    <s v="Guidance"/>
    <n v="89"/>
    <s v="Short"/>
    <x v="17"/>
  </r>
  <r>
    <x v="4760"/>
    <x v="0"/>
    <s v="SHOT! The Psycho-Spiritual Mantra of Rock"/>
    <s v="Barney Clay"/>
    <s v="Mick Rock"/>
    <x v="11"/>
    <s v="August 10, 2017"/>
    <n v="2021"/>
    <x v="32"/>
    <n v="10"/>
    <s v="TV-MA"/>
    <x v="0"/>
    <s v="Restricted"/>
    <n v="98"/>
    <s v="Medium"/>
    <x v="18"/>
  </r>
  <r>
    <x v="4761"/>
    <x v="0"/>
    <s v="Shuddhi"/>
    <s v="Adarsh Eshwarappa"/>
    <s v="Lauren Spartano, Niveditha, Amrutha Karagada, Shashank Purushotham, Sidhartha Maadhyamika, Ajay Raj, Sanchari Vijay, Veena Sundar"/>
    <x v="145"/>
    <s v="March 1, 2018"/>
    <n v="2021"/>
    <x v="5"/>
    <n v="9"/>
    <s v="TV-14"/>
    <x v="1"/>
    <s v="Guidance"/>
    <n v="115"/>
    <s v="Medium"/>
    <x v="20"/>
  </r>
  <r>
    <x v="4762"/>
    <x v="0"/>
    <s v="Shutter"/>
    <s v="Banjong Pisanthanakun, Parkpoom Wongpoom"/>
    <s v="Ananda Everingham, Natthaweeranuch Thongmee, Achita Sikamana, Unnop Chanpaibool, Titikarn Tongprasearth, Sivagorn Muttamara, Chachchaya Chalemphol, Kachormsak Naruepatr"/>
    <x v="57"/>
    <s v="September 5, 2018"/>
    <n v="2021"/>
    <x v="14"/>
    <n v="22"/>
    <s v="TV-MA"/>
    <x v="0"/>
    <s v="Restricted"/>
    <n v="96"/>
    <s v="Medium"/>
    <x v="52"/>
  </r>
  <r>
    <x v="4763"/>
    <x v="0"/>
    <s v="Sicilian Ghost Story"/>
    <s v="Fabio Grassadonia, Antonio Piazza"/>
    <s v="Julia Jedlikowska, Gaetano Fernandez, Corinne Musallari, Lorenzo Curcio, Andrea Falzone, Federico Finocchiaro, Vincenzo Amato, Sabine Timoteo"/>
    <x v="541"/>
    <s v="July 6, 2019"/>
    <n v="2021"/>
    <x v="5"/>
    <n v="9"/>
    <s v="TV-MA"/>
    <x v="0"/>
    <s v="Restricted"/>
    <n v="119"/>
    <s v="Medium"/>
    <x v="20"/>
  </r>
  <r>
    <x v="4764"/>
    <x v="0"/>
    <s v="Siddhant"/>
    <s v="Vivek Wagh"/>
    <s v="Vikram Gokhale, Swati Chitnis, Kishore Kadam, Ganesh Yadav, Sarang Sathaye, Archit Deodhar, Madhavi Soman, Neha Mahajan"/>
    <x v="4"/>
    <s v="October 30, 2018"/>
    <n v="2021"/>
    <x v="28"/>
    <n v="12"/>
    <s v="TV-G"/>
    <x v="2"/>
    <s v="Guidance"/>
    <n v="105"/>
    <s v="Medium"/>
    <x v="0"/>
  </r>
  <r>
    <x v="4765"/>
    <x v="0"/>
    <s v="Silencer"/>
    <s v="Timothy Woodward Jr."/>
    <s v="Johnny Messner, Danny Trejo, Tito Ortiz, Chuck Liddell, Robert LaSardo, Nikki Leigh, Kai Scarlett Williams, Marlene Marquez"/>
    <x v="2"/>
    <s v="December 3, 2018"/>
    <n v="2021"/>
    <x v="21"/>
    <n v="8"/>
    <s v="TV-MA"/>
    <x v="0"/>
    <s v="Restricted"/>
    <n v="88"/>
    <s v="Short"/>
    <x v="219"/>
  </r>
  <r>
    <x v="4766"/>
    <x v="0"/>
    <s v="Silent Hill: Revelation"/>
    <s v="M.J. Bassett"/>
    <s v="Deborah Kara Unger, Adelaide Clemens, Sean Bean, Malcolm McDowell, Carrie-Anne Moss, Radha Mitchell, Martin Donovan, Kit Harington"/>
    <x v="542"/>
    <s v="December 13, 2019"/>
    <n v="2021"/>
    <x v="10"/>
    <n v="14"/>
    <s v="R"/>
    <x v="0"/>
    <s v="Restricted"/>
    <n v="94"/>
    <s v="Medium"/>
    <x v="55"/>
  </r>
  <r>
    <x v="4767"/>
    <x v="0"/>
    <s v="Singh Saab the Great"/>
    <s v="Anil Sharma"/>
    <s v="Sunny Deol, Urvashi Rautela, Prakash Raj, Amrita Rao, Anjali Abrol, Johnny Lever, Sanjay Mishra, Yashpal Sharma, Manoj Pahwa, Raj Premi"/>
    <x v="4"/>
    <s v="July 15, 2017"/>
    <n v="2021"/>
    <x v="4"/>
    <n v="13"/>
    <s v="TV-14"/>
    <x v="1"/>
    <s v="Guidance"/>
    <n v="143"/>
    <s v="Medium"/>
    <x v="53"/>
  </r>
  <r>
    <x v="4768"/>
    <x v="0"/>
    <s v="Single"/>
    <s v="Raditya Dika"/>
    <s v="Raditya Dika, Annisa Rawles, Chandra Liow, Pandji Pragiwaksono, Babe Cabita, Elvira Devinamira, Tinna Harahap, Pevita Pearce, Rinna Hassim, Dede Yusuf, Dewi Hughes"/>
    <x v="58"/>
    <s v="September 28, 2018"/>
    <n v="2021"/>
    <x v="25"/>
    <n v="11"/>
    <s v="TV-PG"/>
    <x v="2"/>
    <s v="Guidance"/>
    <n v="127"/>
    <s v="Medium"/>
    <x v="4"/>
  </r>
  <r>
    <x v="4769"/>
    <x v="0"/>
    <s v="Singularity"/>
    <s v="Robert Kouba"/>
    <s v="Julian Schaffner, John Cusack, Jeannine Wacker, Carmen Argenziano, Eileen Grubba, Pavlo Bubryak"/>
    <x v="543"/>
    <s v="June 1, 2018"/>
    <n v="2021"/>
    <x v="5"/>
    <n v="9"/>
    <s v="PG-13"/>
    <x v="1"/>
    <s v="Guidance"/>
    <n v="92"/>
    <s v="Medium"/>
    <x v="75"/>
  </r>
  <r>
    <x v="4770"/>
    <x v="0"/>
    <s v="Sinister Circle"/>
    <s v="Dorian Fernndez-Moris"/>
    <s v="Milene Vzquez, Matas Raygada, Claudia Dammert, Marcello Rivera, Atilia Boschetti, Hernn Romero, Ismael Contreras, Pietro Sibille, Leslie Shaw"/>
    <x v="323"/>
    <s v="October 1, 2019"/>
    <n v="2021"/>
    <x v="5"/>
    <n v="9"/>
    <s v="TV-MA"/>
    <x v="0"/>
    <s v="Restricted"/>
    <n v="87"/>
    <s v="Short"/>
    <x v="52"/>
  </r>
  <r>
    <x v="4771"/>
    <x v="0"/>
    <s v="Siren"/>
    <s v="Gregg Bishop"/>
    <s v="Chase Williamson, Hannah Fierman, Justin Welborn, Hayes Mercure, Michael Aaron Milligan, Brittany S. Hall, Randy McDowell, Lindsey Garrett, William Mark McCullough, Patrick Wood"/>
    <x v="2"/>
    <s v="January 1, 2020"/>
    <n v="2021"/>
    <x v="32"/>
    <n v="10"/>
    <s v="TV-MA"/>
    <x v="0"/>
    <s v="Restricted"/>
    <n v="83"/>
    <s v="Short"/>
    <x v="55"/>
  </r>
  <r>
    <x v="4772"/>
    <x v="0"/>
    <s v="Sister Code"/>
    <s v="Corey Grant"/>
    <s v="Drew Sidora, Eva Marcille, Amber Rose, Marcus T. Paulk, Erica Ash, Essence Atkins, Amin Joseph, Rolonda Watts, Brooklyn McLinn, Don Hale Jr., Duane Martin, Anne-Marie Johnson"/>
    <x v="2"/>
    <s v="February 14, 2016"/>
    <n v="2021"/>
    <x v="25"/>
    <n v="11"/>
    <s v="R"/>
    <x v="0"/>
    <s v="Restricted"/>
    <n v="95"/>
    <s v="Medium"/>
    <x v="34"/>
  </r>
  <r>
    <x v="4773"/>
    <x v="0"/>
    <s v="Skin Trade"/>
    <s v="Ekachai Uekrongtham"/>
    <s v="Dolph Lundgren, Tony Jaa, Ron Perlman, Celina Jade, Peter Weller, Michael Jai White, Sahajak Boonthanakit, Mike Dopud"/>
    <x v="544"/>
    <s v="December 17, 2018"/>
    <n v="2021"/>
    <x v="28"/>
    <n v="12"/>
    <s v="R"/>
    <x v="0"/>
    <s v="Restricted"/>
    <n v="96"/>
    <s v="Medium"/>
    <x v="12"/>
  </r>
  <r>
    <x v="4774"/>
    <x v="0"/>
    <s v="Skiptrace"/>
    <s v="Renny Harlin"/>
    <s v="Jackie Chan, Johnny Knoxville, Fan Bingbing, Eric Tsang, Eve Torres, Winston Chao"/>
    <x v="545"/>
    <s v="July 4, 2019"/>
    <n v="2021"/>
    <x v="32"/>
    <n v="10"/>
    <s v="PG-13"/>
    <x v="1"/>
    <s v="Guidance"/>
    <n v="107"/>
    <s v="Medium"/>
    <x v="27"/>
  </r>
  <r>
    <x v="4775"/>
    <x v="0"/>
    <s v="Sky on Fire"/>
    <s v="Ringo Lam"/>
    <s v="Daniel Wu, Joseph Chang, Amber Kuo, Zhang Jingchu, Ruoyun Zhang"/>
    <x v="23"/>
    <s v="August 5, 2017"/>
    <n v="2021"/>
    <x v="32"/>
    <n v="10"/>
    <s v="TV-MA"/>
    <x v="0"/>
    <s v="Restricted"/>
    <n v="100"/>
    <s v="Medium"/>
    <x v="32"/>
  </r>
  <r>
    <x v="4776"/>
    <x v="0"/>
    <s v="Skyline"/>
    <s v="Colin Strause, Greg Strause"/>
    <s v="Eric Balfour, Scottie Thompson, Brittany Daniel, Crystal Reed, Neil Hopkins, David Zayas, Donald Faison, Robin Gammell, Tanya Newbould, J. Paul Boehmer"/>
    <x v="2"/>
    <s v="January 16, 2019"/>
    <n v="2021"/>
    <x v="3"/>
    <n v="16"/>
    <s v="PG-13"/>
    <x v="1"/>
    <s v="Guidance"/>
    <n v="94"/>
    <s v="Medium"/>
    <x v="26"/>
  </r>
  <r>
    <x v="4777"/>
    <x v="0"/>
    <s v="Sleeping with Other People"/>
    <s v="Leslye Headland"/>
    <s v="Jason Sudeikis, Alison Brie, Adam Scott, Jason Mantzoukas, Natasha Lyonne, Adam Brody, Amanda Peet"/>
    <x v="2"/>
    <s v="October 2, 2017"/>
    <n v="2021"/>
    <x v="25"/>
    <n v="11"/>
    <s v="R"/>
    <x v="0"/>
    <s v="Restricted"/>
    <n v="101"/>
    <s v="Medium"/>
    <x v="22"/>
  </r>
  <r>
    <x v="4778"/>
    <x v="0"/>
    <s v="Sleepover"/>
    <s v="Joe Nussbaum"/>
    <s v="Alexa PenaVega, Mika Boorem, Jane Lynch, Sam Huntington, Sara Paxton, Brie Larson, Scout Taylor-Compton, Douglas Smith, Katija Pevec, Steve Carell, Jeff Garlin"/>
    <x v="2"/>
    <s v="March 1, 2020"/>
    <n v="2021"/>
    <x v="14"/>
    <n v="22"/>
    <s v="PG"/>
    <x v="2"/>
    <s v="Guidance"/>
    <n v="89"/>
    <s v="Short"/>
    <x v="35"/>
  </r>
  <r>
    <x v="4779"/>
    <x v="0"/>
    <s v="Sling Blade"/>
    <s v="Billy Bob Thornton"/>
    <s v="Billy Bob Thornton, Dwight Yoakam, J.T. Walsh, John Ritter, Lucas Black, Natalie Canerday, James Hampton, Robert Duvall, Rick Dial, Brent Briscoe"/>
    <x v="2"/>
    <s v="November 1, 2019"/>
    <n v="2021"/>
    <x v="34"/>
    <n v="30"/>
    <s v="R"/>
    <x v="0"/>
    <s v="Restricted"/>
    <n v="135"/>
    <s v="Medium"/>
    <x v="44"/>
  </r>
  <r>
    <x v="4780"/>
    <x v="0"/>
    <s v="Sliver"/>
    <s v="Phillip Noyce"/>
    <s v="Sharon Stone, William Baldwin, Tom Berenger, Polly Walker, Colleen Camp, Amanda Foreman, Martin Landau, CCH Pounder, Nina Foch, Keene Curtis"/>
    <x v="2"/>
    <s v="January 1, 2020"/>
    <n v="2021"/>
    <x v="0"/>
    <n v="33"/>
    <s v="R"/>
    <x v="0"/>
    <s v="Restricted"/>
    <n v="107"/>
    <s v="Medium"/>
    <x v="7"/>
  </r>
  <r>
    <x v="4781"/>
    <x v="0"/>
    <s v="Slow West"/>
    <s v="John Maclean"/>
    <s v="Kodi Smit-McPhee, Michael Fassbender, Ben Mendelsohn, Caren Pistorius, Rory McCann, Andrew Robertt, Edwin Wright, Kalani Queypo"/>
    <x v="546"/>
    <s v="July 26, 2018"/>
    <n v="2021"/>
    <x v="25"/>
    <n v="11"/>
    <s v="R"/>
    <x v="0"/>
    <s v="Restricted"/>
    <n v="84"/>
    <s v="Short"/>
    <x v="53"/>
  </r>
  <r>
    <x v="4782"/>
    <x v="0"/>
    <s v="Small Soldiers"/>
    <s v="Joe Dante"/>
    <s v="Kirsten Dunst, Gregory Smith, Jay Mohr, Phil Hartman, Kevin Dunn, Denis Leary, Frank Langella, Tommy Lee Jones, Ernest Borgnine"/>
    <x v="2"/>
    <s v="June 1, 2019"/>
    <n v="2021"/>
    <x v="2"/>
    <n v="28"/>
    <s v="PG-13"/>
    <x v="1"/>
    <s v="Guidance"/>
    <n v="110"/>
    <s v="Medium"/>
    <x v="87"/>
  </r>
  <r>
    <x v="4783"/>
    <x v="0"/>
    <s v="Smart People"/>
    <s v="Noam Murro"/>
    <s v="Dennis Quaid, Sarah Jessica Parker, Thomas Haden Church, Ellen Page, Ashton Holmes, Christine Lahti, Camille Mana, David Denman, Don Wadsworth, Robert Haley"/>
    <x v="2"/>
    <s v="July 12, 2019"/>
    <n v="2021"/>
    <x v="16"/>
    <n v="18"/>
    <s v="R"/>
    <x v="0"/>
    <s v="Restricted"/>
    <n v="95"/>
    <s v="Medium"/>
    <x v="22"/>
  </r>
  <r>
    <x v="4784"/>
    <x v="0"/>
    <s v="SMOSH: The Movie"/>
    <s v="Alex Winter"/>
    <s v="Ian Hecox, Anthony Padilla, Jenna Marbles, Grace Helbig, Harley Morenstein, Jillian Nelson, Brittany Ross, Michael Ian Black, Steve Austin"/>
    <x v="2"/>
    <s v="September 22, 2015"/>
    <n v="2021"/>
    <x v="25"/>
    <n v="11"/>
    <s v="PG-13"/>
    <x v="1"/>
    <s v="Guidance"/>
    <n v="83"/>
    <s v="Short"/>
    <x v="5"/>
  </r>
  <r>
    <x v="4785"/>
    <x v="0"/>
    <s v="Sniper: Special Ops"/>
    <s v="Fred Olen Ray"/>
    <s v="Steven Seagal, Rob Van Dam, Tim Abell, Charlene Amoia, Daniel Booko, Jason-Shane Scott, Anthony Batarse, Gerald Webb"/>
    <x v="2"/>
    <s v="January 10, 2020"/>
    <n v="2021"/>
    <x v="32"/>
    <n v="10"/>
    <s v="R"/>
    <x v="0"/>
    <s v="Restricted"/>
    <n v="86"/>
    <s v="Short"/>
    <x v="8"/>
  </r>
  <r>
    <x v="4786"/>
    <x v="0"/>
    <s v="Socha Na Tha"/>
    <s v="Imtiaz Ali"/>
    <s v="Abhay Deol, Ayesha Takia, Apoorva Jha, Ayesha Jhulka, Rati Agnihotri, Sandhya Mridul, Suresh Oberoi, Manish Chaudhary"/>
    <x v="4"/>
    <s v="July 1, 2018"/>
    <n v="2021"/>
    <x v="19"/>
    <n v="21"/>
    <s v="TV-14"/>
    <x v="1"/>
    <s v="Guidance"/>
    <n v="137"/>
    <s v="Medium"/>
    <x v="4"/>
  </r>
  <r>
    <x v="4787"/>
    <x v="0"/>
    <s v="Soekarno"/>
    <s v="Hanung Bramantyo"/>
    <s v="Ario Bayu, Lukman Sardi, Maudy Koesnaedi, Tanta Ginting, Tika Bravani, Emir Mahira, Sujiwo Tedjo, Ayu Laksmi, Matias Muchus"/>
    <x v="58"/>
    <s v="January 5, 2019"/>
    <n v="2021"/>
    <x v="4"/>
    <n v="13"/>
    <s v="TV-MA"/>
    <x v="0"/>
    <s v="Restricted"/>
    <n v="142"/>
    <s v="Medium"/>
    <x v="3"/>
  </r>
  <r>
    <x v="4788"/>
    <x v="0"/>
    <s v="Solo Con Tu Pareja"/>
    <s v="Alfonso Cuarn"/>
    <s v="Luis de Icaza, Dobrina Liubomirova, Isabel Benet, Claudia Fernandez, Luz Mara Jerez, Claudia Ramrez, Astrid Hadad, Toshiro Hisaki, Daniel Gimnez Cacho, Carlos Nakasone, Ricardo Dalmacci, Nevil Wilton, John Keyser, Ral Valerio, Monserrat Ontiveros, Daniel Gimenez Cacho"/>
    <x v="38"/>
    <s v="September 1, 2018"/>
    <n v="2021"/>
    <x v="30"/>
    <n v="35"/>
    <s v="NR"/>
    <x v="4"/>
    <s v="Guidance"/>
    <n v="94"/>
    <s v="Medium"/>
    <x v="122"/>
  </r>
  <r>
    <x v="4789"/>
    <x v="0"/>
    <s v="Solo: A Star Wars Story"/>
    <s v="Ron Howard"/>
    <s v="Alden Ehrenreich, Woody Harrelson, Emilia Clarke, Donald Glover, Joonas Suotamo, Thandie Newton, Phoebe Waller-Bridge, Paul Bettany"/>
    <x v="2"/>
    <s v="January 9, 2019"/>
    <n v="2021"/>
    <x v="21"/>
    <n v="8"/>
    <s v="PG-13"/>
    <x v="1"/>
    <s v="Guidance"/>
    <n v="135"/>
    <s v="Medium"/>
    <x v="207"/>
  </r>
  <r>
    <x v="4790"/>
    <x v="0"/>
    <s v="Solo: A Star Wars Story (Spanish Version)"/>
    <s v="Ron Howard"/>
    <s v="Alden Ehrenreich, Woody Harrelson, Emilia Clarke, Donald Glover, Joonas Suotamo, Thandie Newton, Phoebe Waller-Bridge, Paul Bettany"/>
    <x v="2"/>
    <s v="January 9, 2019"/>
    <n v="2021"/>
    <x v="21"/>
    <n v="8"/>
    <s v="PG-13"/>
    <x v="1"/>
    <s v="Guidance"/>
    <n v="135"/>
    <s v="Medium"/>
    <x v="207"/>
  </r>
  <r>
    <x v="4791"/>
    <x v="0"/>
    <s v="Solomon Kane"/>
    <s v="Michael J. Bassett"/>
    <s v="James Purefoy, Pete Postlethwaite, Rachel Hurd-Wood, Alice Krige, Jason Flemyng, Mackenzie Crook, Patrick Hurd-Wood, Max von Sydow"/>
    <x v="547"/>
    <s v="February 15, 2018"/>
    <n v="2021"/>
    <x v="17"/>
    <n v="17"/>
    <s v="R"/>
    <x v="0"/>
    <s v="Restricted"/>
    <n v="104"/>
    <s v="Medium"/>
    <x v="193"/>
  </r>
  <r>
    <x v="4792"/>
    <x v="0"/>
    <s v="Some Freaks"/>
    <s v="Ian MacAllister-McDonald"/>
    <s v="Thomas Mann, Lily Mae Harrington, Ely Henry, Lachlan Buchanan, Marin Ireland, John Thorsen, Stephen Thorne, Shannon Hartman"/>
    <x v="2"/>
    <s v="December 18, 2017"/>
    <n v="2021"/>
    <x v="5"/>
    <n v="9"/>
    <s v="TV-MA"/>
    <x v="0"/>
    <s v="Restricted"/>
    <n v="97"/>
    <s v="Medium"/>
    <x v="21"/>
  </r>
  <r>
    <x v="4793"/>
    <x v="0"/>
    <s v="Something's Gotta Give"/>
    <s v="Nancy Meyers"/>
    <s v="Jack Nicholson, Diane Keaton, Keanu Reeves, Frances McDormand, Amanda Peet, Jon Favreau, Paul Michael Glaser, Rachel Ticotin"/>
    <x v="2"/>
    <s v="August 1, 2019"/>
    <n v="2021"/>
    <x v="13"/>
    <n v="23"/>
    <s v="PG-13"/>
    <x v="1"/>
    <s v="Guidance"/>
    <n v="128"/>
    <s v="Medium"/>
    <x v="35"/>
  </r>
  <r>
    <x v="4794"/>
    <x v="0"/>
    <s v="Son of a Gun"/>
    <s v="Julius Avery"/>
    <s v="Ewan McGregor, Brenton Thwaites, Alicia Vikander, Jacek Koman, Matt Nable, Tom Budge, Eddie Baroo, Nash Edgerton"/>
    <x v="548"/>
    <s v="July 19, 2018"/>
    <n v="2021"/>
    <x v="28"/>
    <n v="12"/>
    <s v="R"/>
    <x v="0"/>
    <s v="Restricted"/>
    <n v="109"/>
    <s v="Medium"/>
    <x v="155"/>
  </r>
  <r>
    <x v="4795"/>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2"/>
    <s v="May 17, 2020"/>
    <n v="2021"/>
    <x v="15"/>
    <n v="15"/>
    <s v="PG"/>
    <x v="2"/>
    <s v="Guidance"/>
    <n v="106"/>
    <s v="Medium"/>
    <x v="320"/>
  </r>
  <r>
    <x v="4796"/>
    <x v="0"/>
    <s v="Soul to Keep"/>
    <s v="David Allensworth, Monire"/>
    <s v="Sandra Mae Frank, Aurora Heimbach, Craig Fogel, Tony Spitz, Jordan Theodore, Kate Rose Reynolds, Jessie Jordan, Derek Long, Sophia Getz, Amelia Sheeler"/>
    <x v="2"/>
    <s v="July 1, 2019"/>
    <n v="2021"/>
    <x v="23"/>
    <n v="7"/>
    <s v="TV-MA"/>
    <x v="0"/>
    <s v="Restricted"/>
    <n v="94"/>
    <s v="Medium"/>
    <x v="143"/>
  </r>
  <r>
    <x v="4797"/>
    <x v="0"/>
    <s v="Sparkle"/>
    <s v="Sam O'Steen"/>
    <s v="Tony King, Mary Alice, Irene Cara, Dorian Harewood, Paul Lambert, Beatrice Winde, Lonette McKee"/>
    <x v="2"/>
    <s v="November 1, 2019"/>
    <n v="2021"/>
    <x v="43"/>
    <n v="50"/>
    <s v="PG"/>
    <x v="2"/>
    <s v="Guidance"/>
    <n v="98"/>
    <s v="Medium"/>
    <x v="142"/>
  </r>
  <r>
    <x v="4798"/>
    <x v="0"/>
    <s v="Speech &amp; Debate"/>
    <s v="Dan Harris"/>
    <s v="Liam James, Sarah Steele, Austin McKenzie, Roger Bart, Janeane Garofalo, Wendi McLendon-Covey, Kal Penn, Kimberly Williams-Paisley, Skylar Astin, Edgar Arreola, Sarah Baker"/>
    <x v="2"/>
    <s v="July 6, 2017"/>
    <n v="2021"/>
    <x v="5"/>
    <n v="9"/>
    <s v="PG-13"/>
    <x v="1"/>
    <s v="Guidance"/>
    <n v="96"/>
    <s v="Medium"/>
    <x v="22"/>
  </r>
  <r>
    <x v="4799"/>
    <x v="0"/>
    <s v="Spider-Man 3"/>
    <s v="Sam Raimi"/>
    <s v="Tobey Maguire, Kirsten Dunst, James Franco, Thomas Haden Church, Topher Grace, Bryce Dallas Howard, Rosemary Harris, J.K. Simmons, James Cromwell, Theresa Russell, Dylan Baker, Bill Nunn, Bruce Campbell, Elizabeth Banks"/>
    <x v="2"/>
    <s v="November 1, 2019"/>
    <n v="2021"/>
    <x v="18"/>
    <n v="19"/>
    <s v="PG-13"/>
    <x v="1"/>
    <s v="Guidance"/>
    <n v="139"/>
    <s v="Medium"/>
    <x v="26"/>
  </r>
  <r>
    <x v="4800"/>
    <x v="0"/>
    <s v="Spider-Man: Into the Spider-Verse"/>
    <s v="Peter Ramsey, Rodney Rothman, Bob Persichetti"/>
    <s v="Shameik Moore, Jake Johnson, Hailee Steinfeld, Brian Tyree Henry, Lauren Vlez, Mahershala Ali, Lily Tomlin, Kathryn Hahn, Liev Schreiber, Kimiko Glenn, Nicolas Cage, John Mulaney"/>
    <x v="2"/>
    <s v="June 26, 2019"/>
    <n v="2021"/>
    <x v="21"/>
    <n v="8"/>
    <s v="PG"/>
    <x v="2"/>
    <s v="Guidance"/>
    <n v="117"/>
    <s v="Medium"/>
    <x v="27"/>
  </r>
  <r>
    <x v="4801"/>
    <x v="0"/>
    <s v="Spitfire: The Plane that Saved the World"/>
    <s v="David Fairhead, Anthony Palmer"/>
    <s v="Charles Dance"/>
    <x v="1"/>
    <s v="November 1, 2019"/>
    <n v="2021"/>
    <x v="21"/>
    <n v="8"/>
    <s v="TV-14"/>
    <x v="1"/>
    <s v="Guidance"/>
    <n v="95"/>
    <s v="Medium"/>
    <x v="65"/>
  </r>
  <r>
    <x v="4802"/>
    <x v="0"/>
    <s v="Spotlight"/>
    <s v="Tom McCarthy"/>
    <s v="Mark Ruffalo, Michael Keaton, Rachel McAdams, Liev Schreiber, John Slattery, Brian d'Arcy James, Stanley Tucci, Billy Crudup, Paul Guilfoyle, Jamey Sheridan"/>
    <x v="2"/>
    <s v="July 22, 2020"/>
    <n v="2021"/>
    <x v="25"/>
    <n v="11"/>
    <s v="R"/>
    <x v="0"/>
    <s v="Restricted"/>
    <n v="129"/>
    <s v="Medium"/>
    <x v="44"/>
  </r>
  <r>
    <x v="4803"/>
    <x v="0"/>
    <s v="Spring Breakers"/>
    <s v="Harmony Korine"/>
    <s v="James Franco, Vanessa Hudgens, Selena Gomez, Ashley Benson, Rachel Korine, Jeff Jarrett, Gucci Mane, Heather Morris, Ash Lendzion, Emma Holzer"/>
    <x v="49"/>
    <s v="January 10, 2021"/>
    <n v="2021"/>
    <x v="10"/>
    <n v="14"/>
    <s v="R"/>
    <x v="0"/>
    <s v="Restricted"/>
    <n v="94"/>
    <s v="Medium"/>
    <x v="274"/>
  </r>
  <r>
    <x v="4804"/>
    <x v="0"/>
    <s v="Sprinter"/>
    <s v="Storm Saulter"/>
    <s v="Dale Elliott, Kadeem Wilson, Dennis Titus, David Alan Grier, Shantol Jackson, Lorraine Toussaint, Bryshere Gray, Quera South, Aiden Moodie"/>
    <x v="549"/>
    <s v="April 15, 2020"/>
    <n v="2021"/>
    <x v="21"/>
    <n v="8"/>
    <s v="TV-MA"/>
    <x v="0"/>
    <s v="Restricted"/>
    <n v="112"/>
    <s v="Medium"/>
    <x v="119"/>
  </r>
  <r>
    <x v="4805"/>
    <x v="0"/>
    <s v="Spy Kids"/>
    <s v="Robert Rodriguez"/>
    <s v="Antonio Banderas, Carla Gugino, Alan Cumming, Teri Hatcher, Cheech Marin, Danny Trejo, Robert Patrick, Tony Shalhoub, Alexa PenaVega, Daryl Sabara"/>
    <x v="2"/>
    <s v="April 1, 2019"/>
    <n v="2021"/>
    <x v="11"/>
    <n v="25"/>
    <s v="PG"/>
    <x v="2"/>
    <s v="Guidance"/>
    <n v="88"/>
    <s v="Short"/>
    <x v="17"/>
  </r>
  <r>
    <x v="4806"/>
    <x v="0"/>
    <s v="Spy Kids 2: The Island of Lost Dreams"/>
    <s v="Robert Rodriguez"/>
    <s v="Antonio Banderas, Carla Gugino, Alexa PenaVega, Daryl Sabara, Steve Buscemi, Mike Judge, Danny Trejo, Cheech Marin, Matt O'Leary, Emily Osment, Ricardo Montalban, Holland Taylor, Alan Cumming"/>
    <x v="2"/>
    <s v="March 8, 2019"/>
    <n v="2021"/>
    <x v="12"/>
    <n v="24"/>
    <s v="PG"/>
    <x v="2"/>
    <s v="Guidance"/>
    <n v="100"/>
    <s v="Medium"/>
    <x v="17"/>
  </r>
  <r>
    <x v="4807"/>
    <x v="0"/>
    <s v="Spy Kids 3: Game Over"/>
    <s v="Robert Rodriguez"/>
    <s v="Daryl Sabara, Sylvester Stallone, Ricardo Montalban, Alexa PenaVega"/>
    <x v="2"/>
    <s v="April 1, 2019"/>
    <n v="2021"/>
    <x v="13"/>
    <n v="23"/>
    <s v="PG"/>
    <x v="2"/>
    <s v="Guidance"/>
    <n v="83"/>
    <s v="Short"/>
    <x v="17"/>
  </r>
  <r>
    <x v="4808"/>
    <x v="0"/>
    <s v="Spy Time"/>
    <s v="Javier Ruiz Caldera"/>
    <s v="Imanol Arias, Quim Gutirrez, Alexandra Jimnez, Berto Romero, Carlos Areces, Eduardo Gmez, Dani El Rojo, Emilio Gutirrez Caba, Rossy de Palma, Slvia Abril"/>
    <x v="35"/>
    <s v="June 1, 2016"/>
    <n v="2021"/>
    <x v="25"/>
    <n v="11"/>
    <s v="TV-MA"/>
    <x v="0"/>
    <s v="Restricted"/>
    <n v="93"/>
    <s v="Medium"/>
    <x v="45"/>
  </r>
  <r>
    <x v="4809"/>
    <x v="0"/>
    <s v="St. Agatha"/>
    <s v="Darren Lynn Bousman"/>
    <s v="Sabrina Kern, Carolyn Hennesy, Courtney Halverson, Shaun Fletcher, Lindsay Seim, Hannah Fierman, Trin Miller, Seth Michaels, Justin Miles"/>
    <x v="2"/>
    <s v="August 8, 2019"/>
    <n v="2021"/>
    <x v="21"/>
    <n v="8"/>
    <s v="TV-MA"/>
    <x v="0"/>
    <s v="Restricted"/>
    <n v="103"/>
    <s v="Medium"/>
    <x v="143"/>
  </r>
  <r>
    <x v="4810"/>
    <x v="0"/>
    <s v="Staged Killer"/>
    <s v="Christopher Ray"/>
    <s v="Chrishell Hartley, Jason Dolley, Darrin Dewitt Henson, Nicole Bilderback, Charlie O'Connell, Chasty Ballesteros, Lyman Chen, Declan Joyce, Frank Rossi, Josh Nuncio"/>
    <x v="2"/>
    <s v="June 28, 2019"/>
    <n v="2021"/>
    <x v="23"/>
    <n v="7"/>
    <s v="TV-14"/>
    <x v="1"/>
    <s v="Guidance"/>
    <n v="88"/>
    <s v="Short"/>
    <x v="7"/>
  </r>
  <r>
    <x v="4811"/>
    <x v="0"/>
    <s v="Standoff"/>
    <s v="Adam Alleca"/>
    <s v="Thomas Jane, Laurence Fishburne, Joanna Douglas, John Tench, Ted Atherton, Jim Watson, Ella Ballentine"/>
    <x v="24"/>
    <s v="December 11, 2018"/>
    <n v="2021"/>
    <x v="25"/>
    <n v="11"/>
    <s v="R"/>
    <x v="0"/>
    <s v="Restricted"/>
    <n v="86"/>
    <s v="Short"/>
    <x v="12"/>
  </r>
  <r>
    <x v="481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s v="June 26, 2018"/>
    <n v="2021"/>
    <x v="5"/>
    <n v="9"/>
    <s v="PG-13"/>
    <x v="1"/>
    <s v="Guidance"/>
    <n v="152"/>
    <s v="Medium"/>
    <x v="207"/>
  </r>
  <r>
    <x v="4813"/>
    <x v="0"/>
    <s v="Starred Up"/>
    <s v="David Mackenzie"/>
    <s v="Jack O'Connell, Ben Mendelsohn, Rupert Friend, Sam Spruell, Anthony Welsh, David Ajala, Peter Ferdinando, Gershwyn Eustache Jnr, Ashley Chin, Raphael Sowole, Gilly Gilchrist, Tommy McDonnell"/>
    <x v="1"/>
    <s v="August 29, 2019"/>
    <n v="2021"/>
    <x v="4"/>
    <n v="13"/>
    <s v="TV-MA"/>
    <x v="0"/>
    <s v="Restricted"/>
    <n v="106"/>
    <s v="Medium"/>
    <x v="0"/>
  </r>
  <r>
    <x v="4814"/>
    <x v="0"/>
    <s v="Stealing History"/>
    <s v="Ola Flyum, David Hebditch"/>
    <s v="Nicolas Hope"/>
    <x v="2"/>
    <s v="July 1, 2016"/>
    <n v="2021"/>
    <x v="20"/>
    <n v="20"/>
    <s v="TV-PG"/>
    <x v="2"/>
    <s v="Guidance"/>
    <n v="52"/>
    <s v="Short"/>
    <x v="98"/>
  </r>
  <r>
    <x v="4815"/>
    <x v="0"/>
    <s v="Step Brothers"/>
    <s v="Adam McKay"/>
    <s v="Will Ferrell, John C. Reilly, Mary Steenburgen, Richard Jenkins, Adam Scott, Kathryn Hahn, Andrea Savage, Lurie Poston, Elizabeth Yozamp, Logan Manus, Rob Riggle"/>
    <x v="2"/>
    <s v="November 1, 2019"/>
    <n v="2021"/>
    <x v="16"/>
    <n v="18"/>
    <s v="R"/>
    <x v="0"/>
    <s v="Restricted"/>
    <n v="98"/>
    <s v="Medium"/>
    <x v="5"/>
  </r>
  <r>
    <x v="4816"/>
    <x v="0"/>
    <s v="Step Outside"/>
    <s v="Wael Ihsan"/>
    <s v="Kareem Mahmoud Abdel Aziz, Khaled El Sawy, Ahmed Fathy, Malak Koura, Ashraf Abdel Baqi"/>
    <x v="65"/>
    <s v="June 6, 2019"/>
    <n v="2021"/>
    <x v="21"/>
    <n v="8"/>
    <s v="TV-14"/>
    <x v="1"/>
    <s v="Guidance"/>
    <n v="89"/>
    <s v="Short"/>
    <x v="43"/>
  </r>
  <r>
    <x v="4817"/>
    <x v="0"/>
    <s v="Stephanie"/>
    <s v="Akiva Goldsman"/>
    <s v="Shree Cooks, Frank Grillo, Anna Torv"/>
    <x v="2"/>
    <s v="September 1, 2018"/>
    <n v="2021"/>
    <x v="5"/>
    <n v="9"/>
    <s v="R"/>
    <x v="0"/>
    <s v="Restricted"/>
    <n v="86"/>
    <s v="Short"/>
    <x v="55"/>
  </r>
  <r>
    <x v="4818"/>
    <x v="0"/>
    <s v="Sthaniya Sambaad"/>
    <s v="Arjun Gourisaria, Moinak Biswas"/>
    <s v="Suman Mukhopadhyay"/>
    <x v="4"/>
    <s v="March 15, 2018"/>
    <n v="2021"/>
    <x v="3"/>
    <n v="16"/>
    <s v="TV-14"/>
    <x v="1"/>
    <s v="Guidance"/>
    <n v="106"/>
    <s v="Medium"/>
    <x v="3"/>
  </r>
  <r>
    <x v="4819"/>
    <x v="0"/>
    <s v="Still"/>
    <s v="Chatchai Katenut, Manussa Vorasingha, Tanwarin Sukkhapisit, Poj Arnon"/>
    <s v="Mai Charoenpura, Akara Amarttayakul, Supakson Chaimongkol, Kachapa Toncharoen, Wiradit Srimalai, Vasana Chalakorn, Ratchanont Sukpragawp, Arisara Thongborisut"/>
    <x v="57"/>
    <s v="September 14, 2018"/>
    <n v="2021"/>
    <x v="3"/>
    <n v="16"/>
    <s v="TV-MA"/>
    <x v="0"/>
    <s v="Restricted"/>
    <n v="100"/>
    <s v="Medium"/>
    <x v="52"/>
  </r>
  <r>
    <x v="4820"/>
    <x v="0"/>
    <s v="Stink!"/>
    <s v="Jon J. Whelan"/>
    <s v="Jeffrey Hollender"/>
    <x v="2"/>
    <s v="November 1, 2018"/>
    <n v="2021"/>
    <x v="25"/>
    <n v="11"/>
    <s v="TV-PG"/>
    <x v="2"/>
    <s v="Guidance"/>
    <n v="91"/>
    <s v="Medium"/>
    <x v="65"/>
  </r>
  <r>
    <x v="4821"/>
    <x v="0"/>
    <s v="Stonehearst Asylum"/>
    <s v="Brad Anderson"/>
    <s v="Kate Beckinsale, Jim Sturgess, David Thewlis, Brendan Gleeson, Ben Kingsley, Michael Caine, Jason Flemyng, Sophie Kennedy Clark, Sinad Cusack, Edmund Kingsley"/>
    <x v="2"/>
    <s v="September 8, 2017"/>
    <n v="2021"/>
    <x v="28"/>
    <n v="12"/>
    <s v="PG-13"/>
    <x v="1"/>
    <s v="Guidance"/>
    <n v="113"/>
    <s v="Medium"/>
    <x v="94"/>
  </r>
  <r>
    <x v="4822"/>
    <x v="0"/>
    <s v="Story of an Egg"/>
    <s v="Raj B. Shetty"/>
    <s v="Raj B. Shetty, Usha Bhandary, Shailashree, Prakash Tuminadu, Amrutha Naik, Shreya Anchan, VJ Vineeth, Rahul Amin, Deepak Rai Panaje, Ramdas"/>
    <x v="4"/>
    <s v="October 15, 2017"/>
    <n v="2021"/>
    <x v="5"/>
    <n v="9"/>
    <s v="TV-PG"/>
    <x v="2"/>
    <s v="Guidance"/>
    <n v="132"/>
    <s v="Medium"/>
    <x v="4"/>
  </r>
  <r>
    <x v="4823"/>
    <x v="0"/>
    <s v="Straight Up"/>
    <s v="James Sweeney"/>
    <s v="James Sweeney, Katie Findlay, Randall Park, Hillary Anne Matthews, James Scully, Betsy Brandt"/>
    <x v="2"/>
    <s v="June 26, 2020"/>
    <n v="2021"/>
    <x v="22"/>
    <n v="6"/>
    <s v="TV-MA"/>
    <x v="0"/>
    <s v="Restricted"/>
    <n v="96"/>
    <s v="Medium"/>
    <x v="112"/>
  </r>
  <r>
    <x v="4824"/>
    <x v="0"/>
    <s v="Strange but True"/>
    <s v="Rowan Athale"/>
    <s v="Amy Ryan, Nick Robinson, Margaret Qualley, Greg Kinnear, Blythe Danner, Brian Cox, Connor Jessup"/>
    <x v="24"/>
    <s v="August 30, 2020"/>
    <n v="2021"/>
    <x v="23"/>
    <n v="7"/>
    <s v="PG-13"/>
    <x v="1"/>
    <s v="Guidance"/>
    <n v="96"/>
    <s v="Medium"/>
    <x v="13"/>
  </r>
  <r>
    <x v="4825"/>
    <x v="0"/>
    <s v="Stranger than Fiction"/>
    <s v="Marc Forster"/>
    <s v="Will Ferrell, Maggie Gyllenhaal, Dustin Hoffman, Queen Latifah, Emma Thompson, Kristin Chenoweth, Tony Hale, Tom Hulce, Linda Hunt"/>
    <x v="31"/>
    <s v="October 1, 2020"/>
    <n v="2021"/>
    <x v="20"/>
    <n v="20"/>
    <s v="PG-13"/>
    <x v="1"/>
    <s v="Guidance"/>
    <n v="113"/>
    <s v="Medium"/>
    <x v="35"/>
  </r>
  <r>
    <x v="4826"/>
    <x v="0"/>
    <s v="Strictly Ballroom"/>
    <s v="Baz Luhrmann"/>
    <s v="Paul Mercurio, Tara Morice, Bill Hunter, Pat Thomson, Gia Carides, Peter Whitford, Barry Otto, John Hannan"/>
    <x v="550"/>
    <s v="January 1, 2020"/>
    <n v="2021"/>
    <x v="41"/>
    <n v="34"/>
    <s v="PG"/>
    <x v="2"/>
    <s v="Guidance"/>
    <n v="95"/>
    <s v="Medium"/>
    <x v="321"/>
  </r>
  <r>
    <x v="4827"/>
    <x v="0"/>
    <s v="Stripes"/>
    <s v="Ivan Reitman"/>
    <s v="Bill Murray, Harold Ramis, Warren Oates, P.J. Soles, Sean Young, John Candy, John Larroquette, John Voldstad, John Diehl, Lance LeGault, Judge Reinhold"/>
    <x v="2"/>
    <s v="September 1, 2019"/>
    <n v="2021"/>
    <x v="47"/>
    <n v="45"/>
    <s v="R"/>
    <x v="0"/>
    <s v="Restricted"/>
    <n v="106"/>
    <s v="Medium"/>
    <x v="71"/>
  </r>
  <r>
    <x v="4828"/>
    <x v="0"/>
    <s v="Striptease"/>
    <s v="Andrew Bergman"/>
    <s v="Demi Moore, Burt Reynolds, Armand Assante, Ving Rhames, Robert Patrick, Paul Guilfoyle, Jerry Grayson, Rumer Willis, Robert Stanton, William Hill"/>
    <x v="2"/>
    <s v="January 1, 2021"/>
    <n v="2021"/>
    <x v="34"/>
    <n v="30"/>
    <s v="R"/>
    <x v="0"/>
    <s v="Restricted"/>
    <n v="117"/>
    <s v="Medium"/>
    <x v="2"/>
  </r>
  <r>
    <x v="4829"/>
    <x v="0"/>
    <s v="Stronger Than the World"/>
    <s v="Afonso Poyart"/>
    <s v="Jos Loreto, Cleo Pires, Milhem Cortaz, Jackson Antunes, Claudia Ohana, Rmulo Arantes Neto, Paloma Bernardi, Thaila Ayala, Rafinha Bastos, Felipe Titto"/>
    <x v="80"/>
    <s v="February 11, 2017"/>
    <n v="2021"/>
    <x v="32"/>
    <n v="10"/>
    <s v="NR"/>
    <x v="4"/>
    <s v="Guidance"/>
    <n v="123"/>
    <s v="Medium"/>
    <x v="53"/>
  </r>
  <r>
    <x v="4830"/>
    <x v="0"/>
    <s v="Stuart Little 2"/>
    <s v="Rob Minkoff"/>
    <s v="Michael J. Fox, Geena Davis, Hugh Laurie, Jonathan Lipnicki, Nathan Lane, Melanie Griffith, James Woods, Steve Zahn"/>
    <x v="2"/>
    <s v="January 1, 2020"/>
    <n v="2021"/>
    <x v="12"/>
    <n v="24"/>
    <s v="PG"/>
    <x v="2"/>
    <s v="Guidance"/>
    <n v="78"/>
    <s v="Short"/>
    <x v="17"/>
  </r>
  <r>
    <x v="4831"/>
    <x v="0"/>
    <s v="Submission"/>
    <s v="J.M. Berrios"/>
    <s v="Scott Pryor, Darrin Dewitt Henson, Eric Roberts, Kevin Sizemore, Lorynn York, John Gray, Sara McMann, Ovince Saint Preux"/>
    <x v="2"/>
    <s v="November 11, 2019"/>
    <n v="2021"/>
    <x v="23"/>
    <n v="7"/>
    <s v="TV-MA"/>
    <x v="0"/>
    <s v="Restricted"/>
    <n v="95"/>
    <s v="Medium"/>
    <x v="8"/>
  </r>
  <r>
    <x v="4832"/>
    <x v="0"/>
    <s v="Suburra"/>
    <s v="Stefano Sollima"/>
    <s v="Pierfrancesco Favino, Elio Germano, Claudio Amendola, Alessandro Borghi, Greta Scarano, Giulia Gorietti, Jean-Hugues Anglade, Antonello Fassari, Lidia Vitale"/>
    <x v="295"/>
    <s v="October 14, 2015"/>
    <n v="2021"/>
    <x v="25"/>
    <n v="11"/>
    <s v="NR"/>
    <x v="4"/>
    <s v="Guidance"/>
    <n v="135"/>
    <s v="Medium"/>
    <x v="20"/>
  </r>
  <r>
    <x v="4833"/>
    <x v="0"/>
    <s v="Suckseed"/>
    <s v="Chayanop Boonprakob"/>
    <s v="Jirayu La-ongmanee, Pachara Chirathivat, Nattasha Nauljam, Thawat Pornrattanaprasert"/>
    <x v="57"/>
    <s v="September 5, 2018"/>
    <n v="2021"/>
    <x v="15"/>
    <n v="15"/>
    <s v="TV-MA"/>
    <x v="0"/>
    <s v="Restricted"/>
    <n v="130"/>
    <s v="Medium"/>
    <x v="48"/>
  </r>
  <r>
    <x v="4834"/>
    <x v="0"/>
    <s v="Sudani from Nigeria"/>
    <s v="Zakariya"/>
    <s v="Soubin Shahir, Samuel Abiola Robinson, Savithri Sredharan, Aneesh Menon"/>
    <x v="4"/>
    <s v="August 1, 2018"/>
    <n v="2021"/>
    <x v="21"/>
    <n v="8"/>
    <s v="TV-14"/>
    <x v="1"/>
    <s v="Guidance"/>
    <n v="115"/>
    <s v="Medium"/>
    <x v="36"/>
  </r>
  <r>
    <x v="4835"/>
    <x v="0"/>
    <s v="Suicide (Hitabdut)"/>
    <s v="Benny Fredman"/>
    <s v="Mali Levi, Rotem Keinan, Dror Keren, Igal Naor"/>
    <x v="341"/>
    <s v="July 1, 2016"/>
    <n v="2021"/>
    <x v="28"/>
    <n v="12"/>
    <s v="TV-MA"/>
    <x v="0"/>
    <s v="Restricted"/>
    <n v="114"/>
    <s v="Medium"/>
    <x v="107"/>
  </r>
  <r>
    <x v="4836"/>
    <x v="0"/>
    <s v="Suite Franaise"/>
    <s v="Saul Dibb"/>
    <s v="Michelle Williams, Matthias Schoenaerts, Kristin Scott Thomas, Sam Riley, Ruth Wilson, Tom Schilling, Harriet Walter, Alexandra Maria Lara, Margot Robbie, Lambert Wilson"/>
    <x v="551"/>
    <s v="June 5, 2017"/>
    <n v="2021"/>
    <x v="28"/>
    <n v="12"/>
    <s v="TV-MA"/>
    <x v="0"/>
    <s v="Restricted"/>
    <n v="107"/>
    <s v="Medium"/>
    <x v="23"/>
  </r>
  <r>
    <x v="4837"/>
    <x v="0"/>
    <s v="Summer Night"/>
    <s v="Joseph Cross"/>
    <s v="Ellar Coltrane, Callan McAuliffe, Ian Nelson, Lana Condor, Analeigh Tipton, Melina Vidler, Bill Milner, Justin Chatwin, Ella Hunt, Elena Kampouris, Victoria Justice, Khris Davis, Hayden Szeto"/>
    <x v="2"/>
    <s v="March 19, 2020"/>
    <n v="2021"/>
    <x v="23"/>
    <n v="7"/>
    <s v="TV-MA"/>
    <x v="0"/>
    <s v="Restricted"/>
    <n v="93"/>
    <s v="Medium"/>
    <x v="34"/>
  </r>
  <r>
    <x v="4838"/>
    <x v="0"/>
    <s v="Summer of '92"/>
    <s v="Kasper Barfoed"/>
    <s v="Ulrich Thomsen, Henning Jensen, Mikkel Boe Flsgaard, Cyron Melville, Esben Smed Jensen, Gustav Dyekjaer Giese, Jon Lange, Allan Hyde, Johannes Lassen, Morten Vang Simonsen"/>
    <x v="552"/>
    <s v="July 10, 2016"/>
    <n v="2021"/>
    <x v="25"/>
    <n v="11"/>
    <s v="TV-MA"/>
    <x v="0"/>
    <s v="Restricted"/>
    <n v="94"/>
    <s v="Medium"/>
    <x v="119"/>
  </r>
  <r>
    <x v="4839"/>
    <x v="0"/>
    <s v="Sunrise"/>
    <s v="Partho Sen-Gupta"/>
    <s v="Adil Hussain, Tannishtha Chatterjee, Gulnaaz Ansari, Komal Gupta, Esha Amlani, Ashalata Wabgaonkar, Hridaynath Jadhav, Chinmay Kambli, Nandini Bora, Komal Gawade"/>
    <x v="151"/>
    <s v="March 15, 2017"/>
    <n v="2021"/>
    <x v="28"/>
    <n v="12"/>
    <s v="TV-MA"/>
    <x v="0"/>
    <s v="Restricted"/>
    <n v="85"/>
    <s v="Short"/>
    <x v="0"/>
  </r>
  <r>
    <x v="4840"/>
    <x v="0"/>
    <s v="Super Bheem Bana Vajraveer"/>
    <s v="Sumit Das"/>
    <s v="Sonal Kaushal, Rupa Bhimani, Julie Tejwani, Sabina Malik, Jigna Bharadhwaj, Rajesh Kawa"/>
    <x v="4"/>
    <s v="June 18, 2019"/>
    <n v="2021"/>
    <x v="21"/>
    <n v="8"/>
    <s v="TV-Y7"/>
    <x v="3"/>
    <s v="Safe"/>
    <n v="63"/>
    <s v="Short"/>
    <x v="80"/>
  </r>
  <r>
    <x v="4841"/>
    <x v="0"/>
    <s v="Super Dark Times"/>
    <s v="Kevin Phillips"/>
    <s v="Owen Campbell, Charlie Tahan, Elizabeth Cappuccino, Max Talisman, Amy Hargreaves, Sawyer Barth, Adea Lennox, Ethan Botwick"/>
    <x v="2"/>
    <s v="January 1, 2018"/>
    <n v="2021"/>
    <x v="5"/>
    <n v="9"/>
    <s v="TV-MA"/>
    <x v="0"/>
    <s v="Restricted"/>
    <n v="104"/>
    <s v="Medium"/>
    <x v="77"/>
  </r>
  <r>
    <x v="4842"/>
    <x v="0"/>
    <s v="Super Nani"/>
    <s v="Indra Kumar"/>
    <s v="Rekha, Randhir Kapoor, Sharman Joshi, Anupam Kher, Shweta Kumar, Varsha Usgaonkar, Rajesh Kumar, Shreya Narayan"/>
    <x v="4"/>
    <s v="March 1, 2018"/>
    <n v="2021"/>
    <x v="28"/>
    <n v="12"/>
    <s v="TV-PG"/>
    <x v="2"/>
    <s v="Guidance"/>
    <n v="127"/>
    <s v="Medium"/>
    <x v="36"/>
  </r>
  <r>
    <x v="4843"/>
    <x v="0"/>
    <s v="Superbad"/>
    <s v="Greg Mottola"/>
    <s v="Jonah Hill, Michael Cera, Christopher Mintz-Plasse, Bill Hader, Seth Rogen, Martha MacIsaac, Emma Stone, Aviva Baumann, Joe Lo Truglio, Kevin Corrigan"/>
    <x v="2"/>
    <s v="January 1, 2021"/>
    <n v="2021"/>
    <x v="18"/>
    <n v="19"/>
    <s v="R"/>
    <x v="0"/>
    <s v="Restricted"/>
    <n v="113"/>
    <s v="Medium"/>
    <x v="29"/>
  </r>
  <r>
    <x v="4844"/>
    <x v="0"/>
    <s v="Superfly"/>
    <s v="Gordon Parks"/>
    <s v="Ron O'Neal, Carl Lee, Sheila Frazier, Julius Harris, Charles McGregor, Nate Adams, Polly Niles, Yvonne Delaine"/>
    <x v="2"/>
    <s v="November 1, 2019"/>
    <n v="2021"/>
    <x v="46"/>
    <n v="54"/>
    <s v="R"/>
    <x v="0"/>
    <s v="Restricted"/>
    <n v="91"/>
    <s v="Medium"/>
    <x v="9"/>
  </r>
  <r>
    <x v="4845"/>
    <x v="0"/>
    <s v="Superman Returns"/>
    <s v="Bryan Singer"/>
    <s v="Brandon Routh, Kate Bosworth, Kevin Spacey, James Marsden, Parker Posey, Frank Langella, Sam Huntington, Eva Marie Saint, Marlon Brando, Kal Penn"/>
    <x v="2"/>
    <s v="October 1, 2019"/>
    <n v="2021"/>
    <x v="20"/>
    <n v="20"/>
    <s v="PG-13"/>
    <x v="1"/>
    <s v="Guidance"/>
    <n v="154"/>
    <s v="Medium"/>
    <x v="26"/>
  </r>
  <r>
    <x v="4846"/>
    <x v="0"/>
    <s v="Superstar"/>
    <s v="Bruce McCulloch"/>
    <s v="Molly Shannon, Will Ferrell, Elaine Hendrix, Harland Williams, Mark McKinney, Glynis Johns, Jason Blicker, Gerry Bamman, Emmy Laybourne, Jennifer Irwin, Tom Green"/>
    <x v="2"/>
    <s v="November 20, 2019"/>
    <n v="2021"/>
    <x v="31"/>
    <n v="27"/>
    <s v="PG-13"/>
    <x v="1"/>
    <s v="Guidance"/>
    <n v="82"/>
    <s v="Short"/>
    <x v="5"/>
  </r>
  <r>
    <x v="4847"/>
    <x v="0"/>
    <s v="Surat Dari Praha"/>
    <s v="Angga Dwimas Sasongko"/>
    <s v="Tio Pakusadewo, Julie Estelle, Widyawati, Rio Dewanto, Chicco Jerikho, Jajang C. Noer, Shafira Umm"/>
    <x v="58"/>
    <s v="October 9, 2018"/>
    <n v="2021"/>
    <x v="32"/>
    <n v="10"/>
    <s v="TV-14"/>
    <x v="1"/>
    <s v="Guidance"/>
    <n v="98"/>
    <s v="Medium"/>
    <x v="23"/>
  </r>
  <r>
    <x v="4848"/>
    <x v="0"/>
    <s v="Survivors Guide to Prison"/>
    <s v="Matthew Cooke"/>
    <s v="Susan Sarandon"/>
    <x v="2"/>
    <s v="May 24, 2018"/>
    <n v="2021"/>
    <x v="5"/>
    <n v="9"/>
    <s v="TV-MA"/>
    <x v="0"/>
    <s v="Restricted"/>
    <n v="103"/>
    <s v="Medium"/>
    <x v="65"/>
  </r>
  <r>
    <x v="4849"/>
    <x v="0"/>
    <s v="Susanne Bartsch: On Top"/>
    <s v="Anthony Caronna, Alexander Smith"/>
    <s v="Susanne Bartsch"/>
    <x v="2"/>
    <s v="December 10, 2018"/>
    <n v="2021"/>
    <x v="5"/>
    <n v="9"/>
    <s v="TV-MA"/>
    <x v="0"/>
    <s v="Restricted"/>
    <n v="86"/>
    <s v="Short"/>
    <x v="41"/>
  </r>
  <r>
    <x v="4850"/>
    <x v="0"/>
    <s v="Swami"/>
    <s v="Basu Chatterjee"/>
    <s v="Shabana Azmi, Girish Karnad, Vikram, Dheeraj Kumar, Shashikala, Utpal Dutt, Preeti Ganguli, Sudha Shivpuri"/>
    <x v="4"/>
    <s v="December 31, 2019"/>
    <n v="2021"/>
    <x v="62"/>
    <n v="49"/>
    <s v="TV-PG"/>
    <x v="2"/>
    <s v="Guidance"/>
    <n v="123"/>
    <s v="Medium"/>
    <x v="0"/>
  </r>
  <r>
    <x v="4851"/>
    <x v="0"/>
    <s v="Sweeney Todd: The Demon Barber of Fleet Street"/>
    <s v="Tim Burton"/>
    <s v="Johnny Depp, Helena Bonham Carter, Alan Rickman, Timothy Spall, Sacha Baron Cohen, Jamie Campbell Bower, Laura Michelle Kelly, Jayne Wisener, Ed Sanders"/>
    <x v="31"/>
    <s v="January 1, 2020"/>
    <n v="2021"/>
    <x v="18"/>
    <n v="19"/>
    <s v="R"/>
    <x v="0"/>
    <s v="Restricted"/>
    <n v="116"/>
    <s v="Medium"/>
    <x v="322"/>
  </r>
  <r>
    <x v="4852"/>
    <x v="0"/>
    <s v="Sweet Virginia"/>
    <s v="Jamie M. Dagg"/>
    <s v="Jon Bernthal, Christopher Abbott, Imogen Poots, Rosemarie DeWitt, Odessa Young, Joseph Lyle Taylor, Jonathan Tucker, Garry Chalk, Jared Abrahamson, Gabrielle Rose"/>
    <x v="14"/>
    <s v="December 1, 2019"/>
    <n v="2021"/>
    <x v="5"/>
    <n v="9"/>
    <s v="R"/>
    <x v="0"/>
    <s v="Restricted"/>
    <n v="93"/>
    <s v="Medium"/>
    <x v="77"/>
  </r>
  <r>
    <x v="4853"/>
    <x v="0"/>
    <s v="Swiss Army Man"/>
    <s v="Dan Kwan, Daniel Scheinert"/>
    <s v="Paul Dano, Daniel Radcliffe, Mary Elizabeth Winstead, Antonia Ribero, Timothy Eulich, Richard Gross, Marika Casteel, Andy Hull, Aaron Marshall, Shane Carruth"/>
    <x v="431"/>
    <s v="January 30, 2019"/>
    <n v="2021"/>
    <x v="32"/>
    <n v="10"/>
    <s v="R"/>
    <x v="0"/>
    <s v="Restricted"/>
    <n v="97"/>
    <s v="Medium"/>
    <x v="22"/>
  </r>
  <r>
    <x v="4854"/>
    <x v="0"/>
    <s v="Sword Master"/>
    <s v="Derek Yee"/>
    <s v="Kenny Lin, Peter Ho, Jiang Mengjie, Jiang Yiyan, Paw Hee Ching"/>
    <x v="23"/>
    <s v="June 10, 2017"/>
    <n v="2021"/>
    <x v="32"/>
    <n v="10"/>
    <s v="TV-MA"/>
    <x v="0"/>
    <s v="Restricted"/>
    <n v="108"/>
    <s v="Medium"/>
    <x v="53"/>
  </r>
  <r>
    <x v="4855"/>
    <x v="0"/>
    <s v="Sword Masters: Two Champions of Shaolin"/>
    <s v="Cheh Chang"/>
    <s v="Meng Lo, Sheng Chiang, Li Wang, Siu-Ho Chin, Feng Lu, Chien Sun, Hsueh-erh Wen, Tai-Ping Yu"/>
    <x v="25"/>
    <s v="August 16, 2018"/>
    <n v="2021"/>
    <x v="37"/>
    <n v="46"/>
    <s v="R"/>
    <x v="0"/>
    <s v="Restricted"/>
    <n v="101"/>
    <s v="Medium"/>
    <x v="32"/>
  </r>
  <r>
    <x v="4856"/>
    <x v="0"/>
    <s v="Taal"/>
    <s v="Subhash Ghai"/>
    <s v="Anil Kapoor, Aishwarya Rai Bachchan, Akshaye Khanna, Amrish Puri, Alok Nath, Mita Vasisht, Saurabh Shukla, Supriya Karnik"/>
    <x v="4"/>
    <s v="March 1, 2018"/>
    <n v="2021"/>
    <x v="31"/>
    <n v="27"/>
    <s v="TV-PG"/>
    <x v="2"/>
    <s v="Guidance"/>
    <n v="177"/>
    <s v="Medium"/>
    <x v="51"/>
  </r>
  <r>
    <x v="4857"/>
    <x v="0"/>
    <s v="Tahaan"/>
    <s v="Santosh Sivan"/>
    <s v="Purav Bhandare, Anupam Kher, Rahul Bose, Victor Banerjee, Ankush Dubey, Rasika Dugal, Rahul Khanna, Sana Shaikh, Dheirya Sonecha, Fatima Sana Shaikh, Sarika"/>
    <x v="4"/>
    <s v="July 15, 2018"/>
    <n v="2021"/>
    <x v="16"/>
    <n v="18"/>
    <s v="TV-14"/>
    <x v="1"/>
    <s v="Guidance"/>
    <n v="95"/>
    <s v="Medium"/>
    <x v="3"/>
  </r>
  <r>
    <x v="4858"/>
    <x v="0"/>
    <s v="Take Me Home Tonight"/>
    <s v="Michael Dowse"/>
    <s v="Topher Grace, Anna Faris, Dan Fogler, Teresa Palmer, Chris Pratt, Michael Biehn, Jeanie Hackett, Lucy Punch, Michelle Trachtenberg, Demetri Martin"/>
    <x v="28"/>
    <s v="May 16, 2019"/>
    <n v="2021"/>
    <x v="15"/>
    <n v="15"/>
    <s v="R"/>
    <x v="0"/>
    <s v="Restricted"/>
    <n v="97"/>
    <s v="Medium"/>
    <x v="35"/>
  </r>
  <r>
    <x v="4859"/>
    <x v="0"/>
    <s v="Tamanchey"/>
    <s v="Navneet Behal"/>
    <s v="Nikhil Dwivedi, Richa Chadha, Damandeep Singh Baggan, Vijay Pande, Talib Mehdi, Tushar Phulke, Mahesh Gupta, Prasad Labhe"/>
    <x v="4"/>
    <s v="October 15, 2017"/>
    <n v="2021"/>
    <x v="28"/>
    <n v="12"/>
    <s v="TV-MA"/>
    <x v="0"/>
    <s v="Restricted"/>
    <n v="111"/>
    <s v="Medium"/>
    <x v="177"/>
  </r>
  <r>
    <x v="4860"/>
    <x v="0"/>
    <s v="Tarif de nuit"/>
    <s v="Julien Seri"/>
    <s v="Jonathan Howard, Jonathan Demurger, Fanny Valette, Jess Liaudin"/>
    <x v="29"/>
    <s v="March 1, 2018"/>
    <n v="2021"/>
    <x v="25"/>
    <n v="11"/>
    <s v="TV-MA"/>
    <x v="0"/>
    <s v="Restricted"/>
    <n v="81"/>
    <s v="Short"/>
    <x v="107"/>
  </r>
  <r>
    <x v="4861"/>
    <x v="0"/>
    <s v="Tarzan"/>
    <s v="Chris Buck, Kevin Lima"/>
    <s v="Tony Goldwyn, Minnie Driver, Glenn Close, Brian Blessed, Nigel Hawthorne, Rosie O'Donnell, Lance Henriksen, Wayne Knight, Alex D. Linz"/>
    <x v="2"/>
    <s v="June 23, 2018"/>
    <n v="2021"/>
    <x v="31"/>
    <n v="27"/>
    <s v="G"/>
    <x v="2"/>
    <s v="Guidance"/>
    <n v="89"/>
    <s v="Short"/>
    <x v="80"/>
  </r>
  <r>
    <x v="4862"/>
    <x v="0"/>
    <s v="Tarzan 2"/>
    <s v="Brian Smith"/>
    <s v="Harrison Chad, George Carlin, Brad Garrett, Ron Perlman, Estelle Harris, Glenn Close, Lance Henriksen, Brenda Grate, Harrison Fahn"/>
    <x v="2"/>
    <s v="June 23, 2017"/>
    <n v="2021"/>
    <x v="19"/>
    <n v="21"/>
    <s v="G"/>
    <x v="2"/>
    <s v="Guidance"/>
    <n v="72"/>
    <s v="Short"/>
    <x v="80"/>
  </r>
  <r>
    <x v="4863"/>
    <x v="0"/>
    <s v="Tattah"/>
    <s v="Sameh Abdulaziz"/>
    <s v="Mohamed Saad, Dolly Shahin, Marwa, Hayatem, Sayed Rajab, Omar Mustafa Metwally, Samy Maghawry, Nabil Issa, Ragaa Al-Geddawy, Samir Ghanem"/>
    <x v="65"/>
    <s v="May 9, 2019"/>
    <n v="2021"/>
    <x v="4"/>
    <n v="13"/>
    <s v="TV-14"/>
    <x v="1"/>
    <s v="Guidance"/>
    <n v="112"/>
    <s v="Medium"/>
    <x v="43"/>
  </r>
  <r>
    <x v="4864"/>
    <x v="0"/>
    <s v="Tayo the Little Bus Movie: Mission Ace"/>
    <s v="Ryu Jung-woo"/>
    <s v="Moon Nam-sook, Jeong Hye-ok, Choe Hana, Gim Yeong-seon"/>
    <x v="2"/>
    <s v="July 1, 2019"/>
    <n v="2021"/>
    <x v="32"/>
    <n v="10"/>
    <s v="TV-Y7"/>
    <x v="3"/>
    <s v="Safe"/>
    <n v="48"/>
    <s v="Short"/>
    <x v="80"/>
  </r>
  <r>
    <x v="4865"/>
    <x v="0"/>
    <s v="Teen Patti"/>
    <s v="Leena Yadav"/>
    <s v="Amitabh Bachchan, Madhavan, Ben Kingsley, Shraddha Kapoor, Siddharth Kher, Dhruv Ganesh, Vaibhav Talwar"/>
    <x v="4"/>
    <s v="March 1, 2018"/>
    <n v="2021"/>
    <x v="3"/>
    <n v="16"/>
    <s v="TV-PG"/>
    <x v="2"/>
    <s v="Guidance"/>
    <n v="137"/>
    <s v="Medium"/>
    <x v="20"/>
  </r>
  <r>
    <x v="4866"/>
    <x v="0"/>
    <s v="Teenage Cocktail"/>
    <s v="John Carchietta"/>
    <s v="Nichole Bloom, Fabianne Therese, Michelle Borth, Pat Healy, AJ Bowen, Joshua Leonard"/>
    <x v="2"/>
    <s v="January 15, 2017"/>
    <n v="2021"/>
    <x v="32"/>
    <n v="10"/>
    <s v="TV-MA"/>
    <x v="0"/>
    <s v="Restricted"/>
    <n v="89"/>
    <s v="Short"/>
    <x v="111"/>
  </r>
  <r>
    <x v="4867"/>
    <x v="0"/>
    <s v="Teenage Mutant Ninja Turtles"/>
    <s v="Kevin Munroe"/>
    <s v="Chris Evans, Sarah Michelle Gellar, Mako Iwamatsu, Kevin Smith, Patrick Stewart, Zhang Ziyi, Laurence Fishburne, Mitchell Whitfield, James Arnold Taylor, Mikey Kelley, Nolan North"/>
    <x v="165"/>
    <s v="May 1, 2019"/>
    <n v="2021"/>
    <x v="18"/>
    <n v="19"/>
    <s v="PG"/>
    <x v="2"/>
    <s v="Guidance"/>
    <n v="87"/>
    <s v="Short"/>
    <x v="17"/>
  </r>
  <r>
    <x v="4868"/>
    <x v="0"/>
    <s v="Teenage Mutant Ninja Turtles II: The Secret of the Ooze"/>
    <s v="Michael Pressman"/>
    <s v="Paige Turco, David Warner, Mark Caso, Michelan Sisti, Leif Tilden, Kenn Scott, Kevin Clash, Ernie Reyes Jr., Franois Chau, Kevin Nash"/>
    <x v="553"/>
    <s v="January 1, 2020"/>
    <n v="2021"/>
    <x v="30"/>
    <n v="35"/>
    <s v="PG"/>
    <x v="2"/>
    <s v="Guidance"/>
    <n v="88"/>
    <s v="Short"/>
    <x v="17"/>
  </r>
  <r>
    <x v="4869"/>
    <x v="0"/>
    <s v="Tees Maar Khan"/>
    <s v="Farah Khan"/>
    <s v="Katrina Kaif, Akshay Kumar, Akshaye Khanna, Arya Babbar, Rajiv Lakshman, Raghu Ram, Vijay Maurya, Dharampal, Ali Asghar, Murli Sharma"/>
    <x v="4"/>
    <s v="August 2, 2018"/>
    <n v="2021"/>
    <x v="3"/>
    <n v="16"/>
    <s v="TV-PG"/>
    <x v="2"/>
    <s v="Guidance"/>
    <n v="125"/>
    <s v="Medium"/>
    <x v="48"/>
  </r>
  <r>
    <x v="4870"/>
    <x v="0"/>
    <s v="Temporada de Caza"/>
    <s v="Natalia Garagiola"/>
    <s v="Germn Palacios, Lautaro Bettoni, Boy Olmi, Rita Pauls, Pilar Benitez Vibart, Diana Szeinblum"/>
    <x v="554"/>
    <s v="July 15, 2018"/>
    <n v="2021"/>
    <x v="5"/>
    <n v="9"/>
    <s v="TV-MA"/>
    <x v="0"/>
    <s v="Restricted"/>
    <n v="108"/>
    <s v="Medium"/>
    <x v="3"/>
  </r>
  <r>
    <x v="4871"/>
    <x v="0"/>
    <s v="Ten Years"/>
    <s v="Jevons Au, Zune Kwok, Chow Kwun-wai, Ng Ka-Leung, Wong Fei-Pang"/>
    <s v="Wong Jing, Lau Ho-Chi, Leung Kin-Ping"/>
    <x v="25"/>
    <s v="February 12, 2019"/>
    <n v="2021"/>
    <x v="25"/>
    <n v="11"/>
    <s v="TV-MA"/>
    <x v="0"/>
    <s v="Restricted"/>
    <n v="102"/>
    <s v="Medium"/>
    <x v="0"/>
  </r>
  <r>
    <x v="4872"/>
    <x v="0"/>
    <s v="Terminator 3: Rise of the Machines"/>
    <s v="Jonathan Mostow"/>
    <s v="Arnold Schwarzenegger, Nick Stahl, Claire Danes, Kristanna Loken, David Andrews, Mark Famiglietti, Earl Boen, Moira Sinise, Chopper Bernet, Christopher Lawford"/>
    <x v="555"/>
    <s v="January 1, 2020"/>
    <n v="2021"/>
    <x v="13"/>
    <n v="23"/>
    <s v="R"/>
    <x v="0"/>
    <s v="Restricted"/>
    <n v="109"/>
    <s v="Medium"/>
    <x v="26"/>
  </r>
  <r>
    <x v="4873"/>
    <x v="0"/>
    <s v="Terminator Salvation"/>
    <s v="McG"/>
    <s v="Christian Bale, Sam Worthington, Moon Bloodgood, Helena Bonham Carter, Anton Yelchin, Jadagrace, Bryce Dallas Howard, Common, Jane Alexander, Michael Ironside"/>
    <x v="556"/>
    <s v="January 1, 2020"/>
    <n v="2021"/>
    <x v="17"/>
    <n v="17"/>
    <s v="PG-13"/>
    <x v="1"/>
    <s v="Guidance"/>
    <n v="115"/>
    <s v="Medium"/>
    <x v="26"/>
  </r>
  <r>
    <x v="4874"/>
    <x v="0"/>
    <s v="Terra"/>
    <s v="Yann Arthus-Bertrand, Michael Pitiot"/>
    <s v="Vanessa Paradis"/>
    <x v="29"/>
    <s v="May 1, 2016"/>
    <n v="2021"/>
    <x v="25"/>
    <n v="11"/>
    <s v="TV-PG"/>
    <x v="2"/>
    <s v="Guidance"/>
    <n v="98"/>
    <s v="Medium"/>
    <x v="98"/>
  </r>
  <r>
    <x v="4875"/>
    <x v="0"/>
    <s v="Terrifier"/>
    <s v="Damien Leone"/>
    <s v="Jenna Kanell, Samantha Scaffidi, David Howard Thornton, Catherine Corcoran, Pooya Mohseni, Matt McAllister, Katie Maguire, Gino Cafarelli, Cory DuVal, Michael Leavy"/>
    <x v="2"/>
    <s v="September 1, 2018"/>
    <n v="2021"/>
    <x v="5"/>
    <n v="9"/>
    <s v="TV-MA"/>
    <x v="0"/>
    <s v="Restricted"/>
    <n v="84"/>
    <s v="Short"/>
    <x v="227"/>
  </r>
  <r>
    <x v="4876"/>
    <x v="0"/>
    <s v="Teshan"/>
    <s v="Sukhbir Singh"/>
    <s v="Happy Raikoti, Diljott, Prince Kanwaljit Singh, Karamjit Anmol, Harinder Bhullar, Virast Sandhu, Anita Devgan, Simran Sehajpal"/>
    <x v="4"/>
    <s v="October 15, 2017"/>
    <n v="2021"/>
    <x v="32"/>
    <n v="10"/>
    <s v="TV-PG"/>
    <x v="2"/>
    <s v="Guidance"/>
    <n v="133"/>
    <s v="Medium"/>
    <x v="4"/>
  </r>
  <r>
    <x v="4877"/>
    <x v="0"/>
    <s v="Tezz"/>
    <s v="Priyadarshan"/>
    <s v="Anil Kapoor, Ajay Devgn, Boman Irani, Kangna Ranaut, Zayed Khan, Mallika Sherawat, Avika Gor, Dominic Power, Sameera Reddy, Mohanlal"/>
    <x v="320"/>
    <s v="December 1, 2017"/>
    <n v="2021"/>
    <x v="10"/>
    <n v="14"/>
    <s v="TV-MA"/>
    <x v="0"/>
    <s v="Restricted"/>
    <n v="121"/>
    <s v="Medium"/>
    <x v="50"/>
  </r>
  <r>
    <x v="4878"/>
    <x v="1"/>
    <s v="Th Eena Meena Deeka Chase Comedy Show"/>
    <s v="Dheeraj Berry"/>
    <s v="Sanjay Keni, Priya Raina"/>
    <x v="4"/>
    <s v="March 31, 2018"/>
    <n v="2021"/>
    <x v="25"/>
    <n v="11"/>
    <s v="TV-Y7"/>
    <x v="3"/>
    <s v="Safe"/>
    <s v="1 Season"/>
    <s v="Seasons"/>
    <x v="182"/>
  </r>
  <r>
    <x v="4879"/>
    <x v="0"/>
    <s v="The 4th Company"/>
    <s v="Mitzi Vanessa Arreola, Amir Galvan Cervera"/>
    <s v="Adrian Ladron, Andoni Gracia, Hernn Mendoza, Gabino Rodrguez, Daro T. Pie, Manuel Ojeda"/>
    <x v="171"/>
    <s v="April 6, 2018"/>
    <n v="2021"/>
    <x v="32"/>
    <n v="10"/>
    <s v="TV-MA"/>
    <x v="0"/>
    <s v="Restricted"/>
    <n v="117"/>
    <s v="Medium"/>
    <x v="53"/>
  </r>
  <r>
    <x v="4880"/>
    <x v="0"/>
    <s v="The Adderall Diaries"/>
    <s v="Pamela Romanowsky"/>
    <s v="James Franco, Ed Harris, Amber Heard, Jim Parrack, Timothe Chalamet, Wilmer Valderrama, Cynthia Nixon, Christian Slater, Michael Cristofer, Danny Flaherty, Adam LeFevre"/>
    <x v="2"/>
    <s v="July 15, 2018"/>
    <n v="2021"/>
    <x v="25"/>
    <n v="11"/>
    <s v="R"/>
    <x v="0"/>
    <s v="Restricted"/>
    <n v="87"/>
    <s v="Short"/>
    <x v="13"/>
  </r>
  <r>
    <x v="4881"/>
    <x v="0"/>
    <s v="The Adventure Club"/>
    <s v="Geoff Anderson"/>
    <s v="Sam Ashe Arnold, Jakob Davies, Dalila Bela, Robin Dunne, Gabrielle Miller, Billy Zane, Josh McDonald, Lorne Cardinal, Kim Coates, Glenn Paradis"/>
    <x v="24"/>
    <s v="May 10, 2017"/>
    <n v="2021"/>
    <x v="32"/>
    <n v="10"/>
    <s v="TV-Y7"/>
    <x v="3"/>
    <s v="Safe"/>
    <n v="88"/>
    <s v="Short"/>
    <x v="80"/>
  </r>
  <r>
    <x v="4882"/>
    <x v="0"/>
    <s v="The Adventures of Sharkboy and Lavagirl"/>
    <s v="Robert Rodriguez"/>
    <s v="Taylor Lautner, Taylor Dooley, Cayden Boyd, George Lopez, David Arquette, Kristin Davis, Jacob Davich, Sasha Pieterse, Rico Torres"/>
    <x v="2"/>
    <s v="December 2, 2020"/>
    <n v="2021"/>
    <x v="19"/>
    <n v="21"/>
    <s v="PG"/>
    <x v="2"/>
    <s v="Guidance"/>
    <n v="93"/>
    <s v="Medium"/>
    <x v="80"/>
  </r>
  <r>
    <x v="4883"/>
    <x v="0"/>
    <s v="The Adventures of Tintin"/>
    <s v="Steven Spielberg"/>
    <s v="Jamie Bell, Andy Serkis, Daniel Craig, Nick Frost, Simon Pegg, Daniel Mays, Gad Elmaleh, Toby Jones, Joe Starr"/>
    <x v="557"/>
    <s v="November 20, 2019"/>
    <n v="2021"/>
    <x v="15"/>
    <n v="15"/>
    <s v="PG"/>
    <x v="2"/>
    <s v="Guidance"/>
    <n v="107"/>
    <s v="Medium"/>
    <x v="80"/>
  </r>
  <r>
    <x v="4884"/>
    <x v="0"/>
    <s v="The Aerial"/>
    <s v="Esteban Sapir"/>
    <s v="Rafael Ferro, Sol Moreno, Jonathan Sandor, Alejandro Urdapilleta, Julieta Cardinali, Florencia Raggi, Valeria Bertuccelli, Ral Hochman, Ricardo Merkin, Carlos Pieyro"/>
    <x v="42"/>
    <s v="April 1, 2018"/>
    <n v="2021"/>
    <x v="18"/>
    <n v="19"/>
    <s v="TV-MA"/>
    <x v="0"/>
    <s v="Restricted"/>
    <n v="99"/>
    <s v="Medium"/>
    <x v="128"/>
  </r>
  <r>
    <x v="4885"/>
    <x v="0"/>
    <s v="The Age of Shadows"/>
    <s v="Jee-woon Kim"/>
    <s v="Kang-ho Song, Gong Yoo, Ji-min Han, Tae-goo Eom, Sung-rok Shin, Hee-soon Park, Young-ju Seo, Song Kang-ho"/>
    <x v="68"/>
    <s v="January 1, 2018"/>
    <n v="2021"/>
    <x v="32"/>
    <n v="10"/>
    <s v="TV-MA"/>
    <x v="0"/>
    <s v="Restricted"/>
    <n v="140"/>
    <s v="Medium"/>
    <x v="53"/>
  </r>
  <r>
    <x v="4886"/>
    <x v="0"/>
    <s v="The American President"/>
    <s v="Rob Reiner"/>
    <s v="Michael Douglas, Annette Bening, Martin Sheen, Michael J. Fox, David Paymer, Samantha Mathis, John Mahoney, Anna Deavere Smith, Nina Siemaszko, Wendie Malick, Shawna Waldron, Richard Dreyfuss, Joshua Malina"/>
    <x v="2"/>
    <s v="January 1, 2021"/>
    <n v="2021"/>
    <x v="39"/>
    <n v="31"/>
    <s v="PG-13"/>
    <x v="1"/>
    <s v="Guidance"/>
    <n v="113"/>
    <s v="Medium"/>
    <x v="34"/>
  </r>
  <r>
    <x v="4887"/>
    <x v="0"/>
    <s v="The Amityville Horror"/>
    <s v="Andrew Douglas"/>
    <s v="Ryan Reynolds, Melissa George, Chlo Grace Moretz, Jesse James, Jimmy Bennett, Rachel Nichols, Philip Baker Hall, Isabel Conner, Brendan Donaldson, Annabel Armour"/>
    <x v="2"/>
    <s v="January 1, 2020"/>
    <n v="2021"/>
    <x v="19"/>
    <n v="21"/>
    <s v="R"/>
    <x v="0"/>
    <s v="Restricted"/>
    <n v="89"/>
    <s v="Short"/>
    <x v="55"/>
  </r>
  <r>
    <x v="4888"/>
    <x v="0"/>
    <s v="The Angry Birds Movie 2"/>
    <s v="Thurop Van Orman, John Rice"/>
    <s v="Jason Sudeikis, Rachel Bloom, Leslie Jones, Josh Gad, Bill Hader, Danny McBride, Awkwafina, Sterling K. Brown, Tiffany Haddish, Eugenio Derbez"/>
    <x v="558"/>
    <s v="February 27, 2020"/>
    <n v="2021"/>
    <x v="23"/>
    <n v="7"/>
    <s v="PG"/>
    <x v="2"/>
    <s v="Guidance"/>
    <n v="97"/>
    <s v="Medium"/>
    <x v="17"/>
  </r>
  <r>
    <x v="4889"/>
    <x v="0"/>
    <s v="The Ant's Scream"/>
    <s v="Sameh Abdulaziz"/>
    <s v="Amr Abdel-Geleel, Rania Yousef, Salloum Haddad, Hesham Al-Meligy, Farida Al-Gready, Ahmad Wafiq, Mohamed Abo El Hassan, Amr Sakr, Ahmed Gamal Saeed, Riham Ayman"/>
    <x v="65"/>
    <s v="June 13, 2019"/>
    <n v="2021"/>
    <x v="3"/>
    <n v="16"/>
    <s v="TV-14"/>
    <x v="1"/>
    <s v="Guidance"/>
    <n v="108"/>
    <s v="Medium"/>
    <x v="36"/>
  </r>
  <r>
    <x v="4890"/>
    <x v="0"/>
    <s v="The Apostate"/>
    <s v="Federico Veiroj"/>
    <s v="lvaro Ogalla, Marta Larralde, Brbara Lennie, Vicky Pea, Juan Calot, Kaiet Rodriguez, Andrs Gertrdix, Joaqun Climent, lvaro Roig, Tino Martinez, Mercedes Hoyos"/>
    <x v="559"/>
    <s v="May 10, 2017"/>
    <n v="2021"/>
    <x v="25"/>
    <n v="11"/>
    <s v="TV-MA"/>
    <x v="0"/>
    <s v="Restricted"/>
    <n v="80"/>
    <s v="Short"/>
    <x v="36"/>
  </r>
  <r>
    <x v="4891"/>
    <x v="0"/>
    <s v="The Art of the Steal"/>
    <s v="Jonathan Sobol"/>
    <s v="Kurt Russell, Jay Baruchel, Katheryn Winnick, Chris Diamantopoulos, Kenneth Welsh, Jason Jones, Terence Stamp, Matt Dillon, Devon Bostick"/>
    <x v="41"/>
    <s v="December 8, 2018"/>
    <n v="2021"/>
    <x v="4"/>
    <n v="13"/>
    <s v="R"/>
    <x v="0"/>
    <s v="Restricted"/>
    <n v="90"/>
    <s v="Medium"/>
    <x v="159"/>
  </r>
  <r>
    <x v="4892"/>
    <x v="0"/>
    <s v="The Art of War"/>
    <s v="Christian Duguay"/>
    <s v="Wesley Snipes, Anne Archer, Maury Chaykin, Marie Matiko, Cary-Hiroyuki Tagawa, Michael Biehn, Donald Sutherland, Liliana Komorowska, James Hong"/>
    <x v="14"/>
    <s v="July 1, 2020"/>
    <n v="2021"/>
    <x v="42"/>
    <n v="26"/>
    <s v="R"/>
    <x v="0"/>
    <s v="Restricted"/>
    <n v="117"/>
    <s v="Medium"/>
    <x v="12"/>
  </r>
  <r>
    <x v="4893"/>
    <x v="0"/>
    <s v="The Assignment"/>
    <s v="Walter Hill"/>
    <s v="Michelle Rodriguez, Sigourney Weaver, Tony Shalhoub, Anthony LaPaglia, Caitlin Gerard, Brent Langdon, Adrian Hough, Ken Kirzinger, Darryl Quon, Caroline Chan"/>
    <x v="560"/>
    <s v="March 15, 2020"/>
    <n v="2021"/>
    <x v="32"/>
    <n v="10"/>
    <s v="R"/>
    <x v="0"/>
    <s v="Restricted"/>
    <n v="95"/>
    <s v="Medium"/>
    <x v="12"/>
  </r>
  <r>
    <x v="4894"/>
    <x v="0"/>
    <s v="The Autopsy of Jane Doe"/>
    <s v="Andr vredal"/>
    <s v="Emile Hirsch, Brian Cox, Ophelia Lovibond, Michael McElhatton, Parker Sawyers, Jane Perry, Olwen Catherine Kelly"/>
    <x v="11"/>
    <s v="December 30, 2018"/>
    <n v="2021"/>
    <x v="32"/>
    <n v="10"/>
    <s v="R"/>
    <x v="0"/>
    <s v="Restricted"/>
    <n v="86"/>
    <s v="Short"/>
    <x v="227"/>
  </r>
  <r>
    <x v="4895"/>
    <x v="0"/>
    <s v="The Bachelors"/>
    <s v="Kurt Voelker"/>
    <s v="J.K. Simmons, Josh Wiggins, Julie Delpy, Odeya Rush, Kevin Dunn, Kimberly Crandall, Jean Louisa Kelly, Charlie DePew, Tyrel Jackson Williams, Tom Amandes, Spencer List, Jacqueline Mazarella, Vanessa Howard, Harold Perrineau"/>
    <x v="2"/>
    <s v="February 21, 2018"/>
    <n v="2021"/>
    <x v="5"/>
    <n v="9"/>
    <s v="TV-14"/>
    <x v="1"/>
    <s v="Guidance"/>
    <n v="100"/>
    <s v="Medium"/>
    <x v="24"/>
  </r>
  <r>
    <x v="4896"/>
    <x v="0"/>
    <s v="The Bad Education Movie"/>
    <s v="Elliot Hegarty"/>
    <s v="Jack Whitehall, Joanna Scanlan, Iain Glen, Ethan Lawrence, Layton Williams, Kae Alexander, Weruche Opia, Nikki Runeckles, Charlie Wernham, Jack Binstead"/>
    <x v="1"/>
    <s v="December 15, 2018"/>
    <n v="2021"/>
    <x v="25"/>
    <n v="11"/>
    <s v="TV-MA"/>
    <x v="0"/>
    <s v="Restricted"/>
    <n v="87"/>
    <s v="Short"/>
    <x v="5"/>
  </r>
  <r>
    <x v="4897"/>
    <x v="0"/>
    <s v="The Bare-Footed Kid"/>
    <s v="Johnnie To"/>
    <s v="Aaron Kwok, Lung Ti, Maggie Cheung, Chien-lien Wu, Paul Chun, Kenneth Tsang"/>
    <x v="25"/>
    <s v="August 16, 2018"/>
    <n v="2021"/>
    <x v="0"/>
    <n v="33"/>
    <s v="TV-14"/>
    <x v="1"/>
    <s v="Guidance"/>
    <n v="83"/>
    <s v="Short"/>
    <x v="32"/>
  </r>
  <r>
    <x v="4898"/>
    <x v="0"/>
    <s v="The Basement"/>
    <s v="Brian M. Conley, Nathan Ives"/>
    <s v="Mischa Barton, Jackson Davis, Cayleb Long, Tracie Thoms, Bailey Anne Borders"/>
    <x v="2"/>
    <s v="April 9, 2019"/>
    <n v="2021"/>
    <x v="21"/>
    <n v="8"/>
    <s v="TV-MA"/>
    <x v="0"/>
    <s v="Restricted"/>
    <n v="89"/>
    <s v="Short"/>
    <x v="94"/>
  </r>
  <r>
    <x v="4899"/>
    <x v="0"/>
    <s v="The Battle of Midway"/>
    <s v="John Ford"/>
    <s v="Henry Fonda, Jane Darwell"/>
    <x v="2"/>
    <s v="March 31, 2017"/>
    <n v="2021"/>
    <x v="69"/>
    <n v="84"/>
    <s v="TV-14"/>
    <x v="1"/>
    <s v="Guidance"/>
    <n v="18"/>
    <s v="Short"/>
    <x v="300"/>
  </r>
  <r>
    <x v="4900"/>
    <x v="0"/>
    <s v="The Bill Murray Stories: Life Lessons Learned From a Mythical Man"/>
    <s v="Tommy Avallone"/>
    <s v="Tommy Avallone, Bill Murray, Joel Murray, Peter Farrelly"/>
    <x v="2"/>
    <s v="December 31, 2018"/>
    <n v="2021"/>
    <x v="21"/>
    <n v="8"/>
    <s v="TV-MA"/>
    <x v="0"/>
    <s v="Restricted"/>
    <n v="72"/>
    <s v="Short"/>
    <x v="65"/>
  </r>
  <r>
    <x v="4901"/>
    <x v="0"/>
    <s v="The Black Room"/>
    <s v="Rolfe Kanefsky"/>
    <s v="Natasha Henstridge, Lukas Hassel, Lin Shaye, Dominique Swain, Augie Duke, Caleb Scott, James Duval, Tiffany Shepis"/>
    <x v="2"/>
    <s v="August 7, 2017"/>
    <n v="2021"/>
    <x v="32"/>
    <n v="10"/>
    <s v="TV-MA"/>
    <x v="0"/>
    <s v="Restricted"/>
    <n v="95"/>
    <s v="Medium"/>
    <x v="55"/>
  </r>
  <r>
    <x v="4902"/>
    <x v="0"/>
    <s v="The Blackcoat's Daughter"/>
    <s v="Osgood Perkins"/>
    <s v="Emma Roberts, Kiernan Shipka, Lucy Boynton, Lauren Holly, James Remar, Greg Ellwand, Elana Krausz, Heather Tod Mitchell, Peter James Haworth, Emma Holzer"/>
    <x v="41"/>
    <s v="May 18, 2019"/>
    <n v="2021"/>
    <x v="25"/>
    <n v="11"/>
    <s v="R"/>
    <x v="0"/>
    <s v="Restricted"/>
    <n v="95"/>
    <s v="Medium"/>
    <x v="227"/>
  </r>
  <r>
    <x v="4903"/>
    <x v="0"/>
    <s v="The Bleeder"/>
    <s v="Philippe Falardeau"/>
    <s v="Liev Schreiber, Elisabeth Moss, Ron Perlman, Naomi Watts, Jim Gaffigan, Michael Rapaport, Pooch Hall, Morgan Spector, Jason Jones"/>
    <x v="2"/>
    <s v="March 29, 2019"/>
    <n v="2021"/>
    <x v="32"/>
    <n v="10"/>
    <s v="R"/>
    <x v="0"/>
    <s v="Restricted"/>
    <n v="98"/>
    <s v="Medium"/>
    <x v="74"/>
  </r>
  <r>
    <x v="4904"/>
    <x v="1"/>
    <s v="The Blue Planet: A Natural History of the Oceans"/>
    <s v="Alastair Fothergill"/>
    <s v="David Attenborough"/>
    <x v="1"/>
    <s v="October 10, 2015"/>
    <n v="2021"/>
    <x v="11"/>
    <n v="25"/>
    <s v="TV-G"/>
    <x v="2"/>
    <s v="Guidance"/>
    <s v="1 Season"/>
    <s v="Seasons"/>
    <x v="292"/>
  </r>
  <r>
    <x v="4905"/>
    <x v="0"/>
    <s v="The Book of Eli"/>
    <s v="Albert Hughes, Allen Hughes"/>
    <s v="Denzel Washington, Gary Oldman, Mila Kunis, Ray Stevenson, Jennifer Beals, Evan Jones, Joe Pingue, Frances de la Tour, Michael Gambon, Tom Waits"/>
    <x v="2"/>
    <s v="July 1, 2019"/>
    <n v="2021"/>
    <x v="3"/>
    <n v="16"/>
    <s v="R"/>
    <x v="0"/>
    <s v="Restricted"/>
    <n v="118"/>
    <s v="Medium"/>
    <x v="26"/>
  </r>
  <r>
    <x v="4906"/>
    <x v="0"/>
    <s v="The Boss's Daughter"/>
    <s v="Olivier Loustau"/>
    <s v="Christa Thret, Olivier Loustau, Florence Thomassin, Patrick Descamps, Stphane Rideau, Pierre Berriau, Deborah Grall, Vincent Martinez"/>
    <x v="29"/>
    <s v="March 10, 2017"/>
    <n v="2021"/>
    <x v="25"/>
    <n v="11"/>
    <s v="TV-MA"/>
    <x v="0"/>
    <s v="Restricted"/>
    <n v="98"/>
    <s v="Medium"/>
    <x v="23"/>
  </r>
  <r>
    <x v="4907"/>
    <x v="0"/>
    <s v="The Bounty Hunter"/>
    <s v="Andy Tennant"/>
    <s v="Jennifer Aniston, Gerard Butler, Jason Sudeikis, Jeff Garlin, Ritchie Coster, Cathy Moriarty, Peter Greene, Joel Marsh Garland, Siobhan Fallon Hogan, Dorian Missick, Adam Rose, Christine Baranski, Carol Kane, Adam LeFevre"/>
    <x v="2"/>
    <s v="October 1, 2019"/>
    <n v="2021"/>
    <x v="3"/>
    <n v="16"/>
    <s v="PG-13"/>
    <x v="1"/>
    <s v="Guidance"/>
    <n v="111"/>
    <s v="Medium"/>
    <x v="195"/>
  </r>
  <r>
    <x v="4908"/>
    <x v="0"/>
    <s v="The Box"/>
    <s v="Richard Kelly"/>
    <s v="Cameron Diaz, James Marsden, Frank Langella, James Rebhorn, Holmes Osborne, Sam Oz Stone, Gillian Jacobs, Celia Weston, Deborah Rush"/>
    <x v="2"/>
    <s v="June 1, 2019"/>
    <n v="2021"/>
    <x v="17"/>
    <n v="17"/>
    <s v="PG-13"/>
    <x v="1"/>
    <s v="Guidance"/>
    <n v="116"/>
    <s v="Medium"/>
    <x v="16"/>
  </r>
  <r>
    <x v="4909"/>
    <x v="0"/>
    <s v="The Boy"/>
    <s v="William Brent Bell"/>
    <s v="Jim Norton, Rupert Evans, Ben Robson, Lauren Cohan, James Russell, Jett Klyne, Diana Hardcastle"/>
    <x v="561"/>
    <s v="June 1, 2020"/>
    <n v="2021"/>
    <x v="32"/>
    <n v="10"/>
    <s v="PG-13"/>
    <x v="1"/>
    <s v="Guidance"/>
    <n v="97"/>
    <s v="Medium"/>
    <x v="227"/>
  </r>
  <r>
    <x v="4910"/>
    <x v="0"/>
    <s v="The Boy in the Striped Pajamas"/>
    <s v="Mark Herman"/>
    <s v="Asa Butterfield, Vera Farmiga, David Thewlis, Rupert Friend, David Hayman, Jack Scanlon, Amber Beattie, Sheila Hancock, Richard Johnson, Jim Norton"/>
    <x v="11"/>
    <s v="January 1, 2019"/>
    <n v="2021"/>
    <x v="16"/>
    <n v="18"/>
    <s v="PG-13"/>
    <x v="1"/>
    <s v="Guidance"/>
    <n v="95"/>
    <s v="Medium"/>
    <x v="0"/>
  </r>
  <r>
    <x v="4911"/>
    <x v="0"/>
    <s v="The Brave One"/>
    <s v="Neil Jordan"/>
    <s v="Jodie Foster, Terrence Howard, Naveen Andrews, Carmen Ejogo, Nicky Katt, Mary Steenburgen, Lenny Venito, Zo Kravitz, Jane Adams, Gordon MacDonald"/>
    <x v="2"/>
    <s v="November 1, 2019"/>
    <n v="2021"/>
    <x v="18"/>
    <n v="19"/>
    <s v="R"/>
    <x v="0"/>
    <s v="Restricted"/>
    <n v="122"/>
    <s v="Medium"/>
    <x v="13"/>
  </r>
  <r>
    <x v="4912"/>
    <x v="0"/>
    <s v="The Brawler"/>
    <s v="Ken Kushner"/>
    <s v="Zach McGowan, Amy Smart, Joe Pantoliano, Burt Young, Tony Darrow, Nick Loeb, Taryn Manning, Jason James Richter"/>
    <x v="2"/>
    <s v="May 18, 2019"/>
    <n v="2021"/>
    <x v="23"/>
    <n v="7"/>
    <s v="TV-MA"/>
    <x v="0"/>
    <s v="Restricted"/>
    <n v="95"/>
    <s v="Medium"/>
    <x v="163"/>
  </r>
  <r>
    <x v="4913"/>
    <x v="0"/>
    <s v="The Breadwinner"/>
    <s v="Nora Twomey"/>
    <s v="Saara Chaudry, Soma Chhaya, Ali Badshah, Soma Bhatia, Shaista Latif, Laara Sadiq, Kawa Ada, Noorin Gulamgaus"/>
    <x v="562"/>
    <s v="February 20, 2018"/>
    <n v="2021"/>
    <x v="5"/>
    <n v="9"/>
    <s v="PG-13"/>
    <x v="1"/>
    <s v="Guidance"/>
    <n v="93"/>
    <s v="Medium"/>
    <x v="104"/>
  </r>
  <r>
    <x v="4914"/>
    <x v="0"/>
    <s v="The Break-Up"/>
    <s v="Peyton Reed"/>
    <s v="Vince Vaughn, Jennifer Aniston, Joey Lauren Adams, Cole Hauser, Jon Favreau, Jason Bateman, Judy Davis, Justin Long, Ivan Sergei, John Michael Higgins, Ann-Margret, Vernon Vaughn, Vincent D'Onofrio"/>
    <x v="2"/>
    <s v="July 16, 2019"/>
    <n v="2021"/>
    <x v="20"/>
    <n v="20"/>
    <s v="PG-13"/>
    <x v="1"/>
    <s v="Guidance"/>
    <n v="107"/>
    <s v="Medium"/>
    <x v="34"/>
  </r>
  <r>
    <x v="4915"/>
    <x v="0"/>
    <s v="The Bridge"/>
    <s v="Kunle Afolayan"/>
    <s v="Chidinma Ekile, Ademola Adedoyin, Kunle Afolayan, Zack Orji, Tina Mba, Ayo Akinwale, Akim Mogaji, Ayo Mogaji, Ken Erics"/>
    <x v="9"/>
    <s v="September 1, 2019"/>
    <n v="2021"/>
    <x v="5"/>
    <n v="9"/>
    <s v="TV-14"/>
    <x v="1"/>
    <s v="Guidance"/>
    <n v="119"/>
    <s v="Medium"/>
    <x v="23"/>
  </r>
  <r>
    <x v="4916"/>
    <x v="0"/>
    <s v="The Brothers Grimm"/>
    <s v="Terry Gilliam"/>
    <s v="Matt Damon, Heath Ledger, Monica Bellucci, Lena Headey, Peter Stormare, Jonathan Pryce, Roger Ashton-Griffiths, Richard Ridings, Mackenzie Crook, Julian Bleach, Toms Hank, Laura Greenwood"/>
    <x v="563"/>
    <s v="July 1, 2019"/>
    <n v="2021"/>
    <x v="19"/>
    <n v="21"/>
    <s v="PG-13"/>
    <x v="1"/>
    <s v="Guidance"/>
    <n v="119"/>
    <s v="Medium"/>
    <x v="26"/>
  </r>
  <r>
    <x v="4917"/>
    <x v="0"/>
    <s v="The Bucket List"/>
    <s v="Rob Reiner"/>
    <s v="Jack Nicholson, Morgan Freeman, Sean Hayes, Beverly Todd, Alfonso Freeman, Rob Morrow, Rowena King, Christopher Stapleton, Ian Anthony Dale, Richard McGonagle"/>
    <x v="2"/>
    <s v="October 1, 2019"/>
    <n v="2021"/>
    <x v="18"/>
    <n v="19"/>
    <s v="PG-13"/>
    <x v="1"/>
    <s v="Guidance"/>
    <n v="97"/>
    <s v="Medium"/>
    <x v="2"/>
  </r>
  <r>
    <x v="4918"/>
    <x v="0"/>
    <s v="The Bye Bye Man"/>
    <s v="Stacy Title"/>
    <s v="Douglas Smith, Lucien Laviscount, Cressida Bonas, Michael Trucco, Doug Jones, Carrie-Anne Moss, Faye Dunaway, Jenna Kanell, Erica Tremblay, Cleo King"/>
    <x v="48"/>
    <s v="April 1, 2019"/>
    <n v="2021"/>
    <x v="5"/>
    <n v="9"/>
    <s v="PG-13"/>
    <x v="1"/>
    <s v="Guidance"/>
    <n v="96"/>
    <s v="Medium"/>
    <x v="94"/>
  </r>
  <r>
    <x v="4919"/>
    <x v="0"/>
    <s v="The Bygone"/>
    <s v="Graham Phillips, Parker Phillips"/>
    <s v="Graham Phillips, Shawn Hatosy, Jamie McShane, Sydney Schafer, Tokala Black Elk, Jacqueline Toboni, Mike McColl, Jacob Ming-Trent"/>
    <x v="2"/>
    <s v="March 23, 2020"/>
    <n v="2021"/>
    <x v="23"/>
    <n v="7"/>
    <s v="TV-MA"/>
    <x v="0"/>
    <s v="Restricted"/>
    <n v="106"/>
    <s v="Medium"/>
    <x v="125"/>
  </r>
  <r>
    <x v="4920"/>
    <x v="0"/>
    <s v="The Cakemaker"/>
    <s v="Ofir Raul Graizer"/>
    <s v="Sarah Adler, Tim Kalkhof, Roy Miller, Zohar Shtrauss, Sandra Sade, Tamir Ben-Yehuda, Stephanie Stremler, Tagel Eliyahu"/>
    <x v="564"/>
    <s v="December 4, 2018"/>
    <n v="2021"/>
    <x v="5"/>
    <n v="9"/>
    <s v="TV-14"/>
    <x v="1"/>
    <s v="Guidance"/>
    <n v="109"/>
    <s v="Medium"/>
    <x v="0"/>
  </r>
  <r>
    <x v="4921"/>
    <x v="0"/>
    <s v="The Captive"/>
    <s v="Atom Egoyan"/>
    <s v="Ryan Reynolds, Scott Speedman, Rosario Dawson, Mireille Enos, Kevin Durand, Alexia Fast, Christine Horne, Arsine Khanjian, Ian Matthews, Bruce Greenwood, Aidan Shipley"/>
    <x v="24"/>
    <s v="July 20, 2018"/>
    <n v="2021"/>
    <x v="28"/>
    <n v="12"/>
    <s v="R"/>
    <x v="0"/>
    <s v="Restricted"/>
    <n v="112"/>
    <s v="Medium"/>
    <x v="13"/>
  </r>
  <r>
    <x v="4922"/>
    <x v="0"/>
    <s v="The Car"/>
    <s v="Elliot Silverstein"/>
    <s v="James Brolin, Kathleen Lloyd, John Marley, R.G. Armstrong, John Rubinstein, Elizabeth Thompson, Roy Jenson, Kim Richards, Kyle Richards"/>
    <x v="2"/>
    <s v="June 1, 2020"/>
    <n v="2021"/>
    <x v="62"/>
    <n v="49"/>
    <s v="PG"/>
    <x v="2"/>
    <s v="Guidance"/>
    <n v="96"/>
    <s v="Medium"/>
    <x v="114"/>
  </r>
  <r>
    <x v="4923"/>
    <x v="0"/>
    <s v="The Carter Effect"/>
    <s v="Sean Menard"/>
    <s v="Vince Carter"/>
    <x v="2"/>
    <s v="May 1, 2018"/>
    <n v="2021"/>
    <x v="5"/>
    <n v="9"/>
    <s v="TV-MA"/>
    <x v="0"/>
    <s v="Restricted"/>
    <n v="60"/>
    <s v="Short"/>
    <x v="187"/>
  </r>
  <r>
    <x v="4924"/>
    <x v="0"/>
    <s v="The Case for Christ"/>
    <s v="Jon Gunn"/>
    <s v="Mike Vogel, Erika Christensen, Faye Dunaway, Robert Forster, Frankie Faison, Mike Pniewski"/>
    <x v="2"/>
    <s v="November 21, 2017"/>
    <n v="2021"/>
    <x v="5"/>
    <n v="9"/>
    <s v="TV-PG"/>
    <x v="2"/>
    <s v="Guidance"/>
    <n v="113"/>
    <s v="Medium"/>
    <x v="40"/>
  </r>
  <r>
    <x v="4925"/>
    <x v="0"/>
    <s v="The Cell"/>
    <s v="Tarek Al Eryan"/>
    <s v="Ahmed Ezz, Mohamed Mamdouh, Samer al Masri, Amina Khalil, Ahmed Safwat, Ahmed Salah Hosny, Acha Ben Ahmed, Rania Elkhatib, Riham Abdel Ghafour"/>
    <x v="65"/>
    <s v="June 13, 2019"/>
    <n v="2021"/>
    <x v="5"/>
    <n v="9"/>
    <s v="TV-MA"/>
    <x v="0"/>
    <s v="Restricted"/>
    <n v="126"/>
    <s v="Medium"/>
    <x v="53"/>
  </r>
  <r>
    <x v="4926"/>
    <x v="0"/>
    <s v="The CEO"/>
    <s v="Kunle Afolayan"/>
    <s v="Wale Ojo, Jimmy Jean-Louis, Hilda Dokubo, Nico Panagio, Aurlie Eliam, Peter King Nzioki Mwania, Fatym Layachi, Kemi Lala Akindoju, Anglique Kidjo"/>
    <x v="9"/>
    <s v="September 1, 2019"/>
    <n v="2021"/>
    <x v="32"/>
    <n v="10"/>
    <s v="TV-14"/>
    <x v="1"/>
    <s v="Guidance"/>
    <n v="109"/>
    <s v="Medium"/>
    <x v="20"/>
  </r>
  <r>
    <x v="4927"/>
    <x v="0"/>
    <s v="The Charnel House"/>
    <s v="Craig Moss"/>
    <s v="Callum Blue, Nadine Velazquez, Makenzie Moss, Erik LaRay Harvey, Danielle Lauder, Andy Favreau, Kate Linder, Neil Thackaberry, Alden Tab"/>
    <x v="2"/>
    <s v="February 4, 2017"/>
    <n v="2021"/>
    <x v="32"/>
    <n v="10"/>
    <s v="R"/>
    <x v="0"/>
    <s v="Restricted"/>
    <n v="93"/>
    <s v="Medium"/>
    <x v="94"/>
  </r>
  <r>
    <x v="4928"/>
    <x v="0"/>
    <s v="The Chord"/>
    <s v="Magdy Al-Hawwary"/>
    <s v="Mostafa Shaban, Ghada Adel, Arwa Gouda, Ahmed Salah Al-Saadany, Ashraf Zaki, Sawsan Badr, Fatma Nasser, Said Saleh, Ali Hassanein, Majed Abdulazim"/>
    <x v="65"/>
    <s v="June 20, 2019"/>
    <n v="2021"/>
    <x v="3"/>
    <n v="16"/>
    <s v="TV-MA"/>
    <x v="0"/>
    <s v="Restricted"/>
    <n v="101"/>
    <s v="Medium"/>
    <x v="51"/>
  </r>
  <r>
    <x v="4929"/>
    <x v="0"/>
    <s v="The Chosen"/>
    <s v="Antonio Chavarras"/>
    <s v="Alfonso Herrera, Hannah Murray, Henry Goodman, Julian Sands, Frances Barber, Emilio Echevarra, Alejandro Calva, Elvira Mnguez, Roger Casamajor, Luis Rosales, Javier Godino, Alexander Holtmann, Brontis Jodorowsky"/>
    <x v="333"/>
    <s v="April 14, 2017"/>
    <n v="2021"/>
    <x v="32"/>
    <n v="10"/>
    <s v="TV-14"/>
    <x v="1"/>
    <s v="Guidance"/>
    <n v="111"/>
    <s v="Medium"/>
    <x v="20"/>
  </r>
  <r>
    <x v="4930"/>
    <x v="0"/>
    <s v="The Chosen Ones"/>
    <s v="David Pablos"/>
    <s v="Nancy Talamantes, scar Torres, Leidi Gutirrez, Jos Santilln Cabuto, Edward Coward, Alicia Quionez, Raquel Presa, Susana Prez, Gisela Madrigal, Jorge Calderon, Felipe Tututi"/>
    <x v="565"/>
    <s v="May 8, 2016"/>
    <n v="2021"/>
    <x v="25"/>
    <n v="11"/>
    <s v="TV-MA"/>
    <x v="0"/>
    <s v="Restricted"/>
    <n v="107"/>
    <s v="Medium"/>
    <x v="0"/>
  </r>
  <r>
    <x v="4931"/>
    <x v="0"/>
    <s v="The Christmas Candle"/>
    <s v="John Stephenson"/>
    <s v="Hans Matheson, Samantha Barks, Lesley Manville, Sylvester McCoy, Susan Boyle, John Hannah, Barbara Flynn, James Cosmo"/>
    <x v="11"/>
    <s v="November 1, 2019"/>
    <n v="2021"/>
    <x v="4"/>
    <n v="13"/>
    <s v="PG"/>
    <x v="2"/>
    <s v="Guidance"/>
    <n v="100"/>
    <s v="Medium"/>
    <x v="40"/>
  </r>
  <r>
    <x v="4932"/>
    <x v="0"/>
    <s v="The Christmas Project"/>
    <s v="Michael Buster"/>
    <s v="Jacob Buster, Anson Bagley, Grace Hallows, Josh Reid, Cooper Daniel Johnson, Alison Akin Clark, Brian Neal Clark, Evan Clark, Caitlin E.J. Meyer, Gabe White"/>
    <x v="2"/>
    <s v="March 1, 2019"/>
    <n v="2021"/>
    <x v="32"/>
    <n v="10"/>
    <s v="TV-PG"/>
    <x v="2"/>
    <s v="Guidance"/>
    <n v="92"/>
    <s v="Medium"/>
    <x v="17"/>
  </r>
  <r>
    <x v="4933"/>
    <x v="0"/>
    <s v="The Cincinnati Kid"/>
    <s v="Norman Jewison"/>
    <s v="Steve McQueen, Edward G. Robinson, Ann-Margret, Karl Malden, Tuesday Weld, Joan Blondell, Rip Torn, Jack Weston, Cab Calloway, Jeff Corey, Theo Marcuse"/>
    <x v="2"/>
    <s v="November 1, 2019"/>
    <n v="2021"/>
    <x v="65"/>
    <n v="61"/>
    <s v="TV-14"/>
    <x v="1"/>
    <s v="Guidance"/>
    <n v="103"/>
    <s v="Medium"/>
    <x v="38"/>
  </r>
  <r>
    <x v="4934"/>
    <x v="0"/>
    <s v="The Company Men"/>
    <s v="John Wells"/>
    <s v="Ben Affleck, Chris Cooper, Kevin Costner, Tommy Lee Jones, Maria Bello, Rosemarie DeWitt, Craig T. Nelson, John Doman, Tonye Patano, Cady Huffman"/>
    <x v="2"/>
    <s v="July 28, 2018"/>
    <n v="2021"/>
    <x v="3"/>
    <n v="16"/>
    <s v="R"/>
    <x v="0"/>
    <s v="Restricted"/>
    <n v="105"/>
    <s v="Medium"/>
    <x v="44"/>
  </r>
  <r>
    <x v="4935"/>
    <x v="0"/>
    <s v="The Competition"/>
    <s v="Harvey Lowry"/>
    <s v="Thora Birch, Chris Klein, Claire Coffee, David Blue, Kelsey Tucker, Michael Draper, Jason Tobias, Gabrielle Stone, Catherine Johnson, Tiffany Fallon"/>
    <x v="2"/>
    <s v="July 23, 2019"/>
    <n v="2021"/>
    <x v="21"/>
    <n v="8"/>
    <s v="TV-14"/>
    <x v="1"/>
    <s v="Guidance"/>
    <n v="103"/>
    <s v="Medium"/>
    <x v="35"/>
  </r>
  <r>
    <x v="4936"/>
    <x v="0"/>
    <s v="The Confirmation"/>
    <s v="Bob Nelson"/>
    <s v="Clive Owen, Maria Bello, Patton Oswalt, Jaeden Lieberher, Matthew Modine, Stephen Tobolowsky, Tim Blake Nelson, Robert Forster"/>
    <x v="24"/>
    <s v="February 6, 2019"/>
    <n v="2021"/>
    <x v="32"/>
    <n v="10"/>
    <s v="PG-13"/>
    <x v="1"/>
    <s v="Guidance"/>
    <n v="101"/>
    <s v="Medium"/>
    <x v="22"/>
  </r>
  <r>
    <x v="4937"/>
    <x v="0"/>
    <s v="The Congress"/>
    <s v="Ari Folman"/>
    <s v="Robin Wright, Harvey Keitel, Jon Hamm, Paul Giamatti, Kodi Smit-McPhee, Danny Huston, Sami Gayle, Michael Stahl-David, Michael Landes, Sarah Shahi"/>
    <x v="566"/>
    <s v="August 23, 2019"/>
    <n v="2021"/>
    <x v="4"/>
    <n v="13"/>
    <s v="TV-MA"/>
    <x v="0"/>
    <s v="Restricted"/>
    <n v="123"/>
    <s v="Medium"/>
    <x v="128"/>
  </r>
  <r>
    <x v="4938"/>
    <x v="0"/>
    <s v="The Consul's Son"/>
    <s v="Amr Arafa"/>
    <s v="Khaled Saleh, Ghada Adel, Ahmed el-Sakka, Khaled Sarhan, Sawsan Badr, Mustafa Haridi"/>
    <x v="65"/>
    <s v="April 25, 2019"/>
    <n v="2021"/>
    <x v="15"/>
    <n v="15"/>
    <s v="TV-14"/>
    <x v="1"/>
    <s v="Guidance"/>
    <n v="114"/>
    <s v="Medium"/>
    <x v="166"/>
  </r>
  <r>
    <x v="4939"/>
    <x v="0"/>
    <s v="The Craft"/>
    <s v="Andrew Fleming"/>
    <s v="Robin Tunney, Fairuza Balk, Neve Campbell, Rachel True, Skeet Ulrich, Christine Taylor, Breckin Meyer, Nathaniel Marston, Cliff De Young, Assumpta Serna"/>
    <x v="2"/>
    <s v="January 1, 2020"/>
    <n v="2021"/>
    <x v="34"/>
    <n v="30"/>
    <s v="R"/>
    <x v="0"/>
    <s v="Restricted"/>
    <n v="101"/>
    <s v="Medium"/>
    <x v="94"/>
  </r>
  <r>
    <x v="4940"/>
    <x v="0"/>
    <s v="The Croods"/>
    <s v="Kirk De Micco, Chris Sanders"/>
    <s v="Nicolas Cage, Emma Stone, Ryan Reynolds, Catherine Keener, Cloris Leachman, Clark Duke, Chris Sanders, Randy Thom"/>
    <x v="2"/>
    <s v="July 29, 2019"/>
    <n v="2021"/>
    <x v="4"/>
    <n v="13"/>
    <s v="PG"/>
    <x v="2"/>
    <s v="Guidance"/>
    <n v="99"/>
    <s v="Medium"/>
    <x v="17"/>
  </r>
  <r>
    <x v="4941"/>
    <x v="0"/>
    <s v="The Crow"/>
    <s v="Alex Proyas"/>
    <s v="Brandon Lee, Rochelle Davis, Ernie Hudson, Michael Wincott, Bai Ling, Sofia Shinas, Anna Levine, David Patrick Kelly, Angel David, Laurence Mason, Michael Massee, Tony Todd, Jon Polito"/>
    <x v="2"/>
    <s v="January 1, 2019"/>
    <n v="2021"/>
    <x v="24"/>
    <n v="32"/>
    <s v="R"/>
    <x v="0"/>
    <s v="Restricted"/>
    <n v="102"/>
    <s v="Medium"/>
    <x v="113"/>
  </r>
  <r>
    <x v="4942"/>
    <x v="0"/>
    <s v="The Cruise"/>
    <s v="Marek Piwowski"/>
    <s v="Jan Himilsbach, Stanislaw Tym, Jerzy Dobrowolski, Zdzislaw Maklakiewicz, Andrzej Dobosz, Feridun Erol, Jolanta Lothe, Wanda Stanisawska-Lothe"/>
    <x v="52"/>
    <s v="October 1, 2019"/>
    <n v="2021"/>
    <x v="54"/>
    <n v="56"/>
    <s v="TV-PG"/>
    <x v="2"/>
    <s v="Guidance"/>
    <n v="66"/>
    <s v="Short"/>
    <x v="64"/>
  </r>
  <r>
    <x v="4943"/>
    <x v="0"/>
    <s v="The Crying Game"/>
    <s v="Neil Jordan"/>
    <s v="Stephen Rea, Miranda Richardson, Forest Whitaker, Jaye Davidson, Adrian Dunbar, Breffini McKenna, Joe Savino, Birdie Sweeney, Andree Bernard, Jim Broadbent"/>
    <x v="273"/>
    <s v="January 1, 2020"/>
    <n v="2021"/>
    <x v="41"/>
    <n v="34"/>
    <s v="R"/>
    <x v="0"/>
    <s v="Restricted"/>
    <n v="112"/>
    <s v="Medium"/>
    <x v="323"/>
  </r>
  <r>
    <x v="4944"/>
    <x v="0"/>
    <s v="The D Train"/>
    <s v="Jarrad Paul, Andrew Mogel"/>
    <s v="Jack Black, James Marsden, Kathryn Hahn, Jeffrey Tambor, Russell Posner, Henry Zebrowski, Kyle Bornheimer, Mike White"/>
    <x v="11"/>
    <s v="April 2, 2017"/>
    <n v="2021"/>
    <x v="25"/>
    <n v="11"/>
    <s v="R"/>
    <x v="0"/>
    <s v="Restricted"/>
    <n v="101"/>
    <s v="Medium"/>
    <x v="5"/>
  </r>
  <r>
    <x v="4945"/>
    <x v="0"/>
    <s v="The Damned Rain"/>
    <s v="Satish Manwar"/>
    <s v="Sonali Kulkarni, Girish Kulkarni, Jyoti Subhash, Veena Jamkar, Aman Attar"/>
    <x v="4"/>
    <s v="January 1, 2018"/>
    <n v="2021"/>
    <x v="17"/>
    <n v="17"/>
    <s v="TV-14"/>
    <x v="1"/>
    <s v="Guidance"/>
    <n v="99"/>
    <s v="Medium"/>
    <x v="3"/>
  </r>
  <r>
    <x v="4946"/>
    <x v="0"/>
    <s v="The Dancer"/>
    <s v="Ifa Isfansyah"/>
    <s v="Prisia Nasution, Oka Antara, Slamet Rahardjo, Dewi Irawan, Lukman Sardi, Tio Pakusadewo"/>
    <x v="58"/>
    <s v="December 8, 2018"/>
    <n v="2021"/>
    <x v="15"/>
    <n v="15"/>
    <s v="TV-MA"/>
    <x v="0"/>
    <s v="Restricted"/>
    <n v="105"/>
    <s v="Medium"/>
    <x v="23"/>
  </r>
  <r>
    <x v="4947"/>
    <x v="0"/>
    <s v="The Dark Crystal"/>
    <s v="Frank Oz, Jim Henson"/>
    <s v="Jim Henson, Kathryn Mullen, Frank Oz, Dave Goelz, Stephen Garlick, Lisa Maxwell, Billie Whitelaw, Percy Edwards, Joseph O'Conor"/>
    <x v="31"/>
    <s v="May 1, 2019"/>
    <n v="2021"/>
    <x v="26"/>
    <n v="44"/>
    <s v="PG"/>
    <x v="2"/>
    <s v="Guidance"/>
    <n v="93"/>
    <s v="Medium"/>
    <x v="80"/>
  </r>
  <r>
    <x v="4948"/>
    <x v="0"/>
    <s v="The Dark Side of Life: Mumbai City"/>
    <s v="Tariq Khan"/>
    <s v="Mahesh Bhatt, Kay Kay Menon, Avii, Nikhil Ratnaparkhi, Neha Khan, Alisha Khan, Irfan Hussein, Jyoti Malshe, Sayed Gul"/>
    <x v="4"/>
    <s v="December 31, 2019"/>
    <n v="2021"/>
    <x v="21"/>
    <n v="8"/>
    <s v="TV-MA"/>
    <x v="0"/>
    <s v="Restricted"/>
    <n v="121"/>
    <s v="Medium"/>
    <x v="3"/>
  </r>
  <r>
    <x v="4949"/>
    <x v="0"/>
    <s v="The Daughter"/>
    <s v="Simon Stone"/>
    <s v="Geoffrey Rush, Ewen Leslie, Paul Schneider, Miranda Otto, Anna Torv, Odessa Young, Sam Neill"/>
    <x v="54"/>
    <s v="April 26, 2017"/>
    <n v="2021"/>
    <x v="25"/>
    <n v="11"/>
    <s v="TV-MA"/>
    <x v="0"/>
    <s v="Restricted"/>
    <n v="95"/>
    <s v="Medium"/>
    <x v="24"/>
  </r>
  <r>
    <x v="4950"/>
    <x v="0"/>
    <s v="The Dawn Wall"/>
    <s v="Peter Mortimer, Josh Lowell"/>
    <s v="Tommy Caldwell, Kevin Jorgeson"/>
    <x v="567"/>
    <s v="March 4, 2019"/>
    <n v="2021"/>
    <x v="5"/>
    <n v="9"/>
    <s v="TV-MA"/>
    <x v="0"/>
    <s v="Restricted"/>
    <n v="100"/>
    <s v="Medium"/>
    <x v="187"/>
  </r>
  <r>
    <x v="4951"/>
    <x v="0"/>
    <s v="The Departed"/>
    <s v="Martin Scorsese"/>
    <s v="Leonardo DiCaprio, Matt Damon, Jack Nicholson, Mark Wahlberg, Martin Sheen, Ray Winstone, Vera Farmiga, Anthony Anderson, Alec Baldwin, Kevin Corrigan"/>
    <x v="553"/>
    <s v="January 1, 2021"/>
    <n v="2021"/>
    <x v="20"/>
    <n v="20"/>
    <s v="R"/>
    <x v="0"/>
    <s v="Restricted"/>
    <n v="151"/>
    <s v="Medium"/>
    <x v="13"/>
  </r>
  <r>
    <x v="4952"/>
    <x v="0"/>
    <s v="The Desert Bride"/>
    <s v="Cecilia Atn, Valeria Pivato"/>
    <s v="Paulina Garca, Claudio Rissi"/>
    <x v="135"/>
    <s v="November 8, 2018"/>
    <n v="2021"/>
    <x v="5"/>
    <n v="9"/>
    <s v="TV-14"/>
    <x v="1"/>
    <s v="Guidance"/>
    <n v="78"/>
    <s v="Short"/>
    <x v="3"/>
  </r>
  <r>
    <x v="4953"/>
    <x v="0"/>
    <s v="The Detained"/>
    <s v="Blair Hayes"/>
    <s v="Alex Frnka, Sarah Davenport, Henry Zaga, Coy Stewart, Jennifer Robyn Jacobs, Gillian Vigman, Kevin Blake"/>
    <x v="2"/>
    <s v="February 15, 2019"/>
    <n v="2021"/>
    <x v="5"/>
    <n v="9"/>
    <s v="TV-14"/>
    <x v="1"/>
    <s v="Guidance"/>
    <n v="85"/>
    <s v="Short"/>
    <x v="94"/>
  </r>
  <r>
    <x v="4954"/>
    <x v="0"/>
    <s v="The Devil Inside"/>
    <s v="William Brent Bell"/>
    <s v="Fernanda Andrade, Simon Quarterman, Evan Helmuth, Ionut Grama, Suzan Crowley, Bonnie Morgan, Brian Johnson"/>
    <x v="2"/>
    <s v="November 20, 2019"/>
    <n v="2021"/>
    <x v="10"/>
    <n v="14"/>
    <s v="R"/>
    <x v="0"/>
    <s v="Restricted"/>
    <n v="84"/>
    <s v="Short"/>
    <x v="94"/>
  </r>
  <r>
    <x v="4955"/>
    <x v="0"/>
    <s v="The Diabolical"/>
    <s v="Alistair Legrand"/>
    <s v="Ali Larter, Arjun Gupta, Max Rose, Merrin Dungey, Chloe Perrin, Kurt Carley, Patrick Fischler, Wilmer Calderon, Tom Wright"/>
    <x v="2"/>
    <s v="August 1, 2018"/>
    <n v="2021"/>
    <x v="25"/>
    <n v="11"/>
    <s v="TV-MA"/>
    <x v="0"/>
    <s v="Restricted"/>
    <n v="86"/>
    <s v="Short"/>
    <x v="222"/>
  </r>
  <r>
    <x v="4956"/>
    <x v="0"/>
    <s v="The Dreamer"/>
    <s v="Riri Riza"/>
    <s v="Vikri Septiawan, Rendy Ahmad, Azwir Fitrianto, Maudy Ayunda"/>
    <x v="58"/>
    <s v="October 4, 2018"/>
    <n v="2021"/>
    <x v="17"/>
    <n v="17"/>
    <s v="TV-PG"/>
    <x v="2"/>
    <s v="Guidance"/>
    <n v="121"/>
    <s v="Medium"/>
    <x v="3"/>
  </r>
  <r>
    <x v="4957"/>
    <x v="0"/>
    <s v="The Drowning"/>
    <s v="Bette Gordon"/>
    <s v="Josh Charles, Julia Stiles, Avan Jogia, Tracie Thoms, Leo Fitzpatrick, Mike Houston, Jasper Newell"/>
    <x v="553"/>
    <s v="September 1, 2017"/>
    <n v="2021"/>
    <x v="32"/>
    <n v="10"/>
    <s v="TV-MA"/>
    <x v="0"/>
    <s v="Restricted"/>
    <n v="99"/>
    <s v="Medium"/>
    <x v="7"/>
  </r>
  <r>
    <x v="4958"/>
    <x v="0"/>
    <s v="The Duel"/>
    <s v="Kieran Darcy-Smith"/>
    <s v="Woody Harrelson, Liam Hemsworth, Alice Braga, Emory Cohen, Felicity Price, Jos Ziga, William Sadler"/>
    <x v="2"/>
    <s v="June 2, 2019"/>
    <n v="2021"/>
    <x v="32"/>
    <n v="10"/>
    <s v="R"/>
    <x v="0"/>
    <s v="Restricted"/>
    <n v="110"/>
    <s v="Medium"/>
    <x v="24"/>
  </r>
  <r>
    <x v="4959"/>
    <x v="0"/>
    <s v="The Dukes of Hazzard"/>
    <s v="Jay Chandrasekhar"/>
    <s v="Johnny Knoxville, Seann William Scott, Jessica Simpson, Burt Reynolds, M.C. Gainey, David Koechner, Kevin Heffernan, James Roday, Michael Roof, Joe Don Baker"/>
    <x v="2"/>
    <s v="January 1, 2020"/>
    <n v="2021"/>
    <x v="19"/>
    <n v="21"/>
    <s v="PG-13"/>
    <x v="1"/>
    <s v="Guidance"/>
    <n v="104"/>
    <s v="Medium"/>
    <x v="27"/>
  </r>
  <r>
    <x v="4960"/>
    <x v="0"/>
    <s v="The Dukes of Hazzard: The Beginning"/>
    <s v="Robert Berlinger"/>
    <s v="Randy Wayne, Jonathan Bennett, Joel David Moore, Willie Nelson, April Scott, Harland Williams, Christopher McDonald, Hal Williams, Sherilyn Fenn, Gary Cole"/>
    <x v="2"/>
    <s v="January 1, 2020"/>
    <n v="2021"/>
    <x v="18"/>
    <n v="19"/>
    <s v="R"/>
    <x v="0"/>
    <s v="Restricted"/>
    <n v="95"/>
    <s v="Medium"/>
    <x v="27"/>
  </r>
  <r>
    <x v="4961"/>
    <x v="0"/>
    <s v="The Eichmann Show"/>
    <s v="Paul Andrew Williams"/>
    <s v="Martin Freeman, Anthony LaPaglia, Rebecca Front, Andy Nyman, Nicholas Woodeson, Ben Addis, Caroline Bartleet, Ed Birch, Dylan Edwards, Nathaniel Gleed, Ben Lloyd-Hughes, Vaidotas Martinaitis, Zora Bishop"/>
    <x v="568"/>
    <s v="August 31, 2017"/>
    <n v="2021"/>
    <x v="25"/>
    <n v="11"/>
    <s v="TV-MA"/>
    <x v="0"/>
    <s v="Restricted"/>
    <n v="96"/>
    <s v="Medium"/>
    <x v="3"/>
  </r>
  <r>
    <x v="4962"/>
    <x v="0"/>
    <s v="The End of the Tour"/>
    <s v="James Ponsoldt"/>
    <s v="Jason Segel, Jesse Eisenberg, Becky Ann Baker, Anna Chlumsky, Joan Cusack, Mamie Gummer, Ron Livingston, Mickey Sumner"/>
    <x v="2"/>
    <s v="July 26, 2018"/>
    <n v="2021"/>
    <x v="25"/>
    <n v="11"/>
    <s v="R"/>
    <x v="0"/>
    <s v="Restricted"/>
    <n v="106"/>
    <s v="Medium"/>
    <x v="44"/>
  </r>
  <r>
    <x v="4963"/>
    <x v="0"/>
    <s v="The Endless"/>
    <s v="Justin Benson, Aaron Moorhead"/>
    <s v="Aaron Moorhead, Justin Benson, Callie Hernandez, Lew Temple, James Jordan, Tate Ellington"/>
    <x v="2"/>
    <s v="September 19, 2018"/>
    <n v="2021"/>
    <x v="5"/>
    <n v="9"/>
    <s v="TV-MA"/>
    <x v="0"/>
    <s v="Restricted"/>
    <n v="112"/>
    <s v="Medium"/>
    <x v="212"/>
  </r>
  <r>
    <x v="4964"/>
    <x v="0"/>
    <s v="The Evil Dead"/>
    <s v="Sam Raimi"/>
    <s v="Bruce Campbell, Ellen Sandweiss, Richard DeManincor, Betsy Baker, Theresa Tilly, Bill Vincent, Scott Spiegel, Ivan Raimi, David Horton, John Cameron, Ted Raimi"/>
    <x v="2"/>
    <s v="January 10, 2020"/>
    <n v="2021"/>
    <x v="47"/>
    <n v="45"/>
    <s v="TV-MA"/>
    <x v="0"/>
    <s v="Restricted"/>
    <n v="85"/>
    <s v="Short"/>
    <x v="279"/>
  </r>
  <r>
    <x v="4965"/>
    <x v="0"/>
    <s v="The Exception"/>
    <s v="David Leveaux"/>
    <s v="Lily James, Jai Courtney, Christopher Plummer, Janet McTeer, Ben Daniels, Eddie Marsan, Anton Lesser, Mark Dexter, Kris Cuppens"/>
    <x v="11"/>
    <s v="July 26, 2019"/>
    <n v="2021"/>
    <x v="32"/>
    <n v="10"/>
    <s v="R"/>
    <x v="0"/>
    <s v="Restricted"/>
    <n v="107"/>
    <s v="Medium"/>
    <x v="21"/>
  </r>
  <r>
    <x v="4966"/>
    <x v="0"/>
    <s v="The Eyes of My Mother"/>
    <s v="Nicolas Pesce"/>
    <s v="Kika Magalhes, Olivia Bond, Will Brill, Flora Diaz, Paul Nazak, Clara Wong, Diana Agostini"/>
    <x v="2"/>
    <s v="April 6, 2017"/>
    <n v="2021"/>
    <x v="32"/>
    <n v="10"/>
    <s v="R"/>
    <x v="0"/>
    <s v="Restricted"/>
    <n v="76"/>
    <s v="Short"/>
    <x v="143"/>
  </r>
  <r>
    <x v="4967"/>
    <x v="1"/>
    <s v="The Fear"/>
    <s v="Michael Samuels"/>
    <s v="Peter Mullan, Anastasia Hille, Harry Lloyd, Paul Nicholls, Demosthenes Chrysan, Dragos Bucur, Shaban Arifi, Julia Ragnarsson, Danny Sapani, Nigel Lindsay, Osy Ikhile, Sidney Kean, Lisa McAllister, Catherine Winter, Amarildo Kola, Julius Peter Wells"/>
    <x v="1"/>
    <s v="March 31, 2017"/>
    <n v="2021"/>
    <x v="10"/>
    <n v="14"/>
    <s v="TV-MA"/>
    <x v="0"/>
    <s v="Restricted"/>
    <s v="1 Season"/>
    <s v="Seasons"/>
    <x v="288"/>
  </r>
  <r>
    <x v="4968"/>
    <x v="0"/>
    <s v="The Feels"/>
    <s v="Jene LaMarque"/>
    <s v="Jene LaMarque, Angela Trimbur, Constance Wu, Josh Fadem, Ever Mainard"/>
    <x v="2"/>
    <s v="July 1, 2018"/>
    <n v="2021"/>
    <x v="21"/>
    <n v="8"/>
    <s v="TV-MA"/>
    <x v="0"/>
    <s v="Restricted"/>
    <n v="88"/>
    <s v="Short"/>
    <x v="112"/>
  </r>
  <r>
    <x v="4969"/>
    <x v="0"/>
    <s v="The Fighter"/>
    <s v="David O. Russell"/>
    <s v="Mark Wahlberg, Christian Bale, Amy Adams, Melissa Leo, Jack McGee, Melissa McMeekin, Bianca Hunter, Erica McDermott, Dendrie Taylor, Jill Quigg, Kate B. O'Brien, Sugar Ray Leonard"/>
    <x v="2"/>
    <s v="January 13, 2019"/>
    <n v="2021"/>
    <x v="3"/>
    <n v="16"/>
    <s v="R"/>
    <x v="0"/>
    <s v="Restricted"/>
    <n v="116"/>
    <s v="Medium"/>
    <x v="74"/>
  </r>
  <r>
    <x v="4970"/>
    <x v="0"/>
    <s v="The Figurine (Araromire)"/>
    <s v="Kunle Afolayan"/>
    <s v="Ramsey Nouah, Omoni Oboli, Kunle Afolayan, Funlola Aofiyebi, Tosin Sido, David J. Oserwe, Kate Adepegba, Muraina Oyelami, Wale Adebayo, Ombo Gogo Ombo"/>
    <x v="9"/>
    <s v="October 1, 2019"/>
    <n v="2021"/>
    <x v="17"/>
    <n v="17"/>
    <s v="TV-14"/>
    <x v="1"/>
    <s v="Guidance"/>
    <n v="121"/>
    <s v="Medium"/>
    <x v="86"/>
  </r>
  <r>
    <x v="4971"/>
    <x v="0"/>
    <s v="The Final Destination"/>
    <s v="David R. Ellis"/>
    <s v="Bobby Campo, Shantel VanSanten, Nick Zano, Haley Webb, Mykelti Williamson, Krista Allen, Andrew Fiscella, Justin Welborn, Stephanie Honor"/>
    <x v="2"/>
    <s v="January 1, 2020"/>
    <n v="2021"/>
    <x v="17"/>
    <n v="17"/>
    <s v="R"/>
    <x v="0"/>
    <s v="Restricted"/>
    <n v="82"/>
    <s v="Short"/>
    <x v="55"/>
  </r>
  <r>
    <x v="4972"/>
    <x v="0"/>
    <s v="The First Line"/>
    <s v="Coerte Voorhees, John Voorhees"/>
    <s v="Pantelis Kodogiannis, Kassandra Voyagis, Paul Freeman, Michael Byrne, Georges Corraface, Yorgo Voyagis, Giancarlo Giannini, Kelly Eleftheriou"/>
    <x v="569"/>
    <s v="September 20, 2016"/>
    <n v="2021"/>
    <x v="28"/>
    <n v="12"/>
    <s v="TV-14"/>
    <x v="1"/>
    <s v="Guidance"/>
    <n v="87"/>
    <s v="Short"/>
    <x v="44"/>
  </r>
  <r>
    <x v="4973"/>
    <x v="0"/>
    <s v="The First Temptation of Christ"/>
    <s v="Rodrigo Van Der Put"/>
    <s v="Gregorio Duvivier, Fbio Porchat, Antonio Tabet, Evelyn Castro, Rafael Portugal, Robson Nunes, Joo Vicente de Castro, Estevam Nabote, Thati Lopes, Karina Ramil, Sura Berditchevsky, Fbio de Luca"/>
    <x v="80"/>
    <s v="December 3, 2019"/>
    <n v="2021"/>
    <x v="23"/>
    <n v="7"/>
    <s v="TV-MA"/>
    <x v="0"/>
    <s v="Restricted"/>
    <n v="46"/>
    <s v="Short"/>
    <x v="43"/>
  </r>
  <r>
    <x v="4974"/>
    <x v="0"/>
    <s v="The First Wives Club"/>
    <s v="Hugh WIlson"/>
    <s v="Bette Midler, Goldie Hawn, Diane Keaton, Maggie Smith, Dan Hedaya, Sarah Jessica Parker, Stockard Channing, Victor Garber, Stephen Collins, Marcia Gay Harden, Jennie Dundas, Elizabeth Berkley, Eileen Heckart, Bronson Pinchot, Rob Reiner"/>
    <x v="2"/>
    <s v="November 20, 2019"/>
    <n v="2021"/>
    <x v="34"/>
    <n v="30"/>
    <s v="PG"/>
    <x v="2"/>
    <s v="Guidance"/>
    <n v="103"/>
    <s v="Medium"/>
    <x v="5"/>
  </r>
  <r>
    <x v="4975"/>
    <x v="1"/>
    <s v="The Five"/>
    <s v="Mark Tonderai"/>
    <s v="Tom Cullen, O.T. Fagbenle, Lee Ingleby, Sarah Solemani, Hannah Arterton, Geraldine James, Michael Maloney, Rade Serbedzija, Jonathan Kerrigan, Don Warrington, Sophia La Porta"/>
    <x v="1"/>
    <s v="September 15, 2017"/>
    <n v="2021"/>
    <x v="32"/>
    <n v="10"/>
    <s v="TV-MA"/>
    <x v="0"/>
    <s v="Restricted"/>
    <s v="1 Season"/>
    <s v="Seasons"/>
    <x v="288"/>
  </r>
  <r>
    <x v="4976"/>
    <x v="0"/>
    <s v="The Five Venoms"/>
    <s v="Cheh Chang"/>
    <s v="Philip Kwok, Chien Sun, Sheng Chiang, Feng Lu, Meng Lo, Pai Wei, Lung Wei Wang, Feng Ku, Shu Pei Sun, Sun Chien"/>
    <x v="25"/>
    <s v="July 31, 2018"/>
    <n v="2021"/>
    <x v="7"/>
    <n v="48"/>
    <s v="R"/>
    <x v="0"/>
    <s v="Restricted"/>
    <n v="97"/>
    <s v="Medium"/>
    <x v="85"/>
  </r>
  <r>
    <x v="4977"/>
    <x v="0"/>
    <s v="The Flintstones"/>
    <s v="Brian Levant"/>
    <s v="John Goodman, Elizabeth Perkins, Rick Moranis, Rosie O'Donnell, Kyle MacLachlan, Halle Berry, Elizabeth Taylor, Dann Florek, Sam Raimi, Harvey Korman"/>
    <x v="2"/>
    <s v="October 1, 2019"/>
    <n v="2021"/>
    <x v="24"/>
    <n v="32"/>
    <s v="PG"/>
    <x v="2"/>
    <s v="Guidance"/>
    <n v="91"/>
    <s v="Medium"/>
    <x v="17"/>
  </r>
  <r>
    <x v="4978"/>
    <x v="0"/>
    <s v="The Flintstones in Viva Rock Vegas"/>
    <s v="Brian Levant"/>
    <s v="Mark Addy, Stephen Baldwin, Kristen Johnston, Jane Krakowski, Joan Collins, Thomas Gibson, Alan Cumming"/>
    <x v="2"/>
    <s v="October 1, 2019"/>
    <n v="2021"/>
    <x v="42"/>
    <n v="26"/>
    <s v="PG"/>
    <x v="2"/>
    <s v="Guidance"/>
    <n v="91"/>
    <s v="Medium"/>
    <x v="174"/>
  </r>
  <r>
    <x v="4979"/>
    <x v="0"/>
    <s v="The Flying Guillotine"/>
    <s v="Meng Hua Ho"/>
    <s v="Kuan Tai Chen, Feng Ku, Hung Wei, Wu Chi Liu, Yang Chiang"/>
    <x v="25"/>
    <s v="July 28, 2018"/>
    <n v="2021"/>
    <x v="6"/>
    <n v="51"/>
    <s v="TV-MA"/>
    <x v="0"/>
    <s v="Restricted"/>
    <n v="101"/>
    <s v="Medium"/>
    <x v="53"/>
  </r>
  <r>
    <x v="4980"/>
    <x v="0"/>
    <s v="The Forbidden Kingdom"/>
    <s v="Rob Minkoff"/>
    <s v="Jackie Chan, Jet Li, Collin Chou, Liu Yifei, Li Bingbing, Michael Angarano, Morgan Benoit, Juana Collignon, Wang Deshun, Thomas McDonell"/>
    <x v="48"/>
    <s v="July 1, 2019"/>
    <n v="2021"/>
    <x v="16"/>
    <n v="18"/>
    <s v="PG-13"/>
    <x v="1"/>
    <s v="Guidance"/>
    <n v="104"/>
    <s v="Medium"/>
    <x v="26"/>
  </r>
  <r>
    <x v="4981"/>
    <x v="0"/>
    <s v="The Foreigner"/>
    <s v="Martin Campbell"/>
    <s v="Pierce Brosnan, Katie Leung, Manolo Cardona, Charlie Murphy, Pippa Bennett-Warner, Rufus Jones, Dermot Crowley, Jackie Chan, Simon Kunz, Rory Fleck Byrne, Liu Tao, Michael McElhatton, Orla Brady, David Pearse"/>
    <x v="570"/>
    <s v="February 14, 2020"/>
    <n v="2021"/>
    <x v="5"/>
    <n v="9"/>
    <s v="R"/>
    <x v="0"/>
    <s v="Restricted"/>
    <n v="113"/>
    <s v="Medium"/>
    <x v="32"/>
  </r>
  <r>
    <x v="4982"/>
    <x v="0"/>
    <s v="The Forgotten"/>
    <s v="Oliver Frampton"/>
    <s v="Clem Tibber, Elarica Johnson, James Doherty, Shaun Dingwall, Lyndsey Marshal"/>
    <x v="1"/>
    <s v="September 11, 2017"/>
    <n v="2021"/>
    <x v="28"/>
    <n v="12"/>
    <s v="TV-MA"/>
    <x v="0"/>
    <s v="Restricted"/>
    <n v="89"/>
    <s v="Short"/>
    <x v="55"/>
  </r>
  <r>
    <x v="4983"/>
    <x v="0"/>
    <s v="The Founder"/>
    <s v="John Lee Hancock"/>
    <s v="Laura Dern, B.J. Novak, Patrick Wilson, John Carroll Lynch, Ric Reitz, John Carroll, Nick Offerman, Michael Keaton, Wilbur Fitzgerald, Linda Cardellini"/>
    <x v="503"/>
    <s v="August 21, 2020"/>
    <n v="2021"/>
    <x v="32"/>
    <n v="10"/>
    <s v="PG-13"/>
    <x v="1"/>
    <s v="Guidance"/>
    <n v="115"/>
    <s v="Medium"/>
    <x v="24"/>
  </r>
  <r>
    <x v="4984"/>
    <x v="0"/>
    <s v="The Free Man"/>
    <s v="Toa Fraser"/>
    <s v="Jossi Wells"/>
    <x v="55"/>
    <s v="October 1, 2017"/>
    <n v="2021"/>
    <x v="32"/>
    <n v="10"/>
    <s v="TV-PG"/>
    <x v="2"/>
    <s v="Guidance"/>
    <n v="84"/>
    <s v="Short"/>
    <x v="187"/>
  </r>
  <r>
    <x v="4985"/>
    <x v="0"/>
    <s v="The Frozen Ground"/>
    <s v="Scott Walker"/>
    <s v="Nicolas Cage, John Cusack, Vanessa Hudgens, Dean Norris, Radha Mitchell, 50 Cent, Kevin Dunn, Olga Valentina, Michael McGrady, Jodi Lyn O'Keefe"/>
    <x v="2"/>
    <s v="August 27, 2020"/>
    <n v="2021"/>
    <x v="4"/>
    <n v="13"/>
    <s v="R"/>
    <x v="0"/>
    <s v="Restricted"/>
    <n v="106"/>
    <s v="Medium"/>
    <x v="13"/>
  </r>
  <r>
    <x v="4986"/>
    <x v="0"/>
    <s v="The Gathering"/>
    <s v="Nia Dinata"/>
    <s v="Cut Mini Theo, Tora Sudiro, Aida Nurmala, Surya Saputra, Rachel Maryam Sayidina, Trey Gondokusumo, Lili Harahap, Aurora Yahya, Wilza Lubis, Nico Siahaan"/>
    <x v="58"/>
    <s v="December 8, 2018"/>
    <n v="2021"/>
    <x v="13"/>
    <n v="23"/>
    <s v="TV-14"/>
    <x v="1"/>
    <s v="Guidance"/>
    <n v="124"/>
    <s v="Medium"/>
    <x v="36"/>
  </r>
  <r>
    <x v="4987"/>
    <x v="0"/>
    <s v="The Ghost Who Walks"/>
    <s v="Cody Stokes"/>
    <s v="Garland Scott, Frank Mosley, Alexia Rasmussen, Gil Darnell, Dasha Nekrasova, Nattalyee Randall, Linda Kennedy, Peter Mayer, Curtis York, Dennis Lebby"/>
    <x v="2"/>
    <s v="April 7, 2020"/>
    <n v="2021"/>
    <x v="23"/>
    <n v="7"/>
    <s v="TV-MA"/>
    <x v="0"/>
    <s v="Restricted"/>
    <n v="107"/>
    <s v="Medium"/>
    <x v="77"/>
  </r>
  <r>
    <x v="4988"/>
    <x v="0"/>
    <s v="The Girl with the Dragon Tattoo"/>
    <s v="David Fincher"/>
    <s v="Daniel Craig, Rooney Mara, Christopher Plummer, Stellan Skarsgrd, Steven Berkoff, Robin Wright, Yorick van Wageningen, Joely Richardson, Geraldine James, Goran Visnjic"/>
    <x v="571"/>
    <s v="January 5, 2021"/>
    <n v="2021"/>
    <x v="15"/>
    <n v="15"/>
    <s v="R"/>
    <x v="0"/>
    <s v="Restricted"/>
    <n v="158"/>
    <s v="Medium"/>
    <x v="13"/>
  </r>
  <r>
    <x v="4989"/>
    <x v="0"/>
    <s v="The Golem"/>
    <s v="Doron Paz, Yoav Paz"/>
    <s v="Hani Furstenberg, Ishai Golan, Kirill Cernyakov, Brynie Furstenberg, Lenny Ravitz, Alexey Tritenko, Adi Kvetner, Mariya Khomutova, Veronika Shostak, Konstantin Anikienko"/>
    <x v="341"/>
    <s v="June 26, 2019"/>
    <n v="2021"/>
    <x v="21"/>
    <n v="8"/>
    <s v="TV-MA"/>
    <x v="0"/>
    <s v="Restricted"/>
    <n v="95"/>
    <s v="Medium"/>
    <x v="62"/>
  </r>
  <r>
    <x v="4990"/>
    <x v="0"/>
    <s v="The Good Catholic"/>
    <s v="Paul Shoulberg"/>
    <s v="Zachary Spicer, Wrenn Schmidt, Danny Glover, John C. McGinley"/>
    <x v="2"/>
    <s v="January 24, 2018"/>
    <n v="2021"/>
    <x v="5"/>
    <n v="9"/>
    <s v="PG-13"/>
    <x v="1"/>
    <s v="Guidance"/>
    <n v="97"/>
    <s v="Medium"/>
    <x v="34"/>
  </r>
  <r>
    <x v="4991"/>
    <x v="0"/>
    <s v="The Good Neighbor"/>
    <s v="Kasra Farahani"/>
    <s v="James Caan, Logan Miller, Keir Gilchrist, Laura Innes, Edwin Hodge, Anne Dudek, Bailey Noble, Lili Reinhart, Mindy Sterling"/>
    <x v="2"/>
    <s v="December 5, 2016"/>
    <n v="2021"/>
    <x v="32"/>
    <n v="10"/>
    <s v="TV-MA"/>
    <x v="0"/>
    <s v="Restricted"/>
    <n v="97"/>
    <s v="Medium"/>
    <x v="77"/>
  </r>
  <r>
    <x v="4992"/>
    <x v="0"/>
    <s v="The Goods: Live Hard, Sell Hard"/>
    <s v="Neal Brennan"/>
    <s v="Jeremy Piven, Ving Rhames, James Brolin, David Koechner, Kathryn Hahn, Ed Helms, Jordana Spiro, Tony Hale, Ken Jeong, Rob Riggle, Kristen Schaal, Alan Thicke, Jonathan Sadowski, Joey Kern, Craig Robinson"/>
    <x v="2"/>
    <s v="November 20, 2019"/>
    <n v="2021"/>
    <x v="17"/>
    <n v="17"/>
    <s v="R"/>
    <x v="0"/>
    <s v="Restricted"/>
    <n v="89"/>
    <s v="Short"/>
    <x v="5"/>
  </r>
  <r>
    <x v="4993"/>
    <x v="0"/>
    <s v="The Gospel of John"/>
    <s v="David Batty"/>
    <s v="Selva Rasalingam, Mourad Zaoui, El Mahmoudi M'Barek, Abdelilah Wahbi, Abdelaziz N'Mila, Ait Youssef Youssef, David Harewood"/>
    <x v="572"/>
    <s v="October 20, 2018"/>
    <n v="2021"/>
    <x v="28"/>
    <n v="12"/>
    <s v="TV-14"/>
    <x v="1"/>
    <s v="Guidance"/>
    <n v="161"/>
    <s v="Medium"/>
    <x v="40"/>
  </r>
  <r>
    <x v="4994"/>
    <x v="0"/>
    <s v="The Gospel of Luke"/>
    <s v="David Batty"/>
    <s v="Selva Rasalingam, Karima Gouit, Mourad Zaoui, El Mahmoudi M'Barek, Abdelilah Wahbi, Abdelaziz N'Mila, Ait Youssef Youssef, Mohamed El Korchi, Ramdane Aala"/>
    <x v="573"/>
    <s v="October 19, 2018"/>
    <n v="2021"/>
    <x v="25"/>
    <n v="11"/>
    <s v="TV-14"/>
    <x v="1"/>
    <s v="Guidance"/>
    <n v="205"/>
    <s v="Long"/>
    <x v="40"/>
  </r>
  <r>
    <x v="4995"/>
    <x v="0"/>
    <s v="The Great Gambler"/>
    <s v="Shakti Samanta"/>
    <s v="Amitabh Bachchan, Zeenat Aman, Neetu Singh, Prem Chopra, Utpal Dutt, Madan Puri, Om Shivpuri, Iftekhar, Sujit Kumar, Roopesh Kumar"/>
    <x v="4"/>
    <s v="December 31, 2019"/>
    <n v="2021"/>
    <x v="50"/>
    <n v="47"/>
    <s v="TV-14"/>
    <x v="1"/>
    <s v="Guidance"/>
    <n v="161"/>
    <s v="Medium"/>
    <x v="25"/>
  </r>
  <r>
    <x v="4996"/>
    <x v="0"/>
    <s v="The Great Raid"/>
    <s v="John Dahl"/>
    <s v="Benjamin Bratt, James Franco, Connie Nielsen, Marton Csokas, Joseph Fiennes, Motoki Kobayashi, Robert Mammone, Natalie Mendoza, Cesar Montano, James Carpinello, Mark Consuelos, Sam Worthington, Craig McLachlan, Max Martini, Clayne Crawford"/>
    <x v="107"/>
    <s v="November 1, 2019"/>
    <n v="2021"/>
    <x v="19"/>
    <n v="21"/>
    <s v="R"/>
    <x v="0"/>
    <s v="Restricted"/>
    <n v="133"/>
    <s v="Medium"/>
    <x v="8"/>
  </r>
  <r>
    <x v="4997"/>
    <x v="0"/>
    <s v="The Green Hornet"/>
    <s v="Michel Gondry"/>
    <s v="Seth Rogen, Jay Chou, Cameron Diaz, Tom Wilkinson, Christoph Waltz, David Harbour, Edward James Olmos, Jamie Harris, Chad L. Coleman, Edward Furlong"/>
    <x v="2"/>
    <s v="April 18, 2020"/>
    <n v="2021"/>
    <x v="15"/>
    <n v="15"/>
    <s v="PG-13"/>
    <x v="1"/>
    <s v="Guidance"/>
    <n v="119"/>
    <s v="Medium"/>
    <x v="27"/>
  </r>
  <r>
    <x v="4998"/>
    <x v="0"/>
    <s v="The Hatred"/>
    <s v="Michael G. Kehoe"/>
    <s v="Sarah Davenport, Andrew Divoff, Gabrielle Bourne, Bayley Corman, Alisha Wainwright, Nina Siemaszko, Shae Smolik, David Naughton, Amanda Wyss, Darby Walker"/>
    <x v="2"/>
    <s v="December 11, 2017"/>
    <n v="2021"/>
    <x v="5"/>
    <n v="9"/>
    <s v="R"/>
    <x v="0"/>
    <s v="Restricted"/>
    <n v="94"/>
    <s v="Medium"/>
    <x v="55"/>
  </r>
  <r>
    <x v="4999"/>
    <x v="0"/>
    <s v="The Haunting of Molly Hartley"/>
    <s v="Mickey Liddell"/>
    <s v="Haley Bennett, Jake Weber, Chace Crawford, Shannon Woodward, Shanna Collins, AnnaLynne McCord, Marin Hinkle, Nina Siemaszko, Josh Stewart, Jessica Lowndes, Randy Wayne"/>
    <x v="2"/>
    <s v="October 4, 2018"/>
    <n v="2021"/>
    <x v="16"/>
    <n v="18"/>
    <s v="PG-13"/>
    <x v="1"/>
    <s v="Guidance"/>
    <n v="85"/>
    <s v="Short"/>
    <x v="94"/>
  </r>
  <r>
    <x v="5000"/>
    <x v="0"/>
    <s v="The Healer"/>
    <s v="Paco Arango"/>
    <s v="Oliver Jackson-Cohen, Camilla Luddington, Jonathan Pryce, Jorge Garca, Kaitlyn Bernard"/>
    <x v="574"/>
    <s v="June 1, 2020"/>
    <n v="2021"/>
    <x v="5"/>
    <n v="9"/>
    <s v="TV-14"/>
    <x v="1"/>
    <s v="Guidance"/>
    <n v="108"/>
    <s v="Medium"/>
    <x v="118"/>
  </r>
  <r>
    <x v="500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2"/>
    <s v="June 1, 2020"/>
    <n v="2021"/>
    <x v="15"/>
    <n v="15"/>
    <s v="PG-13"/>
    <x v="1"/>
    <s v="Guidance"/>
    <n v="147"/>
    <s v="Medium"/>
    <x v="24"/>
  </r>
  <r>
    <x v="5002"/>
    <x v="0"/>
    <s v="The Heretics"/>
    <s v="Chad Archibald"/>
    <s v="Nina Kiri, Ry Barrett, Jorja Cadence, Will King, Nina Richmond"/>
    <x v="24"/>
    <s v="September 4, 2019"/>
    <n v="2021"/>
    <x v="5"/>
    <n v="9"/>
    <s v="TV-MA"/>
    <x v="0"/>
    <s v="Restricted"/>
    <n v="88"/>
    <s v="Short"/>
    <x v="55"/>
  </r>
  <r>
    <x v="5003"/>
    <x v="0"/>
    <s v="The Heroes of Evil"/>
    <s v="Zoe Berriata"/>
    <s v="Emilio Palacios, Jorge Clemente, Beatriz Medina, Macarena Gmez, Olivia Baglivi, Paula Soldevila, Nacho Coronado, Beatriz Olivares"/>
    <x v="35"/>
    <s v="June 1, 2016"/>
    <n v="2021"/>
    <x v="25"/>
    <n v="11"/>
    <s v="TV-MA"/>
    <x v="0"/>
    <s v="Restricted"/>
    <n v="99"/>
    <s v="Medium"/>
    <x v="3"/>
  </r>
  <r>
    <x v="500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s v="February 26, 2018"/>
    <n v="2021"/>
    <x v="5"/>
    <n v="9"/>
    <s v="TV-MA"/>
    <x v="0"/>
    <s v="Restricted"/>
    <n v="96"/>
    <s v="Medium"/>
    <x v="44"/>
  </r>
  <r>
    <x v="5005"/>
    <x v="0"/>
    <s v="The Hollow Point"/>
    <s v="Gonzalo Lpez-Gallego"/>
    <s v="Patrick Wilson, Ian McShane, John Leguizamo, Lynn Collins, Jim Belushi, Karli Hall, David H. Stevens, Derek Boone"/>
    <x v="2"/>
    <s v="March 16, 2017"/>
    <n v="2021"/>
    <x v="32"/>
    <n v="10"/>
    <s v="R"/>
    <x v="0"/>
    <s v="Restricted"/>
    <n v="97"/>
    <s v="Medium"/>
    <x v="12"/>
  </r>
  <r>
    <x v="5006"/>
    <x v="0"/>
    <s v="The Holy Man"/>
    <s v="Note Chern-Yim"/>
    <s v="Pongsak Pongsuwan, Note Chern-Yim, Sarawut Phumthong, Savika Chaiyadej, Somlek Sakdikul, Petchtai Wongkamlao"/>
    <x v="57"/>
    <s v="July 25, 2018"/>
    <n v="2021"/>
    <x v="19"/>
    <n v="21"/>
    <s v="TV-14"/>
    <x v="1"/>
    <s v="Guidance"/>
    <n v="92"/>
    <s v="Medium"/>
    <x v="295"/>
  </r>
  <r>
    <x v="5007"/>
    <x v="0"/>
    <s v="The Humanity Bureau"/>
    <s v="Rob W. King"/>
    <s v="Nicolas Cage, Sarah Lind, Hugh Dillon, Jakob Davies, Vicellous Shannon, Kurt Max Runte, Lorne Cardinal, Jett Klyne, David Lovgren"/>
    <x v="24"/>
    <s v="December 18, 2018"/>
    <n v="2021"/>
    <x v="5"/>
    <n v="9"/>
    <s v="R"/>
    <x v="0"/>
    <s v="Restricted"/>
    <n v="94"/>
    <s v="Medium"/>
    <x v="26"/>
  </r>
  <r>
    <x v="5008"/>
    <x v="0"/>
    <s v="The Hundred-Foot Journey"/>
    <s v="Lasse Hallstrm"/>
    <s v="Helen Mirren, Om Puri, Manish Dayal, Charlotte Le Bon, Amit Shah, Farzana Dua Elahe, Dillon Mitra, Aria Pandya"/>
    <x v="575"/>
    <s v="January 31, 2019"/>
    <n v="2021"/>
    <x v="28"/>
    <n v="12"/>
    <s v="PG"/>
    <x v="2"/>
    <s v="Guidance"/>
    <n v="123"/>
    <s v="Medium"/>
    <x v="2"/>
  </r>
  <r>
    <x v="5009"/>
    <x v="0"/>
    <s v="The Hurricane Heist"/>
    <s v="Rob Cohen"/>
    <s v="Toby Kebbell, Maggie Grace, Ryan Kwanten, Ralph Ineson, Melissa Bolona, Ben Cross, Jamie Andrew Cutler"/>
    <x v="11"/>
    <s v="September 26, 2018"/>
    <n v="2021"/>
    <x v="21"/>
    <n v="8"/>
    <s v="PG-13"/>
    <x v="1"/>
    <s v="Guidance"/>
    <n v="103"/>
    <s v="Medium"/>
    <x v="12"/>
  </r>
  <r>
    <x v="5010"/>
    <x v="0"/>
    <s v="The Hurt Business"/>
    <s v="Vlad Yudin"/>
    <s v="Kevin Costner"/>
    <x v="2"/>
    <s v="February 1, 2017"/>
    <n v="2021"/>
    <x v="32"/>
    <n v="10"/>
    <s v="PG-13"/>
    <x v="1"/>
    <s v="Guidance"/>
    <n v="111"/>
    <s v="Medium"/>
    <x v="187"/>
  </r>
  <r>
    <x v="5011"/>
    <x v="0"/>
    <s v="The Imaginarium of Doctor Parnassus"/>
    <s v="Terry Gilliam"/>
    <s v="Heath Ledger, Christopher Plummer, Andrew Garfield, Verne Troyer, Lily Cole, Tom Waits, Johnny Depp, Colin Farrell, Jude Law"/>
    <x v="576"/>
    <s v="March 8, 2019"/>
    <n v="2021"/>
    <x v="17"/>
    <n v="17"/>
    <s v="PG-13"/>
    <x v="1"/>
    <s v="Guidance"/>
    <n v="123"/>
    <s v="Medium"/>
    <x v="26"/>
  </r>
  <r>
    <x v="5012"/>
    <x v="0"/>
    <s v="The Incident"/>
    <s v="Isaac Ezban"/>
    <s v="Ral Mndez, Nailea Norvind, Hernn Mendoza, Humberto Busto, Fernando lvarez Rebeil, Gabriel Santoyo, Paulina Montemayor, Hctor Mendoza, Leonel Tinajero, Marcos Moreno"/>
    <x v="38"/>
    <s v="June 19, 2017"/>
    <n v="2021"/>
    <x v="28"/>
    <n v="12"/>
    <s v="TV-MA"/>
    <x v="0"/>
    <s v="Restricted"/>
    <n v="100"/>
    <s v="Medium"/>
    <x v="199"/>
  </r>
  <r>
    <x v="5013"/>
    <x v="0"/>
    <s v="The Incredible Story of the Giant Pear"/>
    <s v="Philip Einstein Lipski, Jrgen Lerdam, Amalie Nsby Fick"/>
    <s v="Paul Tylak, Susie Power, Roger Gregg, Dermot Magennis, Marcus Lamb, J. Drew Lucas"/>
    <x v="294"/>
    <s v="March 1, 2019"/>
    <n v="2021"/>
    <x v="21"/>
    <n v="8"/>
    <s v="TV-G"/>
    <x v="2"/>
    <s v="Guidance"/>
    <n v="75"/>
    <s v="Short"/>
    <x v="80"/>
  </r>
  <r>
    <x v="5014"/>
    <x v="0"/>
    <s v="The Incredibles 2"/>
    <s v="Brad Bird"/>
    <s v="Craig T. Nelson, Holly Hunter, Samuel L. Jackson, Sarah Vowell, Huck Milner, Catherine Keener, Bob Odenkirk, Sophia Bush, Brad Bird, John Ratzenberger"/>
    <x v="2"/>
    <s v="January 30, 2019"/>
    <n v="2021"/>
    <x v="21"/>
    <n v="8"/>
    <s v="PG"/>
    <x v="2"/>
    <s v="Guidance"/>
    <n v="118"/>
    <s v="Medium"/>
    <x v="17"/>
  </r>
  <r>
    <x v="5015"/>
    <x v="0"/>
    <s v="The Indian in the Cupboard"/>
    <s v="Frank Oz"/>
    <s v="Hal Scardino, Litefoot, Lindsay Crouse, Richard Jenkins, Rishi Bhat, Steve Coogan, David Keith, Sakina Jaffrey, Vincent Kartheiser, Nestor Serrano"/>
    <x v="2"/>
    <s v="November 1, 2020"/>
    <n v="2021"/>
    <x v="39"/>
    <n v="31"/>
    <s v="PG"/>
    <x v="2"/>
    <s v="Guidance"/>
    <n v="96"/>
    <s v="Medium"/>
    <x v="19"/>
  </r>
  <r>
    <x v="5016"/>
    <x v="0"/>
    <s v="The Informant!"/>
    <s v="Steven Soderbergh"/>
    <s v="Matt Damon, Scott Bakula, Joel McHale, Melanie Lynskey, Thomas F. Wilson, Patton Oswalt, Tony Hale, Eddie Jemison, Paul F. Tompkins, Tom Papa"/>
    <x v="2"/>
    <s v="August 1, 2018"/>
    <n v="2021"/>
    <x v="17"/>
    <n v="17"/>
    <s v="R"/>
    <x v="0"/>
    <s v="Restricted"/>
    <n v="108"/>
    <s v="Medium"/>
    <x v="2"/>
  </r>
  <r>
    <x v="5017"/>
    <x v="0"/>
    <s v="The Intent"/>
    <s v="Femi Oyeniran, Kalvadour Peterson"/>
    <s v="Dylan Duffus, Scorcher, Shone Romulus, Jade Asha, Femi Oyeniran, Ashley Chin, Nicky Slimting Walker, Fekky"/>
    <x v="1"/>
    <s v="May 15, 2017"/>
    <n v="2021"/>
    <x v="32"/>
    <n v="10"/>
    <s v="TV-MA"/>
    <x v="0"/>
    <s v="Restricted"/>
    <n v="99"/>
    <s v="Medium"/>
    <x v="20"/>
  </r>
  <r>
    <x v="5018"/>
    <x v="0"/>
    <s v="The Intent 2: The Come Up"/>
    <s v="Femi Oyeniran, Nicky Slimting Walker"/>
    <s v="Justin Clarke Samuel, Ashley Chin, Nicky Slimting Walker, Femi Oyeniran, Dylan Duffus, Shone Romulus, Adam Deacon, Karen Bryson, Selva Rasalingam, Jay Brown"/>
    <x v="1"/>
    <s v="February 21, 2019"/>
    <n v="2021"/>
    <x v="21"/>
    <n v="8"/>
    <s v="TV-MA"/>
    <x v="0"/>
    <s v="Restricted"/>
    <n v="103"/>
    <s v="Medium"/>
    <x v="3"/>
  </r>
  <r>
    <x v="5019"/>
    <x v="0"/>
    <s v="The Invention of Lying"/>
    <s v="Ricky Gervais, Matthew Robinson"/>
    <s v="Ricky Gervais, Jennifer Garner, Jonah Hill, Louis C.K., Jeffrey Tambor, Fionnula Flanagan, Rob Lowe, Tina Fey, Donna Sorbello, Stephanie March"/>
    <x v="2"/>
    <s v="January 1, 2020"/>
    <n v="2021"/>
    <x v="17"/>
    <n v="17"/>
    <s v="PG-13"/>
    <x v="1"/>
    <s v="Guidance"/>
    <n v="99"/>
    <s v="Medium"/>
    <x v="35"/>
  </r>
  <r>
    <x v="5020"/>
    <x v="0"/>
    <s v="The Invitation"/>
    <s v="Karyn Kusama"/>
    <s v="Logan Marshall-Green, Emayatzy Corinealdi, Aiden Lovekamp, Michelle Krusiec, Mike Doyle, Jordi Vilasuso, Jay Larson, Marieh Delfino, Tammy Blanchard, Michiel Huisman, Lindsay Burdge, John Carroll Lynch"/>
    <x v="2"/>
    <s v="July 8, 2016"/>
    <n v="2021"/>
    <x v="25"/>
    <n v="11"/>
    <s v="TV-MA"/>
    <x v="0"/>
    <s v="Restricted"/>
    <n v="100"/>
    <s v="Medium"/>
    <x v="227"/>
  </r>
  <r>
    <x v="5021"/>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71"/>
    <s v="July 7, 2019"/>
    <n v="2021"/>
    <x v="15"/>
    <n v="15"/>
    <s v="PG-13"/>
    <x v="1"/>
    <s v="Guidance"/>
    <n v="105"/>
    <s v="Medium"/>
    <x v="3"/>
  </r>
  <r>
    <x v="5022"/>
    <x v="0"/>
    <s v="The Jane Austen Book Club"/>
    <s v="Robin Swicord"/>
    <s v="Maria Bello, Emily Blunt, Kathy Baker, Amy Brenneman, Maggie Grace, Jimmy Smits, Hugh Dancy, Marc Blucas, Lynn Redgrave, Kevin Zegers, Nancy Travis"/>
    <x v="2"/>
    <s v="March 8, 2019"/>
    <n v="2021"/>
    <x v="18"/>
    <n v="19"/>
    <s v="PG-13"/>
    <x v="1"/>
    <s v="Guidance"/>
    <n v="106"/>
    <s v="Medium"/>
    <x v="34"/>
  </r>
  <r>
    <x v="5023"/>
    <x v="0"/>
    <s v="The Jungle School"/>
    <s v="Riri Riza"/>
    <s v="Prisia Nasution, Nyungsang Bungo, Rukman Rosadi, Nadhira Suryadi, Ines Somellera"/>
    <x v="58"/>
    <s v="October 30, 2018"/>
    <n v="2021"/>
    <x v="4"/>
    <n v="13"/>
    <s v="TV-PG"/>
    <x v="2"/>
    <s v="Guidance"/>
    <n v="90"/>
    <s v="Medium"/>
    <x v="3"/>
  </r>
  <r>
    <x v="5024"/>
    <x v="0"/>
    <s v="The Keeping Hours"/>
    <s v="Karen Moncrieff"/>
    <s v="Lee Pace, Carrie Coon, Sander Thomas, Amy Smart, Ray Baker, Ana Ortiz, Molly Hagan, Christina Vidal, Anna Diop, Jane Daly, Cliff Chamberlain"/>
    <x v="2"/>
    <s v="September 1, 2018"/>
    <n v="2021"/>
    <x v="5"/>
    <n v="9"/>
    <s v="PG-13"/>
    <x v="1"/>
    <s v="Guidance"/>
    <n v="95"/>
    <s v="Medium"/>
    <x v="13"/>
  </r>
  <r>
    <x v="5025"/>
    <x v="0"/>
    <s v="The King's Speech"/>
    <s v="Tom Hooper"/>
    <s v="Colin Firth, Geoffrey Rush, Helena Bonham Carter, Guy Pearce, Timothy Spall, Derek Jacobi, Jennifer Ehle, Anthony Andrews, Claire Bloom, Eve Best, Michael Gambon"/>
    <x v="142"/>
    <s v="June 2, 2018"/>
    <n v="2021"/>
    <x v="3"/>
    <n v="16"/>
    <s v="R"/>
    <x v="0"/>
    <s v="Restricted"/>
    <n v="118"/>
    <s v="Medium"/>
    <x v="3"/>
  </r>
  <r>
    <x v="5026"/>
    <x v="0"/>
    <s v="The Lake House"/>
    <s v="Alejandro Agresti"/>
    <s v="Keanu Reeves, Sandra Bullock, Dylan Walsh, Shohreh Aghdashloo, Ebon Moss-Bachrach, Lynn Collins, Willeke van Ammelrooy, Christopher Plummer"/>
    <x v="2"/>
    <s v="September 1, 2019"/>
    <n v="2021"/>
    <x v="20"/>
    <n v="20"/>
    <s v="PG"/>
    <x v="2"/>
    <s v="Guidance"/>
    <n v="98"/>
    <s v="Medium"/>
    <x v="96"/>
  </r>
  <r>
    <x v="5027"/>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s v="June 4, 2018"/>
    <n v="2021"/>
    <x v="5"/>
    <n v="9"/>
    <s v="PG"/>
    <x v="2"/>
    <s v="Guidance"/>
    <n v="86"/>
    <s v="Short"/>
    <x v="324"/>
  </r>
  <r>
    <x v="5028"/>
    <x v="0"/>
    <s v="The Land of the Enlightened"/>
    <s v="Pieter-Jan De Pue"/>
    <s v="Sohrab Nazari"/>
    <x v="577"/>
    <s v="January 1, 2017"/>
    <n v="2021"/>
    <x v="32"/>
    <n v="10"/>
    <s v="TV-MA"/>
    <x v="0"/>
    <s v="Restricted"/>
    <n v="84"/>
    <s v="Short"/>
    <x v="98"/>
  </r>
  <r>
    <x v="5029"/>
    <x v="0"/>
    <s v="The Last Days of Chez Nous"/>
    <s v="Gillian Armstrong"/>
    <s v="Lisa Harrow, Bruno Ganz, Kerry Fox, Miranda Otto, Kiri Paramore, Bill Hunter"/>
    <x v="54"/>
    <s v="November 1, 2016"/>
    <n v="2021"/>
    <x v="41"/>
    <n v="34"/>
    <s v="R"/>
    <x v="0"/>
    <s v="Restricted"/>
    <n v="93"/>
    <s v="Medium"/>
    <x v="38"/>
  </r>
  <r>
    <x v="5030"/>
    <x v="0"/>
    <s v="The Last Exorcism"/>
    <s v="Daniel Stamm"/>
    <s v="Patrick Fabian, Ashley Bell, Iris Bahr, Louis Herthum, Caleb Landry Jones, Tony Bentley, John Wright Jr., Shanna Forrestall, Justin Shafer, Carol Sutton"/>
    <x v="102"/>
    <s v="September 1, 2019"/>
    <n v="2021"/>
    <x v="3"/>
    <n v="16"/>
    <s v="PG-13"/>
    <x v="1"/>
    <s v="Guidance"/>
    <n v="88"/>
    <s v="Short"/>
    <x v="227"/>
  </r>
  <r>
    <x v="5031"/>
    <x v="0"/>
    <s v="The Last Face"/>
    <s v="Sean Penn"/>
    <s v="Javier Bardem, Charlize Theron, Adle Exarchopoulos, Jared Harris, Jean Reno, Denise Newman, Merritt Wever, Sibongile Mlambo"/>
    <x v="2"/>
    <s v="January 13, 2020"/>
    <n v="2021"/>
    <x v="32"/>
    <n v="10"/>
    <s v="R"/>
    <x v="0"/>
    <s v="Restricted"/>
    <n v="131"/>
    <s v="Medium"/>
    <x v="24"/>
  </r>
  <r>
    <x v="5032"/>
    <x v="0"/>
    <s v="The Last Hangover"/>
    <s v="Rodrigo Van Der Put"/>
    <s v="Fbio Porchat, Gregrio Duvivier, Antonio Tabet, Pedro Benevides, Paulo Vieira, Rafael Portugal, Fbio de Luca, Karina Ramil, Evelyn Castro, Pedro Monteiro, Camilo Borges, Gabriel Totoro, Victor Leal, Rafael Logan"/>
    <x v="80"/>
    <s v="December 21, 2018"/>
    <n v="2021"/>
    <x v="21"/>
    <n v="8"/>
    <s v="TV-MA"/>
    <x v="0"/>
    <s v="Restricted"/>
    <n v="44"/>
    <s v="Short"/>
    <x v="43"/>
  </r>
  <r>
    <x v="5033"/>
    <x v="0"/>
    <s v="The Last Man on the Moon"/>
    <s v="Mark Craig"/>
    <s v="Eugene Cernan"/>
    <x v="1"/>
    <s v="May 26, 2016"/>
    <n v="2021"/>
    <x v="28"/>
    <n v="12"/>
    <s v="TV-PG"/>
    <x v="2"/>
    <s v="Guidance"/>
    <n v="96"/>
    <s v="Medium"/>
    <x v="65"/>
  </r>
  <r>
    <x v="5034"/>
    <x v="0"/>
    <s v="The Last Whistle"/>
    <s v="Rob Smat"/>
    <s v="Brad Leland, Jim O'Heir, Deanne Lauvin, Les Miles, Eric Nelsen, Fred Tolliver Jr, Tyler Perez, Sainty Nelsen"/>
    <x v="2"/>
    <s v="October 26, 2019"/>
    <n v="2021"/>
    <x v="23"/>
    <n v="7"/>
    <s v="PG"/>
    <x v="2"/>
    <s v="Guidance"/>
    <n v="88"/>
    <s v="Short"/>
    <x v="74"/>
  </r>
  <r>
    <x v="5035"/>
    <x v="0"/>
    <s v="The Legend of Michael Mishra"/>
    <s v="Manish Jha"/>
    <s v="Arshad Warsi, Aditi Rao Hydari, Kayoze Irani, Boman Irani"/>
    <x v="4"/>
    <s v="April 1, 2019"/>
    <n v="2021"/>
    <x v="32"/>
    <n v="10"/>
    <s v="TV-14"/>
    <x v="1"/>
    <s v="Guidance"/>
    <n v="118"/>
    <s v="Medium"/>
    <x v="36"/>
  </r>
  <r>
    <x v="5036"/>
    <x v="0"/>
    <s v="The Little Hours"/>
    <s v="Jeff Baena"/>
    <s v="Alison Brie, Dave Franco, Kate Micucci, Aubrey Plaza, John C. Reilly, Molly Shannon, Fred Armisen, Jemima Kirke, Lauren Weedman, Nick Offerman, Paul Reiser, Adam Pally, Paul Weitz, Jon Gabrus"/>
    <x v="41"/>
    <s v="December 23, 2018"/>
    <n v="2021"/>
    <x v="5"/>
    <n v="9"/>
    <s v="R"/>
    <x v="0"/>
    <s v="Restricted"/>
    <n v="89"/>
    <s v="Short"/>
    <x v="56"/>
  </r>
  <r>
    <x v="5037"/>
    <x v="0"/>
    <s v="The Little Mermaid"/>
    <s v="Blake Harris, Chris Bouchard"/>
    <s v="William Moseley, Poppy Drayton, Loreto Peralta, Armando Gutierrez, Shirley MacLaine, Gina Gershon, Shanna Collins, Chris Yong, Jo Marie Payton, Tom Nowicki"/>
    <x v="2"/>
    <s v="December 1, 2018"/>
    <n v="2021"/>
    <x v="21"/>
    <n v="8"/>
    <s v="PG"/>
    <x v="2"/>
    <s v="Guidance"/>
    <n v="85"/>
    <s v="Short"/>
    <x v="19"/>
  </r>
  <r>
    <x v="5038"/>
    <x v="0"/>
    <s v="The Little Prince"/>
    <s v="Mark Osborne"/>
    <s v="Jeff Bridges, Mackenzie Foy, Rachel McAdams, Riley Osborne, Marion Cotillard, Bud Cort, Ricky Gervais, Albert Brooks, James Franco, Benicio Del Toro, Paul Rudd, Paul Giamatti"/>
    <x v="578"/>
    <s v="November 6, 2020"/>
    <n v="2021"/>
    <x v="25"/>
    <n v="11"/>
    <s v="PG"/>
    <x v="2"/>
    <s v="Guidance"/>
    <n v="107"/>
    <s v="Medium"/>
    <x v="80"/>
  </r>
  <r>
    <x v="5039"/>
    <x v="0"/>
    <s v="The Lives of Others"/>
    <s v="Florian Henckel von Donnersmarck"/>
    <s v="Ulrich Mhe, Martina Gedeck, Sebastian Koch, Ulrich Tukur, Thomas Thieme, Hans-Uwe Bauer, Volkmar Kleinert, Matthias Brenner, Charly Hbner"/>
    <x v="84"/>
    <s v="March 15, 2019"/>
    <n v="2021"/>
    <x v="20"/>
    <n v="20"/>
    <s v="R"/>
    <x v="0"/>
    <s v="Restricted"/>
    <n v="138"/>
    <s v="Medium"/>
    <x v="20"/>
  </r>
  <r>
    <x v="5040"/>
    <x v="0"/>
    <s v="The Lobster"/>
    <s v="Yorgos Lanthimos"/>
    <s v="Colin Farrell, Jessica Barden, Rachel Weisz, Olivia Colman, Ashley Jensen, Ariane Labed, Aggeliki Papoulia, John C. Reilly, La Seydoux, Michael Smiley, Ben Whishaw"/>
    <x v="579"/>
    <s v="December 2, 2018"/>
    <n v="2021"/>
    <x v="25"/>
    <n v="11"/>
    <s v="R"/>
    <x v="0"/>
    <s v="Restricted"/>
    <n v="119"/>
    <s v="Medium"/>
    <x v="4"/>
  </r>
  <r>
    <x v="5041"/>
    <x v="0"/>
    <s v="The Lodgers"/>
    <s v="Brian O'Malley"/>
    <s v="Charlotte Vega, Bill Milner, David Bradley, Eugene Simon, Moe Dunford, Deirdre O'Kane, Roisin Murphy, Anthony Murphy, Brendan O'Rourke, Emmett Kelly"/>
    <x v="377"/>
    <s v="August 23, 2018"/>
    <n v="2021"/>
    <x v="5"/>
    <n v="9"/>
    <s v="R"/>
    <x v="0"/>
    <s v="Restricted"/>
    <n v="93"/>
    <s v="Medium"/>
    <x v="52"/>
  </r>
  <r>
    <x v="5042"/>
    <x v="0"/>
    <s v="The Longest Yard"/>
    <s v="Robert Aldrich"/>
    <s v="Burt Reynolds, Eddie Albert, Ed Lauter, James Hampton, Charles Tyner, Bernadette Peters, Richard Kiel, Joe Dorsey, Joe Jackson, Harry Caesar, John Steadman, Jim Nicholson, Tony Cacciotti"/>
    <x v="2"/>
    <s v="November 20, 2019"/>
    <n v="2021"/>
    <x v="57"/>
    <n v="52"/>
    <s v="R"/>
    <x v="0"/>
    <s v="Restricted"/>
    <n v="121"/>
    <s v="Medium"/>
    <x v="325"/>
  </r>
  <r>
    <x v="5043"/>
    <x v="0"/>
    <s v="The Longshots"/>
    <s v="Fred Durst"/>
    <s v="Ice Cube, Keke Palmer, Tasha Smith, Jill Marie Jones, Dash Mihok, Matt Craven, Glenn Plummer, Garrett Morris, Miles Chandler, Malcolm Goodwin"/>
    <x v="2"/>
    <s v="January 30, 2019"/>
    <n v="2021"/>
    <x v="16"/>
    <n v="18"/>
    <s v="PG"/>
    <x v="2"/>
    <s v="Guidance"/>
    <n v="95"/>
    <s v="Medium"/>
    <x v="326"/>
  </r>
  <r>
    <x v="5044"/>
    <x v="0"/>
    <s v="The Lord of the Rings: The Return of the King"/>
    <s v="Peter Jackson"/>
    <s v="Elijah Wood, Ian McKellen, Liv Tyler, Viggo Mortensen, Sean Astin, Cate Blanchett, John Rhys-Davies, Bernard Hill, Billy Boyd, Dominic Monaghan, Orlando Bloom, Hugo Weaving"/>
    <x v="580"/>
    <s v="January 1, 2020"/>
    <n v="2021"/>
    <x v="13"/>
    <n v="23"/>
    <s v="PG-13"/>
    <x v="1"/>
    <s v="Guidance"/>
    <n v="201"/>
    <s v="Long"/>
    <x v="26"/>
  </r>
  <r>
    <x v="5045"/>
    <x v="0"/>
    <s v="The Lord of the Rings: The Two Towers"/>
    <s v="Peter Jackson"/>
    <s v="Elijah Wood, Ian McKellen, Liv Tyler, Viggo Mortensen, Sean Astin, Cate Blanchett, John Rhys-Davies, Bernard Hill, Christopher Lee, Billy Boyd, Dominic Monaghan, Orlando Bloom"/>
    <x v="580"/>
    <s v="January 1, 2020"/>
    <n v="2021"/>
    <x v="12"/>
    <n v="24"/>
    <s v="PG-13"/>
    <x v="1"/>
    <s v="Guidance"/>
    <n v="179"/>
    <s v="Medium"/>
    <x v="26"/>
  </r>
  <r>
    <x v="5046"/>
    <x v="0"/>
    <s v="The Love Guru"/>
    <s v="Marco Schnabel"/>
    <s v="Mike Myers, Jessica Alba, Justin Timberlake, Ben Kingsley, Romany Malco, Meagan Good, Verne Troyer, Omid Djalili, Telma Hopkins"/>
    <x v="115"/>
    <s v="November 20, 2019"/>
    <n v="2021"/>
    <x v="16"/>
    <n v="18"/>
    <s v="PG-13"/>
    <x v="1"/>
    <s v="Guidance"/>
    <n v="87"/>
    <s v="Short"/>
    <x v="175"/>
  </r>
  <r>
    <x v="5047"/>
    <x v="0"/>
    <s v="The lynx"/>
    <s v="Stanisaw Rewicz"/>
    <s v="Jerzy Radziwiowicz, Franciszek Pieczka, Piotr Bajor, Ryszarda Hanin, Janusz Paluszkiewicz, Henryk Machalica, Hanna Miku, Maria Klejdysz"/>
    <x v="52"/>
    <s v="October 1, 2019"/>
    <n v="2021"/>
    <x v="26"/>
    <n v="44"/>
    <s v="TV-14"/>
    <x v="1"/>
    <s v="Guidance"/>
    <n v="82"/>
    <s v="Short"/>
    <x v="3"/>
  </r>
  <r>
    <x v="5048"/>
    <x v="0"/>
    <s v="The Mad Monk"/>
    <s v="Johnny To"/>
    <s v="Stephen Chow, Maggie Cheung, Anthony Wong Chau-Sang, Kirk Wong, Ng Man-Tat, Anita Mui"/>
    <x v="25"/>
    <s v="August 16, 2018"/>
    <n v="2021"/>
    <x v="0"/>
    <n v="33"/>
    <s v="TV-14"/>
    <x v="1"/>
    <s v="Guidance"/>
    <n v="85"/>
    <s v="Short"/>
    <x v="49"/>
  </r>
  <r>
    <x v="5049"/>
    <x v="0"/>
    <s v="The Magic Pill"/>
    <s v="Robert Tate"/>
    <s v="Pete Evans, William Davis, Loren Cordain"/>
    <x v="581"/>
    <s v="April 24, 2018"/>
    <n v="2021"/>
    <x v="5"/>
    <n v="9"/>
    <s v="TV-PG"/>
    <x v="2"/>
    <s v="Guidance"/>
    <n v="90"/>
    <s v="Medium"/>
    <x v="65"/>
  </r>
  <r>
    <x v="5050"/>
    <x v="0"/>
    <s v="The Man Who Would Be Polka King"/>
    <s v="John Mikulak, Joshua Brown"/>
    <s v="Jan Lewan, Greg Korin"/>
    <x v="2"/>
    <s v="January 12, 2018"/>
    <n v="2021"/>
    <x v="17"/>
    <n v="17"/>
    <s v="TV-14"/>
    <x v="1"/>
    <s v="Guidance"/>
    <n v="68"/>
    <s v="Short"/>
    <x v="18"/>
  </r>
  <r>
    <x v="5051"/>
    <x v="0"/>
    <s v="The Mask of Zorro"/>
    <s v="Martin Campbell"/>
    <s v="Antonio Banderas, Anthony Hopkins, Catherine Zeta-Jones, Stuart Wilson, Matt Letscher, Tony Amendola, Pedro Armendriz Jr., William Marquez, Jos Prez, Victor Rivers"/>
    <x v="582"/>
    <s v="January 1, 2020"/>
    <n v="2021"/>
    <x v="2"/>
    <n v="28"/>
    <s v="PG-13"/>
    <x v="1"/>
    <s v="Guidance"/>
    <n v="138"/>
    <s v="Medium"/>
    <x v="95"/>
  </r>
  <r>
    <x v="5052"/>
    <x v="0"/>
    <s v="The Matrix"/>
    <s v="Lilly Wachowski, Lana Wachowski"/>
    <s v="Keanu Reeves, Laurence Fishburne, Carrie-Anne Moss, Hugo Weaving, Gloria Foster, Joe Pantoliano, Marcus Chong, Julian Arahanga, Matt Doran, Belinda McClory"/>
    <x v="2"/>
    <s v="November 1, 2019"/>
    <n v="2021"/>
    <x v="31"/>
    <n v="27"/>
    <s v="R"/>
    <x v="0"/>
    <s v="Restricted"/>
    <n v="136"/>
    <s v="Medium"/>
    <x v="26"/>
  </r>
  <r>
    <x v="5053"/>
    <x v="0"/>
    <s v="The Matrix Reloaded"/>
    <s v="Lilly Wachowski, Lana Wachowski"/>
    <s v="Keanu Reeves, Laurence Fishburne, Carrie-Anne Moss, Hugo Weaving, Jada Pinkett Smith, Gloria Foster, Harold Perrineau, Monica Bellucci, Harry Lennix, Lambert Wilson, Randall Duk Kim, Nona Gaye"/>
    <x v="2"/>
    <s v="November 1, 2019"/>
    <n v="2021"/>
    <x v="13"/>
    <n v="23"/>
    <s v="R"/>
    <x v="0"/>
    <s v="Restricted"/>
    <n v="138"/>
    <s v="Medium"/>
    <x v="26"/>
  </r>
  <r>
    <x v="5054"/>
    <x v="0"/>
    <s v="The Matrix Revolutions"/>
    <s v="Lilly Wachowski, Lana Wachowski"/>
    <s v="Keanu Reeves, Laurence Fishburne, Carrie-Anne Moss, Hugo Weaving, Jada Pinkett Smith, Mary Alice, Harold Perrineau, Monica Bellucci, Harry Lennix, Lambert Wilson, Nona Gaye"/>
    <x v="2"/>
    <s v="November 1, 2019"/>
    <n v="2021"/>
    <x v="13"/>
    <n v="23"/>
    <s v="R"/>
    <x v="0"/>
    <s v="Restricted"/>
    <n v="129"/>
    <s v="Medium"/>
    <x v="26"/>
  </r>
  <r>
    <x v="5055"/>
    <x v="0"/>
    <s v="The Mayo Clinic"/>
    <s v="Ken Burns, Christopher Loren Ewers, Erik Ewers"/>
    <s v="Peter Coyote"/>
    <x v="2"/>
    <s v="April 19, 2019"/>
    <n v="2021"/>
    <x v="21"/>
    <n v="8"/>
    <s v="TV-14"/>
    <x v="1"/>
    <s v="Guidance"/>
    <n v="116"/>
    <s v="Medium"/>
    <x v="65"/>
  </r>
  <r>
    <x v="5056"/>
    <x v="0"/>
    <s v="The Mayor"/>
    <s v="Park In-je"/>
    <s v="Min-sik Choi, Do-won Kwak, Eun-kyung Shim, So-ri Moon, Mi-ran Ra, Hye-young Ryu, Ki Hong Lee, Sun-gyu Jin, Joo-yeon Lee, Byeong-eun Park"/>
    <x v="68"/>
    <s v="September 30, 2017"/>
    <n v="2021"/>
    <x v="5"/>
    <n v="9"/>
    <s v="TV-MA"/>
    <x v="0"/>
    <s v="Restricted"/>
    <n v="130"/>
    <s v="Medium"/>
    <x v="3"/>
  </r>
  <r>
    <x v="5057"/>
    <x v="0"/>
    <s v="The Men Who Stare at Goats"/>
    <s v="Grant Heslov"/>
    <s v="George Clooney, Ewan McGregor, Jeff Bridges, Kevin Spacey, Stephen Lang, Robert Patrick, Waleed Zuaiter, Stephen Root, Glenn Morshower, Nick Offerman, Tim Griffin, Rebecca Mader"/>
    <x v="31"/>
    <s v="June 4, 2019"/>
    <n v="2021"/>
    <x v="17"/>
    <n v="17"/>
    <s v="R"/>
    <x v="0"/>
    <s v="Restricted"/>
    <n v="94"/>
    <s v="Medium"/>
    <x v="5"/>
  </r>
  <r>
    <x v="5058"/>
    <x v="0"/>
    <s v="The Model"/>
    <s v="Mads Matthiesen"/>
    <s v="Maria Palm, Ed Skrein, Yvonnick Muller, Charlotte Tomaszewska, Virgile Bramly, Marco Ils, Dominic Allburn"/>
    <x v="294"/>
    <s v="December 6, 2016"/>
    <n v="2021"/>
    <x v="32"/>
    <n v="10"/>
    <s v="TV-MA"/>
    <x v="0"/>
    <s v="Restricted"/>
    <n v="104"/>
    <s v="Medium"/>
    <x v="0"/>
  </r>
  <r>
    <x v="5059"/>
    <x v="0"/>
    <s v="The Monster"/>
    <s v="Bryan Bertino"/>
    <s v="Zoe Kazan, Ella Ballentine, Aaron Douglas, Christine Ebadi, Marc Hickox, Scott Speedman, Chris Webb"/>
    <x v="14"/>
    <s v="January 9, 2019"/>
    <n v="2021"/>
    <x v="32"/>
    <n v="10"/>
    <s v="R"/>
    <x v="0"/>
    <s v="Restricted"/>
    <n v="91"/>
    <s v="Medium"/>
    <x v="143"/>
  </r>
  <r>
    <x v="5060"/>
    <x v="0"/>
    <s v="The Monster of Mangatiti"/>
    <s v="John Banas"/>
    <s v="Greta Gregory, Mark Mitchinson, Bruce Hopkins, John Sumner, Flynn Allen, Harriet Beattie, Carolyn Dando, Laurie Dee, Ruth Dudding"/>
    <x v="55"/>
    <s v="December 15, 2015"/>
    <n v="2021"/>
    <x v="25"/>
    <n v="11"/>
    <s v="TV-MA"/>
    <x v="0"/>
    <s v="Restricted"/>
    <n v="70"/>
    <s v="Short"/>
    <x v="24"/>
  </r>
  <r>
    <x v="5061"/>
    <x v="0"/>
    <s v="The Muppets"/>
    <s v="James Bobin"/>
    <s v="Jason Segel, Amy Adams, Chris Cooper, Rashida Jones, Kermit the Frog, Miss Piggy, Fozzie Bear, Gonzo, Muppets, Steve Whitmire, Eric Jacobson, Dave Goelz, Bill Barretta, David Rudman, Matt Vogel, Peter Linz"/>
    <x v="2"/>
    <s v="September 1, 2020"/>
    <n v="2021"/>
    <x v="15"/>
    <n v="15"/>
    <s v="PG"/>
    <x v="2"/>
    <s v="Guidance"/>
    <n v="104"/>
    <s v="Medium"/>
    <x v="17"/>
  </r>
  <r>
    <x v="5062"/>
    <x v="0"/>
    <s v="The Music of Silence"/>
    <s v="Michael Radford"/>
    <s v="Toby Sebastian, Luisa Ranieri, Jordi Moll, Antonio Banderas, Ennio Fantastichini, Nadir Caselli, Alessandro Sperduti, Francesco Salvi"/>
    <x v="59"/>
    <s v="July 1, 2018"/>
    <n v="2021"/>
    <x v="5"/>
    <n v="9"/>
    <s v="TV-PG"/>
    <x v="2"/>
    <s v="Guidance"/>
    <n v="115"/>
    <s v="Medium"/>
    <x v="51"/>
  </r>
  <r>
    <x v="5063"/>
    <x v="0"/>
    <s v="The Naked Gun: From the Files of Police Squad!"/>
    <s v="David Zucker"/>
    <s v="Leslie Nielsen, Priscilla Presley, George Kennedy, Ricardo Montalban, O.J. Simpson, Raye Birk, Susan Beaubian, Nancy Marchand"/>
    <x v="2"/>
    <s v="January 1, 2021"/>
    <n v="2021"/>
    <x v="45"/>
    <n v="38"/>
    <s v="PG-13"/>
    <x v="1"/>
    <s v="Guidance"/>
    <n v="85"/>
    <s v="Short"/>
    <x v="29"/>
  </r>
  <r>
    <x v="5064"/>
    <x v="0"/>
    <s v="The Natural"/>
    <s v="Barry Levinson"/>
    <s v="Robert Redford, Robert Duvall, Glenn Close, Kim Basinger, Wilford Brimley, Barbara Hershey, Robert Prosky, Richard Farnsworth, Joe Don Baker, John Finnegan"/>
    <x v="2"/>
    <s v="January 1, 2020"/>
    <n v="2021"/>
    <x v="35"/>
    <n v="42"/>
    <s v="PG"/>
    <x v="2"/>
    <s v="Guidance"/>
    <n v="138"/>
    <s v="Medium"/>
    <x v="311"/>
  </r>
  <r>
    <x v="5065"/>
    <x v="0"/>
    <s v="The New Romantic"/>
    <s v="Carly Stone"/>
    <s v="Timm Sharp, Hayley Law, Camila Mendes, Brett Dier, Jessica Barden, Avan Jogia"/>
    <x v="24"/>
    <s v="April 15, 2019"/>
    <n v="2021"/>
    <x v="21"/>
    <n v="8"/>
    <s v="TV-MA"/>
    <x v="0"/>
    <s v="Restricted"/>
    <n v="82"/>
    <s v="Short"/>
    <x v="129"/>
  </r>
  <r>
    <x v="5066"/>
    <x v="0"/>
    <s v="The Nutcracker and the Four Realms"/>
    <s v="Lasse Hallstrm, Joe Johnston"/>
    <s v="Mackenzie Foy, Keira Knightley, Helen Mirren, Morgan Freeman, Matthew Macfadyen, Eugenio Derbez, Miranda Hart, Jack Whitehall, Ellie Bamber, Richard E. Grant, Omid Djalili, Tom Sweet, Misty Copeland, Sergei Polunin, Meera Syal"/>
    <x v="2"/>
    <s v="May 28, 2019"/>
    <n v="2021"/>
    <x v="21"/>
    <n v="8"/>
    <s v="PG"/>
    <x v="2"/>
    <s v="Guidance"/>
    <n v="99"/>
    <s v="Medium"/>
    <x v="80"/>
  </r>
  <r>
    <x v="5067"/>
    <x v="0"/>
    <s v="The One I Love"/>
    <s v="Charlie McDowell"/>
    <s v="Mark Duplass, Elisabeth Moss, Ted Danson"/>
    <x v="2"/>
    <s v="May 30, 2019"/>
    <n v="2021"/>
    <x v="28"/>
    <n v="12"/>
    <s v="R"/>
    <x v="0"/>
    <s v="Restricted"/>
    <n v="91"/>
    <s v="Medium"/>
    <x v="22"/>
  </r>
  <r>
    <x v="5068"/>
    <x v="0"/>
    <s v="The Only Mother To You All"/>
    <s v="Wenn V. Deramas"/>
    <s v="Ai-Ai de las Alas, Shaina Magdayao, Carlo Aquino, Alwyn Uytingco, Eugene Domingo, Deejay Durano, Serena Dalrymple, Jiro Manio, Yuki Kadooka, Cherry Pie Picache, Gloria Diaz"/>
    <x v="83"/>
    <s v="February 27, 2019"/>
    <n v="2021"/>
    <x v="16"/>
    <n v="18"/>
    <s v="TV-PG"/>
    <x v="2"/>
    <s v="Guidance"/>
    <n v="106"/>
    <s v="Medium"/>
    <x v="43"/>
  </r>
  <r>
    <x v="5069"/>
    <x v="0"/>
    <s v="The Other Guys"/>
    <s v="Adam McKay"/>
    <s v="Will Ferrell, Mark Wahlberg, Eva Mendes, Michael Keaton, Steve Coogan, Ray Stevenson, Samuel L. Jackson, Dwayne Johnson, Lindsay Sloane, Natalie Zea"/>
    <x v="2"/>
    <s v="February 1, 2020"/>
    <n v="2021"/>
    <x v="3"/>
    <n v="16"/>
    <s v="PG-13"/>
    <x v="1"/>
    <s v="Guidance"/>
    <n v="108"/>
    <s v="Medium"/>
    <x v="27"/>
  </r>
  <r>
    <x v="5070"/>
    <x v="0"/>
    <s v="The Parole Officer"/>
    <s v="John Duigan"/>
    <s v="Steve Coogan, Emma Gilmour, Susan Jane Tanner, Iain Mitchell, James Smith, Om Puri, Steven Waddington, Ben Miller, Lena Headey, Jenny Agutter"/>
    <x v="1"/>
    <s v="August 1, 2018"/>
    <n v="2021"/>
    <x v="11"/>
    <n v="25"/>
    <s v="R"/>
    <x v="0"/>
    <s v="Restricted"/>
    <n v="94"/>
    <s v="Medium"/>
    <x v="27"/>
  </r>
  <r>
    <x v="5071"/>
    <x v="0"/>
    <s v="The Pass"/>
    <s v="Ben A. Williams"/>
    <s v="Russell Tovey, Arinz Kene, Lisa McGrillis, Nico Mirallegro, Rory J. Saper"/>
    <x v="1"/>
    <s v="January 1, 2019"/>
    <n v="2021"/>
    <x v="32"/>
    <n v="10"/>
    <s v="NR"/>
    <x v="4"/>
    <s v="Guidance"/>
    <n v="87"/>
    <s v="Short"/>
    <x v="111"/>
  </r>
  <r>
    <x v="5072"/>
    <x v="0"/>
    <s v="The Peacemaker"/>
    <s v="Mimi Leder"/>
    <s v="George Clooney, Nicole Kidman, Marcel Iures, Aleksandr Baluev, Rene Medvesek, Gary Werntz, Randall Batinkoff, Jim Haynie, Alexander Strobele, Holt McCallany"/>
    <x v="2"/>
    <s v="January 1, 2020"/>
    <n v="2021"/>
    <x v="36"/>
    <n v="29"/>
    <s v="R"/>
    <x v="0"/>
    <s v="Restricted"/>
    <n v="124"/>
    <s v="Medium"/>
    <x v="12"/>
  </r>
  <r>
    <x v="5073"/>
    <x v="0"/>
    <s v="The Pelican Brief"/>
    <s v="Alan J. Pakula"/>
    <s v="Julia Roberts, Denzel Washington, Sam Shepard, John Heard, Tony Goldwyn, James Sikking, William Atherton, Robert Culp, Stanley Tucci, John Lithgow, Hume Cronyn"/>
    <x v="2"/>
    <s v="November 1, 2019"/>
    <n v="2021"/>
    <x v="0"/>
    <n v="33"/>
    <s v="PG-13"/>
    <x v="1"/>
    <s v="Guidance"/>
    <n v="141"/>
    <s v="Medium"/>
    <x v="13"/>
  </r>
  <r>
    <x v="5074"/>
    <x v="0"/>
    <s v="The Perks of Being a Wallflower"/>
    <s v="Stephen Chbosky"/>
    <s v="Logan Lerman, Emma Watson, Ezra Miller, Mae Whitman, Paul Rudd, Nina Dobrev, Johnny Simmons, Dylan McDermott, Kate Walsh, Joan Cusack, Melanie Lynskey"/>
    <x v="2"/>
    <s v="April 1, 2020"/>
    <n v="2021"/>
    <x v="10"/>
    <n v="14"/>
    <s v="PG-13"/>
    <x v="1"/>
    <s v="Guidance"/>
    <n v="103"/>
    <s v="Medium"/>
    <x v="2"/>
  </r>
  <r>
    <x v="5075"/>
    <x v="0"/>
    <s v="The Phantom of the Opera"/>
    <s v="Joel Schumacher"/>
    <s v="Gerard Butler, Emmy Rossum, Patrick Wilson, Miranda Richardson, Minnie Driver, Ciarn Hinds, Simon Callow, Victor McGuire, Jennifer Ellison"/>
    <x v="11"/>
    <s v="June 1, 2019"/>
    <n v="2021"/>
    <x v="14"/>
    <n v="22"/>
    <s v="PG-13"/>
    <x v="1"/>
    <s v="Guidance"/>
    <n v="141"/>
    <s v="Medium"/>
    <x v="97"/>
  </r>
  <r>
    <x v="5076"/>
    <x v="0"/>
    <s v="The Physician"/>
    <s v="Philipp Stlzl"/>
    <s v="Tom Payne, Ben Kingsley, Stellan Skarsgrd, Olivier Martinez, Emma Rigby, Elyas M'Barek, Fahri Yardim, Makram Khoury, Michael Marcus"/>
    <x v="84"/>
    <s v="July 15, 2015"/>
    <n v="2021"/>
    <x v="4"/>
    <n v="13"/>
    <s v="R"/>
    <x v="0"/>
    <s v="Restricted"/>
    <n v="155"/>
    <s v="Medium"/>
    <x v="53"/>
  </r>
  <r>
    <x v="5077"/>
    <x v="0"/>
    <s v="The Pink Panther"/>
    <s v="Shawn Levy"/>
    <s v="Steve Martin, Kevin Kline, Beyonc Knowles-Carter, Jean Reno, Emily Mortimer, Henry Czerny, Kristin Chenoweth, Roger Rees, Philip Goodwin, Henri Garcin, William Abadie"/>
    <x v="583"/>
    <s v="July 1, 2019"/>
    <n v="2021"/>
    <x v="20"/>
    <n v="20"/>
    <s v="PG"/>
    <x v="2"/>
    <s v="Guidance"/>
    <n v="93"/>
    <s v="Medium"/>
    <x v="17"/>
  </r>
  <r>
    <x v="5078"/>
    <x v="0"/>
    <s v="The Pirate Fairy"/>
    <s v="Peggy Holmes"/>
    <s v="Mae Whitman, Christina Hendricks, Tom Hiddleston, Lucy Liu, Raven-Symon, Megan Hilty, Pamela Adlon, Angela Bartys, Jim Cummings, Carlos Ponce, Mick Wingert, Kevin Michael Richardson, Jeff Bennett, Rob Paulsen, Grey DeLisle, Kari Wahlgren, Jane Horrocks, Jesse McCartney, Anjelica Huston"/>
    <x v="2"/>
    <s v="June 15, 2014"/>
    <n v="2021"/>
    <x v="28"/>
    <n v="12"/>
    <s v="G"/>
    <x v="2"/>
    <s v="Guidance"/>
    <n v="78"/>
    <s v="Short"/>
    <x v="80"/>
  </r>
  <r>
    <x v="5079"/>
    <x v="0"/>
    <s v="The Pirates of Somalia"/>
    <s v="Bryan Buckley"/>
    <s v="Evan Peters, Barkhad Abdi, Melanie Griffith, Al Pacino, Philip Ettinger, Sabrina Hassan Abdulle, Kiana Madani, Abdi Sidow Farah, Mohamed Barre, Armaan Haggio"/>
    <x v="584"/>
    <s v="March 1, 2018"/>
    <n v="2021"/>
    <x v="5"/>
    <n v="9"/>
    <s v="R"/>
    <x v="0"/>
    <s v="Restricted"/>
    <n v="118"/>
    <s v="Medium"/>
    <x v="24"/>
  </r>
  <r>
    <x v="5080"/>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1"/>
    <s v="October 1, 2020"/>
    <n v="2021"/>
    <x v="10"/>
    <n v="14"/>
    <s v="PG"/>
    <x v="2"/>
    <s v="Guidance"/>
    <n v="88"/>
    <s v="Short"/>
    <x v="17"/>
  </r>
  <r>
    <x v="5081"/>
    <x v="0"/>
    <s v="The Place Beyond the Pines"/>
    <s v="Derek Cianfrance"/>
    <s v="Ryan Gosling, Bradley Cooper, Eva Mendes, Ray Liotta, Ben Mendelsohn, Rose Byrne, Mahershala Ali, Bruce Greenwood, Harris Yulin, Olga Merediz"/>
    <x v="2"/>
    <s v="May 16, 2017"/>
    <n v="2021"/>
    <x v="10"/>
    <n v="14"/>
    <s v="R"/>
    <x v="0"/>
    <s v="Restricted"/>
    <n v="140"/>
    <s v="Medium"/>
    <x v="44"/>
  </r>
  <r>
    <x v="5082"/>
    <x v="0"/>
    <s v="The Plan"/>
    <s v="Keerthi"/>
    <s v="Anant Nag, Koustubh Jayakumar, Hemanth, Shreeram, Jay, Sanath, Pramod Shetty, Harish Roy"/>
    <x v="4"/>
    <s v="March 1, 2018"/>
    <n v="2021"/>
    <x v="25"/>
    <n v="11"/>
    <s v="TV-MA"/>
    <x v="0"/>
    <s v="Restricted"/>
    <n v="124"/>
    <s v="Medium"/>
    <x v="20"/>
  </r>
  <r>
    <x v="5083"/>
    <x v="0"/>
    <s v="The Player"/>
    <s v="Ahmad El-Badri"/>
    <s v="Ramez Galal, Emy Samir Ghanim, Edward Fouad, Hassan Hosny, Yousef Fawzy, Samar Gaber, Ragaa Al-Geddawy, Maha Abou Ouf, Mai El-Kady"/>
    <x v="65"/>
    <s v="June 20, 2019"/>
    <n v="2021"/>
    <x v="10"/>
    <n v="14"/>
    <s v="TV-MA"/>
    <x v="0"/>
    <s v="Restricted"/>
    <n v="110"/>
    <s v="Medium"/>
    <x v="43"/>
  </r>
  <r>
    <x v="5084"/>
    <x v="0"/>
    <s v="The Polar Express"/>
    <s v="Robert Zemeckis"/>
    <s v="Tom Hanks, Leslie Zemeckis, Eddie Deezen, Nona Gaye, Peter Scolari, Brendan King, Andy Pellick, Michael Jeter, Chris Coppola, Julene Renee"/>
    <x v="2"/>
    <s v="January 1, 2021"/>
    <n v="2021"/>
    <x v="14"/>
    <n v="22"/>
    <s v="G"/>
    <x v="2"/>
    <s v="Guidance"/>
    <n v="100"/>
    <s v="Medium"/>
    <x v="80"/>
  </r>
  <r>
    <x v="5085"/>
    <x v="0"/>
    <s v="The President's Barber"/>
    <s v="Chan-sang Lim"/>
    <s v="Kang-ho Song, So-ri Moon, Jae-eung Lee, Yeong-jin Jo, Byung-ho Son, Yong-soo park, Seung-soo Ryu, Ju-sang Yun, Gyu-su Jeong, Dal-su Oh"/>
    <x v="68"/>
    <s v="October 1, 2017"/>
    <n v="2021"/>
    <x v="14"/>
    <n v="22"/>
    <s v="TV-MA"/>
    <x v="0"/>
    <s v="Restricted"/>
    <n v="116"/>
    <s v="Medium"/>
    <x v="36"/>
  </r>
  <r>
    <x v="5086"/>
    <x v="0"/>
    <s v="The Prince"/>
    <s v="Brian A. Miller"/>
    <s v="Jason Patric, Bruce Willis, John Cusack, Rain, Jessica Lowndes, Johnathon Schaech, Gia Mantegna, 50 Cent"/>
    <x v="31"/>
    <s v="February 22, 2019"/>
    <n v="2021"/>
    <x v="28"/>
    <n v="12"/>
    <s v="R"/>
    <x v="0"/>
    <s v="Restricted"/>
    <n v="91"/>
    <s v="Medium"/>
    <x v="12"/>
  </r>
  <r>
    <x v="5087"/>
    <x v="0"/>
    <s v="The Prince &amp; Me"/>
    <s v="Martha Coolidge"/>
    <s v="Julia Stiles, Luke Mably, Ben Miller, Miranda Richardson, James Fox, Alberta Watson, John Bourgeois, Zachary Knighton, Eliza Bennett"/>
    <x v="583"/>
    <s v="October 1, 2020"/>
    <n v="2021"/>
    <x v="14"/>
    <n v="22"/>
    <s v="PG"/>
    <x v="2"/>
    <s v="Guidance"/>
    <n v="111"/>
    <s v="Medium"/>
    <x v="35"/>
  </r>
  <r>
    <x v="5088"/>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s v="July 16, 2019"/>
    <n v="2021"/>
    <x v="17"/>
    <n v="17"/>
    <s v="G"/>
    <x v="2"/>
    <s v="Guidance"/>
    <n v="98"/>
    <s v="Medium"/>
    <x v="80"/>
  </r>
  <r>
    <x v="5089"/>
    <x v="0"/>
    <s v="The Prison"/>
    <s v="Na Hyeon"/>
    <s v="Suk-kyu Han, Rae-won Kim, Kyeong-yeong Lee, Woong-in Jeong, Jae-yun Jo, Sung-rok Shin, Kim Sung-kyun, Kwak Min-ho"/>
    <x v="68"/>
    <s v="November 18, 2017"/>
    <n v="2021"/>
    <x v="5"/>
    <n v="9"/>
    <s v="TV-MA"/>
    <x v="0"/>
    <s v="Restricted"/>
    <n v="125"/>
    <s v="Medium"/>
    <x v="53"/>
  </r>
  <r>
    <x v="5090"/>
    <x v="0"/>
    <s v="The Pursuit"/>
    <s v="John Papola"/>
    <s v="Arthur Brooks"/>
    <x v="2"/>
    <s v="August 7, 2019"/>
    <n v="2021"/>
    <x v="23"/>
    <n v="7"/>
    <s v="TV-14"/>
    <x v="1"/>
    <s v="Guidance"/>
    <n v="76"/>
    <s v="Short"/>
    <x v="65"/>
  </r>
  <r>
    <x v="5091"/>
    <x v="0"/>
    <s v="The Pursuit of Happyness"/>
    <s v="Gabriele Muccino"/>
    <s v="Will Smith, Jaden Smith, Thandie Newton, Brian Howe, James Karen, Dan Castellaneta, Kurt Fuller, Takayo Fischer"/>
    <x v="2"/>
    <s v="October 1, 2019"/>
    <n v="2021"/>
    <x v="20"/>
    <n v="20"/>
    <s v="PG-13"/>
    <x v="1"/>
    <s v="Guidance"/>
    <n v="117"/>
    <s v="Medium"/>
    <x v="24"/>
  </r>
  <r>
    <x v="5092"/>
    <x v="0"/>
    <s v="The Push"/>
    <s v="Grant Korgan, Brian Niles"/>
    <s v="Grant Korgan"/>
    <x v="2"/>
    <s v="June 7, 2019"/>
    <n v="2021"/>
    <x v="21"/>
    <n v="8"/>
    <s v="TV-MA"/>
    <x v="0"/>
    <s v="Restricted"/>
    <n v="90"/>
    <s v="Medium"/>
    <x v="187"/>
  </r>
  <r>
    <x v="5093"/>
    <x v="0"/>
    <s v="The Rainbow Troops"/>
    <s v="Riri Riza"/>
    <s v="Cut Mini Theo, Ikranagara, Lukman Sardi, Ario Bayu, Tora Sudiro"/>
    <x v="58"/>
    <s v="October 21, 2018"/>
    <n v="2021"/>
    <x v="16"/>
    <n v="18"/>
    <s v="TV-PG"/>
    <x v="2"/>
    <s v="Guidance"/>
    <n v="119"/>
    <s v="Medium"/>
    <x v="104"/>
  </r>
  <r>
    <x v="5094"/>
    <x v="0"/>
    <s v="The Rainmaker"/>
    <s v="Francis Ford Coppola"/>
    <s v="Matt Damon, Danny DeVito, Claire Danes, Jon Voight, Mary Kay Place, Dean Stockwell, Teresa Wright, Virginia Madsen, Mickey Rourke, Andrew Shue"/>
    <x v="28"/>
    <s v="November 20, 2019"/>
    <n v="2021"/>
    <x v="36"/>
    <n v="29"/>
    <s v="PG-13"/>
    <x v="1"/>
    <s v="Guidance"/>
    <n v="136"/>
    <s v="Medium"/>
    <x v="13"/>
  </r>
  <r>
    <x v="5095"/>
    <x v="0"/>
    <s v="The Real Miyagi"/>
    <s v="Kevin Derek"/>
    <s v="Fumio Demura"/>
    <x v="585"/>
    <s v="June 16, 2017"/>
    <n v="2021"/>
    <x v="25"/>
    <n v="11"/>
    <s v="TV-PG"/>
    <x v="2"/>
    <s v="Guidance"/>
    <n v="81"/>
    <s v="Short"/>
    <x v="187"/>
  </r>
  <r>
    <x v="5096"/>
    <x v="0"/>
    <s v="The Rebound"/>
    <s v="Shaina Allen"/>
    <s v="Orlando Carrillo, Mario Moran, Jeremie Phenom Thomas"/>
    <x v="2"/>
    <s v="February 28, 2019"/>
    <n v="2021"/>
    <x v="32"/>
    <n v="10"/>
    <s v="TV-MA"/>
    <x v="0"/>
    <s v="Restricted"/>
    <n v="77"/>
    <s v="Short"/>
    <x v="187"/>
  </r>
  <r>
    <x v="5097"/>
    <x v="0"/>
    <s v="The Rehearsal"/>
    <s v="Alison MacLean"/>
    <s v="James Rolleston, Kerry Fox, Ella Edwards, Alice Englert"/>
    <x v="55"/>
    <s v="January 1, 2018"/>
    <n v="2021"/>
    <x v="32"/>
    <n v="10"/>
    <s v="TV-MA"/>
    <x v="0"/>
    <s v="Restricted"/>
    <n v="102"/>
    <s v="Medium"/>
    <x v="0"/>
  </r>
  <r>
    <x v="5098"/>
    <x v="0"/>
    <s v="The Rezort"/>
    <s v="Steve Barker"/>
    <s v="Dougray Scott, Jessica De Gouw, Martin McCann, Jassa Ahluwalia, Elen Rhys, Claire Goose"/>
    <x v="586"/>
    <s v="January 16, 2017"/>
    <n v="2021"/>
    <x v="32"/>
    <n v="10"/>
    <s v="TV-MA"/>
    <x v="0"/>
    <s v="Restricted"/>
    <n v="90"/>
    <s v="Medium"/>
    <x v="52"/>
  </r>
  <r>
    <x v="5099"/>
    <x v="0"/>
    <s v="The Rift: The Dark Side of the Moon"/>
    <s v="Dejan Zeevi"/>
    <s v="Ken Foree, Katarina as, Dragan Mianovi, Monte Markham, Denis Muri, Miroljub Leo, Sonja Vukievi, Ratko Turinovi, Mick Garris"/>
    <x v="587"/>
    <s v="February 26, 2018"/>
    <n v="2021"/>
    <x v="32"/>
    <n v="10"/>
    <s v="TV-MA"/>
    <x v="0"/>
    <s v="Restricted"/>
    <n v="92"/>
    <s v="Medium"/>
    <x v="208"/>
  </r>
  <r>
    <x v="5100"/>
    <x v="0"/>
    <s v="The Right One"/>
    <s v="Hadi El Bagoury"/>
    <s v="Hani Salama, Basma Ahmad, Rania Yousef, Kinda Allouch, Yasmin Raeis, Amr Youssef, Zizi El-Badrawy"/>
    <x v="65"/>
    <s v="June 13, 2019"/>
    <n v="2021"/>
    <x v="15"/>
    <n v="15"/>
    <s v="TV-14"/>
    <x v="1"/>
    <s v="Guidance"/>
    <n v="93"/>
    <s v="Medium"/>
    <x v="23"/>
  </r>
  <r>
    <x v="5101"/>
    <x v="0"/>
    <s v="The Ring"/>
    <s v="Gore Verbinski"/>
    <s v="Naomi Watts, Martin Henderson, David Dorfman, Brian Cox, Jane Alexander, Lindsay Frost, Amber Tamblyn, Rachael Bella, Daveigh Chase, Shannon Cochran"/>
    <x v="2"/>
    <s v="January 1, 2020"/>
    <n v="2021"/>
    <x v="12"/>
    <n v="24"/>
    <s v="PG-13"/>
    <x v="1"/>
    <s v="Guidance"/>
    <n v="116"/>
    <s v="Medium"/>
    <x v="94"/>
  </r>
  <r>
    <x v="5102"/>
    <x v="0"/>
    <s v="The Riot Club"/>
    <s v="Lone Scherfig"/>
    <s v="Sam Claflin, Max Irons, Douglas Booth, Jessica Brown Findlay, Holliday Grainger, Natalie Dormer, Olly Alexander, Matthew Beard, Gordon Brown, Jack Farthing, Freddie Fox"/>
    <x v="1"/>
    <s v="March 16, 2017"/>
    <n v="2021"/>
    <x v="28"/>
    <n v="12"/>
    <s v="R"/>
    <x v="0"/>
    <s v="Restricted"/>
    <n v="107"/>
    <s v="Medium"/>
    <x v="3"/>
  </r>
  <r>
    <x v="5103"/>
    <x v="0"/>
    <s v="The River Thief"/>
    <s v="N.D. Wilson"/>
    <s v="Joel Courtney, Tommy Cash, Paul Johansson, Bas Rutten, Raleigh Cain, David Shannon"/>
    <x v="2"/>
    <s v="January 14, 2017"/>
    <n v="2021"/>
    <x v="32"/>
    <n v="10"/>
    <s v="NR"/>
    <x v="4"/>
    <s v="Guidance"/>
    <n v="87"/>
    <s v="Short"/>
    <x v="44"/>
  </r>
  <r>
    <x v="5104"/>
    <x v="0"/>
    <s v="The River Wild"/>
    <s v="Curtis Hanson"/>
    <s v="Meryl Streep, Kevin Bacon, David Strathairn, Joseph Mazzello, John C. Reilly, Benjamin Bratt, Elizabeth Hoffman, William Lucking, Diane Delano"/>
    <x v="2"/>
    <s v="September 1, 2018"/>
    <n v="2021"/>
    <x v="24"/>
    <n v="32"/>
    <s v="PG-13"/>
    <x v="1"/>
    <s v="Guidance"/>
    <n v="111"/>
    <s v="Medium"/>
    <x v="12"/>
  </r>
  <r>
    <x v="5105"/>
    <x v="0"/>
    <s v="The Rolling Stones: Ol Ol Ol! A Trip Across Latin America"/>
    <s v="Paul Dugdale"/>
    <s v="Mick Jagger, Keith Richards, Ronnie Wood, Charlie Watts"/>
    <x v="1"/>
    <s v="March 22, 2019"/>
    <n v="2021"/>
    <x v="32"/>
    <n v="10"/>
    <s v="TV-MA"/>
    <x v="0"/>
    <s v="Restricted"/>
    <n v="101"/>
    <s v="Medium"/>
    <x v="109"/>
  </r>
  <r>
    <x v="5106"/>
    <x v="0"/>
    <s v="The Roommate"/>
    <s v="Christian E. Christiansen"/>
    <s v="Leighton Meester, Minka Kelly, Cam Gigandet, Aly Michalka, Danneel Ackles, Frances Fisher, Tomas Arana, Billy Zane, Nina Dobrev, Matt Lanter, Kat Graham"/>
    <x v="2"/>
    <s v="April 1, 2020"/>
    <n v="2021"/>
    <x v="15"/>
    <n v="15"/>
    <s v="PG-13"/>
    <x v="1"/>
    <s v="Guidance"/>
    <n v="91"/>
    <s v="Medium"/>
    <x v="7"/>
  </r>
  <r>
    <x v="5107"/>
    <x v="0"/>
    <s v="The Rover"/>
    <s v="David Michd"/>
    <s v="Guy Pearce, Robert Pattinson, Scoot McNairy, David Field, Anthony Hayes, Gillian Jones, Susan Prior, Nash Edgerton"/>
    <x v="20"/>
    <s v="July 19, 2018"/>
    <n v="2021"/>
    <x v="28"/>
    <n v="12"/>
    <s v="R"/>
    <x v="0"/>
    <s v="Restricted"/>
    <n v="103"/>
    <s v="Medium"/>
    <x v="107"/>
  </r>
  <r>
    <x v="5108"/>
    <x v="0"/>
    <s v="THE RUM DIARY"/>
    <s v="Bruce Robinson"/>
    <s v="Johnny Depp, Aaron Eckhart, Michael Rispoli, Amber Heard, Richard Jenkins, Giovanni Ribisi, Amaury Nolasco, Marshall Bell, Bill Smitrovich"/>
    <x v="31"/>
    <s v="December 6, 2019"/>
    <n v="2021"/>
    <x v="15"/>
    <n v="15"/>
    <s v="R"/>
    <x v="0"/>
    <s v="Restricted"/>
    <n v="120"/>
    <s v="Medium"/>
    <x v="2"/>
  </r>
  <r>
    <x v="5109"/>
    <x v="0"/>
    <s v="The Runner"/>
    <s v="Austin Stark"/>
    <s v="Nicolas Cage, Sarah Paulson, Connie Nielsen, Wendell Pierce, Bryan Batt, Peter Fonda, Dana Gourrier"/>
    <x v="2"/>
    <s v="September 8, 2017"/>
    <n v="2021"/>
    <x v="25"/>
    <n v="11"/>
    <s v="R"/>
    <x v="0"/>
    <s v="Restricted"/>
    <n v="90"/>
    <s v="Medium"/>
    <x v="44"/>
  </r>
  <r>
    <x v="5110"/>
    <x v="0"/>
    <s v="The Salvation"/>
    <s v="Kristian Levring"/>
    <s v="Mads Mikkelsen, Eva Green, Jeffrey Dean Morgan, Eric Cantona, Mikael Persbrandt, Douglas Henshall, Michael Raymond-James, Jonathan Pryce, Alexander Arnold, Nanna land Fabricius"/>
    <x v="588"/>
    <s v="March 2, 2017"/>
    <n v="2021"/>
    <x v="28"/>
    <n v="12"/>
    <s v="R"/>
    <x v="0"/>
    <s v="Restricted"/>
    <n v="92"/>
    <s v="Medium"/>
    <x v="0"/>
  </r>
  <r>
    <x v="5111"/>
    <x v="0"/>
    <s v="The Sapphires"/>
    <s v="Wayne Blair"/>
    <s v="Chris O'Dowd, Deborah Mailman, Jessica Mauboy, Shari Sebbens, Miranda Tapsell, Tory Kittles, Eka Darville, Tammy Anderson, Lynette Narkle, Kylie Belling"/>
    <x v="54"/>
    <s v="April 26, 2019"/>
    <n v="2021"/>
    <x v="10"/>
    <n v="14"/>
    <s v="PG-13"/>
    <x v="1"/>
    <s v="Guidance"/>
    <n v="99"/>
    <s v="Medium"/>
    <x v="22"/>
  </r>
  <r>
    <x v="5112"/>
    <x v="0"/>
    <s v="The Score"/>
    <s v="Frank Oz"/>
    <s v="Robert De Niro, Edward Norton, Marlon Brando, Angela Bassett, Gary Farmer, Paul Soles, Jamie Harrold, Serge Houde"/>
    <x v="589"/>
    <s v="November 28, 2019"/>
    <n v="2021"/>
    <x v="11"/>
    <n v="25"/>
    <s v="R"/>
    <x v="0"/>
    <s v="Restricted"/>
    <n v="124"/>
    <s v="Medium"/>
    <x v="13"/>
  </r>
  <r>
    <x v="5113"/>
    <x v="0"/>
    <s v="The Sea of Trees"/>
    <s v="Gus Van Sant"/>
    <s v="Matthew McConaughey, Naomi Watts, Ken Watanabe, Katie Aselton, Jordan Gavaris"/>
    <x v="2"/>
    <s v="November 8, 2018"/>
    <n v="2021"/>
    <x v="25"/>
    <n v="11"/>
    <s v="PG-13"/>
    <x v="1"/>
    <s v="Guidance"/>
    <n v="111"/>
    <s v="Medium"/>
    <x v="24"/>
  </r>
  <r>
    <x v="5114"/>
    <x v="0"/>
    <s v="The Secret Life of Pets 2"/>
    <s v="Chris Renaud"/>
    <s v="Patton Oswalt, Kevin Hart, Tiffany Haddish, Jenny Slate, Eric Stonestreet, Harrison Ford, Dana Carvey, Nick Kroll, Lake Bell, Ellie Kemper, Bobby Moynihan, Hannibal Buress"/>
    <x v="255"/>
    <s v="December 27, 2019"/>
    <n v="2021"/>
    <x v="23"/>
    <n v="7"/>
    <s v="PG"/>
    <x v="2"/>
    <s v="Guidance"/>
    <n v="86"/>
    <s v="Short"/>
    <x v="17"/>
  </r>
  <r>
    <x v="5115"/>
    <x v="0"/>
    <s v="The Shaukeens"/>
    <s v="Abhishek Sharma"/>
    <s v="Akshay Kumar, Annu Kapoor, Piyush Mishra, Lisa Haydon, Anupam Kher"/>
    <x v="4"/>
    <s v="March 1, 2018"/>
    <n v="2021"/>
    <x v="28"/>
    <n v="12"/>
    <s v="TV-MA"/>
    <x v="0"/>
    <s v="Restricted"/>
    <n v="123"/>
    <s v="Medium"/>
    <x v="48"/>
  </r>
  <r>
    <x v="5116"/>
    <x v="0"/>
    <s v="The Show"/>
    <s v="Giancarlo Esposito"/>
    <s v="Josh Duhamel, Giancarlo Esposito, Famke Janssen, Sarah Wayne Callies, Caitlin Fitzgerald, Chris Ellis, Lucia Walters, James Franco"/>
    <x v="2"/>
    <s v="June 1, 2020"/>
    <n v="2021"/>
    <x v="5"/>
    <n v="9"/>
    <s v="TV-MA"/>
    <x v="0"/>
    <s v="Restricted"/>
    <n v="105"/>
    <s v="Medium"/>
    <x v="24"/>
  </r>
  <r>
    <x v="5117"/>
    <x v="0"/>
    <s v="The Sign of Venus"/>
    <s v="Dino Risi"/>
    <s v="Sophia Loren, Franca Valeri, Vittorio De Sica, Raf Vallone, Virgilio Riento, Tina Pica, Lina Gennari, Eloisa Cianni, Leopoldo Trieste, Maurizio Arena, Franco Fantasia, Peppino De Filippo, Alberto Sordi"/>
    <x v="59"/>
    <s v="November 13, 2020"/>
    <n v="2021"/>
    <x v="68"/>
    <n v="71"/>
    <s v="TV-14"/>
    <x v="1"/>
    <s v="Guidance"/>
    <n v="97"/>
    <s v="Medium"/>
    <x v="318"/>
  </r>
  <r>
    <x v="5118"/>
    <x v="0"/>
    <s v="The Signal"/>
    <s v="William Eubank, Will Eubank"/>
    <s v="Brenton Thwaites, Olivia Cooke, Laurence Fishburne, Beau Knapp, Lin Shaye, Robert Longstreet"/>
    <x v="2"/>
    <s v="July 13, 2018"/>
    <n v="2021"/>
    <x v="28"/>
    <n v="12"/>
    <s v="PG-13"/>
    <x v="1"/>
    <s v="Guidance"/>
    <n v="97"/>
    <s v="Medium"/>
    <x v="16"/>
  </r>
  <r>
    <x v="5119"/>
    <x v="0"/>
    <s v="The Similars"/>
    <s v="Isaac Ezban"/>
    <s v="Gustavo Snchez Parra, Cassandra Ciangherotti, Fernando Becerril, Humberto Busto, Carmen Beato, Santiago Torres, Mara Elena Olivares, Catalina Salas, Luis Alberti, Alberto Estrella, Pablo Guisa Koestinger"/>
    <x v="38"/>
    <s v="January 15, 2017"/>
    <n v="2021"/>
    <x v="25"/>
    <n v="11"/>
    <s v="NR"/>
    <x v="4"/>
    <s v="Guidance"/>
    <n v="90"/>
    <s v="Medium"/>
    <x v="62"/>
  </r>
  <r>
    <x v="5120"/>
    <x v="0"/>
    <s v="The Sinking Of Van Der Wijck"/>
    <s v="Sunil Soraya"/>
    <s v="Herjunot Ali, Pevita Pearce, Reza Rahadian, Randy Nidji, Gesya Shandy, Kevin Andrean, Arzetti Bilbina"/>
    <x v="58"/>
    <s v="September 28, 2018"/>
    <n v="2021"/>
    <x v="4"/>
    <n v="13"/>
    <s v="TV-14"/>
    <x v="1"/>
    <s v="Guidance"/>
    <n v="163"/>
    <s v="Medium"/>
    <x v="23"/>
  </r>
  <r>
    <x v="5121"/>
    <x v="0"/>
    <s v="The Social Network"/>
    <s v="David Fincher"/>
    <s v="Jesse Eisenberg, Andrew Garfield, Justin Timberlake, Armie Hammer, Max Minghella, Josh Pence, Brenda Song, Rashida Jones, John Getz, David Selby"/>
    <x v="2"/>
    <s v="April 1, 2020"/>
    <n v="2021"/>
    <x v="3"/>
    <n v="16"/>
    <s v="PG-13"/>
    <x v="1"/>
    <s v="Guidance"/>
    <n v="121"/>
    <s v="Medium"/>
    <x v="24"/>
  </r>
  <r>
    <x v="5122"/>
    <x v="0"/>
    <s v="The Space Between Us"/>
    <s v="Peter Chelsom"/>
    <s v="Gary Oldman, Asa Butterfield, Carla Gugino, Britt Robertson, BD Wong, Janet Montgomery, Trey Tucker"/>
    <x v="2"/>
    <s v="June 1, 2019"/>
    <n v="2021"/>
    <x v="32"/>
    <n v="10"/>
    <s v="PG-13"/>
    <x v="1"/>
    <s v="Guidance"/>
    <n v="120"/>
    <s v="Medium"/>
    <x v="327"/>
  </r>
  <r>
    <x v="5123"/>
    <x v="0"/>
    <s v="The Spectacular Now"/>
    <s v="James Ponsoldt"/>
    <s v="Miles Teller, Shailene Woodley, Brie Larson, Jennifer Jason Leigh, Mary Elizabeth Winstead, Kyle Chandler, Dayo Okeniyi, Bob Odenkirk, Andre Royo, Masam Holden"/>
    <x v="2"/>
    <s v="July 15, 2018"/>
    <n v="2021"/>
    <x v="4"/>
    <n v="13"/>
    <s v="R"/>
    <x v="0"/>
    <s v="Restricted"/>
    <n v="95"/>
    <s v="Medium"/>
    <x v="54"/>
  </r>
  <r>
    <x v="5124"/>
    <x v="0"/>
    <s v="The spiral"/>
    <s v="Krzysztof Zanussi"/>
    <s v="Jan Nowicki, Maja Komorowska, Zofia Kucwna, Aleksander Bardini, Jan widerski, Seweryna Broniszwna, Piotr Garlicki, Marian Glinka"/>
    <x v="52"/>
    <s v="October 1, 2019"/>
    <n v="2021"/>
    <x v="7"/>
    <n v="48"/>
    <s v="TV-MA"/>
    <x v="0"/>
    <s v="Restricted"/>
    <n v="84"/>
    <s v="Short"/>
    <x v="0"/>
  </r>
  <r>
    <x v="5125"/>
    <x v="0"/>
    <s v="The Spy Next Door"/>
    <s v="Brian Levant"/>
    <s v="Jackie Chan, Amber Valletta, George Lopez, Billy Ray Cyrus, Magns Scheving, Madeline Carroll, Will Shadley, Alina Foley, Katherine Boecher, Mia Stallard, Lucas Till"/>
    <x v="2"/>
    <s v="November 1, 2020"/>
    <n v="2021"/>
    <x v="3"/>
    <n v="16"/>
    <s v="PG"/>
    <x v="2"/>
    <s v="Guidance"/>
    <n v="94"/>
    <s v="Medium"/>
    <x v="39"/>
  </r>
  <r>
    <x v="5126"/>
    <x v="0"/>
    <s v="The Stanford Prison Experiment"/>
    <s v="Kyle Patrick Alvarez"/>
    <s v="Billy Crudup, Michael Angarano, Ezra Miller, Tye Sheridan, Keir Gilchrist, Olivia Thirlby, Nelsan Ellis, Thomas Mann, Moises Arias, Gaius Charles"/>
    <x v="2"/>
    <s v="June 17, 2017"/>
    <n v="2021"/>
    <x v="25"/>
    <n v="11"/>
    <s v="R"/>
    <x v="0"/>
    <s v="Restricted"/>
    <n v="122"/>
    <s v="Medium"/>
    <x v="77"/>
  </r>
  <r>
    <x v="5127"/>
    <x v="0"/>
    <s v="The Student"/>
    <s v="Steven R. Monroe"/>
    <s v="Alicia Leigh Willis, Blake Michael, Trevor St. John, Lindsay Hartley, Eric Nelsen, Wolfgang Bodison"/>
    <x v="2"/>
    <s v="March 15, 2019"/>
    <n v="2021"/>
    <x v="5"/>
    <n v="9"/>
    <s v="TV-14"/>
    <x v="1"/>
    <s v="Guidance"/>
    <n v="90"/>
    <s v="Medium"/>
    <x v="7"/>
  </r>
  <r>
    <x v="5128"/>
    <x v="0"/>
    <s v="The Super"/>
    <s v="Stephan Rick"/>
    <s v="Patrick John Flueger, Val Kilmer, Louisa Krause, Mattea Conforti, Taylor Richardson, Paul Ben-Victor, Yul Vazquez, Andrea Lynn Green, Travaris Spears, Melissa Bolona"/>
    <x v="2"/>
    <s v="February 16, 2019"/>
    <n v="2021"/>
    <x v="5"/>
    <n v="9"/>
    <s v="R"/>
    <x v="0"/>
    <s v="Restricted"/>
    <n v="89"/>
    <s v="Short"/>
    <x v="55"/>
  </r>
  <r>
    <x v="5129"/>
    <x v="0"/>
    <s v="The Taking of Pelham 123"/>
    <s v="Tony Scott"/>
    <s v="Denzel Washington, John Travolta, Luis Guzmn, Victor Gojcaj, Robert Vataj, John Turturro, Michael Rispoli, Ramon Rodriguez, James Gandolfini, John Benjamin Hickey, Alex Kaluzhsky, Gbenga Akinnagbe"/>
    <x v="31"/>
    <s v="September 1, 2019"/>
    <n v="2021"/>
    <x v="17"/>
    <n v="17"/>
    <s v="R"/>
    <x v="0"/>
    <s v="Restricted"/>
    <n v="106"/>
    <s v="Medium"/>
    <x v="12"/>
  </r>
  <r>
    <x v="5130"/>
    <x v="0"/>
    <s v="The Talented Mr. Ripley"/>
    <s v="Anthony Minghella"/>
    <s v="Matt Damon, Gwyneth Paltrow, Jude Law, Cate Blanchett, Philip Seymour Hoffman, Jack Davenport, James Rebhorn, Sergio Rubini, Philip Baker Hall, Celia Weston"/>
    <x v="2"/>
    <s v="January 1, 2020"/>
    <n v="2021"/>
    <x v="31"/>
    <n v="27"/>
    <s v="R"/>
    <x v="0"/>
    <s v="Restricted"/>
    <n v="139"/>
    <s v="Medium"/>
    <x v="13"/>
  </r>
  <r>
    <x v="5131"/>
    <x v="0"/>
    <s v="The Texas Chainsaw Massacre"/>
    <s v="Tobe Hooper"/>
    <s v="Gunnar Hansen, Jim Siedow, Marilyn Burns, Edwin Neal, Paul A. Partain, Teri McMinn, William Vail, John Dugan, John Henry Faulk, Allen Danziger"/>
    <x v="2"/>
    <s v="October 22, 2019"/>
    <n v="2021"/>
    <x v="57"/>
    <n v="52"/>
    <s v="R"/>
    <x v="0"/>
    <s v="Restricted"/>
    <n v="83"/>
    <s v="Short"/>
    <x v="247"/>
  </r>
  <r>
    <x v="5132"/>
    <x v="0"/>
    <s v="The Thief and the Imbecile"/>
    <s v="Mohammed El-Tahawy, Mohamed Mostafa"/>
    <s v="Khaled El Sawy, Khaled Saleh, Ruby"/>
    <x v="65"/>
    <s v="June 6, 2019"/>
    <n v="2021"/>
    <x v="4"/>
    <n v="13"/>
    <s v="TV-14"/>
    <x v="1"/>
    <s v="Guidance"/>
    <n v="96"/>
    <s v="Medium"/>
    <x v="3"/>
  </r>
  <r>
    <x v="5133"/>
    <x v="0"/>
    <s v="The Tiger Hunter"/>
    <s v="Lena Khan"/>
    <s v="Danny Pudi, Jon Heder, Rizwan Manji, Karen David, Iqbal Theba, Sam Page, Kevin Pollak, Parvesh Cheena, Michael McMillian"/>
    <x v="2"/>
    <s v="April 9, 2018"/>
    <n v="2021"/>
    <x v="32"/>
    <n v="10"/>
    <s v="TV-14"/>
    <x v="1"/>
    <s v="Guidance"/>
    <n v="94"/>
    <s v="Medium"/>
    <x v="22"/>
  </r>
  <r>
    <x v="5134"/>
    <x v="0"/>
    <s v="The Tigers of Scotland"/>
    <s v="Leanne Gater"/>
    <s v="Iain Glen"/>
    <x v="1"/>
    <s v="November 1, 2018"/>
    <n v="2021"/>
    <x v="5"/>
    <n v="9"/>
    <s v="TV-G"/>
    <x v="2"/>
    <s v="Guidance"/>
    <n v="58"/>
    <s v="Short"/>
    <x v="65"/>
  </r>
  <r>
    <x v="5135"/>
    <x v="0"/>
    <s v="The Time Machine"/>
    <s v="Simon Wells"/>
    <s v="Guy Pearce, Samantha Mumba, Jeremy Irons, Mark Addy, Sienna Guillory, Phyllida Law, Alan Young, Omero Mumba, Yancey Arias, Orlando Jones"/>
    <x v="474"/>
    <s v="November 23, 2019"/>
    <n v="2021"/>
    <x v="12"/>
    <n v="24"/>
    <s v="PG-13"/>
    <x v="1"/>
    <s v="Guidance"/>
    <n v="96"/>
    <s v="Medium"/>
    <x v="26"/>
  </r>
  <r>
    <x v="5136"/>
    <x v="0"/>
    <s v="The Time Traveler's Wife"/>
    <s v="Robert Schwentke"/>
    <s v="Rachel McAdams, Eric Bana, Arliss Howard, Ron Livingston, Stephen Tobolowsky, Michelle Nolden, Jane McLean, Hailey McCann, Tatum McCann, Brooklynn Proulx, Alex Ferris"/>
    <x v="2"/>
    <s v="October 1, 2019"/>
    <n v="2021"/>
    <x v="17"/>
    <n v="17"/>
    <s v="PG-13"/>
    <x v="1"/>
    <s v="Guidance"/>
    <n v="107"/>
    <s v="Medium"/>
    <x v="96"/>
  </r>
  <r>
    <x v="5137"/>
    <x v="0"/>
    <s v="The Tribes of Palos Verdes"/>
    <s v="Brendan Malloy, Emmett Malloy"/>
    <s v="Jennifer Garner, Maika Monroe, Cody Fern, Justin Kirk, Noah Silver, Elisabeth Rhm, Goran Visnjic, Joely Fisher, Milo Gibson, Alex Neustaedter, Stevie Lynn Jones, Thomas Cocquerel, Alicia Silverstone"/>
    <x v="2"/>
    <s v="December 1, 2019"/>
    <n v="2021"/>
    <x v="5"/>
    <n v="9"/>
    <s v="R"/>
    <x v="0"/>
    <s v="Restricted"/>
    <n v="104"/>
    <s v="Medium"/>
    <x v="163"/>
  </r>
  <r>
    <x v="5138"/>
    <x v="0"/>
    <s v="The Trigger Effect"/>
    <s v="David Koepp"/>
    <s v="Kyle MacLachlan, Elisabeth Shue, Dermot Mulroney, Richard T. Jones, Bill Smitrovich, Michael Rooker, Tori Kristiansen, Tyra Kristiansen"/>
    <x v="2"/>
    <s v="January 1, 2018"/>
    <n v="2021"/>
    <x v="34"/>
    <n v="30"/>
    <s v="R"/>
    <x v="0"/>
    <s v="Restricted"/>
    <n v="94"/>
    <s v="Medium"/>
    <x v="7"/>
  </r>
  <r>
    <x v="5139"/>
    <x v="0"/>
    <s v="The Trip to Spain"/>
    <s v="Michael Winterbottom"/>
    <s v="Steve Coogan, Rob Brydon, Marta Barrio, Claire Keelan, Margo Stilley"/>
    <x v="1"/>
    <s v="December 12, 2017"/>
    <n v="2021"/>
    <x v="32"/>
    <n v="10"/>
    <s v="TV-MA"/>
    <x v="0"/>
    <s v="Restricted"/>
    <n v="108"/>
    <s v="Medium"/>
    <x v="5"/>
  </r>
  <r>
    <x v="5140"/>
    <x v="0"/>
    <s v="The Trust"/>
    <s v="Ben Brewer, Alex Brewer"/>
    <s v="Nicolas Cage, Elijah Wood, Sky Ferreira, Jerry Lewis, Eric Heister, Alexandria Lee, Ethan Suplee, Kenna James, Steven Williams, Carl Windom Carlito"/>
    <x v="2"/>
    <s v="April 1, 2019"/>
    <n v="2021"/>
    <x v="25"/>
    <n v="11"/>
    <s v="R"/>
    <x v="0"/>
    <s v="Restricted"/>
    <n v="91"/>
    <s v="Medium"/>
    <x v="7"/>
  </r>
  <r>
    <x v="5141"/>
    <x v="0"/>
    <s v="The Truth About Alcohol"/>
    <s v="David Briggs"/>
    <s v="Javid Abdelmoneim"/>
    <x v="1"/>
    <s v="August 1, 2017"/>
    <n v="2021"/>
    <x v="32"/>
    <n v="10"/>
    <s v="TV-14"/>
    <x v="1"/>
    <s v="Guidance"/>
    <n v="58"/>
    <s v="Short"/>
    <x v="98"/>
  </r>
  <r>
    <x v="5142"/>
    <x v="0"/>
    <s v="The Tuxedo"/>
    <s v="Kevin Donovan"/>
    <s v="Jackie Chan, Jennifer Love Hewitt, Jason Isaacs, Debi Mazar, Ritchie Coster, Peter Stormare, Mia Cottet, Romany Malco, Daniel Kash"/>
    <x v="2"/>
    <s v="November 1, 2019"/>
    <n v="2021"/>
    <x v="12"/>
    <n v="24"/>
    <s v="PG-13"/>
    <x v="1"/>
    <s v="Guidance"/>
    <n v="99"/>
    <s v="Medium"/>
    <x v="27"/>
  </r>
  <r>
    <x v="5143"/>
    <x v="0"/>
    <s v="The Ugly Truth"/>
    <s v="Robert Luketic"/>
    <s v="Katherine Heigl, Gerard Butler, Eric Winter, John Michael Higgins, Bree Turner, Nick Searcy, Kevin Connolly, Cheryl Hines, Bonnie Somerville, Yvette Nicole Brown, Nate Corddry, Noah Matthews"/>
    <x v="2"/>
    <s v="April 25, 2019"/>
    <n v="2021"/>
    <x v="17"/>
    <n v="17"/>
    <s v="R"/>
    <x v="0"/>
    <s v="Restricted"/>
    <n v="96"/>
    <s v="Medium"/>
    <x v="35"/>
  </r>
  <r>
    <x v="5144"/>
    <x v="0"/>
    <s v="The Unborn Child"/>
    <s v="Poj Arnon"/>
    <s v="Somchai Kemglad, Pitchanart Sakakorn, Chinaradi Anupongphichart, Arisara Thongborisut, Peerawit Boonark, Chudapha Chanthakhet, Ganthida Chaang"/>
    <x v="57"/>
    <s v="July 30, 2018"/>
    <n v="2021"/>
    <x v="15"/>
    <n v="15"/>
    <s v="TV-MA"/>
    <x v="0"/>
    <s v="Restricted"/>
    <n v="93"/>
    <s v="Medium"/>
    <x v="52"/>
  </r>
  <r>
    <x v="5145"/>
    <x v="0"/>
    <s v="The Unknown Girl"/>
    <s v="Jean-Pierre Dardenne, Luc Dardenne"/>
    <s v="Adle Haenel, Olivier Bonnaud, Jrmie Renier, Louka Minnella, Christelle Cornil, Olivier Gourmet, Fabrizio Rongione, Thomas Doret"/>
    <x v="134"/>
    <s v="December 12, 2017"/>
    <n v="2021"/>
    <x v="32"/>
    <n v="10"/>
    <s v="TV-MA"/>
    <x v="0"/>
    <s v="Restricted"/>
    <n v="106"/>
    <s v="Medium"/>
    <x v="3"/>
  </r>
  <r>
    <x v="5146"/>
    <x v="0"/>
    <s v="The Unknown Known"/>
    <s v="Errol Morris"/>
    <s v="Donald Rumsfeld, Errol Morris"/>
    <x v="2"/>
    <s v="February 22, 2019"/>
    <n v="2021"/>
    <x v="4"/>
    <n v="13"/>
    <s v="PG-13"/>
    <x v="1"/>
    <s v="Guidance"/>
    <n v="103"/>
    <s v="Medium"/>
    <x v="65"/>
  </r>
  <r>
    <x v="5147"/>
    <x v="0"/>
    <s v="The Vatican Tapes"/>
    <s v="Mark Neveldine"/>
    <s v="Olivia Taylor Dudley, Michael Pea, Dougray Scott, Djimon Hounsou, Peter Andersson, Kathleen Robertson, John Patrick Amedori, Michael Par, Alex Sparrow, Cas Anvar"/>
    <x v="2"/>
    <s v="April 20, 2020"/>
    <n v="2021"/>
    <x v="25"/>
    <n v="11"/>
    <s v="PG-13"/>
    <x v="1"/>
    <s v="Guidance"/>
    <n v="91"/>
    <s v="Medium"/>
    <x v="94"/>
  </r>
  <r>
    <x v="5148"/>
    <x v="0"/>
    <s v="The Walls of the Moon"/>
    <s v="Ossama Abu El Atta, Tarek Al Eryan"/>
    <s v="Mona Zaki, Asser Yassin, Amr Saad, Salwa Mohammed"/>
    <x v="65"/>
    <s v="April 18, 2019"/>
    <n v="2021"/>
    <x v="25"/>
    <n v="11"/>
    <s v="TV-14"/>
    <x v="1"/>
    <s v="Guidance"/>
    <n v="98"/>
    <s v="Medium"/>
    <x v="53"/>
  </r>
  <r>
    <x v="5149"/>
    <x v="0"/>
    <s v="The Water Diviner"/>
    <s v="Russell Crowe"/>
    <s v="Russell Crowe, Olga Kurylenko, Ylmaz Erdoan, Cem Ylmaz, Jai Courtney, Ryan Corr, James Fraser, Ben O'Toole, Steve Bastoni, Salih Kalyon"/>
    <x v="20"/>
    <s v="October 7, 2019"/>
    <n v="2021"/>
    <x v="28"/>
    <n v="12"/>
    <s v="R"/>
    <x v="0"/>
    <s v="Restricted"/>
    <n v="111"/>
    <s v="Medium"/>
    <x v="3"/>
  </r>
  <r>
    <x v="5150"/>
    <x v="0"/>
    <s v="The Water Horse: Legend of the Deep"/>
    <s v="Jay Russell"/>
    <s v="Emily Watson, Alex Etel, Ben Chaplin, David Morrissey, Brian Cox, Priyanka Xi, Marshall Napier, Joel Tobeck, Erroll Shand, Craig Hall"/>
    <x v="590"/>
    <s v="November 1, 2018"/>
    <n v="2021"/>
    <x v="18"/>
    <n v="19"/>
    <s v="PG"/>
    <x v="2"/>
    <s v="Guidance"/>
    <n v="112"/>
    <s v="Medium"/>
    <x v="80"/>
  </r>
  <r>
    <x v="5151"/>
    <x v="0"/>
    <s v="The Waterboy"/>
    <s v="Frank Coraci"/>
    <s v="Adam Sandler, Kathy Bates, Henry Winkler, Fairuza Balk, Jerry Reed, Lawrence Gilliard Jr., Blake Clark, Peter Dante, Jonathan Loughran, Al Whiting"/>
    <x v="2"/>
    <s v="March 8, 2017"/>
    <n v="2021"/>
    <x v="2"/>
    <n v="28"/>
    <s v="PG-13"/>
    <x v="1"/>
    <s v="Guidance"/>
    <n v="90"/>
    <s v="Medium"/>
    <x v="175"/>
  </r>
  <r>
    <x v="5152"/>
    <x v="0"/>
    <s v="The Wedding Curse"/>
    <s v="Chito S. Roo"/>
    <s v="Kris Aquino, Claudine Barretto, Boots Anson-Roa, Glaiza De Castro, Jhong Hilario, Liza Lorena, Bernard Palanca, Wendell Ramos, Maja Salvador, Ronaldo Valdez"/>
    <x v="83"/>
    <s v="March 21, 2019"/>
    <n v="2021"/>
    <x v="20"/>
    <n v="20"/>
    <s v="TV-PG"/>
    <x v="2"/>
    <s v="Guidance"/>
    <n v="101"/>
    <s v="Medium"/>
    <x v="52"/>
  </r>
  <r>
    <x v="5153"/>
    <x v="0"/>
    <s v="The Wedding Party 2: Destination Dubai"/>
    <s v="Niyi Akinmolayan"/>
    <s v="Enyinna Nwigwe, Daniella Down, Banky Wellington, Adesua Etomi, Somkele Iyamah, Iretiola Doyle, Sola Sobowale, Michael De Pinna, Lynita Crofford, Patience Ozokwor"/>
    <x v="9"/>
    <s v="September 21, 2019"/>
    <n v="2021"/>
    <x v="5"/>
    <n v="9"/>
    <s v="TV-14"/>
    <x v="1"/>
    <s v="Guidance"/>
    <n v="98"/>
    <s v="Medium"/>
    <x v="4"/>
  </r>
  <r>
    <x v="5154"/>
    <x v="0"/>
    <s v="The Witch"/>
    <s v="Robert Eggers"/>
    <s v="Anya Taylor-Joy, Ralph Ineson, Kate Dickie, Harvey Scrimshaw, Ellie Grainger, Lucas Dawson, Bathsheba Garnett, Sarah Stephens, Julian Richings, Wahab Chaudhry"/>
    <x v="30"/>
    <s v="September 17, 2018"/>
    <n v="2021"/>
    <x v="25"/>
    <n v="11"/>
    <s v="R"/>
    <x v="0"/>
    <s v="Restricted"/>
    <n v="92"/>
    <s v="Medium"/>
    <x v="143"/>
  </r>
  <r>
    <x v="5155"/>
    <x v="0"/>
    <s v="The Witch Files"/>
    <s v="Kyle Rankin"/>
    <s v="Holly Taylor, Alice Ziolkoski, Britt Flatmo, Paget Brewster, Tara Robinson, Adrienne Rose White, Greg Finley, Valerie Mahaffey, Jared Boghosian, William Bornkessel"/>
    <x v="2"/>
    <s v="February 1, 2019"/>
    <n v="2021"/>
    <x v="21"/>
    <n v="8"/>
    <s v="TV-14"/>
    <x v="1"/>
    <s v="Guidance"/>
    <n v="88"/>
    <s v="Short"/>
    <x v="94"/>
  </r>
  <r>
    <x v="5156"/>
    <x v="0"/>
    <s v="The Women's Balcony"/>
    <s v="Emil Ben-Shimon"/>
    <s v="Evelin Hagoel, Igal Naor, Orna Banay, Einat Sarouf, Avraham Aviv Alush, Itzik Cohen, Yafit Asulin, Sharona Elimelech, Herzl Tobey, Haim Znati"/>
    <x v="341"/>
    <s v="December 19, 2017"/>
    <n v="2021"/>
    <x v="32"/>
    <n v="10"/>
    <s v="TV-PG"/>
    <x v="2"/>
    <s v="Guidance"/>
    <n v="100"/>
    <s v="Medium"/>
    <x v="254"/>
  </r>
  <r>
    <x v="5157"/>
    <x v="0"/>
    <s v="The Workshop"/>
    <s v="Laurent Cantet"/>
    <s v="Marina Fos, Matthieu Lucci, Warda Rammach, Issam Talbi, Florian Beaujean, Mamadou Doumbia, Julien Souve, Mlissa Guilbert, Olivier Thouret, Lny Sellam"/>
    <x v="29"/>
    <s v="November 10, 2018"/>
    <n v="2021"/>
    <x v="5"/>
    <n v="9"/>
    <s v="TV-MA"/>
    <x v="0"/>
    <s v="Restricted"/>
    <n v="114"/>
    <s v="Medium"/>
    <x v="3"/>
  </r>
  <r>
    <x v="5158"/>
    <x v="0"/>
    <s v="The World Is Not Enough"/>
    <s v="Michael Apted"/>
    <s v="Pierce Brosnan, Sophie Marceau, Robert Carlyle, Denise Richards, Robbie Coltrane, Judi Dench, Desmond Llewelyn, John Cleese, Maria Grazia Cucinotta"/>
    <x v="11"/>
    <s v="December 31, 2019"/>
    <n v="2021"/>
    <x v="31"/>
    <n v="27"/>
    <s v="PG-13"/>
    <x v="1"/>
    <s v="Guidance"/>
    <n v="128"/>
    <s v="Medium"/>
    <x v="12"/>
  </r>
  <r>
    <x v="5159"/>
    <x v="0"/>
    <s v="The World's Most Wanted Animal"/>
    <s v="Victoria Bromley"/>
    <s v="Maria Diekmann"/>
    <x v="1"/>
    <s v="April 1, 2019"/>
    <n v="2021"/>
    <x v="21"/>
    <n v="8"/>
    <s v="TV-PG"/>
    <x v="2"/>
    <s v="Guidance"/>
    <n v="53"/>
    <s v="Short"/>
    <x v="65"/>
  </r>
  <r>
    <x v="5160"/>
    <x v="0"/>
    <s v="The Wrong Babysitter"/>
    <s v="George Mendeluk"/>
    <s v="Daphne Zuniga, Seann Gallagher, Lisa Marie Caruk, Matt Bellefleur, Ava Hughes, Britt Irvin, Lochlyn Munro"/>
    <x v="24"/>
    <s v="June 18, 2019"/>
    <n v="2021"/>
    <x v="5"/>
    <n v="9"/>
    <s v="TV-14"/>
    <x v="1"/>
    <s v="Guidance"/>
    <n v="89"/>
    <s v="Short"/>
    <x v="7"/>
  </r>
  <r>
    <x v="5161"/>
    <x v="0"/>
    <s v="The Young Offenders"/>
    <s v="Peter Foott"/>
    <s v="Alex Murphy, Chris Walley, Hilary Rose, Dominic MacHale, P.J. Gallagher, Shane Casey, Pascal Scott, Michael Sands, Ciaran Bermingham"/>
    <x v="377"/>
    <s v="March 9, 2017"/>
    <n v="2021"/>
    <x v="32"/>
    <n v="10"/>
    <s v="TV-MA"/>
    <x v="0"/>
    <s v="Restricted"/>
    <n v="83"/>
    <s v="Short"/>
    <x v="43"/>
  </r>
  <r>
    <x v="5162"/>
    <x v="0"/>
    <s v="The Young Vagabond"/>
    <s v="Sze Yu Lau"/>
    <s v="Chia-Hui Liu, Wong Yu, Jason Pai Piao, Lung Wei Wang, Hoi-Shan Kwan, Feng Ku, San Nam Hung, Kuo Hua Chang, Feng Kuan"/>
    <x v="25"/>
    <s v="August 16, 2018"/>
    <n v="2021"/>
    <x v="40"/>
    <n v="41"/>
    <s v="TV-14"/>
    <x v="1"/>
    <s v="Guidance"/>
    <n v="85"/>
    <s v="Short"/>
    <x v="45"/>
  </r>
  <r>
    <x v="5163"/>
    <x v="0"/>
    <s v="Theater of Life"/>
    <s v="Peter Svatek"/>
    <s v="Massimo Bottura"/>
    <x v="24"/>
    <s v="July 18, 2017"/>
    <n v="2021"/>
    <x v="32"/>
    <n v="10"/>
    <s v="TV-PG"/>
    <x v="2"/>
    <s v="Guidance"/>
    <n v="94"/>
    <s v="Medium"/>
    <x v="65"/>
  </r>
  <r>
    <x v="5164"/>
    <x v="0"/>
    <s v="Theeram"/>
    <s v="Saheed Arafath"/>
    <s v="Pranav Ratheesh, Maria Yohannan, Askar Ameer, Tini Tom, Anjali Nair, Krishna Prabha, Sudhi Koppa, Nandhan Unni"/>
    <x v="4"/>
    <s v="July 1, 2018"/>
    <n v="2021"/>
    <x v="5"/>
    <n v="9"/>
    <s v="TV-14"/>
    <x v="1"/>
    <s v="Guidance"/>
    <n v="104"/>
    <s v="Medium"/>
    <x v="23"/>
  </r>
  <r>
    <x v="5165"/>
    <x v="0"/>
    <s v="Thelonious Monk: Straight, No Chaser"/>
    <s v="Charlotte Zwerin"/>
    <s v="Thelonious Monk, Samuel E. Wright"/>
    <x v="2"/>
    <s v="November 1, 2019"/>
    <n v="2021"/>
    <x v="45"/>
    <n v="38"/>
    <s v="PG-13"/>
    <x v="1"/>
    <s v="Guidance"/>
    <n v="89"/>
    <s v="Short"/>
    <x v="18"/>
  </r>
  <r>
    <x v="5166"/>
    <x v="0"/>
    <s v="This Is Not What I Expected"/>
    <s v="Derek Hui"/>
    <s v="Takeshi Kaneshiro, Zhou Dongyu, Sun Yizhou, Ming Xi, Tony Yang, Lin Chi-ling"/>
    <x v="103"/>
    <s v="October 14, 2017"/>
    <n v="2021"/>
    <x v="5"/>
    <n v="9"/>
    <s v="TV-PG"/>
    <x v="2"/>
    <s v="Guidance"/>
    <n v="107"/>
    <s v="Medium"/>
    <x v="4"/>
  </r>
  <r>
    <x v="5167"/>
    <x v="0"/>
    <s v="Thithi"/>
    <s v="Raam Reddy"/>
    <s v="Thammegowda S., Channegowda, Abhishek H.N., Pooja, Singri Gowda"/>
    <x v="145"/>
    <s v="March 9, 2017"/>
    <n v="2021"/>
    <x v="25"/>
    <n v="11"/>
    <s v="TV-MA"/>
    <x v="0"/>
    <s v="Restricted"/>
    <n v="123"/>
    <s v="Medium"/>
    <x v="0"/>
  </r>
  <r>
    <x v="5168"/>
    <x v="0"/>
    <s v="Thong Dee Fun Khao"/>
    <s v="Bin Bunluerit"/>
    <s v="Buakaw Banchamek, Sornsin Maneewan, Phutharit Prombandal, Nantawut Boonrubsub, Vannapoom Songsuparp, Chutirada Junthit, Jaran Ngamdee, Kochakorn Nimakorn, Rapeepat Ekpankul, Manop Aswathep"/>
    <x v="57"/>
    <s v="January 15, 2018"/>
    <n v="2021"/>
    <x v="5"/>
    <n v="9"/>
    <s v="TV-MA"/>
    <x v="0"/>
    <s v="Restricted"/>
    <n v="122"/>
    <s v="Medium"/>
    <x v="239"/>
  </r>
  <r>
    <x v="5169"/>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s v="June 5, 2018"/>
    <n v="2021"/>
    <x v="5"/>
    <n v="9"/>
    <s v="PG-13"/>
    <x v="1"/>
    <s v="Guidance"/>
    <n v="131"/>
    <s v="Medium"/>
    <x v="87"/>
  </r>
  <r>
    <x v="5170"/>
    <x v="0"/>
    <s v="Thor: Tales of Asgard"/>
    <s v="Sam Liu"/>
    <s v="Matthew Wolf, Rick Gomez, Tara Strong, Alistair Abell, Paul Dobson, Brent Chapman, Chris Britton, Ron Halder, Cathy Weseluck, Michael Dobson"/>
    <x v="14"/>
    <s v="April 15, 2020"/>
    <n v="2021"/>
    <x v="15"/>
    <n v="15"/>
    <s v="TV-Y7"/>
    <x v="3"/>
    <s v="Safe"/>
    <n v="77"/>
    <s v="Short"/>
    <x v="80"/>
  </r>
  <r>
    <x v="5171"/>
    <x v="0"/>
    <s v="Thorne: Scaredy Cat"/>
    <s v="Benjamin Ross"/>
    <s v="David Morrissey, Eddie Marsan, Aidan Gillen, O.T. Fagbenle, Lorraine Ashbourne, Sandra Oh, Tom Brooke, Joe Absolom"/>
    <x v="1"/>
    <s v="November 2, 2016"/>
    <n v="2021"/>
    <x v="3"/>
    <n v="16"/>
    <s v="NR"/>
    <x v="4"/>
    <s v="Guidance"/>
    <n v="125"/>
    <s v="Medium"/>
    <x v="3"/>
  </r>
  <r>
    <x v="5172"/>
    <x v="0"/>
    <s v="Thorne: Sleepyhead"/>
    <s v="Stephen Hopkins"/>
    <s v="David Morrissey, Eddie Marsan, Aidan Gillen, O. T. Fagbenle, Lorraine Ashbourne, Natascha McElhone, Sara Lloyd-Gregory, Aisling Loftus, Sarah Niles, Joshua Close, Brian McCardie"/>
    <x v="591"/>
    <s v="November 2, 2016"/>
    <n v="2021"/>
    <x v="3"/>
    <n v="16"/>
    <s v="NR"/>
    <x v="4"/>
    <s v="Guidance"/>
    <n v="125"/>
    <s v="Medium"/>
    <x v="3"/>
  </r>
  <r>
    <x v="5173"/>
    <x v="0"/>
    <s v="Three"/>
    <s v="Johnnie To"/>
    <s v="Louis Koo, Zhao Wei, Wallace Chung, Lam Suet, Lo Hoi-pang, Eddie Cheung, Timmy Hung, Michael Tse, Raymond Wong Ho-Yin"/>
    <x v="208"/>
    <s v="June 3, 2017"/>
    <n v="2021"/>
    <x v="32"/>
    <n v="10"/>
    <s v="TV-MA"/>
    <x v="0"/>
    <s v="Restricted"/>
    <n v="88"/>
    <s v="Short"/>
    <x v="32"/>
  </r>
  <r>
    <x v="5174"/>
    <x v="0"/>
    <s v="Thumper"/>
    <s v="Jordan Ross"/>
    <s v="Eliza Taylor, Pablo Schreiber, Daniel Webber, Lena Headey, Ben Feldman, Grant Harvey, Jazzy De Lisser, Brett Rice"/>
    <x v="2"/>
    <s v="February 5, 2018"/>
    <n v="2021"/>
    <x v="5"/>
    <n v="9"/>
    <s v="TV-MA"/>
    <x v="0"/>
    <s v="Restricted"/>
    <n v="93"/>
    <s v="Medium"/>
    <x v="13"/>
  </r>
  <r>
    <x v="5175"/>
    <x v="0"/>
    <s v="Thunderbolt"/>
    <s v="William Wyler, John Sturges"/>
    <s v="James Stewart, Lloyd Bridges"/>
    <x v="2"/>
    <s v="March 31, 2017"/>
    <n v="2021"/>
    <x v="70"/>
    <n v="79"/>
    <s v="TV-PG"/>
    <x v="2"/>
    <s v="Guidance"/>
    <n v="42"/>
    <s v="Short"/>
    <x v="300"/>
  </r>
  <r>
    <x v="5176"/>
    <x v="0"/>
    <s v="Tik Tok"/>
    <s v="Li Jun"/>
    <s v="Wallace Chung, Jung-jae Lee, Lang Yueting, Chae-yeong Lee"/>
    <x v="103"/>
    <s v="July 1, 2017"/>
    <n v="2021"/>
    <x v="32"/>
    <n v="10"/>
    <s v="TV-14"/>
    <x v="1"/>
    <s v="Guidance"/>
    <n v="108"/>
    <s v="Medium"/>
    <x v="20"/>
  </r>
  <r>
    <x v="5177"/>
    <x v="0"/>
    <s v="Tikli and Laxmi Bomb"/>
    <s v="Aditya Kripalani"/>
    <s v="Vibhawari Deshpande, Chitrangada Chakraborty, Suchitra Pillai, Upendra Limaye, Divya Unny, Kritika Pande, Mayur More, Kamil Shaikh"/>
    <x v="4"/>
    <s v="August 1, 2018"/>
    <n v="2021"/>
    <x v="5"/>
    <n v="9"/>
    <s v="TV-MA"/>
    <x v="0"/>
    <s v="Restricted"/>
    <n v="151"/>
    <s v="Medium"/>
    <x v="3"/>
  </r>
  <r>
    <x v="5178"/>
    <x v="0"/>
    <s v="Time Please"/>
    <s v="Sameer Vidwans"/>
    <s v="Priya Bapat, Siddarth Jadhav, Umesh Kamat, Sai Tamhankar, Vandana Gupte"/>
    <x v="4"/>
    <s v="January 1, 2018"/>
    <n v="2021"/>
    <x v="4"/>
    <n v="13"/>
    <s v="TV-14"/>
    <x v="1"/>
    <s v="Guidance"/>
    <n v="125"/>
    <s v="Medium"/>
    <x v="36"/>
  </r>
  <r>
    <x v="5179"/>
    <x v="0"/>
    <s v="Tinker Bell and the Legend of the NeverBeast"/>
    <s v="Steve Loter"/>
    <s v="Ginnifer Goodwin, Mae Whitman, Rosario Dawson, Lucy Liu, Pamela Adlon, Raven-Symon, Megan Hilty, Kari Wahlgren, Anjelica Huston, Jeff Corwin, Olivia Holt, Thomas Lennon, Chloe Bennet, Danai Gurira, Grey DeLisle, Peter Michael"/>
    <x v="2"/>
    <s v="May 17, 2015"/>
    <n v="2021"/>
    <x v="28"/>
    <n v="12"/>
    <s v="G"/>
    <x v="2"/>
    <s v="Guidance"/>
    <n v="78"/>
    <s v="Short"/>
    <x v="80"/>
  </r>
  <r>
    <x v="5180"/>
    <x v="0"/>
    <s v="Tinker'"/>
    <s v="Sonny Marler"/>
    <s v="Clayne Crawford, Christian Kane, Colt Crawford, Wilmer Calderon, Randy Smith, Wendy Baron, Lennie Crawford, Chalet Lizette Brannan"/>
    <x v="2"/>
    <s v="March 19, 2019"/>
    <n v="2021"/>
    <x v="21"/>
    <n v="8"/>
    <s v="TV-14"/>
    <x v="1"/>
    <s v="Guidance"/>
    <n v="97"/>
    <s v="Medium"/>
    <x v="121"/>
  </r>
  <r>
    <x v="5181"/>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2"/>
    <s v="August 1, 2019"/>
    <n v="2021"/>
    <x v="39"/>
    <n v="31"/>
    <s v="PG-13"/>
    <x v="1"/>
    <s v="Guidance"/>
    <n v="108"/>
    <s v="Medium"/>
    <x v="328"/>
  </r>
  <r>
    <x v="5182"/>
    <x v="1"/>
    <s v="Toast of London"/>
    <s v="Michael Cumming"/>
    <s v="Matt Berry, Robert Bathurst, Doon Mackichan, Shazad Latif, Tim Downie, Harry Peacock, Tracy Ann Oberman"/>
    <x v="1"/>
    <s v="September 1, 2017"/>
    <n v="2021"/>
    <x v="25"/>
    <n v="11"/>
    <s v="TV-MA"/>
    <x v="0"/>
    <s v="Restricted"/>
    <s v="3 Seasons"/>
    <s v="Seasons"/>
    <x v="329"/>
  </r>
  <r>
    <x v="5183"/>
    <x v="0"/>
    <s v="Tomorrow Never Dies"/>
    <s v="Roger Spottiswoode"/>
    <s v="Pierce Brosnan, Jonathan Pryce, Michelle Yeoh, Teri Hatcher, Joe Don Baker, Judi Dench, Ricky Jay, Gtz Otto, Desmond Llewelyn, Vincent Schiavelli"/>
    <x v="11"/>
    <s v="December 31, 2019"/>
    <n v="2021"/>
    <x v="36"/>
    <n v="29"/>
    <s v="PG-13"/>
    <x v="1"/>
    <s v="Guidance"/>
    <n v="119"/>
    <s v="Medium"/>
    <x v="12"/>
  </r>
  <r>
    <x v="5184"/>
    <x v="0"/>
    <s v="Tope: The Bait"/>
    <s v="Buddhadev Dasgupta"/>
    <s v="Sudipto Chattopadhyay, Chandan Roy Sanyal, Kajal Kumari, Ananya Chatterjee, Paoli Dam, Malobika Banerjee, Pawan Kanodia"/>
    <x v="4"/>
    <s v="March 1, 2018"/>
    <n v="2021"/>
    <x v="32"/>
    <n v="10"/>
    <s v="TV-14"/>
    <x v="1"/>
    <s v="Guidance"/>
    <n v="87"/>
    <s v="Short"/>
    <x v="0"/>
  </r>
  <r>
    <x v="5185"/>
    <x v="0"/>
    <s v="Tortilla Soup"/>
    <s v="Maria Ripoll"/>
    <s v="Hector Elizondo, Jacqueline Obradors, Elizabeth Pea, Tamara Mello, Nikolai Kinski, Raquel Welch, Joel Joan, Paul Rodriguez, Constance Marie, Julio Oscar Mechoso"/>
    <x v="2"/>
    <s v="September 15, 2020"/>
    <n v="2021"/>
    <x v="11"/>
    <n v="25"/>
    <s v="PG-13"/>
    <x v="1"/>
    <s v="Guidance"/>
    <n v="104"/>
    <s v="Medium"/>
    <x v="34"/>
  </r>
  <r>
    <x v="5186"/>
    <x v="0"/>
    <s v="Total Frat Movie"/>
    <s v="Warren P. Sonoda"/>
    <s v="Justin Deeley, Alex House, Steven Yaffee, Rebecca Dalton, Ann Pirvu, Nick Bateman, Tom Green, Jamie Johnston"/>
    <x v="2"/>
    <s v="December 19, 2016"/>
    <n v="2021"/>
    <x v="32"/>
    <n v="10"/>
    <s v="NR"/>
    <x v="4"/>
    <s v="Guidance"/>
    <n v="94"/>
    <s v="Medium"/>
    <x v="5"/>
  </r>
  <r>
    <x v="5187"/>
    <x v="0"/>
    <s v="Tracers"/>
    <s v="Daniel Benmayor"/>
    <s v="Luciano Acuna Jr., Adam Rayner, Marie Avgeropoulos, Rafi Gavron, Taylor Lautner, Sam Medina, Amirah Vann, Johnny M. Wu, Josh Yadon, Christian Steel"/>
    <x v="2"/>
    <s v="October 22, 2019"/>
    <n v="2021"/>
    <x v="25"/>
    <n v="11"/>
    <s v="PG-13"/>
    <x v="1"/>
    <s v="Guidance"/>
    <n v="94"/>
    <s v="Medium"/>
    <x v="12"/>
  </r>
  <r>
    <x v="5188"/>
    <x v="0"/>
    <s v="Traffic Signal"/>
    <s v="Madhur Bhandarkar"/>
    <s v="Kunal Khemu, Neetu Chandra, Konkona Sen Sharma, Upendra Limaye, Ranvir Shorey, Sudhir Mishra, Nassar Abdulla, Manoj Joshi"/>
    <x v="4"/>
    <s v="December 31, 2019"/>
    <n v="2021"/>
    <x v="18"/>
    <n v="19"/>
    <s v="TV-MA"/>
    <x v="0"/>
    <s v="Restricted"/>
    <n v="130"/>
    <s v="Medium"/>
    <x v="0"/>
  </r>
  <r>
    <x v="5189"/>
    <x v="0"/>
    <s v="Train of the Dead"/>
    <s v="Sukum Maetawanitch"/>
    <s v="Kett Thantup, Savika Chaiyadej, Sura Theerakon, Chaleumpol Tikumpornteerawong, Yarichada Wattanawongsri, Phoomjai Tangsanga, Warot Pitakanonda, Saowaluck Siriaran"/>
    <x v="57"/>
    <s v="July 25, 2018"/>
    <n v="2021"/>
    <x v="18"/>
    <n v="19"/>
    <s v="TV-MA"/>
    <x v="0"/>
    <s v="Restricted"/>
    <n v="88"/>
    <s v="Short"/>
    <x v="52"/>
  </r>
  <r>
    <x v="5190"/>
    <x v="0"/>
    <s v="Train to Busan"/>
    <s v="Sang-ho Yeon"/>
    <s v="Gong Yoo, Yu-mi Jung, Dong-seok Ma, Soo-an Kim, Woo Shik Choi, Sohee, Eui-sung Kim"/>
    <x v="68"/>
    <s v="March 18, 2017"/>
    <n v="2021"/>
    <x v="32"/>
    <n v="10"/>
    <s v="TV-MA"/>
    <x v="0"/>
    <s v="Restricted"/>
    <n v="118"/>
    <s v="Medium"/>
    <x v="47"/>
  </r>
  <r>
    <x v="5191"/>
    <x v="0"/>
    <s v="Trainspotting"/>
    <s v="Danny Boyle"/>
    <s v="Ewan McGregor, Ewen Bremner, Jonny Lee Miller, Kevin McKidd, Robert Carlyle, Kelly Macdonald, Peter Mullan, James Cosmo, Eileen Nicholas, Susan Vidler, Pauline Lynch, Shirley Henderson"/>
    <x v="1"/>
    <s v="October 1, 2019"/>
    <n v="2021"/>
    <x v="34"/>
    <n v="30"/>
    <s v="R"/>
    <x v="0"/>
    <s v="Restricted"/>
    <n v="94"/>
    <s v="Medium"/>
    <x v="274"/>
  </r>
  <r>
    <x v="5192"/>
    <x v="0"/>
    <s v="Traitor"/>
    <s v="Jeffrey Nachmanoff"/>
    <s v="Don Cheadle, Guy Pearce, Sad Taghmaoui, Neal McDonough, Alyy Khan, Archie Panjabi, Raad Rawi, Jeff Daniels, Lorena Gale, Simon Reynolds, Jonathan Walker, Mozhan Marn, Tom Barnett, Scali Delpeyrat"/>
    <x v="2"/>
    <s v="July 1, 2018"/>
    <n v="2021"/>
    <x v="16"/>
    <n v="18"/>
    <s v="PG-13"/>
    <x v="1"/>
    <s v="Guidance"/>
    <n v="114"/>
    <s v="Medium"/>
    <x v="13"/>
  </r>
  <r>
    <x v="5193"/>
    <x v="0"/>
    <s v="Transcendence"/>
    <s v="Wally Pfister"/>
    <s v="Johnny Depp, Rebecca Hall, Morgan Freeman, Paul Bettany, Cillian Murphy, Kate Mara, Cole Hauser, Clifton Collins Jr."/>
    <x v="592"/>
    <s v="November 1, 2018"/>
    <n v="2021"/>
    <x v="28"/>
    <n v="12"/>
    <s v="PG-13"/>
    <x v="1"/>
    <s v="Guidance"/>
    <n v="119"/>
    <s v="Medium"/>
    <x v="16"/>
  </r>
  <r>
    <x v="5194"/>
    <x v="0"/>
    <s v="Trash"/>
    <s v="Stephen Daldry"/>
    <s v="Wagner Moura, Martin Sheen, Rooney Mara, Selton Mello, Jos Dumont, Nelson Xavier, Eduardo Luis, Gabriel Weinstein, Rickson Tevez"/>
    <x v="593"/>
    <s v="January 1, 2019"/>
    <n v="2021"/>
    <x v="28"/>
    <n v="12"/>
    <s v="R"/>
    <x v="0"/>
    <s v="Restricted"/>
    <n v="114"/>
    <s v="Medium"/>
    <x v="77"/>
  </r>
  <r>
    <x v="5195"/>
    <x v="0"/>
    <s v="Trash Fire"/>
    <s v="Richard Bates Jr."/>
    <s v="Adrian Grenier, Angela Trimbur, AnnaLynne McCord, Fionnula Flanagan, Matthew Gray Gubler, Ray Santiago, Sally Kirkland, Ezra Buzzington"/>
    <x v="2"/>
    <s v="February 2, 2017"/>
    <n v="2021"/>
    <x v="32"/>
    <n v="10"/>
    <s v="R"/>
    <x v="0"/>
    <s v="Restricted"/>
    <n v="94"/>
    <s v="Medium"/>
    <x v="22"/>
  </r>
  <r>
    <x v="5196"/>
    <x v="0"/>
    <s v="Tremors"/>
    <s v="Ron Underwood"/>
    <s v="Kevin Bacon, Fred Ward, Finn Carter, Michael Gross, Reba McEntire, Robert Jayne, Charlotte Stewart, Tony Genaro, Ariana Richards, Richard Marcus, Victor Wong, Bibi Besch"/>
    <x v="2"/>
    <s v="January 1, 2020"/>
    <n v="2021"/>
    <x v="29"/>
    <n v="36"/>
    <s v="PG-13"/>
    <x v="1"/>
    <s v="Guidance"/>
    <n v="96"/>
    <s v="Medium"/>
    <x v="298"/>
  </r>
  <r>
    <x v="5197"/>
    <x v="0"/>
    <s v="Tremors 3: Back to Perfection"/>
    <s v="Brent Maddock"/>
    <s v="Michael Gross, Shawn Christian, Susan Chuang, Charlotte Stewart, Ariana Richards, Tony Genaro, Barry Livingston, John Pappas, Jason Hopkins"/>
    <x v="2"/>
    <s v="January 1, 2020"/>
    <n v="2021"/>
    <x v="11"/>
    <n v="25"/>
    <s v="PG"/>
    <x v="2"/>
    <s v="Guidance"/>
    <n v="104"/>
    <s v="Medium"/>
    <x v="330"/>
  </r>
  <r>
    <x v="5198"/>
    <x v="0"/>
    <s v="Tremors 4: The Legend Begins"/>
    <s v="S.S. Wilson"/>
    <s v="Michael Gross, Sara Botsford, Billy Drago, Brent Roam, August Schellenberg, J.E. Freeman, Ming Lo, Lydia Look, Sam Ly, Neil Kopit"/>
    <x v="2"/>
    <s v="January 1, 2020"/>
    <n v="2021"/>
    <x v="14"/>
    <n v="22"/>
    <s v="PG-13"/>
    <x v="1"/>
    <s v="Guidance"/>
    <n v="101"/>
    <s v="Medium"/>
    <x v="330"/>
  </r>
  <r>
    <x v="5199"/>
    <x v="0"/>
    <s v="Tremors 5:  Bloodline"/>
    <s v="Don Michael Paul"/>
    <s v="Michael Gross, Jamie Kennedy, Ernest Ndhlovu, Lawrence Joffe, Zak Hendrikz, Natalie Becker, Emmanuel Castis, Brandon Auret, Daniel Janks"/>
    <x v="16"/>
    <s v="January 1, 2020"/>
    <n v="2021"/>
    <x v="25"/>
    <n v="11"/>
    <s v="PG-13"/>
    <x v="1"/>
    <s v="Guidance"/>
    <n v="99"/>
    <s v="Medium"/>
    <x v="330"/>
  </r>
  <r>
    <x v="5200"/>
    <x v="0"/>
    <s v="Tremors 6: A Cold Day in Hell"/>
    <s v="Don Michael Paul"/>
    <s v="Michael Gross, Jamie Kennedy, Tanya van Graan, Jamie-Lee Money, Stephanie Schildknecht, Greg Kriek, Jenna Upton, Jay Anstey, Christie Peruso"/>
    <x v="401"/>
    <s v="May 1, 2018"/>
    <n v="2021"/>
    <x v="21"/>
    <n v="8"/>
    <s v="PG-13"/>
    <x v="1"/>
    <s v="Guidance"/>
    <n v="98"/>
    <s v="Medium"/>
    <x v="331"/>
  </r>
  <r>
    <x v="5201"/>
    <x v="0"/>
    <s v="Trespass Against Us"/>
    <s v="Adam Smith"/>
    <s v="Michael Fassbender, Brendan Gleeson, Lyndsey Marshal, Georgie Smith, Rory Kinnear, Killian Scott, Sean Harris, Kingsley Ben-Adir, Kacie Anderson, Gerard Kearns"/>
    <x v="1"/>
    <s v="February 22, 2019"/>
    <n v="2021"/>
    <x v="32"/>
    <n v="10"/>
    <s v="R"/>
    <x v="0"/>
    <s v="Restricted"/>
    <n v="100"/>
    <s v="Medium"/>
    <x v="24"/>
  </r>
  <r>
    <x v="5202"/>
    <x v="0"/>
    <s v="Trikal (Past, Present, Future)"/>
    <s v="Shyam Benegal"/>
    <s v="Leela Naidu, Neena Gupta, Anita Kanwar, Soni Razdan, Dalip Tahil, K.K. Raina, Kunal Kapoor, Keith Stevenson, Naseeruddin Shah, Kulbhushan Kharbanda"/>
    <x v="4"/>
    <s v="December 31, 2019"/>
    <n v="2021"/>
    <x v="40"/>
    <n v="41"/>
    <s v="TV-14"/>
    <x v="1"/>
    <s v="Guidance"/>
    <n v="134"/>
    <s v="Medium"/>
    <x v="22"/>
  </r>
  <r>
    <x v="5203"/>
    <x v="0"/>
    <s v="Trimurti"/>
    <s v="Mukul Anand"/>
    <s v="Anil Kapoor, Shah Rukh Khan, Jackie Shroff, Satyendra Kapoor, Gautami, Tinnu Anand, Saeed Jaffrey, Anirudh Agarwal, Mohan Agashe, Himani Shivpuri, Priya Tendulkar, Anjali Jathar, Anang Desai, Pramod Moutho, Subhash Ghai"/>
    <x v="4"/>
    <s v="March 1, 2018"/>
    <n v="2021"/>
    <x v="39"/>
    <n v="31"/>
    <s v="TV-PG"/>
    <x v="2"/>
    <s v="Guidance"/>
    <n v="173"/>
    <s v="Medium"/>
    <x v="53"/>
  </r>
  <r>
    <x v="5204"/>
    <x v="0"/>
    <s v="Trip to Bhangarh: Asia's Most Haunted Place"/>
    <s v="Jitender Pawar"/>
    <s v="Manish Chaudhary, Suzanna Mukherjee, Piyush Raina, Rachit Behl, Rohit Chaudhury, Vikram Kochhar, Poonam Pandey"/>
    <x v="4"/>
    <s v="November 1, 2017"/>
    <n v="2021"/>
    <x v="28"/>
    <n v="12"/>
    <s v="TV-MA"/>
    <x v="0"/>
    <s v="Restricted"/>
    <n v="113"/>
    <s v="Medium"/>
    <x v="107"/>
  </r>
  <r>
    <x v="5205"/>
    <x v="0"/>
    <s v="Trixie Mattel: Moving Parts"/>
    <s v="Nicholas Zeig-Owens"/>
    <s v="Brian Firkus"/>
    <x v="2"/>
    <s v="March 27, 2020"/>
    <n v="2021"/>
    <x v="23"/>
    <n v="7"/>
    <s v="TV-MA"/>
    <x v="0"/>
    <s v="Restricted"/>
    <n v="91"/>
    <s v="Medium"/>
    <x v="18"/>
  </r>
  <r>
    <x v="5206"/>
    <x v="0"/>
    <s v="Troy: The Odyssey"/>
    <s v="Tekin Girgin"/>
    <s v="Dylan Vox, Lara Heller, Hachem Hicham, David Gray, Kelly B. Jones, Daniel Whyte, Eoin O'Brien, Ego Mikitas"/>
    <x v="2"/>
    <s v="March 12, 2018"/>
    <n v="2021"/>
    <x v="5"/>
    <n v="9"/>
    <s v="TV-MA"/>
    <x v="0"/>
    <s v="Restricted"/>
    <n v="90"/>
    <s v="Medium"/>
    <x v="12"/>
  </r>
  <r>
    <x v="5207"/>
    <x v="0"/>
    <s v="True Grit"/>
    <s v="Henry Hathaway"/>
    <s v="John Wayne, Glen Campbell, Kim Darby, Jeremy Slate, Robert Duvall, Dennis Hopper, Alfred Ryder, Strother Martin, Jeff Corey"/>
    <x v="2"/>
    <s v="January 1, 2020"/>
    <n v="2021"/>
    <x v="61"/>
    <n v="57"/>
    <s v="G"/>
    <x v="2"/>
    <s v="Guidance"/>
    <n v="128"/>
    <s v="Medium"/>
    <x v="38"/>
  </r>
  <r>
    <x v="5208"/>
    <x v="0"/>
    <s v="True to the Game"/>
    <s v="Preston A. Whitmore II"/>
    <s v="Columbus Short, Erica Peeples, Vivica A. Fox, Andra Fuller, Jamaar Simon, Starletta DuPois, Nelsan Ellis, Draya Michele, Nafessa Williams, Jennifer Freeman, Lisa Renee Pitts"/>
    <x v="2"/>
    <s v="March 1, 2018"/>
    <n v="2021"/>
    <x v="5"/>
    <n v="9"/>
    <s v="R"/>
    <x v="0"/>
    <s v="Restricted"/>
    <n v="108"/>
    <s v="Medium"/>
    <x v="24"/>
  </r>
  <r>
    <x v="5209"/>
    <x v="0"/>
    <s v="Trumbo"/>
    <s v="Jay Roach"/>
    <s v="Bryan Cranston, Diane Lane, Elle Fanning, John Goodman, Helen Mirren, Louis C.K., Alan Tudyk, Michael Stuhlbarg, Adewale Akinnuoye-Agbaje, Dean O'Gorman"/>
    <x v="2"/>
    <s v="May 19, 2020"/>
    <n v="2021"/>
    <x v="25"/>
    <n v="11"/>
    <s v="R"/>
    <x v="0"/>
    <s v="Restricted"/>
    <n v="124"/>
    <s v="Medium"/>
    <x v="44"/>
  </r>
  <r>
    <x v="5210"/>
    <x v="0"/>
    <s v="Tucker and Dale vs. Evil"/>
    <s v="Eli Craig"/>
    <s v="Tyler Labine, Alan Tudyk, Katrina Bowden, Jesse Moss, Philip Granger, Brandon Jay McLaren, Christie Laing, Chelan Simmons, Travis Nelson, Alex Arsenault"/>
    <x v="594"/>
    <s v="March 29, 2019"/>
    <n v="2021"/>
    <x v="3"/>
    <n v="16"/>
    <s v="R"/>
    <x v="0"/>
    <s v="Restricted"/>
    <n v="89"/>
    <s v="Short"/>
    <x v="238"/>
  </r>
  <r>
    <x v="5211"/>
    <x v="0"/>
    <s v="Tukaram"/>
    <s v="Chandrakant Kulkarni"/>
    <s v="Jitendra Joshi, Prateeksha Lonkar, Sharad Ponkshe, Radhika Apte, Veena Jamkar, Yatin Karyekar, Smita Tambe, Vrishasen Dabholkar"/>
    <x v="4"/>
    <s v="February 15, 2018"/>
    <n v="2021"/>
    <x v="10"/>
    <n v="14"/>
    <s v="TV-PG"/>
    <x v="2"/>
    <s v="Guidance"/>
    <n v="162"/>
    <s v="Medium"/>
    <x v="89"/>
  </r>
  <r>
    <x v="5212"/>
    <x v="0"/>
    <s v="Tunisian Victory"/>
    <s v="Frank Capra, John Huston, Hugh Stewart, Roy Boulting, Anthony Veiller"/>
    <s v="Burgess Meredith"/>
    <x v="31"/>
    <s v="March 31, 2017"/>
    <n v="2021"/>
    <x v="71"/>
    <n v="82"/>
    <s v="TV-14"/>
    <x v="1"/>
    <s v="Guidance"/>
    <n v="76"/>
    <s v="Short"/>
    <x v="300"/>
  </r>
  <r>
    <x v="5213"/>
    <x v="0"/>
    <s v="Turbo"/>
    <s v="David Soren"/>
    <s v="Ben Schwartz, Bill Hader, Luis Guzmn, Snoop Dogg, Paul Giamatti, Ryan Reynolds, Maya Rudolph, Ken Jeong, Samuel L. Jackson, Michael Pea, Michelle Rodriguez, Richard Jenkins, Kurtwood Smith, Luis Guzman"/>
    <x v="2"/>
    <s v="September 12, 2019"/>
    <n v="2021"/>
    <x v="4"/>
    <n v="13"/>
    <s v="PG"/>
    <x v="2"/>
    <s v="Guidance"/>
    <n v="96"/>
    <s v="Medium"/>
    <x v="17"/>
  </r>
  <r>
    <x v="5214"/>
    <x v="0"/>
    <s v="Tusk"/>
    <s v="Kevin Smith"/>
    <s v="Michael Parks, Justin Long, Haley Joel Osment, Genesis Rodriguez, Johnny Depp, Harley Morenstein, Ralph Garman, Jennifer Schwalbach"/>
    <x v="2"/>
    <s v="July 24, 2018"/>
    <n v="2021"/>
    <x v="28"/>
    <n v="12"/>
    <s v="R"/>
    <x v="0"/>
    <s v="Restricted"/>
    <n v="102"/>
    <s v="Medium"/>
    <x v="55"/>
  </r>
  <r>
    <x v="5215"/>
    <x v="0"/>
    <s v="Twice"/>
    <s v="Hidetaka Inazuka"/>
    <s v="Stuart Varnam-Atkin"/>
    <x v="120"/>
    <s v="December 31, 2017"/>
    <n v="2021"/>
    <x v="3"/>
    <n v="16"/>
    <s v="TV-14"/>
    <x v="1"/>
    <s v="Guidance"/>
    <n v="53"/>
    <s v="Short"/>
    <x v="98"/>
  </r>
  <r>
    <x v="5216"/>
    <x v="0"/>
    <s v="Twinsanity"/>
    <s v="Buz Wallick"/>
    <s v="Karissa Strain, Katie Strain, Yves Bright, Angie Everhart, Thaddeus Shafer, Mary O'Neil"/>
    <x v="2"/>
    <s v="March 15, 2019"/>
    <n v="2021"/>
    <x v="21"/>
    <n v="8"/>
    <s v="TV-MA"/>
    <x v="0"/>
    <s v="Restricted"/>
    <n v="86"/>
    <s v="Short"/>
    <x v="227"/>
  </r>
  <r>
    <x v="5217"/>
    <x v="0"/>
    <s v="Two Graves"/>
    <s v="Gary Young"/>
    <s v="Cathy Tyson, Katie Jarvis, David Hayman, Josh Herdman, Dave Johns, Danielle Harold, Kedar Williams-Stirling, Neal Ward"/>
    <x v="1"/>
    <s v="May 1, 2019"/>
    <n v="2021"/>
    <x v="21"/>
    <n v="8"/>
    <s v="TV-MA"/>
    <x v="0"/>
    <s v="Restricted"/>
    <n v="80"/>
    <s v="Short"/>
    <x v="7"/>
  </r>
  <r>
    <x v="5218"/>
    <x v="0"/>
    <s v="Two Lovers and a Bear"/>
    <s v="Kim Nguyen"/>
    <s v="Dane DeHaan, Tatiana Maslany, Gordon Pinsent, John Ralston"/>
    <x v="24"/>
    <s v="May 2, 2017"/>
    <n v="2021"/>
    <x v="32"/>
    <n v="10"/>
    <s v="R"/>
    <x v="0"/>
    <s v="Restricted"/>
    <n v="95"/>
    <s v="Medium"/>
    <x v="54"/>
  </r>
  <r>
    <x v="5219"/>
    <x v="0"/>
    <s v="Tyson"/>
    <s v="James Toback"/>
    <s v="Mike Tyson, Trevor Berbick"/>
    <x v="49"/>
    <s v="March 1, 2019"/>
    <n v="2021"/>
    <x v="16"/>
    <n v="18"/>
    <s v="R"/>
    <x v="0"/>
    <s v="Restricted"/>
    <n v="90"/>
    <s v="Medium"/>
    <x v="187"/>
  </r>
  <r>
    <x v="5220"/>
    <x v="0"/>
    <s v="Ugly"/>
    <s v="Anurag Kashyap"/>
    <s v="Rahul Bhat, Ronit Roy, Tejaswini Kolhapure, Vineet Kumar Singh, Surveen Chawla, Siddhant Kapoor, Girish Kulkarni, Abir Goswami, Madhavi Singh, Anshikaa Shrivastava, Murari Kumar, Sandesh Jadhav"/>
    <x v="4"/>
    <s v="March 1, 2017"/>
    <n v="2021"/>
    <x v="4"/>
    <n v="13"/>
    <s v="NR"/>
    <x v="4"/>
    <s v="Guidance"/>
    <n v="125"/>
    <s v="Medium"/>
    <x v="20"/>
  </r>
  <r>
    <x v="5221"/>
    <x v="0"/>
    <s v="Una"/>
    <s v="Benedict Andrews"/>
    <s v="Rooney Mara, Ben Mendelsohn, Riz Ahmed, Ruby Stokes, Natasha Little, Tara Fitzgerald, Tobias Menzies"/>
    <x v="30"/>
    <s v="April 1, 2018"/>
    <n v="2021"/>
    <x v="32"/>
    <n v="10"/>
    <s v="R"/>
    <x v="0"/>
    <s v="Restricted"/>
    <n v="94"/>
    <s v="Medium"/>
    <x v="3"/>
  </r>
  <r>
    <x v="5222"/>
    <x v="0"/>
    <s v="Unaccompanied Minors"/>
    <s v="Paul Feig"/>
    <s v="Lewis Black, Wilmer Valderrama, Tyler James Williams, Gia Mantegna, Dyllan Christopher, Brett Kelly, Quinn Shephard, Paget Brewster, Rob Corddry, Dominique Saldaa"/>
    <x v="2"/>
    <s v="October 1, 2019"/>
    <n v="2021"/>
    <x v="20"/>
    <n v="20"/>
    <s v="PG"/>
    <x v="2"/>
    <s v="Guidance"/>
    <n v="90"/>
    <s v="Medium"/>
    <x v="17"/>
  </r>
  <r>
    <x v="5223"/>
    <x v="0"/>
    <s v="Under an Arctic Sky"/>
    <s v="Chris Burkard"/>
    <s v="Chris Burkard, Sam Hammer, Heidar Logi, Elli Thor Magnusson, Ingo Olsen, Timmy Reyes, Justin Quintal, Steve Hawk, Sigurdur Jonsson, Mark Renneker"/>
    <x v="2"/>
    <s v="December 15, 2017"/>
    <n v="2021"/>
    <x v="5"/>
    <n v="9"/>
    <s v="TV-14"/>
    <x v="1"/>
    <s v="Guidance"/>
    <n v="40"/>
    <s v="Short"/>
    <x v="332"/>
  </r>
  <r>
    <x v="5224"/>
    <x v="0"/>
    <s v="Under The Skin"/>
    <s v="Jonathan Glazer"/>
    <s v="Scarlett Johansson, Krystof Hdek, Jeremy McWilliams, Joe Szula, Lynsey Taylor Mackay, Dougie McConnell, Kevin McAlinden, Andrew Gorman, Roy Armstrong, Alison Chand, Paul Brannigan"/>
    <x v="595"/>
    <s v="July 15, 2018"/>
    <n v="2021"/>
    <x v="4"/>
    <n v="13"/>
    <s v="R"/>
    <x v="0"/>
    <s v="Restricted"/>
    <n v="108"/>
    <s v="Medium"/>
    <x v="0"/>
  </r>
  <r>
    <x v="5225"/>
    <x v="0"/>
    <s v="Undercover Grandpa"/>
    <s v="Erik Canuel"/>
    <s v="James Caan, Jessica Walter, Louis Gossett Jr., Dylan Everett, Paul Sorvino, Kenneth Welsh, Lawrence Dane, Paul Braunstein, Greta Onieogou"/>
    <x v="24"/>
    <s v="November 1, 2017"/>
    <n v="2021"/>
    <x v="32"/>
    <n v="10"/>
    <s v="PG-13"/>
    <x v="1"/>
    <s v="Guidance"/>
    <n v="94"/>
    <s v="Medium"/>
    <x v="39"/>
  </r>
  <r>
    <x v="5226"/>
    <x v="0"/>
    <s v="Unfinished Song"/>
    <s v="Paul Andrew Williams"/>
    <s v="Terence Stamp, Gemma Arterton, Christopher Eccleston, Vanessa Redgrave, Anne Reid, Elizabeth Counsell, Ram John Holder, Bill Thomas, Orla Hill"/>
    <x v="355"/>
    <s v="July 22, 2019"/>
    <n v="2021"/>
    <x v="10"/>
    <n v="14"/>
    <s v="PG-13"/>
    <x v="1"/>
    <s v="Guidance"/>
    <n v="94"/>
    <s v="Medium"/>
    <x v="22"/>
  </r>
  <r>
    <x v="5227"/>
    <x v="0"/>
    <s v="Union Leader"/>
    <s v="Sanjay Patel"/>
    <s v="Rahul Bhat, Tillotama Shome, Haresh Dagiya, Jayesh More, Tirth Sharma, Vivek Ghamande, Jay Vithlani, Mehul Buch"/>
    <x v="524"/>
    <s v="December 31, 2019"/>
    <n v="2021"/>
    <x v="5"/>
    <n v="9"/>
    <s v="TV-14"/>
    <x v="1"/>
    <s v="Guidance"/>
    <n v="105"/>
    <s v="Medium"/>
    <x v="0"/>
  </r>
  <r>
    <x v="5228"/>
    <x v="0"/>
    <s v="Unruly Friends"/>
    <s v="Sherif Mandour"/>
    <s v="Kinda Allouch, Ahmed Salah Al-Saadany, Dina Fouad, Amr Youssef, Ahmed Safwat, Madlyn Tabar, Yasser Ali Maher, Nadia Fahmi, Menha Zaytoon, Tamim Abdou, Mostafa Abd Elsalam"/>
    <x v="65"/>
    <s v="June 20, 2019"/>
    <n v="2021"/>
    <x v="15"/>
    <n v="15"/>
    <s v="TV-14"/>
    <x v="1"/>
    <s v="Guidance"/>
    <n v="83"/>
    <s v="Short"/>
    <x v="107"/>
  </r>
  <r>
    <x v="5229"/>
    <x v="0"/>
    <s v="Up in the Air"/>
    <s v="Jason Reitman"/>
    <s v="George Clooney, Vera Farmiga, Anna Kendrick, Jason Bateman, Amy Morton, Melanie Lynskey, J.K. Simmons, Sam Elliott, Danny McBride, Zach Galifianakis, Chris Lowell"/>
    <x v="2"/>
    <s v="January 1, 2020"/>
    <n v="2021"/>
    <x v="17"/>
    <n v="17"/>
    <s v="R"/>
    <x v="0"/>
    <s v="Restricted"/>
    <n v="110"/>
    <s v="Medium"/>
    <x v="34"/>
  </r>
  <r>
    <x v="5230"/>
    <x v="0"/>
    <s v="Urvi"/>
    <s v="Pradeep Verma"/>
    <s v="Sruthi Hariharan, Shraddha Srinath, Shweta Pandit, Achyuth Kumar, Madhukar Niyogi, Prabhu Mundkur, Bhavani Prakash, Ananya Bhat"/>
    <x v="4"/>
    <s v="January 15, 2018"/>
    <n v="2021"/>
    <x v="5"/>
    <n v="9"/>
    <s v="TV-MA"/>
    <x v="0"/>
    <s v="Restricted"/>
    <n v="121"/>
    <s v="Medium"/>
    <x v="0"/>
  </r>
  <r>
    <x v="5231"/>
    <x v="0"/>
    <s v="Used Goods"/>
    <s v="Mohamed Hamdy"/>
    <s v="Mohamed Ragab, Ayten Amer, Hassan Abdulfattah"/>
    <x v="65"/>
    <s v="September 1, 2019"/>
    <n v="2021"/>
    <x v="21"/>
    <n v="8"/>
    <s v="TV-14"/>
    <x v="1"/>
    <s v="Guidance"/>
    <n v="95"/>
    <s v="Medium"/>
    <x v="45"/>
  </r>
  <r>
    <x v="5232"/>
    <x v="0"/>
    <s v="USS Indianapolis: Men of Courage"/>
    <s v="Mario Van Peebles"/>
    <s v="Nicolas Cage, Tom Sizemore, Thomas Jane, Matt Lanter, James Remar, Brian Presley, Johnny Wactor, Adam Scott Miller, Cody Walker, Callard Harris"/>
    <x v="2"/>
    <s v="September 25, 2019"/>
    <n v="2021"/>
    <x v="32"/>
    <n v="10"/>
    <s v="R"/>
    <x v="0"/>
    <s v="Restricted"/>
    <n v="130"/>
    <s v="Medium"/>
    <x v="12"/>
  </r>
  <r>
    <x v="5233"/>
    <x v="0"/>
    <s v="V for Vendetta"/>
    <s v="James McTeigue"/>
    <s v="Natalie Portman, Hugo Weaving, Stephen Rea, Stephen Fry, John Hurt, Tim Pigott-Smith, Rupert Graves, Roger Allam, Ben Miles, Sinad Cusack, Natasha Wightman"/>
    <x v="596"/>
    <s v="October 1, 2018"/>
    <n v="2021"/>
    <x v="19"/>
    <n v="21"/>
    <s v="R"/>
    <x v="0"/>
    <s v="Restricted"/>
    <n v="132"/>
    <s v="Medium"/>
    <x v="75"/>
  </r>
  <r>
    <x v="5234"/>
    <x v="0"/>
    <s v="Vantage Point"/>
    <s v="Pete Travis"/>
    <s v="Dennis Quaid, Matthew Fox, Forest Whitaker, Bruce McGill, Edgar Ramrez, Sad Taghmaoui, Ayelet Zurer, Zoe Saldana, Sigourney Weaver, William Hurt"/>
    <x v="2"/>
    <s v="November 1, 2019"/>
    <n v="2021"/>
    <x v="16"/>
    <n v="18"/>
    <s v="PG-13"/>
    <x v="1"/>
    <s v="Guidance"/>
    <n v="90"/>
    <s v="Medium"/>
    <x v="12"/>
  </r>
  <r>
    <x v="5235"/>
    <x v="0"/>
    <s v="Veerappan"/>
    <s v="Ram Gopal Varma"/>
    <s v="Sandeep Bharadwaj, Sachiin Joshi, Lisa Ray, Usha Jadhav, Nissar Khan, Krishna Shrikanth Iyengar"/>
    <x v="4"/>
    <s v="October 15, 2017"/>
    <n v="2021"/>
    <x v="32"/>
    <n v="10"/>
    <s v="TV-14"/>
    <x v="1"/>
    <s v="Guidance"/>
    <n v="117"/>
    <s v="Medium"/>
    <x v="53"/>
  </r>
  <r>
    <x v="5236"/>
    <x v="0"/>
    <s v="Veerey Ki Wedding"/>
    <s v="Ashu Trikha"/>
    <s v="Pulkit Samrat, Yuvika Chaudhry, Jimmy Shergill, Supriya Karnik, Kriti Kharbanda, Satish Kaushik"/>
    <x v="4"/>
    <s v="December 31, 2019"/>
    <n v="2021"/>
    <x v="21"/>
    <n v="8"/>
    <s v="TV-14"/>
    <x v="1"/>
    <s v="Guidance"/>
    <n v="130"/>
    <s v="Medium"/>
    <x v="36"/>
  </r>
  <r>
    <x v="5237"/>
    <x v="0"/>
    <s v="Viceroy's House"/>
    <s v="Gurinder Chadha"/>
    <s v="Hugh Bonneville, Gillian Anderson, Manish Dayal, Huma Qureshi, Michael Gambon, David Hayman, Simon Callow, Denzil Smith, Neeraj Kabi, Tanveer Ghani, Om Puri, Lily Travers"/>
    <x v="597"/>
    <s v="December 12, 2017"/>
    <n v="2021"/>
    <x v="5"/>
    <n v="9"/>
    <s v="NR"/>
    <x v="4"/>
    <s v="Guidance"/>
    <n v="106"/>
    <s v="Medium"/>
    <x v="24"/>
  </r>
  <r>
    <x v="5238"/>
    <x v="0"/>
    <s v="Victor"/>
    <s v="Brandon Dickerson"/>
    <s v="Patrick Davis, Lisa Vidal, Josh Pence, Jos Ziga, Haley Ramm, Matt Angel, J. Michael Trautmann, Lobo Sebastian"/>
    <x v="2"/>
    <s v="July 24, 2017"/>
    <n v="2021"/>
    <x v="25"/>
    <n v="11"/>
    <s v="PG-13"/>
    <x v="1"/>
    <s v="Guidance"/>
    <n v="110"/>
    <s v="Medium"/>
    <x v="24"/>
  </r>
  <r>
    <x v="5239"/>
    <x v="0"/>
    <s v="Viking Destiny"/>
    <s v="David L.G. Hughes"/>
    <s v="Anna Demetriou, Timo Nieminen, Will Mellor, Andrew Whipp, Paul Freeman, Terence Stamp, Ian Beattie, Victoria Broom, Taylor Frost, Martyn Ford"/>
    <x v="70"/>
    <s v="February 2, 2019"/>
    <n v="2021"/>
    <x v="21"/>
    <n v="8"/>
    <s v="R"/>
    <x v="0"/>
    <s v="Restricted"/>
    <n v="91"/>
    <s v="Medium"/>
    <x v="26"/>
  </r>
  <r>
    <x v="5240"/>
    <x v="0"/>
    <s v="Vikings Unearthed"/>
    <s v="Harvey Lilley"/>
    <s v="Eric Meyers"/>
    <x v="2"/>
    <s v="March 1, 2017"/>
    <n v="2021"/>
    <x v="32"/>
    <n v="10"/>
    <s v="TV-PG"/>
    <x v="2"/>
    <s v="Guidance"/>
    <n v="113"/>
    <s v="Medium"/>
    <x v="65"/>
  </r>
  <r>
    <x v="5241"/>
    <x v="0"/>
    <s v="Vincent N Roxxy"/>
    <s v="Gary Michael Schultz"/>
    <s v="Emile Hirsch, Zo Kravitz, Emory Cohen, Zoey Deutch, Beau Knapp, Jason Mitchell, Scott Mescudi, Jeff Gum, Joey Bicicchi"/>
    <x v="2"/>
    <s v="September 2, 2017"/>
    <n v="2021"/>
    <x v="32"/>
    <n v="10"/>
    <s v="R"/>
    <x v="0"/>
    <s v="Restricted"/>
    <n v="101"/>
    <s v="Medium"/>
    <x v="13"/>
  </r>
  <r>
    <x v="5242"/>
    <x v="0"/>
    <s v="Viswasapoorvam Mansoor"/>
    <s v="P.T. Kunju Muhammad"/>
    <s v="Roshan Mathew, Asha Sarath, Prayaga Martin, Zarina Wahab, Renji Panicker, Leona Lishoy, Santhosh Keezhattoor, Sunil Sukhada"/>
    <x v="4"/>
    <s v="July 1, 2018"/>
    <n v="2021"/>
    <x v="5"/>
    <n v="9"/>
    <s v="TV-14"/>
    <x v="1"/>
    <s v="Guidance"/>
    <n v="125"/>
    <s v="Medium"/>
    <x v="3"/>
  </r>
  <r>
    <x v="5243"/>
    <x v="0"/>
    <s v="Vitti Dandu"/>
    <s v="Ganesh Kadam"/>
    <s v="Dilip Prabhavalkar, Ashok Samarth, Yatin Karyekar, Nishant Bhavsar, Mrunal Thakur, Vikas Kadam, Utpal Sawant, Ravindra Mankani, Shubhankar Atre, Charudatta Bhagwat"/>
    <x v="4"/>
    <s v="July 15, 2017"/>
    <n v="2021"/>
    <x v="28"/>
    <n v="12"/>
    <s v="TV-14"/>
    <x v="1"/>
    <s v="Guidance"/>
    <n v="116"/>
    <s v="Medium"/>
    <x v="3"/>
  </r>
  <r>
    <x v="5244"/>
    <x v="0"/>
    <s v="Vizontele Tuuba"/>
    <s v="Ylmaz Erdoan"/>
    <s v="Ylmaz Erdoan, Tark Akan, Altan Erkekli, Cezmi Baskn, clal Aydn, Demet Akba, Tuba nsal, Tolga evik"/>
    <x v="104"/>
    <s v="March 10, 2017"/>
    <n v="2021"/>
    <x v="14"/>
    <n v="22"/>
    <s v="NR"/>
    <x v="4"/>
    <s v="Guidance"/>
    <n v="106"/>
    <s v="Medium"/>
    <x v="36"/>
  </r>
  <r>
    <x v="5245"/>
    <x v="0"/>
    <s v="Vodka Diaries"/>
    <s v="Kushal Srivastava"/>
    <s v="Kay Kay Menon, Raima Sen, Mandira Bedi, Sharib Hashmi, Rishi Bhutani, Herry Tangri, Vaishnavi Dhanraj, Swati Rajput"/>
    <x v="4"/>
    <s v="December 31, 2019"/>
    <n v="2021"/>
    <x v="21"/>
    <n v="8"/>
    <s v="TV-14"/>
    <x v="1"/>
    <s v="Guidance"/>
    <n v="113"/>
    <s v="Medium"/>
    <x v="20"/>
  </r>
  <r>
    <x v="5246"/>
    <x v="0"/>
    <s v="VS."/>
    <s v="Ed Lilly"/>
    <s v="Connor Swindells, Fola Evans-Akingbola, Nicholas Pinnock, Ruth Sheen, Emily Taaffe, Shotty Horroh, Paige Meade, Elliot Barnes-Worrell, Joivan Wade, Youssef Berouain, Jurell Carter, Ellie James"/>
    <x v="1"/>
    <s v="June 19, 2019"/>
    <n v="2021"/>
    <x v="21"/>
    <n v="8"/>
    <s v="TV-MA"/>
    <x v="0"/>
    <s v="Restricted"/>
    <n v="99"/>
    <s v="Medium"/>
    <x v="24"/>
  </r>
  <r>
    <x v="5247"/>
    <x v="0"/>
    <s v="Waar"/>
    <s v="Bilal Lashari"/>
    <s v="Shaan Shahid, Shamoon Abbasi, Ayesha Khan, Meesha Shafi, Ali Azmat, Hamza Abbasi, Kamran Lashari"/>
    <x v="283"/>
    <s v="July 1, 2017"/>
    <n v="2021"/>
    <x v="4"/>
    <n v="13"/>
    <s v="TV-MA"/>
    <x v="0"/>
    <s v="Restricted"/>
    <n v="130"/>
    <s v="Medium"/>
    <x v="32"/>
  </r>
  <r>
    <x v="5248"/>
    <x v="0"/>
    <s v="Waarrior Savitri"/>
    <s v="Param Gill"/>
    <s v="Niharica Raizada, Rajat Barmecha, Lucy Pinder, Om Puri, Gulshan Grover, Tim Man, Ron Smoorenburg, KaramVeer Chaudhary"/>
    <x v="4"/>
    <s v="November 1, 2017"/>
    <n v="2021"/>
    <x v="32"/>
    <n v="10"/>
    <s v="TV-14"/>
    <x v="1"/>
    <s v="Guidance"/>
    <n v="120"/>
    <s v="Medium"/>
    <x v="193"/>
  </r>
  <r>
    <x v="5249"/>
    <x v="0"/>
    <s v="Waiting"/>
    <s v="Anu Menon"/>
    <s v="Naseeruddin Shah, Kalki Koechlin, Rajat Kapoor, Rajeev Ravindranathan, Ratnabali Bhattacharjee, Suhasini, Arjun Mathur"/>
    <x v="4"/>
    <s v="May 1, 2018"/>
    <n v="2021"/>
    <x v="25"/>
    <n v="11"/>
    <s v="TV-MA"/>
    <x v="0"/>
    <s v="Restricted"/>
    <n v="94"/>
    <s v="Medium"/>
    <x v="3"/>
  </r>
  <r>
    <x v="5250"/>
    <x v="0"/>
    <s v="Waiting..."/>
    <s v="Rob McKittrick"/>
    <s v="Ryan Reynolds, Anna Faris, Justin Long, David Koechner, Luis Guzmn, Chi McBride, John Francis Daley, Kaitlin Doubleday, Rob Benedict, Alanna Ubach, Vanessa Lengies, Dane Cook"/>
    <x v="2"/>
    <s v="September 23, 2020"/>
    <n v="2021"/>
    <x v="19"/>
    <n v="21"/>
    <s v="R"/>
    <x v="0"/>
    <s v="Restricted"/>
    <n v="94"/>
    <s v="Medium"/>
    <x v="56"/>
  </r>
  <r>
    <x v="5251"/>
    <x v="0"/>
    <s v="Wakefield"/>
    <s v="Robin Swicord"/>
    <s v="Bryan Cranston, Jennifer Garner, Jason O'Mara, Beverly D'Angelo, Ian Anthony Dale, Pippa Bennett-Warner, Isaac Leyva, Victoria Bruno, Ellery Sprayberry, Tracey Walter"/>
    <x v="2"/>
    <s v="March 2, 2019"/>
    <n v="2021"/>
    <x v="32"/>
    <n v="10"/>
    <s v="R"/>
    <x v="0"/>
    <s v="Restricted"/>
    <n v="109"/>
    <s v="Medium"/>
    <x v="24"/>
  </r>
  <r>
    <x v="5252"/>
    <x v="0"/>
    <s v="Walk with Me"/>
    <s v="Marc Francis, Max Pugh"/>
    <s v="Benedict Cumberbatch, Thich Nhat Hanh"/>
    <x v="1"/>
    <s v="December 26, 2017"/>
    <n v="2021"/>
    <x v="5"/>
    <n v="9"/>
    <s v="TV-PG"/>
    <x v="2"/>
    <s v="Guidance"/>
    <n v="94"/>
    <s v="Medium"/>
    <x v="65"/>
  </r>
  <r>
    <x v="5253"/>
    <x v="0"/>
    <s v="Walking Out"/>
    <s v="Alex Smith, Andrew J. Smith"/>
    <s v="Matt Bomer, Josh Wiggins, Bill Pullman, Alex Neustaedter, Lily Gladstone"/>
    <x v="2"/>
    <s v="October 1, 2019"/>
    <n v="2021"/>
    <x v="5"/>
    <n v="9"/>
    <s v="PG-13"/>
    <x v="1"/>
    <s v="Guidance"/>
    <n v="96"/>
    <s v="Medium"/>
    <x v="77"/>
  </r>
  <r>
    <x v="5254"/>
    <x v="0"/>
    <s v="War"/>
    <s v="Philip G. Atwell"/>
    <s v="Jet Li, Jason Statham, John Lone, Devon Aoki, Luis Guzmn, Saul Rubinek, Sung Kang, Mathew St. Patrick, Nadine Velazquez, Andrea Roth, Mark Cheng, Kane Kosugi, Ryo Ishibashi, Steph Song"/>
    <x v="14"/>
    <s v="April 1, 2019"/>
    <n v="2021"/>
    <x v="18"/>
    <n v="19"/>
    <s v="R"/>
    <x v="0"/>
    <s v="Restricted"/>
    <n v="103"/>
    <s v="Medium"/>
    <x v="12"/>
  </r>
  <r>
    <x v="5255"/>
    <x v="0"/>
    <s v="War Chhod Na Yaar"/>
    <s v="Faraz Haider"/>
    <s v="Sharman Joshi, Soha Ali Khan, Javed Jaffrey, Dalip Tahil, Mukul Dev, Sanjay Mishra, Vivek Rana, Manoj Pahwa"/>
    <x v="4"/>
    <s v="March 2, 2019"/>
    <n v="2021"/>
    <x v="4"/>
    <n v="13"/>
    <s v="TV-14"/>
    <x v="1"/>
    <s v="Guidance"/>
    <n v="109"/>
    <s v="Medium"/>
    <x v="36"/>
  </r>
  <r>
    <x v="5256"/>
    <x v="0"/>
    <s v="War Horse"/>
    <s v="Steven Spielberg"/>
    <s v="Emily Watson, David Thewlis, Peter Mullan, Niels Arestrup, Tom Hiddleston, Jeremy Irvine, Benedict Cumberbatch, Toby Kebbell, David Kross, Eddie Marsan, Nicolas Bro, Rainer Bock, Patrick Kennedy, Liam Cunningham"/>
    <x v="85"/>
    <s v="May 6, 2019"/>
    <n v="2021"/>
    <x v="15"/>
    <n v="15"/>
    <s v="PG-13"/>
    <x v="1"/>
    <s v="Guidance"/>
    <n v="147"/>
    <s v="Medium"/>
    <x v="24"/>
  </r>
  <r>
    <x v="5257"/>
    <x v="0"/>
    <s v="War on Everyone"/>
    <s v="John Michael McDonagh"/>
    <s v="Alexander Skarsgrd, Michael Pea, Theo James, Tessa Thompson, Caleb Landry Jones, Paul Reiser, Stephanie Sigman, David Wilmot, Malcolm Barrett"/>
    <x v="1"/>
    <s v="December 3, 2019"/>
    <n v="2021"/>
    <x v="32"/>
    <n v="10"/>
    <s v="R"/>
    <x v="0"/>
    <s v="Restricted"/>
    <n v="98"/>
    <s v="Medium"/>
    <x v="27"/>
  </r>
  <r>
    <x v="5258"/>
    <x v="0"/>
    <s v="Warda"/>
    <s v="Hadi El Bagoury"/>
    <s v="Nada Al Alfi, Bassel El Kadi, Samira Maqroun, Tareq Abdalla, Ahmed Awni, Emad Ghoniem, Abeer Mansour, Youssef Mohamed"/>
    <x v="65"/>
    <s v="April 18, 2019"/>
    <n v="2021"/>
    <x v="28"/>
    <n v="12"/>
    <s v="TV-14"/>
    <x v="1"/>
    <s v="Guidance"/>
    <n v="73"/>
    <s v="Short"/>
    <x v="62"/>
  </r>
  <r>
    <x v="5259"/>
    <x v="0"/>
    <s v="Warehoused"/>
    <s v="Jack Zagha Kababie"/>
    <s v="Jos Carlos Ruiz, Hoze Melndez"/>
    <x v="38"/>
    <s v="November 1, 2017"/>
    <n v="2021"/>
    <x v="25"/>
    <n v="11"/>
    <s v="TV-14"/>
    <x v="1"/>
    <s v="Guidance"/>
    <n v="92"/>
    <s v="Medium"/>
    <x v="36"/>
  </r>
  <r>
    <x v="5260"/>
    <x v="0"/>
    <s v="We Are Your Friends"/>
    <s v="Max Joseph"/>
    <s v="Zac Efron, Wes Bentley, Emily Ratajkowski, Jonny Weston, Shiloh Fernandez, Alex Shaffer, Jon Bernthal, Alicia Coppola, Wiley M. Pickett, Jon Abrahams"/>
    <x v="256"/>
    <s v="January 27, 2020"/>
    <n v="2021"/>
    <x v="25"/>
    <n v="11"/>
    <s v="R"/>
    <x v="0"/>
    <s v="Restricted"/>
    <n v="96"/>
    <s v="Medium"/>
    <x v="210"/>
  </r>
  <r>
    <x v="5261"/>
    <x v="0"/>
    <s v="We Belong Together"/>
    <s v="Chris Stokes"/>
    <s v="Charles Malik Whitfield, Draya Michele, Elise Neal, Cassidey Fralin, Brian White, Valarie Pettiford, Gary Anthony Sturgis, Jessica Vanessa DeLeon"/>
    <x v="2"/>
    <s v="July 16, 2019"/>
    <n v="2021"/>
    <x v="21"/>
    <n v="8"/>
    <s v="TV-14"/>
    <x v="1"/>
    <s v="Guidance"/>
    <n v="83"/>
    <s v="Short"/>
    <x v="7"/>
  </r>
  <r>
    <x v="5262"/>
    <x v="0"/>
    <s v="We Need to Talk"/>
    <s v="David Serrano"/>
    <s v="Hugo Silva, Michelle Jenner, Ernesto Sevilla, Beln Cuesta, scar Ladoire, Ilay Kurelovic, Vernica Forqu, Luis Jaspe, Borja Luna, Jos Luis Marn"/>
    <x v="35"/>
    <s v="September 1, 2016"/>
    <n v="2021"/>
    <x v="32"/>
    <n v="10"/>
    <s v="TV-MA"/>
    <x v="0"/>
    <s v="Restricted"/>
    <n v="91"/>
    <s v="Medium"/>
    <x v="4"/>
  </r>
  <r>
    <x v="5263"/>
    <x v="0"/>
    <s v="We the Animals"/>
    <s v="Jeremiah Zagar"/>
    <s v="Evan Rosado, Josiah Gabriel, Isaiah Kristian, Ral Castillo, Sheila Vand, Giovanni Pacciarelli, Terry Holland, Moe Isaac, Mickey Anthony, Tom Malley"/>
    <x v="2"/>
    <s v="February 11, 2019"/>
    <n v="2021"/>
    <x v="21"/>
    <n v="8"/>
    <s v="R"/>
    <x v="0"/>
    <s v="Restricted"/>
    <n v="93"/>
    <s v="Medium"/>
    <x v="44"/>
  </r>
  <r>
    <x v="5264"/>
    <x v="0"/>
    <s v="We're No Animals"/>
    <s v="Alejandro Agresti"/>
    <s v="John Cusack, Paul Hipp, Kevin Morris, Alejandro Agresti, Mario Alarcn, Norman Briski, Lucila Sol, Juana Viale, Pablo Bossi, Leticia Brdice"/>
    <x v="598"/>
    <s v="August 15, 2017"/>
    <n v="2021"/>
    <x v="25"/>
    <n v="11"/>
    <s v="TV-MA"/>
    <x v="0"/>
    <s v="Restricted"/>
    <n v="94"/>
    <s v="Medium"/>
    <x v="22"/>
  </r>
  <r>
    <x v="5265"/>
    <x v="0"/>
    <s v="Weather forecast"/>
    <s v="Antoni Krauze"/>
    <s v="Halina Buyno-oza, Zofia Cegiekowa, Barbara Chojecka, Eugenia Horecka, Zygmunt Zintel, Henryka Janikowska, Lena Wilczyska, Jerzy Block"/>
    <x v="52"/>
    <s v="October 1, 2019"/>
    <n v="2021"/>
    <x v="8"/>
    <n v="43"/>
    <s v="TV-MA"/>
    <x v="0"/>
    <s v="Restricted"/>
    <n v="91"/>
    <s v="Medium"/>
    <x v="3"/>
  </r>
  <r>
    <x v="5266"/>
    <x v="0"/>
    <s v="Weeds on Fire"/>
    <s v="Chi Fat Chan"/>
    <s v="Liu Kai Chi, Lam Yiu-sing, Tony Tsz-Tung Wu, Poon Chan-leung, Sun Li Man, Tam Sin Yin, Sham Ka Ki, Wang Simin, Jan Lamb"/>
    <x v="25"/>
    <s v="September 27, 2018"/>
    <n v="2021"/>
    <x v="32"/>
    <n v="10"/>
    <s v="TV-MA"/>
    <x v="0"/>
    <s v="Restricted"/>
    <n v="95"/>
    <s v="Medium"/>
    <x v="0"/>
  </r>
  <r>
    <x v="5267"/>
    <x v="0"/>
    <s v="Welcome 2 Karachi"/>
    <s v="Ashish R. Mohan"/>
    <s v="Arshad Warsi, Jacky Bhagnani, Lauren Gottlieb, Dalip Tahil, Pavan Malhotra, Ayub Khoso, Adnan Shah"/>
    <x v="4"/>
    <s v="March 1, 2018"/>
    <n v="2021"/>
    <x v="25"/>
    <n v="11"/>
    <s v="TV-MA"/>
    <x v="0"/>
    <s v="Restricted"/>
    <n v="124"/>
    <s v="Medium"/>
    <x v="43"/>
  </r>
  <r>
    <x v="5268"/>
    <x v="0"/>
    <s v="Welcome to Monster High: The Origin Story"/>
    <s v="Stephen Donnelly, Olly Reid, Jun Falkenstein"/>
    <s v="Debi Derryberry, Cassandra Morris, Salli Saffioti, Larissa Gallagher, Cristina Milizia, Michael Sorich, Jonquil Goode, Travis Dresden, Evan Smith"/>
    <x v="2"/>
    <s v="October 1, 2017"/>
    <n v="2021"/>
    <x v="32"/>
    <n v="10"/>
    <s v="TV-Y7"/>
    <x v="3"/>
    <s v="Safe"/>
    <n v="73"/>
    <s v="Short"/>
    <x v="80"/>
  </r>
  <r>
    <x v="5269"/>
    <x v="0"/>
    <s v="Welcome to New York"/>
    <s v="Abel Ferrara"/>
    <s v="Grard Depardieu, Jacqueline Bisset, Marie Mout, Paul Calderon, Paul Hipp, Pamela Afesi, Chris Zois, Shanyn Leigh, Drena De Niro, Amy Ferguson, Aurelie Claudel, Nikki James"/>
    <x v="49"/>
    <s v="March 23, 2017"/>
    <n v="2021"/>
    <x v="28"/>
    <n v="12"/>
    <s v="R"/>
    <x v="0"/>
    <s v="Restricted"/>
    <n v="108"/>
    <s v="Medium"/>
    <x v="44"/>
  </r>
  <r>
    <x v="5270"/>
    <x v="0"/>
    <s v="Welcome to Willits"/>
    <s v="Trevor Ryan"/>
    <s v="Bill Sage, Sabina Gadecki, Anastasia Baranova, Dolph Lundgren, Thomas Dekker, Karrueche Tran, Chris Zylka, Keelin Woodell, Garrett Clayton, Shad Gaspard, Rory Culkin"/>
    <x v="2"/>
    <s v="February 6, 2018"/>
    <n v="2021"/>
    <x v="5"/>
    <n v="9"/>
    <s v="TV-MA"/>
    <x v="0"/>
    <s v="Restricted"/>
    <n v="84"/>
    <s v="Short"/>
    <x v="238"/>
  </r>
  <r>
    <x v="5271"/>
    <x v="0"/>
    <s v="Westerplatte Resists"/>
    <s v="Stanisaw Rewicz"/>
    <s v="Zygmunt Hbner, Arkadiusz Bazak, Tadeusz Schmidt, Jzef Nowak, Tadeusz Pluciski, Bogusz Bilewski"/>
    <x v="52"/>
    <s v="October 1, 2019"/>
    <n v="2021"/>
    <x v="63"/>
    <n v="59"/>
    <s v="TV-MA"/>
    <x v="0"/>
    <s v="Restricted"/>
    <n v="93"/>
    <s v="Medium"/>
    <x v="66"/>
  </r>
  <r>
    <x v="5272"/>
    <x v="0"/>
    <s v="What a Wonderful Family!"/>
    <s v="Huang Lei"/>
    <s v="Huang Lei, Sun Li, Lee Li-Chun, Zhang Weixin, Hai Qing, Wang Xun, Wei Daxun, Lorene Ren, Lei Huang"/>
    <x v="103"/>
    <s v="July 1, 2018"/>
    <n v="2021"/>
    <x v="5"/>
    <n v="9"/>
    <s v="TV-14"/>
    <x v="1"/>
    <s v="Guidance"/>
    <n v="102"/>
    <s v="Medium"/>
    <x v="36"/>
  </r>
  <r>
    <x v="5273"/>
    <x v="0"/>
    <s v="What Lies Beneath"/>
    <s v="Robert Zemeckis"/>
    <s v="Harrison Ford, Michelle Pfeiffer, Diana Scarwid, Joe Morton, James Remar, Miranda Otto, Wendy Crewson, Ray Baker, Micole Mercurio, Amber Valletta, Sloane Shelton"/>
    <x v="2"/>
    <s v="January 1, 2020"/>
    <n v="2021"/>
    <x v="42"/>
    <n v="26"/>
    <s v="PG-13"/>
    <x v="1"/>
    <s v="Guidance"/>
    <n v="130"/>
    <s v="Medium"/>
    <x v="94"/>
  </r>
  <r>
    <x v="5274"/>
    <x v="0"/>
    <s v="What Still Remains"/>
    <s v="Josh Mendoza"/>
    <s v="Lulu Antariksa, Colin O'Donoghue, Mimi Rogers, Peter O'Brien, Dohn Norwood, Jeff Kober, Roshon Fegan, Siena Goines, Chris Ellis, Tobias Jelinek"/>
    <x v="2"/>
    <s v="December 21, 2018"/>
    <n v="2021"/>
    <x v="21"/>
    <n v="8"/>
    <s v="TV-14"/>
    <x v="1"/>
    <s v="Guidance"/>
    <n v="91"/>
    <s v="Medium"/>
    <x v="13"/>
  </r>
  <r>
    <x v="5275"/>
    <x v="0"/>
    <s v="What's Up With Love?"/>
    <s v="Rudy Soedjarwo, Riri Riza"/>
    <s v="Dian Sastrowardoyo, Nicholas Saputra, Ladya Cheryll, Titi Kamal, Sissy Priscillia, Adinia Wirasti, Dennis Adhiswara"/>
    <x v="58"/>
    <s v="December 8, 2018"/>
    <n v="2021"/>
    <x v="12"/>
    <n v="24"/>
    <s v="R"/>
    <x v="0"/>
    <s v="Restricted"/>
    <n v="110"/>
    <s v="Medium"/>
    <x v="23"/>
  </r>
  <r>
    <x v="5276"/>
    <x v="0"/>
    <s v="Where the Money Is"/>
    <s v="Marek Kanievska"/>
    <s v="Paul Newman, Linda Fiorentino, Dermot Mulroney, Susan Barnes, Anne Pitoniak, Bruce MacVittie, Irma St. Paule, Michel Perron, Dorothy Gordon, Rita Tuckett"/>
    <x v="599"/>
    <s v="January 15, 2020"/>
    <n v="2021"/>
    <x v="42"/>
    <n v="26"/>
    <s v="PG-13"/>
    <x v="1"/>
    <s v="Guidance"/>
    <n v="89"/>
    <s v="Short"/>
    <x v="15"/>
  </r>
  <r>
    <x v="5277"/>
    <x v="0"/>
    <s v="Where's the Money"/>
    <s v="Scott Zabielski"/>
    <s v="Andrew Bachelor, Kat Graham, Mike Epps, Terry Crews, Method Man, Logan Paul, Allen Maldonado, Josh Brener, Devon Werkheiser, Retta"/>
    <x v="2"/>
    <s v="January 22, 2018"/>
    <n v="2021"/>
    <x v="5"/>
    <n v="9"/>
    <s v="R"/>
    <x v="0"/>
    <s v="Restricted"/>
    <n v="86"/>
    <s v="Short"/>
    <x v="5"/>
  </r>
  <r>
    <x v="5278"/>
    <x v="0"/>
    <s v="While We're Young"/>
    <s v="Noah Baumbach"/>
    <s v="Ben Stiller, Naomi Watts, Adam Driver, Amanda Seyfried, Charles Grodin, Adam Horovitz, Dree Hemingway, Brady Corbet, Maria Dizzia, Matthew Maher, Peter Yarrow, Dean Wareham"/>
    <x v="2"/>
    <s v="October 23, 2017"/>
    <n v="2021"/>
    <x v="25"/>
    <n v="11"/>
    <s v="R"/>
    <x v="0"/>
    <s v="Restricted"/>
    <n v="97"/>
    <s v="Medium"/>
    <x v="22"/>
  </r>
  <r>
    <x v="5279"/>
    <x v="0"/>
    <s v="White Chamber"/>
    <s v="Paul Raschid"/>
    <s v="Shauna MacDonald, Oded Fehr, Amrita Acharia, Sharon Maughan, Nicholas Farrell, Candis Nergaard, Marcus Griffiths, Adrianna Edwards, Sumit Chakravarti, Lisa Reynolds"/>
    <x v="1"/>
    <s v="August 1, 2019"/>
    <n v="2021"/>
    <x v="21"/>
    <n v="8"/>
    <s v="TV-MA"/>
    <x v="0"/>
    <s v="Restricted"/>
    <n v="89"/>
    <s v="Short"/>
    <x v="16"/>
  </r>
  <r>
    <x v="5280"/>
    <x v="0"/>
    <s v="White Island"/>
    <s v="Benjamin Turner"/>
    <s v="Lyndon Ogbourne, Billy Zane, Billy Boyd, Joel Dommett, Elliot Gleave, Gala Gordon, Darren Day, Owain Arthur, Craig Gazey, Ben Cura"/>
    <x v="1"/>
    <s v="September 25, 2017"/>
    <n v="2021"/>
    <x v="32"/>
    <n v="10"/>
    <s v="TV-MA"/>
    <x v="0"/>
    <s v="Restricted"/>
    <n v="91"/>
    <s v="Medium"/>
    <x v="269"/>
  </r>
  <r>
    <x v="5281"/>
    <x v="0"/>
    <s v="Who the F**k Is That Guy?"/>
    <s v="Drew Stone"/>
    <s v="Michael Alago"/>
    <x v="2"/>
    <s v="September 1, 2017"/>
    <n v="2021"/>
    <x v="5"/>
    <n v="9"/>
    <s v="TV-MA"/>
    <x v="0"/>
    <s v="Restricted"/>
    <n v="78"/>
    <s v="Short"/>
    <x v="276"/>
  </r>
  <r>
    <x v="5282"/>
    <x v="0"/>
    <s v="Who's That Knocking at My Door?"/>
    <s v="Martin Scorsese"/>
    <s v="Zina Bethune, Harvey Keitel, Anne Collette, Lennard Kuras, Michael Scala, Harry Northup, Susan Wood, Marissa Mathes, Catherine Scorsese"/>
    <x v="2"/>
    <s v="July 1, 2019"/>
    <n v="2021"/>
    <x v="63"/>
    <n v="59"/>
    <s v="R"/>
    <x v="0"/>
    <s v="Restricted"/>
    <n v="90"/>
    <s v="Medium"/>
    <x v="57"/>
  </r>
  <r>
    <x v="5283"/>
    <x v="0"/>
    <s v="Why Are We Getting So Fat?"/>
    <s v="Milla Harrison-Hansley, Alicky Sussman"/>
    <s v="Giles Yeo"/>
    <x v="1"/>
    <s v="February 1, 2019"/>
    <n v="2021"/>
    <x v="32"/>
    <n v="10"/>
    <s v="TV-14"/>
    <x v="1"/>
    <s v="Guidance"/>
    <n v="50"/>
    <s v="Short"/>
    <x v="65"/>
  </r>
  <r>
    <x v="5284"/>
    <x v="0"/>
    <s v="Wild Wild West"/>
    <s v="Barry Sonnenfeld"/>
    <s v="Will Smith, Kevin Kline, Kenneth Branagh, Salma Hayek, M. Emmet Walsh, Ted Levine, Frederique Van Der Wal, Musetta Vander, Sofia Eng, Bai Ling"/>
    <x v="2"/>
    <s v="January 1, 2020"/>
    <n v="2021"/>
    <x v="31"/>
    <n v="27"/>
    <s v="PG-13"/>
    <x v="1"/>
    <s v="Guidance"/>
    <n v="106"/>
    <s v="Medium"/>
    <x v="87"/>
  </r>
  <r>
    <x v="5285"/>
    <x v="0"/>
    <s v="Wildlife"/>
    <s v="Paul Dano"/>
    <s v="Carey Mulligan, Ed Oxenbould, Bill Camp, Jake Gyllenhaal, Mollie Milligan, Darryl Cox"/>
    <x v="2"/>
    <s v="September 1, 2020"/>
    <n v="2021"/>
    <x v="21"/>
    <n v="8"/>
    <s v="PG-13"/>
    <x v="1"/>
    <s v="Guidance"/>
    <n v="105"/>
    <s v="Medium"/>
    <x v="44"/>
  </r>
  <r>
    <x v="5286"/>
    <x v="0"/>
    <s v="Willy Wonka &amp; the Chocolate Factory"/>
    <s v="Mel Stuart"/>
    <s v="Gene Wilder, Jack Albertson, Peter Ostrum, Roy Kinnear, Julie Dawn Cole, Leonard Stone, Denise Nickerson, Dodo Denney, Paris Themmen, Ursula Reit"/>
    <x v="600"/>
    <s v="January 1, 2020"/>
    <n v="2021"/>
    <x v="59"/>
    <n v="55"/>
    <s v="G"/>
    <x v="2"/>
    <s v="Guidance"/>
    <n v="100"/>
    <s v="Medium"/>
    <x v="170"/>
  </r>
  <r>
    <x v="5287"/>
    <x v="0"/>
    <s v="Winter of Our Dreams"/>
    <s v="John Duigan"/>
    <s v="Judy Davis, Bryan Brown, Cathy Downes, Baz Luhrmann, Peter Mochrie, Mervyn Drake, Margie McCrae"/>
    <x v="54"/>
    <s v="November 1, 2016"/>
    <n v="2021"/>
    <x v="47"/>
    <n v="45"/>
    <s v="NR"/>
    <x v="4"/>
    <s v="Guidance"/>
    <n v="86"/>
    <s v="Short"/>
    <x v="38"/>
  </r>
  <r>
    <x v="5288"/>
    <x v="0"/>
    <s v="Winter's Bone"/>
    <s v="Debra Granik"/>
    <s v="Jennifer Lawrence, John Hawkes, Kevin Breznahan, Dale Dickey, Garret Dillahunt, Sheryl Lee, Lauren Sweetser, Tate Taylor"/>
    <x v="2"/>
    <s v="March 1, 2019"/>
    <n v="2021"/>
    <x v="3"/>
    <n v="16"/>
    <s v="R"/>
    <x v="0"/>
    <s v="Restricted"/>
    <n v="100"/>
    <s v="Medium"/>
    <x v="44"/>
  </r>
  <r>
    <x v="5289"/>
    <x v="0"/>
    <s v="Wish I Was Here"/>
    <s v="Zach Braff"/>
    <s v="Zach Braff, Kate Hudson, Donald Faison, Joey King, Josh Gad, Jim Parsons, Pierce Gagnon, Mandy Patinkin, Ashley Greene, Michael Weston"/>
    <x v="2"/>
    <s v="August 16, 2018"/>
    <n v="2021"/>
    <x v="28"/>
    <n v="12"/>
    <s v="R"/>
    <x v="0"/>
    <s v="Restricted"/>
    <n v="106"/>
    <s v="Medium"/>
    <x v="22"/>
  </r>
  <r>
    <x v="5290"/>
    <x v="0"/>
    <s v="Wish Man"/>
    <s v="Theo Davies"/>
    <s v="Andrew Steel, Kirby Bliss Blanton, Tom Sizemore, Danny Trejo, Frank Whaley, Robert Pine, Fay Masterson, Steven Michael Quezada, Bruce Davison, Dale Dickey, Kenny Roberts, Colin Edwards, Casey Stoner, Freddie Spencer"/>
    <x v="2"/>
    <s v="December 3, 2019"/>
    <n v="2021"/>
    <x v="23"/>
    <n v="7"/>
    <s v="TV-14"/>
    <x v="1"/>
    <s v="Guidance"/>
    <n v="108"/>
    <s v="Medium"/>
    <x v="19"/>
  </r>
  <r>
    <x v="5291"/>
    <x v="0"/>
    <s v="Withdrawn"/>
    <s v="Adrian Murray"/>
    <s v="Aaron Keogh, Molly Reisman, Dean Tardioli, Greg Wasylyszn, Adrian Murray, Kelly Paoli, Earl Oliveros, Hallie Burt"/>
    <x v="24"/>
    <s v="May 1, 2018"/>
    <n v="2021"/>
    <x v="5"/>
    <n v="9"/>
    <s v="TV-MA"/>
    <x v="0"/>
    <s v="Restricted"/>
    <n v="74"/>
    <s v="Short"/>
    <x v="44"/>
  </r>
  <r>
    <x v="5292"/>
    <x v="0"/>
    <s v="Wolves"/>
    <s v="Bart Freundlich"/>
    <s v="Michael Shannon, Carla Gugino, Taylor John Smith, Chris Bauer, John Douglas Thompson, Zazie Beetz, Wayne Duvall, Christopher Meyer, Richard Kohnke"/>
    <x v="2"/>
    <s v="March 29, 2019"/>
    <n v="2021"/>
    <x v="32"/>
    <n v="10"/>
    <s v="R"/>
    <x v="0"/>
    <s v="Restricted"/>
    <n v="109"/>
    <s v="Medium"/>
    <x v="163"/>
  </r>
  <r>
    <x v="5293"/>
    <x v="0"/>
    <s v="World Trade Center"/>
    <s v="Oliver Stone"/>
    <s v="Nicolas Cage, Michael Pea, Maggie Gyllenhaal, Maria Bello, Stephen Dorff, Jay Hernandez, Michael Shannon, Frank Whaley, Jon Bernthal, Morgan Flynn, Nick Damici, Viola Davis, William Mapother"/>
    <x v="2"/>
    <s v="November 20, 2019"/>
    <n v="2021"/>
    <x v="20"/>
    <n v="20"/>
    <s v="PG-13"/>
    <x v="1"/>
    <s v="Guidance"/>
    <n v="129"/>
    <s v="Medium"/>
    <x v="8"/>
  </r>
  <r>
    <x v="5294"/>
    <x v="0"/>
    <s v="Would You Rather"/>
    <s v="David Guy Levy"/>
    <s v="Brittany Snow, Jeffrey Combs, Jonny Coyne, Lawrence Gilliard Jr., Enver Gjokaj, Sasha Grey, John Heard, Charlie Hofheimer, Logan Miller, June Squibb, Eddie Steeples, Robin Lord Taylor, Robb Wells"/>
    <x v="2"/>
    <s v="June 5, 2019"/>
    <n v="2021"/>
    <x v="4"/>
    <n v="13"/>
    <s v="TV-MA"/>
    <x v="0"/>
    <s v="Restricted"/>
    <n v="93"/>
    <s v="Medium"/>
    <x v="227"/>
  </r>
  <r>
    <x v="5295"/>
    <x v="0"/>
    <s v="Wrong No."/>
    <s v="Yasir Nawaz"/>
    <s v="Javed Sheikh, Danish Taimoor, Janita Asma, Nayyar Ejaz, Qavi Khan, Shafqat Cheema, Sohai Ali Abro, Nadeem Jafri"/>
    <x v="283"/>
    <s v="July 1, 2017"/>
    <n v="2021"/>
    <x v="25"/>
    <n v="11"/>
    <s v="TV-14"/>
    <x v="1"/>
    <s v="Guidance"/>
    <n v="133"/>
    <s v="Medium"/>
    <x v="4"/>
  </r>
  <r>
    <x v="5296"/>
    <x v="0"/>
    <s v="Wrong Side Raju"/>
    <s v="Mikhil Musale"/>
    <s v="Pratik Gandhi, Kimberley Louisa McBeath, Asif Basra, Kavi Shastri, Hetal Puniwala, Ragi Jani, Makarand Shukla, Alok Gagdekar, Jayesh More, Siddharth Randeria, Kenneth Desai"/>
    <x v="4"/>
    <s v="October 1, 2017"/>
    <n v="2021"/>
    <x v="32"/>
    <n v="10"/>
    <s v="TV-MA"/>
    <x v="0"/>
    <s v="Restricted"/>
    <n v="140"/>
    <s v="Medium"/>
    <x v="3"/>
  </r>
  <r>
    <x v="5297"/>
    <x v="0"/>
    <s v="Wyatt Earp"/>
    <s v="Lawrence Kasdan"/>
    <s v="Kevin Costner, Dennis Quaid, Gene Hackman, David Andrews, Linden Ashby, Jeff Fahey, Joanna Going, Mark Harmon, Michael Madsen, Catherine O'Hara, Bill Pullman, Isabella Rossellini, Tom Sizemore"/>
    <x v="2"/>
    <s v="January 1, 2020"/>
    <n v="2021"/>
    <x v="24"/>
    <n v="32"/>
    <s v="PG-13"/>
    <x v="1"/>
    <s v="Guidance"/>
    <n v="191"/>
    <s v="Long"/>
    <x v="12"/>
  </r>
  <r>
    <x v="5298"/>
    <x v="0"/>
    <s v="XX"/>
    <s v="Jovanka Vuckovic, Annie Clark, Roxanne Benjamin, Karyn Kusama"/>
    <s v="Natalie Brown, Jonathan Watton, Melanie Lynskey, Lindsay Burdge, Sheila Vand, Casey Adams, Breeda Wool, Angela Trimbur, Morgan Krantz, Christina Kirk, Kyle Allen, Mike Doyle"/>
    <x v="41"/>
    <s v="June 22, 2017"/>
    <n v="2021"/>
    <x v="5"/>
    <n v="9"/>
    <s v="R"/>
    <x v="0"/>
    <s v="Restricted"/>
    <n v="81"/>
    <s v="Short"/>
    <x v="55"/>
  </r>
  <r>
    <x v="5299"/>
    <x v="0"/>
    <s v="XXx"/>
    <s v="Rob Cohen"/>
    <s v="Vin Diesel, Asia Argento, Marton Csokas, Samuel L. Jackson, Danny Trejo, Michael Roof, Tom Everett, Richy Mller, William Hope, Werner Daehn"/>
    <x v="2"/>
    <s v="January 1, 2019"/>
    <n v="2021"/>
    <x v="12"/>
    <n v="24"/>
    <s v="PG-13"/>
    <x v="1"/>
    <s v="Guidance"/>
    <n v="124"/>
    <s v="Medium"/>
    <x v="127"/>
  </r>
  <r>
    <x v="5300"/>
    <x v="0"/>
    <s v="XXX: State of the Union"/>
    <s v="Lee Tamahori"/>
    <s v="Ice Cube, Samuel L. Jackson, Willem Dafoe, Scott Speedman, Peter Strauss, Xzibit, Michael Roof, Sunny Mabrey, Nona Gaye, John Gleeson Connolly"/>
    <x v="2"/>
    <s v="January 1, 2019"/>
    <n v="2021"/>
    <x v="19"/>
    <n v="21"/>
    <s v="PG-13"/>
    <x v="1"/>
    <s v="Guidance"/>
    <n v="101"/>
    <s v="Medium"/>
    <x v="12"/>
  </r>
  <r>
    <x v="5301"/>
    <x v="0"/>
    <s v="Y Tu Mam Tambin"/>
    <s v="Alfonso Cuarn"/>
    <s v="Maribel Verd, Gael Garca Bernal, Diego Luna, Daniel Gimnez Cacho, Ana Lpez Mercado, Nathan Grinberg, Vernica Langer, Mara Aura, Giselle Audirac, Arturo Ros, Andrs Almeida, Diana Bracho, Emilio Echevarra"/>
    <x v="38"/>
    <s v="June 1, 2017"/>
    <n v="2021"/>
    <x v="11"/>
    <n v="25"/>
    <s v="R"/>
    <x v="0"/>
    <s v="Restricted"/>
    <n v="106"/>
    <s v="Medium"/>
    <x v="0"/>
  </r>
  <r>
    <x v="5302"/>
    <x v="0"/>
    <s v="Y.M.I.: Yeh Mera India"/>
    <s v="N. Chandra"/>
    <s v="Anupam Kher, Atul Kulkarni, Aakash Pandey, Milind Gunaji, Perizaad Zorabian, Smiley Suri, Parvin Dabas, Rajit Kapoor, Purab Kohli, Rajpal Yadav, Sarika, Sayaji Shinde, Seema Biswas, Vijay Raaz, Ashwin Mushran, Veerendra Saxena, Siddhant Karnick"/>
    <x v="4"/>
    <s v="March 1, 2018"/>
    <n v="2021"/>
    <x v="16"/>
    <n v="18"/>
    <s v="TV-MA"/>
    <x v="0"/>
    <s v="Restricted"/>
    <n v="137"/>
    <s v="Medium"/>
    <x v="0"/>
  </r>
  <r>
    <x v="5303"/>
    <x v="0"/>
    <s v="Yaadein"/>
    <s v="Subhash Ghai"/>
    <s v="Jackie Shroff, Hrithik Roshan, Kareena Kapoor, Amrish Puri, Kiran Rathod, Rati Agnihotri, Supriya Karnik, Anang Desai"/>
    <x v="4"/>
    <s v="March 1, 2018"/>
    <n v="2021"/>
    <x v="11"/>
    <n v="25"/>
    <s v="TV-14"/>
    <x v="1"/>
    <s v="Guidance"/>
    <n v="171"/>
    <s v="Medium"/>
    <x v="23"/>
  </r>
  <r>
    <x v="5304"/>
    <x v="0"/>
    <s v="Yaara O Dildaara"/>
    <s v="Ksshitij Chaudhary"/>
    <s v="Harbhajan Mann, Tulip Joshi, Kabir Bedi, Gulzar Chahal, Jonita, Gurpreet Ghuggi, Gurpreet Grewal, Neena Cheema, Sunita Dhir"/>
    <x v="4"/>
    <s v="November 1, 2017"/>
    <n v="2021"/>
    <x v="15"/>
    <n v="15"/>
    <s v="TV-14"/>
    <x v="1"/>
    <s v="Guidance"/>
    <n v="132"/>
    <s v="Medium"/>
    <x v="51"/>
  </r>
  <r>
    <x v="5305"/>
    <x v="0"/>
    <s v="Yamla Pagla Deewana 2"/>
    <s v="Sangeeth Sivan"/>
    <s v="Dharmendra, Sunny Deol, Bobby Deol, Neha Sharma, Kristina Akheeva, Annu Kapoor, Johnny Lever, Sucheta Khanna, Aidan Cook, Anupam Kher"/>
    <x v="4"/>
    <s v="May 1, 2017"/>
    <n v="2021"/>
    <x v="4"/>
    <n v="13"/>
    <s v="TV-14"/>
    <x v="1"/>
    <s v="Guidance"/>
    <n v="147"/>
    <s v="Medium"/>
    <x v="45"/>
  </r>
  <r>
    <x v="5306"/>
    <x v="0"/>
    <s v="Yanda Kartavya Aahe"/>
    <s v="Kedar Shinde"/>
    <s v="Ankush Choudhary, Smita Shewale, Mohan Joshi, Atmaram Bhende, Asha Bhende"/>
    <x v="4"/>
    <s v="January 1, 2018"/>
    <n v="2021"/>
    <x v="20"/>
    <n v="20"/>
    <s v="TV-PG"/>
    <x v="2"/>
    <s v="Guidance"/>
    <n v="151"/>
    <s v="Medium"/>
    <x v="36"/>
  </r>
  <r>
    <x v="5307"/>
    <x v="0"/>
    <s v="Yellowbird"/>
    <s v="Christian De Vita"/>
    <s v="Dakota Fanning, Seth Green, Christine Baranski, Zachary Gordon, Richard Kind, Danny Glover, Elliott Gould, Ryan Lee, Jim Rash, Yvette Nicole Brown, Kostja Ullmann"/>
    <x v="161"/>
    <s v="August 5, 2015"/>
    <n v="2021"/>
    <x v="28"/>
    <n v="12"/>
    <s v="PG"/>
    <x v="2"/>
    <s v="Guidance"/>
    <n v="90"/>
    <s v="Medium"/>
    <x v="17"/>
  </r>
  <r>
    <x v="5308"/>
    <x v="0"/>
    <s v="Yes or No"/>
    <s v="Saratswadee Wongsomphet"/>
    <s v="Sushar Manaying, Supanart Jittaleela, Arisara Thongborisut, Soranut Yupanun, Inthira Yeunyong"/>
    <x v="57"/>
    <s v="December 6, 2018"/>
    <n v="2021"/>
    <x v="3"/>
    <n v="16"/>
    <s v="TV-PG"/>
    <x v="2"/>
    <s v="Guidance"/>
    <n v="111"/>
    <s v="Medium"/>
    <x v="333"/>
  </r>
  <r>
    <x v="5309"/>
    <x v="0"/>
    <s v="Yes or No 2"/>
    <s v="Saratswadee Wongsomphet"/>
    <s v="Supanart Jittaleela, Sushar Manaying, Nisa Boonsantear, Apittha Khlaiudom, Apapattra Meesang"/>
    <x v="57"/>
    <s v="November 8, 2018"/>
    <n v="2021"/>
    <x v="10"/>
    <n v="14"/>
    <s v="TV-PG"/>
    <x v="2"/>
    <s v="Guidance"/>
    <n v="112"/>
    <s v="Medium"/>
    <x v="333"/>
  </r>
  <r>
    <x v="5310"/>
    <x v="0"/>
    <s v="Yes or No 2.5"/>
    <s v="Kirati Nakintanon"/>
    <s v="Supanart Jittaleela, Pimpakan Bangchawong, Chansakorn Kittiwattanakorn, Sunanta Yoonniyom"/>
    <x v="57"/>
    <s v="November 8, 2018"/>
    <n v="2021"/>
    <x v="25"/>
    <n v="11"/>
    <s v="TV-PG"/>
    <x v="2"/>
    <s v="Guidance"/>
    <n v="107"/>
    <s v="Medium"/>
    <x v="333"/>
  </r>
  <r>
    <x v="5311"/>
    <x v="0"/>
    <s v="Yo-Kai Watch: The Movie"/>
    <s v="Mark Risley"/>
    <s v="Johnny Yong Bosch, Joey D'Auria, Alicyn Packard, Melissa Hutchison, Paul Greenberg, Brent Pendergrass"/>
    <x v="120"/>
    <s v="December 1, 2016"/>
    <n v="2021"/>
    <x v="32"/>
    <n v="10"/>
    <s v="TV-Y7"/>
    <x v="3"/>
    <s v="Safe"/>
    <n v="96"/>
    <s v="Medium"/>
    <x v="191"/>
  </r>
  <r>
    <x v="5312"/>
    <x v="0"/>
    <s v="Yoga Hosers"/>
    <s v="Kevin Smith"/>
    <s v="Harley Quinn Smith, Lily-Rose Depp, Johnny Depp, Justin Long, Austin Butler, Tyler Posey, Stan Lee, Jason Mewes, Adam Brody, Haley Joel Osment, Genesis Rodriguez"/>
    <x v="2"/>
    <s v="December 2, 2016"/>
    <n v="2021"/>
    <x v="32"/>
    <n v="10"/>
    <s v="PG-13"/>
    <x v="1"/>
    <s v="Guidance"/>
    <n v="88"/>
    <s v="Short"/>
    <x v="238"/>
  </r>
  <r>
    <x v="5313"/>
    <x v="0"/>
    <s v="You Can Tutu"/>
    <s v="James Brown"/>
    <s v="Lily O'Regan, Jeannettsy Enriquez Borges, Joeley Gibson, Zahra Hassan Malik, Cleo Badcock, Stuart Manning, Ali Bastian, Amanda Holt"/>
    <x v="1"/>
    <s v="December 31, 2017"/>
    <n v="2021"/>
    <x v="5"/>
    <n v="9"/>
    <s v="TV-G"/>
    <x v="2"/>
    <s v="Guidance"/>
    <n v="87"/>
    <s v="Short"/>
    <x v="80"/>
  </r>
  <r>
    <x v="5314"/>
    <x v="0"/>
    <s v="You Cant Fight Christmas"/>
    <s v="Kenny Young"/>
    <s v="Brely Evans, Andra Fuller, Persia White, Porscha Coleman, Travis Winfrey, Nathan Davis Jr., Dedrick Bonner, Matthew Jones, Larry Poindexter, Richard Gant, Marla Gibbs"/>
    <x v="2"/>
    <s v="December 19, 2017"/>
    <n v="2021"/>
    <x v="5"/>
    <n v="9"/>
    <s v="TV-PG"/>
    <x v="2"/>
    <s v="Guidance"/>
    <n v="85"/>
    <s v="Short"/>
    <x v="35"/>
  </r>
  <r>
    <x v="5315"/>
    <x v="0"/>
    <s v="You Carry Me"/>
    <s v="Ivona Juka"/>
    <s v="Lana Baric, Vojislav Brajovic, Natasa Janjic, Goran Hajdukovic, Helena Beljan, Juraj Dabic, Natasa Dorcic, Sebastian Cavazza, Ana Begic, Krunoslav Saric"/>
    <x v="601"/>
    <s v="July 1, 2016"/>
    <n v="2021"/>
    <x v="25"/>
    <n v="11"/>
    <s v="TV-MA"/>
    <x v="0"/>
    <s v="Restricted"/>
    <n v="157"/>
    <s v="Medium"/>
    <x v="3"/>
  </r>
  <r>
    <x v="5316"/>
    <x v="0"/>
    <s v="You Changed My Life"/>
    <s v="Cathy Garcia-Molina"/>
    <s v="John Lloyd Cruz, Sarah Geronimo, Rayver Cruz, Dante Rivero, Rowell Santiago, Al Tantay, Irma Adlawan, Bernard Palanca, Matet De Leon, Joross Gamboa"/>
    <x v="83"/>
    <s v="February 27, 2019"/>
    <n v="2021"/>
    <x v="17"/>
    <n v="17"/>
    <s v="TV-PG"/>
    <x v="2"/>
    <s v="Guidance"/>
    <n v="116"/>
    <s v="Medium"/>
    <x v="36"/>
  </r>
  <r>
    <x v="5317"/>
    <x v="0"/>
    <s v="You Don't Mess with the Zohan"/>
    <s v="Dennis Dugan"/>
    <s v="Adam Sandler, John Turturro, Emmanuelle Chriqui, Nick Swardson, Lainie Kazan, Ido Mosseri, Rob Schneider, Dave Matthews, Michael Buffer, Charlotte Rae"/>
    <x v="2"/>
    <s v="September 1, 2019"/>
    <n v="2021"/>
    <x v="16"/>
    <n v="18"/>
    <s v="UR"/>
    <x v="4"/>
    <s v="Guidance"/>
    <n v="113"/>
    <s v="Medium"/>
    <x v="27"/>
  </r>
  <r>
    <x v="5318"/>
    <x v="0"/>
    <s v="Young Adult"/>
    <s v="Jason Reitman"/>
    <s v="Charlize Theron, Patton Oswalt, Patrick Wilson, Elizabeth Reaser, Jill Eikenberry, Mary Beth Hurt, Collette Wolfe, Richard Bekins, Kate Nowlin"/>
    <x v="2"/>
    <s v="November 20, 2019"/>
    <n v="2021"/>
    <x v="15"/>
    <n v="15"/>
    <s v="R"/>
    <x v="0"/>
    <s v="Restricted"/>
    <n v="94"/>
    <s v="Medium"/>
    <x v="22"/>
  </r>
  <r>
    <x v="5319"/>
    <x v="0"/>
    <s v="Young Tiger"/>
    <s v="Mu Chu"/>
    <s v="Qiu Yuen, Charlie Chin, Jackie Chan, Hu Chin, Nan Chiang"/>
    <x v="25"/>
    <s v="November 1, 2016"/>
    <n v="2021"/>
    <x v="55"/>
    <n v="53"/>
    <s v="NR"/>
    <x v="4"/>
    <s v="Guidance"/>
    <n v="81"/>
    <s v="Short"/>
    <x v="32"/>
  </r>
  <r>
    <x v="5320"/>
    <x v="0"/>
    <s v="Yours, Mine and Ours"/>
    <s v="Raja Gosnell"/>
    <s v="Dennis Quaid, Rene Russo, Sean Faris, Katija Pevec, Dean Collins, Tyler Patrick Jones, Haley Ramm, Brecken Palmer, Bridger Palmer, Ty Panitz"/>
    <x v="2"/>
    <s v="November 20, 2019"/>
    <n v="2021"/>
    <x v="19"/>
    <n v="21"/>
    <s v="PG"/>
    <x v="2"/>
    <s v="Guidance"/>
    <n v="88"/>
    <s v="Short"/>
    <x v="17"/>
  </r>
  <r>
    <x v="5321"/>
    <x v="0"/>
    <s v="Zed Plus"/>
    <s v="Chandra Prakash Dwivedi"/>
    <s v="Adil Hussain, Mona Singh, K.K. Raina, Sanjay Mishra, Anil Rastogi, Ravi Jhankal, Kulbhushan Kharbanda, Ekavali Khanna, Mukesh Tiwari, Vinod Acharya"/>
    <x v="4"/>
    <s v="December 31, 2019"/>
    <n v="2021"/>
    <x v="28"/>
    <n v="12"/>
    <s v="TV-MA"/>
    <x v="0"/>
    <s v="Restricted"/>
    <n v="131"/>
    <s v="Medium"/>
    <x v="36"/>
  </r>
  <r>
    <x v="5322"/>
    <x v="0"/>
    <s v="Zenda"/>
    <s v="Avadhoot Gupte"/>
    <s v="Santosh Juvekar, Siddharth Chandekar, Sachit Patil, Chinmay Mandlekar, Rajesh Shringarpure, Pushkar Shrotri, Tejashree Pradhan, Neha Joshi"/>
    <x v="4"/>
    <s v="February 15, 2018"/>
    <n v="2021"/>
    <x v="17"/>
    <n v="17"/>
    <s v="TV-14"/>
    <x v="1"/>
    <s v="Guidance"/>
    <n v="120"/>
    <s v="Medium"/>
    <x v="3"/>
  </r>
  <r>
    <x v="5323"/>
    <x v="0"/>
    <s v="Zinzana"/>
    <s v="Majid Al Ansari"/>
    <s v="Ali Suliman, Saleh Bakri, Yasa, Ali Al-Jabri, Mansoor Alfeeli, Ahd"/>
    <x v="602"/>
    <s v="March 9, 2016"/>
    <n v="2021"/>
    <x v="25"/>
    <n v="11"/>
    <s v="TV-MA"/>
    <x v="0"/>
    <s v="Restricted"/>
    <n v="96"/>
    <s v="Medium"/>
    <x v="20"/>
  </r>
  <r>
    <x v="5324"/>
    <x v="0"/>
    <s v="Zodiac"/>
    <s v="David Fincher"/>
    <s v="Mark Ruffalo, Jake Gyllenhaal, Robert Downey Jr., Anthony Edwards, Brian Cox, Elias Koteas, Donal Logue, John Carroll Lynch, Dermot Mulroney, Chlo Sevigny"/>
    <x v="2"/>
    <s v="November 20, 2019"/>
    <n v="2021"/>
    <x v="18"/>
    <n v="19"/>
    <s v="R"/>
    <x v="0"/>
    <s v="Restricted"/>
    <n v="158"/>
    <s v="Medium"/>
    <x v="334"/>
  </r>
  <r>
    <x v="5325"/>
    <x v="0"/>
    <s v="Zombieland"/>
    <s v="Ruben Fleischer"/>
    <s v="Jesse Eisenberg, Woody Harrelson, Emma Stone, Abigail Breslin, Amber Heard, Bill Murray, Derek Graf"/>
    <x v="2"/>
    <s v="November 1, 2019"/>
    <n v="2021"/>
    <x v="17"/>
    <n v="17"/>
    <s v="R"/>
    <x v="0"/>
    <s v="Restricted"/>
    <n v="88"/>
    <s v="Short"/>
    <x v="106"/>
  </r>
  <r>
    <x v="5326"/>
    <x v="0"/>
    <s v="Zoom"/>
    <s v="Peter Hewitt"/>
    <s v="Tim Allen, Courteney Cox, Chevy Chase, Kate Mara, Ryan Newman, Michael Cassidy, Spencer Breslin, Rip Torn, Kevin Zegers"/>
    <x v="2"/>
    <s v="January 11, 2020"/>
    <n v="2021"/>
    <x v="20"/>
    <n v="20"/>
    <s v="PG"/>
    <x v="2"/>
    <s v="Guidance"/>
    <n v="88"/>
    <s v="Short"/>
    <x v="17"/>
  </r>
  <r>
    <x v="5327"/>
    <x v="0"/>
    <s v="Zubaan"/>
    <s v="Mozez Singh"/>
    <s v="Vicky Kaushal, Sarah-Jane Dias, Raaghav Chanana, Manish Chaudhary, Meghna Malik, Malkeet Rauni, Anita Shabdish, Chittaranjan Tripathy"/>
    <x v="4"/>
    <s v="March 2, 2019"/>
    <n v="2021"/>
    <x v="25"/>
    <n v="11"/>
    <s v="TV-14"/>
    <x v="1"/>
    <s v="Guidance"/>
    <n v="111"/>
    <s v="Medium"/>
    <x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BA825B-DA28-A54D-A6BD-D8D712730E74}" name="PivotTable1" cacheId="1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3:B5" firstHeaderRow="1" firstDataRow="1" firstDataCol="1"/>
  <pivotFields count="16">
    <pivotField dataField="1" showAll="0" defaultSubtotal="0"/>
    <pivotField axis="axisRow" showAll="0" defaultSubtotal="0">
      <items count="2">
        <item x="0"/>
        <item x="1"/>
      </items>
    </pivotField>
    <pivotField showAll="0" defaultSubtotal="0"/>
    <pivotField showAll="0" defaultSubtotal="0"/>
    <pivotField showAll="0" defaultSubtotal="0"/>
    <pivotField showAll="0" defaultSubtotal="0">
      <items count="603">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s>
    </pivotField>
    <pivotField showAll="0" defaultSubtotal="0"/>
    <pivotField numFmtId="49" showAll="0" defaultSubtotal="0"/>
    <pivotField showAll="0" defaultSubtotal="0">
      <items count="72">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s>
    </pivotField>
    <pivotField showAll="0" defaultSubtotal="0"/>
    <pivotField showAll="0" defaultSubtotal="0"/>
    <pivotField showAll="0" defaultSubtotal="0">
      <items count="5">
        <item x="0"/>
        <item x="2"/>
        <item x="3"/>
        <item x="4"/>
        <item x="1"/>
      </items>
    </pivotField>
    <pivotField showAll="0" defaultSubtotal="0"/>
    <pivotField showAll="0" defaultSubtotal="0"/>
    <pivotField showAll="0" defaultSubtotal="0"/>
    <pivotField showAll="0" defaultSubtotal="0"/>
  </pivotFields>
  <rowFields count="1">
    <field x="1"/>
  </rowFields>
  <rowItems count="2">
    <i>
      <x/>
    </i>
    <i>
      <x v="1"/>
    </i>
  </rowItems>
  <colItems count="1">
    <i/>
  </colItems>
  <dataFields count="1">
    <dataField name="Count of Show_id" fld="0" subtotal="count" showDataAs="percentOfTotal" baseField="0" baseItem="0" numFmtId="1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 count="1" selected="0">
            <x v="0"/>
          </reference>
        </references>
      </pivotArea>
    </chartFormat>
    <chartFormat chart="2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A7C669-B7D4-364B-B7AE-461F155A1D2B}" name="PivotTable2" cacheId="1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13" firstHeaderRow="1" firstDataRow="1" firstDataCol="1"/>
  <pivotFields count="16">
    <pivotField showAll="0"/>
    <pivotField showAll="0">
      <items count="3">
        <item x="0"/>
        <item x="1"/>
        <item t="default"/>
      </items>
    </pivotField>
    <pivotField dataField="1" showAll="0"/>
    <pivotField showAll="0"/>
    <pivotField showAll="0"/>
    <pivotField axis="axisRow" showAll="0" measureFilter="1" sortType="descending">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autoSortScope>
        <pivotArea dataOnly="0" outline="0" fieldPosition="0">
          <references count="1">
            <reference field="4294967294" count="1" selected="0">
              <x v="0"/>
            </reference>
          </references>
        </pivotArea>
      </autoSortScope>
    </pivotField>
    <pivotField showAll="0"/>
    <pivotField numFmtId="49" showAll="0"/>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items count="6">
        <item x="0"/>
        <item x="2"/>
        <item x="3"/>
        <item x="4"/>
        <item x="1"/>
        <item t="default"/>
      </items>
    </pivotField>
    <pivotField showAll="0"/>
    <pivotField showAll="0"/>
    <pivotField showAll="0"/>
    <pivotField showAll="0"/>
  </pivotFields>
  <rowFields count="1">
    <field x="5"/>
  </rowFields>
  <rowItems count="10">
    <i>
      <x v="489"/>
    </i>
    <i>
      <x v="194"/>
    </i>
    <i>
      <x v="408"/>
    </i>
    <i>
      <x v="44"/>
    </i>
    <i>
      <x v="353"/>
    </i>
    <i>
      <x v="112"/>
    </i>
    <i>
      <x v="290"/>
    </i>
    <i>
      <x v="252"/>
    </i>
    <i>
      <x v="396"/>
    </i>
    <i>
      <x v="214"/>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5635A-CFFB-F24F-B74A-7C8566729A33}" name="PivotTable3" cacheId="1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13" firstHeaderRow="1" firstDataRow="1" firstDataCol="1"/>
  <pivotFields count="16">
    <pivotField showAll="0"/>
    <pivotField showAll="0">
      <items count="3">
        <item x="0"/>
        <item x="1"/>
        <item t="default"/>
      </items>
    </pivotField>
    <pivotField dataField="1" showAll="0"/>
    <pivotField showAll="0"/>
    <pivotField showAll="0"/>
    <pivotField showAll="0">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numFmtId="49" showAll="0"/>
    <pivotField axis="axisRow" showAll="0" measureFilter="1" sortType="ascending">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2"/>
        <item x="3"/>
        <item x="4"/>
        <item x="1"/>
        <item t="default"/>
      </items>
    </pivotField>
    <pivotField showAll="0"/>
    <pivotField showAll="0"/>
    <pivotField showAll="0"/>
    <pivotField showAll="0"/>
  </pivotFields>
  <rowFields count="1">
    <field x="8"/>
  </rowFields>
  <rowItems count="10">
    <i>
      <x v="71"/>
    </i>
    <i>
      <x v="62"/>
    </i>
    <i>
      <x v="63"/>
    </i>
    <i>
      <x v="64"/>
    </i>
    <i>
      <x v="65"/>
    </i>
    <i>
      <x v="70"/>
    </i>
    <i>
      <x v="69"/>
    </i>
    <i>
      <x v="66"/>
    </i>
    <i>
      <x v="68"/>
    </i>
    <i>
      <x v="67"/>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DF110-B935-A542-9D12-5DF494A0DAE2}" name="PivotTable4" cacheId="1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8" firstHeaderRow="1" firstDataRow="1" firstDataCol="1"/>
  <pivotFields count="16">
    <pivotField dataField="1" showAll="0"/>
    <pivotField showAll="0">
      <items count="3">
        <item x="0"/>
        <item x="1"/>
        <item t="default"/>
      </items>
    </pivotField>
    <pivotField showAll="0"/>
    <pivotField showAll="0"/>
    <pivotField showAll="0"/>
    <pivotField showAll="0">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numFmtId="49" showAll="0"/>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axis="axisRow" showAll="0">
      <items count="6">
        <item x="0"/>
        <item x="2"/>
        <item x="3"/>
        <item x="4"/>
        <item x="1"/>
        <item t="default"/>
      </items>
    </pivotField>
    <pivotField showAll="0"/>
    <pivotField showAll="0"/>
    <pivotField showAll="0"/>
    <pivotField showAll="0"/>
  </pivotFields>
  <rowFields count="1">
    <field x="11"/>
  </rowFields>
  <rowItems count="5">
    <i>
      <x/>
    </i>
    <i>
      <x v="1"/>
    </i>
    <i>
      <x v="2"/>
    </i>
    <i>
      <x v="3"/>
    </i>
    <i>
      <x v="4"/>
    </i>
  </rowItems>
  <colItems count="1">
    <i/>
  </colItems>
  <dataFields count="1">
    <dataField name="Count of Show_id" fld="0" subtotal="count" showDataAs="percentOfTotal" baseField="0" baseItem="0" numFmtId="10"/>
  </dataFields>
  <chartFormats count="12">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11" count="1" selected="0">
            <x v="0"/>
          </reference>
        </references>
      </pivotArea>
    </chartFormat>
    <chartFormat chart="0" format="17">
      <pivotArea type="data" outline="0" fieldPosition="0">
        <references count="2">
          <reference field="4294967294" count="1" selected="0">
            <x v="0"/>
          </reference>
          <reference field="11" count="1" selected="0">
            <x v="4"/>
          </reference>
        </references>
      </pivotArea>
    </chartFormat>
    <chartFormat chart="0" format="18">
      <pivotArea type="data" outline="0" fieldPosition="0">
        <references count="2">
          <reference field="4294967294" count="1" selected="0">
            <x v="0"/>
          </reference>
          <reference field="11" count="1" selected="0">
            <x v="1"/>
          </reference>
        </references>
      </pivotArea>
    </chartFormat>
    <chartFormat chart="0" format="19">
      <pivotArea type="data" outline="0" fieldPosition="0">
        <references count="2">
          <reference field="4294967294" count="1" selected="0">
            <x v="0"/>
          </reference>
          <reference field="11" count="1" selected="0">
            <x v="3"/>
          </reference>
        </references>
      </pivotArea>
    </chartFormat>
    <chartFormat chart="0" format="20">
      <pivotArea type="data" outline="0" fieldPosition="0">
        <references count="2">
          <reference field="4294967294" count="1" selected="0">
            <x v="0"/>
          </reference>
          <reference field="11" count="1" selected="0">
            <x v="2"/>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11" count="1" selected="0">
            <x v="0"/>
          </reference>
        </references>
      </pivotArea>
    </chartFormat>
    <chartFormat chart="5" format="29">
      <pivotArea type="data" outline="0" fieldPosition="0">
        <references count="2">
          <reference field="4294967294" count="1" selected="0">
            <x v="0"/>
          </reference>
          <reference field="11" count="1" selected="0">
            <x v="1"/>
          </reference>
        </references>
      </pivotArea>
    </chartFormat>
    <chartFormat chart="5" format="30">
      <pivotArea type="data" outline="0" fieldPosition="0">
        <references count="2">
          <reference field="4294967294" count="1" selected="0">
            <x v="0"/>
          </reference>
          <reference field="11" count="1" selected="0">
            <x v="2"/>
          </reference>
        </references>
      </pivotArea>
    </chartFormat>
    <chartFormat chart="5" format="31">
      <pivotArea type="data" outline="0" fieldPosition="0">
        <references count="2">
          <reference field="4294967294" count="1" selected="0">
            <x v="0"/>
          </reference>
          <reference field="11" count="1" selected="0">
            <x v="3"/>
          </reference>
        </references>
      </pivotArea>
    </chartFormat>
    <chartFormat chart="5" format="3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79E7B4-AF3C-1241-BBBC-04D1CC34632F}" name="PivotTable7" cacheId="1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4" firstHeaderRow="1" firstDataRow="1" firstDataCol="1"/>
  <pivotFields count="16">
    <pivotField dataField="1" showAll="0">
      <items count="5329">
        <item x="2"/>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33"/>
        <item x="494"/>
        <item x="495"/>
        <item x="496"/>
        <item x="34"/>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35"/>
        <item x="545"/>
        <item x="546"/>
        <item x="547"/>
        <item x="548"/>
        <item x="549"/>
        <item x="36"/>
        <item x="550"/>
        <item x="551"/>
        <item x="552"/>
        <item x="553"/>
        <item x="554"/>
        <item x="37"/>
        <item x="555"/>
        <item x="556"/>
        <item x="557"/>
        <item x="558"/>
        <item x="559"/>
        <item x="560"/>
        <item x="561"/>
        <item x="562"/>
        <item x="563"/>
        <item x="564"/>
        <item x="565"/>
        <item x="38"/>
        <item x="566"/>
        <item x="567"/>
        <item x="568"/>
        <item x="569"/>
        <item x="570"/>
        <item x="571"/>
        <item x="572"/>
        <item x="573"/>
        <item x="574"/>
        <item x="575"/>
        <item x="576"/>
        <item x="577"/>
        <item x="578"/>
        <item x="579"/>
        <item x="580"/>
        <item x="581"/>
        <item x="582"/>
        <item x="583"/>
        <item x="584"/>
        <item x="585"/>
        <item x="586"/>
        <item x="587"/>
        <item x="588"/>
        <item x="589"/>
        <item x="39"/>
        <item x="590"/>
        <item x="591"/>
        <item x="592"/>
        <item x="593"/>
        <item x="594"/>
        <item x="595"/>
        <item x="596"/>
        <item x="597"/>
        <item x="598"/>
        <item x="599"/>
        <item x="600"/>
        <item x="601"/>
        <item x="602"/>
        <item x="603"/>
        <item x="604"/>
        <item x="605"/>
        <item x="606"/>
        <item x="607"/>
        <item x="608"/>
        <item x="609"/>
        <item x="610"/>
        <item x="611"/>
        <item x="612"/>
        <item x="613"/>
        <item x="614"/>
        <item x="40"/>
        <item x="615"/>
        <item x="616"/>
        <item x="617"/>
        <item x="41"/>
        <item x="618"/>
        <item x="619"/>
        <item x="620"/>
        <item x="621"/>
        <item x="622"/>
        <item x="623"/>
        <item x="624"/>
        <item x="625"/>
        <item x="626"/>
        <item x="627"/>
        <item x="3"/>
        <item x="42"/>
        <item x="628"/>
        <item x="629"/>
        <item x="630"/>
        <item x="631"/>
        <item x="632"/>
        <item x="633"/>
        <item x="634"/>
        <item x="635"/>
        <item x="636"/>
        <item x="43"/>
        <item x="637"/>
        <item x="638"/>
        <item x="639"/>
        <item x="640"/>
        <item x="641"/>
        <item x="642"/>
        <item x="643"/>
        <item x="644"/>
        <item x="645"/>
        <item x="646"/>
        <item x="647"/>
        <item x="648"/>
        <item x="649"/>
        <item x="44"/>
        <item x="650"/>
        <item x="651"/>
        <item x="652"/>
        <item x="653"/>
        <item x="654"/>
        <item x="655"/>
        <item x="656"/>
        <item x="45"/>
        <item x="657"/>
        <item x="658"/>
        <item x="659"/>
        <item x="660"/>
        <item x="46"/>
        <item x="661"/>
        <item x="662"/>
        <item x="663"/>
        <item x="664"/>
        <item x="665"/>
        <item x="666"/>
        <item x="47"/>
        <item x="667"/>
        <item x="668"/>
        <item x="669"/>
        <item x="670"/>
        <item x="671"/>
        <item x="672"/>
        <item x="48"/>
        <item x="673"/>
        <item x="674"/>
        <item x="675"/>
        <item x="676"/>
        <item x="49"/>
        <item x="677"/>
        <item x="678"/>
        <item x="679"/>
        <item x="680"/>
        <item x="681"/>
        <item x="682"/>
        <item x="683"/>
        <item x="50"/>
        <item x="684"/>
        <item x="685"/>
        <item x="686"/>
        <item x="687"/>
        <item x="688"/>
        <item x="51"/>
        <item x="689"/>
        <item x="690"/>
        <item x="691"/>
        <item x="692"/>
        <item x="693"/>
        <item x="694"/>
        <item x="695"/>
        <item x="696"/>
        <item x="52"/>
        <item x="697"/>
        <item x="698"/>
        <item x="699"/>
        <item x="700"/>
        <item x="701"/>
        <item x="702"/>
        <item x="703"/>
        <item x="53"/>
        <item x="704"/>
        <item x="705"/>
        <item x="706"/>
        <item x="707"/>
        <item x="708"/>
        <item x="54"/>
        <item x="709"/>
        <item x="710"/>
        <item x="711"/>
        <item x="712"/>
        <item x="713"/>
        <item x="55"/>
        <item x="714"/>
        <item x="715"/>
        <item x="716"/>
        <item x="717"/>
        <item x="718"/>
        <item x="719"/>
        <item x="720"/>
        <item x="56"/>
        <item x="721"/>
        <item x="722"/>
        <item x="723"/>
        <item x="724"/>
        <item x="725"/>
        <item x="726"/>
        <item x="57"/>
        <item x="727"/>
        <item x="728"/>
        <item x="729"/>
        <item x="730"/>
        <item x="731"/>
        <item x="732"/>
        <item x="733"/>
        <item x="734"/>
        <item x="735"/>
        <item x="736"/>
        <item x="737"/>
        <item x="738"/>
        <item x="739"/>
        <item x="740"/>
        <item x="741"/>
        <item x="742"/>
        <item x="743"/>
        <item x="744"/>
        <item x="58"/>
        <item x="745"/>
        <item x="746"/>
        <item x="747"/>
        <item x="748"/>
        <item x="749"/>
        <item x="750"/>
        <item x="59"/>
        <item x="751"/>
        <item x="752"/>
        <item x="753"/>
        <item x="754"/>
        <item x="755"/>
        <item x="756"/>
        <item x="757"/>
        <item x="60"/>
        <item x="758"/>
        <item x="759"/>
        <item x="760"/>
        <item x="761"/>
        <item x="762"/>
        <item x="763"/>
        <item x="764"/>
        <item x="765"/>
        <item x="61"/>
        <item x="766"/>
        <item x="767"/>
        <item x="768"/>
        <item x="769"/>
        <item x="770"/>
        <item x="771"/>
        <item x="772"/>
        <item x="773"/>
        <item x="774"/>
        <item x="775"/>
        <item x="776"/>
        <item x="777"/>
        <item x="62"/>
        <item x="778"/>
        <item x="779"/>
        <item x="780"/>
        <item x="781"/>
        <item x="782"/>
        <item x="783"/>
        <item x="784"/>
        <item x="63"/>
        <item x="785"/>
        <item x="786"/>
        <item x="787"/>
        <item x="64"/>
        <item x="788"/>
        <item x="789"/>
        <item x="790"/>
        <item x="791"/>
        <item x="792"/>
        <item x="65"/>
        <item x="793"/>
        <item x="794"/>
        <item x="795"/>
        <item x="796"/>
        <item x="797"/>
        <item x="66"/>
        <item x="798"/>
        <item x="799"/>
        <item x="800"/>
        <item x="801"/>
        <item x="802"/>
        <item x="803"/>
        <item x="804"/>
        <item x="805"/>
        <item x="806"/>
        <item x="807"/>
        <item x="808"/>
        <item x="809"/>
        <item x="67"/>
        <item x="810"/>
        <item x="811"/>
        <item x="812"/>
        <item x="813"/>
        <item x="68"/>
        <item x="814"/>
        <item x="815"/>
        <item x="816"/>
        <item x="817"/>
        <item x="818"/>
        <item x="819"/>
        <item x="820"/>
        <item x="821"/>
        <item x="69"/>
        <item x="822"/>
        <item x="823"/>
        <item x="824"/>
        <item x="825"/>
        <item x="826"/>
        <item x="827"/>
        <item x="828"/>
        <item x="70"/>
        <item x="829"/>
        <item x="830"/>
        <item x="831"/>
        <item x="832"/>
        <item x="833"/>
        <item x="834"/>
        <item x="835"/>
        <item x="836"/>
        <item x="837"/>
        <item x="838"/>
        <item x="839"/>
        <item x="840"/>
        <item x="841"/>
        <item x="842"/>
        <item x="71"/>
        <item x="843"/>
        <item x="844"/>
        <item x="845"/>
        <item x="846"/>
        <item x="847"/>
        <item x="848"/>
        <item x="849"/>
        <item x="72"/>
        <item x="850"/>
        <item x="851"/>
        <item x="852"/>
        <item x="853"/>
        <item x="854"/>
        <item x="855"/>
        <item x="856"/>
        <item x="73"/>
        <item x="857"/>
        <item x="858"/>
        <item x="859"/>
        <item x="860"/>
        <item x="74"/>
        <item x="861"/>
        <item x="862"/>
        <item x="863"/>
        <item x="864"/>
        <item x="865"/>
        <item x="866"/>
        <item x="867"/>
        <item x="75"/>
        <item x="868"/>
        <item x="869"/>
        <item x="870"/>
        <item x="871"/>
        <item x="872"/>
        <item x="873"/>
        <item x="76"/>
        <item x="874"/>
        <item x="875"/>
        <item x="876"/>
        <item x="877"/>
        <item x="77"/>
        <item x="878"/>
        <item x="879"/>
        <item x="880"/>
        <item x="881"/>
        <item x="882"/>
        <item x="883"/>
        <item x="78"/>
        <item x="884"/>
        <item x="885"/>
        <item x="886"/>
        <item x="887"/>
        <item x="888"/>
        <item x="79"/>
        <item x="889"/>
        <item x="890"/>
        <item x="891"/>
        <item x="892"/>
        <item x="80"/>
        <item x="893"/>
        <item x="894"/>
        <item x="895"/>
        <item x="896"/>
        <item x="897"/>
        <item x="898"/>
        <item x="81"/>
        <item x="899"/>
        <item x="900"/>
        <item x="901"/>
        <item x="902"/>
        <item x="903"/>
        <item x="904"/>
        <item x="905"/>
        <item x="82"/>
        <item x="906"/>
        <item x="907"/>
        <item x="908"/>
        <item x="909"/>
        <item x="910"/>
        <item x="911"/>
        <item x="83"/>
        <item x="912"/>
        <item x="913"/>
        <item x="914"/>
        <item x="915"/>
        <item x="916"/>
        <item x="917"/>
        <item x="84"/>
        <item x="918"/>
        <item x="919"/>
        <item x="920"/>
        <item x="921"/>
        <item x="922"/>
        <item x="923"/>
        <item x="924"/>
        <item x="925"/>
        <item x="926"/>
        <item x="927"/>
        <item x="928"/>
        <item x="929"/>
        <item x="930"/>
        <item x="931"/>
        <item x="932"/>
        <item x="933"/>
        <item x="934"/>
        <item x="935"/>
        <item x="936"/>
        <item x="937"/>
        <item x="938"/>
        <item x="939"/>
        <item x="940"/>
        <item x="85"/>
        <item x="941"/>
        <item x="942"/>
        <item x="943"/>
        <item x="944"/>
        <item x="945"/>
        <item x="946"/>
        <item x="947"/>
        <item x="948"/>
        <item x="86"/>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87"/>
        <item x="981"/>
        <item x="982"/>
        <item x="983"/>
        <item x="984"/>
        <item x="985"/>
        <item x="986"/>
        <item x="987"/>
        <item x="988"/>
        <item x="989"/>
        <item x="990"/>
        <item x="991"/>
        <item x="88"/>
        <item x="992"/>
        <item x="993"/>
        <item x="994"/>
        <item x="89"/>
        <item x="995"/>
        <item x="996"/>
        <item x="997"/>
        <item x="998"/>
        <item x="90"/>
        <item x="999"/>
        <item x="1000"/>
        <item x="1001"/>
        <item x="1002"/>
        <item x="1003"/>
        <item x="1004"/>
        <item x="1005"/>
        <item x="1006"/>
        <item x="1007"/>
        <item x="1008"/>
        <item x="1009"/>
        <item x="1010"/>
        <item x="1011"/>
        <item x="1012"/>
        <item x="1013"/>
        <item x="1014"/>
        <item x="91"/>
        <item x="1015"/>
        <item x="1016"/>
        <item x="1017"/>
        <item x="1018"/>
        <item x="1019"/>
        <item x="1020"/>
        <item x="1021"/>
        <item x="1022"/>
        <item x="1023"/>
        <item x="1024"/>
        <item x="1025"/>
        <item x="1026"/>
        <item x="1027"/>
        <item x="1028"/>
        <item x="1029"/>
        <item x="1030"/>
        <item x="1031"/>
        <item x="1032"/>
        <item x="1033"/>
        <item x="1034"/>
        <item x="92"/>
        <item x="1035"/>
        <item x="1036"/>
        <item x="1037"/>
        <item x="1038"/>
        <item x="93"/>
        <item x="1039"/>
        <item x="1040"/>
        <item x="1041"/>
        <item x="1042"/>
        <item x="1043"/>
        <item x="94"/>
        <item x="1044"/>
        <item x="1045"/>
        <item x="1046"/>
        <item x="1047"/>
        <item x="1048"/>
        <item x="1049"/>
        <item x="95"/>
        <item x="1050"/>
        <item x="1051"/>
        <item x="1052"/>
        <item x="1053"/>
        <item x="1054"/>
        <item x="1055"/>
        <item x="1056"/>
        <item x="1057"/>
        <item x="1058"/>
        <item x="96"/>
        <item x="1059"/>
        <item x="1060"/>
        <item x="1061"/>
        <item x="1062"/>
        <item x="1063"/>
        <item x="1064"/>
        <item x="97"/>
        <item x="1065"/>
        <item x="1066"/>
        <item x="1067"/>
        <item x="1068"/>
        <item x="1069"/>
        <item x="98"/>
        <item x="1070"/>
        <item x="1071"/>
        <item x="1072"/>
        <item x="1073"/>
        <item x="1074"/>
        <item x="1075"/>
        <item x="1076"/>
        <item x="99"/>
        <item x="1077"/>
        <item x="1078"/>
        <item x="1079"/>
        <item x="1080"/>
        <item x="1081"/>
        <item x="100"/>
        <item x="1082"/>
        <item x="1083"/>
        <item x="1084"/>
        <item x="1085"/>
        <item x="1086"/>
        <item x="1087"/>
        <item x="101"/>
        <item x="1088"/>
        <item x="1089"/>
        <item x="1090"/>
        <item x="1091"/>
        <item x="1092"/>
        <item x="1093"/>
        <item x="1094"/>
        <item x="1095"/>
        <item x="102"/>
        <item x="1096"/>
        <item x="1097"/>
        <item x="1098"/>
        <item x="1099"/>
        <item x="1100"/>
        <item x="103"/>
        <item x="1101"/>
        <item x="1102"/>
        <item x="1103"/>
        <item x="1104"/>
        <item x="1105"/>
        <item x="104"/>
        <item x="1106"/>
        <item x="1107"/>
        <item x="1108"/>
        <item x="1109"/>
        <item x="1110"/>
        <item x="105"/>
        <item x="1111"/>
        <item x="1112"/>
        <item x="1113"/>
        <item x="1114"/>
        <item x="1115"/>
        <item x="1116"/>
        <item x="1117"/>
        <item x="1118"/>
        <item x="1119"/>
        <item x="1120"/>
        <item x="1121"/>
        <item x="1122"/>
        <item x="1123"/>
        <item x="1124"/>
        <item x="1125"/>
        <item x="1126"/>
        <item x="1127"/>
        <item x="1128"/>
        <item x="106"/>
        <item x="1129"/>
        <item x="1130"/>
        <item x="1131"/>
        <item x="1132"/>
        <item x="107"/>
        <item x="1133"/>
        <item x="1134"/>
        <item x="1135"/>
        <item x="1136"/>
        <item x="1137"/>
        <item x="108"/>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09"/>
        <item x="1196"/>
        <item x="1197"/>
        <item x="1198"/>
        <item x="1199"/>
        <item x="1200"/>
        <item x="1201"/>
        <item x="1202"/>
        <item x="1203"/>
        <item x="1204"/>
        <item x="1205"/>
        <item x="110"/>
        <item x="1206"/>
        <item x="1207"/>
        <item x="1208"/>
        <item x="1209"/>
        <item x="1210"/>
        <item x="1211"/>
        <item x="111"/>
        <item x="1212"/>
        <item x="1213"/>
        <item x="1214"/>
        <item x="1215"/>
        <item x="1216"/>
        <item x="1217"/>
        <item x="1218"/>
        <item x="1219"/>
        <item x="1220"/>
        <item x="1221"/>
        <item x="1222"/>
        <item x="1223"/>
        <item x="112"/>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13"/>
        <item x="1328"/>
        <item x="1329"/>
        <item x="1330"/>
        <item x="1331"/>
        <item x="1332"/>
        <item x="1333"/>
        <item x="1334"/>
        <item x="1335"/>
        <item x="1336"/>
        <item x="1337"/>
        <item x="1338"/>
        <item x="1339"/>
        <item x="1340"/>
        <item x="1341"/>
        <item x="4"/>
        <item x="1342"/>
        <item x="1343"/>
        <item x="1344"/>
        <item x="1345"/>
        <item x="1346"/>
        <item x="1347"/>
        <item x="1348"/>
        <item x="1349"/>
        <item x="1350"/>
        <item x="1351"/>
        <item x="1352"/>
        <item x="1353"/>
        <item x="1354"/>
        <item x="1355"/>
        <item x="114"/>
        <item x="1356"/>
        <item x="1357"/>
        <item x="1358"/>
        <item x="1359"/>
        <item x="1360"/>
        <item x="1361"/>
        <item x="1362"/>
        <item x="1363"/>
        <item x="1364"/>
        <item x="1365"/>
        <item x="1366"/>
        <item x="115"/>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16"/>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17"/>
        <item x="1437"/>
        <item x="1438"/>
        <item x="1439"/>
        <item x="1440"/>
        <item x="1441"/>
        <item x="1442"/>
        <item x="1443"/>
        <item x="1444"/>
        <item x="1445"/>
        <item x="1446"/>
        <item x="1447"/>
        <item x="1448"/>
        <item x="1449"/>
        <item x="1450"/>
        <item x="1451"/>
        <item x="1452"/>
        <item x="1453"/>
        <item x="118"/>
        <item x="1454"/>
        <item x="1455"/>
        <item x="1456"/>
        <item x="1457"/>
        <item x="1458"/>
        <item x="1459"/>
        <item x="1460"/>
        <item x="1461"/>
        <item x="1462"/>
        <item x="1463"/>
        <item x="1464"/>
        <item x="1465"/>
        <item x="1466"/>
        <item x="1467"/>
        <item x="1468"/>
        <item x="1469"/>
        <item x="1470"/>
        <item x="1471"/>
        <item x="1472"/>
        <item x="1473"/>
        <item x="1474"/>
        <item x="1475"/>
        <item x="1476"/>
        <item x="119"/>
        <item x="1477"/>
        <item x="1478"/>
        <item x="1479"/>
        <item x="1480"/>
        <item x="1481"/>
        <item x="1482"/>
        <item x="1483"/>
        <item x="1484"/>
        <item x="1485"/>
        <item x="1486"/>
        <item x="1487"/>
        <item x="1488"/>
        <item x="1489"/>
        <item x="1490"/>
        <item x="1491"/>
        <item x="1492"/>
        <item x="1493"/>
        <item x="1494"/>
        <item x="1495"/>
        <item x="1496"/>
        <item x="1497"/>
        <item x="1498"/>
        <item x="1499"/>
        <item x="120"/>
        <item x="1500"/>
        <item x="1501"/>
        <item x="1502"/>
        <item x="1503"/>
        <item x="1504"/>
        <item x="1505"/>
        <item x="1506"/>
        <item x="1507"/>
        <item x="1508"/>
        <item x="1509"/>
        <item x="1510"/>
        <item x="1511"/>
        <item x="1512"/>
        <item x="1513"/>
        <item x="1514"/>
        <item x="1515"/>
        <item x="121"/>
        <item x="1516"/>
        <item x="1517"/>
        <item x="1518"/>
        <item x="1519"/>
        <item x="1520"/>
        <item x="1521"/>
        <item x="1522"/>
        <item x="1523"/>
        <item x="1524"/>
        <item x="122"/>
        <item x="1525"/>
        <item x="1526"/>
        <item x="1527"/>
        <item x="5"/>
        <item x="123"/>
        <item x="1528"/>
        <item x="1529"/>
        <item x="1530"/>
        <item x="1531"/>
        <item x="1532"/>
        <item x="1533"/>
        <item x="1534"/>
        <item x="1535"/>
        <item x="1536"/>
        <item x="124"/>
        <item x="1537"/>
        <item x="1538"/>
        <item x="1539"/>
        <item x="1540"/>
        <item x="1541"/>
        <item x="1542"/>
        <item x="125"/>
        <item x="1543"/>
        <item x="1544"/>
        <item x="1545"/>
        <item x="1546"/>
        <item x="1547"/>
        <item x="1548"/>
        <item x="1549"/>
        <item x="1550"/>
        <item x="1551"/>
        <item x="1552"/>
        <item x="1553"/>
        <item x="1554"/>
        <item x="1555"/>
        <item x="1556"/>
        <item x="1557"/>
        <item x="126"/>
        <item x="1558"/>
        <item x="1559"/>
        <item x="1560"/>
        <item x="1561"/>
        <item x="1562"/>
        <item x="1563"/>
        <item x="127"/>
        <item x="1564"/>
        <item x="1565"/>
        <item x="1566"/>
        <item x="1567"/>
        <item x="1568"/>
        <item x="1569"/>
        <item x="1570"/>
        <item x="1571"/>
        <item x="1572"/>
        <item x="1573"/>
        <item x="1574"/>
        <item x="1575"/>
        <item x="1576"/>
        <item x="1577"/>
        <item x="1578"/>
        <item x="1579"/>
        <item x="1580"/>
        <item x="1581"/>
        <item x="1582"/>
        <item x="1583"/>
        <item x="1584"/>
        <item x="1585"/>
        <item x="1586"/>
        <item x="6"/>
        <item x="1587"/>
        <item x="1588"/>
        <item x="1589"/>
        <item x="1590"/>
        <item x="1591"/>
        <item x="1592"/>
        <item x="1593"/>
        <item x="1594"/>
        <item x="1595"/>
        <item x="1596"/>
        <item x="1597"/>
        <item x="1598"/>
        <item x="1599"/>
        <item x="1600"/>
        <item x="1601"/>
        <item x="1602"/>
        <item x="1603"/>
        <item x="1604"/>
        <item x="1605"/>
        <item x="128"/>
        <item x="1606"/>
        <item x="1607"/>
        <item x="1608"/>
        <item x="1609"/>
        <item x="1610"/>
        <item x="1611"/>
        <item x="129"/>
        <item x="1612"/>
        <item x="1613"/>
        <item x="1614"/>
        <item x="1615"/>
        <item x="1616"/>
        <item x="1617"/>
        <item x="1618"/>
        <item x="1619"/>
        <item x="1620"/>
        <item x="1621"/>
        <item x="1622"/>
        <item x="1623"/>
        <item x="1624"/>
        <item x="130"/>
        <item x="1625"/>
        <item x="1626"/>
        <item x="1627"/>
        <item x="1628"/>
        <item x="1629"/>
        <item x="1630"/>
        <item x="1631"/>
        <item x="1632"/>
        <item x="1633"/>
        <item x="1634"/>
        <item x="1635"/>
        <item x="131"/>
        <item x="1636"/>
        <item x="1637"/>
        <item x="1638"/>
        <item x="1639"/>
        <item x="1640"/>
        <item x="132"/>
        <item x="1641"/>
        <item x="1642"/>
        <item x="1643"/>
        <item x="1644"/>
        <item x="7"/>
        <item x="133"/>
        <item x="1645"/>
        <item x="1646"/>
        <item x="1647"/>
        <item x="1648"/>
        <item x="1649"/>
        <item x="1650"/>
        <item x="1651"/>
        <item x="134"/>
        <item x="1652"/>
        <item x="1653"/>
        <item x="1654"/>
        <item x="1655"/>
        <item x="1656"/>
        <item x="135"/>
        <item x="1657"/>
        <item x="1658"/>
        <item x="1659"/>
        <item x="1660"/>
        <item x="1661"/>
        <item x="1662"/>
        <item x="1663"/>
        <item x="1664"/>
        <item x="1665"/>
        <item x="1666"/>
        <item x="1667"/>
        <item x="1668"/>
        <item x="136"/>
        <item x="1669"/>
        <item x="1670"/>
        <item x="1671"/>
        <item x="1672"/>
        <item x="1673"/>
        <item x="137"/>
        <item x="1674"/>
        <item x="1675"/>
        <item x="1676"/>
        <item x="1677"/>
        <item x="138"/>
        <item x="1678"/>
        <item x="1679"/>
        <item x="1680"/>
        <item x="1681"/>
        <item x="1682"/>
        <item x="139"/>
        <item x="1683"/>
        <item x="1684"/>
        <item x="1685"/>
        <item x="1686"/>
        <item x="1687"/>
        <item x="140"/>
        <item x="1688"/>
        <item x="1689"/>
        <item x="141"/>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42"/>
        <item x="1729"/>
        <item x="1730"/>
        <item x="1731"/>
        <item x="1732"/>
        <item x="1733"/>
        <item x="1734"/>
        <item x="1735"/>
        <item x="143"/>
        <item x="1736"/>
        <item x="1737"/>
        <item x="1738"/>
        <item x="1739"/>
        <item x="1740"/>
        <item x="1741"/>
        <item x="1742"/>
        <item x="144"/>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45"/>
        <item x="1790"/>
        <item x="1791"/>
        <item x="1792"/>
        <item x="1793"/>
        <item x="1794"/>
        <item x="1795"/>
        <item x="1796"/>
        <item x="1797"/>
        <item x="146"/>
        <item x="1798"/>
        <item x="1799"/>
        <item x="1800"/>
        <item x="147"/>
        <item x="1801"/>
        <item x="1802"/>
        <item x="148"/>
        <item x="1803"/>
        <item x="1804"/>
        <item x="1805"/>
        <item x="1806"/>
        <item x="149"/>
        <item x="1807"/>
        <item x="1808"/>
        <item x="1809"/>
        <item x="1810"/>
        <item x="1811"/>
        <item x="1812"/>
        <item x="1813"/>
        <item x="150"/>
        <item x="1814"/>
        <item x="1815"/>
        <item x="1816"/>
        <item x="1817"/>
        <item x="1818"/>
        <item x="1819"/>
        <item x="1820"/>
        <item x="1821"/>
        <item x="1822"/>
        <item x="1823"/>
        <item x="1824"/>
        <item x="1825"/>
        <item x="1826"/>
        <item x="151"/>
        <item x="1827"/>
        <item x="1828"/>
        <item x="1829"/>
        <item x="1830"/>
        <item x="1831"/>
        <item x="1832"/>
        <item x="152"/>
        <item x="1833"/>
        <item x="1834"/>
        <item x="1835"/>
        <item x="153"/>
        <item x="1836"/>
        <item x="1837"/>
        <item x="1838"/>
        <item x="1839"/>
        <item x="154"/>
        <item x="1840"/>
        <item x="1841"/>
        <item x="1842"/>
        <item x="1843"/>
        <item x="1844"/>
        <item x="155"/>
        <item x="1845"/>
        <item x="1846"/>
        <item x="1847"/>
        <item x="1848"/>
        <item x="1849"/>
        <item x="1850"/>
        <item x="1851"/>
        <item x="1852"/>
        <item x="1853"/>
        <item x="1854"/>
        <item x="1855"/>
        <item x="1856"/>
        <item x="1857"/>
        <item x="1858"/>
        <item x="156"/>
        <item x="1859"/>
        <item x="1860"/>
        <item x="1861"/>
        <item x="1862"/>
        <item x="157"/>
        <item x="1863"/>
        <item x="1864"/>
        <item x="1865"/>
        <item x="1866"/>
        <item x="1867"/>
        <item x="1868"/>
        <item x="1869"/>
        <item x="1870"/>
        <item x="158"/>
        <item x="1871"/>
        <item x="1872"/>
        <item x="1873"/>
        <item x="1874"/>
        <item x="1875"/>
        <item x="159"/>
        <item x="1876"/>
        <item x="1877"/>
        <item x="1878"/>
        <item x="1879"/>
        <item x="1880"/>
        <item x="160"/>
        <item x="1881"/>
        <item x="1882"/>
        <item x="1883"/>
        <item x="161"/>
        <item x="1884"/>
        <item x="1885"/>
        <item x="1886"/>
        <item x="162"/>
        <item x="1887"/>
        <item x="1888"/>
        <item x="1889"/>
        <item x="1890"/>
        <item x="1891"/>
        <item x="1892"/>
        <item x="163"/>
        <item x="1893"/>
        <item x="1894"/>
        <item x="1895"/>
        <item x="1896"/>
        <item x="1897"/>
        <item x="164"/>
        <item x="1898"/>
        <item x="1899"/>
        <item x="1900"/>
        <item x="1901"/>
        <item x="1902"/>
        <item x="165"/>
        <item x="1903"/>
        <item x="1904"/>
        <item x="1905"/>
        <item x="1906"/>
        <item x="166"/>
        <item x="1907"/>
        <item x="1908"/>
        <item x="1909"/>
        <item x="1910"/>
        <item x="1911"/>
        <item x="1912"/>
        <item x="1913"/>
        <item x="1914"/>
        <item x="167"/>
        <item x="1915"/>
        <item x="1916"/>
        <item x="1917"/>
        <item x="1918"/>
        <item x="168"/>
        <item x="1919"/>
        <item x="1920"/>
        <item x="1921"/>
        <item x="1922"/>
        <item x="1923"/>
        <item x="1924"/>
        <item x="169"/>
        <item x="1925"/>
        <item x="1926"/>
        <item x="1927"/>
        <item x="1928"/>
        <item x="1929"/>
        <item x="170"/>
        <item x="1930"/>
        <item x="1931"/>
        <item x="1932"/>
        <item x="1933"/>
        <item x="1934"/>
        <item x="171"/>
        <item x="1935"/>
        <item x="1936"/>
        <item x="1937"/>
        <item x="1938"/>
        <item x="1939"/>
        <item x="1940"/>
        <item x="172"/>
        <item x="1941"/>
        <item x="1942"/>
        <item x="1943"/>
        <item x="173"/>
        <item x="1944"/>
        <item x="1945"/>
        <item x="1946"/>
        <item x="174"/>
        <item x="1947"/>
        <item x="1948"/>
        <item x="1949"/>
        <item x="1950"/>
        <item x="1951"/>
        <item x="1952"/>
        <item x="175"/>
        <item x="1953"/>
        <item x="1954"/>
        <item x="1955"/>
        <item x="176"/>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77"/>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178"/>
        <item x="2015"/>
        <item x="2016"/>
        <item x="2017"/>
        <item x="2018"/>
        <item x="2019"/>
        <item x="2020"/>
        <item x="2021"/>
        <item x="2022"/>
        <item x="2023"/>
        <item x="2024"/>
        <item x="2025"/>
        <item x="2026"/>
        <item x="2027"/>
        <item x="2028"/>
        <item x="2029"/>
        <item x="2030"/>
        <item x="2031"/>
        <item x="179"/>
        <item x="2032"/>
        <item x="2033"/>
        <item x="2034"/>
        <item x="2035"/>
        <item x="2036"/>
        <item x="2037"/>
        <item x="2038"/>
        <item x="2039"/>
        <item x="2040"/>
        <item x="2041"/>
        <item x="2042"/>
        <item x="2043"/>
        <item x="2044"/>
        <item x="180"/>
        <item x="2045"/>
        <item x="2046"/>
        <item x="2047"/>
        <item x="2048"/>
        <item x="2049"/>
        <item x="2050"/>
        <item x="2051"/>
        <item x="2052"/>
        <item x="2053"/>
        <item x="2054"/>
        <item x="2055"/>
        <item x="2056"/>
        <item x="2057"/>
        <item x="2058"/>
        <item x="181"/>
        <item x="2059"/>
        <item x="2060"/>
        <item x="2061"/>
        <item x="2062"/>
        <item x="2063"/>
        <item x="2064"/>
        <item x="2065"/>
        <item x="2066"/>
        <item x="2067"/>
        <item x="2068"/>
        <item x="2069"/>
        <item x="2070"/>
        <item x="2071"/>
        <item x="2072"/>
        <item x="2073"/>
        <item x="2074"/>
        <item x="2075"/>
        <item x="2076"/>
        <item x="2077"/>
        <item x="2078"/>
        <item x="2079"/>
        <item x="8"/>
        <item x="182"/>
        <item x="2080"/>
        <item x="2081"/>
        <item x="2082"/>
        <item x="2083"/>
        <item x="2084"/>
        <item x="2085"/>
        <item x="2086"/>
        <item x="2087"/>
        <item x="2088"/>
        <item x="2089"/>
        <item x="2090"/>
        <item x="2091"/>
        <item x="2092"/>
        <item x="2093"/>
        <item x="2094"/>
        <item x="2095"/>
        <item x="2096"/>
        <item x="2097"/>
        <item x="2098"/>
        <item x="2099"/>
        <item x="183"/>
        <item x="2100"/>
        <item x="2101"/>
        <item x="2102"/>
        <item x="2103"/>
        <item x="184"/>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185"/>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186"/>
        <item x="2208"/>
        <item x="2209"/>
        <item x="2210"/>
        <item x="2211"/>
        <item x="2212"/>
        <item x="2213"/>
        <item x="2214"/>
        <item x="2215"/>
        <item x="2216"/>
        <item x="2217"/>
        <item x="2218"/>
        <item x="2219"/>
        <item x="2220"/>
        <item x="2221"/>
        <item x="2222"/>
        <item x="2223"/>
        <item x="2224"/>
        <item x="2225"/>
        <item x="2226"/>
        <item x="2227"/>
        <item x="2228"/>
        <item x="2229"/>
        <item x="2230"/>
        <item x="187"/>
        <item x="2231"/>
        <item x="2232"/>
        <item x="2233"/>
        <item x="2234"/>
        <item x="2235"/>
        <item x="2236"/>
        <item x="2237"/>
        <item x="2238"/>
        <item x="2239"/>
        <item x="2240"/>
        <item x="2241"/>
        <item x="2242"/>
        <item x="2243"/>
        <item x="2244"/>
        <item x="2245"/>
        <item x="2246"/>
        <item x="2247"/>
        <item x="2248"/>
        <item x="2249"/>
        <item x="2250"/>
        <item x="2251"/>
        <item x="2252"/>
        <item x="9"/>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188"/>
        <item x="2288"/>
        <item x="2289"/>
        <item x="2290"/>
        <item x="2291"/>
        <item x="2292"/>
        <item x="2293"/>
        <item x="2294"/>
        <item x="2295"/>
        <item x="2296"/>
        <item x="2297"/>
        <item x="2298"/>
        <item x="2299"/>
        <item x="2300"/>
        <item x="2301"/>
        <item x="2302"/>
        <item x="2303"/>
        <item x="2304"/>
        <item x="10"/>
        <item x="189"/>
        <item x="2305"/>
        <item x="2306"/>
        <item x="2307"/>
        <item x="2308"/>
        <item x="2309"/>
        <item x="2310"/>
        <item x="2311"/>
        <item x="2312"/>
        <item x="2313"/>
        <item x="2314"/>
        <item x="2315"/>
        <item x="2316"/>
        <item x="2317"/>
        <item x="2318"/>
        <item x="2319"/>
        <item x="2320"/>
        <item x="2321"/>
        <item x="2322"/>
        <item x="2323"/>
        <item x="2324"/>
        <item x="190"/>
        <item x="2325"/>
        <item x="2326"/>
        <item x="2327"/>
        <item x="2328"/>
        <item x="2329"/>
        <item x="2330"/>
        <item x="2331"/>
        <item x="2332"/>
        <item x="2333"/>
        <item x="2334"/>
        <item x="2335"/>
        <item x="2336"/>
        <item x="2337"/>
        <item x="2338"/>
        <item x="2339"/>
        <item x="2340"/>
        <item x="2341"/>
        <item x="191"/>
        <item x="2342"/>
        <item x="2343"/>
        <item x="2344"/>
        <item x="2345"/>
        <item x="2346"/>
        <item x="2347"/>
        <item x="2348"/>
        <item x="192"/>
        <item x="2349"/>
        <item x="2350"/>
        <item x="2351"/>
        <item x="2352"/>
        <item x="2353"/>
        <item x="2354"/>
        <item x="2355"/>
        <item x="2356"/>
        <item x="2357"/>
        <item x="2358"/>
        <item x="2359"/>
        <item x="11"/>
        <item x="193"/>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194"/>
        <item x="2405"/>
        <item x="2406"/>
        <item x="2407"/>
        <item x="2408"/>
        <item x="2409"/>
        <item x="2410"/>
        <item x="2411"/>
        <item x="2412"/>
        <item x="195"/>
        <item x="2413"/>
        <item x="2414"/>
        <item x="2415"/>
        <item x="2416"/>
        <item x="196"/>
        <item x="2417"/>
        <item x="2418"/>
        <item x="2419"/>
        <item x="2420"/>
        <item x="197"/>
        <item x="2421"/>
        <item x="2422"/>
        <item x="2423"/>
        <item x="2424"/>
        <item x="12"/>
        <item x="198"/>
        <item x="2425"/>
        <item x="2426"/>
        <item x="2427"/>
        <item x="2428"/>
        <item x="2429"/>
        <item x="2430"/>
        <item x="199"/>
        <item x="2431"/>
        <item x="2432"/>
        <item x="2433"/>
        <item x="2434"/>
        <item x="200"/>
        <item x="2435"/>
        <item x="2436"/>
        <item x="2437"/>
        <item x="2438"/>
        <item x="2439"/>
        <item x="2440"/>
        <item x="201"/>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02"/>
        <item x="2500"/>
        <item x="2501"/>
        <item x="2502"/>
        <item x="2503"/>
        <item x="2504"/>
        <item x="2505"/>
        <item x="2506"/>
        <item x="2507"/>
        <item x="2508"/>
        <item x="2509"/>
        <item x="2510"/>
        <item x="2511"/>
        <item x="2512"/>
        <item x="2513"/>
        <item x="20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13"/>
        <item x="204"/>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05"/>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06"/>
        <item x="2653"/>
        <item x="2654"/>
        <item x="2655"/>
        <item x="2656"/>
        <item x="2657"/>
        <item x="2658"/>
        <item x="2659"/>
        <item x="2660"/>
        <item x="2661"/>
        <item x="2662"/>
        <item x="2663"/>
        <item x="2664"/>
        <item x="2665"/>
        <item x="2666"/>
        <item x="2667"/>
        <item x="2668"/>
        <item x="2669"/>
        <item x="2670"/>
        <item x="2671"/>
        <item x="14"/>
        <item x="207"/>
        <item x="2672"/>
        <item x="2673"/>
        <item x="2674"/>
        <item x="2675"/>
        <item x="2676"/>
        <item x="2677"/>
        <item x="2678"/>
        <item x="2679"/>
        <item x="2680"/>
        <item x="2681"/>
        <item x="2682"/>
        <item x="2683"/>
        <item x="208"/>
        <item x="2684"/>
        <item x="2685"/>
        <item x="2686"/>
        <item x="2687"/>
        <item x="2688"/>
        <item x="2689"/>
        <item x="209"/>
        <item x="2690"/>
        <item x="2691"/>
        <item x="2692"/>
        <item x="2693"/>
        <item x="2694"/>
        <item x="2695"/>
        <item x="2696"/>
        <item x="2697"/>
        <item x="2698"/>
        <item x="2699"/>
        <item x="2700"/>
        <item x="2701"/>
        <item x="2702"/>
        <item x="2703"/>
        <item x="2704"/>
        <item x="210"/>
        <item x="2705"/>
        <item x="2706"/>
        <item x="2707"/>
        <item x="2708"/>
        <item x="2709"/>
        <item x="2710"/>
        <item x="2711"/>
        <item x="2712"/>
        <item x="2713"/>
        <item x="2714"/>
        <item x="2715"/>
        <item x="2716"/>
        <item x="2717"/>
        <item x="2718"/>
        <item x="211"/>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12"/>
        <item x="2758"/>
        <item x="2759"/>
        <item x="2760"/>
        <item x="2761"/>
        <item x="213"/>
        <item x="2762"/>
        <item x="2763"/>
        <item x="2764"/>
        <item x="2765"/>
        <item x="2766"/>
        <item x="2767"/>
        <item x="2768"/>
        <item x="2769"/>
        <item x="2770"/>
        <item x="2771"/>
        <item x="2772"/>
        <item x="2773"/>
        <item x="2774"/>
        <item x="2775"/>
        <item x="2776"/>
        <item x="2777"/>
        <item x="2778"/>
        <item x="2779"/>
        <item x="214"/>
        <item x="2780"/>
        <item x="2781"/>
        <item x="2782"/>
        <item x="2783"/>
        <item x="2784"/>
        <item x="2785"/>
        <item x="2786"/>
        <item x="2787"/>
        <item x="2788"/>
        <item x="2789"/>
        <item x="2790"/>
        <item x="2791"/>
        <item x="2792"/>
        <item x="215"/>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16"/>
        <item x="2849"/>
        <item x="2850"/>
        <item x="2851"/>
        <item x="2852"/>
        <item x="2853"/>
        <item x="15"/>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17"/>
        <item x="2898"/>
        <item x="2899"/>
        <item x="2900"/>
        <item x="2901"/>
        <item x="2902"/>
        <item x="16"/>
        <item x="218"/>
        <item x="2903"/>
        <item x="2904"/>
        <item x="2905"/>
        <item x="2906"/>
        <item x="2907"/>
        <item x="2908"/>
        <item x="2909"/>
        <item x="2910"/>
        <item x="2911"/>
        <item x="2912"/>
        <item x="2913"/>
        <item x="2914"/>
        <item x="2915"/>
        <item x="2916"/>
        <item x="2917"/>
        <item x="2918"/>
        <item x="219"/>
        <item x="2919"/>
        <item x="2920"/>
        <item x="2921"/>
        <item x="2922"/>
        <item x="2923"/>
        <item x="2924"/>
        <item x="2925"/>
        <item x="2926"/>
        <item x="2927"/>
        <item x="2928"/>
        <item x="2929"/>
        <item x="2930"/>
        <item x="2931"/>
        <item x="2932"/>
        <item x="2933"/>
        <item x="2934"/>
        <item x="2935"/>
        <item x="2936"/>
        <item x="2937"/>
        <item x="220"/>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17"/>
        <item x="2963"/>
        <item x="2964"/>
        <item x="2965"/>
        <item x="2966"/>
        <item x="2967"/>
        <item x="2968"/>
        <item x="2969"/>
        <item x="221"/>
        <item x="2970"/>
        <item x="2971"/>
        <item x="2972"/>
        <item x="2973"/>
        <item x="2974"/>
        <item x="222"/>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18"/>
        <item x="3022"/>
        <item x="3023"/>
        <item x="3024"/>
        <item x="3025"/>
        <item x="3026"/>
        <item x="3027"/>
        <item x="3028"/>
        <item x="3029"/>
        <item x="3030"/>
        <item x="3031"/>
        <item x="3032"/>
        <item x="3033"/>
        <item x="3034"/>
        <item x="3035"/>
        <item x="223"/>
        <item x="3036"/>
        <item x="3037"/>
        <item x="3038"/>
        <item x="3039"/>
        <item x="3040"/>
        <item x="3041"/>
        <item x="3042"/>
        <item x="3043"/>
        <item x="3044"/>
        <item x="3045"/>
        <item x="3046"/>
        <item x="3047"/>
        <item x="3048"/>
        <item x="3049"/>
        <item x="3050"/>
        <item x="3051"/>
        <item x="3052"/>
        <item x="3053"/>
        <item x="3054"/>
        <item x="3055"/>
        <item x="3056"/>
        <item x="224"/>
        <item x="3057"/>
        <item x="3058"/>
        <item x="3059"/>
        <item x="3060"/>
        <item x="3061"/>
        <item x="3062"/>
        <item x="3063"/>
        <item x="225"/>
        <item x="3064"/>
        <item x="3065"/>
        <item x="3066"/>
        <item x="3067"/>
        <item x="3068"/>
        <item x="3069"/>
        <item x="3070"/>
        <item x="226"/>
        <item x="3071"/>
        <item x="3072"/>
        <item x="3073"/>
        <item x="3074"/>
        <item x="3075"/>
        <item x="3076"/>
        <item x="3077"/>
        <item x="227"/>
        <item x="3078"/>
        <item x="3079"/>
        <item x="3080"/>
        <item x="3081"/>
        <item x="3082"/>
        <item x="3083"/>
        <item x="3084"/>
        <item x="228"/>
        <item x="3085"/>
        <item x="3086"/>
        <item x="3087"/>
        <item x="3088"/>
        <item x="3089"/>
        <item x="3090"/>
        <item x="229"/>
        <item x="3091"/>
        <item x="3092"/>
        <item x="3093"/>
        <item x="3094"/>
        <item x="3095"/>
        <item x="3096"/>
        <item x="3097"/>
        <item x="3098"/>
        <item x="3099"/>
        <item x="3100"/>
        <item x="3101"/>
        <item x="3102"/>
        <item x="3103"/>
        <item x="230"/>
        <item x="3104"/>
        <item x="3105"/>
        <item x="3106"/>
        <item x="3107"/>
        <item x="3108"/>
        <item x="3109"/>
        <item x="3110"/>
        <item x="3111"/>
        <item x="3112"/>
        <item x="3113"/>
        <item x="231"/>
        <item x="3114"/>
        <item x="3115"/>
        <item x="3116"/>
        <item x="3117"/>
        <item x="3118"/>
        <item x="3119"/>
        <item x="3120"/>
        <item x="3121"/>
        <item x="3122"/>
        <item x="232"/>
        <item x="3123"/>
        <item x="3124"/>
        <item x="3125"/>
        <item x="3126"/>
        <item x="3127"/>
        <item x="3128"/>
        <item x="3129"/>
        <item x="3130"/>
        <item x="3131"/>
        <item x="233"/>
        <item x="3132"/>
        <item x="3133"/>
        <item x="3134"/>
        <item x="3135"/>
        <item x="3136"/>
        <item x="3137"/>
        <item x="3138"/>
        <item x="3139"/>
        <item x="3140"/>
        <item x="3141"/>
        <item x="3142"/>
        <item x="234"/>
        <item x="3143"/>
        <item x="3144"/>
        <item x="3145"/>
        <item x="235"/>
        <item x="3146"/>
        <item x="3147"/>
        <item x="3148"/>
        <item x="3149"/>
        <item x="3150"/>
        <item x="3151"/>
        <item x="236"/>
        <item x="3152"/>
        <item x="3153"/>
        <item x="3154"/>
        <item x="3155"/>
        <item x="3156"/>
        <item x="3157"/>
        <item x="3158"/>
        <item x="19"/>
        <item x="237"/>
        <item x="3159"/>
        <item x="3160"/>
        <item x="3161"/>
        <item x="3162"/>
        <item x="3163"/>
        <item x="3164"/>
        <item x="3165"/>
        <item x="3166"/>
        <item x="3167"/>
        <item x="3168"/>
        <item x="3169"/>
        <item x="3170"/>
        <item x="3171"/>
        <item x="3172"/>
        <item x="3173"/>
        <item x="3174"/>
        <item x="3175"/>
        <item x="3176"/>
        <item x="238"/>
        <item x="3177"/>
        <item x="3178"/>
        <item x="3179"/>
        <item x="3180"/>
        <item x="3181"/>
        <item x="239"/>
        <item x="3182"/>
        <item x="3183"/>
        <item x="3184"/>
        <item x="3185"/>
        <item x="3186"/>
        <item x="3187"/>
        <item x="3188"/>
        <item x="3189"/>
        <item x="240"/>
        <item x="3190"/>
        <item x="3191"/>
        <item x="3192"/>
        <item x="3193"/>
        <item x="3194"/>
        <item x="3195"/>
        <item x="241"/>
        <item x="3196"/>
        <item x="3197"/>
        <item x="3198"/>
        <item x="3199"/>
        <item x="3200"/>
        <item x="242"/>
        <item x="3201"/>
        <item x="3202"/>
        <item x="3203"/>
        <item x="3204"/>
        <item x="3205"/>
        <item x="3206"/>
        <item x="3207"/>
        <item x="3208"/>
        <item x="3209"/>
        <item x="243"/>
        <item x="3210"/>
        <item x="3211"/>
        <item x="3212"/>
        <item x="20"/>
        <item x="244"/>
        <item x="3213"/>
        <item x="3214"/>
        <item x="3215"/>
        <item x="3216"/>
        <item x="3217"/>
        <item x="3218"/>
        <item x="3219"/>
        <item x="245"/>
        <item x="3220"/>
        <item x="3221"/>
        <item x="3222"/>
        <item x="3223"/>
        <item x="3224"/>
        <item x="246"/>
        <item x="3225"/>
        <item x="3226"/>
        <item x="3227"/>
        <item x="3228"/>
        <item x="3229"/>
        <item x="3230"/>
        <item x="3231"/>
        <item x="247"/>
        <item x="3232"/>
        <item x="3233"/>
        <item x="3234"/>
        <item x="3235"/>
        <item x="3236"/>
        <item x="3237"/>
        <item x="3238"/>
        <item x="248"/>
        <item x="3239"/>
        <item x="3240"/>
        <item x="3241"/>
        <item x="3242"/>
        <item x="249"/>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21"/>
        <item x="250"/>
        <item x="3271"/>
        <item x="3272"/>
        <item x="3273"/>
        <item x="3274"/>
        <item x="3275"/>
        <item x="3276"/>
        <item x="3277"/>
        <item x="3278"/>
        <item x="3279"/>
        <item x="3280"/>
        <item x="3281"/>
        <item x="3282"/>
        <item x="3283"/>
        <item x="251"/>
        <item x="3284"/>
        <item x="3285"/>
        <item x="3286"/>
        <item x="3287"/>
        <item x="252"/>
        <item x="3288"/>
        <item x="3289"/>
        <item x="3290"/>
        <item x="3291"/>
        <item x="3292"/>
        <item x="3293"/>
        <item x="3294"/>
        <item x="253"/>
        <item x="3295"/>
        <item x="3296"/>
        <item x="3297"/>
        <item x="3298"/>
        <item x="3299"/>
        <item x="3300"/>
        <item x="3301"/>
        <item x="3302"/>
        <item x="254"/>
        <item x="3303"/>
        <item x="3304"/>
        <item x="3305"/>
        <item x="3306"/>
        <item x="3307"/>
        <item x="3308"/>
        <item x="3309"/>
        <item x="3310"/>
        <item x="3311"/>
        <item x="3312"/>
        <item x="255"/>
        <item x="3313"/>
        <item x="3314"/>
        <item x="3315"/>
        <item x="3316"/>
        <item x="3317"/>
        <item x="3318"/>
        <item x="3319"/>
        <item x="3320"/>
        <item x="256"/>
        <item x="3321"/>
        <item x="3322"/>
        <item x="3323"/>
        <item x="3324"/>
        <item x="3325"/>
        <item x="3326"/>
        <item x="257"/>
        <item x="3327"/>
        <item x="3328"/>
        <item x="3329"/>
        <item x="3330"/>
        <item x="3331"/>
        <item x="3332"/>
        <item x="258"/>
        <item x="3333"/>
        <item x="3334"/>
        <item x="3335"/>
        <item x="3336"/>
        <item x="3337"/>
        <item x="3338"/>
        <item x="3339"/>
        <item x="3340"/>
        <item x="22"/>
        <item x="259"/>
        <item x="3341"/>
        <item x="3342"/>
        <item x="3343"/>
        <item x="3344"/>
        <item x="3345"/>
        <item x="3346"/>
        <item x="3347"/>
        <item x="3348"/>
        <item x="260"/>
        <item x="3349"/>
        <item x="3350"/>
        <item x="3351"/>
        <item x="3352"/>
        <item x="3353"/>
        <item x="3354"/>
        <item x="3355"/>
        <item x="3356"/>
        <item x="261"/>
        <item x="3357"/>
        <item x="3358"/>
        <item x="3359"/>
        <item x="3360"/>
        <item x="3361"/>
        <item x="3362"/>
        <item x="3363"/>
        <item x="3364"/>
        <item x="3365"/>
        <item x="262"/>
        <item x="3366"/>
        <item x="3367"/>
        <item x="3368"/>
        <item x="3369"/>
        <item x="3370"/>
        <item x="3371"/>
        <item x="3372"/>
        <item x="3373"/>
        <item x="263"/>
        <item x="3374"/>
        <item x="3375"/>
        <item x="3376"/>
        <item x="3377"/>
        <item x="3378"/>
        <item x="264"/>
        <item x="3379"/>
        <item x="3380"/>
        <item x="3381"/>
        <item x="3382"/>
        <item x="3383"/>
        <item x="3384"/>
        <item x="3385"/>
        <item x="3386"/>
        <item x="3387"/>
        <item x="3388"/>
        <item x="265"/>
        <item x="3389"/>
        <item x="3390"/>
        <item x="3391"/>
        <item x="3392"/>
        <item x="3393"/>
        <item x="3394"/>
        <item x="3395"/>
        <item x="266"/>
        <item x="3396"/>
        <item x="3397"/>
        <item x="3398"/>
        <item x="3399"/>
        <item x="3400"/>
        <item x="3401"/>
        <item x="3402"/>
        <item x="3403"/>
        <item x="3404"/>
        <item x="267"/>
        <item x="3405"/>
        <item x="3406"/>
        <item x="3407"/>
        <item x="3408"/>
        <item x="3409"/>
        <item x="3410"/>
        <item x="3411"/>
        <item x="3412"/>
        <item x="3413"/>
        <item x="3414"/>
        <item x="268"/>
        <item x="3415"/>
        <item x="3416"/>
        <item x="3417"/>
        <item x="3418"/>
        <item x="3419"/>
        <item x="3420"/>
        <item x="23"/>
        <item x="269"/>
        <item x="3421"/>
        <item x="3422"/>
        <item x="3423"/>
        <item x="3424"/>
        <item x="3425"/>
        <item x="270"/>
        <item x="3426"/>
        <item x="3427"/>
        <item x="3428"/>
        <item x="3429"/>
        <item x="3430"/>
        <item x="3431"/>
        <item x="3432"/>
        <item x="3433"/>
        <item x="3434"/>
        <item x="271"/>
        <item x="3435"/>
        <item x="3436"/>
        <item x="3437"/>
        <item x="3438"/>
        <item x="3439"/>
        <item x="3440"/>
        <item x="3441"/>
        <item x="3442"/>
        <item x="272"/>
        <item x="3443"/>
        <item x="3444"/>
        <item x="3445"/>
        <item x="3446"/>
        <item x="3447"/>
        <item x="3448"/>
        <item x="3449"/>
        <item x="273"/>
        <item x="3450"/>
        <item x="3451"/>
        <item x="3452"/>
        <item x="3453"/>
        <item x="3454"/>
        <item x="3455"/>
        <item x="3456"/>
        <item x="3457"/>
        <item x="274"/>
        <item x="3458"/>
        <item x="3459"/>
        <item x="3460"/>
        <item x="3461"/>
        <item x="3462"/>
        <item x="3463"/>
        <item x="3464"/>
        <item x="3465"/>
        <item x="275"/>
        <item x="3466"/>
        <item x="3467"/>
        <item x="3468"/>
        <item x="3469"/>
        <item x="3470"/>
        <item x="3471"/>
        <item x="3472"/>
        <item x="3473"/>
        <item x="3474"/>
        <item x="3475"/>
        <item x="3476"/>
        <item x="3477"/>
        <item x="3478"/>
        <item x="3479"/>
        <item x="3480"/>
        <item x="3481"/>
        <item x="3482"/>
        <item x="3483"/>
        <item x="3484"/>
        <item x="3485"/>
        <item x="3486"/>
        <item x="3487"/>
        <item x="3488"/>
        <item x="276"/>
        <item x="3489"/>
        <item x="3490"/>
        <item x="3491"/>
        <item x="3492"/>
        <item x="3493"/>
        <item x="3494"/>
        <item x="3495"/>
        <item x="3496"/>
        <item x="24"/>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277"/>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25"/>
        <item x="3569"/>
        <item x="3570"/>
        <item x="3571"/>
        <item x="3572"/>
        <item x="3573"/>
        <item x="3574"/>
        <item x="3575"/>
        <item x="3576"/>
        <item x="278"/>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279"/>
        <item x="3609"/>
        <item x="3610"/>
        <item x="3611"/>
        <item x="3612"/>
        <item x="3613"/>
        <item x="3614"/>
        <item x="3615"/>
        <item x="3616"/>
        <item x="280"/>
        <item x="3617"/>
        <item x="3618"/>
        <item x="3619"/>
        <item x="3620"/>
        <item x="3621"/>
        <item x="3622"/>
        <item x="281"/>
        <item x="3623"/>
        <item x="3624"/>
        <item x="3625"/>
        <item x="3626"/>
        <item x="3627"/>
        <item x="3628"/>
        <item x="3629"/>
        <item x="3630"/>
        <item x="3631"/>
        <item x="3632"/>
        <item x="3633"/>
        <item x="3634"/>
        <item x="3635"/>
        <item x="3636"/>
        <item x="3637"/>
        <item x="3638"/>
        <item x="3639"/>
        <item x="3640"/>
        <item x="3641"/>
        <item x="3642"/>
        <item x="3643"/>
        <item x="26"/>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282"/>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283"/>
        <item x="3718"/>
        <item x="3719"/>
        <item x="3720"/>
        <item x="3721"/>
        <item x="3722"/>
        <item x="3723"/>
        <item x="3724"/>
        <item x="284"/>
        <item x="3725"/>
        <item x="3726"/>
        <item x="3727"/>
        <item x="3728"/>
        <item x="3729"/>
        <item x="3730"/>
        <item x="3731"/>
        <item x="3732"/>
        <item x="3733"/>
        <item x="3734"/>
        <item x="3735"/>
        <item x="3736"/>
        <item x="3737"/>
        <item x="3738"/>
        <item x="3739"/>
        <item x="3740"/>
        <item x="3741"/>
        <item x="3742"/>
        <item x="3743"/>
        <item x="3744"/>
        <item x="285"/>
        <item x="3745"/>
        <item x="3746"/>
        <item x="3747"/>
        <item x="3748"/>
        <item x="3749"/>
        <item x="3750"/>
        <item x="3751"/>
        <item x="3752"/>
        <item x="286"/>
        <item x="3753"/>
        <item x="3754"/>
        <item x="3755"/>
        <item x="3756"/>
        <item x="3757"/>
        <item x="3758"/>
        <item x="287"/>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288"/>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289"/>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290"/>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291"/>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292"/>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293"/>
        <item x="4050"/>
        <item x="4051"/>
        <item x="4052"/>
        <item x="4053"/>
        <item x="4054"/>
        <item x="4055"/>
        <item x="4056"/>
        <item x="4057"/>
        <item x="4058"/>
        <item x="4059"/>
        <item x="4060"/>
        <item x="4061"/>
        <item x="4062"/>
        <item x="4063"/>
        <item x="4064"/>
        <item x="4065"/>
        <item x="4066"/>
        <item x="4067"/>
        <item x="4068"/>
        <item x="4069"/>
        <item x="4070"/>
        <item x="4071"/>
        <item x="294"/>
        <item x="4072"/>
        <item x="4073"/>
        <item x="4074"/>
        <item x="4075"/>
        <item x="4076"/>
        <item x="4077"/>
        <item x="4078"/>
        <item x="295"/>
        <item x="4079"/>
        <item x="4080"/>
        <item x="4081"/>
        <item x="4082"/>
        <item x="4083"/>
        <item x="4084"/>
        <item x="4085"/>
        <item x="4086"/>
        <item x="4087"/>
        <item x="4088"/>
        <item x="4089"/>
        <item x="4090"/>
        <item x="4091"/>
        <item x="4092"/>
        <item x="4093"/>
        <item x="4094"/>
        <item x="4095"/>
        <item x="4096"/>
        <item x="4097"/>
        <item x="4098"/>
        <item x="4099"/>
        <item x="4100"/>
        <item x="4101"/>
        <item x="296"/>
        <item x="4102"/>
        <item x="4103"/>
        <item x="4104"/>
        <item x="4105"/>
        <item x="4106"/>
        <item x="4107"/>
        <item x="4108"/>
        <item x="4109"/>
        <item x="4110"/>
        <item x="4111"/>
        <item x="4112"/>
        <item x="4113"/>
        <item x="4114"/>
        <item x="4115"/>
        <item x="4116"/>
        <item x="4117"/>
        <item x="4118"/>
        <item x="4119"/>
        <item x="4120"/>
        <item x="4121"/>
        <item x="4122"/>
        <item x="297"/>
        <item x="4123"/>
        <item x="4124"/>
        <item x="4125"/>
        <item x="4126"/>
        <item x="4127"/>
        <item x="4128"/>
        <item x="4129"/>
        <item x="4130"/>
        <item x="4131"/>
        <item x="4132"/>
        <item x="4133"/>
        <item x="4134"/>
        <item x="4135"/>
        <item x="4136"/>
        <item x="4137"/>
        <item x="4138"/>
        <item x="4139"/>
        <item x="4140"/>
        <item x="4141"/>
        <item x="4142"/>
        <item x="4143"/>
        <item x="4144"/>
        <item x="298"/>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299"/>
        <item x="4179"/>
        <item x="4180"/>
        <item x="4181"/>
        <item x="4182"/>
        <item x="4183"/>
        <item x="4184"/>
        <item x="4185"/>
        <item x="4186"/>
        <item x="4187"/>
        <item x="4188"/>
        <item x="4189"/>
        <item x="4190"/>
        <item x="4191"/>
        <item x="4192"/>
        <item x="300"/>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301"/>
        <item x="4218"/>
        <item x="4219"/>
        <item x="4220"/>
        <item x="4221"/>
        <item x="4222"/>
        <item x="4223"/>
        <item x="302"/>
        <item x="4224"/>
        <item x="4225"/>
        <item x="4226"/>
        <item x="4227"/>
        <item x="4228"/>
        <item x="303"/>
        <item x="4229"/>
        <item x="4230"/>
        <item x="4231"/>
        <item x="4232"/>
        <item x="4233"/>
        <item x="4234"/>
        <item x="4235"/>
        <item x="4236"/>
        <item x="4237"/>
        <item x="4238"/>
        <item x="4239"/>
        <item x="4240"/>
        <item x="4241"/>
        <item x="4242"/>
        <item x="4243"/>
        <item x="4244"/>
        <item x="4245"/>
        <item x="4246"/>
        <item x="4247"/>
        <item x="304"/>
        <item x="4248"/>
        <item x="4249"/>
        <item x="4250"/>
        <item x="4251"/>
        <item x="4252"/>
        <item x="4253"/>
        <item x="4254"/>
        <item x="4255"/>
        <item x="4256"/>
        <item x="4257"/>
        <item x="4258"/>
        <item x="4259"/>
        <item x="4260"/>
        <item x="4261"/>
        <item x="4262"/>
        <item x="305"/>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306"/>
        <item x="4305"/>
        <item x="4306"/>
        <item x="4307"/>
        <item x="4308"/>
        <item x="4309"/>
        <item x="4310"/>
        <item x="4311"/>
        <item x="4312"/>
        <item x="307"/>
        <item x="4313"/>
        <item x="4314"/>
        <item x="4315"/>
        <item x="4316"/>
        <item x="4317"/>
        <item x="4318"/>
        <item x="4319"/>
        <item x="4320"/>
        <item x="4321"/>
        <item x="308"/>
        <item x="4322"/>
        <item x="4323"/>
        <item x="4324"/>
        <item x="4325"/>
        <item x="4326"/>
        <item x="4327"/>
        <item x="4328"/>
        <item x="4329"/>
        <item x="4330"/>
        <item x="4331"/>
        <item x="4332"/>
        <item x="4333"/>
        <item x="4334"/>
        <item x="4335"/>
        <item x="4336"/>
        <item x="27"/>
        <item x="309"/>
        <item x="4337"/>
        <item x="4338"/>
        <item x="4339"/>
        <item x="4340"/>
        <item x="4341"/>
        <item x="4342"/>
        <item x="310"/>
        <item x="4343"/>
        <item x="4344"/>
        <item x="4345"/>
        <item x="4346"/>
        <item x="4347"/>
        <item x="4348"/>
        <item x="4349"/>
        <item x="311"/>
        <item x="4350"/>
        <item x="4351"/>
        <item x="4352"/>
        <item x="4353"/>
        <item x="4354"/>
        <item x="4355"/>
        <item x="4356"/>
        <item x="4357"/>
        <item x="4358"/>
        <item x="312"/>
        <item x="4359"/>
        <item x="4360"/>
        <item x="4361"/>
        <item x="4362"/>
        <item x="4363"/>
        <item x="4364"/>
        <item x="313"/>
        <item x="4365"/>
        <item x="4366"/>
        <item x="4367"/>
        <item x="4368"/>
        <item x="4369"/>
        <item x="4370"/>
        <item x="4371"/>
        <item x="4372"/>
        <item x="4373"/>
        <item x="4374"/>
        <item x="4375"/>
        <item x="4376"/>
        <item x="4377"/>
        <item x="314"/>
        <item x="4378"/>
        <item x="4379"/>
        <item x="4380"/>
        <item x="4381"/>
        <item x="4382"/>
        <item x="4383"/>
        <item x="315"/>
        <item x="4384"/>
        <item x="4385"/>
        <item x="4386"/>
        <item x="4387"/>
        <item x="4388"/>
        <item x="4389"/>
        <item x="4390"/>
        <item x="4391"/>
        <item x="4392"/>
        <item x="316"/>
        <item x="4393"/>
        <item x="4394"/>
        <item x="4395"/>
        <item x="4396"/>
        <item x="4397"/>
        <item x="4398"/>
        <item x="4399"/>
        <item x="4400"/>
        <item x="4401"/>
        <item x="4402"/>
        <item x="4403"/>
        <item x="4404"/>
        <item x="4405"/>
        <item x="4406"/>
        <item x="4407"/>
        <item x="4408"/>
        <item x="4409"/>
        <item x="4410"/>
        <item x="4411"/>
        <item x="4412"/>
        <item x="4413"/>
        <item x="4414"/>
        <item x="4415"/>
        <item x="317"/>
        <item x="4416"/>
        <item x="4417"/>
        <item x="4418"/>
        <item x="4419"/>
        <item x="4420"/>
        <item x="4421"/>
        <item x="4422"/>
        <item x="4423"/>
        <item x="4424"/>
        <item x="4425"/>
        <item x="4426"/>
        <item x="4427"/>
        <item x="4428"/>
        <item x="4429"/>
        <item x="4430"/>
        <item x="4431"/>
        <item x="318"/>
        <item x="4432"/>
        <item x="4433"/>
        <item x="4434"/>
        <item x="4435"/>
        <item x="4436"/>
        <item x="4437"/>
        <item x="4438"/>
        <item x="4439"/>
        <item x="4440"/>
        <item x="4441"/>
        <item x="4442"/>
        <item x="4443"/>
        <item x="4444"/>
        <item x="4445"/>
        <item x="319"/>
        <item x="4446"/>
        <item x="4447"/>
        <item x="4448"/>
        <item x="4449"/>
        <item x="4450"/>
        <item x="4451"/>
        <item x="4452"/>
        <item x="4453"/>
        <item x="4454"/>
        <item x="4455"/>
        <item x="4456"/>
        <item x="4457"/>
        <item x="4458"/>
        <item x="320"/>
        <item x="4459"/>
        <item x="4460"/>
        <item x="321"/>
        <item x="4461"/>
        <item x="4462"/>
        <item x="4463"/>
        <item x="4464"/>
        <item x="4465"/>
        <item x="4466"/>
        <item x="4467"/>
        <item x="322"/>
        <item x="4468"/>
        <item x="4469"/>
        <item x="4470"/>
        <item x="4471"/>
        <item x="4472"/>
        <item x="4473"/>
        <item x="4474"/>
        <item x="4475"/>
        <item x="4476"/>
        <item x="4477"/>
        <item x="4478"/>
        <item x="4479"/>
        <item x="4480"/>
        <item x="4481"/>
        <item x="4482"/>
        <item x="4483"/>
        <item x="4484"/>
        <item x="4485"/>
        <item x="4486"/>
        <item x="4487"/>
        <item x="4488"/>
        <item x="4489"/>
        <item x="4490"/>
        <item x="4491"/>
        <item x="323"/>
        <item x="4492"/>
        <item x="4493"/>
        <item x="4494"/>
        <item x="4495"/>
        <item x="4496"/>
        <item x="4497"/>
        <item x="4498"/>
        <item x="4499"/>
        <item x="4500"/>
        <item x="4501"/>
        <item x="4502"/>
        <item x="4503"/>
        <item x="4504"/>
        <item x="4505"/>
        <item x="324"/>
        <item x="4506"/>
        <item x="4507"/>
        <item x="4508"/>
        <item x="4509"/>
        <item x="4510"/>
        <item x="4511"/>
        <item x="4512"/>
        <item x="4513"/>
        <item x="325"/>
        <item x="4514"/>
        <item x="4515"/>
        <item x="4516"/>
        <item x="4517"/>
        <item x="4518"/>
        <item x="4519"/>
        <item x="4520"/>
        <item x="326"/>
        <item x="4521"/>
        <item x="4522"/>
        <item x="4523"/>
        <item x="4524"/>
        <item x="4525"/>
        <item x="4526"/>
        <item x="4527"/>
        <item x="4528"/>
        <item x="4529"/>
        <item x="4530"/>
        <item x="4531"/>
        <item x="4532"/>
        <item x="4533"/>
        <item x="4534"/>
        <item x="327"/>
        <item x="4535"/>
        <item x="4536"/>
        <item x="4537"/>
        <item x="4538"/>
        <item x="4539"/>
        <item x="4540"/>
        <item x="4541"/>
        <item x="4542"/>
        <item x="4543"/>
        <item x="4544"/>
        <item x="4545"/>
        <item x="4546"/>
        <item x="4547"/>
        <item x="328"/>
        <item x="4548"/>
        <item x="4549"/>
        <item x="4550"/>
        <item x="4551"/>
        <item x="4552"/>
        <item x="4553"/>
        <item x="4554"/>
        <item x="4555"/>
        <item x="4556"/>
        <item x="4557"/>
        <item x="4558"/>
        <item x="4559"/>
        <item x="4560"/>
        <item x="4561"/>
        <item x="4562"/>
        <item x="4563"/>
        <item x="4564"/>
        <item x="4565"/>
        <item x="4566"/>
        <item x="4567"/>
        <item x="4568"/>
        <item x="4569"/>
        <item x="329"/>
        <item x="4570"/>
        <item x="4571"/>
        <item x="4572"/>
        <item x="4573"/>
        <item x="4574"/>
        <item x="4575"/>
        <item x="4576"/>
        <item x="330"/>
        <item x="4577"/>
        <item x="4578"/>
        <item x="4579"/>
        <item x="4580"/>
        <item x="4581"/>
        <item x="4582"/>
        <item x="4583"/>
        <item x="4584"/>
        <item x="331"/>
        <item x="332"/>
        <item x="4585"/>
        <item x="333"/>
        <item x="4586"/>
        <item x="4587"/>
        <item x="4588"/>
        <item x="4589"/>
        <item x="4590"/>
        <item x="4591"/>
        <item x="4592"/>
        <item x="4593"/>
        <item x="334"/>
        <item x="4594"/>
        <item x="4595"/>
        <item x="4596"/>
        <item x="4597"/>
        <item x="4598"/>
        <item x="4599"/>
        <item x="4600"/>
        <item x="4601"/>
        <item x="4602"/>
        <item x="4603"/>
        <item x="4604"/>
        <item x="4605"/>
        <item x="4606"/>
        <item x="4607"/>
        <item x="4608"/>
        <item x="4609"/>
        <item x="4610"/>
        <item x="4611"/>
        <item x="4612"/>
        <item x="335"/>
        <item x="4613"/>
        <item x="4614"/>
        <item x="4615"/>
        <item x="4616"/>
        <item x="4617"/>
        <item x="4618"/>
        <item x="4619"/>
        <item x="336"/>
        <item x="4620"/>
        <item x="4621"/>
        <item x="4622"/>
        <item x="4623"/>
        <item x="4624"/>
        <item x="4625"/>
        <item x="337"/>
        <item x="4626"/>
        <item x="4627"/>
        <item x="4628"/>
        <item x="4629"/>
        <item x="4630"/>
        <item x="4631"/>
        <item x="4632"/>
        <item x="4633"/>
        <item x="4634"/>
        <item x="4635"/>
        <item x="4636"/>
        <item x="4637"/>
        <item x="4638"/>
        <item x="4639"/>
        <item x="4640"/>
        <item x="4641"/>
        <item x="338"/>
        <item x="4642"/>
        <item x="4643"/>
        <item x="4644"/>
        <item x="4645"/>
        <item x="4646"/>
        <item x="4647"/>
        <item x="4648"/>
        <item x="339"/>
        <item x="4649"/>
        <item x="4650"/>
        <item x="4651"/>
        <item x="4652"/>
        <item x="4653"/>
        <item x="4654"/>
        <item x="4655"/>
        <item x="4656"/>
        <item x="340"/>
        <item x="4657"/>
        <item x="4658"/>
        <item x="4659"/>
        <item x="4660"/>
        <item x="4661"/>
        <item x="4662"/>
        <item x="4663"/>
        <item x="4664"/>
        <item x="4665"/>
        <item x="4666"/>
        <item x="4667"/>
        <item x="4668"/>
        <item x="4669"/>
        <item x="4670"/>
        <item x="4671"/>
        <item x="341"/>
        <item x="4672"/>
        <item x="4673"/>
        <item x="4674"/>
        <item x="4675"/>
        <item x="4676"/>
        <item x="4677"/>
        <item x="4678"/>
        <item x="4679"/>
        <item x="342"/>
        <item x="4680"/>
        <item x="4681"/>
        <item x="4682"/>
        <item x="4683"/>
        <item x="4684"/>
        <item x="4685"/>
        <item x="4686"/>
        <item x="4687"/>
        <item x="4688"/>
        <item x="4689"/>
        <item x="343"/>
        <item x="4690"/>
        <item x="4691"/>
        <item x="4692"/>
        <item x="4693"/>
        <item x="4694"/>
        <item x="4695"/>
        <item x="4696"/>
        <item x="4697"/>
        <item x="344"/>
        <item x="4698"/>
        <item x="4699"/>
        <item x="4700"/>
        <item x="4701"/>
        <item x="4702"/>
        <item x="4703"/>
        <item x="4704"/>
        <item x="4705"/>
        <item x="345"/>
        <item x="4706"/>
        <item x="4707"/>
        <item x="4708"/>
        <item x="4709"/>
        <item x="4710"/>
        <item x="4711"/>
        <item x="4712"/>
        <item x="4713"/>
        <item x="4714"/>
        <item x="4715"/>
        <item x="4716"/>
        <item x="4717"/>
        <item x="4718"/>
        <item x="4719"/>
        <item x="4720"/>
        <item x="4721"/>
        <item x="4722"/>
        <item x="4723"/>
        <item x="346"/>
        <item x="4724"/>
        <item x="4725"/>
        <item x="4726"/>
        <item x="4727"/>
        <item x="4728"/>
        <item x="4729"/>
        <item x="4730"/>
        <item x="4731"/>
        <item x="4732"/>
        <item x="4733"/>
        <item x="347"/>
        <item x="4734"/>
        <item x="4735"/>
        <item x="4736"/>
        <item x="4737"/>
        <item x="4738"/>
        <item x="4739"/>
        <item x="4740"/>
        <item x="4741"/>
        <item x="348"/>
        <item x="4742"/>
        <item x="4743"/>
        <item x="4744"/>
        <item x="4745"/>
        <item x="4746"/>
        <item x="4747"/>
        <item x="4748"/>
        <item x="4749"/>
        <item x="0"/>
        <item x="349"/>
        <item x="4750"/>
        <item x="4751"/>
        <item x="4752"/>
        <item x="4753"/>
        <item x="4754"/>
        <item x="4755"/>
        <item x="4756"/>
        <item x="4757"/>
        <item x="350"/>
        <item x="4758"/>
        <item x="4759"/>
        <item x="4760"/>
        <item x="4761"/>
        <item x="4762"/>
        <item x="4763"/>
        <item x="4764"/>
        <item x="4765"/>
        <item x="4766"/>
        <item x="351"/>
        <item x="4767"/>
        <item x="4768"/>
        <item x="4769"/>
        <item x="4770"/>
        <item x="4771"/>
        <item x="4772"/>
        <item x="352"/>
        <item x="4773"/>
        <item x="4774"/>
        <item x="4775"/>
        <item x="4776"/>
        <item x="4777"/>
        <item x="4778"/>
        <item x="4779"/>
        <item x="353"/>
        <item x="4780"/>
        <item x="4781"/>
        <item x="4782"/>
        <item x="4783"/>
        <item x="4784"/>
        <item x="4785"/>
        <item x="4786"/>
        <item x="354"/>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355"/>
        <item x="4817"/>
        <item x="4818"/>
        <item x="4819"/>
        <item x="4820"/>
        <item x="4821"/>
        <item x="4822"/>
        <item x="356"/>
        <item x="4823"/>
        <item x="4824"/>
        <item x="4825"/>
        <item x="4826"/>
        <item x="4827"/>
        <item x="4828"/>
        <item x="4829"/>
        <item x="357"/>
        <item x="4830"/>
        <item x="4831"/>
        <item x="4832"/>
        <item x="4833"/>
        <item x="4834"/>
        <item x="4835"/>
        <item x="4836"/>
        <item x="4837"/>
        <item x="4838"/>
        <item x="4839"/>
        <item x="4840"/>
        <item x="4841"/>
        <item x="4842"/>
        <item x="4843"/>
        <item x="4844"/>
        <item x="4845"/>
        <item x="358"/>
        <item x="4846"/>
        <item x="4847"/>
        <item x="4848"/>
        <item x="4849"/>
        <item x="4850"/>
        <item x="4851"/>
        <item x="4852"/>
        <item x="4853"/>
        <item x="4854"/>
        <item x="4855"/>
        <item x="4856"/>
        <item x="4857"/>
        <item x="4858"/>
        <item x="359"/>
        <item x="4859"/>
        <item x="4860"/>
        <item x="4861"/>
        <item x="4862"/>
        <item x="4863"/>
        <item x="4864"/>
        <item x="4865"/>
        <item x="4866"/>
        <item x="4867"/>
        <item x="4868"/>
        <item x="4869"/>
        <item x="4870"/>
        <item x="4871"/>
        <item x="4872"/>
        <item x="4873"/>
        <item x="4874"/>
        <item x="360"/>
        <item x="4875"/>
        <item x="4876"/>
        <item x="4877"/>
        <item x="4878"/>
        <item x="4879"/>
        <item x="361"/>
        <item x="4880"/>
        <item x="4881"/>
        <item x="4882"/>
        <item x="4883"/>
        <item x="4884"/>
        <item x="4885"/>
        <item x="4886"/>
        <item x="4887"/>
        <item x="362"/>
        <item x="4888"/>
        <item x="4889"/>
        <item x="4890"/>
        <item x="4891"/>
        <item x="4892"/>
        <item x="4893"/>
        <item x="4894"/>
        <item x="28"/>
        <item x="363"/>
        <item x="4895"/>
        <item x="4896"/>
        <item x="4897"/>
        <item x="4898"/>
        <item x="4899"/>
        <item x="4900"/>
        <item x="4901"/>
        <item x="4902"/>
        <item x="4903"/>
        <item x="4904"/>
        <item x="4905"/>
        <item x="4906"/>
        <item x="364"/>
        <item x="4907"/>
        <item x="4908"/>
        <item x="4909"/>
        <item x="4910"/>
        <item x="4911"/>
        <item x="4912"/>
        <item x="4913"/>
        <item x="4914"/>
        <item x="4915"/>
        <item x="4916"/>
        <item x="365"/>
        <item x="4917"/>
        <item x="4918"/>
        <item x="4919"/>
        <item x="4920"/>
        <item x="4921"/>
        <item x="4922"/>
        <item x="4923"/>
        <item x="366"/>
        <item x="4924"/>
        <item x="4925"/>
        <item x="4926"/>
        <item x="4927"/>
        <item x="4928"/>
        <item x="4929"/>
        <item x="4930"/>
        <item x="4931"/>
        <item x="4932"/>
        <item x="367"/>
        <item x="4933"/>
        <item x="4934"/>
        <item x="4935"/>
        <item x="4936"/>
        <item x="4937"/>
        <item x="4938"/>
        <item x="4939"/>
        <item x="4940"/>
        <item x="4941"/>
        <item x="4942"/>
        <item x="4943"/>
        <item x="4944"/>
        <item x="4945"/>
        <item x="4946"/>
        <item x="4947"/>
        <item x="4948"/>
        <item x="368"/>
        <item x="4949"/>
        <item x="4950"/>
        <item x="4951"/>
        <item x="4952"/>
        <item x="4953"/>
        <item x="4954"/>
        <item x="4955"/>
        <item x="4956"/>
        <item x="4957"/>
        <item x="4958"/>
        <item x="4959"/>
        <item x="4960"/>
        <item x="4961"/>
        <item x="4962"/>
        <item x="369"/>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370"/>
        <item x="5007"/>
        <item x="5008"/>
        <item x="5009"/>
        <item x="5010"/>
        <item x="5011"/>
        <item x="5012"/>
        <item x="5013"/>
        <item x="5014"/>
        <item x="5015"/>
        <item x="5016"/>
        <item x="5017"/>
        <item x="5018"/>
        <item x="5019"/>
        <item x="5020"/>
        <item x="371"/>
        <item x="5021"/>
        <item x="5022"/>
        <item x="5023"/>
        <item x="5024"/>
        <item x="5025"/>
        <item x="5026"/>
        <item x="5027"/>
        <item x="5028"/>
        <item x="5029"/>
        <item x="5030"/>
        <item x="5031"/>
        <item x="5032"/>
        <item x="5033"/>
        <item x="372"/>
        <item x="5034"/>
        <item x="5035"/>
        <item x="5036"/>
        <item x="5037"/>
        <item x="5038"/>
        <item x="5039"/>
        <item x="5040"/>
        <item x="373"/>
        <item x="5041"/>
        <item x="5042"/>
        <item x="5043"/>
        <item x="5044"/>
        <item x="5045"/>
        <item x="5046"/>
        <item x="5047"/>
        <item x="374"/>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375"/>
        <item x="5091"/>
        <item x="5092"/>
        <item x="5093"/>
        <item x="5094"/>
        <item x="5095"/>
        <item x="5096"/>
        <item x="5097"/>
        <item x="5098"/>
        <item x="5099"/>
        <item x="5100"/>
        <item x="5101"/>
        <item x="5102"/>
        <item x="5103"/>
        <item x="5104"/>
        <item x="5105"/>
        <item x="5106"/>
        <item x="5107"/>
        <item x="5108"/>
        <item x="5109"/>
        <item x="5110"/>
        <item x="5111"/>
        <item x="5112"/>
        <item x="29"/>
        <item x="5113"/>
        <item x="5114"/>
        <item x="5115"/>
        <item x="5116"/>
        <item x="5117"/>
        <item x="5118"/>
        <item x="5119"/>
        <item x="376"/>
        <item x="5120"/>
        <item x="5121"/>
        <item x="5122"/>
        <item x="5123"/>
        <item x="5124"/>
        <item x="5125"/>
        <item x="5126"/>
        <item x="5127"/>
        <item x="5128"/>
        <item x="5129"/>
        <item x="5130"/>
        <item x="5131"/>
        <item x="5132"/>
        <item x="5133"/>
        <item x="5134"/>
        <item x="5135"/>
        <item x="5136"/>
        <item x="5137"/>
        <item x="5138"/>
        <item x="5139"/>
        <item x="5140"/>
        <item x="5141"/>
        <item x="377"/>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378"/>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379"/>
        <item x="5211"/>
        <item x="5212"/>
        <item x="5213"/>
        <item x="5214"/>
        <item x="5215"/>
        <item x="5216"/>
        <item x="5217"/>
        <item x="5218"/>
        <item x="5219"/>
        <item x="5220"/>
        <item x="5221"/>
        <item x="5222"/>
        <item x="5223"/>
        <item x="5224"/>
        <item x="380"/>
        <item x="5225"/>
        <item x="5226"/>
        <item x="5227"/>
        <item x="5228"/>
        <item x="5229"/>
        <item x="5230"/>
        <item x="5231"/>
        <item x="5232"/>
        <item x="5233"/>
        <item x="381"/>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382"/>
        <item x="5265"/>
        <item x="5266"/>
        <item x="5267"/>
        <item x="5268"/>
        <item x="5269"/>
        <item x="5270"/>
        <item x="5271"/>
        <item x="383"/>
        <item x="5272"/>
        <item x="5273"/>
        <item x="5274"/>
        <item x="5275"/>
        <item x="384"/>
        <item x="5276"/>
        <item x="5277"/>
        <item x="5278"/>
        <item x="5279"/>
        <item x="5280"/>
        <item x="5281"/>
        <item x="5282"/>
        <item x="5283"/>
        <item x="385"/>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386"/>
        <item x="5310"/>
        <item x="5311"/>
        <item x="5312"/>
        <item x="5313"/>
        <item x="5314"/>
        <item x="5315"/>
        <item x="387"/>
        <item x="5316"/>
        <item x="5317"/>
        <item x="5318"/>
        <item x="5319"/>
        <item x="5320"/>
        <item x="5321"/>
        <item x="388"/>
        <item x="5322"/>
        <item x="5323"/>
        <item x="5324"/>
        <item x="5325"/>
        <item x="5326"/>
        <item x="5327"/>
        <item x="389"/>
        <item x="390"/>
        <item x="391"/>
        <item x="392"/>
        <item x="393"/>
        <item x="394"/>
        <item x="395"/>
        <item x="396"/>
        <item x="397"/>
        <item x="1"/>
        <item x="398"/>
        <item x="399"/>
        <item x="400"/>
        <item x="401"/>
        <item x="402"/>
        <item x="403"/>
        <item x="30"/>
        <item x="404"/>
        <item x="405"/>
        <item x="406"/>
        <item x="407"/>
        <item x="408"/>
        <item x="409"/>
        <item x="410"/>
        <item x="411"/>
        <item x="412"/>
        <item x="413"/>
        <item x="414"/>
        <item x="415"/>
        <item x="416"/>
        <item x="417"/>
        <item x="418"/>
        <item x="419"/>
        <item x="420"/>
        <item x="421"/>
        <item x="422"/>
        <item x="423"/>
        <item x="424"/>
        <item x="425"/>
        <item x="426"/>
        <item x="427"/>
        <item x="31"/>
        <item x="428"/>
        <item x="429"/>
        <item x="430"/>
        <item x="431"/>
        <item x="432"/>
        <item x="433"/>
        <item x="434"/>
        <item x="435"/>
        <item x="436"/>
        <item x="437"/>
        <item x="438"/>
        <item x="32"/>
        <item x="439"/>
        <item x="440"/>
        <item x="441"/>
        <item x="442"/>
        <item x="443"/>
        <item x="444"/>
        <item x="445"/>
        <item x="446"/>
        <item x="447"/>
        <item x="448"/>
        <item x="449"/>
        <item x="450"/>
        <item x="451"/>
        <item x="452"/>
        <item x="453"/>
        <item x="454"/>
        <item x="455"/>
        <item x="456"/>
        <item x="457"/>
        <item x="458"/>
        <item x="459"/>
        <item x="460"/>
        <item x="461"/>
        <item t="default"/>
      </items>
    </pivotField>
    <pivotField showAll="0"/>
    <pivotField showAll="0"/>
    <pivotField showAll="0"/>
    <pivotField showAll="0"/>
    <pivotField axis="axisRow" showAll="0" measureFilter="1" sortType="descending">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autoSortScope>
        <pivotArea dataOnly="0" outline="0" fieldPosition="0">
          <references count="1">
            <reference field="4294967294" count="1" selected="0">
              <x v="0"/>
            </reference>
          </references>
        </pivotArea>
      </autoSortScope>
    </pivotField>
    <pivotField showAll="0"/>
    <pivotField numFmtId="49" showAll="0"/>
    <pivotField showAll="0"/>
    <pivotField showAll="0"/>
    <pivotField showAll="0"/>
    <pivotField showAll="0"/>
    <pivotField showAll="0"/>
    <pivotField showAll="0"/>
    <pivotField showAll="0"/>
    <pivotField showAll="0"/>
  </pivotFields>
  <rowFields count="1">
    <field x="5"/>
  </rowFields>
  <rowItems count="1">
    <i>
      <x v="489"/>
    </i>
  </rowItems>
  <colItems count="1">
    <i/>
  </colItems>
  <dataFields count="1">
    <dataField name="Count of Show_id" fld="0" subtotal="count" baseField="0" baseItem="0"/>
  </dataFields>
  <pivotTableStyleInfo name="PivotStyleLight16" showRowHeaders="1" showColHeaders="1" showRowStripes="0" showColStripes="0" showLastColumn="1"/>
  <filters count="1">
    <filter fld="5"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4FDB306-0946-6448-A4C2-FD99BFA9CB03}" sourceName="Type">
  <pivotTables>
    <pivotTable tabId="4" name="PivotTable1"/>
    <pivotTable tabId="5" name="PivotTable2"/>
    <pivotTable tabId="7" name="PivotTable4"/>
    <pivotTable tabId="6" name="PivotTable3"/>
  </pivotTables>
  <data>
    <tabular pivotCacheId="1175211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09E8AF8-EFD1-D545-BEE1-028588ACC9E0}" sourceName="Country">
  <pivotTables>
    <pivotTable tabId="4" name="PivotTable1"/>
    <pivotTable tabId="5" name="PivotTable2"/>
    <pivotTable tabId="7" name="PivotTable4"/>
    <pivotTable tabId="6" name="PivotTable3"/>
  </pivotTables>
  <data>
    <tabular pivotCacheId="117521152">
      <items count="603">
        <i x="51" s="1"/>
        <i x="42" s="1"/>
        <i x="350" s="1"/>
        <i x="135" s="1"/>
        <i x="499" s="1"/>
        <i x="335" s="1"/>
        <i x="554" s="1"/>
        <i x="43" s="1"/>
        <i x="290" s="1"/>
        <i x="260" s="1"/>
        <i x="373" s="1"/>
        <i x="21" s="1"/>
        <i x="54" s="1"/>
        <i x="365" s="1"/>
        <i x="409" s="1"/>
        <i x="533" s="1"/>
        <i x="534" s="1"/>
        <i x="516" s="1"/>
        <i x="358" s="1"/>
        <i x="550" s="1"/>
        <i x="548" s="1"/>
        <i x="419" s="1"/>
        <i x="20" s="1"/>
        <i x="100" s="1"/>
        <i x="386" s="1"/>
        <i x="567" s="1"/>
        <i x="140" s="1"/>
        <i x="210" s="1"/>
        <i x="134" s="1"/>
        <i x="396" s="1"/>
        <i x="577" s="1"/>
        <i x="97" s="1"/>
        <i x="331" s="1"/>
        <i x="80" s="1"/>
        <i x="205" s="1"/>
        <i x="434" s="1"/>
        <i x="514" s="1"/>
        <i x="414" s="1"/>
        <i x="349" s="1"/>
        <i x="46" s="1"/>
        <i x="416" s="1"/>
        <i x="346" s="1"/>
        <i x="371" s="1"/>
        <i x="118" s="1"/>
        <i x="24" s="1"/>
        <i x="174" s="1"/>
        <i x="542" s="1"/>
        <i x="296" s="1"/>
        <i x="312" s="1"/>
        <i x="153" s="1"/>
        <i x="524" s="1"/>
        <i x="481" s="1"/>
        <i x="343" s="1"/>
        <i x="413" s="1"/>
        <i x="527" s="1"/>
        <i x="229" s="1"/>
        <i x="111" s="1"/>
        <i x="270" s="1"/>
        <i x="99" s="1"/>
        <i x="220" s="1"/>
        <i x="501" s="1"/>
        <i x="455" s="1"/>
        <i x="175" s="1"/>
        <i x="155" s="1"/>
        <i x="41" s="1"/>
        <i x="150" s="1"/>
        <i x="89" s="1"/>
        <i x="518" s="1"/>
        <i x="594" s="1"/>
        <i x="114" s="1"/>
        <i x="138" s="1"/>
        <i x="215" s="1"/>
        <i x="293" s="1"/>
        <i x="509" s="1"/>
        <i x="137" s="1"/>
        <i x="378" s="1"/>
        <i x="342" s="1"/>
        <i x="385" s="1"/>
        <i x="395" s="1"/>
        <i x="103" s="1"/>
        <i x="6" s="1"/>
        <i x="23" s="1"/>
        <i x="545" s="1"/>
        <i x="494" s="1"/>
        <i x="334" s="1"/>
        <i x="517" s="1"/>
        <i x="206" s="1"/>
        <i x="117" s="1"/>
        <i x="124" s="1"/>
        <i x="173" s="1"/>
        <i x="338" s="1"/>
        <i x="87" s="1"/>
        <i x="336" s="1"/>
        <i x="36" s="1"/>
        <i x="339" s="1"/>
        <i x="495" s="1"/>
        <i x="288" s="1"/>
        <i x="601" s="1"/>
        <i x="380" s="1"/>
        <i x="547" s="1"/>
        <i x="116" s="1"/>
        <i x="359" s="1"/>
        <i x="294" s="1"/>
        <i x="284" s="1"/>
        <i x="447" s="1"/>
        <i x="404" s="1"/>
        <i x="515" s="1"/>
        <i x="511" s="1"/>
        <i x="512" s="1"/>
        <i x="423" s="1"/>
        <i x="588" s="1"/>
        <i x="552" s="1"/>
        <i x="65" s="1"/>
        <i x="219" s="1"/>
        <i x="217" s="1"/>
        <i x="121" s="1"/>
        <i x="444" s="1"/>
        <i x="558" s="1"/>
        <i x="29" s="1"/>
        <i x="157" s="1"/>
        <i x="161" s="1"/>
        <i x="490" s="1"/>
        <i x="177" s="1"/>
        <i x="209" s="1"/>
        <i x="280" s="1"/>
        <i x="422" s="1"/>
        <i x="236" s="1"/>
        <i x="218" s="1"/>
        <i x="152" s="1"/>
        <i x="415" s="1"/>
        <i x="375" s="1"/>
        <i x="578" s="1"/>
        <i x="560" s="1"/>
        <i x="63" s="1"/>
        <i x="450" s="1"/>
        <i x="216" s="1"/>
        <i x="520" s="1"/>
        <i x="437" s="1"/>
        <i x="319" s="1"/>
        <i x="53" s="1"/>
        <i x="262" s="1"/>
        <i x="72" s="1"/>
        <i x="180" s="1"/>
        <i x="181" s="1"/>
        <i x="292" s="1"/>
        <i x="337" s="1"/>
        <i x="246" s="1"/>
        <i x="370" s="1"/>
        <i x="64" s="1"/>
        <i x="182" s="1"/>
        <i x="392" s="1"/>
        <i x="269" s="1"/>
        <i x="389" s="1"/>
        <i x="251" s="1"/>
        <i x="513" s="1"/>
        <i x="379" s="1"/>
        <i x="462" s="1"/>
        <i x="102" s="1"/>
        <i x="418" s="1"/>
        <i x="112" s="1"/>
        <i x="363" s="1"/>
        <i x="84" s="1"/>
        <i x="441" s="1"/>
        <i x="451" s="1"/>
        <i x="589" s="1"/>
        <i x="194" s="1"/>
        <i x="3" s="1"/>
        <i x="105" s="1"/>
        <i x="438" s="1"/>
        <i x="529" s="1"/>
        <i x="367" s="1"/>
        <i x="430" s="1"/>
        <i x="498" s="1"/>
        <i x="483" s="1"/>
        <i x="15" s="1"/>
        <i x="486" s="1"/>
        <i x="93" s="1"/>
        <i x="436" s="1"/>
        <i x="599" s="1"/>
        <i x="213" s="1"/>
        <i x="298" s="1"/>
        <i x="539" s="1"/>
        <i x="25" s="1"/>
        <i x="61" s="1"/>
        <i x="208" s="1"/>
        <i x="402" s="1"/>
        <i x="315" s="1"/>
        <i x="195" s="1"/>
        <i x="537" s="1"/>
        <i x="165" s="1"/>
        <i x="243" s="1"/>
        <i x="148" s="1"/>
        <i x="162" s="1"/>
        <i x="309" s="1"/>
        <i x="4" s="1"/>
        <i x="330" s="1"/>
        <i x="530" s="1"/>
        <i x="151" s="1"/>
        <i x="264" s="1"/>
        <i x="332" s="1"/>
        <i x="421" s="1"/>
        <i x="479" s="1"/>
        <i x="366" s="1"/>
        <i x="362" s="1"/>
        <i x="32" s="1"/>
        <i x="306" s="1"/>
        <i x="361" s="1"/>
        <i x="523" s="1"/>
        <i x="285" s="1"/>
        <i x="113" s="1"/>
        <i x="265" s="1"/>
        <i x="232" s="1"/>
        <i x="133" s="1"/>
        <i x="145" s="1"/>
        <i x="58" s="1"/>
        <i x="186" s="1"/>
        <i x="307" s="1"/>
        <i x="258" s="1"/>
        <i x="211" s="1"/>
        <i x="326" s="1"/>
        <i x="407" s="1"/>
        <i x="377" s="1"/>
        <i x="316" s="1"/>
        <i x="562" s="1"/>
        <i x="531" s="1"/>
        <i x="159" s="1"/>
        <i x="172" s="1"/>
        <i x="394" s="1"/>
        <i x="123" s="1"/>
        <i x="240" s="1"/>
        <i x="126" s="1"/>
        <i x="579" s="1"/>
        <i x="410" s="1"/>
        <i x="473" s="1"/>
        <i x="485" s="1"/>
        <i x="341" s="1"/>
        <i x="564" s="1"/>
        <i x="390" s="1"/>
        <i x="566" s="1"/>
        <i x="507" s="1"/>
        <i x="261" s="1"/>
        <i x="59" s="1"/>
        <i x="277" s="1"/>
        <i x="34" s="1"/>
        <i x="464" s="1"/>
        <i x="295" s="1"/>
        <i x="541" s="1"/>
        <i x="345" s="1"/>
        <i x="317" s="1"/>
        <i x="234" s="1"/>
        <i x="27" s="1"/>
        <i x="549" s="1"/>
        <i x="8" s="1"/>
        <i x="120" s="1"/>
        <i x="131" s="1"/>
        <i x="250" s="1"/>
        <i x="228" s="1"/>
        <i x="62" s="1"/>
        <i x="79" s="1"/>
        <i x="183" s="1"/>
        <i x="179" s="1"/>
        <i x="387" s="1"/>
        <i x="82" s="1"/>
        <i x="88" s="1"/>
        <i x="176" s="1"/>
        <i x="178" s="1"/>
        <i x="66" s="1"/>
        <i x="98" s="1"/>
        <i x="38" s="1"/>
        <i x="324" s="1"/>
        <i x="101" s="1"/>
        <i x="299" s="1"/>
        <i x="565" s="1"/>
        <i x="91" s="1"/>
        <i x="318" s="1"/>
        <i x="171" s="1"/>
        <i x="227" s="1"/>
        <i x="204" s="1"/>
        <i x="190" s="1"/>
        <i x="119" s="1"/>
        <i x="301" s="1"/>
        <i x="353" s="1"/>
        <i x="489" s="1"/>
        <i x="406" s="1"/>
        <i x="242" s="1"/>
        <i x="55" s="1"/>
        <i x="33" s="1"/>
        <i x="405" s="1"/>
        <i x="590" s="1"/>
        <i x="580" s="1"/>
        <i x="9" s="1"/>
        <i x="221" s="1"/>
        <i x="154" s="1"/>
        <i x="314" s="1"/>
        <i x="493" s="1"/>
        <i x="369" s="1"/>
        <i x="328" s="1"/>
        <i x="504" s="1"/>
        <i x="283" s="1"/>
        <i x="452" s="1"/>
        <i x="297" s="1"/>
        <i x="506" s="1"/>
        <i x="304" s="1"/>
        <i x="323" s="1"/>
        <i x="203" s="1"/>
        <i x="83" s="1"/>
        <i x="158" s="1"/>
        <i x="352" s="1"/>
        <i x="286" s="1"/>
        <i x="86" s="1"/>
        <i x="266" s="1"/>
        <i x="52" s="1"/>
        <i x="476" s="1"/>
        <i x="249" s="1"/>
        <i x="500" s="1"/>
        <i x="522" s="1"/>
        <i x="144" s="1"/>
        <i x="143" s="1"/>
        <i x="81" s="1"/>
        <i x="267" s="1"/>
        <i x="245" s="1"/>
        <i x="226" s="1"/>
        <i x="188" s="1"/>
        <i x="321" s="1"/>
        <i x="127" s="1"/>
        <i x="471" s="1"/>
        <i x="56" s="1"/>
        <i x="230" s="1"/>
        <i x="223" s="1"/>
        <i x="587" s="1"/>
        <i x="189" s="1"/>
        <i x="160" s="1"/>
        <i x="381" s="1"/>
        <i x="526" s="1"/>
        <i x="279" s="1"/>
        <i x="420" s="1"/>
        <i x="477" s="1"/>
        <i x="584" s="1"/>
        <i x="40" s="1"/>
        <i x="197" s="1"/>
        <i x="403" s="1"/>
        <i x="484" s="1"/>
        <i x="281" s="1"/>
        <i x="16" s="1"/>
        <i x="383" s="1"/>
        <i x="7" s="1"/>
        <i x="445" s="1"/>
        <i x="68" s="1"/>
        <i x="360" s="1"/>
        <i x="67" s="1"/>
        <i x="427" s="1"/>
        <i x="244" s="1"/>
        <i x="357" s="1"/>
        <i x="35" s="1"/>
        <i x="132" s="1"/>
        <i x="308" s="1"/>
        <i x="141" s="1"/>
        <i x="574" s="1"/>
        <i x="348" s="1"/>
        <i x="282" s="1"/>
        <i x="168" s="1"/>
        <i x="457" s="1"/>
        <i x="50" s="1"/>
        <i x="257" s="1"/>
        <i x="559" s="1"/>
        <i x="207" s="1"/>
        <i x="411" s="1"/>
        <i x="384" s="1"/>
        <i x="333" s="1"/>
        <i x="400" s="1"/>
        <i x="322" s="1"/>
        <i x="382" s="1"/>
        <i x="170" s="1"/>
        <i x="274" s="1"/>
        <i x="47" s="1"/>
        <i x="10" s="1"/>
        <i x="92" s="1"/>
        <i x="184" s="1"/>
        <i x="417" s="1"/>
        <i x="536" s="1"/>
        <i x="278" s="1"/>
        <i x="508" s="1"/>
        <i x="212" s="1"/>
        <i x="39" s="1"/>
        <i x="595" s="1"/>
        <i x="543" s="1"/>
        <i x="521" s="1"/>
        <i x="96" s="1"/>
        <i x="45" s="1"/>
        <i x="287" s="1"/>
        <i x="440" s="1"/>
        <i x="252" s="1"/>
        <i x="57" s="1"/>
        <i x="544" s="1"/>
        <i x="289" s="1"/>
        <i x="465" s="1"/>
        <i x="104" s="1"/>
        <i x="368" s="1"/>
        <i x="233" s="1"/>
        <i x="187" s="1"/>
        <i x="202" s="1"/>
        <i x="90" s="1"/>
        <i x="602" s="1"/>
        <i x="222" s="1"/>
        <i x="364" s="1"/>
        <i x="300" s="1"/>
        <i x="354" s="1"/>
        <i x="458" s="1"/>
        <i x="1" s="1"/>
        <i x="129" s="1"/>
        <i x="591" s="1"/>
        <i x="12" s="1"/>
        <i x="13" s="1"/>
        <i x="71" s="1"/>
        <i x="70" s="1"/>
        <i x="593" s="1"/>
        <i x="356" s="1"/>
        <i x="576" s="1"/>
        <i x="439" s="1"/>
        <i x="30" s="1"/>
        <i x="325" s="1"/>
        <i x="344" s="1"/>
        <i x="592" s="1"/>
        <i x="570" s="1"/>
        <i x="449" s="1"/>
        <i x="429" s="1"/>
        <i x="466" s="1"/>
        <i x="398" s="1"/>
        <i x="271" s="1"/>
        <i x="480" s="1"/>
        <i x="241" s="1"/>
        <i x="247" s="1"/>
        <i x="376" s="1"/>
        <i x="551" s="1"/>
        <i x="412" s="1"/>
        <i x="95" s="1"/>
        <i x="122" s="1"/>
        <i x="106" s="1"/>
        <i x="256" s="1"/>
        <i x="374" s="1"/>
        <i x="192" s="1"/>
        <i x="355" s="1"/>
        <i x="393" s="1"/>
        <i x="487" s="1"/>
        <i x="156" s="1"/>
        <i x="73" s="1"/>
        <i x="225" s="1"/>
        <i x="115" s="1"/>
        <i x="231" s="1"/>
        <i x="276" s="1"/>
        <i x="320" s="1"/>
        <i x="597" s="1"/>
        <i x="329" s="1"/>
        <i x="146" s="1"/>
        <i x="311" s="1"/>
        <i x="239" s="1"/>
        <i x="372" s="1"/>
        <i x="313" s="1"/>
        <i x="273" s="1"/>
        <i x="388" s="1"/>
        <i x="191" s="1"/>
        <i x="568" s="1"/>
        <i x="303" s="1"/>
        <i x="546" s="1"/>
        <i x="214" s="1"/>
        <i x="492" s="1"/>
        <i x="428" s="1"/>
        <i x="505" s="1"/>
        <i x="442" s="1"/>
        <i x="425" s="1"/>
        <i x="305" s="1"/>
        <i x="443" s="1"/>
        <i x="125" s="1"/>
        <i x="496" s="1"/>
        <i x="586" s="1"/>
        <i x="147" s="1"/>
        <i x="351" s="1"/>
        <i x="519" s="1"/>
        <i x="11" s="1"/>
        <i x="142" s="1"/>
        <i x="528" s="1"/>
        <i x="482" s="1"/>
        <i x="128" s="1"/>
        <i x="408" s="1"/>
        <i x="74" s="1"/>
        <i x="263" s="1"/>
        <i x="235" s="1"/>
        <i x="572" s="1"/>
        <i x="463" s="1"/>
        <i x="2" s="1"/>
        <i x="598" s="1"/>
        <i x="107" s="1"/>
        <i x="448" s="1"/>
        <i x="581" s="1"/>
        <i x="196" s="1"/>
        <i x="397" s="1"/>
        <i x="459" s="1"/>
        <i x="94" s="1"/>
        <i x="502" s="1"/>
        <i x="139" s="1"/>
        <i x="14" s="1"/>
        <i x="453" s="1"/>
        <i x="561" s="1"/>
        <i x="433" s="1"/>
        <i x="472" s="1"/>
        <i x="347" s="1"/>
        <i x="340" s="1"/>
        <i x="585" s="1"/>
        <i x="200" s="1"/>
        <i x="272" s="1"/>
        <i x="491" s="1"/>
        <i x="48" s="1"/>
        <i x="167" s="1"/>
        <i x="169" s="1"/>
        <i x="26" s="1"/>
        <i x="583" s="1"/>
        <i x="563" s="1"/>
        <i x="600" s="1"/>
        <i x="49" s="1"/>
        <i x="193" s="1"/>
        <i x="488" s="1"/>
        <i x="470" s="1"/>
        <i x="76" s="1"/>
        <i x="255" s="1"/>
        <i x="460" s="1"/>
        <i x="163" s="1"/>
        <i x="399" s="1"/>
        <i x="467" s="1"/>
        <i x="28" s="1"/>
        <i x="532" s="1"/>
        <i x="75" s="1"/>
        <i x="582" s="1"/>
        <i x="555" s="1"/>
        <i x="540" s="1"/>
        <i x="556" s="1"/>
        <i x="0" s="1"/>
        <i x="503" s="1"/>
        <i x="497" s="1"/>
        <i x="569" s="1"/>
        <i x="553" s="1"/>
        <i x="391" s="1"/>
        <i x="424" s="1"/>
        <i x="85" s="1"/>
        <i x="432" s="1"/>
        <i x="5" s="1"/>
        <i x="510" s="1"/>
        <i x="575" s="1"/>
        <i x="130" s="1"/>
        <i x="456" s="1"/>
        <i x="475" s="1"/>
        <i x="426" s="1"/>
        <i x="327" s="1"/>
        <i x="164" s="1"/>
        <i x="18" s="1"/>
        <i x="19" s="1"/>
        <i x="446" s="1"/>
        <i x="37" s="1"/>
        <i x="166" s="1"/>
        <i x="17" s="1"/>
        <i x="525" s="1"/>
        <i x="78" s="1"/>
        <i x="557" s="1"/>
        <i x="461" s="1"/>
        <i x="44" s="1"/>
        <i x="248" s="1"/>
        <i x="198" s="1"/>
        <i x="109" s="1"/>
        <i x="401" s="1"/>
        <i x="149" s="1"/>
        <i x="275" s="1"/>
        <i x="259" s="1"/>
        <i x="478" s="1"/>
        <i x="431" s="1"/>
        <i x="571" s="1"/>
        <i x="60" s="1"/>
        <i x="302" s="1"/>
        <i x="136" s="1"/>
        <i x="474" s="1"/>
        <i x="31" s="1"/>
        <i x="435" s="1"/>
        <i x="22" s="1"/>
        <i x="199" s="1"/>
        <i x="535" s="1"/>
        <i x="468" s="1"/>
        <i x="108" s="1"/>
        <i x="254" s="1"/>
        <i x="596" s="1"/>
        <i x="77" s="1"/>
        <i x="185" s="1"/>
        <i x="469" s="1"/>
        <i x="238" s="1"/>
        <i x="573" s="1"/>
        <i x="110" s="1"/>
        <i x="538" s="1"/>
        <i x="201" s="1"/>
        <i x="237" s="1"/>
        <i x="253" s="1"/>
        <i x="310" s="1"/>
        <i x="268" s="1"/>
        <i x="291" s="1"/>
        <i x="454" s="1"/>
        <i x="69" s="1"/>
        <i x="22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92A7CDD9-AC54-E044-AD20-584B8A69569F}" sourceName="Release_year">
  <pivotTables>
    <pivotTable tabId="4" name="PivotTable1"/>
    <pivotTable tabId="5" name="PivotTable2"/>
    <pivotTable tabId="7" name="PivotTable4"/>
    <pivotTable tabId="6" name="PivotTable3"/>
  </pivotTables>
  <data>
    <tabular pivotCacheId="117521152" sortOrder="descending">
      <items count="72">
        <i x="1" s="1"/>
        <i x="22" s="1"/>
        <i x="23" s="1"/>
        <i x="21" s="1"/>
        <i x="5" s="1"/>
        <i x="32" s="1"/>
        <i x="25" s="1"/>
        <i x="28" s="1"/>
        <i x="4" s="1"/>
        <i x="10" s="1"/>
        <i x="15" s="1"/>
        <i x="3" s="1"/>
        <i x="17" s="1"/>
        <i x="16" s="1"/>
        <i x="18" s="1"/>
        <i x="20" s="1"/>
        <i x="19" s="1"/>
        <i x="14" s="1"/>
        <i x="13" s="1"/>
        <i x="12" s="1"/>
        <i x="11" s="1"/>
        <i x="42" s="1"/>
        <i x="31" s="1"/>
        <i x="2" s="1"/>
        <i x="36" s="1"/>
        <i x="34" s="1"/>
        <i x="39" s="1"/>
        <i x="24" s="1"/>
        <i x="0" s="1"/>
        <i x="41" s="1"/>
        <i x="30" s="1"/>
        <i x="29" s="1"/>
        <i x="27" s="1"/>
        <i x="45" s="1"/>
        <i x="9" s="1"/>
        <i x="33" s="1"/>
        <i x="40" s="1"/>
        <i x="35" s="1"/>
        <i x="8" s="1"/>
        <i x="26" s="1"/>
        <i x="47" s="1"/>
        <i x="37" s="1"/>
        <i x="50" s="1"/>
        <i x="7" s="1"/>
        <i x="62" s="1"/>
        <i x="43" s="1"/>
        <i x="6" s="1"/>
        <i x="57" s="1"/>
        <i x="55" s="1"/>
        <i x="46" s="1"/>
        <i x="59" s="1"/>
        <i x="54" s="1"/>
        <i x="61" s="1"/>
        <i x="64" s="1"/>
        <i x="63" s="1"/>
        <i x="58" s="1"/>
        <i x="65" s="1"/>
        <i x="48" s="1"/>
        <i x="53" s="1"/>
        <i x="60" s="1"/>
        <i x="38" s="1"/>
        <i x="56" s="1"/>
        <i x="44" s="1"/>
        <i x="51" s="1"/>
        <i x="52" s="1"/>
        <i x="68" s="1"/>
        <i x="49" s="1"/>
        <i x="70" s="1"/>
        <i x="67" s="1"/>
        <i x="66" s="1"/>
        <i x="71" s="1"/>
        <i x="6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7D8E379-F7C8-D24D-A2A7-7B1889A5E0CD}" sourceName="Rating Category">
  <pivotTables>
    <pivotTable tabId="4" name="PivotTable1"/>
    <pivotTable tabId="5" name="PivotTable2"/>
    <pivotTable tabId="7" name="PivotTable4"/>
    <pivotTable tabId="6" name="PivotTable3"/>
  </pivotTables>
  <data>
    <tabular pivotCacheId="117521152">
      <items count="5">
        <i x="0" s="1"/>
        <i x="2"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8DA87D2B-8010-EB4B-ABB3-889DCF74DC41}" cache="Slicer_Type" caption="Type" style="SlicerStyleDark6" rowHeight="209550"/>
  <slicer name="Country" xr10:uid="{1FA11FBA-F0FD-4E4C-8611-6B2EDD491A69}" cache="Slicer_Country" caption="Country" startItem="14" style="SlicerStyleDark6" rowHeight="209550"/>
  <slicer name="Release_year" xr10:uid="{B3902EDB-DEF1-B241-8588-891E1E5249E1}" cache="Slicer_Release_year" caption="Release_year" startItem="14" style="SlicerStyleDark6" rowHeight="209550"/>
  <slicer name="Rating Category" xr10:uid="{E9444FEE-471F-C045-8BFF-7D84AB8C64FA}" cache="Slicer_Rating_Category" caption="Rating Category"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CFC3D-3F87-514C-ABEF-AD837C22482C}" name="Table1" displayName="Table1" ref="A1:P5329" totalsRowShown="0" headerRowDxfId="17" dataDxfId="16">
  <autoFilter ref="A1:P5329" xr:uid="{03BCFC3D-3F87-514C-ABEF-AD837C22482C}"/>
  <sortState xmlns:xlrd2="http://schemas.microsoft.com/office/spreadsheetml/2017/richdata2" ref="A2:P5329">
    <sortCondition ref="O1:O5329"/>
  </sortState>
  <tableColumns count="16">
    <tableColumn id="1" xr3:uid="{10F73010-CB90-1F43-A5B9-5847728360E6}" name="Show_id" dataDxfId="15"/>
    <tableColumn id="2" xr3:uid="{17896C8B-1A0D-AA48-87FB-B93C0FCDA97C}" name="Type" dataDxfId="14"/>
    <tableColumn id="3" xr3:uid="{19AB6B0E-F3C9-134C-8734-A71FED2F69F6}" name="Title" dataDxfId="13"/>
    <tableColumn id="4" xr3:uid="{A510D5B7-F882-EE4A-8639-F0B4DC52C42A}" name="Director" dataDxfId="12"/>
    <tableColumn id="5" xr3:uid="{D40829E9-16A8-994D-AFE7-187FAFC0E990}" name="Cast" dataDxfId="11"/>
    <tableColumn id="6" xr3:uid="{74784643-83E4-AD40-B718-B3784324FFAC}" name="Country" dataDxfId="10"/>
    <tableColumn id="7" xr3:uid="{91201679-5BAD-5540-9C2C-1628B81F0BC6}" name="Date_added" dataDxfId="9"/>
    <tableColumn id="13" xr3:uid="{39007174-447B-6E4F-90AF-B5D4E54306B0}" name="Year_Added" dataDxfId="8"/>
    <tableColumn id="8" xr3:uid="{91354D1E-1B52-1041-8918-FB17BF884614}" name="Release_year" dataDxfId="7"/>
    <tableColumn id="18" xr3:uid="{C836F2AF-3EF0-A64D-AD9C-BD8DC3699458}" name="Content age(years)" dataDxfId="6">
      <calculatedColumnFormula>YEAR(TODAY())-Table1[[#This Row],[Release_year]]</calculatedColumnFormula>
    </tableColumn>
    <tableColumn id="9" xr3:uid="{52578526-9C64-CE45-90E3-CCD015754773}" name="Rating" dataDxfId="5"/>
    <tableColumn id="19" xr3:uid="{9F4753F7-C8FE-7348-8A88-84871C8EFC3B}" name="Rating Category" dataDxfId="4">
      <calculatedColumnFormula>_xlfn.XLOOKUP(Table1[[#This Row],[Rating]],Ratings!A$2:A$15,Ratings!B$2:B$15)</calculatedColumnFormula>
    </tableColumn>
    <tableColumn id="20" xr3:uid="{0F8CC92B-0596-464D-98AA-94CD6BF30894}" name="Recommendation" dataDxfId="3">
      <calculatedColumnFormula>_xlfn.XLOOKUP(Table1[[#This Row],[Rating Category]],Recommendation!A$2:A$6,Recommendation!B$2:B$6)</calculatedColumnFormula>
    </tableColumn>
    <tableColumn id="10" xr3:uid="{278ABFD1-C3AB-0748-853B-2E98AE290EA8}" name="Duration" dataDxfId="2"/>
    <tableColumn id="14" xr3:uid="{0BB956FD-1C83-244A-9BA3-876C7F454B17}" name="Duration Category" dataDxfId="1">
      <calculatedColumnFormula array="1">_xlfn.IFS(Table1[[#This Row],[Duration]]&lt;90,"Short",Table1[[#This Row],[Duration]]&lt;180,"Medium",Table1[[#This Row],[Duration]]&lt;=240,"Long",TRUE,"Seasons")</calculatedColumnFormula>
    </tableColumn>
    <tableColumn id="11" xr3:uid="{FB04A8CC-3FA2-494C-9137-4D2D049ED863}" name="Listed_in" dataDxfId="0"/>
  </tableColumns>
  <tableStyleInfo name="TableStyleLight1" showFirstColumn="0" showLastColumn="0" showRowStripes="1" showColumnStripes="0"/>
</table>
</file>

<file path=xl/theme/theme1.xml><?xml version="1.0" encoding="utf-8"?>
<a:theme xmlns:a="http://schemas.openxmlformats.org/drawingml/2006/main" name="Berlin">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8E7B-EB89-2943-877F-B7CF2B1F50F4}">
  <dimension ref="A3:B5"/>
  <sheetViews>
    <sheetView workbookViewId="0">
      <selection activeCell="K30" sqref="K30"/>
    </sheetView>
  </sheetViews>
  <sheetFormatPr baseColWidth="10" defaultRowHeight="13"/>
  <cols>
    <col min="1" max="1" width="13.1640625" bestFit="1" customWidth="1"/>
    <col min="2" max="2" width="15.33203125" bestFit="1" customWidth="1"/>
  </cols>
  <sheetData>
    <row r="3" spans="1:2">
      <c r="A3" s="8" t="s">
        <v>22179</v>
      </c>
      <c r="B3" t="s">
        <v>22180</v>
      </c>
    </row>
    <row r="4" spans="1:2">
      <c r="A4" s="9" t="s">
        <v>0</v>
      </c>
      <c r="B4" s="10">
        <v>0.97240990990990994</v>
      </c>
    </row>
    <row r="5" spans="1:2">
      <c r="A5" s="9" t="s">
        <v>4</v>
      </c>
      <c r="B5" s="10">
        <v>2.7590090090090089E-2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F4921-CC96-5F44-96C5-F2DEA4BBA9F6}">
  <dimension ref="A3:B13"/>
  <sheetViews>
    <sheetView workbookViewId="0">
      <selection activeCell="B4" sqref="B4"/>
    </sheetView>
  </sheetViews>
  <sheetFormatPr baseColWidth="10" defaultRowHeight="13"/>
  <cols>
    <col min="1" max="1" width="13.5" bestFit="1" customWidth="1"/>
    <col min="2" max="2" width="11.83203125" bestFit="1" customWidth="1"/>
  </cols>
  <sheetData>
    <row r="3" spans="1:2">
      <c r="A3" s="8" t="s">
        <v>22179</v>
      </c>
      <c r="B3" t="s">
        <v>22181</v>
      </c>
    </row>
    <row r="4" spans="1:2">
      <c r="A4" s="9" t="s">
        <v>1</v>
      </c>
      <c r="B4">
        <v>1846</v>
      </c>
    </row>
    <row r="5" spans="1:2">
      <c r="A5" s="9" t="s">
        <v>13</v>
      </c>
      <c r="B5">
        <v>875</v>
      </c>
    </row>
    <row r="6" spans="1:2">
      <c r="A6" s="9" t="s">
        <v>28</v>
      </c>
      <c r="B6">
        <v>183</v>
      </c>
    </row>
    <row r="7" spans="1:2">
      <c r="A7" s="9" t="s">
        <v>404</v>
      </c>
      <c r="B7">
        <v>107</v>
      </c>
    </row>
    <row r="8" spans="1:2">
      <c r="A8" s="9" t="s">
        <v>248</v>
      </c>
      <c r="B8">
        <v>91</v>
      </c>
    </row>
    <row r="9" spans="1:2">
      <c r="A9" s="9" t="s">
        <v>1155</v>
      </c>
      <c r="B9">
        <v>89</v>
      </c>
    </row>
    <row r="10" spans="1:2">
      <c r="A10" s="9" t="s">
        <v>132</v>
      </c>
      <c r="B10">
        <v>88</v>
      </c>
    </row>
    <row r="11" spans="1:2">
      <c r="A11" s="9" t="s">
        <v>139</v>
      </c>
      <c r="B11">
        <v>83</v>
      </c>
    </row>
    <row r="12" spans="1:2">
      <c r="A12" s="9" t="s">
        <v>53</v>
      </c>
      <c r="B12">
        <v>79</v>
      </c>
    </row>
    <row r="13" spans="1:2">
      <c r="A13" s="9" t="s">
        <v>1064</v>
      </c>
      <c r="B13">
        <v>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6F88-CAC9-DF48-87D7-3EC43A18F0A9}">
  <dimension ref="A3:B13"/>
  <sheetViews>
    <sheetView workbookViewId="0">
      <selection activeCell="D15" sqref="D15"/>
    </sheetView>
  </sheetViews>
  <sheetFormatPr baseColWidth="10" defaultRowHeight="13"/>
  <cols>
    <col min="1" max="1" width="13.1640625" bestFit="1" customWidth="1"/>
    <col min="2" max="2" width="11.83203125" bestFit="1" customWidth="1"/>
  </cols>
  <sheetData>
    <row r="3" spans="1:2">
      <c r="A3" s="8" t="s">
        <v>22179</v>
      </c>
      <c r="B3" t="s">
        <v>22181</v>
      </c>
    </row>
    <row r="4" spans="1:2">
      <c r="A4" s="9">
        <v>2021</v>
      </c>
      <c r="B4">
        <v>161</v>
      </c>
    </row>
    <row r="5" spans="1:2">
      <c r="A5" s="9">
        <v>2012</v>
      </c>
      <c r="B5">
        <v>163</v>
      </c>
    </row>
    <row r="6" spans="1:2">
      <c r="A6" s="9">
        <v>2013</v>
      </c>
      <c r="B6">
        <v>197</v>
      </c>
    </row>
    <row r="7" spans="1:2">
      <c r="A7" s="9">
        <v>2014</v>
      </c>
      <c r="B7">
        <v>242</v>
      </c>
    </row>
    <row r="8" spans="1:2">
      <c r="A8" s="9">
        <v>2015</v>
      </c>
      <c r="B8">
        <v>349</v>
      </c>
    </row>
    <row r="9" spans="1:2">
      <c r="A9" s="9">
        <v>2020</v>
      </c>
      <c r="B9">
        <v>442</v>
      </c>
    </row>
    <row r="10" spans="1:2">
      <c r="A10" s="9">
        <v>2019</v>
      </c>
      <c r="B10">
        <v>519</v>
      </c>
    </row>
    <row r="11" spans="1:2">
      <c r="A11" s="9">
        <v>2016</v>
      </c>
      <c r="B11">
        <v>576</v>
      </c>
    </row>
    <row r="12" spans="1:2">
      <c r="A12" s="9">
        <v>2018</v>
      </c>
      <c r="B12">
        <v>647</v>
      </c>
    </row>
    <row r="13" spans="1:2">
      <c r="A13" s="9">
        <v>2017</v>
      </c>
      <c r="B13">
        <v>656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2377-8FA2-D94D-8018-9160F0BB6620}">
  <dimension ref="A3:B8"/>
  <sheetViews>
    <sheetView workbookViewId="0">
      <selection activeCell="B4" sqref="B4"/>
    </sheetView>
  </sheetViews>
  <sheetFormatPr baseColWidth="10" defaultRowHeight="13"/>
  <cols>
    <col min="1" max="1" width="13.1640625" bestFit="1" customWidth="1"/>
    <col min="2" max="2" width="15.33203125" bestFit="1" customWidth="1"/>
  </cols>
  <sheetData>
    <row r="3" spans="1:2">
      <c r="A3" s="8" t="s">
        <v>22179</v>
      </c>
      <c r="B3" t="s">
        <v>22180</v>
      </c>
    </row>
    <row r="4" spans="1:2">
      <c r="A4" s="9" t="s">
        <v>22173</v>
      </c>
      <c r="B4" s="10">
        <v>0.48817567567567566</v>
      </c>
    </row>
    <row r="5" spans="1:2">
      <c r="A5" s="9" t="s">
        <v>22171</v>
      </c>
      <c r="B5" s="10">
        <v>0.15578078078078078</v>
      </c>
    </row>
    <row r="6" spans="1:2">
      <c r="A6" s="9" t="s">
        <v>22170</v>
      </c>
      <c r="B6" s="10">
        <v>2.9091591591591592E-2</v>
      </c>
    </row>
    <row r="7" spans="1:2">
      <c r="A7" s="9" t="s">
        <v>22174</v>
      </c>
      <c r="B7" s="10">
        <v>1.1448948948948949E-2</v>
      </c>
    </row>
    <row r="8" spans="1:2">
      <c r="A8" s="9" t="s">
        <v>22172</v>
      </c>
      <c r="B8" s="10">
        <v>0.31550300300300299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6C6CE-4B4E-B44E-8764-2F0B2D0B1457}">
  <dimension ref="A1:R26"/>
  <sheetViews>
    <sheetView showGridLines="0" showRowColHeaders="0" tabSelected="1" workbookViewId="0">
      <selection activeCell="R10" sqref="R10"/>
    </sheetView>
  </sheetViews>
  <sheetFormatPr baseColWidth="10" defaultColWidth="0" defaultRowHeight="13"/>
  <cols>
    <col min="1" max="18" width="10.83203125" customWidth="1"/>
    <col min="19" max="16384" width="10.83203125" hidden="1"/>
  </cols>
  <sheetData>
    <row r="1" spans="1:14" ht="40" customHeight="1">
      <c r="D1" s="12" t="s">
        <v>22182</v>
      </c>
      <c r="E1" s="13"/>
      <c r="F1" s="13"/>
      <c r="G1" s="13"/>
      <c r="H1" s="13"/>
      <c r="I1" s="13"/>
      <c r="J1" s="13"/>
      <c r="K1" s="13"/>
      <c r="L1" s="13"/>
      <c r="M1" s="13"/>
      <c r="N1" s="13"/>
    </row>
    <row r="2" spans="1:14" ht="22" customHeight="1">
      <c r="A2" s="14" t="str">
        <f>'Top country'!A4</f>
        <v>United States</v>
      </c>
      <c r="B2" s="14"/>
      <c r="C2" s="14"/>
    </row>
    <row r="3" spans="1:14" ht="19" customHeight="1">
      <c r="A3" s="14"/>
      <c r="B3" s="14"/>
      <c r="C3" s="14"/>
    </row>
    <row r="4" spans="1:14" ht="19" customHeight="1">
      <c r="A4" s="14"/>
      <c r="B4" s="14"/>
      <c r="C4" s="14"/>
    </row>
    <row r="5" spans="1:14" ht="19" customHeight="1">
      <c r="A5" s="14"/>
      <c r="B5" s="14"/>
      <c r="C5" s="14"/>
    </row>
    <row r="6" spans="1:14" ht="22" customHeight="1">
      <c r="A6" s="14">
        <f>COUNTA(Table1[Show_id])</f>
        <v>5328</v>
      </c>
      <c r="B6" s="14"/>
      <c r="C6" s="14"/>
    </row>
    <row r="7" spans="1:14" ht="20" customHeight="1">
      <c r="A7" s="14"/>
      <c r="B7" s="14"/>
      <c r="C7" s="14"/>
    </row>
    <row r="8" spans="1:14" ht="19" customHeight="1">
      <c r="A8" s="14"/>
      <c r="B8" s="14"/>
      <c r="C8" s="14"/>
    </row>
    <row r="9" spans="1:14" ht="19" customHeight="1">
      <c r="A9" s="14"/>
      <c r="B9" s="14"/>
      <c r="C9" s="14"/>
    </row>
    <row r="10" spans="1:14" ht="22" customHeight="1">
      <c r="A10" s="14">
        <f>COUNTIF(Table1[Type],"Movie")</f>
        <v>5181</v>
      </c>
      <c r="B10" s="14"/>
      <c r="C10" s="14"/>
    </row>
    <row r="11" spans="1:14" ht="19" customHeight="1">
      <c r="A11" s="14"/>
      <c r="B11" s="14"/>
      <c r="C11" s="14"/>
    </row>
    <row r="12" spans="1:14" ht="19" customHeight="1">
      <c r="A12" s="14"/>
      <c r="B12" s="14"/>
      <c r="C12" s="14"/>
    </row>
    <row r="13" spans="1:14" ht="19" customHeight="1">
      <c r="A13" s="14"/>
      <c r="B13" s="14"/>
      <c r="C13" s="14"/>
    </row>
    <row r="14" spans="1:14" ht="22" customHeight="1">
      <c r="A14" s="14">
        <f>COUNTIF(Table1[Type],"Tv Show")</f>
        <v>147</v>
      </c>
      <c r="B14" s="14"/>
      <c r="C14" s="14"/>
    </row>
    <row r="15" spans="1:14" ht="19" customHeight="1">
      <c r="A15" s="14"/>
      <c r="B15" s="14"/>
      <c r="C15" s="14"/>
    </row>
    <row r="16" spans="1:14" ht="19" customHeight="1">
      <c r="A16" s="14"/>
      <c r="B16" s="14"/>
      <c r="C16" s="14"/>
    </row>
    <row r="17" spans="1:3" ht="19" customHeight="1">
      <c r="A17" s="14"/>
      <c r="B17" s="14"/>
      <c r="C17" s="14"/>
    </row>
    <row r="18" spans="1:3" ht="22" customHeight="1">
      <c r="A18" s="14">
        <f>COUNTA(_xlfn.UNIQUE(Table1[Country]))</f>
        <v>603</v>
      </c>
      <c r="B18" s="14"/>
      <c r="C18" s="14"/>
    </row>
    <row r="19" spans="1:3" ht="19" customHeight="1">
      <c r="A19" s="14"/>
      <c r="B19" s="14"/>
      <c r="C19" s="14"/>
    </row>
    <row r="20" spans="1:3" ht="19" customHeight="1">
      <c r="A20" s="14"/>
      <c r="B20" s="14"/>
      <c r="C20" s="14"/>
    </row>
    <row r="21" spans="1:3" ht="19" customHeight="1">
      <c r="A21" s="14"/>
      <c r="B21" s="14"/>
      <c r="C21" s="14"/>
    </row>
    <row r="22" spans="1:3" ht="22" customHeight="1">
      <c r="A22" s="14">
        <f>ROUND(AVERAGE(Table1[Release_year]),0)</f>
        <v>2013</v>
      </c>
      <c r="B22" s="14"/>
      <c r="C22" s="14"/>
    </row>
    <row r="23" spans="1:3" ht="19" customHeight="1">
      <c r="A23" s="14"/>
      <c r="B23" s="14"/>
      <c r="C23" s="14"/>
    </row>
    <row r="24" spans="1:3">
      <c r="A24" s="14"/>
      <c r="B24" s="14"/>
      <c r="C24" s="14"/>
    </row>
    <row r="25" spans="1:3">
      <c r="A25" s="14"/>
      <c r="B25" s="14"/>
      <c r="C25" s="14"/>
    </row>
    <row r="26" spans="1:3">
      <c r="A26" s="14"/>
      <c r="B26" s="14"/>
      <c r="C26" s="14"/>
    </row>
  </sheetData>
  <mergeCells count="7">
    <mergeCell ref="A18:C21"/>
    <mergeCell ref="A22:C26"/>
    <mergeCell ref="D1:N1"/>
    <mergeCell ref="A2:C5"/>
    <mergeCell ref="A6:C9"/>
    <mergeCell ref="A10:C13"/>
    <mergeCell ref="A14:C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1538-EE42-A848-821D-F3BC5F574CD5}">
  <dimension ref="A3:B4"/>
  <sheetViews>
    <sheetView workbookViewId="0">
      <selection activeCell="A4" sqref="A4"/>
    </sheetView>
  </sheetViews>
  <sheetFormatPr baseColWidth="10" defaultRowHeight="13"/>
  <cols>
    <col min="1" max="1" width="13.1640625" bestFit="1" customWidth="1"/>
    <col min="2" max="2" width="15.33203125" bestFit="1" customWidth="1"/>
  </cols>
  <sheetData>
    <row r="3" spans="1:2">
      <c r="A3" s="8" t="s">
        <v>22179</v>
      </c>
      <c r="B3" t="s">
        <v>22180</v>
      </c>
    </row>
    <row r="4" spans="1:2">
      <c r="A4" s="9" t="s">
        <v>1</v>
      </c>
      <c r="B4">
        <v>1846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29"/>
  <sheetViews>
    <sheetView topLeftCell="E1" zoomScale="140" zoomScaleNormal="140" workbookViewId="0">
      <selection activeCell="H3" sqref="H3"/>
    </sheetView>
  </sheetViews>
  <sheetFormatPr baseColWidth="10" defaultColWidth="11.5" defaultRowHeight="13"/>
  <cols>
    <col min="1" max="1" width="15.1640625" style="2" bestFit="1" customWidth="1"/>
    <col min="2" max="2" width="11.1640625" style="2" bestFit="1" customWidth="1"/>
    <col min="3" max="3" width="30" style="2" customWidth="1"/>
    <col min="4" max="4" width="42.83203125" style="2" customWidth="1"/>
    <col min="5" max="5" width="41.6640625" style="2" customWidth="1"/>
    <col min="6" max="6" width="42" style="2" customWidth="1"/>
    <col min="7" max="7" width="21" style="2" bestFit="1" customWidth="1"/>
    <col min="8" max="8" width="27.5" style="2" bestFit="1" customWidth="1"/>
    <col min="9" max="9" width="19.6640625" style="2" bestFit="1" customWidth="1"/>
    <col min="10" max="10" width="25.5" style="2" bestFit="1" customWidth="1"/>
    <col min="11" max="11" width="11.33203125" style="2" customWidth="1"/>
    <col min="12" max="12" width="22.83203125" style="2" bestFit="1" customWidth="1"/>
    <col min="13" max="13" width="23.83203125" style="2" bestFit="1" customWidth="1"/>
    <col min="14" max="14" width="25" style="2" bestFit="1" customWidth="1"/>
    <col min="15" max="15" width="20" style="2" bestFit="1" customWidth="1"/>
    <col min="16" max="16" width="15.6640625" style="2" bestFit="1" customWidth="1"/>
    <col min="17" max="16384" width="11.5" style="2"/>
  </cols>
  <sheetData>
    <row r="1" spans="1:16" ht="17">
      <c r="A1" s="6" t="s">
        <v>22153</v>
      </c>
      <c r="B1" s="6" t="s">
        <v>22154</v>
      </c>
      <c r="C1" s="6" t="s">
        <v>22155</v>
      </c>
      <c r="D1" s="6" t="s">
        <v>22156</v>
      </c>
      <c r="E1" s="6" t="s">
        <v>22157</v>
      </c>
      <c r="F1" s="6" t="s">
        <v>22158</v>
      </c>
      <c r="G1" s="6" t="s">
        <v>22163</v>
      </c>
      <c r="H1" s="6" t="s">
        <v>22164</v>
      </c>
      <c r="I1" s="6" t="s">
        <v>22162</v>
      </c>
      <c r="J1" s="6" t="s">
        <v>22166</v>
      </c>
      <c r="K1" s="6" t="s">
        <v>22161</v>
      </c>
      <c r="L1" s="6" t="s">
        <v>22169</v>
      </c>
      <c r="M1" s="6" t="s">
        <v>22175</v>
      </c>
      <c r="N1" s="6" t="s">
        <v>22160</v>
      </c>
      <c r="O1" s="6" t="s">
        <v>22165</v>
      </c>
      <c r="P1" s="6" t="s">
        <v>22159</v>
      </c>
    </row>
    <row r="2" spans="1:16" ht="70">
      <c r="A2" s="2" t="s">
        <v>18</v>
      </c>
      <c r="B2" s="2" t="s">
        <v>0</v>
      </c>
      <c r="C2" s="3" t="s">
        <v>19</v>
      </c>
      <c r="D2" s="3" t="s">
        <v>20</v>
      </c>
      <c r="E2" s="3" t="s">
        <v>21</v>
      </c>
      <c r="F2" s="3" t="s">
        <v>22</v>
      </c>
      <c r="G2" s="11" t="s">
        <v>288</v>
      </c>
      <c r="H2" s="4" t="s">
        <v>22183</v>
      </c>
      <c r="I2" s="2">
        <v>1993</v>
      </c>
      <c r="J2" s="2">
        <f ca="1">YEAR(TODAY())-Table1[[#This Row],[Release_year]]</f>
        <v>33</v>
      </c>
      <c r="K2" s="2" t="s">
        <v>7</v>
      </c>
      <c r="L2" s="2" t="str">
        <f>_xlfn.XLOOKUP(Table1[[#This Row],[Rating]],Ratings!A$2:A$15,Ratings!B$2:B$15)</f>
        <v>Adult</v>
      </c>
      <c r="M2" s="2" t="str">
        <f>_xlfn.XLOOKUP(Table1[[#This Row],[Rating Category]],Recommendation!A$2:A$6,Recommendation!B$2:B$6)</f>
        <v>Restricted</v>
      </c>
      <c r="N2" s="2">
        <v>125</v>
      </c>
      <c r="O2" s="2" t="str" cm="1">
        <f t="array" ref="O2">_xlfn.IFS(Table1[[#This Row],[Duration]]&lt;90,"Short",Table1[[#This Row],[Duration]]&lt;180,"Medium",Table1[[#This Row],[Duration]]&lt;=240,"Long",TRUE,"Seasons")</f>
        <v>Medium</v>
      </c>
      <c r="P2" s="3" t="s">
        <v>23</v>
      </c>
    </row>
    <row r="3" spans="1:16" ht="28">
      <c r="A3" s="2" t="s">
        <v>24</v>
      </c>
      <c r="B3" s="2" t="s">
        <v>4</v>
      </c>
      <c r="C3" s="3" t="s">
        <v>25</v>
      </c>
      <c r="D3" s="3" t="s">
        <v>26</v>
      </c>
      <c r="E3" s="3" t="s">
        <v>27</v>
      </c>
      <c r="F3" s="3" t="s">
        <v>28</v>
      </c>
      <c r="G3" s="7" t="s">
        <v>6</v>
      </c>
      <c r="H3" s="4" t="s">
        <v>22183</v>
      </c>
      <c r="I3" s="2">
        <v>2021</v>
      </c>
      <c r="J3" s="2">
        <f ca="1">YEAR(TODAY())-Table1[[#This Row],[Release_year]]</f>
        <v>5</v>
      </c>
      <c r="K3" s="2" t="s">
        <v>29</v>
      </c>
      <c r="L3" s="2" t="str">
        <f>_xlfn.XLOOKUP(Table1[[#This Row],[Rating]],Ratings!A$2:A$15,Ratings!B$2:B$15)</f>
        <v>Teen</v>
      </c>
      <c r="M3" s="2" t="str">
        <f>_xlfn.XLOOKUP(Table1[[#This Row],[Rating Category]],Recommendation!A$2:A$6,Recommendation!B$2:B$6)</f>
        <v>Guidance</v>
      </c>
      <c r="N3" s="2" t="s">
        <v>30</v>
      </c>
      <c r="O3" s="2" t="str" cm="1">
        <f t="array" ref="O3">_xlfn.IFS(Table1[[#This Row],[Duration]]&lt;90,"Short",Table1[[#This Row],[Duration]]&lt;180,"Medium",Table1[[#This Row],[Duration]]&lt;=240,"Long",TRUE,"Seasons")</f>
        <v>Seasons</v>
      </c>
      <c r="P3" s="3" t="s">
        <v>31</v>
      </c>
    </row>
    <row r="4" spans="1:16" ht="56">
      <c r="A4" s="2" t="s">
        <v>32</v>
      </c>
      <c r="B4" s="2" t="s">
        <v>0</v>
      </c>
      <c r="C4" s="3" t="s">
        <v>33</v>
      </c>
      <c r="D4" s="3" t="s">
        <v>34</v>
      </c>
      <c r="E4" s="3" t="s">
        <v>35</v>
      </c>
      <c r="F4" s="3" t="s">
        <v>1</v>
      </c>
      <c r="G4" s="7" t="s">
        <v>6</v>
      </c>
      <c r="H4" s="4">
        <v>2021</v>
      </c>
      <c r="I4" s="2">
        <v>2021</v>
      </c>
      <c r="J4" s="2">
        <f ca="1">YEAR(TODAY())-Table1[[#This Row],[Release_year]]</f>
        <v>5</v>
      </c>
      <c r="K4" s="2" t="s">
        <v>2</v>
      </c>
      <c r="L4" s="2" t="str">
        <f>_xlfn.XLOOKUP(Table1[[#This Row],[Rating]],Ratings!A$2:A$15,Ratings!B$2:B$15)</f>
        <v>Teen</v>
      </c>
      <c r="M4" s="2" t="str">
        <f>_xlfn.XLOOKUP(Table1[[#This Row],[Rating Category]],Recommendation!A$2:A$6,Recommendation!B$2:B$6)</f>
        <v>Guidance</v>
      </c>
      <c r="N4" s="2">
        <v>104</v>
      </c>
      <c r="O4" s="2" t="str" cm="1">
        <f t="array" ref="O4">_xlfn.IFS(Table1[[#This Row],[Duration]]&lt;90,"Short",Table1[[#This Row],[Duration]]&lt;180,"Medium",Table1[[#This Row],[Duration]]&lt;=240,"Long",TRUE,"Seasons")</f>
        <v>Medium</v>
      </c>
      <c r="P4" s="3" t="s">
        <v>36</v>
      </c>
    </row>
    <row r="5" spans="1:16" ht="56">
      <c r="A5" s="2" t="s">
        <v>38</v>
      </c>
      <c r="B5" s="2" t="s">
        <v>0</v>
      </c>
      <c r="C5" s="3" t="s">
        <v>39</v>
      </c>
      <c r="D5" s="3" t="s">
        <v>40</v>
      </c>
      <c r="E5" s="3" t="s">
        <v>41</v>
      </c>
      <c r="F5" s="3" t="s">
        <v>42</v>
      </c>
      <c r="G5" s="7" t="s">
        <v>37</v>
      </c>
      <c r="H5" s="4">
        <v>2021</v>
      </c>
      <c r="I5" s="2">
        <v>2021</v>
      </c>
      <c r="J5" s="2">
        <f ca="1">YEAR(TODAY())-Table1[[#This Row],[Release_year]]</f>
        <v>5</v>
      </c>
      <c r="K5" s="2" t="s">
        <v>7</v>
      </c>
      <c r="L5" s="2" t="str">
        <f>_xlfn.XLOOKUP(Table1[[#This Row],[Rating]],Ratings!A$2:A$15,Ratings!B$2:B$15)</f>
        <v>Adult</v>
      </c>
      <c r="M5" s="2" t="str">
        <f>_xlfn.XLOOKUP(Table1[[#This Row],[Rating Category]],Recommendation!A$2:A$6,Recommendation!B$2:B$6)</f>
        <v>Restricted</v>
      </c>
      <c r="N5" s="2">
        <v>127</v>
      </c>
      <c r="O5" s="2" t="str" cm="1">
        <f t="array" ref="O5">_xlfn.IFS(Table1[[#This Row],[Duration]]&lt;90,"Short",Table1[[#This Row],[Duration]]&lt;180,"Medium",Table1[[#This Row],[Duration]]&lt;=240,"Long",TRUE,"Seasons")</f>
        <v>Medium</v>
      </c>
      <c r="P5" s="3" t="s">
        <v>43</v>
      </c>
    </row>
    <row r="6" spans="1:16" ht="56">
      <c r="A6" s="2" t="s">
        <v>59</v>
      </c>
      <c r="B6" s="2" t="s">
        <v>0</v>
      </c>
      <c r="C6" s="3" t="s">
        <v>60</v>
      </c>
      <c r="D6" s="3" t="s">
        <v>61</v>
      </c>
      <c r="E6" s="3" t="s">
        <v>62</v>
      </c>
      <c r="F6" s="3" t="s">
        <v>13</v>
      </c>
      <c r="G6" s="7" t="s">
        <v>55</v>
      </c>
      <c r="H6" s="4">
        <v>2021</v>
      </c>
      <c r="I6" s="2">
        <v>1998</v>
      </c>
      <c r="J6" s="2">
        <f ca="1">YEAR(TODAY())-Table1[[#This Row],[Release_year]]</f>
        <v>28</v>
      </c>
      <c r="K6" s="2" t="s">
        <v>29</v>
      </c>
      <c r="L6" s="2" t="str">
        <f>_xlfn.XLOOKUP(Table1[[#This Row],[Rating]],Ratings!A$2:A$15,Ratings!B$2:B$15)</f>
        <v>Teen</v>
      </c>
      <c r="M6" s="2" t="str">
        <f>_xlfn.XLOOKUP(Table1[[#This Row],[Rating Category]],Recommendation!A$2:A$6,Recommendation!B$2:B$6)</f>
        <v>Guidance</v>
      </c>
      <c r="N6" s="2">
        <v>166</v>
      </c>
      <c r="O6" s="2" t="str" cm="1">
        <f t="array" ref="O6">_xlfn.IFS(Table1[[#This Row],[Duration]]&lt;90,"Short",Table1[[#This Row],[Duration]]&lt;180,"Medium",Table1[[#This Row],[Duration]]&lt;=240,"Long",TRUE,"Seasons")</f>
        <v>Medium</v>
      </c>
      <c r="P6" s="3" t="s">
        <v>63</v>
      </c>
    </row>
    <row r="7" spans="1:16" ht="56">
      <c r="A7" s="2" t="s">
        <v>67</v>
      </c>
      <c r="B7" s="2" t="s">
        <v>0</v>
      </c>
      <c r="C7" s="3" t="s">
        <v>68</v>
      </c>
      <c r="D7" s="3" t="s">
        <v>69</v>
      </c>
      <c r="E7" s="3" t="s">
        <v>70</v>
      </c>
      <c r="F7" s="3" t="s">
        <v>1</v>
      </c>
      <c r="G7" s="7" t="s">
        <v>71</v>
      </c>
      <c r="H7" s="4">
        <v>2021</v>
      </c>
      <c r="I7" s="2">
        <v>2010</v>
      </c>
      <c r="J7" s="2">
        <f ca="1">YEAR(TODAY())-Table1[[#This Row],[Release_year]]</f>
        <v>16</v>
      </c>
      <c r="K7" s="2" t="s">
        <v>2</v>
      </c>
      <c r="L7" s="2" t="str">
        <f>_xlfn.XLOOKUP(Table1[[#This Row],[Rating]],Ratings!A$2:A$15,Ratings!B$2:B$15)</f>
        <v>Teen</v>
      </c>
      <c r="M7" s="2" t="str">
        <f>_xlfn.XLOOKUP(Table1[[#This Row],[Rating Category]],Recommendation!A$2:A$6,Recommendation!B$2:B$6)</f>
        <v>Guidance</v>
      </c>
      <c r="N7" s="2">
        <v>103</v>
      </c>
      <c r="O7" s="2" t="str" cm="1">
        <f t="array" ref="O7">_xlfn.IFS(Table1[[#This Row],[Duration]]&lt;90,"Short",Table1[[#This Row],[Duration]]&lt;180,"Medium",Table1[[#This Row],[Duration]]&lt;=240,"Long",TRUE,"Seasons")</f>
        <v>Medium</v>
      </c>
      <c r="P7" s="3" t="s">
        <v>72</v>
      </c>
    </row>
    <row r="8" spans="1:16" ht="42">
      <c r="A8" s="2" t="s">
        <v>73</v>
      </c>
      <c r="B8" s="2" t="s">
        <v>0</v>
      </c>
      <c r="C8" s="3" t="s">
        <v>74</v>
      </c>
      <c r="D8" s="3" t="s">
        <v>75</v>
      </c>
      <c r="E8" s="3" t="s">
        <v>76</v>
      </c>
      <c r="F8" s="3" t="s">
        <v>1</v>
      </c>
      <c r="G8" s="7" t="s">
        <v>77</v>
      </c>
      <c r="H8" s="4">
        <v>2021</v>
      </c>
      <c r="I8" s="2">
        <v>2013</v>
      </c>
      <c r="J8" s="2">
        <f ca="1">YEAR(TODAY())-Table1[[#This Row],[Release_year]]</f>
        <v>13</v>
      </c>
      <c r="K8" s="2" t="s">
        <v>2</v>
      </c>
      <c r="L8" s="2" t="str">
        <f>_xlfn.XLOOKUP(Table1[[#This Row],[Rating]],Ratings!A$2:A$15,Ratings!B$2:B$15)</f>
        <v>Teen</v>
      </c>
      <c r="M8" s="2" t="str">
        <f>_xlfn.XLOOKUP(Table1[[#This Row],[Rating Category]],Recommendation!A$2:A$6,Recommendation!B$2:B$6)</f>
        <v>Guidance</v>
      </c>
      <c r="N8" s="2">
        <v>97</v>
      </c>
      <c r="O8" s="2" t="str" cm="1">
        <f t="array" ref="O8">_xlfn.IFS(Table1[[#This Row],[Duration]]&lt;90,"Short",Table1[[#This Row],[Duration]]&lt;180,"Medium",Table1[[#This Row],[Duration]]&lt;=240,"Long",TRUE,"Seasons")</f>
        <v>Medium</v>
      </c>
      <c r="P8" s="3" t="s">
        <v>78</v>
      </c>
    </row>
    <row r="9" spans="1:16" ht="56">
      <c r="A9" s="2" t="s">
        <v>79</v>
      </c>
      <c r="B9" s="2" t="s">
        <v>0</v>
      </c>
      <c r="C9" s="3" t="s">
        <v>80</v>
      </c>
      <c r="D9" s="3" t="s">
        <v>81</v>
      </c>
      <c r="E9" s="3" t="s">
        <v>82</v>
      </c>
      <c r="F9" s="3" t="s">
        <v>83</v>
      </c>
      <c r="G9" s="7" t="s">
        <v>77</v>
      </c>
      <c r="H9" s="4">
        <v>2021</v>
      </c>
      <c r="I9" s="2">
        <v>2013</v>
      </c>
      <c r="J9" s="2">
        <f ca="1">YEAR(TODAY())-Table1[[#This Row],[Release_year]]</f>
        <v>13</v>
      </c>
      <c r="K9" s="2" t="s">
        <v>2</v>
      </c>
      <c r="L9" s="2" t="str">
        <f>_xlfn.XLOOKUP(Table1[[#This Row],[Rating]],Ratings!A$2:A$15,Ratings!B$2:B$15)</f>
        <v>Teen</v>
      </c>
      <c r="M9" s="2" t="str">
        <f>_xlfn.XLOOKUP(Table1[[#This Row],[Rating Category]],Recommendation!A$2:A$6,Recommendation!B$2:B$6)</f>
        <v>Guidance</v>
      </c>
      <c r="N9" s="2">
        <v>106</v>
      </c>
      <c r="O9" s="2" t="str" cm="1">
        <f t="array" ref="O9">_xlfn.IFS(Table1[[#This Row],[Duration]]&lt;90,"Short",Table1[[#This Row],[Duration]]&lt;180,"Medium",Table1[[#This Row],[Duration]]&lt;=240,"Long",TRUE,"Seasons")</f>
        <v>Medium</v>
      </c>
      <c r="P9" s="3" t="s">
        <v>51</v>
      </c>
    </row>
    <row r="10" spans="1:16" ht="28">
      <c r="A10" s="2" t="s">
        <v>93</v>
      </c>
      <c r="B10" s="2" t="s">
        <v>0</v>
      </c>
      <c r="C10" s="3" t="s">
        <v>94</v>
      </c>
      <c r="D10" s="3" t="s">
        <v>95</v>
      </c>
      <c r="E10" s="3" t="s">
        <v>96</v>
      </c>
      <c r="F10" s="3" t="s">
        <v>97</v>
      </c>
      <c r="G10" s="7" t="s">
        <v>91</v>
      </c>
      <c r="H10" s="4">
        <v>2021</v>
      </c>
      <c r="I10" s="2">
        <v>2017</v>
      </c>
      <c r="J10" s="2">
        <f ca="1">YEAR(TODAY())-Table1[[#This Row],[Release_year]]</f>
        <v>9</v>
      </c>
      <c r="K10" s="2" t="s">
        <v>2</v>
      </c>
      <c r="L10" s="2" t="str">
        <f>_xlfn.XLOOKUP(Table1[[#This Row],[Rating]],Ratings!A$2:A$15,Ratings!B$2:B$15)</f>
        <v>Teen</v>
      </c>
      <c r="M10" s="2" t="str">
        <f>_xlfn.XLOOKUP(Table1[[#This Row],[Rating Category]],Recommendation!A$2:A$6,Recommendation!B$2:B$6)</f>
        <v>Guidance</v>
      </c>
      <c r="N10" s="2">
        <v>96</v>
      </c>
      <c r="O10" s="2" t="str" cm="1">
        <f t="array" ref="O10">_xlfn.IFS(Table1[[#This Row],[Duration]]&lt;90,"Short",Table1[[#This Row],[Duration]]&lt;180,"Medium",Table1[[#This Row],[Duration]]&lt;=240,"Long",TRUE,"Seasons")</f>
        <v>Medium</v>
      </c>
      <c r="P10" s="3" t="s">
        <v>98</v>
      </c>
    </row>
    <row r="11" spans="1:16" ht="56">
      <c r="A11" s="2" t="s">
        <v>100</v>
      </c>
      <c r="B11" s="2" t="s">
        <v>0</v>
      </c>
      <c r="C11" s="3" t="s">
        <v>101</v>
      </c>
      <c r="D11" s="3" t="s">
        <v>102</v>
      </c>
      <c r="E11" s="3" t="s">
        <v>103</v>
      </c>
      <c r="F11" s="3" t="s">
        <v>1</v>
      </c>
      <c r="G11" s="7" t="s">
        <v>91</v>
      </c>
      <c r="H11" s="4">
        <v>2021</v>
      </c>
      <c r="I11" s="2">
        <v>1975</v>
      </c>
      <c r="J11" s="2">
        <f ca="1">YEAR(TODAY())-Table1[[#This Row],[Release_year]]</f>
        <v>51</v>
      </c>
      <c r="K11" s="2" t="s">
        <v>16</v>
      </c>
      <c r="L11" s="2" t="str">
        <f>_xlfn.XLOOKUP(Table1[[#This Row],[Rating]],Ratings!A$2:A$15,Ratings!B$2:B$15)</f>
        <v>Family</v>
      </c>
      <c r="M11" s="2" t="str">
        <f>_xlfn.XLOOKUP(Table1[[#This Row],[Rating Category]],Recommendation!A$2:A$6,Recommendation!B$2:B$6)</f>
        <v>Guidance</v>
      </c>
      <c r="N11" s="2">
        <v>124</v>
      </c>
      <c r="O11" s="2" t="str" cm="1">
        <f t="array" ref="O11">_xlfn.IFS(Table1[[#This Row],[Duration]]&lt;90,"Short",Table1[[#This Row],[Duration]]&lt;180,"Medium",Table1[[#This Row],[Duration]]&lt;=240,"Long",TRUE,"Seasons")</f>
        <v>Medium</v>
      </c>
      <c r="P11" s="3" t="s">
        <v>104</v>
      </c>
    </row>
    <row r="12" spans="1:16" ht="56">
      <c r="A12" s="2" t="s">
        <v>105</v>
      </c>
      <c r="B12" s="2" t="s">
        <v>0</v>
      </c>
      <c r="C12" s="3" t="s">
        <v>106</v>
      </c>
      <c r="D12" s="3" t="s">
        <v>107</v>
      </c>
      <c r="E12" s="3" t="s">
        <v>108</v>
      </c>
      <c r="F12" s="3" t="s">
        <v>1</v>
      </c>
      <c r="G12" s="7" t="s">
        <v>91</v>
      </c>
      <c r="H12" s="4">
        <v>2021</v>
      </c>
      <c r="I12" s="2">
        <v>1978</v>
      </c>
      <c r="J12" s="2">
        <f ca="1">YEAR(TODAY())-Table1[[#This Row],[Release_year]]</f>
        <v>48</v>
      </c>
      <c r="K12" s="2" t="s">
        <v>16</v>
      </c>
      <c r="L12" s="2" t="str">
        <f>_xlfn.XLOOKUP(Table1[[#This Row],[Rating]],Ratings!A$2:A$15,Ratings!B$2:B$15)</f>
        <v>Family</v>
      </c>
      <c r="M12" s="2" t="str">
        <f>_xlfn.XLOOKUP(Table1[[#This Row],[Rating Category]],Recommendation!A$2:A$6,Recommendation!B$2:B$6)</f>
        <v>Guidance</v>
      </c>
      <c r="N12" s="2">
        <v>116</v>
      </c>
      <c r="O12" s="2" t="str" cm="1">
        <f t="array" ref="O12">_xlfn.IFS(Table1[[#This Row],[Duration]]&lt;90,"Short",Table1[[#This Row],[Duration]]&lt;180,"Medium",Table1[[#This Row],[Duration]]&lt;=240,"Long",TRUE,"Seasons")</f>
        <v>Medium</v>
      </c>
      <c r="P12" s="3" t="s">
        <v>109</v>
      </c>
    </row>
    <row r="13" spans="1:16" ht="42">
      <c r="A13" s="2" t="s">
        <v>110</v>
      </c>
      <c r="B13" s="2" t="s">
        <v>0</v>
      </c>
      <c r="C13" s="3" t="s">
        <v>111</v>
      </c>
      <c r="D13" s="3" t="s">
        <v>112</v>
      </c>
      <c r="E13" s="3" t="s">
        <v>113</v>
      </c>
      <c r="F13" s="3" t="s">
        <v>1</v>
      </c>
      <c r="G13" s="7" t="s">
        <v>91</v>
      </c>
      <c r="H13" s="4">
        <v>2021</v>
      </c>
      <c r="I13" s="2">
        <v>1983</v>
      </c>
      <c r="J13" s="2">
        <f ca="1">YEAR(TODAY())-Table1[[#This Row],[Release_year]]</f>
        <v>43</v>
      </c>
      <c r="K13" s="2" t="s">
        <v>16</v>
      </c>
      <c r="L13" s="2" t="str">
        <f>_xlfn.XLOOKUP(Table1[[#This Row],[Rating]],Ratings!A$2:A$15,Ratings!B$2:B$15)</f>
        <v>Family</v>
      </c>
      <c r="M13" s="2" t="str">
        <f>_xlfn.XLOOKUP(Table1[[#This Row],[Rating Category]],Recommendation!A$2:A$6,Recommendation!B$2:B$6)</f>
        <v>Guidance</v>
      </c>
      <c r="N13" s="2">
        <v>98</v>
      </c>
      <c r="O13" s="2" t="str" cm="1">
        <f t="array" ref="O13">_xlfn.IFS(Table1[[#This Row],[Duration]]&lt;90,"Short",Table1[[#This Row],[Duration]]&lt;180,"Medium",Table1[[#This Row],[Duration]]&lt;=240,"Long",TRUE,"Seasons")</f>
        <v>Medium</v>
      </c>
      <c r="P13" s="3" t="s">
        <v>114</v>
      </c>
    </row>
    <row r="14" spans="1:16" ht="42">
      <c r="A14" s="2" t="s">
        <v>115</v>
      </c>
      <c r="B14" s="2" t="s">
        <v>0</v>
      </c>
      <c r="C14" s="3" t="s">
        <v>116</v>
      </c>
      <c r="D14" s="3" t="s">
        <v>117</v>
      </c>
      <c r="E14" s="3" t="s">
        <v>118</v>
      </c>
      <c r="F14" s="3" t="s">
        <v>1</v>
      </c>
      <c r="G14" s="7" t="s">
        <v>91</v>
      </c>
      <c r="H14" s="4">
        <v>2021</v>
      </c>
      <c r="I14" s="2">
        <v>1987</v>
      </c>
      <c r="J14" s="2">
        <f ca="1">YEAR(TODAY())-Table1[[#This Row],[Release_year]]</f>
        <v>39</v>
      </c>
      <c r="K14" s="2" t="s">
        <v>2</v>
      </c>
      <c r="L14" s="2" t="str">
        <f>_xlfn.XLOOKUP(Table1[[#This Row],[Rating]],Ratings!A$2:A$15,Ratings!B$2:B$15)</f>
        <v>Teen</v>
      </c>
      <c r="M14" s="2" t="str">
        <f>_xlfn.XLOOKUP(Table1[[#This Row],[Rating Category]],Recommendation!A$2:A$6,Recommendation!B$2:B$6)</f>
        <v>Guidance</v>
      </c>
      <c r="N14" s="2">
        <v>91</v>
      </c>
      <c r="O14" s="2" t="str" cm="1">
        <f t="array" ref="O14">_xlfn.IFS(Table1[[#This Row],[Duration]]&lt;90,"Short",Table1[[#This Row],[Duration]]&lt;180,"Medium",Table1[[#This Row],[Duration]]&lt;=240,"Long",TRUE,"Seasons")</f>
        <v>Medium</v>
      </c>
      <c r="P14" s="3" t="s">
        <v>114</v>
      </c>
    </row>
    <row r="15" spans="1:16" ht="56">
      <c r="A15" s="2" t="s">
        <v>119</v>
      </c>
      <c r="B15" s="2" t="s">
        <v>0</v>
      </c>
      <c r="C15" s="3" t="s">
        <v>120</v>
      </c>
      <c r="D15" s="3" t="s">
        <v>121</v>
      </c>
      <c r="E15" s="3" t="s">
        <v>122</v>
      </c>
      <c r="F15" s="3" t="s">
        <v>123</v>
      </c>
      <c r="G15" s="7" t="s">
        <v>91</v>
      </c>
      <c r="H15" s="4">
        <v>2021</v>
      </c>
      <c r="I15" s="2">
        <v>2012</v>
      </c>
      <c r="J15" s="2">
        <f ca="1">YEAR(TODAY())-Table1[[#This Row],[Release_year]]</f>
        <v>14</v>
      </c>
      <c r="K15" s="2" t="s">
        <v>124</v>
      </c>
      <c r="L15" s="2" t="str">
        <f>_xlfn.XLOOKUP(Table1[[#This Row],[Rating]],Ratings!A$2:A$15,Ratings!B$2:B$15)</f>
        <v>Adult</v>
      </c>
      <c r="M15" s="2" t="str">
        <f>_xlfn.XLOOKUP(Table1[[#This Row],[Rating Category]],Recommendation!A$2:A$6,Recommendation!B$2:B$6)</f>
        <v>Restricted</v>
      </c>
      <c r="N15" s="2">
        <v>115</v>
      </c>
      <c r="O15" s="2" t="str" cm="1">
        <f t="array" ref="O15">_xlfn.IFS(Table1[[#This Row],[Duration]]&lt;90,"Short",Table1[[#This Row],[Duration]]&lt;180,"Medium",Table1[[#This Row],[Duration]]&lt;=240,"Long",TRUE,"Seasons")</f>
        <v>Medium</v>
      </c>
      <c r="P15" s="3" t="s">
        <v>125</v>
      </c>
    </row>
    <row r="16" spans="1:16" ht="42">
      <c r="A16" s="2" t="s">
        <v>127</v>
      </c>
      <c r="B16" s="2" t="s">
        <v>0</v>
      </c>
      <c r="C16" s="3" t="s">
        <v>128</v>
      </c>
      <c r="D16" s="3" t="s">
        <v>129</v>
      </c>
      <c r="E16" s="3" t="s">
        <v>130</v>
      </c>
      <c r="F16" s="3" t="s">
        <v>1</v>
      </c>
      <c r="G16" s="7" t="s">
        <v>91</v>
      </c>
      <c r="H16" s="4">
        <v>2021</v>
      </c>
      <c r="I16" s="2">
        <v>2001</v>
      </c>
      <c r="J16" s="2">
        <f ca="1">YEAR(TODAY())-Table1[[#This Row],[Release_year]]</f>
        <v>25</v>
      </c>
      <c r="K16" s="2" t="s">
        <v>124</v>
      </c>
      <c r="L16" s="2" t="str">
        <f>_xlfn.XLOOKUP(Table1[[#This Row],[Rating]],Ratings!A$2:A$15,Ratings!B$2:B$15)</f>
        <v>Adult</v>
      </c>
      <c r="M16" s="2" t="str">
        <f>_xlfn.XLOOKUP(Table1[[#This Row],[Rating Category]],Recommendation!A$2:A$6,Recommendation!B$2:B$6)</f>
        <v>Restricted</v>
      </c>
      <c r="N16" s="2">
        <v>122</v>
      </c>
      <c r="O16" s="2" t="str" cm="1">
        <f t="array" ref="O16">_xlfn.IFS(Table1[[#This Row],[Duration]]&lt;90,"Short",Table1[[#This Row],[Duration]]&lt;180,"Medium",Table1[[#This Row],[Duration]]&lt;=240,"Long",TRUE,"Seasons")</f>
        <v>Medium</v>
      </c>
      <c r="P16" s="3" t="s">
        <v>131</v>
      </c>
    </row>
    <row r="17" spans="1:16" ht="70">
      <c r="A17" s="2" t="s">
        <v>135</v>
      </c>
      <c r="B17" s="2" t="s">
        <v>0</v>
      </c>
      <c r="C17" s="3" t="s">
        <v>136</v>
      </c>
      <c r="D17" s="3" t="s">
        <v>137</v>
      </c>
      <c r="E17" s="3" t="s">
        <v>138</v>
      </c>
      <c r="F17" s="3" t="s">
        <v>139</v>
      </c>
      <c r="G17" s="7" t="s">
        <v>133</v>
      </c>
      <c r="H17" s="4">
        <v>2021</v>
      </c>
      <c r="I17" s="2">
        <v>2002</v>
      </c>
      <c r="J17" s="2">
        <f ca="1">YEAR(TODAY())-Table1[[#This Row],[Release_year]]</f>
        <v>24</v>
      </c>
      <c r="K17" s="2" t="s">
        <v>29</v>
      </c>
      <c r="L17" s="2" t="str">
        <f>_xlfn.XLOOKUP(Table1[[#This Row],[Rating]],Ratings!A$2:A$15,Ratings!B$2:B$15)</f>
        <v>Teen</v>
      </c>
      <c r="M17" s="2" t="str">
        <f>_xlfn.XLOOKUP(Table1[[#This Row],[Rating Category]],Recommendation!A$2:A$6,Recommendation!B$2:B$6)</f>
        <v>Guidance</v>
      </c>
      <c r="N17" s="2">
        <v>99</v>
      </c>
      <c r="O17" s="2" t="str" cm="1">
        <f t="array" ref="O17">_xlfn.IFS(Table1[[#This Row],[Duration]]&lt;90,"Short",Table1[[#This Row],[Duration]]&lt;180,"Medium",Table1[[#This Row],[Duration]]&lt;=240,"Long",TRUE,"Seasons")</f>
        <v>Medium</v>
      </c>
      <c r="P17" s="3" t="s">
        <v>140</v>
      </c>
    </row>
    <row r="18" spans="1:16" ht="70">
      <c r="A18" s="2" t="s">
        <v>141</v>
      </c>
      <c r="B18" s="2" t="s">
        <v>0</v>
      </c>
      <c r="C18" s="3" t="s">
        <v>142</v>
      </c>
      <c r="D18" s="3" t="s">
        <v>137</v>
      </c>
      <c r="E18" s="3" t="s">
        <v>143</v>
      </c>
      <c r="F18" s="3" t="s">
        <v>139</v>
      </c>
      <c r="G18" s="7" t="s">
        <v>133</v>
      </c>
      <c r="H18" s="4">
        <v>2021</v>
      </c>
      <c r="I18" s="2">
        <v>2003</v>
      </c>
      <c r="J18" s="2">
        <f ca="1">YEAR(TODAY())-Table1[[#This Row],[Release_year]]</f>
        <v>23</v>
      </c>
      <c r="K18" s="2" t="s">
        <v>29</v>
      </c>
      <c r="L18" s="2" t="str">
        <f>_xlfn.XLOOKUP(Table1[[#This Row],[Rating]],Ratings!A$2:A$15,Ratings!B$2:B$15)</f>
        <v>Teen</v>
      </c>
      <c r="M18" s="2" t="str">
        <f>_xlfn.XLOOKUP(Table1[[#This Row],[Rating Category]],Recommendation!A$2:A$6,Recommendation!B$2:B$6)</f>
        <v>Guidance</v>
      </c>
      <c r="N18" s="2">
        <v>99</v>
      </c>
      <c r="O18" s="2" t="str" cm="1">
        <f t="array" ref="O18">_xlfn.IFS(Table1[[#This Row],[Duration]]&lt;90,"Short",Table1[[#This Row],[Duration]]&lt;180,"Medium",Table1[[#This Row],[Duration]]&lt;=240,"Long",TRUE,"Seasons")</f>
        <v>Medium</v>
      </c>
      <c r="P18" s="3" t="s">
        <v>140</v>
      </c>
    </row>
    <row r="19" spans="1:16" ht="70">
      <c r="A19" s="2" t="s">
        <v>144</v>
      </c>
      <c r="B19" s="2" t="s">
        <v>0</v>
      </c>
      <c r="C19" s="3" t="s">
        <v>145</v>
      </c>
      <c r="D19" s="3" t="s">
        <v>137</v>
      </c>
      <c r="E19" s="3" t="s">
        <v>146</v>
      </c>
      <c r="F19" s="3" t="s">
        <v>139</v>
      </c>
      <c r="G19" s="7" t="s">
        <v>133</v>
      </c>
      <c r="H19" s="4">
        <v>2021</v>
      </c>
      <c r="I19" s="2">
        <v>2004</v>
      </c>
      <c r="J19" s="2">
        <f ca="1">YEAR(TODAY())-Table1[[#This Row],[Release_year]]</f>
        <v>22</v>
      </c>
      <c r="K19" s="2" t="s">
        <v>45</v>
      </c>
      <c r="L19" s="2" t="str">
        <f>_xlfn.XLOOKUP(Table1[[#This Row],[Rating]],Ratings!A$2:A$15,Ratings!B$2:B$15)</f>
        <v>Family</v>
      </c>
      <c r="M19" s="2" t="str">
        <f>_xlfn.XLOOKUP(Table1[[#This Row],[Rating Category]],Recommendation!A$2:A$6,Recommendation!B$2:B$6)</f>
        <v>Guidance</v>
      </c>
      <c r="N19" s="2">
        <v>88</v>
      </c>
      <c r="O19" s="2" t="str" cm="1">
        <f t="array" ref="O19">_xlfn.IFS(Table1[[#This Row],[Duration]]&lt;90,"Short",Table1[[#This Row],[Duration]]&lt;180,"Medium",Table1[[#This Row],[Duration]]&lt;=240,"Long",TRUE,"Seasons")</f>
        <v>Short</v>
      </c>
      <c r="P19" s="3" t="s">
        <v>140</v>
      </c>
    </row>
    <row r="20" spans="1:16" ht="70">
      <c r="A20" s="2" t="s">
        <v>147</v>
      </c>
      <c r="B20" s="2" t="s">
        <v>0</v>
      </c>
      <c r="C20" s="3" t="s">
        <v>148</v>
      </c>
      <c r="D20" s="3" t="s">
        <v>137</v>
      </c>
      <c r="E20" s="3" t="s">
        <v>149</v>
      </c>
      <c r="F20" s="3" t="s">
        <v>139</v>
      </c>
      <c r="G20" s="7" t="s">
        <v>133</v>
      </c>
      <c r="H20" s="4">
        <v>2021</v>
      </c>
      <c r="I20" s="2">
        <v>2001</v>
      </c>
      <c r="J20" s="2">
        <f ca="1">YEAR(TODAY())-Table1[[#This Row],[Release_year]]</f>
        <v>25</v>
      </c>
      <c r="K20" s="2" t="s">
        <v>45</v>
      </c>
      <c r="L20" s="2" t="str">
        <f>_xlfn.XLOOKUP(Table1[[#This Row],[Rating]],Ratings!A$2:A$15,Ratings!B$2:B$15)</f>
        <v>Family</v>
      </c>
      <c r="M20" s="2" t="str">
        <f>_xlfn.XLOOKUP(Table1[[#This Row],[Rating Category]],Recommendation!A$2:A$6,Recommendation!B$2:B$6)</f>
        <v>Guidance</v>
      </c>
      <c r="N20" s="2">
        <v>100</v>
      </c>
      <c r="O20" s="2" t="str" cm="1">
        <f t="array" ref="O20">_xlfn.IFS(Table1[[#This Row],[Duration]]&lt;90,"Short",Table1[[#This Row],[Duration]]&lt;180,"Medium",Table1[[#This Row],[Duration]]&lt;=240,"Long",TRUE,"Seasons")</f>
        <v>Medium</v>
      </c>
      <c r="P20" s="3" t="s">
        <v>140</v>
      </c>
    </row>
    <row r="21" spans="1:16" ht="70">
      <c r="A21" s="2" t="s">
        <v>152</v>
      </c>
      <c r="B21" s="2" t="s">
        <v>0</v>
      </c>
      <c r="C21" s="3" t="s">
        <v>153</v>
      </c>
      <c r="D21" s="3" t="s">
        <v>154</v>
      </c>
      <c r="E21" s="3" t="s">
        <v>155</v>
      </c>
      <c r="F21" s="3" t="s">
        <v>139</v>
      </c>
      <c r="G21" s="7" t="s">
        <v>133</v>
      </c>
      <c r="H21" s="4">
        <v>2021</v>
      </c>
      <c r="I21" s="2">
        <v>2011</v>
      </c>
      <c r="J21" s="2">
        <f ca="1">YEAR(TODAY())-Table1[[#This Row],[Release_year]]</f>
        <v>15</v>
      </c>
      <c r="K21" s="2" t="s">
        <v>29</v>
      </c>
      <c r="L21" s="2" t="str">
        <f>_xlfn.XLOOKUP(Table1[[#This Row],[Rating]],Ratings!A$2:A$15,Ratings!B$2:B$15)</f>
        <v>Teen</v>
      </c>
      <c r="M21" s="2" t="str">
        <f>_xlfn.XLOOKUP(Table1[[#This Row],[Rating Category]],Recommendation!A$2:A$6,Recommendation!B$2:B$6)</f>
        <v>Guidance</v>
      </c>
      <c r="N21" s="2">
        <v>102</v>
      </c>
      <c r="O21" s="2" t="str" cm="1">
        <f t="array" ref="O21">_xlfn.IFS(Table1[[#This Row],[Duration]]&lt;90,"Short",Table1[[#This Row],[Duration]]&lt;180,"Medium",Table1[[#This Row],[Duration]]&lt;=240,"Long",TRUE,"Seasons")</f>
        <v>Medium</v>
      </c>
      <c r="P21" s="3" t="s">
        <v>140</v>
      </c>
    </row>
    <row r="22" spans="1:16" ht="70">
      <c r="A22" s="2" t="s">
        <v>156</v>
      </c>
      <c r="B22" s="2" t="s">
        <v>0</v>
      </c>
      <c r="C22" s="3" t="s">
        <v>157</v>
      </c>
      <c r="D22" s="3" t="s">
        <v>158</v>
      </c>
      <c r="E22" s="3" t="s">
        <v>159</v>
      </c>
      <c r="F22" s="3" t="s">
        <v>139</v>
      </c>
      <c r="G22" s="7" t="s">
        <v>133</v>
      </c>
      <c r="H22" s="4">
        <v>2021</v>
      </c>
      <c r="I22" s="2">
        <v>2008</v>
      </c>
      <c r="J22" s="2">
        <f ca="1">YEAR(TODAY())-Table1[[#This Row],[Release_year]]</f>
        <v>18</v>
      </c>
      <c r="K22" s="2" t="s">
        <v>45</v>
      </c>
      <c r="L22" s="2" t="str">
        <f>_xlfn.XLOOKUP(Table1[[#This Row],[Rating]],Ratings!A$2:A$15,Ratings!B$2:B$15)</f>
        <v>Family</v>
      </c>
      <c r="M22" s="2" t="str">
        <f>_xlfn.XLOOKUP(Table1[[#This Row],[Rating Category]],Recommendation!A$2:A$6,Recommendation!B$2:B$6)</f>
        <v>Guidance</v>
      </c>
      <c r="N22" s="2">
        <v>93</v>
      </c>
      <c r="O22" s="2" t="str" cm="1">
        <f t="array" ref="O22">_xlfn.IFS(Table1[[#This Row],[Duration]]&lt;90,"Short",Table1[[#This Row],[Duration]]&lt;180,"Medium",Table1[[#This Row],[Duration]]&lt;=240,"Long",TRUE,"Seasons")</f>
        <v>Medium</v>
      </c>
      <c r="P22" s="3" t="s">
        <v>140</v>
      </c>
    </row>
    <row r="23" spans="1:16" ht="70">
      <c r="A23" s="2" t="s">
        <v>160</v>
      </c>
      <c r="B23" s="2" t="s">
        <v>0</v>
      </c>
      <c r="C23" s="3" t="s">
        <v>161</v>
      </c>
      <c r="D23" s="3" t="s">
        <v>154</v>
      </c>
      <c r="E23" s="3" t="s">
        <v>162</v>
      </c>
      <c r="F23" s="3" t="s">
        <v>139</v>
      </c>
      <c r="G23" s="7" t="s">
        <v>133</v>
      </c>
      <c r="H23" s="4">
        <v>2021</v>
      </c>
      <c r="I23" s="2">
        <v>2009</v>
      </c>
      <c r="J23" s="2">
        <f ca="1">YEAR(TODAY())-Table1[[#This Row],[Release_year]]</f>
        <v>17</v>
      </c>
      <c r="K23" s="2" t="s">
        <v>45</v>
      </c>
      <c r="L23" s="2" t="str">
        <f>_xlfn.XLOOKUP(Table1[[#This Row],[Rating]],Ratings!A$2:A$15,Ratings!B$2:B$15)</f>
        <v>Family</v>
      </c>
      <c r="M23" s="2" t="str">
        <f>_xlfn.XLOOKUP(Table1[[#This Row],[Rating Category]],Recommendation!A$2:A$6,Recommendation!B$2:B$6)</f>
        <v>Guidance</v>
      </c>
      <c r="N23" s="2">
        <v>96</v>
      </c>
      <c r="O23" s="2" t="str" cm="1">
        <f t="array" ref="O23">_xlfn.IFS(Table1[[#This Row],[Duration]]&lt;90,"Short",Table1[[#This Row],[Duration]]&lt;180,"Medium",Table1[[#This Row],[Duration]]&lt;=240,"Long",TRUE,"Seasons")</f>
        <v>Medium</v>
      </c>
      <c r="P23" s="3" t="s">
        <v>140</v>
      </c>
    </row>
    <row r="24" spans="1:16" ht="98">
      <c r="A24" s="2" t="s">
        <v>163</v>
      </c>
      <c r="B24" s="2" t="s">
        <v>0</v>
      </c>
      <c r="C24" s="3" t="s">
        <v>164</v>
      </c>
      <c r="D24" s="3" t="s">
        <v>158</v>
      </c>
      <c r="E24" s="3" t="s">
        <v>165</v>
      </c>
      <c r="F24" s="3" t="s">
        <v>139</v>
      </c>
      <c r="G24" s="7" t="s">
        <v>133</v>
      </c>
      <c r="H24" s="4">
        <v>2021</v>
      </c>
      <c r="I24" s="2">
        <v>2007</v>
      </c>
      <c r="J24" s="2">
        <f ca="1">YEAR(TODAY())-Table1[[#This Row],[Release_year]]</f>
        <v>19</v>
      </c>
      <c r="K24" s="2" t="s">
        <v>45</v>
      </c>
      <c r="L24" s="2" t="str">
        <f>_xlfn.XLOOKUP(Table1[[#This Row],[Rating]],Ratings!A$2:A$15,Ratings!B$2:B$15)</f>
        <v>Family</v>
      </c>
      <c r="M24" s="2" t="str">
        <f>_xlfn.XLOOKUP(Table1[[#This Row],[Rating Category]],Recommendation!A$2:A$6,Recommendation!B$2:B$6)</f>
        <v>Guidance</v>
      </c>
      <c r="N24" s="2">
        <v>95</v>
      </c>
      <c r="O24" s="2" t="str" cm="1">
        <f t="array" ref="O24">_xlfn.IFS(Table1[[#This Row],[Duration]]&lt;90,"Short",Table1[[#This Row],[Duration]]&lt;180,"Medium",Table1[[#This Row],[Duration]]&lt;=240,"Long",TRUE,"Seasons")</f>
        <v>Medium</v>
      </c>
      <c r="P24" s="3" t="s">
        <v>140</v>
      </c>
    </row>
    <row r="25" spans="1:16" ht="70">
      <c r="A25" s="2" t="s">
        <v>166</v>
      </c>
      <c r="B25" s="2" t="s">
        <v>0</v>
      </c>
      <c r="C25" s="3" t="s">
        <v>167</v>
      </c>
      <c r="D25" s="3" t="s">
        <v>154</v>
      </c>
      <c r="E25" s="3" t="s">
        <v>168</v>
      </c>
      <c r="F25" s="3" t="s">
        <v>139</v>
      </c>
      <c r="G25" s="7" t="s">
        <v>133</v>
      </c>
      <c r="H25" s="4">
        <v>2021</v>
      </c>
      <c r="I25" s="2">
        <v>2010</v>
      </c>
      <c r="J25" s="2">
        <f ca="1">YEAR(TODAY())-Table1[[#This Row],[Release_year]]</f>
        <v>16</v>
      </c>
      <c r="K25" s="2" t="s">
        <v>29</v>
      </c>
      <c r="L25" s="2" t="str">
        <f>_xlfn.XLOOKUP(Table1[[#This Row],[Rating]],Ratings!A$2:A$15,Ratings!B$2:B$15)</f>
        <v>Teen</v>
      </c>
      <c r="M25" s="2" t="str">
        <f>_xlfn.XLOOKUP(Table1[[#This Row],[Rating Category]],Recommendation!A$2:A$6,Recommendation!B$2:B$6)</f>
        <v>Guidance</v>
      </c>
      <c r="N25" s="2">
        <v>85</v>
      </c>
      <c r="O25" s="2" t="str" cm="1">
        <f t="array" ref="O25">_xlfn.IFS(Table1[[#This Row],[Duration]]&lt;90,"Short",Table1[[#This Row],[Duration]]&lt;180,"Medium",Table1[[#This Row],[Duration]]&lt;=240,"Long",TRUE,"Seasons")</f>
        <v>Short</v>
      </c>
      <c r="P25" s="3" t="s">
        <v>140</v>
      </c>
    </row>
    <row r="26" spans="1:16" ht="70">
      <c r="A26" s="2" t="s">
        <v>169</v>
      </c>
      <c r="B26" s="2" t="s">
        <v>0</v>
      </c>
      <c r="C26" s="3" t="s">
        <v>170</v>
      </c>
      <c r="D26" s="3" t="s">
        <v>171</v>
      </c>
      <c r="E26" s="3" t="s">
        <v>172</v>
      </c>
      <c r="F26" s="3" t="s">
        <v>139</v>
      </c>
      <c r="G26" s="7" t="s">
        <v>133</v>
      </c>
      <c r="H26" s="4">
        <v>2021</v>
      </c>
      <c r="I26" s="2">
        <v>2005</v>
      </c>
      <c r="J26" s="2">
        <f ca="1">YEAR(TODAY())-Table1[[#This Row],[Release_year]]</f>
        <v>21</v>
      </c>
      <c r="K26" s="2" t="s">
        <v>45</v>
      </c>
      <c r="L26" s="2" t="str">
        <f>_xlfn.XLOOKUP(Table1[[#This Row],[Rating]],Ratings!A$2:A$15,Ratings!B$2:B$15)</f>
        <v>Family</v>
      </c>
      <c r="M26" s="2" t="str">
        <f>_xlfn.XLOOKUP(Table1[[#This Row],[Rating Category]],Recommendation!A$2:A$6,Recommendation!B$2:B$6)</f>
        <v>Guidance</v>
      </c>
      <c r="N26" s="2">
        <v>97</v>
      </c>
      <c r="O26" s="2" t="str" cm="1">
        <f t="array" ref="O26">_xlfn.IFS(Table1[[#This Row],[Duration]]&lt;90,"Short",Table1[[#This Row],[Duration]]&lt;180,"Medium",Table1[[#This Row],[Duration]]&lt;=240,"Long",TRUE,"Seasons")</f>
        <v>Medium</v>
      </c>
      <c r="P26" s="3" t="s">
        <v>140</v>
      </c>
    </row>
    <row r="27" spans="1:16" ht="70">
      <c r="A27" s="2" t="s">
        <v>173</v>
      </c>
      <c r="B27" s="2" t="s">
        <v>0</v>
      </c>
      <c r="C27" s="3" t="s">
        <v>174</v>
      </c>
      <c r="D27" s="3" t="s">
        <v>175</v>
      </c>
      <c r="E27" s="3" t="s">
        <v>176</v>
      </c>
      <c r="F27" s="3" t="s">
        <v>139</v>
      </c>
      <c r="G27" s="7" t="s">
        <v>133</v>
      </c>
      <c r="H27" s="4">
        <v>2021</v>
      </c>
      <c r="I27" s="2">
        <v>2006</v>
      </c>
      <c r="J27" s="2">
        <f ca="1">YEAR(TODAY())-Table1[[#This Row],[Release_year]]</f>
        <v>20</v>
      </c>
      <c r="K27" s="2" t="s">
        <v>45</v>
      </c>
      <c r="L27" s="2" t="str">
        <f>_xlfn.XLOOKUP(Table1[[#This Row],[Rating]],Ratings!A$2:A$15,Ratings!B$2:B$15)</f>
        <v>Family</v>
      </c>
      <c r="M27" s="2" t="str">
        <f>_xlfn.XLOOKUP(Table1[[#This Row],[Rating Category]],Recommendation!A$2:A$6,Recommendation!B$2:B$6)</f>
        <v>Guidance</v>
      </c>
      <c r="N27" s="2">
        <v>95</v>
      </c>
      <c r="O27" s="2" t="str" cm="1">
        <f t="array" ref="O27">_xlfn.IFS(Table1[[#This Row],[Duration]]&lt;90,"Short",Table1[[#This Row],[Duration]]&lt;180,"Medium",Table1[[#This Row],[Duration]]&lt;=240,"Long",TRUE,"Seasons")</f>
        <v>Medium</v>
      </c>
      <c r="P27" s="3" t="s">
        <v>140</v>
      </c>
    </row>
    <row r="28" spans="1:16" ht="70">
      <c r="A28" s="2" t="s">
        <v>177</v>
      </c>
      <c r="B28" s="2" t="s">
        <v>0</v>
      </c>
      <c r="C28" s="3" t="s">
        <v>178</v>
      </c>
      <c r="D28" s="3" t="s">
        <v>179</v>
      </c>
      <c r="E28" s="3" t="s">
        <v>180</v>
      </c>
      <c r="F28" s="3" t="s">
        <v>139</v>
      </c>
      <c r="G28" s="7" t="s">
        <v>133</v>
      </c>
      <c r="H28" s="4">
        <v>2021</v>
      </c>
      <c r="I28" s="2">
        <v>2004</v>
      </c>
      <c r="J28" s="2">
        <f ca="1">YEAR(TODAY())-Table1[[#This Row],[Release_year]]</f>
        <v>22</v>
      </c>
      <c r="K28" s="2" t="s">
        <v>45</v>
      </c>
      <c r="L28" s="2" t="str">
        <f>_xlfn.XLOOKUP(Table1[[#This Row],[Rating]],Ratings!A$2:A$15,Ratings!B$2:B$15)</f>
        <v>Family</v>
      </c>
      <c r="M28" s="2" t="str">
        <f>_xlfn.XLOOKUP(Table1[[#This Row],[Rating Category]],Recommendation!A$2:A$6,Recommendation!B$2:B$6)</f>
        <v>Guidance</v>
      </c>
      <c r="N28" s="2">
        <v>83</v>
      </c>
      <c r="O28" s="2" t="str" cm="1">
        <f t="array" ref="O28">_xlfn.IFS(Table1[[#This Row],[Duration]]&lt;90,"Short",Table1[[#This Row],[Duration]]&lt;180,"Medium",Table1[[#This Row],[Duration]]&lt;=240,"Long",TRUE,"Seasons")</f>
        <v>Short</v>
      </c>
      <c r="P28" s="3" t="s">
        <v>140</v>
      </c>
    </row>
    <row r="29" spans="1:16" ht="42">
      <c r="A29" s="2" t="s">
        <v>186</v>
      </c>
      <c r="B29" s="2" t="s">
        <v>0</v>
      </c>
      <c r="C29" s="3" t="s">
        <v>187</v>
      </c>
      <c r="D29" s="3" t="s">
        <v>188</v>
      </c>
      <c r="E29" s="3" t="s">
        <v>189</v>
      </c>
      <c r="F29" s="3" t="s">
        <v>132</v>
      </c>
      <c r="G29" s="7" t="s">
        <v>184</v>
      </c>
      <c r="H29" s="4">
        <v>2021</v>
      </c>
      <c r="I29" s="2">
        <v>2018</v>
      </c>
      <c r="J29" s="2">
        <f ca="1">YEAR(TODAY())-Table1[[#This Row],[Release_year]]</f>
        <v>8</v>
      </c>
      <c r="K29" s="2" t="s">
        <v>7</v>
      </c>
      <c r="L29" s="2" t="str">
        <f>_xlfn.XLOOKUP(Table1[[#This Row],[Rating]],Ratings!A$2:A$15,Ratings!B$2:B$15)</f>
        <v>Adult</v>
      </c>
      <c r="M29" s="2" t="str">
        <f>_xlfn.XLOOKUP(Table1[[#This Row],[Rating Category]],Recommendation!A$2:A$6,Recommendation!B$2:B$6)</f>
        <v>Restricted</v>
      </c>
      <c r="N29" s="2">
        <v>182</v>
      </c>
      <c r="O29" s="2" t="str" cm="1">
        <f t="array" ref="O29">_xlfn.IFS(Table1[[#This Row],[Duration]]&lt;90,"Short",Table1[[#This Row],[Duration]]&lt;180,"Medium",Table1[[#This Row],[Duration]]&lt;=240,"Long",TRUE,"Seasons")</f>
        <v>Long</v>
      </c>
      <c r="P29" s="3" t="s">
        <v>43</v>
      </c>
    </row>
    <row r="30" spans="1:16" ht="42">
      <c r="A30" s="2" t="s">
        <v>194</v>
      </c>
      <c r="B30" s="2" t="s">
        <v>0</v>
      </c>
      <c r="C30" s="3" t="s">
        <v>195</v>
      </c>
      <c r="D30" s="3" t="s">
        <v>196</v>
      </c>
      <c r="E30" s="3" t="s">
        <v>197</v>
      </c>
      <c r="F30" s="3" t="s">
        <v>1</v>
      </c>
      <c r="G30" s="7" t="s">
        <v>193</v>
      </c>
      <c r="H30" s="4">
        <v>2021</v>
      </c>
      <c r="I30" s="2">
        <v>2021</v>
      </c>
      <c r="J30" s="2">
        <f ca="1">YEAR(TODAY())-Table1[[#This Row],[Release_year]]</f>
        <v>5</v>
      </c>
      <c r="K30" s="2" t="s">
        <v>124</v>
      </c>
      <c r="L30" s="2" t="str">
        <f>_xlfn.XLOOKUP(Table1[[#This Row],[Rating]],Ratings!A$2:A$15,Ratings!B$2:B$15)</f>
        <v>Adult</v>
      </c>
      <c r="M30" s="2" t="str">
        <f>_xlfn.XLOOKUP(Table1[[#This Row],[Rating Category]],Recommendation!A$2:A$6,Recommendation!B$2:B$6)</f>
        <v>Restricted</v>
      </c>
      <c r="N30" s="2">
        <v>106</v>
      </c>
      <c r="O30" s="2" t="str" cm="1">
        <f t="array" ref="O30">_xlfn.IFS(Table1[[#This Row],[Duration]]&lt;90,"Short",Table1[[#This Row],[Duration]]&lt;180,"Medium",Table1[[#This Row],[Duration]]&lt;=240,"Long",TRUE,"Seasons")</f>
        <v>Medium</v>
      </c>
      <c r="P30" s="3" t="s">
        <v>125</v>
      </c>
    </row>
    <row r="31" spans="1:16" ht="56">
      <c r="A31" s="2" t="s">
        <v>199</v>
      </c>
      <c r="B31" s="2" t="s">
        <v>0</v>
      </c>
      <c r="C31" s="3" t="s">
        <v>200</v>
      </c>
      <c r="D31" s="3" t="s">
        <v>201</v>
      </c>
      <c r="E31" s="3" t="s">
        <v>202</v>
      </c>
      <c r="F31" s="3" t="s">
        <v>132</v>
      </c>
      <c r="G31" s="7" t="s">
        <v>193</v>
      </c>
      <c r="H31" s="4">
        <v>2021</v>
      </c>
      <c r="I31" s="2">
        <v>2020</v>
      </c>
      <c r="J31" s="2">
        <f ca="1">YEAR(TODAY())-Table1[[#This Row],[Release_year]]</f>
        <v>6</v>
      </c>
      <c r="K31" s="2" t="s">
        <v>7</v>
      </c>
      <c r="L31" s="2" t="str">
        <f>_xlfn.XLOOKUP(Table1[[#This Row],[Rating]],Ratings!A$2:A$15,Ratings!B$2:B$15)</f>
        <v>Adult</v>
      </c>
      <c r="M31" s="2" t="str">
        <f>_xlfn.XLOOKUP(Table1[[#This Row],[Rating Category]],Recommendation!A$2:A$6,Recommendation!B$2:B$6)</f>
        <v>Restricted</v>
      </c>
      <c r="N31" s="2">
        <v>147</v>
      </c>
      <c r="O31" s="2" t="str" cm="1">
        <f t="array" ref="O31">_xlfn.IFS(Table1[[#This Row],[Duration]]&lt;90,"Short",Table1[[#This Row],[Duration]]&lt;180,"Medium",Table1[[#This Row],[Duration]]&lt;=240,"Long",TRUE,"Seasons")</f>
        <v>Medium</v>
      </c>
      <c r="P31" s="3" t="s">
        <v>203</v>
      </c>
    </row>
    <row r="32" spans="1:16" ht="42">
      <c r="A32" s="2" t="s">
        <v>209</v>
      </c>
      <c r="B32" s="2" t="s">
        <v>0</v>
      </c>
      <c r="C32" s="3" t="s">
        <v>210</v>
      </c>
      <c r="D32" s="3" t="s">
        <v>211</v>
      </c>
      <c r="E32" s="3" t="s">
        <v>212</v>
      </c>
      <c r="F32" s="3" t="s">
        <v>213</v>
      </c>
      <c r="G32" s="7" t="s">
        <v>207</v>
      </c>
      <c r="H32" s="4">
        <v>2021</v>
      </c>
      <c r="I32" s="2">
        <v>2019</v>
      </c>
      <c r="J32" s="2">
        <f ca="1">YEAR(TODAY())-Table1[[#This Row],[Release_year]]</f>
        <v>7</v>
      </c>
      <c r="K32" s="2" t="s">
        <v>7</v>
      </c>
      <c r="L32" s="2" t="str">
        <f>_xlfn.XLOOKUP(Table1[[#This Row],[Rating]],Ratings!A$2:A$15,Ratings!B$2:B$15)</f>
        <v>Adult</v>
      </c>
      <c r="M32" s="2" t="str">
        <f>_xlfn.XLOOKUP(Table1[[#This Row],[Rating Category]],Recommendation!A$2:A$6,Recommendation!B$2:B$6)</f>
        <v>Restricted</v>
      </c>
      <c r="N32" s="2">
        <v>95</v>
      </c>
      <c r="O32" s="2" t="str" cm="1">
        <f t="array" ref="O32">_xlfn.IFS(Table1[[#This Row],[Duration]]&lt;90,"Short",Table1[[#This Row],[Duration]]&lt;180,"Medium",Table1[[#This Row],[Duration]]&lt;=240,"Long",TRUE,"Seasons")</f>
        <v>Medium</v>
      </c>
      <c r="P32" s="3" t="s">
        <v>214</v>
      </c>
    </row>
    <row r="33" spans="1:16" ht="56">
      <c r="A33" s="2" t="s">
        <v>219</v>
      </c>
      <c r="B33" s="2" t="s">
        <v>0</v>
      </c>
      <c r="C33" s="3" t="s">
        <v>220</v>
      </c>
      <c r="D33" s="3" t="s">
        <v>221</v>
      </c>
      <c r="E33" s="3" t="s">
        <v>222</v>
      </c>
      <c r="F33" s="3" t="s">
        <v>223</v>
      </c>
      <c r="G33" s="7" t="s">
        <v>217</v>
      </c>
      <c r="H33" s="4">
        <v>2021</v>
      </c>
      <c r="I33" s="2">
        <v>2018</v>
      </c>
      <c r="J33" s="2">
        <f ca="1">YEAR(TODAY())-Table1[[#This Row],[Release_year]]</f>
        <v>8</v>
      </c>
      <c r="K33" s="2" t="s">
        <v>16</v>
      </c>
      <c r="L33" s="2" t="str">
        <f>_xlfn.XLOOKUP(Table1[[#This Row],[Rating]],Ratings!A$2:A$15,Ratings!B$2:B$15)</f>
        <v>Family</v>
      </c>
      <c r="M33" s="2" t="str">
        <f>_xlfn.XLOOKUP(Table1[[#This Row],[Rating Category]],Recommendation!A$2:A$6,Recommendation!B$2:B$6)</f>
        <v>Guidance</v>
      </c>
      <c r="N33" s="2">
        <v>90</v>
      </c>
      <c r="O33" s="2" t="str" cm="1">
        <f t="array" ref="O33">_xlfn.IFS(Table1[[#This Row],[Duration]]&lt;90,"Short",Table1[[#This Row],[Duration]]&lt;180,"Medium",Table1[[#This Row],[Duration]]&lt;=240,"Long",TRUE,"Seasons")</f>
        <v>Medium</v>
      </c>
      <c r="P33" s="3" t="s">
        <v>46</v>
      </c>
    </row>
    <row r="34" spans="1:16" ht="42">
      <c r="A34" s="2" t="s">
        <v>226</v>
      </c>
      <c r="B34" s="2" t="s">
        <v>0</v>
      </c>
      <c r="C34" s="3" t="s">
        <v>227</v>
      </c>
      <c r="D34" s="3" t="s">
        <v>228</v>
      </c>
      <c r="E34" s="3" t="s">
        <v>229</v>
      </c>
      <c r="F34" s="3" t="s">
        <v>1</v>
      </c>
      <c r="G34" s="7" t="s">
        <v>230</v>
      </c>
      <c r="H34" s="4">
        <v>2021</v>
      </c>
      <c r="I34" s="2">
        <v>2018</v>
      </c>
      <c r="J34" s="2">
        <f ca="1">YEAR(TODAY())-Table1[[#This Row],[Release_year]]</f>
        <v>8</v>
      </c>
      <c r="K34" s="2" t="s">
        <v>7</v>
      </c>
      <c r="L34" s="2" t="str">
        <f>_xlfn.XLOOKUP(Table1[[#This Row],[Rating]],Ratings!A$2:A$15,Ratings!B$2:B$15)</f>
        <v>Adult</v>
      </c>
      <c r="M34" s="2" t="str">
        <f>_xlfn.XLOOKUP(Table1[[#This Row],[Rating Category]],Recommendation!A$2:A$6,Recommendation!B$2:B$6)</f>
        <v>Restricted</v>
      </c>
      <c r="N34" s="2">
        <v>97</v>
      </c>
      <c r="O34" s="2" t="str" cm="1">
        <f t="array" ref="O34">_xlfn.IFS(Table1[[#This Row],[Duration]]&lt;90,"Short",Table1[[#This Row],[Duration]]&lt;180,"Medium",Table1[[#This Row],[Duration]]&lt;=240,"Long",TRUE,"Seasons")</f>
        <v>Medium</v>
      </c>
      <c r="P34" s="3" t="s">
        <v>231</v>
      </c>
    </row>
    <row r="35" spans="1:16" ht="56">
      <c r="A35" s="2" t="s">
        <v>236</v>
      </c>
      <c r="B35" s="2" t="s">
        <v>0</v>
      </c>
      <c r="C35" s="3" t="s">
        <v>237</v>
      </c>
      <c r="D35" s="3" t="s">
        <v>238</v>
      </c>
      <c r="E35" s="3" t="s">
        <v>239</v>
      </c>
      <c r="F35" s="3" t="s">
        <v>13</v>
      </c>
      <c r="G35" s="7" t="s">
        <v>240</v>
      </c>
      <c r="H35" s="4">
        <v>2021</v>
      </c>
      <c r="I35" s="2">
        <v>2017</v>
      </c>
      <c r="J35" s="2">
        <f ca="1">YEAR(TODAY())-Table1[[#This Row],[Release_year]]</f>
        <v>9</v>
      </c>
      <c r="K35" s="2" t="s">
        <v>29</v>
      </c>
      <c r="L35" s="2" t="str">
        <f>_xlfn.XLOOKUP(Table1[[#This Row],[Rating]],Ratings!A$2:A$15,Ratings!B$2:B$15)</f>
        <v>Teen</v>
      </c>
      <c r="M35" s="2" t="str">
        <f>_xlfn.XLOOKUP(Table1[[#This Row],[Rating Category]],Recommendation!A$2:A$6,Recommendation!B$2:B$6)</f>
        <v>Guidance</v>
      </c>
      <c r="N35" s="2">
        <v>128</v>
      </c>
      <c r="O35" s="2" t="str" cm="1">
        <f t="array" ref="O35">_xlfn.IFS(Table1[[#This Row],[Duration]]&lt;90,"Short",Table1[[#This Row],[Duration]]&lt;180,"Medium",Table1[[#This Row],[Duration]]&lt;=240,"Long",TRUE,"Seasons")</f>
        <v>Medium</v>
      </c>
      <c r="P35" s="3" t="s">
        <v>203</v>
      </c>
    </row>
    <row r="36" spans="1:16" ht="28">
      <c r="A36" s="2" t="s">
        <v>241</v>
      </c>
      <c r="B36" s="2" t="s">
        <v>0</v>
      </c>
      <c r="C36" s="3" t="s">
        <v>242</v>
      </c>
      <c r="D36" s="3" t="s">
        <v>243</v>
      </c>
      <c r="E36" s="3" t="s">
        <v>244</v>
      </c>
      <c r="F36" s="3" t="s">
        <v>1</v>
      </c>
      <c r="G36" s="7" t="s">
        <v>245</v>
      </c>
      <c r="H36" s="4">
        <v>2021</v>
      </c>
      <c r="I36" s="2">
        <v>2018</v>
      </c>
      <c r="J36" s="2">
        <f ca="1">YEAR(TODAY())-Table1[[#This Row],[Release_year]]</f>
        <v>8</v>
      </c>
      <c r="K36" s="2" t="s">
        <v>246</v>
      </c>
      <c r="L36" s="2" t="str">
        <f>_xlfn.XLOOKUP(Table1[[#This Row],[Rating]],Ratings!A$2:A$15,Ratings!B$2:B$15)</f>
        <v>Family</v>
      </c>
      <c r="M36" s="2" t="str">
        <f>_xlfn.XLOOKUP(Table1[[#This Row],[Rating Category]],Recommendation!A$2:A$6,Recommendation!B$2:B$6)</f>
        <v>Guidance</v>
      </c>
      <c r="N36" s="2">
        <v>90</v>
      </c>
      <c r="O36" s="2" t="str" cm="1">
        <f t="array" ref="O36">_xlfn.IFS(Table1[[#This Row],[Duration]]&lt;90,"Short",Table1[[#This Row],[Duration]]&lt;180,"Medium",Table1[[#This Row],[Duration]]&lt;=240,"Long",TRUE,"Seasons")</f>
        <v>Medium</v>
      </c>
      <c r="P36" s="3" t="s">
        <v>247</v>
      </c>
    </row>
    <row r="37" spans="1:16" ht="42">
      <c r="A37" s="2" t="s">
        <v>255</v>
      </c>
      <c r="B37" s="2" t="s">
        <v>0</v>
      </c>
      <c r="C37" s="3" t="s">
        <v>256</v>
      </c>
      <c r="D37" s="3" t="s">
        <v>257</v>
      </c>
      <c r="E37" s="3" t="s">
        <v>258</v>
      </c>
      <c r="F37" s="3" t="s">
        <v>13</v>
      </c>
      <c r="G37" s="7" t="s">
        <v>253</v>
      </c>
      <c r="H37" s="4">
        <v>2021</v>
      </c>
      <c r="I37" s="2">
        <v>1994</v>
      </c>
      <c r="J37" s="2">
        <f ca="1">YEAR(TODAY())-Table1[[#This Row],[Release_year]]</f>
        <v>32</v>
      </c>
      <c r="K37" s="2" t="s">
        <v>29</v>
      </c>
      <c r="L37" s="2" t="str">
        <f>_xlfn.XLOOKUP(Table1[[#This Row],[Rating]],Ratings!A$2:A$15,Ratings!B$2:B$15)</f>
        <v>Teen</v>
      </c>
      <c r="M37" s="2" t="str">
        <f>_xlfn.XLOOKUP(Table1[[#This Row],[Rating Category]],Recommendation!A$2:A$6,Recommendation!B$2:B$6)</f>
        <v>Guidance</v>
      </c>
      <c r="N37" s="2">
        <v>143</v>
      </c>
      <c r="O37" s="2" t="str" cm="1">
        <f t="array" ref="O37">_xlfn.IFS(Table1[[#This Row],[Duration]]&lt;90,"Short",Table1[[#This Row],[Duration]]&lt;180,"Medium",Table1[[#This Row],[Duration]]&lt;=240,"Long",TRUE,"Seasons")</f>
        <v>Medium</v>
      </c>
      <c r="P37" s="3" t="s">
        <v>89</v>
      </c>
    </row>
    <row r="38" spans="1:16" ht="56">
      <c r="A38" s="2" t="s">
        <v>259</v>
      </c>
      <c r="B38" s="2" t="s">
        <v>0</v>
      </c>
      <c r="C38" s="3" t="s">
        <v>260</v>
      </c>
      <c r="D38" s="3" t="s">
        <v>261</v>
      </c>
      <c r="E38" s="3" t="s">
        <v>262</v>
      </c>
      <c r="F38" s="3" t="s">
        <v>263</v>
      </c>
      <c r="G38" s="7" t="s">
        <v>253</v>
      </c>
      <c r="H38" s="4">
        <v>2021</v>
      </c>
      <c r="I38" s="2">
        <v>2009</v>
      </c>
      <c r="J38" s="2">
        <f ca="1">YEAR(TODAY())-Table1[[#This Row],[Release_year]]</f>
        <v>17</v>
      </c>
      <c r="K38" s="2" t="s">
        <v>16</v>
      </c>
      <c r="L38" s="2" t="str">
        <f>_xlfn.XLOOKUP(Table1[[#This Row],[Rating]],Ratings!A$2:A$15,Ratings!B$2:B$15)</f>
        <v>Family</v>
      </c>
      <c r="M38" s="2" t="str">
        <f>_xlfn.XLOOKUP(Table1[[#This Row],[Rating Category]],Recommendation!A$2:A$6,Recommendation!B$2:B$6)</f>
        <v>Guidance</v>
      </c>
      <c r="N38" s="2">
        <v>119</v>
      </c>
      <c r="O38" s="2" t="str" cm="1">
        <f t="array" ref="O38">_xlfn.IFS(Table1[[#This Row],[Duration]]&lt;90,"Short",Table1[[#This Row],[Duration]]&lt;180,"Medium",Table1[[#This Row],[Duration]]&lt;=240,"Long",TRUE,"Seasons")</f>
        <v>Medium</v>
      </c>
      <c r="P38" s="3" t="s">
        <v>264</v>
      </c>
    </row>
    <row r="39" spans="1:16" ht="42">
      <c r="A39" s="2" t="s">
        <v>265</v>
      </c>
      <c r="B39" s="2" t="s">
        <v>0</v>
      </c>
      <c r="C39" s="3" t="s">
        <v>266</v>
      </c>
      <c r="D39" s="3" t="s">
        <v>267</v>
      </c>
      <c r="E39" s="3" t="s">
        <v>268</v>
      </c>
      <c r="F39" s="3" t="s">
        <v>13</v>
      </c>
      <c r="G39" s="7" t="s">
        <v>253</v>
      </c>
      <c r="H39" s="4">
        <v>2021</v>
      </c>
      <c r="I39" s="2">
        <v>2015</v>
      </c>
      <c r="J39" s="2">
        <f ca="1">YEAR(TODAY())-Table1[[#This Row],[Release_year]]</f>
        <v>11</v>
      </c>
      <c r="K39" s="2" t="s">
        <v>45</v>
      </c>
      <c r="L39" s="2" t="str">
        <f>_xlfn.XLOOKUP(Table1[[#This Row],[Rating]],Ratings!A$2:A$15,Ratings!B$2:B$15)</f>
        <v>Family</v>
      </c>
      <c r="M39" s="2" t="str">
        <f>_xlfn.XLOOKUP(Table1[[#This Row],[Rating Category]],Recommendation!A$2:A$6,Recommendation!B$2:B$6)</f>
        <v>Guidance</v>
      </c>
      <c r="N39" s="2">
        <v>114</v>
      </c>
      <c r="O39" s="2" t="str" cm="1">
        <f t="array" ref="O39">_xlfn.IFS(Table1[[#This Row],[Duration]]&lt;90,"Short",Table1[[#This Row],[Duration]]&lt;180,"Medium",Table1[[#This Row],[Duration]]&lt;=240,"Long",TRUE,"Seasons")</f>
        <v>Medium</v>
      </c>
      <c r="P39" s="3" t="s">
        <v>269</v>
      </c>
    </row>
    <row r="40" spans="1:16" ht="42">
      <c r="A40" s="2" t="s">
        <v>270</v>
      </c>
      <c r="B40" s="2" t="s">
        <v>0</v>
      </c>
      <c r="C40" s="3" t="s">
        <v>271</v>
      </c>
      <c r="D40" s="3" t="s">
        <v>272</v>
      </c>
      <c r="E40" s="3" t="s">
        <v>273</v>
      </c>
      <c r="F40" s="3" t="s">
        <v>13</v>
      </c>
      <c r="G40" s="7" t="s">
        <v>253</v>
      </c>
      <c r="H40" s="4">
        <v>2021</v>
      </c>
      <c r="I40" s="2">
        <v>2017</v>
      </c>
      <c r="J40" s="2">
        <f ca="1">YEAR(TODAY())-Table1[[#This Row],[Release_year]]</f>
        <v>9</v>
      </c>
      <c r="K40" s="2" t="s">
        <v>29</v>
      </c>
      <c r="L40" s="2" t="str">
        <f>_xlfn.XLOOKUP(Table1[[#This Row],[Rating]],Ratings!A$2:A$15,Ratings!B$2:B$15)</f>
        <v>Teen</v>
      </c>
      <c r="M40" s="2" t="str">
        <f>_xlfn.XLOOKUP(Table1[[#This Row],[Rating Category]],Recommendation!A$2:A$6,Recommendation!B$2:B$6)</f>
        <v>Guidance</v>
      </c>
      <c r="N40" s="2">
        <v>106</v>
      </c>
      <c r="O40" s="2" t="str" cm="1">
        <f t="array" ref="O40">_xlfn.IFS(Table1[[#This Row],[Duration]]&lt;90,"Short",Table1[[#This Row],[Duration]]&lt;180,"Medium",Table1[[#This Row],[Duration]]&lt;=240,"Long",TRUE,"Seasons")</f>
        <v>Medium</v>
      </c>
      <c r="P40" s="3" t="s">
        <v>89</v>
      </c>
    </row>
    <row r="41" spans="1:16" ht="42">
      <c r="A41" s="2" t="s">
        <v>275</v>
      </c>
      <c r="B41" s="2" t="s">
        <v>0</v>
      </c>
      <c r="C41" s="3" t="s">
        <v>276</v>
      </c>
      <c r="D41" s="3" t="s">
        <v>261</v>
      </c>
      <c r="E41" s="3" t="s">
        <v>277</v>
      </c>
      <c r="F41" s="3" t="s">
        <v>278</v>
      </c>
      <c r="G41" s="7" t="s">
        <v>253</v>
      </c>
      <c r="H41" s="4">
        <v>2021</v>
      </c>
      <c r="I41" s="2">
        <v>2003</v>
      </c>
      <c r="J41" s="2">
        <f ca="1">YEAR(TODAY())-Table1[[#This Row],[Release_year]]</f>
        <v>23</v>
      </c>
      <c r="K41" s="2" t="s">
        <v>124</v>
      </c>
      <c r="L41" s="2" t="str">
        <f>_xlfn.XLOOKUP(Table1[[#This Row],[Rating]],Ratings!A$2:A$15,Ratings!B$2:B$15)</f>
        <v>Adult</v>
      </c>
      <c r="M41" s="2" t="str">
        <f>_xlfn.XLOOKUP(Table1[[#This Row],[Rating Category]],Recommendation!A$2:A$6,Recommendation!B$2:B$6)</f>
        <v>Restricted</v>
      </c>
      <c r="N41" s="2">
        <v>118</v>
      </c>
      <c r="O41" s="2" t="str" cm="1">
        <f t="array" ref="O41">_xlfn.IFS(Table1[[#This Row],[Duration]]&lt;90,"Short",Table1[[#This Row],[Duration]]&lt;180,"Medium",Table1[[#This Row],[Duration]]&lt;=240,"Long",TRUE,"Seasons")</f>
        <v>Medium</v>
      </c>
      <c r="P41" s="3" t="s">
        <v>51</v>
      </c>
    </row>
    <row r="42" spans="1:16" ht="56">
      <c r="A42" s="2" t="s">
        <v>279</v>
      </c>
      <c r="B42" s="2" t="s">
        <v>0</v>
      </c>
      <c r="C42" s="3" t="s">
        <v>280</v>
      </c>
      <c r="D42" s="3" t="s">
        <v>281</v>
      </c>
      <c r="E42" s="3" t="s">
        <v>282</v>
      </c>
      <c r="F42" s="3" t="s">
        <v>13</v>
      </c>
      <c r="G42" s="7" t="s">
        <v>253</v>
      </c>
      <c r="H42" s="4">
        <v>2021</v>
      </c>
      <c r="I42" s="2">
        <v>2020</v>
      </c>
      <c r="J42" s="2">
        <f ca="1">YEAR(TODAY())-Table1[[#This Row],[Release_year]]</f>
        <v>6</v>
      </c>
      <c r="K42" s="2" t="s">
        <v>29</v>
      </c>
      <c r="L42" s="2" t="str">
        <f>_xlfn.XLOOKUP(Table1[[#This Row],[Rating]],Ratings!A$2:A$15,Ratings!B$2:B$15)</f>
        <v>Teen</v>
      </c>
      <c r="M42" s="2" t="str">
        <f>_xlfn.XLOOKUP(Table1[[#This Row],[Rating Category]],Recommendation!A$2:A$6,Recommendation!B$2:B$6)</f>
        <v>Guidance</v>
      </c>
      <c r="N42" s="2">
        <v>115</v>
      </c>
      <c r="O42" s="2" t="str" cm="1">
        <f t="array" ref="O42">_xlfn.IFS(Table1[[#This Row],[Duration]]&lt;90,"Short",Table1[[#This Row],[Duration]]&lt;180,"Medium",Table1[[#This Row],[Duration]]&lt;=240,"Long",TRUE,"Seasons")</f>
        <v>Medium</v>
      </c>
      <c r="P42" s="3" t="s">
        <v>218</v>
      </c>
    </row>
    <row r="43" spans="1:16" ht="70">
      <c r="A43" s="2" t="s">
        <v>283</v>
      </c>
      <c r="B43" s="2" t="s">
        <v>0</v>
      </c>
      <c r="C43" s="3" t="s">
        <v>284</v>
      </c>
      <c r="D43" s="3" t="s">
        <v>285</v>
      </c>
      <c r="E43" s="3" t="s">
        <v>286</v>
      </c>
      <c r="F43" s="3" t="s">
        <v>287</v>
      </c>
      <c r="G43" s="7" t="s">
        <v>288</v>
      </c>
      <c r="H43" s="4">
        <v>2021</v>
      </c>
      <c r="I43" s="2">
        <v>2004</v>
      </c>
      <c r="J43" s="2">
        <f ca="1">YEAR(TODAY())-Table1[[#This Row],[Release_year]]</f>
        <v>22</v>
      </c>
      <c r="K43" s="2" t="s">
        <v>16</v>
      </c>
      <c r="L43" s="2" t="str">
        <f>_xlfn.XLOOKUP(Table1[[#This Row],[Rating]],Ratings!A$2:A$15,Ratings!B$2:B$15)</f>
        <v>Family</v>
      </c>
      <c r="M43" s="2" t="str">
        <f>_xlfn.XLOOKUP(Table1[[#This Row],[Rating Category]],Recommendation!A$2:A$6,Recommendation!B$2:B$6)</f>
        <v>Guidance</v>
      </c>
      <c r="N43" s="2">
        <v>95</v>
      </c>
      <c r="O43" s="2" t="str" cm="1">
        <f t="array" ref="O43">_xlfn.IFS(Table1[[#This Row],[Duration]]&lt;90,"Short",Table1[[#This Row],[Duration]]&lt;180,"Medium",Table1[[#This Row],[Duration]]&lt;=240,"Long",TRUE,"Seasons")</f>
        <v>Medium</v>
      </c>
      <c r="P43" s="3" t="s">
        <v>46</v>
      </c>
    </row>
    <row r="44" spans="1:16" ht="42">
      <c r="A44" s="2" t="s">
        <v>290</v>
      </c>
      <c r="B44" s="2" t="s">
        <v>0</v>
      </c>
      <c r="C44" s="3" t="s">
        <v>291</v>
      </c>
      <c r="D44" s="3" t="s">
        <v>292</v>
      </c>
      <c r="E44" s="3" t="s">
        <v>293</v>
      </c>
      <c r="F44" s="3" t="s">
        <v>294</v>
      </c>
      <c r="G44" s="7" t="s">
        <v>288</v>
      </c>
      <c r="H44" s="4">
        <v>2021</v>
      </c>
      <c r="I44" s="2">
        <v>2005</v>
      </c>
      <c r="J44" s="2">
        <f ca="1">YEAR(TODAY())-Table1[[#This Row],[Release_year]]</f>
        <v>21</v>
      </c>
      <c r="K44" s="2" t="s">
        <v>2</v>
      </c>
      <c r="L44" s="2" t="str">
        <f>_xlfn.XLOOKUP(Table1[[#This Row],[Rating]],Ratings!A$2:A$15,Ratings!B$2:B$15)</f>
        <v>Teen</v>
      </c>
      <c r="M44" s="2" t="str">
        <f>_xlfn.XLOOKUP(Table1[[#This Row],[Rating Category]],Recommendation!A$2:A$6,Recommendation!B$2:B$6)</f>
        <v>Guidance</v>
      </c>
      <c r="N44" s="2">
        <v>108</v>
      </c>
      <c r="O44" s="2" t="str" cm="1">
        <f t="array" ref="O44">_xlfn.IFS(Table1[[#This Row],[Duration]]&lt;90,"Short",Table1[[#This Row],[Duration]]&lt;180,"Medium",Table1[[#This Row],[Duration]]&lt;=240,"Long",TRUE,"Seasons")</f>
        <v>Medium</v>
      </c>
      <c r="P44" s="3" t="s">
        <v>251</v>
      </c>
    </row>
    <row r="45" spans="1:16" ht="56">
      <c r="A45" s="2" t="s">
        <v>296</v>
      </c>
      <c r="B45" s="2" t="s">
        <v>0</v>
      </c>
      <c r="C45" s="3" t="s">
        <v>297</v>
      </c>
      <c r="D45" s="3" t="s">
        <v>298</v>
      </c>
      <c r="E45" s="3" t="s">
        <v>299</v>
      </c>
      <c r="F45" s="3" t="s">
        <v>1</v>
      </c>
      <c r="G45" s="7" t="s">
        <v>288</v>
      </c>
      <c r="H45" s="4">
        <v>2021</v>
      </c>
      <c r="I45" s="2">
        <v>1982</v>
      </c>
      <c r="J45" s="2">
        <f ca="1">YEAR(TODAY())-Table1[[#This Row],[Release_year]]</f>
        <v>44</v>
      </c>
      <c r="K45" s="2" t="s">
        <v>124</v>
      </c>
      <c r="L45" s="2" t="str">
        <f>_xlfn.XLOOKUP(Table1[[#This Row],[Rating]],Ratings!A$2:A$15,Ratings!B$2:B$15)</f>
        <v>Adult</v>
      </c>
      <c r="M45" s="2" t="str">
        <f>_xlfn.XLOOKUP(Table1[[#This Row],[Rating Category]],Recommendation!A$2:A$6,Recommendation!B$2:B$6)</f>
        <v>Restricted</v>
      </c>
      <c r="N45" s="2">
        <v>117</v>
      </c>
      <c r="O45" s="2" t="str" cm="1">
        <f t="array" ref="O45">_xlfn.IFS(Table1[[#This Row],[Duration]]&lt;90,"Short",Table1[[#This Row],[Duration]]&lt;180,"Medium",Table1[[#This Row],[Duration]]&lt;=240,"Long",TRUE,"Seasons")</f>
        <v>Medium</v>
      </c>
      <c r="P45" s="3" t="s">
        <v>300</v>
      </c>
    </row>
    <row r="46" spans="1:16" ht="56">
      <c r="A46" s="2" t="s">
        <v>302</v>
      </c>
      <c r="B46" s="2" t="s">
        <v>0</v>
      </c>
      <c r="C46" s="3" t="s">
        <v>303</v>
      </c>
      <c r="D46" s="3" t="s">
        <v>304</v>
      </c>
      <c r="E46" s="3" t="s">
        <v>305</v>
      </c>
      <c r="F46" s="3" t="s">
        <v>306</v>
      </c>
      <c r="G46" s="7" t="s">
        <v>288</v>
      </c>
      <c r="H46" s="4">
        <v>2021</v>
      </c>
      <c r="I46" s="2">
        <v>2015</v>
      </c>
      <c r="J46" s="2">
        <f ca="1">YEAR(TODAY())-Table1[[#This Row],[Release_year]]</f>
        <v>11</v>
      </c>
      <c r="K46" s="2" t="s">
        <v>124</v>
      </c>
      <c r="L46" s="2" t="str">
        <f>_xlfn.XLOOKUP(Table1[[#This Row],[Rating]],Ratings!A$2:A$15,Ratings!B$2:B$15)</f>
        <v>Adult</v>
      </c>
      <c r="M46" s="2" t="str">
        <f>_xlfn.XLOOKUP(Table1[[#This Row],[Rating Category]],Recommendation!A$2:A$6,Recommendation!B$2:B$6)</f>
        <v>Restricted</v>
      </c>
      <c r="N46" s="2">
        <v>121</v>
      </c>
      <c r="O46" s="2" t="str" cm="1">
        <f t="array" ref="O46">_xlfn.IFS(Table1[[#This Row],[Duration]]&lt;90,"Short",Table1[[#This Row],[Duration]]&lt;180,"Medium",Table1[[#This Row],[Duration]]&lt;=240,"Long",TRUE,"Seasons")</f>
        <v>Medium</v>
      </c>
      <c r="P46" s="3" t="s">
        <v>307</v>
      </c>
    </row>
    <row r="47" spans="1:16" ht="56">
      <c r="A47" s="2" t="s">
        <v>308</v>
      </c>
      <c r="B47" s="2" t="s">
        <v>0</v>
      </c>
      <c r="C47" s="3" t="s">
        <v>309</v>
      </c>
      <c r="D47" s="3" t="s">
        <v>310</v>
      </c>
      <c r="E47" s="3" t="s">
        <v>311</v>
      </c>
      <c r="F47" s="3" t="s">
        <v>312</v>
      </c>
      <c r="G47" s="7" t="s">
        <v>288</v>
      </c>
      <c r="H47" s="4">
        <v>2021</v>
      </c>
      <c r="I47" s="2">
        <v>1994</v>
      </c>
      <c r="J47" s="2">
        <f ca="1">YEAR(TODAY())-Table1[[#This Row],[Release_year]]</f>
        <v>32</v>
      </c>
      <c r="K47" s="2" t="s">
        <v>2</v>
      </c>
      <c r="L47" s="2" t="str">
        <f>_xlfn.XLOOKUP(Table1[[#This Row],[Rating]],Ratings!A$2:A$15,Ratings!B$2:B$15)</f>
        <v>Teen</v>
      </c>
      <c r="M47" s="2" t="str">
        <f>_xlfn.XLOOKUP(Table1[[#This Row],[Rating Category]],Recommendation!A$2:A$6,Recommendation!B$2:B$6)</f>
        <v>Guidance</v>
      </c>
      <c r="N47" s="2">
        <v>142</v>
      </c>
      <c r="O47" s="2" t="str" cm="1">
        <f t="array" ref="O47">_xlfn.IFS(Table1[[#This Row],[Duration]]&lt;90,"Short",Table1[[#This Row],[Duration]]&lt;180,"Medium",Table1[[#This Row],[Duration]]&lt;=240,"Long",TRUE,"Seasons")</f>
        <v>Medium</v>
      </c>
      <c r="P47" s="3" t="s">
        <v>98</v>
      </c>
    </row>
    <row r="48" spans="1:16" ht="56">
      <c r="A48" s="2" t="s">
        <v>313</v>
      </c>
      <c r="B48" s="2" t="s">
        <v>0</v>
      </c>
      <c r="C48" s="3" t="s">
        <v>314</v>
      </c>
      <c r="D48" s="3" t="s">
        <v>315</v>
      </c>
      <c r="E48" s="3" t="s">
        <v>316</v>
      </c>
      <c r="F48" s="3" t="s">
        <v>317</v>
      </c>
      <c r="G48" s="7" t="s">
        <v>288</v>
      </c>
      <c r="H48" s="4">
        <v>2021</v>
      </c>
      <c r="I48" s="2">
        <v>1993</v>
      </c>
      <c r="J48" s="2">
        <f ca="1">YEAR(TODAY())-Table1[[#This Row],[Release_year]]</f>
        <v>33</v>
      </c>
      <c r="K48" s="2" t="s">
        <v>124</v>
      </c>
      <c r="L48" s="2" t="str">
        <f>_xlfn.XLOOKUP(Table1[[#This Row],[Rating]],Ratings!A$2:A$15,Ratings!B$2:B$15)</f>
        <v>Adult</v>
      </c>
      <c r="M48" s="2" t="str">
        <f>_xlfn.XLOOKUP(Table1[[#This Row],[Rating Category]],Recommendation!A$2:A$6,Recommendation!B$2:B$6)</f>
        <v>Restricted</v>
      </c>
      <c r="N48" s="2">
        <v>113</v>
      </c>
      <c r="O48" s="2" t="str" cm="1">
        <f t="array" ref="O48">_xlfn.IFS(Table1[[#This Row],[Duration]]&lt;90,"Short",Table1[[#This Row],[Duration]]&lt;180,"Medium",Table1[[#This Row],[Duration]]&lt;=240,"Long",TRUE,"Seasons")</f>
        <v>Medium</v>
      </c>
      <c r="P48" s="3" t="s">
        <v>125</v>
      </c>
    </row>
    <row r="49" spans="1:16" ht="56">
      <c r="A49" s="2" t="s">
        <v>318</v>
      </c>
      <c r="B49" s="2" t="s">
        <v>0</v>
      </c>
      <c r="C49" s="3" t="s">
        <v>319</v>
      </c>
      <c r="D49" s="3" t="s">
        <v>320</v>
      </c>
      <c r="E49" s="3" t="s">
        <v>321</v>
      </c>
      <c r="F49" s="3" t="s">
        <v>322</v>
      </c>
      <c r="G49" s="7" t="s">
        <v>288</v>
      </c>
      <c r="H49" s="4">
        <v>2021</v>
      </c>
      <c r="I49" s="2">
        <v>2003</v>
      </c>
      <c r="J49" s="2">
        <f ca="1">YEAR(TODAY())-Table1[[#This Row],[Release_year]]</f>
        <v>23</v>
      </c>
      <c r="K49" s="2" t="s">
        <v>124</v>
      </c>
      <c r="L49" s="2" t="str">
        <f>_xlfn.XLOOKUP(Table1[[#This Row],[Rating]],Ratings!A$2:A$15,Ratings!B$2:B$15)</f>
        <v>Adult</v>
      </c>
      <c r="M49" s="2" t="str">
        <f>_xlfn.XLOOKUP(Table1[[#This Row],[Rating Category]],Recommendation!A$2:A$6,Recommendation!B$2:B$6)</f>
        <v>Restricted</v>
      </c>
      <c r="N49" s="2">
        <v>154</v>
      </c>
      <c r="O49" s="2" t="str" cm="1">
        <f t="array" ref="O49">_xlfn.IFS(Table1[[#This Row],[Duration]]&lt;90,"Short",Table1[[#This Row],[Duration]]&lt;180,"Medium",Table1[[#This Row],[Duration]]&lt;=240,"Long",TRUE,"Seasons")</f>
        <v>Medium</v>
      </c>
      <c r="P49" s="3" t="s">
        <v>264</v>
      </c>
    </row>
    <row r="50" spans="1:16" ht="56">
      <c r="A50" s="2" t="s">
        <v>323</v>
      </c>
      <c r="B50" s="2" t="s">
        <v>0</v>
      </c>
      <c r="C50" s="3" t="s">
        <v>324</v>
      </c>
      <c r="D50" s="3" t="s">
        <v>325</v>
      </c>
      <c r="E50" s="3" t="s">
        <v>326</v>
      </c>
      <c r="F50" s="3" t="s">
        <v>327</v>
      </c>
      <c r="G50" s="7" t="s">
        <v>288</v>
      </c>
      <c r="H50" s="4">
        <v>2021</v>
      </c>
      <c r="I50" s="2">
        <v>2001</v>
      </c>
      <c r="J50" s="2">
        <f ca="1">YEAR(TODAY())-Table1[[#This Row],[Release_year]]</f>
        <v>25</v>
      </c>
      <c r="K50" s="2" t="s">
        <v>16</v>
      </c>
      <c r="L50" s="2" t="str">
        <f>_xlfn.XLOOKUP(Table1[[#This Row],[Rating]],Ratings!A$2:A$15,Ratings!B$2:B$15)</f>
        <v>Family</v>
      </c>
      <c r="M50" s="2" t="str">
        <f>_xlfn.XLOOKUP(Table1[[#This Row],[Rating Category]],Recommendation!A$2:A$6,Recommendation!B$2:B$6)</f>
        <v>Guidance</v>
      </c>
      <c r="N50" s="2">
        <v>95</v>
      </c>
      <c r="O50" s="2" t="str" cm="1">
        <f t="array" ref="O50">_xlfn.IFS(Table1[[#This Row],[Duration]]&lt;90,"Short",Table1[[#This Row],[Duration]]&lt;180,"Medium",Table1[[#This Row],[Duration]]&lt;=240,"Long",TRUE,"Seasons")</f>
        <v>Medium</v>
      </c>
      <c r="P50" s="3" t="s">
        <v>328</v>
      </c>
    </row>
    <row r="51" spans="1:16" ht="56">
      <c r="A51" s="2" t="s">
        <v>329</v>
      </c>
      <c r="B51" s="2" t="s">
        <v>0</v>
      </c>
      <c r="C51" s="3" t="s">
        <v>330</v>
      </c>
      <c r="D51" s="3" t="s">
        <v>292</v>
      </c>
      <c r="E51" s="3" t="s">
        <v>331</v>
      </c>
      <c r="F51" s="3" t="s">
        <v>1</v>
      </c>
      <c r="G51" s="7" t="s">
        <v>288</v>
      </c>
      <c r="H51" s="4">
        <v>2021</v>
      </c>
      <c r="I51" s="2">
        <v>2010</v>
      </c>
      <c r="J51" s="2">
        <f ca="1">YEAR(TODAY())-Table1[[#This Row],[Release_year]]</f>
        <v>16</v>
      </c>
      <c r="K51" s="2" t="s">
        <v>2</v>
      </c>
      <c r="L51" s="2" t="str">
        <f>_xlfn.XLOOKUP(Table1[[#This Row],[Rating]],Ratings!A$2:A$15,Ratings!B$2:B$15)</f>
        <v>Teen</v>
      </c>
      <c r="M51" s="2" t="str">
        <f>_xlfn.XLOOKUP(Table1[[#This Row],[Rating Category]],Recommendation!A$2:A$6,Recommendation!B$2:B$6)</f>
        <v>Guidance</v>
      </c>
      <c r="N51" s="2">
        <v>108</v>
      </c>
      <c r="O51" s="2" t="str" cm="1">
        <f t="array" ref="O51">_xlfn.IFS(Table1[[#This Row],[Duration]]&lt;90,"Short",Table1[[#This Row],[Duration]]&lt;180,"Medium",Table1[[#This Row],[Duration]]&lt;=240,"Long",TRUE,"Seasons")</f>
        <v>Medium</v>
      </c>
      <c r="P51" s="3" t="s">
        <v>264</v>
      </c>
    </row>
    <row r="52" spans="1:16" ht="70">
      <c r="A52" s="2" t="s">
        <v>332</v>
      </c>
      <c r="B52" s="2" t="s">
        <v>0</v>
      </c>
      <c r="C52" s="3" t="s">
        <v>333</v>
      </c>
      <c r="D52" s="3" t="s">
        <v>334</v>
      </c>
      <c r="E52" s="3" t="s">
        <v>335</v>
      </c>
      <c r="F52" s="3" t="s">
        <v>1</v>
      </c>
      <c r="G52" s="7" t="s">
        <v>288</v>
      </c>
      <c r="H52" s="4">
        <v>2021</v>
      </c>
      <c r="I52" s="2">
        <v>1989</v>
      </c>
      <c r="J52" s="2">
        <f ca="1">YEAR(TODAY())-Table1[[#This Row],[Release_year]]</f>
        <v>37</v>
      </c>
      <c r="K52" s="2" t="s">
        <v>124</v>
      </c>
      <c r="L52" s="2" t="str">
        <f>_xlfn.XLOOKUP(Table1[[#This Row],[Rating]],Ratings!A$2:A$15,Ratings!B$2:B$15)</f>
        <v>Adult</v>
      </c>
      <c r="M52" s="2" t="str">
        <f>_xlfn.XLOOKUP(Table1[[#This Row],[Rating Category]],Recommendation!A$2:A$6,Recommendation!B$2:B$6)</f>
        <v>Restricted</v>
      </c>
      <c r="N52" s="2">
        <v>120</v>
      </c>
      <c r="O52" s="2" t="str" cm="1">
        <f t="array" ref="O52">_xlfn.IFS(Table1[[#This Row],[Duration]]&lt;90,"Short",Table1[[#This Row],[Duration]]&lt;180,"Medium",Table1[[#This Row],[Duration]]&lt;=240,"Long",TRUE,"Seasons")</f>
        <v>Medium</v>
      </c>
      <c r="P52" s="3" t="s">
        <v>336</v>
      </c>
    </row>
    <row r="53" spans="1:16" ht="42">
      <c r="A53" s="2" t="s">
        <v>337</v>
      </c>
      <c r="B53" s="2" t="s">
        <v>0</v>
      </c>
      <c r="C53" s="3" t="s">
        <v>338</v>
      </c>
      <c r="D53" s="3" t="s">
        <v>339</v>
      </c>
      <c r="E53" s="3" t="s">
        <v>340</v>
      </c>
      <c r="F53" s="3" t="s">
        <v>341</v>
      </c>
      <c r="G53" s="7" t="s">
        <v>288</v>
      </c>
      <c r="H53" s="4">
        <v>2021</v>
      </c>
      <c r="I53" s="2">
        <v>2014</v>
      </c>
      <c r="J53" s="2">
        <f ca="1">YEAR(TODAY())-Table1[[#This Row],[Release_year]]</f>
        <v>12</v>
      </c>
      <c r="K53" s="2" t="s">
        <v>7</v>
      </c>
      <c r="L53" s="2" t="str">
        <f>_xlfn.XLOOKUP(Table1[[#This Row],[Rating]],Ratings!A$2:A$15,Ratings!B$2:B$15)</f>
        <v>Adult</v>
      </c>
      <c r="M53" s="2" t="str">
        <f>_xlfn.XLOOKUP(Table1[[#This Row],[Rating Category]],Recommendation!A$2:A$6,Recommendation!B$2:B$6)</f>
        <v>Restricted</v>
      </c>
      <c r="N53" s="2">
        <v>100</v>
      </c>
      <c r="O53" s="2" t="str" cm="1">
        <f t="array" ref="O53">_xlfn.IFS(Table1[[#This Row],[Duration]]&lt;90,"Short",Table1[[#This Row],[Duration]]&lt;180,"Medium",Table1[[#This Row],[Duration]]&lt;=240,"Long",TRUE,"Seasons")</f>
        <v>Medium</v>
      </c>
      <c r="P53" s="3" t="s">
        <v>89</v>
      </c>
    </row>
    <row r="54" spans="1:16" ht="42">
      <c r="A54" s="2" t="s">
        <v>342</v>
      </c>
      <c r="B54" s="2" t="s">
        <v>0</v>
      </c>
      <c r="C54" s="3" t="s">
        <v>343</v>
      </c>
      <c r="D54" s="3" t="s">
        <v>344</v>
      </c>
      <c r="E54" s="3" t="s">
        <v>345</v>
      </c>
      <c r="F54" s="3" t="s">
        <v>346</v>
      </c>
      <c r="G54" s="7" t="s">
        <v>288</v>
      </c>
      <c r="H54" s="4">
        <v>2021</v>
      </c>
      <c r="I54" s="2">
        <v>2015</v>
      </c>
      <c r="J54" s="2">
        <f ca="1">YEAR(TODAY())-Table1[[#This Row],[Release_year]]</f>
        <v>11</v>
      </c>
      <c r="K54" s="2" t="s">
        <v>124</v>
      </c>
      <c r="L54" s="2" t="str">
        <f>_xlfn.XLOOKUP(Table1[[#This Row],[Rating]],Ratings!A$2:A$15,Ratings!B$2:B$15)</f>
        <v>Adult</v>
      </c>
      <c r="M54" s="2" t="str">
        <f>_xlfn.XLOOKUP(Table1[[#This Row],[Rating Category]],Recommendation!A$2:A$6,Recommendation!B$2:B$6)</f>
        <v>Restricted</v>
      </c>
      <c r="N54" s="2">
        <v>82</v>
      </c>
      <c r="O54" s="2" t="str" cm="1">
        <f t="array" ref="O54">_xlfn.IFS(Table1[[#This Row],[Duration]]&lt;90,"Short",Table1[[#This Row],[Duration]]&lt;180,"Medium",Table1[[#This Row],[Duration]]&lt;=240,"Long",TRUE,"Seasons")</f>
        <v>Short</v>
      </c>
      <c r="P54" s="3" t="s">
        <v>125</v>
      </c>
    </row>
    <row r="55" spans="1:16" ht="56">
      <c r="A55" s="2" t="s">
        <v>347</v>
      </c>
      <c r="B55" s="2" t="s">
        <v>0</v>
      </c>
      <c r="C55" s="3" t="s">
        <v>348</v>
      </c>
      <c r="D55" s="3" t="s">
        <v>349</v>
      </c>
      <c r="E55" s="3" t="s">
        <v>350</v>
      </c>
      <c r="F55" s="3" t="s">
        <v>294</v>
      </c>
      <c r="G55" s="7" t="s">
        <v>288</v>
      </c>
      <c r="H55" s="4">
        <v>2021</v>
      </c>
      <c r="I55" s="2">
        <v>2007</v>
      </c>
      <c r="J55" s="2">
        <f ca="1">YEAR(TODAY())-Table1[[#This Row],[Release_year]]</f>
        <v>19</v>
      </c>
      <c r="K55" s="2" t="s">
        <v>2</v>
      </c>
      <c r="L55" s="2" t="str">
        <f>_xlfn.XLOOKUP(Table1[[#This Row],[Rating]],Ratings!A$2:A$15,Ratings!B$2:B$15)</f>
        <v>Teen</v>
      </c>
      <c r="M55" s="2" t="str">
        <f>_xlfn.XLOOKUP(Table1[[#This Row],[Rating Category]],Recommendation!A$2:A$6,Recommendation!B$2:B$6)</f>
        <v>Guidance</v>
      </c>
      <c r="N55" s="2">
        <v>124</v>
      </c>
      <c r="O55" s="2" t="str" cm="1">
        <f t="array" ref="O55">_xlfn.IFS(Table1[[#This Row],[Duration]]&lt;90,"Short",Table1[[#This Row],[Duration]]&lt;180,"Medium",Table1[[#This Row],[Duration]]&lt;=240,"Long",TRUE,"Seasons")</f>
        <v>Medium</v>
      </c>
      <c r="P55" s="3" t="s">
        <v>251</v>
      </c>
    </row>
    <row r="56" spans="1:16" ht="42">
      <c r="A56" s="2" t="s">
        <v>351</v>
      </c>
      <c r="B56" s="2" t="s">
        <v>0</v>
      </c>
      <c r="C56" s="3" t="s">
        <v>352</v>
      </c>
      <c r="D56" s="3" t="s">
        <v>353</v>
      </c>
      <c r="E56" s="3" t="s">
        <v>354</v>
      </c>
      <c r="F56" s="3" t="s">
        <v>1</v>
      </c>
      <c r="G56" s="7" t="s">
        <v>288</v>
      </c>
      <c r="H56" s="4">
        <v>2021</v>
      </c>
      <c r="I56" s="2">
        <v>2011</v>
      </c>
      <c r="J56" s="2">
        <f ca="1">YEAR(TODAY())-Table1[[#This Row],[Release_year]]</f>
        <v>15</v>
      </c>
      <c r="K56" s="2" t="s">
        <v>2</v>
      </c>
      <c r="L56" s="2" t="str">
        <f>_xlfn.XLOOKUP(Table1[[#This Row],[Rating]],Ratings!A$2:A$15,Ratings!B$2:B$15)</f>
        <v>Teen</v>
      </c>
      <c r="M56" s="2" t="str">
        <f>_xlfn.XLOOKUP(Table1[[#This Row],[Rating Category]],Recommendation!A$2:A$6,Recommendation!B$2:B$6)</f>
        <v>Guidance</v>
      </c>
      <c r="N56" s="2">
        <v>114</v>
      </c>
      <c r="O56" s="2" t="str" cm="1">
        <f t="array" ref="O56">_xlfn.IFS(Table1[[#This Row],[Duration]]&lt;90,"Short",Table1[[#This Row],[Duration]]&lt;180,"Medium",Table1[[#This Row],[Duration]]&lt;=240,"Long",TRUE,"Seasons")</f>
        <v>Medium</v>
      </c>
      <c r="P56" s="3" t="s">
        <v>307</v>
      </c>
    </row>
    <row r="57" spans="1:16" ht="56">
      <c r="A57" s="2" t="s">
        <v>355</v>
      </c>
      <c r="B57" s="2" t="s">
        <v>0</v>
      </c>
      <c r="C57" s="3" t="s">
        <v>356</v>
      </c>
      <c r="D57" s="3" t="s">
        <v>357</v>
      </c>
      <c r="E57" s="3" t="s">
        <v>358</v>
      </c>
      <c r="F57" s="3" t="s">
        <v>1</v>
      </c>
      <c r="G57" s="7" t="s">
        <v>288</v>
      </c>
      <c r="H57" s="4">
        <v>2021</v>
      </c>
      <c r="I57" s="2">
        <v>1990</v>
      </c>
      <c r="J57" s="2">
        <f ca="1">YEAR(TODAY())-Table1[[#This Row],[Release_year]]</f>
        <v>36</v>
      </c>
      <c r="K57" s="2" t="s">
        <v>124</v>
      </c>
      <c r="L57" s="2" t="str">
        <f>_xlfn.XLOOKUP(Table1[[#This Row],[Rating]],Ratings!A$2:A$15,Ratings!B$2:B$15)</f>
        <v>Adult</v>
      </c>
      <c r="M57" s="2" t="str">
        <f>_xlfn.XLOOKUP(Table1[[#This Row],[Rating Category]],Recommendation!A$2:A$6,Recommendation!B$2:B$6)</f>
        <v>Restricted</v>
      </c>
      <c r="N57" s="2">
        <v>104</v>
      </c>
      <c r="O57" s="2" t="str" cm="1">
        <f t="array" ref="O57">_xlfn.IFS(Table1[[#This Row],[Duration]]&lt;90,"Short",Table1[[#This Row],[Duration]]&lt;180,"Medium",Table1[[#This Row],[Duration]]&lt;=240,"Long",TRUE,"Seasons")</f>
        <v>Medium</v>
      </c>
      <c r="P57" s="3" t="s">
        <v>359</v>
      </c>
    </row>
    <row r="58" spans="1:16" ht="42">
      <c r="A58" s="2" t="s">
        <v>360</v>
      </c>
      <c r="B58" s="2" t="s">
        <v>0</v>
      </c>
      <c r="C58" s="3" t="s">
        <v>361</v>
      </c>
      <c r="D58" s="3" t="s">
        <v>362</v>
      </c>
      <c r="E58" s="3" t="s">
        <v>363</v>
      </c>
      <c r="F58" s="3" t="s">
        <v>1</v>
      </c>
      <c r="G58" s="7" t="s">
        <v>288</v>
      </c>
      <c r="H58" s="4">
        <v>2021</v>
      </c>
      <c r="I58" s="2">
        <v>1991</v>
      </c>
      <c r="J58" s="2">
        <f ca="1">YEAR(TODAY())-Table1[[#This Row],[Release_year]]</f>
        <v>35</v>
      </c>
      <c r="K58" s="2" t="s">
        <v>124</v>
      </c>
      <c r="L58" s="2" t="str">
        <f>_xlfn.XLOOKUP(Table1[[#This Row],[Rating]],Ratings!A$2:A$15,Ratings!B$2:B$15)</f>
        <v>Adult</v>
      </c>
      <c r="M58" s="2" t="str">
        <f>_xlfn.XLOOKUP(Table1[[#This Row],[Rating Category]],Recommendation!A$2:A$6,Recommendation!B$2:B$6)</f>
        <v>Restricted</v>
      </c>
      <c r="N58" s="2">
        <v>94</v>
      </c>
      <c r="O58" s="2" t="str" cm="1">
        <f t="array" ref="O58">_xlfn.IFS(Table1[[#This Row],[Duration]]&lt;90,"Short",Table1[[#This Row],[Duration]]&lt;180,"Medium",Table1[[#This Row],[Duration]]&lt;=240,"Long",TRUE,"Seasons")</f>
        <v>Medium</v>
      </c>
      <c r="P58" s="3" t="s">
        <v>364</v>
      </c>
    </row>
    <row r="59" spans="1:16" ht="56">
      <c r="A59" s="2" t="s">
        <v>365</v>
      </c>
      <c r="B59" s="2" t="s">
        <v>0</v>
      </c>
      <c r="C59" s="3" t="s">
        <v>366</v>
      </c>
      <c r="D59" s="3" t="s">
        <v>367</v>
      </c>
      <c r="E59" s="3" t="s">
        <v>368</v>
      </c>
      <c r="F59" s="3" t="s">
        <v>1</v>
      </c>
      <c r="G59" s="7" t="s">
        <v>288</v>
      </c>
      <c r="H59" s="4">
        <v>2021</v>
      </c>
      <c r="I59" s="2">
        <v>1994</v>
      </c>
      <c r="J59" s="2">
        <f ca="1">YEAR(TODAY())-Table1[[#This Row],[Release_year]]</f>
        <v>32</v>
      </c>
      <c r="K59" s="2" t="s">
        <v>124</v>
      </c>
      <c r="L59" s="2" t="str">
        <f>_xlfn.XLOOKUP(Table1[[#This Row],[Rating]],Ratings!A$2:A$15,Ratings!B$2:B$15)</f>
        <v>Adult</v>
      </c>
      <c r="M59" s="2" t="str">
        <f>_xlfn.XLOOKUP(Table1[[#This Row],[Rating Category]],Recommendation!A$2:A$6,Recommendation!B$2:B$6)</f>
        <v>Restricted</v>
      </c>
      <c r="N59" s="2">
        <v>94</v>
      </c>
      <c r="O59" s="2" t="str" cm="1">
        <f t="array" ref="O59">_xlfn.IFS(Table1[[#This Row],[Duration]]&lt;90,"Short",Table1[[#This Row],[Duration]]&lt;180,"Medium",Table1[[#This Row],[Duration]]&lt;=240,"Long",TRUE,"Seasons")</f>
        <v>Medium</v>
      </c>
      <c r="P59" s="3" t="s">
        <v>369</v>
      </c>
    </row>
    <row r="60" spans="1:16" ht="56">
      <c r="A60" s="2" t="s">
        <v>371</v>
      </c>
      <c r="B60" s="2" t="s">
        <v>0</v>
      </c>
      <c r="C60" s="3" t="s">
        <v>372</v>
      </c>
      <c r="D60" s="3" t="s">
        <v>373</v>
      </c>
      <c r="E60" s="3" t="s">
        <v>374</v>
      </c>
      <c r="F60" s="3" t="s">
        <v>1</v>
      </c>
      <c r="G60" s="7" t="s">
        <v>288</v>
      </c>
      <c r="H60" s="4">
        <v>2021</v>
      </c>
      <c r="I60" s="2">
        <v>1998</v>
      </c>
      <c r="J60" s="2">
        <f ca="1">YEAR(TODAY())-Table1[[#This Row],[Release_year]]</f>
        <v>28</v>
      </c>
      <c r="K60" s="2" t="s">
        <v>124</v>
      </c>
      <c r="L60" s="2" t="str">
        <f>_xlfn.XLOOKUP(Table1[[#This Row],[Rating]],Ratings!A$2:A$15,Ratings!B$2:B$15)</f>
        <v>Adult</v>
      </c>
      <c r="M60" s="2" t="str">
        <f>_xlfn.XLOOKUP(Table1[[#This Row],[Rating Category]],Recommendation!A$2:A$6,Recommendation!B$2:B$6)</f>
        <v>Restricted</v>
      </c>
      <c r="N60" s="2">
        <v>93</v>
      </c>
      <c r="O60" s="2" t="str" cm="1">
        <f t="array" ref="O60">_xlfn.IFS(Table1[[#This Row],[Duration]]&lt;90,"Short",Table1[[#This Row],[Duration]]&lt;180,"Medium",Table1[[#This Row],[Duration]]&lt;=240,"Long",TRUE,"Seasons")</f>
        <v>Medium</v>
      </c>
      <c r="P60" s="3" t="s">
        <v>328</v>
      </c>
    </row>
    <row r="61" spans="1:16" ht="70">
      <c r="A61" s="2" t="s">
        <v>375</v>
      </c>
      <c r="B61" s="2" t="s">
        <v>0</v>
      </c>
      <c r="C61" s="3" t="s">
        <v>376</v>
      </c>
      <c r="D61" s="3" t="s">
        <v>377</v>
      </c>
      <c r="E61" s="3" t="s">
        <v>378</v>
      </c>
      <c r="F61" s="3" t="s">
        <v>1</v>
      </c>
      <c r="G61" s="7" t="s">
        <v>288</v>
      </c>
      <c r="H61" s="4">
        <v>2021</v>
      </c>
      <c r="I61" s="2">
        <v>1999</v>
      </c>
      <c r="J61" s="2">
        <f ca="1">YEAR(TODAY())-Table1[[#This Row],[Release_year]]</f>
        <v>27</v>
      </c>
      <c r="K61" s="2" t="s">
        <v>124</v>
      </c>
      <c r="L61" s="2" t="str">
        <f>_xlfn.XLOOKUP(Table1[[#This Row],[Rating]],Ratings!A$2:A$15,Ratings!B$2:B$15)</f>
        <v>Adult</v>
      </c>
      <c r="M61" s="2" t="str">
        <f>_xlfn.XLOOKUP(Table1[[#This Row],[Rating Category]],Recommendation!A$2:A$6,Recommendation!B$2:B$6)</f>
        <v>Restricted</v>
      </c>
      <c r="N61" s="2">
        <v>97</v>
      </c>
      <c r="O61" s="2" t="str" cm="1">
        <f t="array" ref="O61">_xlfn.IFS(Table1[[#This Row],[Duration]]&lt;90,"Short",Table1[[#This Row],[Duration]]&lt;180,"Medium",Table1[[#This Row],[Duration]]&lt;=240,"Long",TRUE,"Seasons")</f>
        <v>Medium</v>
      </c>
      <c r="P61" s="3" t="s">
        <v>51</v>
      </c>
    </row>
    <row r="62" spans="1:16" ht="56">
      <c r="A62" s="2" t="s">
        <v>379</v>
      </c>
      <c r="B62" s="2" t="s">
        <v>0</v>
      </c>
      <c r="C62" s="3" t="s">
        <v>380</v>
      </c>
      <c r="D62" s="3" t="s">
        <v>381</v>
      </c>
      <c r="E62" s="3" t="s">
        <v>382</v>
      </c>
      <c r="F62" s="3" t="s">
        <v>383</v>
      </c>
      <c r="G62" s="7" t="s">
        <v>288</v>
      </c>
      <c r="H62" s="4">
        <v>2021</v>
      </c>
      <c r="I62" s="2">
        <v>2005</v>
      </c>
      <c r="J62" s="2">
        <f ca="1">YEAR(TODAY())-Table1[[#This Row],[Release_year]]</f>
        <v>21</v>
      </c>
      <c r="K62" s="2" t="s">
        <v>29</v>
      </c>
      <c r="L62" s="2" t="str">
        <f>_xlfn.XLOOKUP(Table1[[#This Row],[Rating]],Ratings!A$2:A$15,Ratings!B$2:B$15)</f>
        <v>Teen</v>
      </c>
      <c r="M62" s="2" t="str">
        <f>_xlfn.XLOOKUP(Table1[[#This Row],[Rating Category]],Recommendation!A$2:A$6,Recommendation!B$2:B$6)</f>
        <v>Guidance</v>
      </c>
      <c r="N62" s="2">
        <v>109</v>
      </c>
      <c r="O62" s="2" t="str" cm="1">
        <f t="array" ref="O62">_xlfn.IFS(Table1[[#This Row],[Duration]]&lt;90,"Short",Table1[[#This Row],[Duration]]&lt;180,"Medium",Table1[[#This Row],[Duration]]&lt;=240,"Long",TRUE,"Seasons")</f>
        <v>Medium</v>
      </c>
      <c r="P62" s="3" t="s">
        <v>384</v>
      </c>
    </row>
    <row r="63" spans="1:16" ht="28">
      <c r="A63" s="2" t="s">
        <v>385</v>
      </c>
      <c r="B63" s="2" t="s">
        <v>0</v>
      </c>
      <c r="C63" s="3" t="s">
        <v>386</v>
      </c>
      <c r="D63" s="3" t="s">
        <v>387</v>
      </c>
      <c r="E63" s="3" t="s">
        <v>388</v>
      </c>
      <c r="F63" s="3" t="s">
        <v>1</v>
      </c>
      <c r="G63" s="7" t="s">
        <v>288</v>
      </c>
      <c r="H63" s="4">
        <v>2021</v>
      </c>
      <c r="I63" s="2">
        <v>2016</v>
      </c>
      <c r="J63" s="2">
        <f ca="1">YEAR(TODAY())-Table1[[#This Row],[Release_year]]</f>
        <v>10</v>
      </c>
      <c r="K63" s="2" t="s">
        <v>7</v>
      </c>
      <c r="L63" s="2" t="str">
        <f>_xlfn.XLOOKUP(Table1[[#This Row],[Rating]],Ratings!A$2:A$15,Ratings!B$2:B$15)</f>
        <v>Adult</v>
      </c>
      <c r="M63" s="2" t="str">
        <f>_xlfn.XLOOKUP(Table1[[#This Row],[Rating Category]],Recommendation!A$2:A$6,Recommendation!B$2:B$6)</f>
        <v>Restricted</v>
      </c>
      <c r="N63" s="2">
        <v>88</v>
      </c>
      <c r="O63" s="2" t="str" cm="1">
        <f t="array" ref="O63">_xlfn.IFS(Table1[[#This Row],[Duration]]&lt;90,"Short",Table1[[#This Row],[Duration]]&lt;180,"Medium",Table1[[#This Row],[Duration]]&lt;=240,"Long",TRUE,"Seasons")</f>
        <v>Short</v>
      </c>
      <c r="P63" s="3" t="s">
        <v>72</v>
      </c>
    </row>
    <row r="64" spans="1:16" ht="56">
      <c r="A64" s="2" t="s">
        <v>390</v>
      </c>
      <c r="B64" s="2" t="s">
        <v>0</v>
      </c>
      <c r="C64" s="3" t="s">
        <v>391</v>
      </c>
      <c r="D64" s="3" t="s">
        <v>392</v>
      </c>
      <c r="E64" s="3" t="s">
        <v>393</v>
      </c>
      <c r="F64" s="3" t="s">
        <v>223</v>
      </c>
      <c r="G64" s="7" t="s">
        <v>288</v>
      </c>
      <c r="H64" s="4">
        <v>2021</v>
      </c>
      <c r="I64" s="2">
        <v>1986</v>
      </c>
      <c r="J64" s="2">
        <f ca="1">YEAR(TODAY())-Table1[[#This Row],[Release_year]]</f>
        <v>40</v>
      </c>
      <c r="K64" s="2" t="s">
        <v>16</v>
      </c>
      <c r="L64" s="2" t="str">
        <f>_xlfn.XLOOKUP(Table1[[#This Row],[Rating]],Ratings!A$2:A$15,Ratings!B$2:B$15)</f>
        <v>Family</v>
      </c>
      <c r="M64" s="2" t="str">
        <f>_xlfn.XLOOKUP(Table1[[#This Row],[Rating Category]],Recommendation!A$2:A$6,Recommendation!B$2:B$6)</f>
        <v>Guidance</v>
      </c>
      <c r="N64" s="2">
        <v>101</v>
      </c>
      <c r="O64" s="2" t="str" cm="1">
        <f t="array" ref="O64">_xlfn.IFS(Table1[[#This Row],[Duration]]&lt;90,"Short",Table1[[#This Row],[Duration]]&lt;180,"Medium",Table1[[#This Row],[Duration]]&lt;=240,"Long",TRUE,"Seasons")</f>
        <v>Medium</v>
      </c>
      <c r="P64" s="3" t="s">
        <v>394</v>
      </c>
    </row>
    <row r="65" spans="1:16" ht="70">
      <c r="A65" s="2" t="s">
        <v>395</v>
      </c>
      <c r="B65" s="2" t="s">
        <v>0</v>
      </c>
      <c r="C65" s="3" t="s">
        <v>396</v>
      </c>
      <c r="D65" s="3" t="s">
        <v>397</v>
      </c>
      <c r="E65" s="3" t="s">
        <v>398</v>
      </c>
      <c r="F65" s="3" t="s">
        <v>1</v>
      </c>
      <c r="G65" s="7" t="s">
        <v>288</v>
      </c>
      <c r="H65" s="4">
        <v>2021</v>
      </c>
      <c r="I65" s="2">
        <v>2010</v>
      </c>
      <c r="J65" s="2">
        <f ca="1">YEAR(TODAY())-Table1[[#This Row],[Release_year]]</f>
        <v>16</v>
      </c>
      <c r="K65" s="2" t="s">
        <v>16</v>
      </c>
      <c r="L65" s="2" t="str">
        <f>_xlfn.XLOOKUP(Table1[[#This Row],[Rating]],Ratings!A$2:A$15,Ratings!B$2:B$15)</f>
        <v>Family</v>
      </c>
      <c r="M65" s="2" t="str">
        <f>_xlfn.XLOOKUP(Table1[[#This Row],[Rating Category]],Recommendation!A$2:A$6,Recommendation!B$2:B$6)</f>
        <v>Guidance</v>
      </c>
      <c r="N65" s="2">
        <v>105</v>
      </c>
      <c r="O65" s="2" t="str" cm="1">
        <f t="array" ref="O65">_xlfn.IFS(Table1[[#This Row],[Duration]]&lt;90,"Short",Table1[[#This Row],[Duration]]&lt;180,"Medium",Table1[[#This Row],[Duration]]&lt;=240,"Long",TRUE,"Seasons")</f>
        <v>Medium</v>
      </c>
      <c r="P65" s="3" t="s">
        <v>399</v>
      </c>
    </row>
    <row r="66" spans="1:16" ht="42">
      <c r="A66" s="2" t="s">
        <v>400</v>
      </c>
      <c r="B66" s="2" t="s">
        <v>0</v>
      </c>
      <c r="C66" s="3" t="s">
        <v>401</v>
      </c>
      <c r="D66" s="3" t="s">
        <v>402</v>
      </c>
      <c r="E66" s="3" t="s">
        <v>403</v>
      </c>
      <c r="F66" s="3" t="s">
        <v>404</v>
      </c>
      <c r="G66" s="7" t="s">
        <v>288</v>
      </c>
      <c r="H66" s="4">
        <v>2021</v>
      </c>
      <c r="I66" s="2">
        <v>2018</v>
      </c>
      <c r="J66" s="2">
        <f ca="1">YEAR(TODAY())-Table1[[#This Row],[Release_year]]</f>
        <v>8</v>
      </c>
      <c r="K66" s="2" t="s">
        <v>29</v>
      </c>
      <c r="L66" s="2" t="str">
        <f>_xlfn.XLOOKUP(Table1[[#This Row],[Rating]],Ratings!A$2:A$15,Ratings!B$2:B$15)</f>
        <v>Teen</v>
      </c>
      <c r="M66" s="2" t="str">
        <f>_xlfn.XLOOKUP(Table1[[#This Row],[Rating Category]],Recommendation!A$2:A$6,Recommendation!B$2:B$6)</f>
        <v>Guidance</v>
      </c>
      <c r="N66" s="2">
        <v>102</v>
      </c>
      <c r="O66" s="2" t="str" cm="1">
        <f t="array" ref="O66">_xlfn.IFS(Table1[[#This Row],[Duration]]&lt;90,"Short",Table1[[#This Row],[Duration]]&lt;180,"Medium",Table1[[#This Row],[Duration]]&lt;=240,"Long",TRUE,"Seasons")</f>
        <v>Medium</v>
      </c>
      <c r="P66" s="3" t="s">
        <v>214</v>
      </c>
    </row>
    <row r="67" spans="1:16" ht="56">
      <c r="A67" s="2" t="s">
        <v>405</v>
      </c>
      <c r="B67" s="2" t="s">
        <v>0</v>
      </c>
      <c r="C67" s="3" t="s">
        <v>406</v>
      </c>
      <c r="D67" s="3" t="s">
        <v>407</v>
      </c>
      <c r="E67" s="3" t="s">
        <v>408</v>
      </c>
      <c r="F67" s="3" t="s">
        <v>1</v>
      </c>
      <c r="G67" s="7" t="s">
        <v>288</v>
      </c>
      <c r="H67" s="4">
        <v>2021</v>
      </c>
      <c r="I67" s="2">
        <v>2003</v>
      </c>
      <c r="J67" s="2">
        <f ca="1">YEAR(TODAY())-Table1[[#This Row],[Release_year]]</f>
        <v>23</v>
      </c>
      <c r="K67" s="2" t="s">
        <v>2</v>
      </c>
      <c r="L67" s="2" t="str">
        <f>_xlfn.XLOOKUP(Table1[[#This Row],[Rating]],Ratings!A$2:A$15,Ratings!B$2:B$15)</f>
        <v>Teen</v>
      </c>
      <c r="M67" s="2" t="str">
        <f>_xlfn.XLOOKUP(Table1[[#This Row],[Rating Category]],Recommendation!A$2:A$6,Recommendation!B$2:B$6)</f>
        <v>Guidance</v>
      </c>
      <c r="N67" s="2">
        <v>101</v>
      </c>
      <c r="O67" s="2" t="str" cm="1">
        <f t="array" ref="O67">_xlfn.IFS(Table1[[#This Row],[Duration]]&lt;90,"Short",Table1[[#This Row],[Duration]]&lt;180,"Medium",Table1[[#This Row],[Duration]]&lt;=240,"Long",TRUE,"Seasons")</f>
        <v>Medium</v>
      </c>
      <c r="P67" s="3" t="s">
        <v>254</v>
      </c>
    </row>
    <row r="68" spans="1:16" ht="56">
      <c r="A68" s="2" t="s">
        <v>409</v>
      </c>
      <c r="B68" s="2" t="s">
        <v>0</v>
      </c>
      <c r="C68" s="3" t="s">
        <v>410</v>
      </c>
      <c r="D68" s="3" t="s">
        <v>411</v>
      </c>
      <c r="E68" s="3" t="s">
        <v>412</v>
      </c>
      <c r="F68" s="3" t="s">
        <v>413</v>
      </c>
      <c r="G68" s="7" t="s">
        <v>288</v>
      </c>
      <c r="H68" s="4">
        <v>2021</v>
      </c>
      <c r="I68" s="2">
        <v>2010</v>
      </c>
      <c r="J68" s="2">
        <f ca="1">YEAR(TODAY())-Table1[[#This Row],[Release_year]]</f>
        <v>16</v>
      </c>
      <c r="K68" s="2" t="s">
        <v>7</v>
      </c>
      <c r="L68" s="2" t="str">
        <f>_xlfn.XLOOKUP(Table1[[#This Row],[Rating]],Ratings!A$2:A$15,Ratings!B$2:B$15)</f>
        <v>Adult</v>
      </c>
      <c r="M68" s="2" t="str">
        <f>_xlfn.XLOOKUP(Table1[[#This Row],[Rating Category]],Recommendation!A$2:A$6,Recommendation!B$2:B$6)</f>
        <v>Restricted</v>
      </c>
      <c r="N68" s="2">
        <v>103</v>
      </c>
      <c r="O68" s="2" t="str" cm="1">
        <f t="array" ref="O68">_xlfn.IFS(Table1[[#This Row],[Duration]]&lt;90,"Short",Table1[[#This Row],[Duration]]&lt;180,"Medium",Table1[[#This Row],[Duration]]&lt;=240,"Long",TRUE,"Seasons")</f>
        <v>Medium</v>
      </c>
      <c r="P68" s="3" t="s">
        <v>192</v>
      </c>
    </row>
    <row r="69" spans="1:16" ht="56">
      <c r="A69" s="2" t="s">
        <v>414</v>
      </c>
      <c r="B69" s="2" t="s">
        <v>0</v>
      </c>
      <c r="C69" s="3" t="s">
        <v>415</v>
      </c>
      <c r="D69" s="3" t="s">
        <v>416</v>
      </c>
      <c r="E69" s="3" t="s">
        <v>417</v>
      </c>
      <c r="F69" s="3" t="s">
        <v>1</v>
      </c>
      <c r="G69" s="7" t="s">
        <v>288</v>
      </c>
      <c r="H69" s="4">
        <v>2021</v>
      </c>
      <c r="I69" s="2">
        <v>1996</v>
      </c>
      <c r="J69" s="2">
        <f ca="1">YEAR(TODAY())-Table1[[#This Row],[Release_year]]</f>
        <v>30</v>
      </c>
      <c r="K69" s="2" t="s">
        <v>2</v>
      </c>
      <c r="L69" s="2" t="str">
        <f>_xlfn.XLOOKUP(Table1[[#This Row],[Rating]],Ratings!A$2:A$15,Ratings!B$2:B$15)</f>
        <v>Teen</v>
      </c>
      <c r="M69" s="2" t="str">
        <f>_xlfn.XLOOKUP(Table1[[#This Row],[Rating Category]],Recommendation!A$2:A$6,Recommendation!B$2:B$6)</f>
        <v>Guidance</v>
      </c>
      <c r="N69" s="2">
        <v>106</v>
      </c>
      <c r="O69" s="2" t="str" cm="1">
        <f t="array" ref="O69">_xlfn.IFS(Table1[[#This Row],[Duration]]&lt;90,"Short",Table1[[#This Row],[Duration]]&lt;180,"Medium",Table1[[#This Row],[Duration]]&lt;=240,"Long",TRUE,"Seasons")</f>
        <v>Medium</v>
      </c>
      <c r="P69" s="3" t="s">
        <v>418</v>
      </c>
    </row>
    <row r="70" spans="1:16" ht="56">
      <c r="A70" s="2" t="s">
        <v>419</v>
      </c>
      <c r="B70" s="2" t="s">
        <v>0</v>
      </c>
      <c r="C70" s="3" t="s">
        <v>420</v>
      </c>
      <c r="D70" s="3" t="s">
        <v>357</v>
      </c>
      <c r="E70" s="3" t="s">
        <v>421</v>
      </c>
      <c r="F70" s="3" t="s">
        <v>422</v>
      </c>
      <c r="G70" s="7" t="s">
        <v>288</v>
      </c>
      <c r="H70" s="4">
        <v>2021</v>
      </c>
      <c r="I70" s="2">
        <v>2017</v>
      </c>
      <c r="J70" s="2">
        <f ca="1">YEAR(TODAY())-Table1[[#This Row],[Release_year]]</f>
        <v>9</v>
      </c>
      <c r="K70" s="2" t="s">
        <v>2</v>
      </c>
      <c r="L70" s="2" t="str">
        <f>_xlfn.XLOOKUP(Table1[[#This Row],[Rating]],Ratings!A$2:A$15,Ratings!B$2:B$15)</f>
        <v>Teen</v>
      </c>
      <c r="M70" s="2" t="str">
        <f>_xlfn.XLOOKUP(Table1[[#This Row],[Rating Category]],Recommendation!A$2:A$6,Recommendation!B$2:B$6)</f>
        <v>Guidance</v>
      </c>
      <c r="N70" s="2">
        <v>118</v>
      </c>
      <c r="O70" s="2" t="str" cm="1">
        <f t="array" ref="O70">_xlfn.IFS(Table1[[#This Row],[Duration]]&lt;90,"Short",Table1[[#This Row],[Duration]]&lt;180,"Medium",Table1[[#This Row],[Duration]]&lt;=240,"Long",TRUE,"Seasons")</f>
        <v>Medium</v>
      </c>
      <c r="P70" s="3" t="s">
        <v>251</v>
      </c>
    </row>
    <row r="71" spans="1:16" ht="56">
      <c r="A71" s="2" t="s">
        <v>423</v>
      </c>
      <c r="B71" s="2" t="s">
        <v>0</v>
      </c>
      <c r="C71" s="3" t="s">
        <v>424</v>
      </c>
      <c r="D71" s="3" t="s">
        <v>425</v>
      </c>
      <c r="E71" s="3" t="s">
        <v>426</v>
      </c>
      <c r="F71" s="3" t="s">
        <v>1</v>
      </c>
      <c r="G71" s="7" t="s">
        <v>288</v>
      </c>
      <c r="H71" s="4">
        <v>2021</v>
      </c>
      <c r="I71" s="2">
        <v>2003</v>
      </c>
      <c r="J71" s="2">
        <f ca="1">YEAR(TODAY())-Table1[[#This Row],[Release_year]]</f>
        <v>23</v>
      </c>
      <c r="K71" s="2" t="s">
        <v>124</v>
      </c>
      <c r="L71" s="2" t="str">
        <f>_xlfn.XLOOKUP(Table1[[#This Row],[Rating]],Ratings!A$2:A$15,Ratings!B$2:B$15)</f>
        <v>Adult</v>
      </c>
      <c r="M71" s="2" t="str">
        <f>_xlfn.XLOOKUP(Table1[[#This Row],[Rating Category]],Recommendation!A$2:A$6,Recommendation!B$2:B$6)</f>
        <v>Restricted</v>
      </c>
      <c r="N71" s="2">
        <v>86</v>
      </c>
      <c r="O71" s="2" t="str" cm="1">
        <f t="array" ref="O71">_xlfn.IFS(Table1[[#This Row],[Duration]]&lt;90,"Short",Table1[[#This Row],[Duration]]&lt;180,"Medium",Table1[[#This Row],[Duration]]&lt;=240,"Long",TRUE,"Seasons")</f>
        <v>Short</v>
      </c>
      <c r="P71" s="3" t="s">
        <v>254</v>
      </c>
    </row>
    <row r="72" spans="1:16" ht="56">
      <c r="A72" s="2" t="s">
        <v>427</v>
      </c>
      <c r="B72" s="2" t="s">
        <v>0</v>
      </c>
      <c r="C72" s="3" t="s">
        <v>428</v>
      </c>
      <c r="D72" s="3" t="s">
        <v>429</v>
      </c>
      <c r="E72" s="3" t="s">
        <v>430</v>
      </c>
      <c r="F72" s="3" t="s">
        <v>1</v>
      </c>
      <c r="G72" s="7" t="s">
        <v>288</v>
      </c>
      <c r="H72" s="4">
        <v>2021</v>
      </c>
      <c r="I72" s="2">
        <v>1999</v>
      </c>
      <c r="J72" s="2">
        <f ca="1">YEAR(TODAY())-Table1[[#This Row],[Release_year]]</f>
        <v>27</v>
      </c>
      <c r="K72" s="2" t="s">
        <v>2</v>
      </c>
      <c r="L72" s="2" t="str">
        <f>_xlfn.XLOOKUP(Table1[[#This Row],[Rating]],Ratings!A$2:A$15,Ratings!B$2:B$15)</f>
        <v>Teen</v>
      </c>
      <c r="M72" s="2" t="str">
        <f>_xlfn.XLOOKUP(Table1[[#This Row],[Rating Category]],Recommendation!A$2:A$6,Recommendation!B$2:B$6)</f>
        <v>Guidance</v>
      </c>
      <c r="N72" s="2">
        <v>121</v>
      </c>
      <c r="O72" s="2" t="str" cm="1">
        <f t="array" ref="O72">_xlfn.IFS(Table1[[#This Row],[Duration]]&lt;90,"Short",Table1[[#This Row],[Duration]]&lt;180,"Medium",Table1[[#This Row],[Duration]]&lt;=240,"Long",TRUE,"Seasons")</f>
        <v>Medium</v>
      </c>
      <c r="P72" s="3" t="s">
        <v>328</v>
      </c>
    </row>
    <row r="73" spans="1:16" ht="42">
      <c r="A73" s="2" t="s">
        <v>431</v>
      </c>
      <c r="B73" s="2" t="s">
        <v>0</v>
      </c>
      <c r="C73" s="3" t="s">
        <v>432</v>
      </c>
      <c r="D73" s="3" t="s">
        <v>433</v>
      </c>
      <c r="E73" s="3" t="s">
        <v>434</v>
      </c>
      <c r="F73" s="3" t="s">
        <v>435</v>
      </c>
      <c r="G73" s="7" t="s">
        <v>288</v>
      </c>
      <c r="H73" s="4">
        <v>2021</v>
      </c>
      <c r="I73" s="2">
        <v>1984</v>
      </c>
      <c r="J73" s="2">
        <f ca="1">YEAR(TODAY())-Table1[[#This Row],[Release_year]]</f>
        <v>42</v>
      </c>
      <c r="K73" s="2" t="s">
        <v>124</v>
      </c>
      <c r="L73" s="2" t="str">
        <f>_xlfn.XLOOKUP(Table1[[#This Row],[Rating]],Ratings!A$2:A$15,Ratings!B$2:B$15)</f>
        <v>Adult</v>
      </c>
      <c r="M73" s="2" t="str">
        <f>_xlfn.XLOOKUP(Table1[[#This Row],[Rating Category]],Recommendation!A$2:A$6,Recommendation!B$2:B$6)</f>
        <v>Restricted</v>
      </c>
      <c r="N73" s="2">
        <v>229</v>
      </c>
      <c r="O73" s="2" t="str" cm="1">
        <f t="array" ref="O73">_xlfn.IFS(Table1[[#This Row],[Duration]]&lt;90,"Short",Table1[[#This Row],[Duration]]&lt;180,"Medium",Table1[[#This Row],[Duration]]&lt;=240,"Long",TRUE,"Seasons")</f>
        <v>Long</v>
      </c>
      <c r="P73" s="3" t="s">
        <v>436</v>
      </c>
    </row>
    <row r="74" spans="1:16" ht="56">
      <c r="A74" s="2" t="s">
        <v>437</v>
      </c>
      <c r="B74" s="2" t="s">
        <v>0</v>
      </c>
      <c r="C74" s="3" t="s">
        <v>438</v>
      </c>
      <c r="D74" s="3" t="s">
        <v>439</v>
      </c>
      <c r="E74" s="3" t="s">
        <v>440</v>
      </c>
      <c r="F74" s="3" t="s">
        <v>287</v>
      </c>
      <c r="G74" s="7" t="s">
        <v>288</v>
      </c>
      <c r="H74" s="4">
        <v>2021</v>
      </c>
      <c r="I74" s="2">
        <v>2008</v>
      </c>
      <c r="J74" s="2">
        <f ca="1">YEAR(TODAY())-Table1[[#This Row],[Release_year]]</f>
        <v>18</v>
      </c>
      <c r="K74" s="2" t="s">
        <v>16</v>
      </c>
      <c r="L74" s="2" t="str">
        <f>_xlfn.XLOOKUP(Table1[[#This Row],[Rating]],Ratings!A$2:A$15,Ratings!B$2:B$15)</f>
        <v>Family</v>
      </c>
      <c r="M74" s="2" t="str">
        <f>_xlfn.XLOOKUP(Table1[[#This Row],[Rating Category]],Recommendation!A$2:A$6,Recommendation!B$2:B$6)</f>
        <v>Guidance</v>
      </c>
      <c r="N74" s="2">
        <v>76</v>
      </c>
      <c r="O74" s="2" t="str" cm="1">
        <f t="array" ref="O74">_xlfn.IFS(Table1[[#This Row],[Duration]]&lt;90,"Short",Table1[[#This Row],[Duration]]&lt;180,"Medium",Table1[[#This Row],[Duration]]&lt;=240,"Long",TRUE,"Seasons")</f>
        <v>Short</v>
      </c>
      <c r="P74" s="3" t="s">
        <v>46</v>
      </c>
    </row>
    <row r="75" spans="1:16" ht="56">
      <c r="A75" s="2" t="s">
        <v>441</v>
      </c>
      <c r="B75" s="2" t="s">
        <v>0</v>
      </c>
      <c r="C75" s="3" t="s">
        <v>442</v>
      </c>
      <c r="D75" s="3" t="s">
        <v>443</v>
      </c>
      <c r="E75" s="3" t="s">
        <v>444</v>
      </c>
      <c r="F75" s="3" t="s">
        <v>1</v>
      </c>
      <c r="G75" s="7" t="s">
        <v>288</v>
      </c>
      <c r="H75" s="4">
        <v>2021</v>
      </c>
      <c r="I75" s="2">
        <v>2001</v>
      </c>
      <c r="J75" s="2">
        <f ca="1">YEAR(TODAY())-Table1[[#This Row],[Release_year]]</f>
        <v>25</v>
      </c>
      <c r="K75" s="2" t="s">
        <v>16</v>
      </c>
      <c r="L75" s="2" t="str">
        <f>_xlfn.XLOOKUP(Table1[[#This Row],[Rating]],Ratings!A$2:A$15,Ratings!B$2:B$15)</f>
        <v>Family</v>
      </c>
      <c r="M75" s="2" t="str">
        <f>_xlfn.XLOOKUP(Table1[[#This Row],[Rating Category]],Recommendation!A$2:A$6,Recommendation!B$2:B$6)</f>
        <v>Guidance</v>
      </c>
      <c r="N75" s="2">
        <v>95</v>
      </c>
      <c r="O75" s="2" t="str" cm="1">
        <f t="array" ref="O75">_xlfn.IFS(Table1[[#This Row],[Duration]]&lt;90,"Short",Table1[[#This Row],[Duration]]&lt;180,"Medium",Table1[[#This Row],[Duration]]&lt;=240,"Long",TRUE,"Seasons")</f>
        <v>Medium</v>
      </c>
      <c r="P75" s="3" t="s">
        <v>445</v>
      </c>
    </row>
    <row r="76" spans="1:16" ht="42">
      <c r="A76" s="2" t="s">
        <v>446</v>
      </c>
      <c r="B76" s="2" t="s">
        <v>0</v>
      </c>
      <c r="C76" s="3" t="s">
        <v>447</v>
      </c>
      <c r="D76" s="3" t="s">
        <v>448</v>
      </c>
      <c r="E76" s="3" t="s">
        <v>449</v>
      </c>
      <c r="F76" s="3" t="s">
        <v>1</v>
      </c>
      <c r="G76" s="7" t="s">
        <v>288</v>
      </c>
      <c r="H76" s="4">
        <v>2021</v>
      </c>
      <c r="I76" s="2">
        <v>2006</v>
      </c>
      <c r="J76" s="2">
        <f ca="1">YEAR(TODAY())-Table1[[#This Row],[Release_year]]</f>
        <v>20</v>
      </c>
      <c r="K76" s="2" t="s">
        <v>2</v>
      </c>
      <c r="L76" s="2" t="str">
        <f>_xlfn.XLOOKUP(Table1[[#This Row],[Rating]],Ratings!A$2:A$15,Ratings!B$2:B$15)</f>
        <v>Teen</v>
      </c>
      <c r="M76" s="2" t="str">
        <f>_xlfn.XLOOKUP(Table1[[#This Row],[Rating Category]],Recommendation!A$2:A$6,Recommendation!B$2:B$6)</f>
        <v>Guidance</v>
      </c>
      <c r="N76" s="2">
        <v>98</v>
      </c>
      <c r="O76" s="2" t="str" cm="1">
        <f t="array" ref="O76">_xlfn.IFS(Table1[[#This Row],[Duration]]&lt;90,"Short",Table1[[#This Row],[Duration]]&lt;180,"Medium",Table1[[#This Row],[Duration]]&lt;=240,"Long",TRUE,"Seasons")</f>
        <v>Medium</v>
      </c>
      <c r="P76" s="3" t="s">
        <v>98</v>
      </c>
    </row>
    <row r="77" spans="1:16" ht="126">
      <c r="A77" s="2" t="s">
        <v>450</v>
      </c>
      <c r="B77" s="2" t="s">
        <v>0</v>
      </c>
      <c r="C77" s="3" t="s">
        <v>451</v>
      </c>
      <c r="D77" s="3" t="s">
        <v>452</v>
      </c>
      <c r="E77" s="3" t="s">
        <v>453</v>
      </c>
      <c r="F77" s="3" t="s">
        <v>1</v>
      </c>
      <c r="G77" s="7" t="s">
        <v>288</v>
      </c>
      <c r="H77" s="4">
        <v>2021</v>
      </c>
      <c r="I77" s="2">
        <v>1997</v>
      </c>
      <c r="J77" s="2">
        <f ca="1">YEAR(TODAY())-Table1[[#This Row],[Release_year]]</f>
        <v>29</v>
      </c>
      <c r="K77" s="2" t="s">
        <v>124</v>
      </c>
      <c r="L77" s="2" t="str">
        <f>_xlfn.XLOOKUP(Table1[[#This Row],[Rating]],Ratings!A$2:A$15,Ratings!B$2:B$15)</f>
        <v>Adult</v>
      </c>
      <c r="M77" s="2" t="str">
        <f>_xlfn.XLOOKUP(Table1[[#This Row],[Rating Category]],Recommendation!A$2:A$6,Recommendation!B$2:B$6)</f>
        <v>Restricted</v>
      </c>
      <c r="N77" s="2">
        <v>89</v>
      </c>
      <c r="O77" s="2" t="str" cm="1">
        <f t="array" ref="O77">_xlfn.IFS(Table1[[#This Row],[Duration]]&lt;90,"Short",Table1[[#This Row],[Duration]]&lt;180,"Medium",Table1[[#This Row],[Duration]]&lt;=240,"Long",TRUE,"Seasons")</f>
        <v>Short</v>
      </c>
      <c r="P77" s="3" t="s">
        <v>231</v>
      </c>
    </row>
    <row r="78" spans="1:16" ht="28">
      <c r="A78" s="2" t="s">
        <v>454</v>
      </c>
      <c r="B78" s="2" t="s">
        <v>0</v>
      </c>
      <c r="C78" s="3" t="s">
        <v>455</v>
      </c>
      <c r="D78" s="3" t="s">
        <v>456</v>
      </c>
      <c r="E78" s="3" t="s">
        <v>457</v>
      </c>
      <c r="F78" s="3" t="s">
        <v>1</v>
      </c>
      <c r="G78" s="7" t="s">
        <v>288</v>
      </c>
      <c r="H78" s="4">
        <v>2021</v>
      </c>
      <c r="I78" s="2">
        <v>2017</v>
      </c>
      <c r="J78" s="2">
        <f ca="1">YEAR(TODAY())-Table1[[#This Row],[Release_year]]</f>
        <v>9</v>
      </c>
      <c r="K78" s="2" t="s">
        <v>2</v>
      </c>
      <c r="L78" s="2" t="str">
        <f>_xlfn.XLOOKUP(Table1[[#This Row],[Rating]],Ratings!A$2:A$15,Ratings!B$2:B$15)</f>
        <v>Teen</v>
      </c>
      <c r="M78" s="2" t="str">
        <f>_xlfn.XLOOKUP(Table1[[#This Row],[Rating Category]],Recommendation!A$2:A$6,Recommendation!B$2:B$6)</f>
        <v>Guidance</v>
      </c>
      <c r="N78" s="2">
        <v>120</v>
      </c>
      <c r="O78" s="2" t="str" cm="1">
        <f t="array" ref="O78">_xlfn.IFS(Table1[[#This Row],[Duration]]&lt;90,"Short",Table1[[#This Row],[Duration]]&lt;180,"Medium",Table1[[#This Row],[Duration]]&lt;=240,"Long",TRUE,"Seasons")</f>
        <v>Medium</v>
      </c>
      <c r="P78" s="3" t="s">
        <v>458</v>
      </c>
    </row>
    <row r="79" spans="1:16" ht="70">
      <c r="A79" s="2" t="s">
        <v>459</v>
      </c>
      <c r="B79" s="2" t="s">
        <v>0</v>
      </c>
      <c r="C79" s="3" t="s">
        <v>460</v>
      </c>
      <c r="D79" s="3" t="s">
        <v>461</v>
      </c>
      <c r="E79" s="3" t="s">
        <v>462</v>
      </c>
      <c r="F79" s="3" t="s">
        <v>463</v>
      </c>
      <c r="G79" s="7" t="s">
        <v>288</v>
      </c>
      <c r="H79" s="4">
        <v>2021</v>
      </c>
      <c r="I79" s="2">
        <v>2003</v>
      </c>
      <c r="J79" s="2">
        <f ca="1">YEAR(TODAY())-Table1[[#This Row],[Release_year]]</f>
        <v>23</v>
      </c>
      <c r="K79" s="2" t="s">
        <v>2</v>
      </c>
      <c r="L79" s="2" t="str">
        <f>_xlfn.XLOOKUP(Table1[[#This Row],[Rating]],Ratings!A$2:A$15,Ratings!B$2:B$15)</f>
        <v>Teen</v>
      </c>
      <c r="M79" s="2" t="str">
        <f>_xlfn.XLOOKUP(Table1[[#This Row],[Rating Category]],Recommendation!A$2:A$6,Recommendation!B$2:B$6)</f>
        <v>Guidance</v>
      </c>
      <c r="N79" s="2">
        <v>110</v>
      </c>
      <c r="O79" s="2" t="str" cm="1">
        <f t="array" ref="O79">_xlfn.IFS(Table1[[#This Row],[Duration]]&lt;90,"Short",Table1[[#This Row],[Duration]]&lt;180,"Medium",Table1[[#This Row],[Duration]]&lt;=240,"Long",TRUE,"Seasons")</f>
        <v>Medium</v>
      </c>
      <c r="P79" s="3" t="s">
        <v>369</v>
      </c>
    </row>
    <row r="80" spans="1:16" ht="28">
      <c r="A80" s="2" t="s">
        <v>464</v>
      </c>
      <c r="B80" s="2" t="s">
        <v>0</v>
      </c>
      <c r="C80" s="3" t="s">
        <v>465</v>
      </c>
      <c r="D80" s="3" t="s">
        <v>466</v>
      </c>
      <c r="E80" s="3" t="s">
        <v>467</v>
      </c>
      <c r="F80" s="3" t="s">
        <v>1</v>
      </c>
      <c r="G80" s="7" t="s">
        <v>288</v>
      </c>
      <c r="H80" s="4">
        <v>2021</v>
      </c>
      <c r="I80" s="2">
        <v>2015</v>
      </c>
      <c r="J80" s="2">
        <f ca="1">YEAR(TODAY())-Table1[[#This Row],[Release_year]]</f>
        <v>11</v>
      </c>
      <c r="K80" s="2" t="s">
        <v>2</v>
      </c>
      <c r="L80" s="2" t="str">
        <f>_xlfn.XLOOKUP(Table1[[#This Row],[Rating]],Ratings!A$2:A$15,Ratings!B$2:B$15)</f>
        <v>Teen</v>
      </c>
      <c r="M80" s="2" t="str">
        <f>_xlfn.XLOOKUP(Table1[[#This Row],[Rating Category]],Recommendation!A$2:A$6,Recommendation!B$2:B$6)</f>
        <v>Guidance</v>
      </c>
      <c r="N80" s="2">
        <v>83</v>
      </c>
      <c r="O80" s="2" t="str" cm="1">
        <f t="array" ref="O80">_xlfn.IFS(Table1[[#This Row],[Duration]]&lt;90,"Short",Table1[[#This Row],[Duration]]&lt;180,"Medium",Table1[[#This Row],[Duration]]&lt;=240,"Long",TRUE,"Seasons")</f>
        <v>Short</v>
      </c>
      <c r="P80" s="3" t="s">
        <v>468</v>
      </c>
    </row>
    <row r="81" spans="1:16" ht="56">
      <c r="A81" s="2" t="s">
        <v>469</v>
      </c>
      <c r="B81" s="2" t="s">
        <v>0</v>
      </c>
      <c r="C81" s="3" t="s">
        <v>470</v>
      </c>
      <c r="D81" s="3" t="s">
        <v>129</v>
      </c>
      <c r="E81" s="3" t="s">
        <v>471</v>
      </c>
      <c r="F81" s="3" t="s">
        <v>1</v>
      </c>
      <c r="G81" s="7" t="s">
        <v>288</v>
      </c>
      <c r="H81" s="4">
        <v>2021</v>
      </c>
      <c r="I81" s="2">
        <v>2003</v>
      </c>
      <c r="J81" s="2">
        <f ca="1">YEAR(TODAY())-Table1[[#This Row],[Release_year]]</f>
        <v>23</v>
      </c>
      <c r="K81" s="2" t="s">
        <v>124</v>
      </c>
      <c r="L81" s="2" t="str">
        <f>_xlfn.XLOOKUP(Table1[[#This Row],[Rating]],Ratings!A$2:A$15,Ratings!B$2:B$15)</f>
        <v>Adult</v>
      </c>
      <c r="M81" s="2" t="str">
        <f>_xlfn.XLOOKUP(Table1[[#This Row],[Rating Category]],Recommendation!A$2:A$6,Recommendation!B$2:B$6)</f>
        <v>Restricted</v>
      </c>
      <c r="N81" s="2">
        <v>121</v>
      </c>
      <c r="O81" s="2" t="str" cm="1">
        <f t="array" ref="O81">_xlfn.IFS(Table1[[#This Row],[Duration]]&lt;90,"Short",Table1[[#This Row],[Duration]]&lt;180,"Medium",Table1[[#This Row],[Duration]]&lt;=240,"Long",TRUE,"Seasons")</f>
        <v>Medium</v>
      </c>
      <c r="P81" s="3" t="s">
        <v>98</v>
      </c>
    </row>
    <row r="82" spans="1:16" ht="42">
      <c r="A82" s="2" t="s">
        <v>472</v>
      </c>
      <c r="B82" s="2" t="s">
        <v>0</v>
      </c>
      <c r="C82" s="3" t="s">
        <v>473</v>
      </c>
      <c r="D82" s="3" t="s">
        <v>474</v>
      </c>
      <c r="E82" s="3" t="s">
        <v>475</v>
      </c>
      <c r="F82" s="3" t="s">
        <v>1</v>
      </c>
      <c r="G82" s="7" t="s">
        <v>288</v>
      </c>
      <c r="H82" s="4">
        <v>2021</v>
      </c>
      <c r="I82" s="2">
        <v>1980</v>
      </c>
      <c r="J82" s="2">
        <f ca="1">YEAR(TODAY())-Table1[[#This Row],[Release_year]]</f>
        <v>46</v>
      </c>
      <c r="K82" s="2" t="s">
        <v>124</v>
      </c>
      <c r="L82" s="2" t="str">
        <f>_xlfn.XLOOKUP(Table1[[#This Row],[Rating]],Ratings!A$2:A$15,Ratings!B$2:B$15)</f>
        <v>Adult</v>
      </c>
      <c r="M82" s="2" t="str">
        <f>_xlfn.XLOOKUP(Table1[[#This Row],[Rating Category]],Recommendation!A$2:A$6,Recommendation!B$2:B$6)</f>
        <v>Restricted</v>
      </c>
      <c r="N82" s="2">
        <v>105</v>
      </c>
      <c r="O82" s="2" t="str" cm="1">
        <f t="array" ref="O82">_xlfn.IFS(Table1[[#This Row],[Duration]]&lt;90,"Short",Table1[[#This Row],[Duration]]&lt;180,"Medium",Table1[[#This Row],[Duration]]&lt;=240,"Long",TRUE,"Seasons")</f>
        <v>Medium</v>
      </c>
      <c r="P82" s="3" t="s">
        <v>264</v>
      </c>
    </row>
    <row r="83" spans="1:16" ht="42">
      <c r="A83" s="2" t="s">
        <v>476</v>
      </c>
      <c r="B83" s="2" t="s">
        <v>0</v>
      </c>
      <c r="C83" s="3" t="s">
        <v>477</v>
      </c>
      <c r="D83" s="3" t="s">
        <v>478</v>
      </c>
      <c r="E83" s="3" t="s">
        <v>479</v>
      </c>
      <c r="F83" s="3" t="s">
        <v>1</v>
      </c>
      <c r="G83" s="7" t="s">
        <v>288</v>
      </c>
      <c r="H83" s="4">
        <v>2021</v>
      </c>
      <c r="I83" s="2">
        <v>1986</v>
      </c>
      <c r="J83" s="2">
        <f ca="1">YEAR(TODAY())-Table1[[#This Row],[Release_year]]</f>
        <v>40</v>
      </c>
      <c r="K83" s="2" t="s">
        <v>2</v>
      </c>
      <c r="L83" s="2" t="str">
        <f>_xlfn.XLOOKUP(Table1[[#This Row],[Rating]],Ratings!A$2:A$15,Ratings!B$2:B$15)</f>
        <v>Teen</v>
      </c>
      <c r="M83" s="2" t="str">
        <f>_xlfn.XLOOKUP(Table1[[#This Row],[Rating Category]],Recommendation!A$2:A$6,Recommendation!B$2:B$6)</f>
        <v>Guidance</v>
      </c>
      <c r="N83" s="2">
        <v>94</v>
      </c>
      <c r="O83" s="2" t="str" cm="1">
        <f t="array" ref="O83">_xlfn.IFS(Table1[[#This Row],[Duration]]&lt;90,"Short",Table1[[#This Row],[Duration]]&lt;180,"Medium",Table1[[#This Row],[Duration]]&lt;=240,"Long",TRUE,"Seasons")</f>
        <v>Medium</v>
      </c>
      <c r="P83" s="3" t="s">
        <v>328</v>
      </c>
    </row>
    <row r="84" spans="1:16" ht="42">
      <c r="A84" s="2" t="s">
        <v>480</v>
      </c>
      <c r="B84" s="2" t="s">
        <v>0</v>
      </c>
      <c r="C84" s="3" t="s">
        <v>481</v>
      </c>
      <c r="D84" s="3" t="s">
        <v>482</v>
      </c>
      <c r="E84" s="3" t="s">
        <v>483</v>
      </c>
      <c r="F84" s="3" t="s">
        <v>223</v>
      </c>
      <c r="G84" s="7" t="s">
        <v>288</v>
      </c>
      <c r="H84" s="4">
        <v>2021</v>
      </c>
      <c r="I84" s="2">
        <v>1961</v>
      </c>
      <c r="J84" s="2">
        <f ca="1">YEAR(TODAY())-Table1[[#This Row],[Release_year]]</f>
        <v>65</v>
      </c>
      <c r="K84" s="2" t="s">
        <v>29</v>
      </c>
      <c r="L84" s="2" t="str">
        <f>_xlfn.XLOOKUP(Table1[[#This Row],[Rating]],Ratings!A$2:A$15,Ratings!B$2:B$15)</f>
        <v>Teen</v>
      </c>
      <c r="M84" s="2" t="str">
        <f>_xlfn.XLOOKUP(Table1[[#This Row],[Rating Category]],Recommendation!A$2:A$6,Recommendation!B$2:B$6)</f>
        <v>Guidance</v>
      </c>
      <c r="N84" s="2">
        <v>156</v>
      </c>
      <c r="O84" s="2" t="str" cm="1">
        <f t="array" ref="O84">_xlfn.IFS(Table1[[#This Row],[Duration]]&lt;90,"Short",Table1[[#This Row],[Duration]]&lt;180,"Medium",Table1[[#This Row],[Duration]]&lt;=240,"Long",TRUE,"Seasons")</f>
        <v>Medium</v>
      </c>
      <c r="P84" s="3" t="s">
        <v>484</v>
      </c>
    </row>
    <row r="85" spans="1:16" ht="42">
      <c r="A85" s="2" t="s">
        <v>485</v>
      </c>
      <c r="B85" s="2" t="s">
        <v>0</v>
      </c>
      <c r="C85" s="3" t="s">
        <v>486</v>
      </c>
      <c r="D85" s="3" t="s">
        <v>487</v>
      </c>
      <c r="E85" s="3" t="s">
        <v>488</v>
      </c>
      <c r="F85" s="3" t="s">
        <v>1</v>
      </c>
      <c r="G85" s="7" t="s">
        <v>288</v>
      </c>
      <c r="H85" s="4">
        <v>2021</v>
      </c>
      <c r="I85" s="2">
        <v>2014</v>
      </c>
      <c r="J85" s="2">
        <f ca="1">YEAR(TODAY())-Table1[[#This Row],[Release_year]]</f>
        <v>12</v>
      </c>
      <c r="K85" s="2" t="s">
        <v>124</v>
      </c>
      <c r="L85" s="2" t="str">
        <f>_xlfn.XLOOKUP(Table1[[#This Row],[Rating]],Ratings!A$2:A$15,Ratings!B$2:B$15)</f>
        <v>Adult</v>
      </c>
      <c r="M85" s="2" t="str">
        <f>_xlfn.XLOOKUP(Table1[[#This Row],[Rating Category]],Recommendation!A$2:A$6,Recommendation!B$2:B$6)</f>
        <v>Restricted</v>
      </c>
      <c r="N85" s="2">
        <v>112</v>
      </c>
      <c r="O85" s="2" t="str" cm="1">
        <f t="array" ref="O85">_xlfn.IFS(Table1[[#This Row],[Duration]]&lt;90,"Short",Table1[[#This Row],[Duration]]&lt;180,"Medium",Table1[[#This Row],[Duration]]&lt;=240,"Long",TRUE,"Seasons")</f>
        <v>Medium</v>
      </c>
      <c r="P85" s="3" t="s">
        <v>328</v>
      </c>
    </row>
    <row r="86" spans="1:16" ht="42">
      <c r="A86" s="2" t="s">
        <v>489</v>
      </c>
      <c r="B86" s="2" t="s">
        <v>0</v>
      </c>
      <c r="C86" s="3" t="s">
        <v>490</v>
      </c>
      <c r="D86" s="3" t="s">
        <v>491</v>
      </c>
      <c r="E86" s="3" t="s">
        <v>492</v>
      </c>
      <c r="F86" s="3" t="s">
        <v>1</v>
      </c>
      <c r="G86" s="7" t="s">
        <v>288</v>
      </c>
      <c r="H86" s="4">
        <v>2021</v>
      </c>
      <c r="I86" s="2">
        <v>1996</v>
      </c>
      <c r="J86" s="2">
        <f ca="1">YEAR(TODAY())-Table1[[#This Row],[Release_year]]</f>
        <v>30</v>
      </c>
      <c r="K86" s="2" t="s">
        <v>2</v>
      </c>
      <c r="L86" s="2" t="str">
        <f>_xlfn.XLOOKUP(Table1[[#This Row],[Rating]],Ratings!A$2:A$15,Ratings!B$2:B$15)</f>
        <v>Teen</v>
      </c>
      <c r="M86" s="2" t="str">
        <f>_xlfn.XLOOKUP(Table1[[#This Row],[Rating Category]],Recommendation!A$2:A$6,Recommendation!B$2:B$6)</f>
        <v>Guidance</v>
      </c>
      <c r="N86" s="2">
        <v>95</v>
      </c>
      <c r="O86" s="2" t="str" cm="1">
        <f t="array" ref="O86">_xlfn.IFS(Table1[[#This Row],[Duration]]&lt;90,"Short",Table1[[#This Row],[Duration]]&lt;180,"Medium",Table1[[#This Row],[Duration]]&lt;=240,"Long",TRUE,"Seasons")</f>
        <v>Medium</v>
      </c>
      <c r="P86" s="3" t="s">
        <v>254</v>
      </c>
    </row>
    <row r="87" spans="1:16" ht="56">
      <c r="A87" s="2" t="s">
        <v>495</v>
      </c>
      <c r="B87" s="2" t="s">
        <v>0</v>
      </c>
      <c r="C87" s="3" t="s">
        <v>496</v>
      </c>
      <c r="D87" s="3" t="s">
        <v>497</v>
      </c>
      <c r="E87" s="3" t="s">
        <v>498</v>
      </c>
      <c r="F87" s="3" t="s">
        <v>1</v>
      </c>
      <c r="G87" s="7" t="s">
        <v>288</v>
      </c>
      <c r="H87" s="4">
        <v>2021</v>
      </c>
      <c r="I87" s="2">
        <v>2008</v>
      </c>
      <c r="J87" s="2">
        <f ca="1">YEAR(TODAY())-Table1[[#This Row],[Release_year]]</f>
        <v>18</v>
      </c>
      <c r="K87" s="2" t="s">
        <v>2</v>
      </c>
      <c r="L87" s="2" t="str">
        <f>_xlfn.XLOOKUP(Table1[[#This Row],[Rating]],Ratings!A$2:A$15,Ratings!B$2:B$15)</f>
        <v>Teen</v>
      </c>
      <c r="M87" s="2" t="str">
        <f>_xlfn.XLOOKUP(Table1[[#This Row],[Rating Category]],Recommendation!A$2:A$6,Recommendation!B$2:B$6)</f>
        <v>Guidance</v>
      </c>
      <c r="N87" s="2">
        <v>114</v>
      </c>
      <c r="O87" s="2" t="str" cm="1">
        <f t="array" ref="O87">_xlfn.IFS(Table1[[#This Row],[Duration]]&lt;90,"Short",Table1[[#This Row],[Duration]]&lt;180,"Medium",Table1[[#This Row],[Duration]]&lt;=240,"Long",TRUE,"Seasons")</f>
        <v>Medium</v>
      </c>
      <c r="P87" s="3" t="s">
        <v>72</v>
      </c>
    </row>
    <row r="88" spans="1:16" ht="56">
      <c r="A88" s="2" t="s">
        <v>499</v>
      </c>
      <c r="B88" s="2" t="s">
        <v>0</v>
      </c>
      <c r="C88" s="3" t="s">
        <v>500</v>
      </c>
      <c r="D88" s="3" t="s">
        <v>448</v>
      </c>
      <c r="E88" s="3" t="s">
        <v>501</v>
      </c>
      <c r="F88" s="3" t="s">
        <v>1</v>
      </c>
      <c r="G88" s="7" t="s">
        <v>502</v>
      </c>
      <c r="H88" s="4">
        <v>2021</v>
      </c>
      <c r="I88" s="2">
        <v>1993</v>
      </c>
      <c r="J88" s="2">
        <f ca="1">YEAR(TODAY())-Table1[[#This Row],[Release_year]]</f>
        <v>33</v>
      </c>
      <c r="K88" s="2" t="s">
        <v>124</v>
      </c>
      <c r="L88" s="2" t="str">
        <f>_xlfn.XLOOKUP(Table1[[#This Row],[Rating]],Ratings!A$2:A$15,Ratings!B$2:B$15)</f>
        <v>Adult</v>
      </c>
      <c r="M88" s="2" t="str">
        <f>_xlfn.XLOOKUP(Table1[[#This Row],[Rating Category]],Recommendation!A$2:A$6,Recommendation!B$2:B$6)</f>
        <v>Restricted</v>
      </c>
      <c r="N88" s="2">
        <v>129</v>
      </c>
      <c r="O88" s="2" t="str" cm="1">
        <f t="array" ref="O88">_xlfn.IFS(Table1[[#This Row],[Duration]]&lt;90,"Short",Table1[[#This Row],[Duration]]&lt;180,"Medium",Table1[[#This Row],[Duration]]&lt;=240,"Long",TRUE,"Seasons")</f>
        <v>Medium</v>
      </c>
      <c r="P88" s="3" t="s">
        <v>484</v>
      </c>
    </row>
    <row r="89" spans="1:16" ht="42">
      <c r="A89" s="2" t="s">
        <v>503</v>
      </c>
      <c r="B89" s="2" t="s">
        <v>0</v>
      </c>
      <c r="C89" s="3" t="s">
        <v>504</v>
      </c>
      <c r="D89" s="3" t="s">
        <v>505</v>
      </c>
      <c r="E89" s="3" t="s">
        <v>506</v>
      </c>
      <c r="F89" s="3" t="s">
        <v>215</v>
      </c>
      <c r="G89" s="7" t="s">
        <v>507</v>
      </c>
      <c r="H89" s="4">
        <v>2021</v>
      </c>
      <c r="I89" s="2">
        <v>2008</v>
      </c>
      <c r="J89" s="2">
        <f ca="1">YEAR(TODAY())-Table1[[#This Row],[Release_year]]</f>
        <v>18</v>
      </c>
      <c r="K89" s="2" t="s">
        <v>7</v>
      </c>
      <c r="L89" s="2" t="str">
        <f>_xlfn.XLOOKUP(Table1[[#This Row],[Rating]],Ratings!A$2:A$15,Ratings!B$2:B$15)</f>
        <v>Adult</v>
      </c>
      <c r="M89" s="2" t="str">
        <f>_xlfn.XLOOKUP(Table1[[#This Row],[Rating Category]],Recommendation!A$2:A$6,Recommendation!B$2:B$6)</f>
        <v>Restricted</v>
      </c>
      <c r="N89" s="2">
        <v>97</v>
      </c>
      <c r="O89" s="2" t="str" cm="1">
        <f t="array" ref="O89">_xlfn.IFS(Table1[[#This Row],[Duration]]&lt;90,"Short",Table1[[#This Row],[Duration]]&lt;180,"Medium",Table1[[#This Row],[Duration]]&lt;=240,"Long",TRUE,"Seasons")</f>
        <v>Medium</v>
      </c>
      <c r="P89" s="3" t="s">
        <v>56</v>
      </c>
    </row>
    <row r="90" spans="1:16" ht="42">
      <c r="A90" s="2" t="s">
        <v>508</v>
      </c>
      <c r="B90" s="2" t="s">
        <v>0</v>
      </c>
      <c r="C90" s="3" t="s">
        <v>509</v>
      </c>
      <c r="D90" s="3" t="s">
        <v>510</v>
      </c>
      <c r="E90" s="3" t="s">
        <v>511</v>
      </c>
      <c r="F90" s="3" t="s">
        <v>13</v>
      </c>
      <c r="G90" s="7" t="s">
        <v>507</v>
      </c>
      <c r="H90" s="4">
        <v>2021</v>
      </c>
      <c r="I90" s="2">
        <v>2021</v>
      </c>
      <c r="J90" s="2">
        <f ca="1">YEAR(TODAY())-Table1[[#This Row],[Release_year]]</f>
        <v>5</v>
      </c>
      <c r="K90" s="2" t="s">
        <v>29</v>
      </c>
      <c r="L90" s="2" t="str">
        <f>_xlfn.XLOOKUP(Table1[[#This Row],[Rating]],Ratings!A$2:A$15,Ratings!B$2:B$15)</f>
        <v>Teen</v>
      </c>
      <c r="M90" s="2" t="str">
        <f>_xlfn.XLOOKUP(Table1[[#This Row],[Rating Category]],Recommendation!A$2:A$6,Recommendation!B$2:B$6)</f>
        <v>Guidance</v>
      </c>
      <c r="N90" s="2">
        <v>125</v>
      </c>
      <c r="O90" s="2" t="str" cm="1">
        <f t="array" ref="O90">_xlfn.IFS(Table1[[#This Row],[Duration]]&lt;90,"Short",Table1[[#This Row],[Duration]]&lt;180,"Medium",Table1[[#This Row],[Duration]]&lt;=240,"Long",TRUE,"Seasons")</f>
        <v>Medium</v>
      </c>
      <c r="P90" s="3" t="s">
        <v>43</v>
      </c>
    </row>
    <row r="91" spans="1:16" ht="70">
      <c r="A91" s="2" t="s">
        <v>512</v>
      </c>
      <c r="B91" s="2" t="s">
        <v>0</v>
      </c>
      <c r="C91" s="3" t="s">
        <v>513</v>
      </c>
      <c r="D91" s="3" t="s">
        <v>514</v>
      </c>
      <c r="E91" s="3" t="s">
        <v>515</v>
      </c>
      <c r="F91" s="3" t="s">
        <v>516</v>
      </c>
      <c r="G91" s="7" t="s">
        <v>507</v>
      </c>
      <c r="H91" s="4">
        <v>2021</v>
      </c>
      <c r="I91" s="2">
        <v>2017</v>
      </c>
      <c r="J91" s="2">
        <f ca="1">YEAR(TODAY())-Table1[[#This Row],[Release_year]]</f>
        <v>9</v>
      </c>
      <c r="K91" s="2" t="s">
        <v>124</v>
      </c>
      <c r="L91" s="2" t="str">
        <f>_xlfn.XLOOKUP(Table1[[#This Row],[Rating]],Ratings!A$2:A$15,Ratings!B$2:B$15)</f>
        <v>Adult</v>
      </c>
      <c r="M91" s="2" t="str">
        <f>_xlfn.XLOOKUP(Table1[[#This Row],[Rating Category]],Recommendation!A$2:A$6,Recommendation!B$2:B$6)</f>
        <v>Restricted</v>
      </c>
      <c r="N91" s="2">
        <v>107</v>
      </c>
      <c r="O91" s="2" t="str" cm="1">
        <f t="array" ref="O91">_xlfn.IFS(Table1[[#This Row],[Duration]]&lt;90,"Short",Table1[[#This Row],[Duration]]&lt;180,"Medium",Table1[[#This Row],[Duration]]&lt;=240,"Long",TRUE,"Seasons")</f>
        <v>Medium</v>
      </c>
      <c r="P91" s="3" t="s">
        <v>517</v>
      </c>
    </row>
    <row r="92" spans="1:16" ht="70">
      <c r="A92" s="2" t="s">
        <v>518</v>
      </c>
      <c r="B92" s="2" t="s">
        <v>0</v>
      </c>
      <c r="C92" s="3" t="s">
        <v>519</v>
      </c>
      <c r="D92" s="3" t="s">
        <v>520</v>
      </c>
      <c r="E92" s="3" t="s">
        <v>521</v>
      </c>
      <c r="F92" s="3" t="s">
        <v>13</v>
      </c>
      <c r="G92" s="7" t="s">
        <v>522</v>
      </c>
      <c r="H92" s="4">
        <v>2021</v>
      </c>
      <c r="I92" s="2">
        <v>2008</v>
      </c>
      <c r="J92" s="2">
        <f ca="1">YEAR(TODAY())-Table1[[#This Row],[Release_year]]</f>
        <v>18</v>
      </c>
      <c r="K92" s="2" t="s">
        <v>29</v>
      </c>
      <c r="L92" s="2" t="str">
        <f>_xlfn.XLOOKUP(Table1[[#This Row],[Rating]],Ratings!A$2:A$15,Ratings!B$2:B$15)</f>
        <v>Teen</v>
      </c>
      <c r="M92" s="2" t="str">
        <f>_xlfn.XLOOKUP(Table1[[#This Row],[Rating Category]],Recommendation!A$2:A$6,Recommendation!B$2:B$6)</f>
        <v>Guidance</v>
      </c>
      <c r="N92" s="2">
        <v>127</v>
      </c>
      <c r="O92" s="2" t="str" cm="1">
        <f t="array" ref="O92">_xlfn.IFS(Table1[[#This Row],[Duration]]&lt;90,"Short",Table1[[#This Row],[Duration]]&lt;180,"Medium",Table1[[#This Row],[Duration]]&lt;=240,"Long",TRUE,"Seasons")</f>
        <v>Medium</v>
      </c>
      <c r="P92" s="3" t="s">
        <v>523</v>
      </c>
    </row>
    <row r="93" spans="1:16" ht="56">
      <c r="A93" s="2" t="s">
        <v>524</v>
      </c>
      <c r="B93" s="2" t="s">
        <v>0</v>
      </c>
      <c r="C93" s="3" t="s">
        <v>525</v>
      </c>
      <c r="D93" s="3" t="s">
        <v>526</v>
      </c>
      <c r="E93" s="3" t="s">
        <v>527</v>
      </c>
      <c r="F93" s="3" t="s">
        <v>13</v>
      </c>
      <c r="G93" s="7" t="s">
        <v>522</v>
      </c>
      <c r="H93" s="4">
        <v>2021</v>
      </c>
      <c r="I93" s="2">
        <v>2008</v>
      </c>
      <c r="J93" s="2">
        <f ca="1">YEAR(TODAY())-Table1[[#This Row],[Release_year]]</f>
        <v>18</v>
      </c>
      <c r="K93" s="2" t="s">
        <v>29</v>
      </c>
      <c r="L93" s="2" t="str">
        <f>_xlfn.XLOOKUP(Table1[[#This Row],[Rating]],Ratings!A$2:A$15,Ratings!B$2:B$15)</f>
        <v>Teen</v>
      </c>
      <c r="M93" s="2" t="str">
        <f>_xlfn.XLOOKUP(Table1[[#This Row],[Rating Category]],Recommendation!A$2:A$6,Recommendation!B$2:B$6)</f>
        <v>Guidance</v>
      </c>
      <c r="N93" s="2">
        <v>128</v>
      </c>
      <c r="O93" s="2" t="str" cm="1">
        <f t="array" ref="O93">_xlfn.IFS(Table1[[#This Row],[Duration]]&lt;90,"Short",Table1[[#This Row],[Duration]]&lt;180,"Medium",Table1[[#This Row],[Duration]]&lt;=240,"Long",TRUE,"Seasons")</f>
        <v>Medium</v>
      </c>
      <c r="P93" s="3" t="s">
        <v>192</v>
      </c>
    </row>
    <row r="94" spans="1:16" ht="84">
      <c r="A94" s="2" t="s">
        <v>529</v>
      </c>
      <c r="B94" s="2" t="s">
        <v>4</v>
      </c>
      <c r="C94" s="3" t="s">
        <v>530</v>
      </c>
      <c r="D94" s="3" t="s">
        <v>188</v>
      </c>
      <c r="E94" s="3" t="s">
        <v>531</v>
      </c>
      <c r="F94" s="3" t="s">
        <v>132</v>
      </c>
      <c r="G94" s="7" t="s">
        <v>522</v>
      </c>
      <c r="H94" s="4">
        <v>2021</v>
      </c>
      <c r="I94" s="2">
        <v>2021</v>
      </c>
      <c r="J94" s="2">
        <f ca="1">YEAR(TODAY())-Table1[[#This Row],[Release_year]]</f>
        <v>5</v>
      </c>
      <c r="K94" s="2" t="s">
        <v>7</v>
      </c>
      <c r="L94" s="2" t="str">
        <f>_xlfn.XLOOKUP(Table1[[#This Row],[Rating]],Ratings!A$2:A$15,Ratings!B$2:B$15)</f>
        <v>Adult</v>
      </c>
      <c r="M94" s="2" t="str">
        <f>_xlfn.XLOOKUP(Table1[[#This Row],[Rating Category]],Recommendation!A$2:A$6,Recommendation!B$2:B$6)</f>
        <v>Restricted</v>
      </c>
      <c r="N94" s="2" t="s">
        <v>11</v>
      </c>
      <c r="O94" s="2" t="str" cm="1">
        <f t="array" ref="O94">_xlfn.IFS(Table1[[#This Row],[Duration]]&lt;90,"Short",Table1[[#This Row],[Duration]]&lt;180,"Medium",Table1[[#This Row],[Duration]]&lt;=240,"Long",TRUE,"Seasons")</f>
        <v>Seasons</v>
      </c>
      <c r="P94" s="3" t="s">
        <v>532</v>
      </c>
    </row>
    <row r="95" spans="1:16" ht="42">
      <c r="A95" s="2" t="s">
        <v>533</v>
      </c>
      <c r="B95" s="2" t="s">
        <v>0</v>
      </c>
      <c r="C95" s="3" t="s">
        <v>534</v>
      </c>
      <c r="D95" s="3" t="s">
        <v>535</v>
      </c>
      <c r="E95" s="3" t="s">
        <v>536</v>
      </c>
      <c r="F95" s="3" t="s">
        <v>13</v>
      </c>
      <c r="G95" s="7" t="s">
        <v>522</v>
      </c>
      <c r="H95" s="4">
        <v>2021</v>
      </c>
      <c r="I95" s="2">
        <v>2006</v>
      </c>
      <c r="J95" s="2">
        <f ca="1">YEAR(TODAY())-Table1[[#This Row],[Release_year]]</f>
        <v>20</v>
      </c>
      <c r="K95" s="2" t="s">
        <v>29</v>
      </c>
      <c r="L95" s="2" t="str">
        <f>_xlfn.XLOOKUP(Table1[[#This Row],[Rating]],Ratings!A$2:A$15,Ratings!B$2:B$15)</f>
        <v>Teen</v>
      </c>
      <c r="M95" s="2" t="str">
        <f>_xlfn.XLOOKUP(Table1[[#This Row],[Rating Category]],Recommendation!A$2:A$6,Recommendation!B$2:B$6)</f>
        <v>Guidance</v>
      </c>
      <c r="N95" s="2">
        <v>135</v>
      </c>
      <c r="O95" s="2" t="str" cm="1">
        <f t="array" ref="O95">_xlfn.IFS(Table1[[#This Row],[Duration]]&lt;90,"Short",Table1[[#This Row],[Duration]]&lt;180,"Medium",Table1[[#This Row],[Duration]]&lt;=240,"Long",TRUE,"Seasons")</f>
        <v>Medium</v>
      </c>
      <c r="P95" s="3" t="s">
        <v>192</v>
      </c>
    </row>
    <row r="96" spans="1:16" ht="70">
      <c r="A96" s="2" t="s">
        <v>537</v>
      </c>
      <c r="B96" s="2" t="s">
        <v>0</v>
      </c>
      <c r="C96" s="3" t="s">
        <v>538</v>
      </c>
      <c r="D96" s="3" t="s">
        <v>539</v>
      </c>
      <c r="E96" s="3" t="s">
        <v>540</v>
      </c>
      <c r="F96" s="3" t="s">
        <v>13</v>
      </c>
      <c r="G96" s="7" t="s">
        <v>522</v>
      </c>
      <c r="H96" s="4">
        <v>2021</v>
      </c>
      <c r="I96" s="2">
        <v>2004</v>
      </c>
      <c r="J96" s="2">
        <f ca="1">YEAR(TODAY())-Table1[[#This Row],[Release_year]]</f>
        <v>22</v>
      </c>
      <c r="K96" s="2" t="s">
        <v>29</v>
      </c>
      <c r="L96" s="2" t="str">
        <f>_xlfn.XLOOKUP(Table1[[#This Row],[Rating]],Ratings!A$2:A$15,Ratings!B$2:B$15)</f>
        <v>Teen</v>
      </c>
      <c r="M96" s="2" t="str">
        <f>_xlfn.XLOOKUP(Table1[[#This Row],[Rating Category]],Recommendation!A$2:A$6,Recommendation!B$2:B$6)</f>
        <v>Guidance</v>
      </c>
      <c r="N96" s="2">
        <v>124</v>
      </c>
      <c r="O96" s="2" t="str" cm="1">
        <f t="array" ref="O96">_xlfn.IFS(Table1[[#This Row],[Duration]]&lt;90,"Short",Table1[[#This Row],[Duration]]&lt;180,"Medium",Table1[[#This Row],[Duration]]&lt;=240,"Long",TRUE,"Seasons")</f>
        <v>Medium</v>
      </c>
      <c r="P96" s="3" t="s">
        <v>541</v>
      </c>
    </row>
    <row r="97" spans="1:16" ht="42">
      <c r="A97" s="2" t="s">
        <v>542</v>
      </c>
      <c r="B97" s="2" t="s">
        <v>0</v>
      </c>
      <c r="C97" s="3" t="s">
        <v>543</v>
      </c>
      <c r="D97" s="3" t="s">
        <v>544</v>
      </c>
      <c r="E97" s="3" t="s">
        <v>545</v>
      </c>
      <c r="F97" s="3" t="s">
        <v>13</v>
      </c>
      <c r="G97" s="7" t="s">
        <v>522</v>
      </c>
      <c r="H97" s="4">
        <v>2021</v>
      </c>
      <c r="I97" s="2">
        <v>2003</v>
      </c>
      <c r="J97" s="2">
        <f ca="1">YEAR(TODAY())-Table1[[#This Row],[Release_year]]</f>
        <v>23</v>
      </c>
      <c r="K97" s="2" t="s">
        <v>29</v>
      </c>
      <c r="L97" s="2" t="str">
        <f>_xlfn.XLOOKUP(Table1[[#This Row],[Rating]],Ratings!A$2:A$15,Ratings!B$2:B$15)</f>
        <v>Teen</v>
      </c>
      <c r="M97" s="2" t="str">
        <f>_xlfn.XLOOKUP(Table1[[#This Row],[Rating Category]],Recommendation!A$2:A$6,Recommendation!B$2:B$6)</f>
        <v>Guidance</v>
      </c>
      <c r="N97" s="2">
        <v>136</v>
      </c>
      <c r="O97" s="2" t="str" cm="1">
        <f t="array" ref="O97">_xlfn.IFS(Table1[[#This Row],[Duration]]&lt;90,"Short",Table1[[#This Row],[Duration]]&lt;180,"Medium",Table1[[#This Row],[Duration]]&lt;=240,"Long",TRUE,"Seasons")</f>
        <v>Medium</v>
      </c>
      <c r="P97" s="3" t="s">
        <v>89</v>
      </c>
    </row>
    <row r="98" spans="1:16" ht="56">
      <c r="A98" s="2" t="s">
        <v>546</v>
      </c>
      <c r="B98" s="2" t="s">
        <v>0</v>
      </c>
      <c r="C98" s="3" t="s">
        <v>547</v>
      </c>
      <c r="D98" s="3" t="s">
        <v>548</v>
      </c>
      <c r="E98" s="3" t="s">
        <v>549</v>
      </c>
      <c r="F98" s="3" t="s">
        <v>13</v>
      </c>
      <c r="G98" s="7" t="s">
        <v>522</v>
      </c>
      <c r="H98" s="4">
        <v>2021</v>
      </c>
      <c r="I98" s="2">
        <v>2005</v>
      </c>
      <c r="J98" s="2">
        <f ca="1">YEAR(TODAY())-Table1[[#This Row],[Release_year]]</f>
        <v>21</v>
      </c>
      <c r="K98" s="2" t="s">
        <v>7</v>
      </c>
      <c r="L98" s="2" t="str">
        <f>_xlfn.XLOOKUP(Table1[[#This Row],[Rating]],Ratings!A$2:A$15,Ratings!B$2:B$15)</f>
        <v>Adult</v>
      </c>
      <c r="M98" s="2" t="str">
        <f>_xlfn.XLOOKUP(Table1[[#This Row],[Rating Category]],Recommendation!A$2:A$6,Recommendation!B$2:B$6)</f>
        <v>Restricted</v>
      </c>
      <c r="N98" s="2">
        <v>165</v>
      </c>
      <c r="O98" s="2" t="str" cm="1">
        <f t="array" ref="O98">_xlfn.IFS(Table1[[#This Row],[Duration]]&lt;90,"Short",Table1[[#This Row],[Duration]]&lt;180,"Medium",Table1[[#This Row],[Duration]]&lt;=240,"Long",TRUE,"Seasons")</f>
        <v>Medium</v>
      </c>
      <c r="P98" s="3" t="s">
        <v>66</v>
      </c>
    </row>
    <row r="99" spans="1:16" ht="56">
      <c r="A99" s="2" t="s">
        <v>550</v>
      </c>
      <c r="B99" s="2" t="s">
        <v>0</v>
      </c>
      <c r="C99" s="3" t="s">
        <v>551</v>
      </c>
      <c r="D99" s="3" t="s">
        <v>552</v>
      </c>
      <c r="E99" s="3" t="s">
        <v>553</v>
      </c>
      <c r="F99" s="3" t="s">
        <v>13</v>
      </c>
      <c r="G99" s="7" t="s">
        <v>522</v>
      </c>
      <c r="H99" s="4">
        <v>2021</v>
      </c>
      <c r="I99" s="2">
        <v>2016</v>
      </c>
      <c r="J99" s="2">
        <f ca="1">YEAR(TODAY())-Table1[[#This Row],[Release_year]]</f>
        <v>10</v>
      </c>
      <c r="K99" s="2" t="s">
        <v>7</v>
      </c>
      <c r="L99" s="2" t="str">
        <f>_xlfn.XLOOKUP(Table1[[#This Row],[Rating]],Ratings!A$2:A$15,Ratings!B$2:B$15)</f>
        <v>Adult</v>
      </c>
      <c r="M99" s="2" t="str">
        <f>_xlfn.XLOOKUP(Table1[[#This Row],[Rating Category]],Recommendation!A$2:A$6,Recommendation!B$2:B$6)</f>
        <v>Restricted</v>
      </c>
      <c r="N99" s="2">
        <v>124</v>
      </c>
      <c r="O99" s="2" t="str" cm="1">
        <f t="array" ref="O99">_xlfn.IFS(Table1[[#This Row],[Duration]]&lt;90,"Short",Table1[[#This Row],[Duration]]&lt;180,"Medium",Table1[[#This Row],[Duration]]&lt;=240,"Long",TRUE,"Seasons")</f>
        <v>Medium</v>
      </c>
      <c r="P99" s="3" t="s">
        <v>56</v>
      </c>
    </row>
    <row r="100" spans="1:16" ht="42">
      <c r="A100" s="2" t="s">
        <v>554</v>
      </c>
      <c r="B100" s="2" t="s">
        <v>0</v>
      </c>
      <c r="C100" s="3" t="s">
        <v>555</v>
      </c>
      <c r="D100" s="3" t="s">
        <v>520</v>
      </c>
      <c r="E100" s="3" t="s">
        <v>556</v>
      </c>
      <c r="F100" s="3" t="s">
        <v>13</v>
      </c>
      <c r="G100" s="7" t="s">
        <v>522</v>
      </c>
      <c r="H100" s="4">
        <v>2021</v>
      </c>
      <c r="I100" s="2">
        <v>2012</v>
      </c>
      <c r="J100" s="2">
        <f ca="1">YEAR(TODAY())-Table1[[#This Row],[Release_year]]</f>
        <v>14</v>
      </c>
      <c r="K100" s="2" t="s">
        <v>7</v>
      </c>
      <c r="L100" s="2" t="str">
        <f>_xlfn.XLOOKUP(Table1[[#This Row],[Rating]],Ratings!A$2:A$15,Ratings!B$2:B$15)</f>
        <v>Adult</v>
      </c>
      <c r="M100" s="2" t="str">
        <f>_xlfn.XLOOKUP(Table1[[#This Row],[Rating Category]],Recommendation!A$2:A$6,Recommendation!B$2:B$6)</f>
        <v>Restricted</v>
      </c>
      <c r="N100" s="2">
        <v>136</v>
      </c>
      <c r="O100" s="2" t="str" cm="1">
        <f t="array" ref="O100">_xlfn.IFS(Table1[[#This Row],[Duration]]&lt;90,"Short",Table1[[#This Row],[Duration]]&lt;180,"Medium",Table1[[#This Row],[Duration]]&lt;=240,"Long",TRUE,"Seasons")</f>
        <v>Medium</v>
      </c>
      <c r="P100" s="3" t="s">
        <v>56</v>
      </c>
    </row>
    <row r="101" spans="1:16" ht="56">
      <c r="A101" s="2" t="s">
        <v>557</v>
      </c>
      <c r="B101" s="2" t="s">
        <v>0</v>
      </c>
      <c r="C101" s="3" t="s">
        <v>558</v>
      </c>
      <c r="D101" s="3" t="s">
        <v>559</v>
      </c>
      <c r="E101" s="3" t="s">
        <v>560</v>
      </c>
      <c r="F101" s="3" t="s">
        <v>13</v>
      </c>
      <c r="G101" s="7" t="s">
        <v>522</v>
      </c>
      <c r="H101" s="4">
        <v>2021</v>
      </c>
      <c r="I101" s="2">
        <v>2001</v>
      </c>
      <c r="J101" s="2">
        <f ca="1">YEAR(TODAY())-Table1[[#This Row],[Release_year]]</f>
        <v>25</v>
      </c>
      <c r="K101" s="2" t="s">
        <v>29</v>
      </c>
      <c r="L101" s="2" t="str">
        <f>_xlfn.XLOOKUP(Table1[[#This Row],[Rating]],Ratings!A$2:A$15,Ratings!B$2:B$15)</f>
        <v>Teen</v>
      </c>
      <c r="M101" s="2" t="str">
        <f>_xlfn.XLOOKUP(Table1[[#This Row],[Rating Category]],Recommendation!A$2:A$6,Recommendation!B$2:B$6)</f>
        <v>Guidance</v>
      </c>
      <c r="N101" s="2">
        <v>150</v>
      </c>
      <c r="O101" s="2" t="str" cm="1">
        <f t="array" ref="O101">_xlfn.IFS(Table1[[#This Row],[Duration]]&lt;90,"Short",Table1[[#This Row],[Duration]]&lt;180,"Medium",Table1[[#This Row],[Duration]]&lt;=240,"Long",TRUE,"Seasons")</f>
        <v>Medium</v>
      </c>
      <c r="P101" s="3" t="s">
        <v>561</v>
      </c>
    </row>
    <row r="102" spans="1:16" ht="70">
      <c r="A102" s="2" t="s">
        <v>562</v>
      </c>
      <c r="B102" s="2" t="s">
        <v>0</v>
      </c>
      <c r="C102" s="3" t="s">
        <v>563</v>
      </c>
      <c r="D102" s="3" t="s">
        <v>564</v>
      </c>
      <c r="E102" s="3" t="s">
        <v>565</v>
      </c>
      <c r="F102" s="3" t="s">
        <v>13</v>
      </c>
      <c r="G102" s="7" t="s">
        <v>522</v>
      </c>
      <c r="H102" s="4">
        <v>2021</v>
      </c>
      <c r="I102" s="2">
        <v>2010</v>
      </c>
      <c r="J102" s="2">
        <f ca="1">YEAR(TODAY())-Table1[[#This Row],[Release_year]]</f>
        <v>16</v>
      </c>
      <c r="K102" s="2" t="s">
        <v>7</v>
      </c>
      <c r="L102" s="2" t="str">
        <f>_xlfn.XLOOKUP(Table1[[#This Row],[Rating]],Ratings!A$2:A$15,Ratings!B$2:B$15)</f>
        <v>Adult</v>
      </c>
      <c r="M102" s="2" t="str">
        <f>_xlfn.XLOOKUP(Table1[[#This Row],[Rating Category]],Recommendation!A$2:A$6,Recommendation!B$2:B$6)</f>
        <v>Restricted</v>
      </c>
      <c r="N102" s="2">
        <v>112</v>
      </c>
      <c r="O102" s="2" t="str" cm="1">
        <f t="array" ref="O102">_xlfn.IFS(Table1[[#This Row],[Duration]]&lt;90,"Short",Table1[[#This Row],[Duration]]&lt;180,"Medium",Table1[[#This Row],[Duration]]&lt;=240,"Long",TRUE,"Seasons")</f>
        <v>Medium</v>
      </c>
      <c r="P102" s="3" t="s">
        <v>23</v>
      </c>
    </row>
    <row r="103" spans="1:16" ht="70">
      <c r="A103" s="2" t="s">
        <v>566</v>
      </c>
      <c r="B103" s="2" t="s">
        <v>0</v>
      </c>
      <c r="C103" s="3" t="s">
        <v>567</v>
      </c>
      <c r="D103" s="3" t="s">
        <v>568</v>
      </c>
      <c r="E103" s="3" t="s">
        <v>569</v>
      </c>
      <c r="F103" s="3" t="s">
        <v>13</v>
      </c>
      <c r="G103" s="7" t="s">
        <v>522</v>
      </c>
      <c r="H103" s="4">
        <v>2021</v>
      </c>
      <c r="I103" s="2">
        <v>2008</v>
      </c>
      <c r="J103" s="2">
        <f ca="1">YEAR(TODAY())-Table1[[#This Row],[Release_year]]</f>
        <v>18</v>
      </c>
      <c r="K103" s="2" t="s">
        <v>29</v>
      </c>
      <c r="L103" s="2" t="str">
        <f>_xlfn.XLOOKUP(Table1[[#This Row],[Rating]],Ratings!A$2:A$15,Ratings!B$2:B$15)</f>
        <v>Teen</v>
      </c>
      <c r="M103" s="2" t="str">
        <f>_xlfn.XLOOKUP(Table1[[#This Row],[Rating Category]],Recommendation!A$2:A$6,Recommendation!B$2:B$6)</f>
        <v>Guidance</v>
      </c>
      <c r="N103" s="2">
        <v>119</v>
      </c>
      <c r="O103" s="2" t="str" cm="1">
        <f t="array" ref="O103">_xlfn.IFS(Table1[[#This Row],[Duration]]&lt;90,"Short",Table1[[#This Row],[Duration]]&lt;180,"Medium",Table1[[#This Row],[Duration]]&lt;=240,"Long",TRUE,"Seasons")</f>
        <v>Medium</v>
      </c>
      <c r="P103" s="3" t="s">
        <v>570</v>
      </c>
    </row>
    <row r="104" spans="1:16" ht="56">
      <c r="A104" s="2" t="s">
        <v>571</v>
      </c>
      <c r="B104" s="2" t="s">
        <v>0</v>
      </c>
      <c r="C104" s="3" t="s">
        <v>572</v>
      </c>
      <c r="D104" s="3" t="s">
        <v>573</v>
      </c>
      <c r="E104" s="3" t="s">
        <v>574</v>
      </c>
      <c r="F104" s="3" t="s">
        <v>13</v>
      </c>
      <c r="G104" s="7" t="s">
        <v>522</v>
      </c>
      <c r="H104" s="4">
        <v>2021</v>
      </c>
      <c r="I104" s="2">
        <v>2010</v>
      </c>
      <c r="J104" s="2">
        <f ca="1">YEAR(TODAY())-Table1[[#This Row],[Release_year]]</f>
        <v>16</v>
      </c>
      <c r="K104" s="2" t="s">
        <v>29</v>
      </c>
      <c r="L104" s="2" t="str">
        <f>_xlfn.XLOOKUP(Table1[[#This Row],[Rating]],Ratings!A$2:A$15,Ratings!B$2:B$15)</f>
        <v>Teen</v>
      </c>
      <c r="M104" s="2" t="str">
        <f>_xlfn.XLOOKUP(Table1[[#This Row],[Rating Category]],Recommendation!A$2:A$6,Recommendation!B$2:B$6)</f>
        <v>Guidance</v>
      </c>
      <c r="N104" s="2">
        <v>133</v>
      </c>
      <c r="O104" s="2" t="str" cm="1">
        <f t="array" ref="O104">_xlfn.IFS(Table1[[#This Row],[Duration]]&lt;90,"Short",Table1[[#This Row],[Duration]]&lt;180,"Medium",Table1[[#This Row],[Duration]]&lt;=240,"Long",TRUE,"Seasons")</f>
        <v>Medium</v>
      </c>
      <c r="P104" s="3" t="s">
        <v>575</v>
      </c>
    </row>
    <row r="105" spans="1:16" ht="56">
      <c r="A105" s="2" t="s">
        <v>576</v>
      </c>
      <c r="B105" s="2" t="s">
        <v>0</v>
      </c>
      <c r="C105" s="3" t="s">
        <v>577</v>
      </c>
      <c r="D105" s="3" t="s">
        <v>573</v>
      </c>
      <c r="E105" s="3" t="s">
        <v>578</v>
      </c>
      <c r="F105" s="3" t="s">
        <v>13</v>
      </c>
      <c r="G105" s="7" t="s">
        <v>522</v>
      </c>
      <c r="H105" s="4">
        <v>2021</v>
      </c>
      <c r="I105" s="2">
        <v>2013</v>
      </c>
      <c r="J105" s="2">
        <f ca="1">YEAR(TODAY())-Table1[[#This Row],[Release_year]]</f>
        <v>13</v>
      </c>
      <c r="K105" s="2" t="s">
        <v>29</v>
      </c>
      <c r="L105" s="2" t="str">
        <f>_xlfn.XLOOKUP(Table1[[#This Row],[Rating]],Ratings!A$2:A$15,Ratings!B$2:B$15)</f>
        <v>Teen</v>
      </c>
      <c r="M105" s="2" t="str">
        <f>_xlfn.XLOOKUP(Table1[[#This Row],[Rating Category]],Recommendation!A$2:A$6,Recommendation!B$2:B$6)</f>
        <v>Guidance</v>
      </c>
      <c r="N105" s="2">
        <v>142</v>
      </c>
      <c r="O105" s="2" t="str" cm="1">
        <f t="array" ref="O105">_xlfn.IFS(Table1[[#This Row],[Duration]]&lt;90,"Short",Table1[[#This Row],[Duration]]&lt;180,"Medium",Table1[[#This Row],[Duration]]&lt;=240,"Long",TRUE,"Seasons")</f>
        <v>Medium</v>
      </c>
      <c r="P105" s="3" t="s">
        <v>575</v>
      </c>
    </row>
    <row r="106" spans="1:16" ht="42">
      <c r="A106" s="2" t="s">
        <v>579</v>
      </c>
      <c r="B106" s="2" t="s">
        <v>0</v>
      </c>
      <c r="C106" s="3" t="s">
        <v>580</v>
      </c>
      <c r="D106" s="3" t="s">
        <v>581</v>
      </c>
      <c r="E106" s="3" t="s">
        <v>582</v>
      </c>
      <c r="F106" s="3" t="s">
        <v>13</v>
      </c>
      <c r="G106" s="7" t="s">
        <v>522</v>
      </c>
      <c r="H106" s="4">
        <v>2021</v>
      </c>
      <c r="I106" s="2">
        <v>2011</v>
      </c>
      <c r="J106" s="2">
        <f ca="1">YEAR(TODAY())-Table1[[#This Row],[Release_year]]</f>
        <v>15</v>
      </c>
      <c r="K106" s="2" t="s">
        <v>7</v>
      </c>
      <c r="L106" s="2" t="str">
        <f>_xlfn.XLOOKUP(Table1[[#This Row],[Rating]],Ratings!A$2:A$15,Ratings!B$2:B$15)</f>
        <v>Adult</v>
      </c>
      <c r="M106" s="2" t="str">
        <f>_xlfn.XLOOKUP(Table1[[#This Row],[Rating Category]],Recommendation!A$2:A$6,Recommendation!B$2:B$6)</f>
        <v>Restricted</v>
      </c>
      <c r="N106" s="2">
        <v>93</v>
      </c>
      <c r="O106" s="2" t="str" cm="1">
        <f t="array" ref="O106">_xlfn.IFS(Table1[[#This Row],[Duration]]&lt;90,"Short",Table1[[#This Row],[Duration]]&lt;180,"Medium",Table1[[#This Row],[Duration]]&lt;=240,"Long",TRUE,"Seasons")</f>
        <v>Medium</v>
      </c>
      <c r="P106" s="3" t="s">
        <v>583</v>
      </c>
    </row>
    <row r="107" spans="1:16" ht="42">
      <c r="A107" s="2" t="s">
        <v>584</v>
      </c>
      <c r="B107" s="2" t="s">
        <v>0</v>
      </c>
      <c r="C107" s="3" t="s">
        <v>585</v>
      </c>
      <c r="D107" s="3" t="s">
        <v>586</v>
      </c>
      <c r="E107" s="3" t="s">
        <v>587</v>
      </c>
      <c r="F107" s="3" t="s">
        <v>13</v>
      </c>
      <c r="G107" s="7" t="s">
        <v>522</v>
      </c>
      <c r="H107" s="4">
        <v>2021</v>
      </c>
      <c r="I107" s="2">
        <v>2014</v>
      </c>
      <c r="J107" s="2">
        <f ca="1">YEAR(TODAY())-Table1[[#This Row],[Release_year]]</f>
        <v>12</v>
      </c>
      <c r="K107" s="2" t="s">
        <v>7</v>
      </c>
      <c r="L107" s="2" t="str">
        <f>_xlfn.XLOOKUP(Table1[[#This Row],[Rating]],Ratings!A$2:A$15,Ratings!B$2:B$15)</f>
        <v>Adult</v>
      </c>
      <c r="M107" s="2" t="str">
        <f>_xlfn.XLOOKUP(Table1[[#This Row],[Rating Category]],Recommendation!A$2:A$6,Recommendation!B$2:B$6)</f>
        <v>Restricted</v>
      </c>
      <c r="N107" s="2">
        <v>113</v>
      </c>
      <c r="O107" s="2" t="str" cm="1">
        <f t="array" ref="O107">_xlfn.IFS(Table1[[#This Row],[Duration]]&lt;90,"Short",Table1[[#This Row],[Duration]]&lt;180,"Medium",Table1[[#This Row],[Duration]]&lt;=240,"Long",TRUE,"Seasons")</f>
        <v>Medium</v>
      </c>
      <c r="P107" s="3" t="s">
        <v>583</v>
      </c>
    </row>
    <row r="108" spans="1:16" ht="70">
      <c r="A108" s="2" t="s">
        <v>589</v>
      </c>
      <c r="B108" s="2" t="s">
        <v>0</v>
      </c>
      <c r="C108" s="3" t="s">
        <v>590</v>
      </c>
      <c r="D108" s="3" t="s">
        <v>568</v>
      </c>
      <c r="E108" s="3" t="s">
        <v>591</v>
      </c>
      <c r="F108" s="3" t="s">
        <v>13</v>
      </c>
      <c r="G108" s="7" t="s">
        <v>522</v>
      </c>
      <c r="H108" s="4">
        <v>2021</v>
      </c>
      <c r="I108" s="2">
        <v>2007</v>
      </c>
      <c r="J108" s="2">
        <f ca="1">YEAR(TODAY())-Table1[[#This Row],[Release_year]]</f>
        <v>19</v>
      </c>
      <c r="K108" s="2" t="s">
        <v>7</v>
      </c>
      <c r="L108" s="2" t="str">
        <f>_xlfn.XLOOKUP(Table1[[#This Row],[Rating]],Ratings!A$2:A$15,Ratings!B$2:B$15)</f>
        <v>Adult</v>
      </c>
      <c r="M108" s="2" t="str">
        <f>_xlfn.XLOOKUP(Table1[[#This Row],[Rating Category]],Recommendation!A$2:A$6,Recommendation!B$2:B$6)</f>
        <v>Restricted</v>
      </c>
      <c r="N108" s="2">
        <v>116</v>
      </c>
      <c r="O108" s="2" t="str" cm="1">
        <f t="array" ref="O108">_xlfn.IFS(Table1[[#This Row],[Duration]]&lt;90,"Short",Table1[[#This Row],[Duration]]&lt;180,"Medium",Table1[[#This Row],[Duration]]&lt;=240,"Long",TRUE,"Seasons")</f>
        <v>Medium</v>
      </c>
      <c r="P108" s="3" t="s">
        <v>90</v>
      </c>
    </row>
    <row r="109" spans="1:16" ht="56">
      <c r="A109" s="2" t="s">
        <v>592</v>
      </c>
      <c r="B109" s="2" t="s">
        <v>0</v>
      </c>
      <c r="C109" s="3" t="s">
        <v>593</v>
      </c>
      <c r="D109" s="3" t="s">
        <v>594</v>
      </c>
      <c r="E109" s="3" t="s">
        <v>595</v>
      </c>
      <c r="F109" s="3" t="s">
        <v>13</v>
      </c>
      <c r="G109" s="7" t="s">
        <v>522</v>
      </c>
      <c r="H109" s="4">
        <v>2021</v>
      </c>
      <c r="I109" s="2">
        <v>2011</v>
      </c>
      <c r="J109" s="2">
        <f ca="1">YEAR(TODAY())-Table1[[#This Row],[Release_year]]</f>
        <v>15</v>
      </c>
      <c r="K109" s="2" t="s">
        <v>29</v>
      </c>
      <c r="L109" s="2" t="str">
        <f>_xlfn.XLOOKUP(Table1[[#This Row],[Rating]],Ratings!A$2:A$15,Ratings!B$2:B$15)</f>
        <v>Teen</v>
      </c>
      <c r="M109" s="2" t="str">
        <f>_xlfn.XLOOKUP(Table1[[#This Row],[Rating Category]],Recommendation!A$2:A$6,Recommendation!B$2:B$6)</f>
        <v>Guidance</v>
      </c>
      <c r="N109" s="2">
        <v>106</v>
      </c>
      <c r="O109" s="2" t="str" cm="1">
        <f t="array" ref="O109">_xlfn.IFS(Table1[[#This Row],[Duration]]&lt;90,"Short",Table1[[#This Row],[Duration]]&lt;180,"Medium",Table1[[#This Row],[Duration]]&lt;=240,"Long",TRUE,"Seasons")</f>
        <v>Medium</v>
      </c>
      <c r="P109" s="3" t="s">
        <v>269</v>
      </c>
    </row>
    <row r="110" spans="1:16" ht="42">
      <c r="A110" s="2" t="s">
        <v>596</v>
      </c>
      <c r="B110" s="2" t="s">
        <v>0</v>
      </c>
      <c r="C110" s="3" t="s">
        <v>597</v>
      </c>
      <c r="D110" s="3" t="s">
        <v>573</v>
      </c>
      <c r="E110" s="3" t="s">
        <v>598</v>
      </c>
      <c r="F110" s="3" t="s">
        <v>13</v>
      </c>
      <c r="G110" s="7" t="s">
        <v>522</v>
      </c>
      <c r="H110" s="4">
        <v>2021</v>
      </c>
      <c r="I110" s="2">
        <v>2011</v>
      </c>
      <c r="J110" s="2">
        <f ca="1">YEAR(TODAY())-Table1[[#This Row],[Release_year]]</f>
        <v>15</v>
      </c>
      <c r="K110" s="2" t="s">
        <v>29</v>
      </c>
      <c r="L110" s="2" t="str">
        <f>_xlfn.XLOOKUP(Table1[[#This Row],[Rating]],Ratings!A$2:A$15,Ratings!B$2:B$15)</f>
        <v>Teen</v>
      </c>
      <c r="M110" s="2" t="str">
        <f>_xlfn.XLOOKUP(Table1[[#This Row],[Rating Category]],Recommendation!A$2:A$6,Recommendation!B$2:B$6)</f>
        <v>Guidance</v>
      </c>
      <c r="N110" s="2">
        <v>145</v>
      </c>
      <c r="O110" s="2" t="str" cm="1">
        <f t="array" ref="O110">_xlfn.IFS(Table1[[#This Row],[Duration]]&lt;90,"Short",Table1[[#This Row],[Duration]]&lt;180,"Medium",Table1[[#This Row],[Duration]]&lt;=240,"Long",TRUE,"Seasons")</f>
        <v>Medium</v>
      </c>
      <c r="P110" s="3" t="s">
        <v>192</v>
      </c>
    </row>
    <row r="111" spans="1:16" ht="56">
      <c r="A111" s="2" t="s">
        <v>604</v>
      </c>
      <c r="B111" s="2" t="s">
        <v>0</v>
      </c>
      <c r="C111" s="3" t="s">
        <v>605</v>
      </c>
      <c r="D111" s="3" t="s">
        <v>606</v>
      </c>
      <c r="E111" s="3" t="s">
        <v>607</v>
      </c>
      <c r="F111" s="3" t="s">
        <v>1</v>
      </c>
      <c r="G111" s="7" t="s">
        <v>599</v>
      </c>
      <c r="H111" s="4">
        <v>2021</v>
      </c>
      <c r="I111" s="2">
        <v>2020</v>
      </c>
      <c r="J111" s="2">
        <f ca="1">YEAR(TODAY())-Table1[[#This Row],[Release_year]]</f>
        <v>6</v>
      </c>
      <c r="K111" s="2" t="s">
        <v>7</v>
      </c>
      <c r="L111" s="2" t="str">
        <f>_xlfn.XLOOKUP(Table1[[#This Row],[Rating]],Ratings!A$2:A$15,Ratings!B$2:B$15)</f>
        <v>Adult</v>
      </c>
      <c r="M111" s="2" t="str">
        <f>_xlfn.XLOOKUP(Table1[[#This Row],[Rating Category]],Recommendation!A$2:A$6,Recommendation!B$2:B$6)</f>
        <v>Restricted</v>
      </c>
      <c r="N111" s="2">
        <v>95</v>
      </c>
      <c r="O111" s="2" t="str" cm="1">
        <f t="array" ref="O111">_xlfn.IFS(Table1[[#This Row],[Duration]]&lt;90,"Short",Table1[[#This Row],[Duration]]&lt;180,"Medium",Table1[[#This Row],[Duration]]&lt;=240,"Long",TRUE,"Seasons")</f>
        <v>Medium</v>
      </c>
      <c r="P111" s="3" t="s">
        <v>608</v>
      </c>
    </row>
    <row r="112" spans="1:16" ht="56">
      <c r="A112" s="2" t="s">
        <v>609</v>
      </c>
      <c r="B112" s="2" t="s">
        <v>0</v>
      </c>
      <c r="C112" s="3" t="s">
        <v>610</v>
      </c>
      <c r="D112" s="3" t="s">
        <v>611</v>
      </c>
      <c r="E112" s="3" t="s">
        <v>612</v>
      </c>
      <c r="F112" s="3" t="s">
        <v>225</v>
      </c>
      <c r="G112" s="7" t="s">
        <v>599</v>
      </c>
      <c r="H112" s="4">
        <v>2021</v>
      </c>
      <c r="I112" s="2">
        <v>2014</v>
      </c>
      <c r="J112" s="2">
        <f ca="1">YEAR(TODAY())-Table1[[#This Row],[Release_year]]</f>
        <v>12</v>
      </c>
      <c r="K112" s="2" t="s">
        <v>124</v>
      </c>
      <c r="L112" s="2" t="str">
        <f>_xlfn.XLOOKUP(Table1[[#This Row],[Rating]],Ratings!A$2:A$15,Ratings!B$2:B$15)</f>
        <v>Adult</v>
      </c>
      <c r="M112" s="2" t="str">
        <f>_xlfn.XLOOKUP(Table1[[#This Row],[Rating Category]],Recommendation!A$2:A$6,Recommendation!B$2:B$6)</f>
        <v>Restricted</v>
      </c>
      <c r="N112" s="2">
        <v>108</v>
      </c>
      <c r="O112" s="2" t="str" cm="1">
        <f t="array" ref="O112">_xlfn.IFS(Table1[[#This Row],[Duration]]&lt;90,"Short",Table1[[#This Row],[Duration]]&lt;180,"Medium",Table1[[#This Row],[Duration]]&lt;=240,"Long",TRUE,"Seasons")</f>
        <v>Medium</v>
      </c>
      <c r="P112" s="3" t="s">
        <v>125</v>
      </c>
    </row>
    <row r="113" spans="1:16" ht="28">
      <c r="A113" s="2" t="s">
        <v>613</v>
      </c>
      <c r="B113" s="2" t="s">
        <v>0</v>
      </c>
      <c r="C113" s="3" t="s">
        <v>614</v>
      </c>
      <c r="D113" s="3" t="s">
        <v>615</v>
      </c>
      <c r="E113" s="3" t="s">
        <v>616</v>
      </c>
      <c r="F113" s="3" t="s">
        <v>1</v>
      </c>
      <c r="G113" s="7" t="s">
        <v>599</v>
      </c>
      <c r="H113" s="4">
        <v>2021</v>
      </c>
      <c r="I113" s="2">
        <v>2020</v>
      </c>
      <c r="J113" s="2">
        <f ca="1">YEAR(TODAY())-Table1[[#This Row],[Release_year]]</f>
        <v>6</v>
      </c>
      <c r="K113" s="2" t="s">
        <v>7</v>
      </c>
      <c r="L113" s="2" t="str">
        <f>_xlfn.XLOOKUP(Table1[[#This Row],[Rating]],Ratings!A$2:A$15,Ratings!B$2:B$15)</f>
        <v>Adult</v>
      </c>
      <c r="M113" s="2" t="str">
        <f>_xlfn.XLOOKUP(Table1[[#This Row],[Rating Category]],Recommendation!A$2:A$6,Recommendation!B$2:B$6)</f>
        <v>Restricted</v>
      </c>
      <c r="N113" s="2">
        <v>90</v>
      </c>
      <c r="O113" s="2" t="str" cm="1">
        <f t="array" ref="O113">_xlfn.IFS(Table1[[#This Row],[Duration]]&lt;90,"Short",Table1[[#This Row],[Duration]]&lt;180,"Medium",Table1[[#This Row],[Duration]]&lt;=240,"Long",TRUE,"Seasons")</f>
        <v>Medium</v>
      </c>
      <c r="P113" s="3" t="s">
        <v>617</v>
      </c>
    </row>
    <row r="114" spans="1:16" ht="28">
      <c r="A114" s="2" t="s">
        <v>618</v>
      </c>
      <c r="B114" s="2" t="s">
        <v>0</v>
      </c>
      <c r="C114" s="3" t="s">
        <v>619</v>
      </c>
      <c r="D114" s="3" t="s">
        <v>620</v>
      </c>
      <c r="E114" s="3" t="s">
        <v>621</v>
      </c>
      <c r="F114" s="3" t="s">
        <v>1</v>
      </c>
      <c r="G114" s="7" t="s">
        <v>599</v>
      </c>
      <c r="H114" s="4">
        <v>2021</v>
      </c>
      <c r="I114" s="2">
        <v>2021</v>
      </c>
      <c r="J114" s="2">
        <f ca="1">YEAR(TODAY())-Table1[[#This Row],[Release_year]]</f>
        <v>5</v>
      </c>
      <c r="K114" s="2" t="s">
        <v>16</v>
      </c>
      <c r="L114" s="2" t="str">
        <f>_xlfn.XLOOKUP(Table1[[#This Row],[Rating]],Ratings!A$2:A$15,Ratings!B$2:B$15)</f>
        <v>Family</v>
      </c>
      <c r="M114" s="2" t="str">
        <f>_xlfn.XLOOKUP(Table1[[#This Row],[Rating Category]],Recommendation!A$2:A$6,Recommendation!B$2:B$6)</f>
        <v>Guidance</v>
      </c>
      <c r="N114" s="2">
        <v>92</v>
      </c>
      <c r="O114" s="2" t="str" cm="1">
        <f t="array" ref="O114">_xlfn.IFS(Table1[[#This Row],[Duration]]&lt;90,"Short",Table1[[#This Row],[Duration]]&lt;180,"Medium",Table1[[#This Row],[Duration]]&lt;=240,"Long",TRUE,"Seasons")</f>
        <v>Medium</v>
      </c>
      <c r="P114" s="3" t="s">
        <v>247</v>
      </c>
    </row>
    <row r="115" spans="1:16" ht="42">
      <c r="A115" s="2" t="s">
        <v>625</v>
      </c>
      <c r="B115" s="2" t="s">
        <v>0</v>
      </c>
      <c r="C115" s="3" t="s">
        <v>626</v>
      </c>
      <c r="D115" s="3" t="s">
        <v>627</v>
      </c>
      <c r="E115" s="3" t="s">
        <v>628</v>
      </c>
      <c r="F115" s="3" t="s">
        <v>1</v>
      </c>
      <c r="G115" s="7" t="s">
        <v>623</v>
      </c>
      <c r="H115" s="4">
        <v>2021</v>
      </c>
      <c r="I115" s="2">
        <v>2021</v>
      </c>
      <c r="J115" s="2">
        <f ca="1">YEAR(TODAY())-Table1[[#This Row],[Release_year]]</f>
        <v>5</v>
      </c>
      <c r="K115" s="2" t="s">
        <v>124</v>
      </c>
      <c r="L115" s="2" t="str">
        <f>_xlfn.XLOOKUP(Table1[[#This Row],[Rating]],Ratings!A$2:A$15,Ratings!B$2:B$15)</f>
        <v>Adult</v>
      </c>
      <c r="M115" s="2" t="str">
        <f>_xlfn.XLOOKUP(Table1[[#This Row],[Rating Category]],Recommendation!A$2:A$6,Recommendation!B$2:B$6)</f>
        <v>Restricted</v>
      </c>
      <c r="N115" s="2">
        <v>110</v>
      </c>
      <c r="O115" s="2" t="str" cm="1">
        <f t="array" ref="O115">_xlfn.IFS(Table1[[#This Row],[Duration]]&lt;90,"Short",Table1[[#This Row],[Duration]]&lt;180,"Medium",Table1[[#This Row],[Duration]]&lt;=240,"Long",TRUE,"Seasons")</f>
        <v>Medium</v>
      </c>
      <c r="P115" s="3" t="s">
        <v>98</v>
      </c>
    </row>
    <row r="116" spans="1:16" ht="56">
      <c r="A116" s="2" t="s">
        <v>631</v>
      </c>
      <c r="B116" s="2" t="s">
        <v>0</v>
      </c>
      <c r="C116" s="3" t="s">
        <v>632</v>
      </c>
      <c r="D116" s="3" t="s">
        <v>633</v>
      </c>
      <c r="E116" s="3" t="s">
        <v>634</v>
      </c>
      <c r="F116" s="3" t="s">
        <v>1</v>
      </c>
      <c r="G116" s="7" t="s">
        <v>630</v>
      </c>
      <c r="H116" s="4">
        <v>2021</v>
      </c>
      <c r="I116" s="2">
        <v>2011</v>
      </c>
      <c r="J116" s="2">
        <f ca="1">YEAR(TODAY())-Table1[[#This Row],[Release_year]]</f>
        <v>15</v>
      </c>
      <c r="K116" s="2" t="s">
        <v>2</v>
      </c>
      <c r="L116" s="2" t="str">
        <f>_xlfn.XLOOKUP(Table1[[#This Row],[Rating]],Ratings!A$2:A$15,Ratings!B$2:B$15)</f>
        <v>Teen</v>
      </c>
      <c r="M116" s="2" t="str">
        <f>_xlfn.XLOOKUP(Table1[[#This Row],[Rating Category]],Recommendation!A$2:A$6,Recommendation!B$2:B$6)</f>
        <v>Guidance</v>
      </c>
      <c r="N116" s="2">
        <v>91</v>
      </c>
      <c r="O116" s="2" t="str" cm="1">
        <f t="array" ref="O116">_xlfn.IFS(Table1[[#This Row],[Duration]]&lt;90,"Short",Table1[[#This Row],[Duration]]&lt;180,"Medium",Table1[[#This Row],[Duration]]&lt;=240,"Long",TRUE,"Seasons")</f>
        <v>Medium</v>
      </c>
      <c r="P116" s="3" t="s">
        <v>608</v>
      </c>
    </row>
    <row r="117" spans="1:16" ht="56">
      <c r="A117" s="2" t="s">
        <v>636</v>
      </c>
      <c r="B117" s="2" t="s">
        <v>0</v>
      </c>
      <c r="C117" s="3" t="s">
        <v>637</v>
      </c>
      <c r="D117" s="3" t="s">
        <v>638</v>
      </c>
      <c r="E117" s="3" t="s">
        <v>639</v>
      </c>
      <c r="F117" s="3" t="s">
        <v>13</v>
      </c>
      <c r="G117" s="7" t="s">
        <v>635</v>
      </c>
      <c r="H117" s="4">
        <v>2021</v>
      </c>
      <c r="I117" s="2">
        <v>1995</v>
      </c>
      <c r="J117" s="2">
        <f ca="1">YEAR(TODAY())-Table1[[#This Row],[Release_year]]</f>
        <v>31</v>
      </c>
      <c r="K117" s="2" t="s">
        <v>29</v>
      </c>
      <c r="L117" s="2" t="str">
        <f>_xlfn.XLOOKUP(Table1[[#This Row],[Rating]],Ratings!A$2:A$15,Ratings!B$2:B$15)</f>
        <v>Teen</v>
      </c>
      <c r="M117" s="2" t="str">
        <f>_xlfn.XLOOKUP(Table1[[#This Row],[Rating Category]],Recommendation!A$2:A$6,Recommendation!B$2:B$6)</f>
        <v>Guidance</v>
      </c>
      <c r="N117" s="2">
        <v>135</v>
      </c>
      <c r="O117" s="2" t="str" cm="1">
        <f t="array" ref="O117">_xlfn.IFS(Table1[[#This Row],[Duration]]&lt;90,"Short",Table1[[#This Row],[Duration]]&lt;180,"Medium",Table1[[#This Row],[Duration]]&lt;=240,"Long",TRUE,"Seasons")</f>
        <v>Medium</v>
      </c>
      <c r="P117" s="3" t="s">
        <v>218</v>
      </c>
    </row>
    <row r="118" spans="1:16" ht="42">
      <c r="A118" s="2" t="s">
        <v>640</v>
      </c>
      <c r="B118" s="2" t="s">
        <v>0</v>
      </c>
      <c r="C118" s="3" t="s">
        <v>641</v>
      </c>
      <c r="D118" s="3" t="s">
        <v>642</v>
      </c>
      <c r="E118" s="3" t="s">
        <v>643</v>
      </c>
      <c r="F118" s="3" t="s">
        <v>644</v>
      </c>
      <c r="G118" s="7" t="s">
        <v>635</v>
      </c>
      <c r="H118" s="4">
        <v>2021</v>
      </c>
      <c r="I118" s="2">
        <v>2018</v>
      </c>
      <c r="J118" s="2">
        <f ca="1">YEAR(TODAY())-Table1[[#This Row],[Release_year]]</f>
        <v>8</v>
      </c>
      <c r="K118" s="2" t="s">
        <v>45</v>
      </c>
      <c r="L118" s="2" t="str">
        <f>_xlfn.XLOOKUP(Table1[[#This Row],[Rating]],Ratings!A$2:A$15,Ratings!B$2:B$15)</f>
        <v>Family</v>
      </c>
      <c r="M118" s="2" t="str">
        <f>_xlfn.XLOOKUP(Table1[[#This Row],[Rating Category]],Recommendation!A$2:A$6,Recommendation!B$2:B$6)</f>
        <v>Guidance</v>
      </c>
      <c r="N118" s="2">
        <v>82</v>
      </c>
      <c r="O118" s="2" t="str" cm="1">
        <f t="array" ref="O118">_xlfn.IFS(Table1[[#This Row],[Duration]]&lt;90,"Short",Table1[[#This Row],[Duration]]&lt;180,"Medium",Table1[[#This Row],[Duration]]&lt;=240,"Long",TRUE,"Seasons")</f>
        <v>Short</v>
      </c>
      <c r="P118" s="3" t="s">
        <v>192</v>
      </c>
    </row>
    <row r="119" spans="1:16" ht="70">
      <c r="A119" s="2" t="s">
        <v>646</v>
      </c>
      <c r="B119" s="2" t="s">
        <v>0</v>
      </c>
      <c r="C119" s="3" t="s">
        <v>647</v>
      </c>
      <c r="D119" s="3" t="s">
        <v>648</v>
      </c>
      <c r="E119" s="3" t="s">
        <v>649</v>
      </c>
      <c r="F119" s="3" t="s">
        <v>1</v>
      </c>
      <c r="G119" s="7" t="s">
        <v>645</v>
      </c>
      <c r="H119" s="4">
        <v>2021</v>
      </c>
      <c r="I119" s="2">
        <v>2014</v>
      </c>
      <c r="J119" s="2">
        <f ca="1">YEAR(TODAY())-Table1[[#This Row],[Release_year]]</f>
        <v>12</v>
      </c>
      <c r="K119" s="2" t="s">
        <v>124</v>
      </c>
      <c r="L119" s="2" t="str">
        <f>_xlfn.XLOOKUP(Table1[[#This Row],[Rating]],Ratings!A$2:A$15,Ratings!B$2:B$15)</f>
        <v>Adult</v>
      </c>
      <c r="M119" s="2" t="str">
        <f>_xlfn.XLOOKUP(Table1[[#This Row],[Rating Category]],Recommendation!A$2:A$6,Recommendation!B$2:B$6)</f>
        <v>Restricted</v>
      </c>
      <c r="N119" s="2">
        <v>94</v>
      </c>
      <c r="O119" s="2" t="str" cm="1">
        <f t="array" ref="O119">_xlfn.IFS(Table1[[#This Row],[Duration]]&lt;90,"Short",Table1[[#This Row],[Duration]]&lt;180,"Medium",Table1[[#This Row],[Duration]]&lt;=240,"Long",TRUE,"Seasons")</f>
        <v>Medium</v>
      </c>
      <c r="P119" s="3" t="s">
        <v>650</v>
      </c>
    </row>
    <row r="120" spans="1:16" ht="42">
      <c r="A120" s="2" t="s">
        <v>652</v>
      </c>
      <c r="B120" s="2" t="s">
        <v>0</v>
      </c>
      <c r="C120" s="3" t="s">
        <v>653</v>
      </c>
      <c r="D120" s="3" t="s">
        <v>261</v>
      </c>
      <c r="E120" s="3" t="s">
        <v>654</v>
      </c>
      <c r="F120" s="3" t="s">
        <v>655</v>
      </c>
      <c r="G120" s="7" t="s">
        <v>651</v>
      </c>
      <c r="H120" s="4">
        <v>2021</v>
      </c>
      <c r="I120" s="2">
        <v>1993</v>
      </c>
      <c r="J120" s="2">
        <f ca="1">YEAR(TODAY())-Table1[[#This Row],[Release_year]]</f>
        <v>33</v>
      </c>
      <c r="K120" s="2" t="s">
        <v>124</v>
      </c>
      <c r="L120" s="2" t="str">
        <f>_xlfn.XLOOKUP(Table1[[#This Row],[Rating]],Ratings!A$2:A$15,Ratings!B$2:B$15)</f>
        <v>Adult</v>
      </c>
      <c r="M120" s="2" t="str">
        <f>_xlfn.XLOOKUP(Table1[[#This Row],[Rating Category]],Recommendation!A$2:A$6,Recommendation!B$2:B$6)</f>
        <v>Restricted</v>
      </c>
      <c r="N120" s="2">
        <v>121</v>
      </c>
      <c r="O120" s="2" t="str" cm="1">
        <f t="array" ref="O120">_xlfn.IFS(Table1[[#This Row],[Duration]]&lt;90,"Short",Table1[[#This Row],[Duration]]&lt;180,"Medium",Table1[[#This Row],[Duration]]&lt;=240,"Long",TRUE,"Seasons")</f>
        <v>Medium</v>
      </c>
      <c r="P120" s="3" t="s">
        <v>656</v>
      </c>
    </row>
    <row r="121" spans="1:16" ht="42">
      <c r="A121" s="2" t="s">
        <v>659</v>
      </c>
      <c r="B121" s="2" t="s">
        <v>0</v>
      </c>
      <c r="C121" s="3" t="s">
        <v>660</v>
      </c>
      <c r="D121" s="3" t="s">
        <v>661</v>
      </c>
      <c r="E121" s="3" t="s">
        <v>662</v>
      </c>
      <c r="F121" s="3" t="s">
        <v>663</v>
      </c>
      <c r="G121" s="7" t="s">
        <v>664</v>
      </c>
      <c r="H121" s="4">
        <v>2021</v>
      </c>
      <c r="I121" s="2">
        <v>2021</v>
      </c>
      <c r="J121" s="2">
        <f ca="1">YEAR(TODAY())-Table1[[#This Row],[Release_year]]</f>
        <v>5</v>
      </c>
      <c r="K121" s="2" t="s">
        <v>7</v>
      </c>
      <c r="L121" s="2" t="str">
        <f>_xlfn.XLOOKUP(Table1[[#This Row],[Rating]],Ratings!A$2:A$15,Ratings!B$2:B$15)</f>
        <v>Adult</v>
      </c>
      <c r="M121" s="2" t="str">
        <f>_xlfn.XLOOKUP(Table1[[#This Row],[Rating Category]],Recommendation!A$2:A$6,Recommendation!B$2:B$6)</f>
        <v>Restricted</v>
      </c>
      <c r="N121" s="2">
        <v>110</v>
      </c>
      <c r="O121" s="2" t="str" cm="1">
        <f t="array" ref="O121">_xlfn.IFS(Table1[[#This Row],[Duration]]&lt;90,"Short",Table1[[#This Row],[Duration]]&lt;180,"Medium",Table1[[#This Row],[Duration]]&lt;=240,"Long",TRUE,"Seasons")</f>
        <v>Medium</v>
      </c>
      <c r="P121" s="3" t="s">
        <v>125</v>
      </c>
    </row>
    <row r="122" spans="1:16" ht="42">
      <c r="A122" s="2" t="s">
        <v>665</v>
      </c>
      <c r="B122" s="2" t="s">
        <v>4</v>
      </c>
      <c r="C122" s="3" t="s">
        <v>666</v>
      </c>
      <c r="D122" s="3" t="s">
        <v>667</v>
      </c>
      <c r="E122" s="3" t="s">
        <v>668</v>
      </c>
      <c r="F122" s="3" t="s">
        <v>215</v>
      </c>
      <c r="G122" s="7" t="s">
        <v>664</v>
      </c>
      <c r="H122" s="4">
        <v>2021</v>
      </c>
      <c r="I122" s="2">
        <v>2021</v>
      </c>
      <c r="J122" s="2">
        <f ca="1">YEAR(TODAY())-Table1[[#This Row],[Release_year]]</f>
        <v>5</v>
      </c>
      <c r="K122" s="2" t="s">
        <v>7</v>
      </c>
      <c r="L122" s="2" t="str">
        <f>_xlfn.XLOOKUP(Table1[[#This Row],[Rating]],Ratings!A$2:A$15,Ratings!B$2:B$15)</f>
        <v>Adult</v>
      </c>
      <c r="M122" s="2" t="str">
        <f>_xlfn.XLOOKUP(Table1[[#This Row],[Rating Category]],Recommendation!A$2:A$6,Recommendation!B$2:B$6)</f>
        <v>Restricted</v>
      </c>
      <c r="N122" s="2" t="s">
        <v>11</v>
      </c>
      <c r="O122" s="2" t="str" cm="1">
        <f t="array" ref="O122">_xlfn.IFS(Table1[[#This Row],[Duration]]&lt;90,"Short",Table1[[#This Row],[Duration]]&lt;180,"Medium",Table1[[#This Row],[Duration]]&lt;=240,"Long",TRUE,"Seasons")</f>
        <v>Seasons</v>
      </c>
      <c r="P122" s="3" t="s">
        <v>532</v>
      </c>
    </row>
    <row r="123" spans="1:16" ht="56">
      <c r="A123" s="2" t="s">
        <v>671</v>
      </c>
      <c r="B123" s="2" t="s">
        <v>4</v>
      </c>
      <c r="C123" s="3" t="s">
        <v>672</v>
      </c>
      <c r="D123" s="3" t="s">
        <v>673</v>
      </c>
      <c r="E123" s="3" t="s">
        <v>674</v>
      </c>
      <c r="F123" s="3" t="s">
        <v>248</v>
      </c>
      <c r="G123" s="7" t="s">
        <v>664</v>
      </c>
      <c r="H123" s="4">
        <v>2021</v>
      </c>
      <c r="I123" s="2">
        <v>2021</v>
      </c>
      <c r="J123" s="2">
        <f ca="1">YEAR(TODAY())-Table1[[#This Row],[Release_year]]</f>
        <v>5</v>
      </c>
      <c r="K123" s="2" t="s">
        <v>7</v>
      </c>
      <c r="L123" s="2" t="str">
        <f>_xlfn.XLOOKUP(Table1[[#This Row],[Rating]],Ratings!A$2:A$15,Ratings!B$2:B$15)</f>
        <v>Adult</v>
      </c>
      <c r="M123" s="2" t="str">
        <f>_xlfn.XLOOKUP(Table1[[#This Row],[Rating Category]],Recommendation!A$2:A$6,Recommendation!B$2:B$6)</f>
        <v>Restricted</v>
      </c>
      <c r="N123" s="2" t="s">
        <v>8</v>
      </c>
      <c r="O123" s="2" t="str" cm="1">
        <f t="array" ref="O123">_xlfn.IFS(Table1[[#This Row],[Duration]]&lt;90,"Short",Table1[[#This Row],[Duration]]&lt;180,"Medium",Table1[[#This Row],[Duration]]&lt;=240,"Long",TRUE,"Seasons")</f>
        <v>Seasons</v>
      </c>
      <c r="P123" s="3" t="s">
        <v>675</v>
      </c>
    </row>
    <row r="124" spans="1:16" ht="14">
      <c r="A124" s="2" t="s">
        <v>678</v>
      </c>
      <c r="B124" s="2" t="s">
        <v>0</v>
      </c>
      <c r="C124" s="3" t="s">
        <v>679</v>
      </c>
      <c r="D124" s="3" t="s">
        <v>680</v>
      </c>
      <c r="E124" s="3" t="s">
        <v>681</v>
      </c>
      <c r="F124" s="3" t="s">
        <v>682</v>
      </c>
      <c r="G124" s="7" t="s">
        <v>676</v>
      </c>
      <c r="H124" s="4">
        <v>2021</v>
      </c>
      <c r="I124" s="2">
        <v>2021</v>
      </c>
      <c r="J124" s="2">
        <f ca="1">YEAR(TODAY())-Table1[[#This Row],[Release_year]]</f>
        <v>5</v>
      </c>
      <c r="K124" s="2" t="s">
        <v>7</v>
      </c>
      <c r="L124" s="2" t="str">
        <f>_xlfn.XLOOKUP(Table1[[#This Row],[Rating]],Ratings!A$2:A$15,Ratings!B$2:B$15)</f>
        <v>Adult</v>
      </c>
      <c r="M124" s="2" t="str">
        <f>_xlfn.XLOOKUP(Table1[[#This Row],[Rating Category]],Recommendation!A$2:A$6,Recommendation!B$2:B$6)</f>
        <v>Restricted</v>
      </c>
      <c r="N124" s="2">
        <v>64</v>
      </c>
      <c r="O124" s="2" t="str" cm="1">
        <f t="array" ref="O124">_xlfn.IFS(Table1[[#This Row],[Duration]]&lt;90,"Short",Table1[[#This Row],[Duration]]&lt;180,"Medium",Table1[[#This Row],[Duration]]&lt;=240,"Long",TRUE,"Seasons")</f>
        <v>Short</v>
      </c>
      <c r="P124" s="3" t="s">
        <v>683</v>
      </c>
    </row>
    <row r="125" spans="1:16" ht="56">
      <c r="A125" s="2" t="s">
        <v>684</v>
      </c>
      <c r="B125" s="2" t="s">
        <v>0</v>
      </c>
      <c r="C125" s="3" t="s">
        <v>685</v>
      </c>
      <c r="D125" s="3" t="s">
        <v>686</v>
      </c>
      <c r="E125" s="3" t="s">
        <v>687</v>
      </c>
      <c r="F125" s="3" t="s">
        <v>688</v>
      </c>
      <c r="G125" s="7" t="s">
        <v>676</v>
      </c>
      <c r="H125" s="4">
        <v>2021</v>
      </c>
      <c r="I125" s="2">
        <v>2021</v>
      </c>
      <c r="J125" s="2">
        <f ca="1">YEAR(TODAY())-Table1[[#This Row],[Release_year]]</f>
        <v>5</v>
      </c>
      <c r="K125" s="2" t="s">
        <v>45</v>
      </c>
      <c r="L125" s="2" t="str">
        <f>_xlfn.XLOOKUP(Table1[[#This Row],[Rating]],Ratings!A$2:A$15,Ratings!B$2:B$15)</f>
        <v>Family</v>
      </c>
      <c r="M125" s="2" t="str">
        <f>_xlfn.XLOOKUP(Table1[[#This Row],[Rating Category]],Recommendation!A$2:A$6,Recommendation!B$2:B$6)</f>
        <v>Guidance</v>
      </c>
      <c r="N125" s="2">
        <v>59</v>
      </c>
      <c r="O125" s="2" t="str" cm="1">
        <f t="array" ref="O125">_xlfn.IFS(Table1[[#This Row],[Duration]]&lt;90,"Short",Table1[[#This Row],[Duration]]&lt;180,"Medium",Table1[[#This Row],[Duration]]&lt;=240,"Long",TRUE,"Seasons")</f>
        <v>Short</v>
      </c>
      <c r="P125" s="3" t="s">
        <v>689</v>
      </c>
    </row>
    <row r="126" spans="1:16" ht="56">
      <c r="A126" s="2" t="s">
        <v>691</v>
      </c>
      <c r="B126" s="2" t="s">
        <v>0</v>
      </c>
      <c r="C126" s="3" t="s">
        <v>692</v>
      </c>
      <c r="D126" s="3" t="s">
        <v>693</v>
      </c>
      <c r="E126" s="3" t="s">
        <v>694</v>
      </c>
      <c r="F126" s="3" t="s">
        <v>132</v>
      </c>
      <c r="G126" s="7" t="s">
        <v>690</v>
      </c>
      <c r="H126" s="4">
        <v>2021</v>
      </c>
      <c r="I126" s="2">
        <v>2016</v>
      </c>
      <c r="J126" s="2">
        <f ca="1">YEAR(TODAY())-Table1[[#This Row],[Release_year]]</f>
        <v>10</v>
      </c>
      <c r="K126" s="2" t="s">
        <v>29</v>
      </c>
      <c r="L126" s="2" t="str">
        <f>_xlfn.XLOOKUP(Table1[[#This Row],[Rating]],Ratings!A$2:A$15,Ratings!B$2:B$15)</f>
        <v>Teen</v>
      </c>
      <c r="M126" s="2" t="str">
        <f>_xlfn.XLOOKUP(Table1[[#This Row],[Rating Category]],Recommendation!A$2:A$6,Recommendation!B$2:B$6)</f>
        <v>Guidance</v>
      </c>
      <c r="N126" s="2">
        <v>101</v>
      </c>
      <c r="O126" s="2" t="str" cm="1">
        <f t="array" ref="O126">_xlfn.IFS(Table1[[#This Row],[Duration]]&lt;90,"Short",Table1[[#This Row],[Duration]]&lt;180,"Medium",Table1[[#This Row],[Duration]]&lt;=240,"Long",TRUE,"Seasons")</f>
        <v>Medium</v>
      </c>
      <c r="P126" s="3" t="s">
        <v>56</v>
      </c>
    </row>
    <row r="127" spans="1:16" ht="70">
      <c r="A127" s="2" t="s">
        <v>695</v>
      </c>
      <c r="B127" s="2" t="s">
        <v>0</v>
      </c>
      <c r="C127" s="3" t="s">
        <v>696</v>
      </c>
      <c r="D127" s="3" t="s">
        <v>697</v>
      </c>
      <c r="E127" s="3" t="s">
        <v>698</v>
      </c>
      <c r="F127" s="3" t="s">
        <v>50</v>
      </c>
      <c r="G127" s="7" t="s">
        <v>690</v>
      </c>
      <c r="H127" s="4">
        <v>2021</v>
      </c>
      <c r="I127" s="2">
        <v>2020</v>
      </c>
      <c r="J127" s="2">
        <f ca="1">YEAR(TODAY())-Table1[[#This Row],[Release_year]]</f>
        <v>6</v>
      </c>
      <c r="K127" s="2" t="s">
        <v>7</v>
      </c>
      <c r="L127" s="2" t="str">
        <f>_xlfn.XLOOKUP(Table1[[#This Row],[Rating]],Ratings!A$2:A$15,Ratings!B$2:B$15)</f>
        <v>Adult</v>
      </c>
      <c r="M127" s="2" t="str">
        <f>_xlfn.XLOOKUP(Table1[[#This Row],[Rating Category]],Recommendation!A$2:A$6,Recommendation!B$2:B$6)</f>
        <v>Restricted</v>
      </c>
      <c r="N127" s="2">
        <v>127</v>
      </c>
      <c r="O127" s="2" t="str" cm="1">
        <f t="array" ref="O127">_xlfn.IFS(Table1[[#This Row],[Duration]]&lt;90,"Short",Table1[[#This Row],[Duration]]&lt;180,"Medium",Table1[[#This Row],[Duration]]&lt;=240,"Long",TRUE,"Seasons")</f>
        <v>Medium</v>
      </c>
      <c r="P127" s="3" t="s">
        <v>23</v>
      </c>
    </row>
    <row r="128" spans="1:16" ht="42">
      <c r="A128" s="2" t="s">
        <v>699</v>
      </c>
      <c r="B128" s="2" t="s">
        <v>0</v>
      </c>
      <c r="C128" s="3" t="s">
        <v>700</v>
      </c>
      <c r="D128" s="3" t="s">
        <v>701</v>
      </c>
      <c r="E128" s="3" t="s">
        <v>702</v>
      </c>
      <c r="F128" s="3" t="s">
        <v>223</v>
      </c>
      <c r="G128" s="7" t="s">
        <v>690</v>
      </c>
      <c r="H128" s="4">
        <v>2021</v>
      </c>
      <c r="I128" s="2">
        <v>2021</v>
      </c>
      <c r="J128" s="2">
        <f ca="1">YEAR(TODAY())-Table1[[#This Row],[Release_year]]</f>
        <v>5</v>
      </c>
      <c r="K128" s="2" t="s">
        <v>29</v>
      </c>
      <c r="L128" s="2" t="str">
        <f>_xlfn.XLOOKUP(Table1[[#This Row],[Rating]],Ratings!A$2:A$15,Ratings!B$2:B$15)</f>
        <v>Teen</v>
      </c>
      <c r="M128" s="2" t="str">
        <f>_xlfn.XLOOKUP(Table1[[#This Row],[Rating Category]],Recommendation!A$2:A$6,Recommendation!B$2:B$6)</f>
        <v>Guidance</v>
      </c>
      <c r="N128" s="2">
        <v>114</v>
      </c>
      <c r="O128" s="2" t="str" cm="1">
        <f t="array" ref="O128">_xlfn.IFS(Table1[[#This Row],[Duration]]&lt;90,"Short",Table1[[#This Row],[Duration]]&lt;180,"Medium",Table1[[#This Row],[Duration]]&lt;=240,"Long",TRUE,"Seasons")</f>
        <v>Medium</v>
      </c>
      <c r="P128" s="3" t="s">
        <v>254</v>
      </c>
    </row>
    <row r="129" spans="1:16" ht="42">
      <c r="A129" s="2" t="s">
        <v>703</v>
      </c>
      <c r="B129" s="2" t="s">
        <v>0</v>
      </c>
      <c r="C129" s="3" t="s">
        <v>704</v>
      </c>
      <c r="D129" s="3" t="s">
        <v>705</v>
      </c>
      <c r="E129" s="3" t="s">
        <v>706</v>
      </c>
      <c r="F129" s="3" t="s">
        <v>707</v>
      </c>
      <c r="G129" s="7" t="s">
        <v>690</v>
      </c>
      <c r="H129" s="4">
        <v>2021</v>
      </c>
      <c r="I129" s="2">
        <v>2013</v>
      </c>
      <c r="J129" s="2">
        <f ca="1">YEAR(TODAY())-Table1[[#This Row],[Release_year]]</f>
        <v>13</v>
      </c>
      <c r="K129" s="2" t="s">
        <v>124</v>
      </c>
      <c r="L129" s="2" t="str">
        <f>_xlfn.XLOOKUP(Table1[[#This Row],[Rating]],Ratings!A$2:A$15,Ratings!B$2:B$15)</f>
        <v>Adult</v>
      </c>
      <c r="M129" s="2" t="str">
        <f>_xlfn.XLOOKUP(Table1[[#This Row],[Rating Category]],Recommendation!A$2:A$6,Recommendation!B$2:B$6)</f>
        <v>Restricted</v>
      </c>
      <c r="N129" s="2">
        <v>108</v>
      </c>
      <c r="O129" s="2" t="str" cm="1">
        <f t="array" ref="O129">_xlfn.IFS(Table1[[#This Row],[Duration]]&lt;90,"Short",Table1[[#This Row],[Duration]]&lt;180,"Medium",Table1[[#This Row],[Duration]]&lt;=240,"Long",TRUE,"Seasons")</f>
        <v>Medium</v>
      </c>
      <c r="P129" s="3" t="s">
        <v>43</v>
      </c>
    </row>
    <row r="130" spans="1:16" ht="42">
      <c r="A130" s="2" t="s">
        <v>710</v>
      </c>
      <c r="B130" s="2" t="s">
        <v>0</v>
      </c>
      <c r="C130" s="3" t="s">
        <v>711</v>
      </c>
      <c r="D130" s="3" t="s">
        <v>712</v>
      </c>
      <c r="E130" s="3" t="s">
        <v>713</v>
      </c>
      <c r="F130" s="3" t="s">
        <v>28</v>
      </c>
      <c r="G130" s="7" t="s">
        <v>714</v>
      </c>
      <c r="H130" s="4">
        <v>2021</v>
      </c>
      <c r="I130" s="2">
        <v>2012</v>
      </c>
      <c r="J130" s="2">
        <f ca="1">YEAR(TODAY())-Table1[[#This Row],[Release_year]]</f>
        <v>14</v>
      </c>
      <c r="K130" s="2" t="s">
        <v>2</v>
      </c>
      <c r="L130" s="2" t="str">
        <f>_xlfn.XLOOKUP(Table1[[#This Row],[Rating]],Ratings!A$2:A$15,Ratings!B$2:B$15)</f>
        <v>Teen</v>
      </c>
      <c r="M130" s="2" t="str">
        <f>_xlfn.XLOOKUP(Table1[[#This Row],[Rating Category]],Recommendation!A$2:A$6,Recommendation!B$2:B$6)</f>
        <v>Guidance</v>
      </c>
      <c r="N130" s="2">
        <v>98</v>
      </c>
      <c r="O130" s="2" t="str" cm="1">
        <f t="array" ref="O130">_xlfn.IFS(Table1[[#This Row],[Duration]]&lt;90,"Short",Table1[[#This Row],[Duration]]&lt;180,"Medium",Table1[[#This Row],[Duration]]&lt;=240,"Long",TRUE,"Seasons")</f>
        <v>Medium</v>
      </c>
      <c r="P130" s="3" t="s">
        <v>269</v>
      </c>
    </row>
    <row r="131" spans="1:16" ht="56">
      <c r="A131" s="2" t="s">
        <v>715</v>
      </c>
      <c r="B131" s="2" t="s">
        <v>0</v>
      </c>
      <c r="C131" s="3" t="s">
        <v>716</v>
      </c>
      <c r="D131" s="3" t="s">
        <v>717</v>
      </c>
      <c r="E131" s="3" t="s">
        <v>718</v>
      </c>
      <c r="F131" s="3" t="s">
        <v>5</v>
      </c>
      <c r="G131" s="7" t="s">
        <v>714</v>
      </c>
      <c r="H131" s="4">
        <v>2021</v>
      </c>
      <c r="I131" s="2">
        <v>2021</v>
      </c>
      <c r="J131" s="2">
        <f ca="1">YEAR(TODAY())-Table1[[#This Row],[Release_year]]</f>
        <v>5</v>
      </c>
      <c r="K131" s="2" t="s">
        <v>7</v>
      </c>
      <c r="L131" s="2" t="str">
        <f>_xlfn.XLOOKUP(Table1[[#This Row],[Rating]],Ratings!A$2:A$15,Ratings!B$2:B$15)</f>
        <v>Adult</v>
      </c>
      <c r="M131" s="2" t="str">
        <f>_xlfn.XLOOKUP(Table1[[#This Row],[Rating Category]],Recommendation!A$2:A$6,Recommendation!B$2:B$6)</f>
        <v>Restricted</v>
      </c>
      <c r="N131" s="2">
        <v>86</v>
      </c>
      <c r="O131" s="2" t="str" cm="1">
        <f t="array" ref="O131">_xlfn.IFS(Table1[[#This Row],[Duration]]&lt;90,"Short",Table1[[#This Row],[Duration]]&lt;180,"Medium",Table1[[#This Row],[Duration]]&lt;=240,"Long",TRUE,"Seasons")</f>
        <v>Short</v>
      </c>
      <c r="P131" s="3" t="s">
        <v>63</v>
      </c>
    </row>
    <row r="132" spans="1:16" ht="42">
      <c r="A132" s="2" t="s">
        <v>721</v>
      </c>
      <c r="B132" s="2" t="s">
        <v>0</v>
      </c>
      <c r="C132" s="3" t="s">
        <v>722</v>
      </c>
      <c r="D132" s="3" t="s">
        <v>723</v>
      </c>
      <c r="E132" s="3" t="s">
        <v>724</v>
      </c>
      <c r="F132" s="3" t="s">
        <v>1</v>
      </c>
      <c r="G132" s="7" t="s">
        <v>719</v>
      </c>
      <c r="H132" s="4">
        <v>2021</v>
      </c>
      <c r="I132" s="2">
        <v>2021</v>
      </c>
      <c r="J132" s="2">
        <f ca="1">YEAR(TODAY())-Table1[[#This Row],[Release_year]]</f>
        <v>5</v>
      </c>
      <c r="K132" s="2" t="s">
        <v>2</v>
      </c>
      <c r="L132" s="2" t="str">
        <f>_xlfn.XLOOKUP(Table1[[#This Row],[Rating]],Ratings!A$2:A$15,Ratings!B$2:B$15)</f>
        <v>Teen</v>
      </c>
      <c r="M132" s="2" t="str">
        <f>_xlfn.XLOOKUP(Table1[[#This Row],[Rating Category]],Recommendation!A$2:A$6,Recommendation!B$2:B$6)</f>
        <v>Guidance</v>
      </c>
      <c r="N132" s="2">
        <v>111</v>
      </c>
      <c r="O132" s="2" t="str" cm="1">
        <f t="array" ref="O132">_xlfn.IFS(Table1[[#This Row],[Duration]]&lt;90,"Short",Table1[[#This Row],[Duration]]&lt;180,"Medium",Table1[[#This Row],[Duration]]&lt;=240,"Long",TRUE,"Seasons")</f>
        <v>Medium</v>
      </c>
      <c r="P132" s="3" t="s">
        <v>328</v>
      </c>
    </row>
    <row r="133" spans="1:16" ht="84">
      <c r="A133" s="2" t="s">
        <v>727</v>
      </c>
      <c r="B133" s="2" t="s">
        <v>4</v>
      </c>
      <c r="C133" s="3" t="s">
        <v>728</v>
      </c>
      <c r="D133" s="3" t="s">
        <v>729</v>
      </c>
      <c r="E133" s="3" t="s">
        <v>730</v>
      </c>
      <c r="F133" s="3" t="s">
        <v>13</v>
      </c>
      <c r="G133" s="7" t="s">
        <v>726</v>
      </c>
      <c r="H133" s="4">
        <v>2021</v>
      </c>
      <c r="I133" s="2">
        <v>2021</v>
      </c>
      <c r="J133" s="2">
        <f ca="1">YEAR(TODAY())-Table1[[#This Row],[Release_year]]</f>
        <v>5</v>
      </c>
      <c r="K133" s="2" t="s">
        <v>7</v>
      </c>
      <c r="L133" s="2" t="str">
        <f>_xlfn.XLOOKUP(Table1[[#This Row],[Rating]],Ratings!A$2:A$15,Ratings!B$2:B$15)</f>
        <v>Adult</v>
      </c>
      <c r="M133" s="2" t="str">
        <f>_xlfn.XLOOKUP(Table1[[#This Row],[Rating Category]],Recommendation!A$2:A$6,Recommendation!B$2:B$6)</f>
        <v>Restricted</v>
      </c>
      <c r="N133" s="2" t="s">
        <v>11</v>
      </c>
      <c r="O133" s="2" t="str" cm="1">
        <f t="array" ref="O133">_xlfn.IFS(Table1[[#This Row],[Duration]]&lt;90,"Short",Table1[[#This Row],[Duration]]&lt;180,"Medium",Table1[[#This Row],[Duration]]&lt;=240,"Long",TRUE,"Seasons")</f>
        <v>Seasons</v>
      </c>
      <c r="P133" s="3" t="s">
        <v>370</v>
      </c>
    </row>
    <row r="134" spans="1:16" ht="56">
      <c r="A134" s="2" t="s">
        <v>731</v>
      </c>
      <c r="B134" s="2" t="s">
        <v>0</v>
      </c>
      <c r="C134" s="3" t="s">
        <v>732</v>
      </c>
      <c r="D134" s="3" t="s">
        <v>733</v>
      </c>
      <c r="E134" s="3" t="s">
        <v>734</v>
      </c>
      <c r="F134" s="3" t="s">
        <v>132</v>
      </c>
      <c r="G134" s="7" t="s">
        <v>726</v>
      </c>
      <c r="H134" s="4">
        <v>2021</v>
      </c>
      <c r="I134" s="2">
        <v>2020</v>
      </c>
      <c r="J134" s="2">
        <f ca="1">YEAR(TODAY())-Table1[[#This Row],[Release_year]]</f>
        <v>6</v>
      </c>
      <c r="K134" s="2" t="s">
        <v>7</v>
      </c>
      <c r="L134" s="2" t="str">
        <f>_xlfn.XLOOKUP(Table1[[#This Row],[Rating]],Ratings!A$2:A$15,Ratings!B$2:B$15)</f>
        <v>Adult</v>
      </c>
      <c r="M134" s="2" t="str">
        <f>_xlfn.XLOOKUP(Table1[[#This Row],[Rating Category]],Recommendation!A$2:A$6,Recommendation!B$2:B$6)</f>
        <v>Restricted</v>
      </c>
      <c r="N134" s="2">
        <v>115</v>
      </c>
      <c r="O134" s="2" t="str" cm="1">
        <f t="array" ref="O134">_xlfn.IFS(Table1[[#This Row],[Duration]]&lt;90,"Short",Table1[[#This Row],[Duration]]&lt;180,"Medium",Table1[[#This Row],[Duration]]&lt;=240,"Long",TRUE,"Seasons")</f>
        <v>Medium</v>
      </c>
      <c r="P134" s="3" t="s">
        <v>192</v>
      </c>
    </row>
    <row r="135" spans="1:16" ht="70">
      <c r="A135" s="2" t="s">
        <v>735</v>
      </c>
      <c r="B135" s="2" t="s">
        <v>0</v>
      </c>
      <c r="C135" s="3" t="s">
        <v>736</v>
      </c>
      <c r="D135" s="3" t="s">
        <v>737</v>
      </c>
      <c r="E135" s="3" t="s">
        <v>738</v>
      </c>
      <c r="F135" s="3" t="s">
        <v>215</v>
      </c>
      <c r="G135" s="7" t="s">
        <v>726</v>
      </c>
      <c r="H135" s="4">
        <v>2021</v>
      </c>
      <c r="I135" s="2">
        <v>2021</v>
      </c>
      <c r="J135" s="2">
        <f ca="1">YEAR(TODAY())-Table1[[#This Row],[Release_year]]</f>
        <v>5</v>
      </c>
      <c r="K135" s="2" t="s">
        <v>29</v>
      </c>
      <c r="L135" s="2" t="str">
        <f>_xlfn.XLOOKUP(Table1[[#This Row],[Rating]],Ratings!A$2:A$15,Ratings!B$2:B$15)</f>
        <v>Teen</v>
      </c>
      <c r="M135" s="2" t="str">
        <f>_xlfn.XLOOKUP(Table1[[#This Row],[Rating Category]],Recommendation!A$2:A$6,Recommendation!B$2:B$6)</f>
        <v>Guidance</v>
      </c>
      <c r="N135" s="2">
        <v>102</v>
      </c>
      <c r="O135" s="2" t="str" cm="1">
        <f t="array" ref="O135">_xlfn.IFS(Table1[[#This Row],[Duration]]&lt;90,"Short",Table1[[#This Row],[Duration]]&lt;180,"Medium",Table1[[#This Row],[Duration]]&lt;=240,"Long",TRUE,"Seasons")</f>
        <v>Medium</v>
      </c>
      <c r="P135" s="3" t="s">
        <v>739</v>
      </c>
    </row>
    <row r="136" spans="1:16" ht="42">
      <c r="A136" s="2" t="s">
        <v>740</v>
      </c>
      <c r="B136" s="2" t="s">
        <v>0</v>
      </c>
      <c r="C136" s="3" t="s">
        <v>741</v>
      </c>
      <c r="D136" s="3" t="s">
        <v>742</v>
      </c>
      <c r="E136" s="3" t="s">
        <v>743</v>
      </c>
      <c r="F136" s="3" t="s">
        <v>744</v>
      </c>
      <c r="G136" s="7" t="s">
        <v>726</v>
      </c>
      <c r="H136" s="4">
        <v>2021</v>
      </c>
      <c r="I136" s="2">
        <v>2021</v>
      </c>
      <c r="J136" s="2">
        <f ca="1">YEAR(TODAY())-Table1[[#This Row],[Release_year]]</f>
        <v>5</v>
      </c>
      <c r="K136" s="2" t="s">
        <v>16</v>
      </c>
      <c r="L136" s="2" t="str">
        <f>_xlfn.XLOOKUP(Table1[[#This Row],[Rating]],Ratings!A$2:A$15,Ratings!B$2:B$15)</f>
        <v>Family</v>
      </c>
      <c r="M136" s="2" t="str">
        <f>_xlfn.XLOOKUP(Table1[[#This Row],[Rating Category]],Recommendation!A$2:A$6,Recommendation!B$2:B$6)</f>
        <v>Guidance</v>
      </c>
      <c r="N136" s="2">
        <v>100</v>
      </c>
      <c r="O136" s="2" t="str" cm="1">
        <f t="array" ref="O136">_xlfn.IFS(Table1[[#This Row],[Duration]]&lt;90,"Short",Table1[[#This Row],[Duration]]&lt;180,"Medium",Table1[[#This Row],[Duration]]&lt;=240,"Long",TRUE,"Seasons")</f>
        <v>Medium</v>
      </c>
      <c r="P136" s="3" t="s">
        <v>295</v>
      </c>
    </row>
    <row r="137" spans="1:16" ht="70">
      <c r="A137" s="2" t="s">
        <v>745</v>
      </c>
      <c r="B137" s="2" t="s">
        <v>0</v>
      </c>
      <c r="C137" s="3" t="s">
        <v>746</v>
      </c>
      <c r="D137" s="3" t="s">
        <v>747</v>
      </c>
      <c r="E137" s="3" t="s">
        <v>748</v>
      </c>
      <c r="F137" s="3" t="s">
        <v>13</v>
      </c>
      <c r="G137" s="7" t="s">
        <v>749</v>
      </c>
      <c r="H137" s="4">
        <v>2021</v>
      </c>
      <c r="I137" s="2">
        <v>2013</v>
      </c>
      <c r="J137" s="2">
        <f ca="1">YEAR(TODAY())-Table1[[#This Row],[Release_year]]</f>
        <v>13</v>
      </c>
      <c r="K137" s="2" t="s">
        <v>29</v>
      </c>
      <c r="L137" s="2" t="str">
        <f>_xlfn.XLOOKUP(Table1[[#This Row],[Rating]],Ratings!A$2:A$15,Ratings!B$2:B$15)</f>
        <v>Teen</v>
      </c>
      <c r="M137" s="2" t="str">
        <f>_xlfn.XLOOKUP(Table1[[#This Row],[Rating Category]],Recommendation!A$2:A$6,Recommendation!B$2:B$6)</f>
        <v>Guidance</v>
      </c>
      <c r="N137" s="2">
        <v>135</v>
      </c>
      <c r="O137" s="2" t="str" cm="1">
        <f t="array" ref="O137">_xlfn.IFS(Table1[[#This Row],[Duration]]&lt;90,"Short",Table1[[#This Row],[Duration]]&lt;180,"Medium",Table1[[#This Row],[Duration]]&lt;=240,"Long",TRUE,"Seasons")</f>
        <v>Medium</v>
      </c>
      <c r="P137" s="3" t="s">
        <v>523</v>
      </c>
    </row>
    <row r="138" spans="1:16" ht="56">
      <c r="A138" s="2" t="s">
        <v>751</v>
      </c>
      <c r="B138" s="2" t="s">
        <v>0</v>
      </c>
      <c r="C138" s="3" t="s">
        <v>752</v>
      </c>
      <c r="D138" s="3" t="s">
        <v>753</v>
      </c>
      <c r="E138" s="3" t="s">
        <v>754</v>
      </c>
      <c r="F138" s="3" t="s">
        <v>670</v>
      </c>
      <c r="G138" s="7" t="s">
        <v>749</v>
      </c>
      <c r="H138" s="4">
        <v>2021</v>
      </c>
      <c r="I138" s="2">
        <v>1985</v>
      </c>
      <c r="J138" s="2">
        <f ca="1">YEAR(TODAY())-Table1[[#This Row],[Release_year]]</f>
        <v>41</v>
      </c>
      <c r="K138" s="2" t="s">
        <v>7</v>
      </c>
      <c r="L138" s="2" t="str">
        <f>_xlfn.XLOOKUP(Table1[[#This Row],[Rating]],Ratings!A$2:A$15,Ratings!B$2:B$15)</f>
        <v>Adult</v>
      </c>
      <c r="M138" s="2" t="str">
        <f>_xlfn.XLOOKUP(Table1[[#This Row],[Rating Category]],Recommendation!A$2:A$6,Recommendation!B$2:B$6)</f>
        <v>Restricted</v>
      </c>
      <c r="N138" s="2">
        <v>95</v>
      </c>
      <c r="O138" s="2" t="str" cm="1">
        <f t="array" ref="O138">_xlfn.IFS(Table1[[#This Row],[Duration]]&lt;90,"Short",Table1[[#This Row],[Duration]]&lt;180,"Medium",Table1[[#This Row],[Duration]]&lt;=240,"Long",TRUE,"Seasons")</f>
        <v>Medium</v>
      </c>
      <c r="P138" s="3" t="s">
        <v>755</v>
      </c>
    </row>
    <row r="139" spans="1:16" ht="14">
      <c r="A139" s="2" t="s">
        <v>756</v>
      </c>
      <c r="B139" s="2" t="s">
        <v>0</v>
      </c>
      <c r="C139" s="3" t="s">
        <v>757</v>
      </c>
      <c r="D139" s="3" t="s">
        <v>758</v>
      </c>
      <c r="E139" s="3" t="s">
        <v>759</v>
      </c>
      <c r="F139" s="3" t="s">
        <v>28</v>
      </c>
      <c r="G139" s="7" t="s">
        <v>749</v>
      </c>
      <c r="H139" s="4">
        <v>2021</v>
      </c>
      <c r="I139" s="2">
        <v>2021</v>
      </c>
      <c r="J139" s="2">
        <f ca="1">YEAR(TODAY())-Table1[[#This Row],[Release_year]]</f>
        <v>5</v>
      </c>
      <c r="K139" s="2" t="s">
        <v>29</v>
      </c>
      <c r="L139" s="2" t="str">
        <f>_xlfn.XLOOKUP(Table1[[#This Row],[Rating]],Ratings!A$2:A$15,Ratings!B$2:B$15)</f>
        <v>Teen</v>
      </c>
      <c r="M139" s="2" t="str">
        <f>_xlfn.XLOOKUP(Table1[[#This Row],[Rating Category]],Recommendation!A$2:A$6,Recommendation!B$2:B$6)</f>
        <v>Guidance</v>
      </c>
      <c r="N139" s="2">
        <v>97</v>
      </c>
      <c r="O139" s="2" t="str" cm="1">
        <f t="array" ref="O139">_xlfn.IFS(Table1[[#This Row],[Duration]]&lt;90,"Short",Table1[[#This Row],[Duration]]&lt;180,"Medium",Table1[[#This Row],[Duration]]&lt;=240,"Long",TRUE,"Seasons")</f>
        <v>Medium</v>
      </c>
      <c r="P139" s="3" t="s">
        <v>3</v>
      </c>
    </row>
    <row r="140" spans="1:16" ht="56">
      <c r="A140" s="2" t="s">
        <v>760</v>
      </c>
      <c r="B140" s="2" t="s">
        <v>0</v>
      </c>
      <c r="C140" s="3" t="s">
        <v>761</v>
      </c>
      <c r="D140" s="3" t="s">
        <v>762</v>
      </c>
      <c r="E140" s="3" t="s">
        <v>763</v>
      </c>
      <c r="F140" s="3" t="s">
        <v>764</v>
      </c>
      <c r="G140" s="7" t="s">
        <v>749</v>
      </c>
      <c r="H140" s="4">
        <v>2021</v>
      </c>
      <c r="I140" s="2">
        <v>1993</v>
      </c>
      <c r="J140" s="2">
        <f ca="1">YEAR(TODAY())-Table1[[#This Row],[Release_year]]</f>
        <v>33</v>
      </c>
      <c r="K140" s="2" t="s">
        <v>7</v>
      </c>
      <c r="L140" s="2" t="str">
        <f>_xlfn.XLOOKUP(Table1[[#This Row],[Rating]],Ratings!A$2:A$15,Ratings!B$2:B$15)</f>
        <v>Adult</v>
      </c>
      <c r="M140" s="2" t="str">
        <f>_xlfn.XLOOKUP(Table1[[#This Row],[Rating Category]],Recommendation!A$2:A$6,Recommendation!B$2:B$6)</f>
        <v>Restricted</v>
      </c>
      <c r="N140" s="2">
        <v>124</v>
      </c>
      <c r="O140" s="2" t="str" cm="1">
        <f t="array" ref="O140">_xlfn.IFS(Table1[[#This Row],[Duration]]&lt;90,"Short",Table1[[#This Row],[Duration]]&lt;180,"Medium",Table1[[#This Row],[Duration]]&lt;=240,"Long",TRUE,"Seasons")</f>
        <v>Medium</v>
      </c>
      <c r="P140" s="3" t="s">
        <v>765</v>
      </c>
    </row>
    <row r="141" spans="1:16" ht="70">
      <c r="A141" s="2" t="s">
        <v>766</v>
      </c>
      <c r="B141" s="2" t="s">
        <v>0</v>
      </c>
      <c r="C141" s="3" t="s">
        <v>767</v>
      </c>
      <c r="D141" s="3" t="s">
        <v>768</v>
      </c>
      <c r="E141" s="3" t="s">
        <v>769</v>
      </c>
      <c r="F141" s="3" t="s">
        <v>132</v>
      </c>
      <c r="G141" s="7" t="s">
        <v>770</v>
      </c>
      <c r="H141" s="4">
        <v>2021</v>
      </c>
      <c r="I141" s="2">
        <v>2016</v>
      </c>
      <c r="J141" s="2">
        <f ca="1">YEAR(TODAY())-Table1[[#This Row],[Release_year]]</f>
        <v>10</v>
      </c>
      <c r="K141" s="2" t="s">
        <v>45</v>
      </c>
      <c r="L141" s="2" t="str">
        <f>_xlfn.XLOOKUP(Table1[[#This Row],[Rating]],Ratings!A$2:A$15,Ratings!B$2:B$15)</f>
        <v>Family</v>
      </c>
      <c r="M141" s="2" t="str">
        <f>_xlfn.XLOOKUP(Table1[[#This Row],[Rating Category]],Recommendation!A$2:A$6,Recommendation!B$2:B$6)</f>
        <v>Guidance</v>
      </c>
      <c r="N141" s="2">
        <v>118</v>
      </c>
      <c r="O141" s="2" t="str" cm="1">
        <f t="array" ref="O141">_xlfn.IFS(Table1[[#This Row],[Duration]]&lt;90,"Short",Table1[[#This Row],[Duration]]&lt;180,"Medium",Table1[[#This Row],[Duration]]&lt;=240,"Long",TRUE,"Seasons")</f>
        <v>Medium</v>
      </c>
      <c r="P141" s="3" t="s">
        <v>43</v>
      </c>
    </row>
    <row r="142" spans="1:16" ht="42">
      <c r="A142" s="2" t="s">
        <v>771</v>
      </c>
      <c r="B142" s="2" t="s">
        <v>0</v>
      </c>
      <c r="C142" s="3" t="s">
        <v>772</v>
      </c>
      <c r="D142" s="3" t="s">
        <v>773</v>
      </c>
      <c r="E142" s="3" t="s">
        <v>774</v>
      </c>
      <c r="F142" s="3" t="s">
        <v>1</v>
      </c>
      <c r="G142" s="7" t="s">
        <v>770</v>
      </c>
      <c r="H142" s="4">
        <v>2021</v>
      </c>
      <c r="I142" s="2">
        <v>2021</v>
      </c>
      <c r="J142" s="2">
        <f ca="1">YEAR(TODAY())-Table1[[#This Row],[Release_year]]</f>
        <v>5</v>
      </c>
      <c r="K142" s="2" t="s">
        <v>7</v>
      </c>
      <c r="L142" s="2" t="str">
        <f>_xlfn.XLOOKUP(Table1[[#This Row],[Rating]],Ratings!A$2:A$15,Ratings!B$2:B$15)</f>
        <v>Adult</v>
      </c>
      <c r="M142" s="2" t="str">
        <f>_xlfn.XLOOKUP(Table1[[#This Row],[Rating Category]],Recommendation!A$2:A$6,Recommendation!B$2:B$6)</f>
        <v>Restricted</v>
      </c>
      <c r="N142" s="2">
        <v>115</v>
      </c>
      <c r="O142" s="2" t="str" cm="1">
        <f t="array" ref="O142">_xlfn.IFS(Table1[[#This Row],[Duration]]&lt;90,"Short",Table1[[#This Row],[Duration]]&lt;180,"Medium",Table1[[#This Row],[Duration]]&lt;=240,"Long",TRUE,"Seasons")</f>
        <v>Medium</v>
      </c>
      <c r="P142" s="3" t="s">
        <v>617</v>
      </c>
    </row>
    <row r="143" spans="1:16" ht="28">
      <c r="A143" s="2" t="s">
        <v>775</v>
      </c>
      <c r="B143" s="2" t="s">
        <v>0</v>
      </c>
      <c r="C143" s="3" t="s">
        <v>776</v>
      </c>
      <c r="D143" s="3" t="s">
        <v>777</v>
      </c>
      <c r="E143" s="3" t="s">
        <v>778</v>
      </c>
      <c r="F143" s="3" t="s">
        <v>1</v>
      </c>
      <c r="G143" s="7" t="s">
        <v>770</v>
      </c>
      <c r="H143" s="4">
        <v>2021</v>
      </c>
      <c r="I143" s="2">
        <v>2012</v>
      </c>
      <c r="J143" s="2">
        <f ca="1">YEAR(TODAY())-Table1[[#This Row],[Release_year]]</f>
        <v>14</v>
      </c>
      <c r="K143" s="2" t="s">
        <v>7</v>
      </c>
      <c r="L143" s="2" t="str">
        <f>_xlfn.XLOOKUP(Table1[[#This Row],[Rating]],Ratings!A$2:A$15,Ratings!B$2:B$15)</f>
        <v>Adult</v>
      </c>
      <c r="M143" s="2" t="str">
        <f>_xlfn.XLOOKUP(Table1[[#This Row],[Rating Category]],Recommendation!A$2:A$6,Recommendation!B$2:B$6)</f>
        <v>Restricted</v>
      </c>
      <c r="N143" s="2">
        <v>115</v>
      </c>
      <c r="O143" s="2" t="str" cm="1">
        <f t="array" ref="O143">_xlfn.IFS(Table1[[#This Row],[Duration]]&lt;90,"Short",Table1[[#This Row],[Duration]]&lt;180,"Medium",Table1[[#This Row],[Duration]]&lt;=240,"Long",TRUE,"Seasons")</f>
        <v>Medium</v>
      </c>
      <c r="P143" s="3" t="s">
        <v>779</v>
      </c>
    </row>
    <row r="144" spans="1:16" ht="56">
      <c r="A144" s="2" t="s">
        <v>783</v>
      </c>
      <c r="B144" s="2" t="s">
        <v>0</v>
      </c>
      <c r="C144" s="3" t="s">
        <v>784</v>
      </c>
      <c r="D144" s="3" t="s">
        <v>785</v>
      </c>
      <c r="E144" s="3" t="s">
        <v>786</v>
      </c>
      <c r="F144" s="3" t="s">
        <v>1</v>
      </c>
      <c r="G144" s="7" t="s">
        <v>782</v>
      </c>
      <c r="H144" s="4">
        <v>2021</v>
      </c>
      <c r="I144" s="2">
        <v>1995</v>
      </c>
      <c r="J144" s="2">
        <f ca="1">YEAR(TODAY())-Table1[[#This Row],[Release_year]]</f>
        <v>31</v>
      </c>
      <c r="K144" s="2" t="s">
        <v>124</v>
      </c>
      <c r="L144" s="2" t="str">
        <f>_xlfn.XLOOKUP(Table1[[#This Row],[Rating]],Ratings!A$2:A$15,Ratings!B$2:B$15)</f>
        <v>Adult</v>
      </c>
      <c r="M144" s="2" t="str">
        <f>_xlfn.XLOOKUP(Table1[[#This Row],[Rating Category]],Recommendation!A$2:A$6,Recommendation!B$2:B$6)</f>
        <v>Restricted</v>
      </c>
      <c r="N144" s="2">
        <v>104</v>
      </c>
      <c r="O144" s="2" t="str" cm="1">
        <f t="array" ref="O144">_xlfn.IFS(Table1[[#This Row],[Duration]]&lt;90,"Short",Table1[[#This Row],[Duration]]&lt;180,"Medium",Table1[[#This Row],[Duration]]&lt;=240,"Long",TRUE,"Seasons")</f>
        <v>Medium</v>
      </c>
      <c r="P144" s="3" t="s">
        <v>608</v>
      </c>
    </row>
    <row r="145" spans="1:16" ht="56">
      <c r="A145" s="2" t="s">
        <v>787</v>
      </c>
      <c r="B145" s="2" t="s">
        <v>0</v>
      </c>
      <c r="C145" s="3" t="s">
        <v>788</v>
      </c>
      <c r="D145" s="3" t="s">
        <v>789</v>
      </c>
      <c r="E145" s="3" t="s">
        <v>790</v>
      </c>
      <c r="F145" s="3" t="s">
        <v>791</v>
      </c>
      <c r="G145" s="7" t="s">
        <v>782</v>
      </c>
      <c r="H145" s="4">
        <v>2021</v>
      </c>
      <c r="I145" s="2">
        <v>2010</v>
      </c>
      <c r="J145" s="2">
        <f ca="1">YEAR(TODAY())-Table1[[#This Row],[Release_year]]</f>
        <v>16</v>
      </c>
      <c r="K145" s="2" t="s">
        <v>7</v>
      </c>
      <c r="L145" s="2" t="str">
        <f>_xlfn.XLOOKUP(Table1[[#This Row],[Rating]],Ratings!A$2:A$15,Ratings!B$2:B$15)</f>
        <v>Adult</v>
      </c>
      <c r="M145" s="2" t="str">
        <f>_xlfn.XLOOKUP(Table1[[#This Row],[Rating Category]],Recommendation!A$2:A$6,Recommendation!B$2:B$6)</f>
        <v>Restricted</v>
      </c>
      <c r="N145" s="2">
        <v>106</v>
      </c>
      <c r="O145" s="2" t="str" cm="1">
        <f t="array" ref="O145">_xlfn.IFS(Table1[[#This Row],[Duration]]&lt;90,"Short",Table1[[#This Row],[Duration]]&lt;180,"Medium",Table1[[#This Row],[Duration]]&lt;=240,"Long",TRUE,"Seasons")</f>
        <v>Medium</v>
      </c>
      <c r="P145" s="3" t="s">
        <v>43</v>
      </c>
    </row>
    <row r="146" spans="1:16" ht="56">
      <c r="A146" s="2" t="s">
        <v>792</v>
      </c>
      <c r="B146" s="2" t="s">
        <v>4</v>
      </c>
      <c r="C146" s="3" t="s">
        <v>793</v>
      </c>
      <c r="D146" s="3" t="s">
        <v>794</v>
      </c>
      <c r="E146" s="3" t="s">
        <v>795</v>
      </c>
      <c r="F146" s="3" t="s">
        <v>781</v>
      </c>
      <c r="G146" s="7" t="s">
        <v>782</v>
      </c>
      <c r="H146" s="4">
        <v>2021</v>
      </c>
      <c r="I146" s="2">
        <v>2011</v>
      </c>
      <c r="J146" s="2">
        <f ca="1">YEAR(TODAY())-Table1[[#This Row],[Release_year]]</f>
        <v>15</v>
      </c>
      <c r="K146" s="2" t="s">
        <v>29</v>
      </c>
      <c r="L146" s="2" t="str">
        <f>_xlfn.XLOOKUP(Table1[[#This Row],[Rating]],Ratings!A$2:A$15,Ratings!B$2:B$15)</f>
        <v>Teen</v>
      </c>
      <c r="M146" s="2" t="str">
        <f>_xlfn.XLOOKUP(Table1[[#This Row],[Rating Category]],Recommendation!A$2:A$6,Recommendation!B$2:B$6)</f>
        <v>Guidance</v>
      </c>
      <c r="N146" s="2" t="s">
        <v>11</v>
      </c>
      <c r="O146" s="2" t="str" cm="1">
        <f t="array" ref="O146">_xlfn.IFS(Table1[[#This Row],[Duration]]&lt;90,"Short",Table1[[#This Row],[Duration]]&lt;180,"Medium",Table1[[#This Row],[Duration]]&lt;=240,"Long",TRUE,"Seasons")</f>
        <v>Seasons</v>
      </c>
      <c r="P146" s="3" t="s">
        <v>14</v>
      </c>
    </row>
    <row r="147" spans="1:16" ht="56">
      <c r="A147" s="2" t="s">
        <v>797</v>
      </c>
      <c r="B147" s="2" t="s">
        <v>0</v>
      </c>
      <c r="C147" s="3" t="s">
        <v>798</v>
      </c>
      <c r="D147" s="3" t="s">
        <v>799</v>
      </c>
      <c r="E147" s="3" t="s">
        <v>800</v>
      </c>
      <c r="F147" s="3" t="s">
        <v>1</v>
      </c>
      <c r="G147" s="7" t="s">
        <v>796</v>
      </c>
      <c r="H147" s="4">
        <v>2021</v>
      </c>
      <c r="I147" s="2">
        <v>1992</v>
      </c>
      <c r="J147" s="2">
        <f ca="1">YEAR(TODAY())-Table1[[#This Row],[Release_year]]</f>
        <v>34</v>
      </c>
      <c r="K147" s="2" t="s">
        <v>16</v>
      </c>
      <c r="L147" s="2" t="str">
        <f>_xlfn.XLOOKUP(Table1[[#This Row],[Rating]],Ratings!A$2:A$15,Ratings!B$2:B$15)</f>
        <v>Family</v>
      </c>
      <c r="M147" s="2" t="str">
        <f>_xlfn.XLOOKUP(Table1[[#This Row],[Rating Category]],Recommendation!A$2:A$6,Recommendation!B$2:B$6)</f>
        <v>Guidance</v>
      </c>
      <c r="N147" s="2">
        <v>87</v>
      </c>
      <c r="O147" s="2" t="str" cm="1">
        <f t="array" ref="O147">_xlfn.IFS(Table1[[#This Row],[Duration]]&lt;90,"Short",Table1[[#This Row],[Duration]]&lt;180,"Medium",Table1[[#This Row],[Duration]]&lt;=240,"Long",TRUE,"Seasons")</f>
        <v>Short</v>
      </c>
      <c r="P147" s="3" t="s">
        <v>46</v>
      </c>
    </row>
    <row r="148" spans="1:16" ht="42">
      <c r="A148" s="2" t="s">
        <v>801</v>
      </c>
      <c r="B148" s="2" t="s">
        <v>0</v>
      </c>
      <c r="C148" s="3" t="s">
        <v>802</v>
      </c>
      <c r="D148" s="3" t="s">
        <v>803</v>
      </c>
      <c r="E148" s="3" t="s">
        <v>804</v>
      </c>
      <c r="F148" s="3" t="s">
        <v>1</v>
      </c>
      <c r="G148" s="7" t="s">
        <v>796</v>
      </c>
      <c r="H148" s="4">
        <v>2021</v>
      </c>
      <c r="I148" s="2">
        <v>1993</v>
      </c>
      <c r="J148" s="2">
        <f ca="1">YEAR(TODAY())-Table1[[#This Row],[Release_year]]</f>
        <v>33</v>
      </c>
      <c r="K148" s="2" t="s">
        <v>16</v>
      </c>
      <c r="L148" s="2" t="str">
        <f>_xlfn.XLOOKUP(Table1[[#This Row],[Rating]],Ratings!A$2:A$15,Ratings!B$2:B$15)</f>
        <v>Family</v>
      </c>
      <c r="M148" s="2" t="str">
        <f>_xlfn.XLOOKUP(Table1[[#This Row],[Rating Category]],Recommendation!A$2:A$6,Recommendation!B$2:B$6)</f>
        <v>Guidance</v>
      </c>
      <c r="N148" s="2">
        <v>88</v>
      </c>
      <c r="O148" s="2" t="str" cm="1">
        <f t="array" ref="O148">_xlfn.IFS(Table1[[#This Row],[Duration]]&lt;90,"Short",Table1[[#This Row],[Duration]]&lt;180,"Medium",Table1[[#This Row],[Duration]]&lt;=240,"Long",TRUE,"Seasons")</f>
        <v>Short</v>
      </c>
      <c r="P148" s="3" t="s">
        <v>46</v>
      </c>
    </row>
    <row r="149" spans="1:16" ht="56">
      <c r="A149" s="2" t="s">
        <v>805</v>
      </c>
      <c r="B149" s="2" t="s">
        <v>0</v>
      </c>
      <c r="C149" s="3" t="s">
        <v>806</v>
      </c>
      <c r="D149" s="3" t="s">
        <v>807</v>
      </c>
      <c r="E149" s="3" t="s">
        <v>808</v>
      </c>
      <c r="F149" s="3" t="s">
        <v>225</v>
      </c>
      <c r="G149" s="7" t="s">
        <v>796</v>
      </c>
      <c r="H149" s="4">
        <v>2021</v>
      </c>
      <c r="I149" s="2">
        <v>2007</v>
      </c>
      <c r="J149" s="2">
        <f ca="1">YEAR(TODAY())-Table1[[#This Row],[Release_year]]</f>
        <v>19</v>
      </c>
      <c r="K149" s="2" t="s">
        <v>2</v>
      </c>
      <c r="L149" s="2" t="str">
        <f>_xlfn.XLOOKUP(Table1[[#This Row],[Rating]],Ratings!A$2:A$15,Ratings!B$2:B$15)</f>
        <v>Teen</v>
      </c>
      <c r="M149" s="2" t="str">
        <f>_xlfn.XLOOKUP(Table1[[#This Row],[Rating Category]],Recommendation!A$2:A$6,Recommendation!B$2:B$6)</f>
        <v>Guidance</v>
      </c>
      <c r="N149" s="2">
        <v>114</v>
      </c>
      <c r="O149" s="2" t="str" cm="1">
        <f t="array" ref="O149">_xlfn.IFS(Table1[[#This Row],[Duration]]&lt;90,"Short",Table1[[#This Row],[Duration]]&lt;180,"Medium",Table1[[#This Row],[Duration]]&lt;=240,"Long",TRUE,"Seasons")</f>
        <v>Medium</v>
      </c>
      <c r="P149" s="3" t="s">
        <v>307</v>
      </c>
    </row>
    <row r="150" spans="1:16" ht="42">
      <c r="A150" s="2" t="s">
        <v>809</v>
      </c>
      <c r="B150" s="2" t="s">
        <v>0</v>
      </c>
      <c r="C150" s="3" t="s">
        <v>810</v>
      </c>
      <c r="D150" s="3" t="s">
        <v>811</v>
      </c>
      <c r="E150" s="3" t="s">
        <v>812</v>
      </c>
      <c r="F150" s="3" t="s">
        <v>813</v>
      </c>
      <c r="G150" s="7" t="s">
        <v>796</v>
      </c>
      <c r="H150" s="4">
        <v>2021</v>
      </c>
      <c r="I150" s="2">
        <v>2016</v>
      </c>
      <c r="J150" s="2">
        <f ca="1">YEAR(TODAY())-Table1[[#This Row],[Release_year]]</f>
        <v>10</v>
      </c>
      <c r="K150" s="2" t="s">
        <v>124</v>
      </c>
      <c r="L150" s="2" t="str">
        <f>_xlfn.XLOOKUP(Table1[[#This Row],[Rating]],Ratings!A$2:A$15,Ratings!B$2:B$15)</f>
        <v>Adult</v>
      </c>
      <c r="M150" s="2" t="str">
        <f>_xlfn.XLOOKUP(Table1[[#This Row],[Rating Category]],Recommendation!A$2:A$6,Recommendation!B$2:B$6)</f>
        <v>Restricted</v>
      </c>
      <c r="N150" s="2">
        <v>90</v>
      </c>
      <c r="O150" s="2" t="str" cm="1">
        <f t="array" ref="O150">_xlfn.IFS(Table1[[#This Row],[Duration]]&lt;90,"Short",Table1[[#This Row],[Duration]]&lt;180,"Medium",Table1[[#This Row],[Duration]]&lt;=240,"Long",TRUE,"Seasons")</f>
        <v>Medium</v>
      </c>
      <c r="P150" s="3" t="s">
        <v>125</v>
      </c>
    </row>
    <row r="151" spans="1:16" ht="42">
      <c r="A151" s="2" t="s">
        <v>814</v>
      </c>
      <c r="B151" s="2" t="s">
        <v>0</v>
      </c>
      <c r="C151" s="3" t="s">
        <v>815</v>
      </c>
      <c r="D151" s="3" t="s">
        <v>102</v>
      </c>
      <c r="E151" s="3" t="s">
        <v>816</v>
      </c>
      <c r="F151" s="3" t="s">
        <v>287</v>
      </c>
      <c r="G151" s="7" t="s">
        <v>796</v>
      </c>
      <c r="H151" s="4">
        <v>2021</v>
      </c>
      <c r="I151" s="2">
        <v>2002</v>
      </c>
      <c r="J151" s="2">
        <f ca="1">YEAR(TODAY())-Table1[[#This Row],[Release_year]]</f>
        <v>24</v>
      </c>
      <c r="K151" s="2" t="s">
        <v>2</v>
      </c>
      <c r="L151" s="2" t="str">
        <f>_xlfn.XLOOKUP(Table1[[#This Row],[Rating]],Ratings!A$2:A$15,Ratings!B$2:B$15)</f>
        <v>Teen</v>
      </c>
      <c r="M151" s="2" t="str">
        <f>_xlfn.XLOOKUP(Table1[[#This Row],[Rating Category]],Recommendation!A$2:A$6,Recommendation!B$2:B$6)</f>
        <v>Guidance</v>
      </c>
      <c r="N151" s="2">
        <v>142</v>
      </c>
      <c r="O151" s="2" t="str" cm="1">
        <f t="array" ref="O151">_xlfn.IFS(Table1[[#This Row],[Duration]]&lt;90,"Short",Table1[[#This Row],[Duration]]&lt;180,"Medium",Table1[[#This Row],[Duration]]&lt;=240,"Long",TRUE,"Seasons")</f>
        <v>Medium</v>
      </c>
      <c r="P151" s="3" t="s">
        <v>251</v>
      </c>
    </row>
    <row r="152" spans="1:16" ht="42">
      <c r="A152" s="2" t="s">
        <v>817</v>
      </c>
      <c r="B152" s="2" t="s">
        <v>0</v>
      </c>
      <c r="C152" s="3" t="s">
        <v>818</v>
      </c>
      <c r="D152" s="3" t="s">
        <v>819</v>
      </c>
      <c r="E152" s="3" t="s">
        <v>820</v>
      </c>
      <c r="F152" s="3" t="s">
        <v>287</v>
      </c>
      <c r="G152" s="7" t="s">
        <v>796</v>
      </c>
      <c r="H152" s="4">
        <v>2021</v>
      </c>
      <c r="I152" s="2">
        <v>2009</v>
      </c>
      <c r="J152" s="2">
        <f ca="1">YEAR(TODAY())-Table1[[#This Row],[Release_year]]</f>
        <v>17</v>
      </c>
      <c r="K152" s="2" t="s">
        <v>16</v>
      </c>
      <c r="L152" s="2" t="str">
        <f>_xlfn.XLOOKUP(Table1[[#This Row],[Rating]],Ratings!A$2:A$15,Ratings!B$2:B$15)</f>
        <v>Family</v>
      </c>
      <c r="M152" s="2" t="str">
        <f>_xlfn.XLOOKUP(Table1[[#This Row],[Rating Category]],Recommendation!A$2:A$6,Recommendation!B$2:B$6)</f>
        <v>Guidance</v>
      </c>
      <c r="N152" s="2">
        <v>90</v>
      </c>
      <c r="O152" s="2" t="str" cm="1">
        <f t="array" ref="O152">_xlfn.IFS(Table1[[#This Row],[Duration]]&lt;90,"Short",Table1[[#This Row],[Duration]]&lt;180,"Medium",Table1[[#This Row],[Duration]]&lt;=240,"Long",TRUE,"Seasons")</f>
        <v>Medium</v>
      </c>
      <c r="P152" s="3" t="s">
        <v>821</v>
      </c>
    </row>
    <row r="153" spans="1:16" ht="56">
      <c r="A153" s="2" t="s">
        <v>822</v>
      </c>
      <c r="B153" s="2" t="s">
        <v>0</v>
      </c>
      <c r="C153" s="3" t="s">
        <v>823</v>
      </c>
      <c r="D153" s="3" t="s">
        <v>315</v>
      </c>
      <c r="E153" s="3" t="s">
        <v>824</v>
      </c>
      <c r="F153" s="3" t="s">
        <v>312</v>
      </c>
      <c r="G153" s="7" t="s">
        <v>796</v>
      </c>
      <c r="H153" s="4">
        <v>2021</v>
      </c>
      <c r="I153" s="2">
        <v>1999</v>
      </c>
      <c r="J153" s="2">
        <f ca="1">YEAR(TODAY())-Table1[[#This Row],[Release_year]]</f>
        <v>27</v>
      </c>
      <c r="K153" s="2" t="s">
        <v>124</v>
      </c>
      <c r="L153" s="2" t="str">
        <f>_xlfn.XLOOKUP(Table1[[#This Row],[Rating]],Ratings!A$2:A$15,Ratings!B$2:B$15)</f>
        <v>Adult</v>
      </c>
      <c r="M153" s="2" t="str">
        <f>_xlfn.XLOOKUP(Table1[[#This Row],[Rating Category]],Recommendation!A$2:A$6,Recommendation!B$2:B$6)</f>
        <v>Restricted</v>
      </c>
      <c r="N153" s="2">
        <v>105</v>
      </c>
      <c r="O153" s="2" t="str" cm="1">
        <f t="array" ref="O153">_xlfn.IFS(Table1[[#This Row],[Duration]]&lt;90,"Short",Table1[[#This Row],[Duration]]&lt;180,"Medium",Table1[[#This Row],[Duration]]&lt;=240,"Long",TRUE,"Seasons")</f>
        <v>Medium</v>
      </c>
      <c r="P153" s="3" t="s">
        <v>825</v>
      </c>
    </row>
    <row r="154" spans="1:16" ht="56">
      <c r="A154" s="2" t="s">
        <v>826</v>
      </c>
      <c r="B154" s="2" t="s">
        <v>0</v>
      </c>
      <c r="C154" s="3" t="s">
        <v>827</v>
      </c>
      <c r="D154" s="3" t="s">
        <v>828</v>
      </c>
      <c r="E154" s="3" t="s">
        <v>829</v>
      </c>
      <c r="F154" s="3" t="s">
        <v>1</v>
      </c>
      <c r="G154" s="7" t="s">
        <v>796</v>
      </c>
      <c r="H154" s="4">
        <v>2021</v>
      </c>
      <c r="I154" s="2">
        <v>1986</v>
      </c>
      <c r="J154" s="2">
        <f ca="1">YEAR(TODAY())-Table1[[#This Row],[Release_year]]</f>
        <v>40</v>
      </c>
      <c r="K154" s="2" t="s">
        <v>2</v>
      </c>
      <c r="L154" s="2" t="str">
        <f>_xlfn.XLOOKUP(Table1[[#This Row],[Rating]],Ratings!A$2:A$15,Ratings!B$2:B$15)</f>
        <v>Teen</v>
      </c>
      <c r="M154" s="2" t="str">
        <f>_xlfn.XLOOKUP(Table1[[#This Row],[Rating Category]],Recommendation!A$2:A$6,Recommendation!B$2:B$6)</f>
        <v>Guidance</v>
      </c>
      <c r="N154" s="2">
        <v>103</v>
      </c>
      <c r="O154" s="2" t="str" cm="1">
        <f t="array" ref="O154">_xlfn.IFS(Table1[[#This Row],[Duration]]&lt;90,"Short",Table1[[#This Row],[Duration]]&lt;180,"Medium",Table1[[#This Row],[Duration]]&lt;=240,"Long",TRUE,"Seasons")</f>
        <v>Medium</v>
      </c>
      <c r="P154" s="3" t="s">
        <v>830</v>
      </c>
    </row>
    <row r="155" spans="1:16" ht="42">
      <c r="A155" s="2" t="s">
        <v>831</v>
      </c>
      <c r="B155" s="2" t="s">
        <v>0</v>
      </c>
      <c r="C155" s="3" t="s">
        <v>832</v>
      </c>
      <c r="D155" s="3" t="s">
        <v>833</v>
      </c>
      <c r="E155" s="3" t="s">
        <v>834</v>
      </c>
      <c r="F155" s="3" t="s">
        <v>1</v>
      </c>
      <c r="G155" s="7" t="s">
        <v>796</v>
      </c>
      <c r="H155" s="4">
        <v>2021</v>
      </c>
      <c r="I155" s="2">
        <v>2019</v>
      </c>
      <c r="J155" s="2">
        <f ca="1">YEAR(TODAY())-Table1[[#This Row],[Release_year]]</f>
        <v>7</v>
      </c>
      <c r="K155" s="2" t="s">
        <v>2</v>
      </c>
      <c r="L155" s="2" t="str">
        <f>_xlfn.XLOOKUP(Table1[[#This Row],[Rating]],Ratings!A$2:A$15,Ratings!B$2:B$15)</f>
        <v>Teen</v>
      </c>
      <c r="M155" s="2" t="str">
        <f>_xlfn.XLOOKUP(Table1[[#This Row],[Rating Category]],Recommendation!A$2:A$6,Recommendation!B$2:B$6)</f>
        <v>Guidance</v>
      </c>
      <c r="N155" s="2">
        <v>116</v>
      </c>
      <c r="O155" s="2" t="str" cm="1">
        <f t="array" ref="O155">_xlfn.IFS(Table1[[#This Row],[Duration]]&lt;90,"Short",Table1[[#This Row],[Duration]]&lt;180,"Medium",Table1[[#This Row],[Duration]]&lt;=240,"Long",TRUE,"Seasons")</f>
        <v>Medium</v>
      </c>
      <c r="P155" s="3" t="s">
        <v>264</v>
      </c>
    </row>
    <row r="156" spans="1:16" ht="56">
      <c r="A156" s="2" t="s">
        <v>835</v>
      </c>
      <c r="B156" s="2" t="s">
        <v>0</v>
      </c>
      <c r="C156" s="3" t="s">
        <v>836</v>
      </c>
      <c r="D156" s="3" t="s">
        <v>837</v>
      </c>
      <c r="E156" s="3" t="s">
        <v>838</v>
      </c>
      <c r="F156" s="3" t="s">
        <v>1</v>
      </c>
      <c r="G156" s="7" t="s">
        <v>796</v>
      </c>
      <c r="H156" s="4">
        <v>2021</v>
      </c>
      <c r="I156" s="2">
        <v>2006</v>
      </c>
      <c r="J156" s="2">
        <f ca="1">YEAR(TODAY())-Table1[[#This Row],[Release_year]]</f>
        <v>20</v>
      </c>
      <c r="K156" s="2" t="s">
        <v>124</v>
      </c>
      <c r="L156" s="2" t="str">
        <f>_xlfn.XLOOKUP(Table1[[#This Row],[Rating]],Ratings!A$2:A$15,Ratings!B$2:B$15)</f>
        <v>Adult</v>
      </c>
      <c r="M156" s="2" t="str">
        <f>_xlfn.XLOOKUP(Table1[[#This Row],[Rating Category]],Recommendation!A$2:A$6,Recommendation!B$2:B$6)</f>
        <v>Restricted</v>
      </c>
      <c r="N156" s="2">
        <v>113</v>
      </c>
      <c r="O156" s="2" t="str" cm="1">
        <f t="array" ref="O156">_xlfn.IFS(Table1[[#This Row],[Duration]]&lt;90,"Short",Table1[[#This Row],[Duration]]&lt;180,"Medium",Table1[[#This Row],[Duration]]&lt;=240,"Long",TRUE,"Seasons")</f>
        <v>Medium</v>
      </c>
      <c r="P156" s="3" t="s">
        <v>131</v>
      </c>
    </row>
    <row r="157" spans="1:16" ht="70">
      <c r="A157" s="2" t="s">
        <v>839</v>
      </c>
      <c r="B157" s="2" t="s">
        <v>0</v>
      </c>
      <c r="C157" s="3" t="s">
        <v>840</v>
      </c>
      <c r="D157" s="3" t="s">
        <v>841</v>
      </c>
      <c r="E157" s="3" t="s">
        <v>842</v>
      </c>
      <c r="F157" s="3" t="s">
        <v>287</v>
      </c>
      <c r="G157" s="7" t="s">
        <v>796</v>
      </c>
      <c r="H157" s="4">
        <v>2021</v>
      </c>
      <c r="I157" s="2">
        <v>2007</v>
      </c>
      <c r="J157" s="2">
        <f ca="1">YEAR(TODAY())-Table1[[#This Row],[Release_year]]</f>
        <v>19</v>
      </c>
      <c r="K157" s="2" t="s">
        <v>124</v>
      </c>
      <c r="L157" s="2" t="str">
        <f>_xlfn.XLOOKUP(Table1[[#This Row],[Rating]],Ratings!A$2:A$15,Ratings!B$2:B$15)</f>
        <v>Adult</v>
      </c>
      <c r="M157" s="2" t="str">
        <f>_xlfn.XLOOKUP(Table1[[#This Row],[Rating Category]],Recommendation!A$2:A$6,Recommendation!B$2:B$6)</f>
        <v>Restricted</v>
      </c>
      <c r="N157" s="2">
        <v>99</v>
      </c>
      <c r="O157" s="2" t="str" cm="1">
        <f t="array" ref="O157">_xlfn.IFS(Table1[[#This Row],[Duration]]&lt;90,"Short",Table1[[#This Row],[Duration]]&lt;180,"Medium",Table1[[#This Row],[Duration]]&lt;=240,"Long",TRUE,"Seasons")</f>
        <v>Medium</v>
      </c>
      <c r="P157" s="3" t="s">
        <v>254</v>
      </c>
    </row>
    <row r="158" spans="1:16" ht="56">
      <c r="A158" s="2" t="s">
        <v>843</v>
      </c>
      <c r="B158" s="2" t="s">
        <v>0</v>
      </c>
      <c r="C158" s="3" t="s">
        <v>844</v>
      </c>
      <c r="D158" s="3" t="s">
        <v>845</v>
      </c>
      <c r="E158" s="3" t="s">
        <v>846</v>
      </c>
      <c r="F158" s="3" t="s">
        <v>225</v>
      </c>
      <c r="G158" s="7" t="s">
        <v>796</v>
      </c>
      <c r="H158" s="4">
        <v>2021</v>
      </c>
      <c r="I158" s="2">
        <v>2010</v>
      </c>
      <c r="J158" s="2">
        <f ca="1">YEAR(TODAY())-Table1[[#This Row],[Release_year]]</f>
        <v>16</v>
      </c>
      <c r="K158" s="2" t="s">
        <v>2</v>
      </c>
      <c r="L158" s="2" t="str">
        <f>_xlfn.XLOOKUP(Table1[[#This Row],[Rating]],Ratings!A$2:A$15,Ratings!B$2:B$15)</f>
        <v>Teen</v>
      </c>
      <c r="M158" s="2" t="str">
        <f>_xlfn.XLOOKUP(Table1[[#This Row],[Rating Category]],Recommendation!A$2:A$6,Recommendation!B$2:B$6)</f>
        <v>Guidance</v>
      </c>
      <c r="N158" s="2">
        <v>148</v>
      </c>
      <c r="O158" s="2" t="str" cm="1">
        <f t="array" ref="O158">_xlfn.IFS(Table1[[#This Row],[Duration]]&lt;90,"Short",Table1[[#This Row],[Duration]]&lt;180,"Medium",Table1[[#This Row],[Duration]]&lt;=240,"Long",TRUE,"Seasons")</f>
        <v>Medium</v>
      </c>
      <c r="P158" s="3" t="s">
        <v>847</v>
      </c>
    </row>
    <row r="159" spans="1:16" ht="70">
      <c r="A159" s="2" t="s">
        <v>848</v>
      </c>
      <c r="B159" s="2" t="s">
        <v>0</v>
      </c>
      <c r="C159" s="3" t="s">
        <v>849</v>
      </c>
      <c r="D159" s="3" t="s">
        <v>850</v>
      </c>
      <c r="E159" s="3" t="s">
        <v>851</v>
      </c>
      <c r="F159" s="3" t="s">
        <v>1</v>
      </c>
      <c r="G159" s="7" t="s">
        <v>796</v>
      </c>
      <c r="H159" s="4">
        <v>2021</v>
      </c>
      <c r="I159" s="2">
        <v>1999</v>
      </c>
      <c r="J159" s="2">
        <f ca="1">YEAR(TODAY())-Table1[[#This Row],[Release_year]]</f>
        <v>27</v>
      </c>
      <c r="K159" s="2" t="s">
        <v>124</v>
      </c>
      <c r="L159" s="2" t="str">
        <f>_xlfn.XLOOKUP(Table1[[#This Row],[Rating]],Ratings!A$2:A$15,Ratings!B$2:B$15)</f>
        <v>Adult</v>
      </c>
      <c r="M159" s="2" t="str">
        <f>_xlfn.XLOOKUP(Table1[[#This Row],[Rating Category]],Recommendation!A$2:A$6,Recommendation!B$2:B$6)</f>
        <v>Restricted</v>
      </c>
      <c r="N159" s="2">
        <v>189</v>
      </c>
      <c r="O159" s="2" t="str" cm="1">
        <f t="array" ref="O159">_xlfn.IFS(Table1[[#This Row],[Duration]]&lt;90,"Short",Table1[[#This Row],[Duration]]&lt;180,"Medium",Table1[[#This Row],[Duration]]&lt;=240,"Long",TRUE,"Seasons")</f>
        <v>Long</v>
      </c>
      <c r="P159" s="3" t="s">
        <v>517</v>
      </c>
    </row>
    <row r="160" spans="1:16" ht="42">
      <c r="A160" s="2" t="s">
        <v>852</v>
      </c>
      <c r="B160" s="2" t="s">
        <v>0</v>
      </c>
      <c r="C160" s="3" t="s">
        <v>853</v>
      </c>
      <c r="D160" s="3" t="s">
        <v>854</v>
      </c>
      <c r="E160" s="3" t="s">
        <v>855</v>
      </c>
      <c r="F160" s="3" t="s">
        <v>1</v>
      </c>
      <c r="G160" s="7" t="s">
        <v>796</v>
      </c>
      <c r="H160" s="4">
        <v>2021</v>
      </c>
      <c r="I160" s="2">
        <v>1995</v>
      </c>
      <c r="J160" s="2">
        <f ca="1">YEAR(TODAY())-Table1[[#This Row],[Release_year]]</f>
        <v>31</v>
      </c>
      <c r="K160" s="2" t="s">
        <v>2</v>
      </c>
      <c r="L160" s="2" t="str">
        <f>_xlfn.XLOOKUP(Table1[[#This Row],[Rating]],Ratings!A$2:A$15,Ratings!B$2:B$15)</f>
        <v>Teen</v>
      </c>
      <c r="M160" s="2" t="str">
        <f>_xlfn.XLOOKUP(Table1[[#This Row],[Rating Category]],Recommendation!A$2:A$6,Recommendation!B$2:B$6)</f>
        <v>Guidance</v>
      </c>
      <c r="N160" s="2">
        <v>97</v>
      </c>
      <c r="O160" s="2" t="str" cm="1">
        <f t="array" ref="O160">_xlfn.IFS(Table1[[#This Row],[Duration]]&lt;90,"Short",Table1[[#This Row],[Duration]]&lt;180,"Medium",Table1[[#This Row],[Duration]]&lt;=240,"Long",TRUE,"Seasons")</f>
        <v>Medium</v>
      </c>
      <c r="P160" s="3" t="s">
        <v>72</v>
      </c>
    </row>
    <row r="161" spans="1:16" ht="56">
      <c r="A161" s="2" t="s">
        <v>856</v>
      </c>
      <c r="B161" s="2" t="s">
        <v>0</v>
      </c>
      <c r="C161" s="3" t="s">
        <v>857</v>
      </c>
      <c r="D161" s="3" t="s">
        <v>858</v>
      </c>
      <c r="E161" s="3" t="s">
        <v>859</v>
      </c>
      <c r="F161" s="3" t="s">
        <v>1</v>
      </c>
      <c r="G161" s="7" t="s">
        <v>796</v>
      </c>
      <c r="H161" s="4">
        <v>2021</v>
      </c>
      <c r="I161" s="2">
        <v>1991</v>
      </c>
      <c r="J161" s="2">
        <f ca="1">YEAR(TODAY())-Table1[[#This Row],[Release_year]]</f>
        <v>35</v>
      </c>
      <c r="K161" s="2" t="s">
        <v>2</v>
      </c>
      <c r="L161" s="2" t="str">
        <f>_xlfn.XLOOKUP(Table1[[#This Row],[Rating]],Ratings!A$2:A$15,Ratings!B$2:B$15)</f>
        <v>Teen</v>
      </c>
      <c r="M161" s="2" t="str">
        <f>_xlfn.XLOOKUP(Table1[[#This Row],[Rating Category]],Recommendation!A$2:A$6,Recommendation!B$2:B$6)</f>
        <v>Guidance</v>
      </c>
      <c r="N161" s="2">
        <v>102</v>
      </c>
      <c r="O161" s="2" t="str" cm="1">
        <f t="array" ref="O161">_xlfn.IFS(Table1[[#This Row],[Duration]]&lt;90,"Short",Table1[[#This Row],[Duration]]&lt;180,"Medium",Table1[[#This Row],[Duration]]&lt;=240,"Long",TRUE,"Seasons")</f>
        <v>Medium</v>
      </c>
      <c r="P161" s="3" t="s">
        <v>251</v>
      </c>
    </row>
    <row r="162" spans="1:16" ht="42">
      <c r="A162" s="2" t="s">
        <v>860</v>
      </c>
      <c r="B162" s="2" t="s">
        <v>0</v>
      </c>
      <c r="C162" s="3" t="s">
        <v>861</v>
      </c>
      <c r="D162" s="3" t="s">
        <v>858</v>
      </c>
      <c r="E162" s="3" t="s">
        <v>862</v>
      </c>
      <c r="F162" s="3" t="s">
        <v>1</v>
      </c>
      <c r="G162" s="7" t="s">
        <v>796</v>
      </c>
      <c r="H162" s="4">
        <v>2021</v>
      </c>
      <c r="I162" s="2">
        <v>1994</v>
      </c>
      <c r="J162" s="2">
        <f ca="1">YEAR(TODAY())-Table1[[#This Row],[Release_year]]</f>
        <v>32</v>
      </c>
      <c r="K162" s="2" t="s">
        <v>16</v>
      </c>
      <c r="L162" s="2" t="str">
        <f>_xlfn.XLOOKUP(Table1[[#This Row],[Rating]],Ratings!A$2:A$15,Ratings!B$2:B$15)</f>
        <v>Family</v>
      </c>
      <c r="M162" s="2" t="str">
        <f>_xlfn.XLOOKUP(Table1[[#This Row],[Rating Category]],Recommendation!A$2:A$6,Recommendation!B$2:B$6)</f>
        <v>Guidance</v>
      </c>
      <c r="N162" s="2">
        <v>99</v>
      </c>
      <c r="O162" s="2" t="str" cm="1">
        <f t="array" ref="O162">_xlfn.IFS(Table1[[#This Row],[Duration]]&lt;90,"Short",Table1[[#This Row],[Duration]]&lt;180,"Medium",Table1[[#This Row],[Duration]]&lt;=240,"Long",TRUE,"Seasons")</f>
        <v>Medium</v>
      </c>
      <c r="P162" s="3" t="s">
        <v>863</v>
      </c>
    </row>
    <row r="163" spans="1:16" ht="56">
      <c r="A163" s="2" t="s">
        <v>864</v>
      </c>
      <c r="B163" s="2" t="s">
        <v>0</v>
      </c>
      <c r="C163" s="3" t="s">
        <v>865</v>
      </c>
      <c r="D163" s="3" t="s">
        <v>866</v>
      </c>
      <c r="E163" s="3" t="s">
        <v>867</v>
      </c>
      <c r="F163" s="3" t="s">
        <v>287</v>
      </c>
      <c r="G163" s="7" t="s">
        <v>796</v>
      </c>
      <c r="H163" s="4">
        <v>2021</v>
      </c>
      <c r="I163" s="2">
        <v>2015</v>
      </c>
      <c r="J163" s="2">
        <f ca="1">YEAR(TODAY())-Table1[[#This Row],[Release_year]]</f>
        <v>11</v>
      </c>
      <c r="K163" s="2" t="s">
        <v>16</v>
      </c>
      <c r="L163" s="2" t="str">
        <f>_xlfn.XLOOKUP(Table1[[#This Row],[Rating]],Ratings!A$2:A$15,Ratings!B$2:B$15)</f>
        <v>Family</v>
      </c>
      <c r="M163" s="2" t="str">
        <f>_xlfn.XLOOKUP(Table1[[#This Row],[Rating Category]],Recommendation!A$2:A$6,Recommendation!B$2:B$6)</f>
        <v>Guidance</v>
      </c>
      <c r="N163" s="2">
        <v>85</v>
      </c>
      <c r="O163" s="2" t="str" cm="1">
        <f t="array" ref="O163">_xlfn.IFS(Table1[[#This Row],[Duration]]&lt;90,"Short",Table1[[#This Row],[Duration]]&lt;180,"Medium",Table1[[#This Row],[Duration]]&lt;=240,"Long",TRUE,"Seasons")</f>
        <v>Short</v>
      </c>
      <c r="P163" s="3" t="s">
        <v>46</v>
      </c>
    </row>
    <row r="164" spans="1:16" ht="42">
      <c r="A164" s="2" t="s">
        <v>868</v>
      </c>
      <c r="B164" s="2" t="s">
        <v>0</v>
      </c>
      <c r="C164" s="3" t="s">
        <v>869</v>
      </c>
      <c r="D164" s="3" t="s">
        <v>870</v>
      </c>
      <c r="E164" s="3" t="s">
        <v>871</v>
      </c>
      <c r="F164" s="3" t="s">
        <v>1</v>
      </c>
      <c r="G164" s="7" t="s">
        <v>796</v>
      </c>
      <c r="H164" s="4">
        <v>2021</v>
      </c>
      <c r="I164" s="2">
        <v>2008</v>
      </c>
      <c r="J164" s="2">
        <f ca="1">YEAR(TODAY())-Table1[[#This Row],[Release_year]]</f>
        <v>18</v>
      </c>
      <c r="K164" s="2" t="s">
        <v>124</v>
      </c>
      <c r="L164" s="2" t="str">
        <f>_xlfn.XLOOKUP(Table1[[#This Row],[Rating]],Ratings!A$2:A$15,Ratings!B$2:B$15)</f>
        <v>Adult</v>
      </c>
      <c r="M164" s="2" t="str">
        <f>_xlfn.XLOOKUP(Table1[[#This Row],[Rating Category]],Recommendation!A$2:A$6,Recommendation!B$2:B$6)</f>
        <v>Restricted</v>
      </c>
      <c r="N164" s="2">
        <v>112</v>
      </c>
      <c r="O164" s="2" t="str" cm="1">
        <f t="array" ref="O164">_xlfn.IFS(Table1[[#This Row],[Duration]]&lt;90,"Short",Table1[[#This Row],[Duration]]&lt;180,"Medium",Table1[[#This Row],[Duration]]&lt;=240,"Long",TRUE,"Seasons")</f>
        <v>Medium</v>
      </c>
      <c r="P164" s="3" t="s">
        <v>328</v>
      </c>
    </row>
    <row r="165" spans="1:16" ht="42">
      <c r="A165" s="2" t="s">
        <v>872</v>
      </c>
      <c r="B165" s="2" t="s">
        <v>0</v>
      </c>
      <c r="C165" s="3" t="s">
        <v>873</v>
      </c>
      <c r="D165" s="3" t="s">
        <v>874</v>
      </c>
      <c r="E165" s="3" t="s">
        <v>875</v>
      </c>
      <c r="F165" s="3" t="s">
        <v>876</v>
      </c>
      <c r="G165" s="7" t="s">
        <v>796</v>
      </c>
      <c r="H165" s="4">
        <v>2021</v>
      </c>
      <c r="I165" s="2">
        <v>2009</v>
      </c>
      <c r="J165" s="2">
        <f ca="1">YEAR(TODAY())-Table1[[#This Row],[Release_year]]</f>
        <v>17</v>
      </c>
      <c r="K165" s="2" t="s">
        <v>16</v>
      </c>
      <c r="L165" s="2" t="str">
        <f>_xlfn.XLOOKUP(Table1[[#This Row],[Rating]],Ratings!A$2:A$15,Ratings!B$2:B$15)</f>
        <v>Family</v>
      </c>
      <c r="M165" s="2" t="str">
        <f>_xlfn.XLOOKUP(Table1[[#This Row],[Rating Category]],Recommendation!A$2:A$6,Recommendation!B$2:B$6)</f>
        <v>Guidance</v>
      </c>
      <c r="N165" s="2">
        <v>91</v>
      </c>
      <c r="O165" s="2" t="str" cm="1">
        <f t="array" ref="O165">_xlfn.IFS(Table1[[#This Row],[Duration]]&lt;90,"Short",Table1[[#This Row],[Duration]]&lt;180,"Medium",Table1[[#This Row],[Duration]]&lt;=240,"Long",TRUE,"Seasons")</f>
        <v>Medium</v>
      </c>
      <c r="P165" s="3" t="s">
        <v>821</v>
      </c>
    </row>
    <row r="166" spans="1:16" ht="28">
      <c r="A166" s="2" t="s">
        <v>877</v>
      </c>
      <c r="B166" s="2" t="s">
        <v>0</v>
      </c>
      <c r="C166" s="3" t="s">
        <v>878</v>
      </c>
      <c r="D166" s="3" t="s">
        <v>879</v>
      </c>
      <c r="E166" s="3" t="s">
        <v>880</v>
      </c>
      <c r="F166" s="3" t="s">
        <v>223</v>
      </c>
      <c r="G166" s="7" t="s">
        <v>796</v>
      </c>
      <c r="H166" s="4">
        <v>2021</v>
      </c>
      <c r="I166" s="2">
        <v>2019</v>
      </c>
      <c r="J166" s="2">
        <f ca="1">YEAR(TODAY())-Table1[[#This Row],[Release_year]]</f>
        <v>7</v>
      </c>
      <c r="K166" s="2" t="s">
        <v>2</v>
      </c>
      <c r="L166" s="2" t="str">
        <f>_xlfn.XLOOKUP(Table1[[#This Row],[Rating]],Ratings!A$2:A$15,Ratings!B$2:B$15)</f>
        <v>Teen</v>
      </c>
      <c r="M166" s="2" t="str">
        <f>_xlfn.XLOOKUP(Table1[[#This Row],[Rating Category]],Recommendation!A$2:A$6,Recommendation!B$2:B$6)</f>
        <v>Guidance</v>
      </c>
      <c r="N166" s="2">
        <v>91</v>
      </c>
      <c r="O166" s="2" t="str" cm="1">
        <f t="array" ref="O166">_xlfn.IFS(Table1[[#This Row],[Duration]]&lt;90,"Short",Table1[[#This Row],[Duration]]&lt;180,"Medium",Table1[[#This Row],[Duration]]&lt;=240,"Long",TRUE,"Seasons")</f>
        <v>Medium</v>
      </c>
      <c r="P166" s="3" t="s">
        <v>72</v>
      </c>
    </row>
    <row r="167" spans="1:16" ht="70">
      <c r="A167" s="2" t="s">
        <v>881</v>
      </c>
      <c r="B167" s="2" t="s">
        <v>0</v>
      </c>
      <c r="C167" s="3" t="s">
        <v>882</v>
      </c>
      <c r="D167" s="3" t="s">
        <v>883</v>
      </c>
      <c r="E167" s="3" t="s">
        <v>884</v>
      </c>
      <c r="F167" s="3" t="s">
        <v>1</v>
      </c>
      <c r="G167" s="7" t="s">
        <v>796</v>
      </c>
      <c r="H167" s="4">
        <v>2021</v>
      </c>
      <c r="I167" s="2">
        <v>2003</v>
      </c>
      <c r="J167" s="2">
        <f ca="1">YEAR(TODAY())-Table1[[#This Row],[Release_year]]</f>
        <v>23</v>
      </c>
      <c r="K167" s="2" t="s">
        <v>2</v>
      </c>
      <c r="L167" s="2" t="str">
        <f>_xlfn.XLOOKUP(Table1[[#This Row],[Rating]],Ratings!A$2:A$15,Ratings!B$2:B$15)</f>
        <v>Teen</v>
      </c>
      <c r="M167" s="2" t="str">
        <f>_xlfn.XLOOKUP(Table1[[#This Row],[Rating Category]],Recommendation!A$2:A$6,Recommendation!B$2:B$6)</f>
        <v>Guidance</v>
      </c>
      <c r="N167" s="2">
        <v>141</v>
      </c>
      <c r="O167" s="2" t="str" cm="1">
        <f t="array" ref="O167">_xlfn.IFS(Table1[[#This Row],[Duration]]&lt;90,"Short",Table1[[#This Row],[Duration]]&lt;180,"Medium",Table1[[#This Row],[Duration]]&lt;=240,"Long",TRUE,"Seasons")</f>
        <v>Medium</v>
      </c>
      <c r="P167" s="3" t="s">
        <v>885</v>
      </c>
    </row>
    <row r="168" spans="1:16" ht="70">
      <c r="A168" s="2" t="s">
        <v>886</v>
      </c>
      <c r="B168" s="2" t="s">
        <v>0</v>
      </c>
      <c r="C168" s="3" t="s">
        <v>887</v>
      </c>
      <c r="D168" s="3" t="s">
        <v>888</v>
      </c>
      <c r="E168" s="3" t="s">
        <v>889</v>
      </c>
      <c r="F168" s="3" t="s">
        <v>1</v>
      </c>
      <c r="G168" s="7" t="s">
        <v>796</v>
      </c>
      <c r="H168" s="4">
        <v>2021</v>
      </c>
      <c r="I168" s="2">
        <v>2000</v>
      </c>
      <c r="J168" s="2">
        <f ca="1">YEAR(TODAY())-Table1[[#This Row],[Release_year]]</f>
        <v>26</v>
      </c>
      <c r="K168" s="2" t="s">
        <v>2</v>
      </c>
      <c r="L168" s="2" t="str">
        <f>_xlfn.XLOOKUP(Table1[[#This Row],[Rating]],Ratings!A$2:A$15,Ratings!B$2:B$15)</f>
        <v>Teen</v>
      </c>
      <c r="M168" s="2" t="str">
        <f>_xlfn.XLOOKUP(Table1[[#This Row],[Rating Category]],Recommendation!A$2:A$6,Recommendation!B$2:B$6)</f>
        <v>Guidance</v>
      </c>
      <c r="N168" s="2">
        <v>130</v>
      </c>
      <c r="O168" s="2" t="str" cm="1">
        <f t="array" ref="O168">_xlfn.IFS(Table1[[#This Row],[Duration]]&lt;90,"Short",Table1[[#This Row],[Duration]]&lt;180,"Medium",Table1[[#This Row],[Duration]]&lt;=240,"Long",TRUE,"Seasons")</f>
        <v>Medium</v>
      </c>
      <c r="P168" s="3" t="s">
        <v>890</v>
      </c>
    </row>
    <row r="169" spans="1:16" ht="56">
      <c r="A169" s="2" t="s">
        <v>891</v>
      </c>
      <c r="B169" s="2" t="s">
        <v>0</v>
      </c>
      <c r="C169" s="3" t="s">
        <v>892</v>
      </c>
      <c r="D169" s="3" t="s">
        <v>893</v>
      </c>
      <c r="E169" s="3" t="s">
        <v>894</v>
      </c>
      <c r="F169" s="3" t="s">
        <v>463</v>
      </c>
      <c r="G169" s="7" t="s">
        <v>796</v>
      </c>
      <c r="H169" s="4">
        <v>2021</v>
      </c>
      <c r="I169" s="2">
        <v>2004</v>
      </c>
      <c r="J169" s="2">
        <f ca="1">YEAR(TODAY())-Table1[[#This Row],[Release_year]]</f>
        <v>22</v>
      </c>
      <c r="K169" s="2" t="s">
        <v>124</v>
      </c>
      <c r="L169" s="2" t="str">
        <f>_xlfn.XLOOKUP(Table1[[#This Row],[Rating]],Ratings!A$2:A$15,Ratings!B$2:B$15)</f>
        <v>Adult</v>
      </c>
      <c r="M169" s="2" t="str">
        <f>_xlfn.XLOOKUP(Table1[[#This Row],[Rating Category]],Recommendation!A$2:A$6,Recommendation!B$2:B$6)</f>
        <v>Restricted</v>
      </c>
      <c r="N169" s="2">
        <v>98</v>
      </c>
      <c r="O169" s="2" t="str" cm="1">
        <f t="array" ref="O169">_xlfn.IFS(Table1[[#This Row],[Duration]]&lt;90,"Short",Table1[[#This Row],[Duration]]&lt;180,"Medium",Table1[[#This Row],[Duration]]&lt;=240,"Long",TRUE,"Seasons")</f>
        <v>Medium</v>
      </c>
      <c r="P169" s="3" t="s">
        <v>895</v>
      </c>
    </row>
    <row r="170" spans="1:16" ht="42">
      <c r="A170" s="2" t="s">
        <v>896</v>
      </c>
      <c r="B170" s="2" t="s">
        <v>0</v>
      </c>
      <c r="C170" s="3" t="s">
        <v>897</v>
      </c>
      <c r="D170" s="3" t="s">
        <v>898</v>
      </c>
      <c r="E170" s="3" t="s">
        <v>899</v>
      </c>
      <c r="F170" s="3" t="s">
        <v>900</v>
      </c>
      <c r="G170" s="7" t="s">
        <v>796</v>
      </c>
      <c r="H170" s="4">
        <v>2021</v>
      </c>
      <c r="I170" s="2">
        <v>2016</v>
      </c>
      <c r="J170" s="2">
        <f ca="1">YEAR(TODAY())-Table1[[#This Row],[Release_year]]</f>
        <v>10</v>
      </c>
      <c r="K170" s="2" t="s">
        <v>124</v>
      </c>
      <c r="L170" s="2" t="str">
        <f>_xlfn.XLOOKUP(Table1[[#This Row],[Rating]],Ratings!A$2:A$15,Ratings!B$2:B$15)</f>
        <v>Adult</v>
      </c>
      <c r="M170" s="2" t="str">
        <f>_xlfn.XLOOKUP(Table1[[#This Row],[Rating Category]],Recommendation!A$2:A$6,Recommendation!B$2:B$6)</f>
        <v>Restricted</v>
      </c>
      <c r="N170" s="2">
        <v>105</v>
      </c>
      <c r="O170" s="2" t="str" cm="1">
        <f t="array" ref="O170">_xlfn.IFS(Table1[[#This Row],[Duration]]&lt;90,"Short",Table1[[#This Row],[Duration]]&lt;180,"Medium",Table1[[#This Row],[Duration]]&lt;=240,"Long",TRUE,"Seasons")</f>
        <v>Medium</v>
      </c>
      <c r="P170" s="3" t="s">
        <v>36</v>
      </c>
    </row>
    <row r="171" spans="1:16" ht="42">
      <c r="A171" s="2" t="s">
        <v>901</v>
      </c>
      <c r="B171" s="2" t="s">
        <v>0</v>
      </c>
      <c r="C171" s="3" t="s">
        <v>902</v>
      </c>
      <c r="D171" s="3" t="s">
        <v>903</v>
      </c>
      <c r="E171" s="3" t="s">
        <v>904</v>
      </c>
      <c r="F171" s="3" t="s">
        <v>1</v>
      </c>
      <c r="G171" s="7" t="s">
        <v>796</v>
      </c>
      <c r="H171" s="4">
        <v>2021</v>
      </c>
      <c r="I171" s="2">
        <v>2013</v>
      </c>
      <c r="J171" s="2">
        <f ca="1">YEAR(TODAY())-Table1[[#This Row],[Release_year]]</f>
        <v>13</v>
      </c>
      <c r="K171" s="2" t="s">
        <v>124</v>
      </c>
      <c r="L171" s="2" t="str">
        <f>_xlfn.XLOOKUP(Table1[[#This Row],[Rating]],Ratings!A$2:A$15,Ratings!B$2:B$15)</f>
        <v>Adult</v>
      </c>
      <c r="M171" s="2" t="str">
        <f>_xlfn.XLOOKUP(Table1[[#This Row],[Rating Category]],Recommendation!A$2:A$6,Recommendation!B$2:B$6)</f>
        <v>Restricted</v>
      </c>
      <c r="N171" s="2">
        <v>101</v>
      </c>
      <c r="O171" s="2" t="str" cm="1">
        <f t="array" ref="O171">_xlfn.IFS(Table1[[#This Row],[Duration]]&lt;90,"Short",Table1[[#This Row],[Duration]]&lt;180,"Medium",Table1[[#This Row],[Duration]]&lt;=240,"Long",TRUE,"Seasons")</f>
        <v>Medium</v>
      </c>
      <c r="P171" s="3" t="s">
        <v>617</v>
      </c>
    </row>
    <row r="172" spans="1:16" ht="42">
      <c r="A172" s="2" t="s">
        <v>905</v>
      </c>
      <c r="B172" s="2" t="s">
        <v>0</v>
      </c>
      <c r="C172" s="3" t="s">
        <v>906</v>
      </c>
      <c r="D172" s="3" t="s">
        <v>907</v>
      </c>
      <c r="E172" s="3" t="s">
        <v>908</v>
      </c>
      <c r="F172" s="3" t="s">
        <v>1</v>
      </c>
      <c r="G172" s="7" t="s">
        <v>796</v>
      </c>
      <c r="H172" s="4">
        <v>2021</v>
      </c>
      <c r="I172" s="2">
        <v>1991</v>
      </c>
      <c r="J172" s="2">
        <f ca="1">YEAR(TODAY())-Table1[[#This Row],[Release_year]]</f>
        <v>35</v>
      </c>
      <c r="K172" s="2" t="s">
        <v>124</v>
      </c>
      <c r="L172" s="2" t="str">
        <f>_xlfn.XLOOKUP(Table1[[#This Row],[Rating]],Ratings!A$2:A$15,Ratings!B$2:B$15)</f>
        <v>Adult</v>
      </c>
      <c r="M172" s="2" t="str">
        <f>_xlfn.XLOOKUP(Table1[[#This Row],[Rating Category]],Recommendation!A$2:A$6,Recommendation!B$2:B$6)</f>
        <v>Restricted</v>
      </c>
      <c r="N172" s="2">
        <v>105</v>
      </c>
      <c r="O172" s="2" t="str" cm="1">
        <f t="array" ref="O172">_xlfn.IFS(Table1[[#This Row],[Duration]]&lt;90,"Short",Table1[[#This Row],[Duration]]&lt;180,"Medium",Table1[[#This Row],[Duration]]&lt;=240,"Long",TRUE,"Seasons")</f>
        <v>Medium</v>
      </c>
      <c r="P172" s="3" t="s">
        <v>328</v>
      </c>
    </row>
    <row r="173" spans="1:16" ht="56">
      <c r="A173" s="2" t="s">
        <v>909</v>
      </c>
      <c r="B173" s="2" t="s">
        <v>0</v>
      </c>
      <c r="C173" s="3" t="s">
        <v>910</v>
      </c>
      <c r="D173" s="3" t="s">
        <v>911</v>
      </c>
      <c r="E173" s="3" t="s">
        <v>912</v>
      </c>
      <c r="F173" s="3" t="s">
        <v>1</v>
      </c>
      <c r="G173" s="7" t="s">
        <v>796</v>
      </c>
      <c r="H173" s="4">
        <v>2021</v>
      </c>
      <c r="I173" s="2">
        <v>2011</v>
      </c>
      <c r="J173" s="2">
        <f ca="1">YEAR(TODAY())-Table1[[#This Row],[Release_year]]</f>
        <v>15</v>
      </c>
      <c r="K173" s="2" t="s">
        <v>124</v>
      </c>
      <c r="L173" s="2" t="str">
        <f>_xlfn.XLOOKUP(Table1[[#This Row],[Rating]],Ratings!A$2:A$15,Ratings!B$2:B$15)</f>
        <v>Adult</v>
      </c>
      <c r="M173" s="2" t="str">
        <f>_xlfn.XLOOKUP(Table1[[#This Row],[Rating Category]],Recommendation!A$2:A$6,Recommendation!B$2:B$6)</f>
        <v>Restricted</v>
      </c>
      <c r="N173" s="2">
        <v>118</v>
      </c>
      <c r="O173" s="2" t="str" cm="1">
        <f t="array" ref="O173">_xlfn.IFS(Table1[[#This Row],[Duration]]&lt;90,"Short",Table1[[#This Row],[Duration]]&lt;180,"Medium",Table1[[#This Row],[Duration]]&lt;=240,"Long",TRUE,"Seasons")</f>
        <v>Medium</v>
      </c>
      <c r="P173" s="3" t="s">
        <v>131</v>
      </c>
    </row>
    <row r="174" spans="1:16" ht="42">
      <c r="A174" s="2" t="s">
        <v>913</v>
      </c>
      <c r="B174" s="2" t="s">
        <v>0</v>
      </c>
      <c r="C174" s="3" t="s">
        <v>914</v>
      </c>
      <c r="D174" s="3" t="s">
        <v>915</v>
      </c>
      <c r="E174" s="3" t="s">
        <v>916</v>
      </c>
      <c r="F174" s="3" t="s">
        <v>917</v>
      </c>
      <c r="G174" s="7" t="s">
        <v>796</v>
      </c>
      <c r="H174" s="4">
        <v>2021</v>
      </c>
      <c r="I174" s="2">
        <v>2010</v>
      </c>
      <c r="J174" s="2">
        <f ca="1">YEAR(TODAY())-Table1[[#This Row],[Release_year]]</f>
        <v>16</v>
      </c>
      <c r="K174" s="2" t="s">
        <v>2</v>
      </c>
      <c r="L174" s="2" t="str">
        <f>_xlfn.XLOOKUP(Table1[[#This Row],[Rating]],Ratings!A$2:A$15,Ratings!B$2:B$15)</f>
        <v>Teen</v>
      </c>
      <c r="M174" s="2" t="str">
        <f>_xlfn.XLOOKUP(Table1[[#This Row],[Rating Category]],Recommendation!A$2:A$6,Recommendation!B$2:B$6)</f>
        <v>Guidance</v>
      </c>
      <c r="N174" s="2">
        <v>97</v>
      </c>
      <c r="O174" s="2" t="str" cm="1">
        <f t="array" ref="O174">_xlfn.IFS(Table1[[#This Row],[Duration]]&lt;90,"Short",Table1[[#This Row],[Duration]]&lt;180,"Medium",Table1[[#This Row],[Duration]]&lt;=240,"Long",TRUE,"Seasons")</f>
        <v>Medium</v>
      </c>
      <c r="P174" s="3" t="s">
        <v>125</v>
      </c>
    </row>
    <row r="175" spans="1:16" ht="56">
      <c r="A175" s="2" t="s">
        <v>918</v>
      </c>
      <c r="B175" s="2" t="s">
        <v>0</v>
      </c>
      <c r="C175" s="3" t="s">
        <v>919</v>
      </c>
      <c r="D175" s="3" t="s">
        <v>600</v>
      </c>
      <c r="E175" s="3" t="s">
        <v>920</v>
      </c>
      <c r="F175" s="3" t="s">
        <v>921</v>
      </c>
      <c r="G175" s="7" t="s">
        <v>796</v>
      </c>
      <c r="H175" s="4">
        <v>2021</v>
      </c>
      <c r="I175" s="2">
        <v>2004</v>
      </c>
      <c r="J175" s="2">
        <f ca="1">YEAR(TODAY())-Table1[[#This Row],[Release_year]]</f>
        <v>22</v>
      </c>
      <c r="K175" s="2" t="s">
        <v>124</v>
      </c>
      <c r="L175" s="2" t="str">
        <f>_xlfn.XLOOKUP(Table1[[#This Row],[Rating]],Ratings!A$2:A$15,Ratings!B$2:B$15)</f>
        <v>Adult</v>
      </c>
      <c r="M175" s="2" t="str">
        <f>_xlfn.XLOOKUP(Table1[[#This Row],[Rating Category]],Recommendation!A$2:A$6,Recommendation!B$2:B$6)</f>
        <v>Restricted</v>
      </c>
      <c r="N175" s="2">
        <v>102</v>
      </c>
      <c r="O175" s="2" t="str" cm="1">
        <f t="array" ref="O175">_xlfn.IFS(Table1[[#This Row],[Duration]]&lt;90,"Short",Table1[[#This Row],[Duration]]&lt;180,"Medium",Table1[[#This Row],[Duration]]&lt;=240,"Long",TRUE,"Seasons")</f>
        <v>Medium</v>
      </c>
      <c r="P175" s="3" t="s">
        <v>922</v>
      </c>
    </row>
    <row r="176" spans="1:16" ht="42">
      <c r="A176" s="2" t="s">
        <v>923</v>
      </c>
      <c r="B176" s="2" t="s">
        <v>0</v>
      </c>
      <c r="C176" s="3" t="s">
        <v>924</v>
      </c>
      <c r="D176" s="3" t="s">
        <v>925</v>
      </c>
      <c r="E176" s="3" t="s">
        <v>926</v>
      </c>
      <c r="F176" s="3" t="s">
        <v>1</v>
      </c>
      <c r="G176" s="7" t="s">
        <v>796</v>
      </c>
      <c r="H176" s="4">
        <v>2021</v>
      </c>
      <c r="I176" s="2">
        <v>1995</v>
      </c>
      <c r="J176" s="2">
        <f ca="1">YEAR(TODAY())-Table1[[#This Row],[Release_year]]</f>
        <v>31</v>
      </c>
      <c r="K176" s="2" t="s">
        <v>2</v>
      </c>
      <c r="L176" s="2" t="str">
        <f>_xlfn.XLOOKUP(Table1[[#This Row],[Rating]],Ratings!A$2:A$15,Ratings!B$2:B$15)</f>
        <v>Teen</v>
      </c>
      <c r="M176" s="2" t="str">
        <f>_xlfn.XLOOKUP(Table1[[#This Row],[Rating Category]],Recommendation!A$2:A$6,Recommendation!B$2:B$6)</f>
        <v>Guidance</v>
      </c>
      <c r="N176" s="2">
        <v>114</v>
      </c>
      <c r="O176" s="2" t="str" cm="1">
        <f t="array" ref="O176">_xlfn.IFS(Table1[[#This Row],[Duration]]&lt;90,"Short",Table1[[#This Row],[Duration]]&lt;180,"Medium",Table1[[#This Row],[Duration]]&lt;=240,"Long",TRUE,"Seasons")</f>
        <v>Medium</v>
      </c>
      <c r="P176" s="3" t="s">
        <v>51</v>
      </c>
    </row>
    <row r="177" spans="1:16" ht="28">
      <c r="A177" s="2" t="s">
        <v>927</v>
      </c>
      <c r="B177" s="2" t="s">
        <v>0</v>
      </c>
      <c r="C177" s="3" t="s">
        <v>928</v>
      </c>
      <c r="D177" s="3" t="s">
        <v>334</v>
      </c>
      <c r="E177" s="3" t="s">
        <v>929</v>
      </c>
      <c r="F177" s="3" t="s">
        <v>1</v>
      </c>
      <c r="G177" s="7" t="s">
        <v>796</v>
      </c>
      <c r="H177" s="4">
        <v>2021</v>
      </c>
      <c r="I177" s="2">
        <v>2000</v>
      </c>
      <c r="J177" s="2">
        <f ca="1">YEAR(TODAY())-Table1[[#This Row],[Release_year]]</f>
        <v>26</v>
      </c>
      <c r="K177" s="2" t="s">
        <v>124</v>
      </c>
      <c r="L177" s="2" t="str">
        <f>_xlfn.XLOOKUP(Table1[[#This Row],[Rating]],Ratings!A$2:A$15,Ratings!B$2:B$15)</f>
        <v>Adult</v>
      </c>
      <c r="M177" s="2" t="str">
        <f>_xlfn.XLOOKUP(Table1[[#This Row],[Rating Category]],Recommendation!A$2:A$6,Recommendation!B$2:B$6)</f>
        <v>Restricted</v>
      </c>
      <c r="N177" s="2">
        <v>111</v>
      </c>
      <c r="O177" s="2" t="str" cm="1">
        <f t="array" ref="O177">_xlfn.IFS(Table1[[#This Row],[Duration]]&lt;90,"Short",Table1[[#This Row],[Duration]]&lt;180,"Medium",Table1[[#This Row],[Duration]]&lt;=240,"Long",TRUE,"Seasons")</f>
        <v>Medium</v>
      </c>
      <c r="P177" s="3" t="s">
        <v>683</v>
      </c>
    </row>
    <row r="178" spans="1:16" ht="84">
      <c r="A178" s="2" t="s">
        <v>930</v>
      </c>
      <c r="B178" s="2" t="s">
        <v>0</v>
      </c>
      <c r="C178" s="3" t="s">
        <v>931</v>
      </c>
      <c r="D178" s="3" t="s">
        <v>932</v>
      </c>
      <c r="E178" s="3" t="s">
        <v>933</v>
      </c>
      <c r="F178" s="3" t="s">
        <v>1</v>
      </c>
      <c r="G178" s="7" t="s">
        <v>796</v>
      </c>
      <c r="H178" s="4">
        <v>2021</v>
      </c>
      <c r="I178" s="2">
        <v>2010</v>
      </c>
      <c r="J178" s="2">
        <f ca="1">YEAR(TODAY())-Table1[[#This Row],[Release_year]]</f>
        <v>16</v>
      </c>
      <c r="K178" s="2" t="s">
        <v>2</v>
      </c>
      <c r="L178" s="2" t="str">
        <f>_xlfn.XLOOKUP(Table1[[#This Row],[Rating]],Ratings!A$2:A$15,Ratings!B$2:B$15)</f>
        <v>Teen</v>
      </c>
      <c r="M178" s="2" t="str">
        <f>_xlfn.XLOOKUP(Table1[[#This Row],[Rating Category]],Recommendation!A$2:A$6,Recommendation!B$2:B$6)</f>
        <v>Guidance</v>
      </c>
      <c r="N178" s="2">
        <v>125</v>
      </c>
      <c r="O178" s="2" t="str" cm="1">
        <f t="array" ref="O178">_xlfn.IFS(Table1[[#This Row],[Duration]]&lt;90,"Short",Table1[[#This Row],[Duration]]&lt;180,"Medium",Table1[[#This Row],[Duration]]&lt;=240,"Long",TRUE,"Seasons")</f>
        <v>Medium</v>
      </c>
      <c r="P178" s="3" t="s">
        <v>254</v>
      </c>
    </row>
    <row r="179" spans="1:16" ht="70">
      <c r="A179" s="2" t="s">
        <v>937</v>
      </c>
      <c r="B179" s="2" t="s">
        <v>0</v>
      </c>
      <c r="C179" s="3" t="s">
        <v>938</v>
      </c>
      <c r="D179" s="3" t="s">
        <v>939</v>
      </c>
      <c r="E179" s="3" t="s">
        <v>940</v>
      </c>
      <c r="F179" s="3" t="s">
        <v>941</v>
      </c>
      <c r="G179" s="7" t="s">
        <v>936</v>
      </c>
      <c r="H179" s="4">
        <v>2021</v>
      </c>
      <c r="I179" s="2">
        <v>2014</v>
      </c>
      <c r="J179" s="2">
        <f ca="1">YEAR(TODAY())-Table1[[#This Row],[Release_year]]</f>
        <v>12</v>
      </c>
      <c r="K179" s="2" t="s">
        <v>29</v>
      </c>
      <c r="L179" s="2" t="str">
        <f>_xlfn.XLOOKUP(Table1[[#This Row],[Rating]],Ratings!A$2:A$15,Ratings!B$2:B$15)</f>
        <v>Teen</v>
      </c>
      <c r="M179" s="2" t="str">
        <f>_xlfn.XLOOKUP(Table1[[#This Row],[Rating Category]],Recommendation!A$2:A$6,Recommendation!B$2:B$6)</f>
        <v>Guidance</v>
      </c>
      <c r="N179" s="2">
        <v>103</v>
      </c>
      <c r="O179" s="2" t="str" cm="1">
        <f t="array" ref="O179">_xlfn.IFS(Table1[[#This Row],[Duration]]&lt;90,"Short",Table1[[#This Row],[Duration]]&lt;180,"Medium",Table1[[#This Row],[Duration]]&lt;=240,"Long",TRUE,"Seasons")</f>
        <v>Medium</v>
      </c>
      <c r="P179" s="3" t="s">
        <v>23</v>
      </c>
    </row>
    <row r="180" spans="1:16" ht="56">
      <c r="A180" s="2" t="s">
        <v>942</v>
      </c>
      <c r="B180" s="2" t="s">
        <v>0</v>
      </c>
      <c r="C180" s="3" t="s">
        <v>943</v>
      </c>
      <c r="D180" s="3" t="s">
        <v>944</v>
      </c>
      <c r="E180" s="3" t="s">
        <v>945</v>
      </c>
      <c r="F180" s="3" t="s">
        <v>132</v>
      </c>
      <c r="G180" s="7" t="s">
        <v>946</v>
      </c>
      <c r="H180" s="4">
        <v>2021</v>
      </c>
      <c r="I180" s="2">
        <v>2013</v>
      </c>
      <c r="J180" s="2">
        <f ca="1">YEAR(TODAY())-Table1[[#This Row],[Release_year]]</f>
        <v>13</v>
      </c>
      <c r="K180" s="2" t="s">
        <v>45</v>
      </c>
      <c r="L180" s="2" t="str">
        <f>_xlfn.XLOOKUP(Table1[[#This Row],[Rating]],Ratings!A$2:A$15,Ratings!B$2:B$15)</f>
        <v>Family</v>
      </c>
      <c r="M180" s="2" t="str">
        <f>_xlfn.XLOOKUP(Table1[[#This Row],[Rating Category]],Recommendation!A$2:A$6,Recommendation!B$2:B$6)</f>
        <v>Guidance</v>
      </c>
      <c r="N180" s="2">
        <v>94</v>
      </c>
      <c r="O180" s="2" t="str" cm="1">
        <f t="array" ref="O180">_xlfn.IFS(Table1[[#This Row],[Duration]]&lt;90,"Short",Table1[[#This Row],[Duration]]&lt;180,"Medium",Table1[[#This Row],[Duration]]&lt;=240,"Long",TRUE,"Seasons")</f>
        <v>Medium</v>
      </c>
      <c r="P180" s="3" t="s">
        <v>63</v>
      </c>
    </row>
    <row r="181" spans="1:16" ht="56">
      <c r="A181" s="2" t="s">
        <v>947</v>
      </c>
      <c r="B181" s="2" t="s">
        <v>0</v>
      </c>
      <c r="C181" s="3" t="s">
        <v>948</v>
      </c>
      <c r="D181" s="3" t="s">
        <v>949</v>
      </c>
      <c r="E181" s="3" t="s">
        <v>950</v>
      </c>
      <c r="F181" s="3" t="s">
        <v>951</v>
      </c>
      <c r="G181" s="7" t="s">
        <v>952</v>
      </c>
      <c r="H181" s="4">
        <v>2021</v>
      </c>
      <c r="I181" s="2">
        <v>2021</v>
      </c>
      <c r="J181" s="2">
        <f ca="1">YEAR(TODAY())-Table1[[#This Row],[Release_year]]</f>
        <v>5</v>
      </c>
      <c r="K181" s="2" t="s">
        <v>7</v>
      </c>
      <c r="L181" s="2" t="str">
        <f>_xlfn.XLOOKUP(Table1[[#This Row],[Rating]],Ratings!A$2:A$15,Ratings!B$2:B$15)</f>
        <v>Adult</v>
      </c>
      <c r="M181" s="2" t="str">
        <f>_xlfn.XLOOKUP(Table1[[#This Row],[Rating Category]],Recommendation!A$2:A$6,Recommendation!B$2:B$6)</f>
        <v>Restricted</v>
      </c>
      <c r="N181" s="2">
        <v>92</v>
      </c>
      <c r="O181" s="2" t="str" cm="1">
        <f t="array" ref="O181">_xlfn.IFS(Table1[[#This Row],[Duration]]&lt;90,"Short",Table1[[#This Row],[Duration]]&lt;180,"Medium",Table1[[#This Row],[Duration]]&lt;=240,"Long",TRUE,"Seasons")</f>
        <v>Medium</v>
      </c>
      <c r="P181" s="3" t="s">
        <v>384</v>
      </c>
    </row>
    <row r="182" spans="1:16" ht="56">
      <c r="A182" s="2" t="s">
        <v>953</v>
      </c>
      <c r="B182" s="2" t="s">
        <v>4</v>
      </c>
      <c r="C182" s="3" t="s">
        <v>954</v>
      </c>
      <c r="D182" s="3" t="s">
        <v>955</v>
      </c>
      <c r="E182" s="3" t="s">
        <v>956</v>
      </c>
      <c r="F182" s="3" t="s">
        <v>1</v>
      </c>
      <c r="G182" s="7" t="s">
        <v>952</v>
      </c>
      <c r="H182" s="4">
        <v>2021</v>
      </c>
      <c r="I182" s="2">
        <v>2021</v>
      </c>
      <c r="J182" s="2">
        <f ca="1">YEAR(TODAY())-Table1[[#This Row],[Release_year]]</f>
        <v>5</v>
      </c>
      <c r="K182" s="2" t="s">
        <v>29</v>
      </c>
      <c r="L182" s="2" t="str">
        <f>_xlfn.XLOOKUP(Table1[[#This Row],[Rating]],Ratings!A$2:A$15,Ratings!B$2:B$15)</f>
        <v>Teen</v>
      </c>
      <c r="M182" s="2" t="str">
        <f>_xlfn.XLOOKUP(Table1[[#This Row],[Rating Category]],Recommendation!A$2:A$6,Recommendation!B$2:B$6)</f>
        <v>Guidance</v>
      </c>
      <c r="N182" s="2" t="s">
        <v>669</v>
      </c>
      <c r="O182" s="2" t="str" cm="1">
        <f t="array" ref="O182">_xlfn.IFS(Table1[[#This Row],[Duration]]&lt;90,"Short",Table1[[#This Row],[Duration]]&lt;180,"Medium",Table1[[#This Row],[Duration]]&lt;=240,"Long",TRUE,"Seasons")</f>
        <v>Seasons</v>
      </c>
      <c r="P182" s="3" t="s">
        <v>957</v>
      </c>
    </row>
    <row r="183" spans="1:16" ht="56">
      <c r="A183" s="2" t="s">
        <v>959</v>
      </c>
      <c r="B183" s="2" t="s">
        <v>0</v>
      </c>
      <c r="C183" s="3" t="s">
        <v>960</v>
      </c>
      <c r="D183" s="3" t="s">
        <v>961</v>
      </c>
      <c r="E183" s="3" t="s">
        <v>962</v>
      </c>
      <c r="F183" s="3" t="s">
        <v>13</v>
      </c>
      <c r="G183" s="7" t="s">
        <v>958</v>
      </c>
      <c r="H183" s="4">
        <v>2021</v>
      </c>
      <c r="I183" s="2">
        <v>2012</v>
      </c>
      <c r="J183" s="2">
        <f ca="1">YEAR(TODAY())-Table1[[#This Row],[Release_year]]</f>
        <v>14</v>
      </c>
      <c r="K183" s="2" t="s">
        <v>7</v>
      </c>
      <c r="L183" s="2" t="str">
        <f>_xlfn.XLOOKUP(Table1[[#This Row],[Rating]],Ratings!A$2:A$15,Ratings!B$2:B$15)</f>
        <v>Adult</v>
      </c>
      <c r="M183" s="2" t="str">
        <f>_xlfn.XLOOKUP(Table1[[#This Row],[Rating Category]],Recommendation!A$2:A$6,Recommendation!B$2:B$6)</f>
        <v>Restricted</v>
      </c>
      <c r="N183" s="2">
        <v>143</v>
      </c>
      <c r="O183" s="2" t="str" cm="1">
        <f t="array" ref="O183">_xlfn.IFS(Table1[[#This Row],[Duration]]&lt;90,"Short",Table1[[#This Row],[Duration]]&lt;180,"Medium",Table1[[#This Row],[Duration]]&lt;=240,"Long",TRUE,"Seasons")</f>
        <v>Medium</v>
      </c>
      <c r="P183" s="3" t="s">
        <v>384</v>
      </c>
    </row>
    <row r="184" spans="1:16" ht="42">
      <c r="A184" s="2" t="s">
        <v>966</v>
      </c>
      <c r="B184" s="2" t="s">
        <v>0</v>
      </c>
      <c r="C184" s="3" t="s">
        <v>967</v>
      </c>
      <c r="D184" s="3" t="s">
        <v>968</v>
      </c>
      <c r="E184" s="3" t="s">
        <v>969</v>
      </c>
      <c r="F184" s="3" t="s">
        <v>970</v>
      </c>
      <c r="G184" s="7" t="s">
        <v>958</v>
      </c>
      <c r="H184" s="4">
        <v>2021</v>
      </c>
      <c r="I184" s="2">
        <v>2019</v>
      </c>
      <c r="J184" s="2">
        <f ca="1">YEAR(TODAY())-Table1[[#This Row],[Release_year]]</f>
        <v>7</v>
      </c>
      <c r="K184" s="2" t="s">
        <v>7</v>
      </c>
      <c r="L184" s="2" t="str">
        <f>_xlfn.XLOOKUP(Table1[[#This Row],[Rating]],Ratings!A$2:A$15,Ratings!B$2:B$15)</f>
        <v>Adult</v>
      </c>
      <c r="M184" s="2" t="str">
        <f>_xlfn.XLOOKUP(Table1[[#This Row],[Rating Category]],Recommendation!A$2:A$6,Recommendation!B$2:B$6)</f>
        <v>Restricted</v>
      </c>
      <c r="N184" s="2">
        <v>117</v>
      </c>
      <c r="O184" s="2" t="str" cm="1">
        <f t="array" ref="O184">_xlfn.IFS(Table1[[#This Row],[Duration]]&lt;90,"Short",Table1[[#This Row],[Duration]]&lt;180,"Medium",Table1[[#This Row],[Duration]]&lt;=240,"Long",TRUE,"Seasons")</f>
        <v>Medium</v>
      </c>
      <c r="P184" s="3" t="s">
        <v>89</v>
      </c>
    </row>
    <row r="185" spans="1:16" ht="84">
      <c r="A185" s="2" t="s">
        <v>971</v>
      </c>
      <c r="B185" s="2" t="s">
        <v>0</v>
      </c>
      <c r="C185" s="3" t="s">
        <v>972</v>
      </c>
      <c r="D185" s="3" t="s">
        <v>973</v>
      </c>
      <c r="E185" s="3" t="s">
        <v>974</v>
      </c>
      <c r="F185" s="3" t="s">
        <v>1</v>
      </c>
      <c r="G185" s="7" t="s">
        <v>975</v>
      </c>
      <c r="H185" s="4">
        <v>2021</v>
      </c>
      <c r="I185" s="2">
        <v>2012</v>
      </c>
      <c r="J185" s="2">
        <f ca="1">YEAR(TODAY())-Table1[[#This Row],[Release_year]]</f>
        <v>14</v>
      </c>
      <c r="K185" s="2" t="s">
        <v>124</v>
      </c>
      <c r="L185" s="2" t="str">
        <f>_xlfn.XLOOKUP(Table1[[#This Row],[Rating]],Ratings!A$2:A$15,Ratings!B$2:B$15)</f>
        <v>Adult</v>
      </c>
      <c r="M185" s="2" t="str">
        <f>_xlfn.XLOOKUP(Table1[[#This Row],[Rating Category]],Recommendation!A$2:A$6,Recommendation!B$2:B$6)</f>
        <v>Restricted</v>
      </c>
      <c r="N185" s="2">
        <v>165</v>
      </c>
      <c r="O185" s="2" t="str" cm="1">
        <f t="array" ref="O185">_xlfn.IFS(Table1[[#This Row],[Duration]]&lt;90,"Short",Table1[[#This Row],[Duration]]&lt;180,"Medium",Table1[[#This Row],[Duration]]&lt;=240,"Long",TRUE,"Seasons")</f>
        <v>Medium</v>
      </c>
      <c r="P185" s="3" t="s">
        <v>98</v>
      </c>
    </row>
    <row r="186" spans="1:16" ht="56">
      <c r="A186" s="2" t="s">
        <v>976</v>
      </c>
      <c r="B186" s="2" t="s">
        <v>0</v>
      </c>
      <c r="C186" s="3" t="s">
        <v>977</v>
      </c>
      <c r="D186" s="3" t="s">
        <v>978</v>
      </c>
      <c r="E186" s="3" t="s">
        <v>979</v>
      </c>
      <c r="F186" s="3" t="s">
        <v>64</v>
      </c>
      <c r="G186" s="7" t="s">
        <v>980</v>
      </c>
      <c r="H186" s="4">
        <v>2021</v>
      </c>
      <c r="I186" s="2">
        <v>2021</v>
      </c>
      <c r="J186" s="2">
        <f ca="1">YEAR(TODAY())-Table1[[#This Row],[Release_year]]</f>
        <v>5</v>
      </c>
      <c r="K186" s="2" t="s">
        <v>16</v>
      </c>
      <c r="L186" s="2" t="str">
        <f>_xlfn.XLOOKUP(Table1[[#This Row],[Rating]],Ratings!A$2:A$15,Ratings!B$2:B$15)</f>
        <v>Family</v>
      </c>
      <c r="M186" s="2" t="str">
        <f>_xlfn.XLOOKUP(Table1[[#This Row],[Rating Category]],Recommendation!A$2:A$6,Recommendation!B$2:B$6)</f>
        <v>Guidance</v>
      </c>
      <c r="N186" s="2">
        <v>91</v>
      </c>
      <c r="O186" s="2" t="str" cm="1">
        <f t="array" ref="O186">_xlfn.IFS(Table1[[#This Row],[Duration]]&lt;90,"Short",Table1[[#This Row],[Duration]]&lt;180,"Medium",Table1[[#This Row],[Duration]]&lt;=240,"Long",TRUE,"Seasons")</f>
        <v>Medium</v>
      </c>
      <c r="P186" s="3" t="s">
        <v>981</v>
      </c>
    </row>
    <row r="187" spans="1:16" ht="56">
      <c r="A187" s="2" t="s">
        <v>985</v>
      </c>
      <c r="B187" s="2" t="s">
        <v>0</v>
      </c>
      <c r="C187" s="3" t="s">
        <v>986</v>
      </c>
      <c r="D187" s="3" t="s">
        <v>987</v>
      </c>
      <c r="E187" s="3" t="s">
        <v>988</v>
      </c>
      <c r="F187" s="3" t="s">
        <v>28</v>
      </c>
      <c r="G187" s="7" t="s">
        <v>980</v>
      </c>
      <c r="H187" s="4">
        <v>2021</v>
      </c>
      <c r="I187" s="2">
        <v>2021</v>
      </c>
      <c r="J187" s="2">
        <f ca="1">YEAR(TODAY())-Table1[[#This Row],[Release_year]]</f>
        <v>5</v>
      </c>
      <c r="K187" s="2" t="s">
        <v>7</v>
      </c>
      <c r="L187" s="2" t="str">
        <f>_xlfn.XLOOKUP(Table1[[#This Row],[Rating]],Ratings!A$2:A$15,Ratings!B$2:B$15)</f>
        <v>Adult</v>
      </c>
      <c r="M187" s="2" t="str">
        <f>_xlfn.XLOOKUP(Table1[[#This Row],[Rating Category]],Recommendation!A$2:A$6,Recommendation!B$2:B$6)</f>
        <v>Restricted</v>
      </c>
      <c r="N187" s="2">
        <v>111</v>
      </c>
      <c r="O187" s="2" t="str" cm="1">
        <f t="array" ref="O187">_xlfn.IFS(Table1[[#This Row],[Duration]]&lt;90,"Short",Table1[[#This Row],[Duration]]&lt;180,"Medium",Table1[[#This Row],[Duration]]&lt;=240,"Long",TRUE,"Seasons")</f>
        <v>Medium</v>
      </c>
      <c r="P187" s="3" t="s">
        <v>264</v>
      </c>
    </row>
    <row r="188" spans="1:16" ht="28">
      <c r="A188" s="2" t="s">
        <v>992</v>
      </c>
      <c r="B188" s="2" t="s">
        <v>0</v>
      </c>
      <c r="C188" s="3" t="s">
        <v>993</v>
      </c>
      <c r="D188" s="3" t="s">
        <v>990</v>
      </c>
      <c r="E188" s="3" t="s">
        <v>99</v>
      </c>
      <c r="F188" s="3" t="s">
        <v>13</v>
      </c>
      <c r="G188" s="7" t="s">
        <v>989</v>
      </c>
      <c r="H188" s="4">
        <v>2021</v>
      </c>
      <c r="I188" s="2">
        <v>2013</v>
      </c>
      <c r="J188" s="2">
        <f ca="1">YEAR(TODAY())-Table1[[#This Row],[Release_year]]</f>
        <v>13</v>
      </c>
      <c r="K188" s="2" t="s">
        <v>87</v>
      </c>
      <c r="L188" s="2" t="str">
        <f>_xlfn.XLOOKUP(Table1[[#This Row],[Rating]],Ratings!A$2:A$15,Ratings!B$2:B$15)</f>
        <v>Kids</v>
      </c>
      <c r="M188" s="2" t="str">
        <f>_xlfn.XLOOKUP(Table1[[#This Row],[Rating Category]],Recommendation!A$2:A$6,Recommendation!B$2:B$6)</f>
        <v>Safe</v>
      </c>
      <c r="N188" s="2">
        <v>64</v>
      </c>
      <c r="O188" s="2" t="str" cm="1">
        <f t="array" ref="O188">_xlfn.IFS(Table1[[#This Row],[Duration]]&lt;90,"Short",Table1[[#This Row],[Duration]]&lt;180,"Medium",Table1[[#This Row],[Duration]]&lt;=240,"Long",TRUE,"Seasons")</f>
        <v>Short</v>
      </c>
      <c r="P188" s="3" t="s">
        <v>17</v>
      </c>
    </row>
    <row r="189" spans="1:16" ht="42">
      <c r="A189" s="2" t="s">
        <v>994</v>
      </c>
      <c r="B189" s="2" t="s">
        <v>0</v>
      </c>
      <c r="C189" s="3" t="s">
        <v>995</v>
      </c>
      <c r="D189" s="3" t="s">
        <v>990</v>
      </c>
      <c r="E189" s="3" t="s">
        <v>991</v>
      </c>
      <c r="F189" s="3" t="s">
        <v>13</v>
      </c>
      <c r="G189" s="7" t="s">
        <v>989</v>
      </c>
      <c r="H189" s="4">
        <v>2021</v>
      </c>
      <c r="I189" s="2">
        <v>2009</v>
      </c>
      <c r="J189" s="2">
        <f ca="1">YEAR(TODAY())-Table1[[#This Row],[Release_year]]</f>
        <v>17</v>
      </c>
      <c r="K189" s="2" t="s">
        <v>87</v>
      </c>
      <c r="L189" s="2" t="str">
        <f>_xlfn.XLOOKUP(Table1[[#This Row],[Rating]],Ratings!A$2:A$15,Ratings!B$2:B$15)</f>
        <v>Kids</v>
      </c>
      <c r="M189" s="2" t="str">
        <f>_xlfn.XLOOKUP(Table1[[#This Row],[Rating Category]],Recommendation!A$2:A$6,Recommendation!B$2:B$6)</f>
        <v>Safe</v>
      </c>
      <c r="N189" s="2">
        <v>68</v>
      </c>
      <c r="O189" s="2" t="str" cm="1">
        <f t="array" ref="O189">_xlfn.IFS(Table1[[#This Row],[Duration]]&lt;90,"Short",Table1[[#This Row],[Duration]]&lt;180,"Medium",Table1[[#This Row],[Duration]]&lt;=240,"Long",TRUE,"Seasons")</f>
        <v>Short</v>
      </c>
      <c r="P189" s="3" t="s">
        <v>17</v>
      </c>
    </row>
    <row r="190" spans="1:16" ht="42">
      <c r="A190" s="2" t="s">
        <v>997</v>
      </c>
      <c r="B190" s="2" t="s">
        <v>0</v>
      </c>
      <c r="C190" s="3" t="s">
        <v>998</v>
      </c>
      <c r="D190" s="3" t="s">
        <v>999</v>
      </c>
      <c r="E190" s="3" t="s">
        <v>1000</v>
      </c>
      <c r="F190" s="3" t="s">
        <v>1001</v>
      </c>
      <c r="G190" s="7" t="s">
        <v>989</v>
      </c>
      <c r="H190" s="4">
        <v>2021</v>
      </c>
      <c r="I190" s="2">
        <v>2021</v>
      </c>
      <c r="J190" s="2">
        <f ca="1">YEAR(TODAY())-Table1[[#This Row],[Release_year]]</f>
        <v>5</v>
      </c>
      <c r="K190" s="2" t="s">
        <v>7</v>
      </c>
      <c r="L190" s="2" t="str">
        <f>_xlfn.XLOOKUP(Table1[[#This Row],[Rating]],Ratings!A$2:A$15,Ratings!B$2:B$15)</f>
        <v>Adult</v>
      </c>
      <c r="M190" s="2" t="str">
        <f>_xlfn.XLOOKUP(Table1[[#This Row],[Rating Category]],Recommendation!A$2:A$6,Recommendation!B$2:B$6)</f>
        <v>Restricted</v>
      </c>
      <c r="N190" s="2">
        <v>99</v>
      </c>
      <c r="O190" s="2" t="str" cm="1">
        <f t="array" ref="O190">_xlfn.IFS(Table1[[#This Row],[Duration]]&lt;90,"Short",Table1[[#This Row],[Duration]]&lt;180,"Medium",Table1[[#This Row],[Duration]]&lt;=240,"Long",TRUE,"Seasons")</f>
        <v>Medium</v>
      </c>
      <c r="P190" s="3" t="s">
        <v>251</v>
      </c>
    </row>
    <row r="191" spans="1:16" ht="70">
      <c r="A191" s="2" t="s">
        <v>1004</v>
      </c>
      <c r="B191" s="2" t="s">
        <v>0</v>
      </c>
      <c r="C191" s="3" t="s">
        <v>1005</v>
      </c>
      <c r="D191" s="3" t="s">
        <v>1006</v>
      </c>
      <c r="E191" s="3" t="s">
        <v>1007</v>
      </c>
      <c r="F191" s="3" t="s">
        <v>132</v>
      </c>
      <c r="G191" s="7" t="s">
        <v>1008</v>
      </c>
      <c r="H191" s="4">
        <v>2021</v>
      </c>
      <c r="I191" s="2">
        <v>2020</v>
      </c>
      <c r="J191" s="2">
        <f ca="1">YEAR(TODAY())-Table1[[#This Row],[Release_year]]</f>
        <v>6</v>
      </c>
      <c r="K191" s="2" t="s">
        <v>29</v>
      </c>
      <c r="L191" s="2" t="str">
        <f>_xlfn.XLOOKUP(Table1[[#This Row],[Rating]],Ratings!A$2:A$15,Ratings!B$2:B$15)</f>
        <v>Teen</v>
      </c>
      <c r="M191" s="2" t="str">
        <f>_xlfn.XLOOKUP(Table1[[#This Row],[Rating Category]],Recommendation!A$2:A$6,Recommendation!B$2:B$6)</f>
        <v>Guidance</v>
      </c>
      <c r="N191" s="2">
        <v>105</v>
      </c>
      <c r="O191" s="2" t="str" cm="1">
        <f t="array" ref="O191">_xlfn.IFS(Table1[[#This Row],[Duration]]&lt;90,"Short",Table1[[#This Row],[Duration]]&lt;180,"Medium",Table1[[#This Row],[Duration]]&lt;=240,"Long",TRUE,"Seasons")</f>
        <v>Medium</v>
      </c>
      <c r="P191" s="3" t="s">
        <v>89</v>
      </c>
    </row>
    <row r="192" spans="1:16" ht="28">
      <c r="A192" s="2" t="s">
        <v>1009</v>
      </c>
      <c r="B192" s="2" t="s">
        <v>0</v>
      </c>
      <c r="C192" s="3" t="s">
        <v>1010</v>
      </c>
      <c r="D192" s="3" t="s">
        <v>1011</v>
      </c>
      <c r="E192" s="3" t="s">
        <v>1012</v>
      </c>
      <c r="F192" s="3" t="s">
        <v>1</v>
      </c>
      <c r="G192" s="7" t="s">
        <v>1013</v>
      </c>
      <c r="H192" s="4">
        <v>2021</v>
      </c>
      <c r="I192" s="2">
        <v>2020</v>
      </c>
      <c r="J192" s="2">
        <f ca="1">YEAR(TODAY())-Table1[[#This Row],[Release_year]]</f>
        <v>6</v>
      </c>
      <c r="K192" s="2" t="s">
        <v>7</v>
      </c>
      <c r="L192" s="2" t="str">
        <f>_xlfn.XLOOKUP(Table1[[#This Row],[Rating]],Ratings!A$2:A$15,Ratings!B$2:B$15)</f>
        <v>Adult</v>
      </c>
      <c r="M192" s="2" t="str">
        <f>_xlfn.XLOOKUP(Table1[[#This Row],[Rating Category]],Recommendation!A$2:A$6,Recommendation!B$2:B$6)</f>
        <v>Restricted</v>
      </c>
      <c r="N192" s="2">
        <v>102</v>
      </c>
      <c r="O192" s="2" t="str" cm="1">
        <f t="array" ref="O192">_xlfn.IFS(Table1[[#This Row],[Duration]]&lt;90,"Short",Table1[[#This Row],[Duration]]&lt;180,"Medium",Table1[[#This Row],[Duration]]&lt;=240,"Long",TRUE,"Seasons")</f>
        <v>Medium</v>
      </c>
      <c r="P192" s="3" t="s">
        <v>269</v>
      </c>
    </row>
    <row r="193" spans="1:16" ht="70">
      <c r="A193" s="2" t="s">
        <v>1014</v>
      </c>
      <c r="B193" s="2" t="s">
        <v>0</v>
      </c>
      <c r="C193" s="3" t="s">
        <v>1015</v>
      </c>
      <c r="D193" s="3" t="s">
        <v>1016</v>
      </c>
      <c r="E193" s="3" t="s">
        <v>1017</v>
      </c>
      <c r="F193" s="3" t="s">
        <v>1018</v>
      </c>
      <c r="G193" s="7" t="s">
        <v>1019</v>
      </c>
      <c r="H193" s="4">
        <v>2021</v>
      </c>
      <c r="I193" s="2">
        <v>2021</v>
      </c>
      <c r="J193" s="2">
        <f ca="1">YEAR(TODAY())-Table1[[#This Row],[Release_year]]</f>
        <v>5</v>
      </c>
      <c r="K193" s="2" t="s">
        <v>29</v>
      </c>
      <c r="L193" s="2" t="str">
        <f>_xlfn.XLOOKUP(Table1[[#This Row],[Rating]],Ratings!A$2:A$15,Ratings!B$2:B$15)</f>
        <v>Teen</v>
      </c>
      <c r="M193" s="2" t="str">
        <f>_xlfn.XLOOKUP(Table1[[#This Row],[Rating Category]],Recommendation!A$2:A$6,Recommendation!B$2:B$6)</f>
        <v>Guidance</v>
      </c>
      <c r="N193" s="2">
        <v>91</v>
      </c>
      <c r="O193" s="2" t="str" cm="1">
        <f t="array" ref="O193">_xlfn.IFS(Table1[[#This Row],[Duration]]&lt;90,"Short",Table1[[#This Row],[Duration]]&lt;180,"Medium",Table1[[#This Row],[Duration]]&lt;=240,"Long",TRUE,"Seasons")</f>
        <v>Medium</v>
      </c>
      <c r="P193" s="3" t="s">
        <v>218</v>
      </c>
    </row>
    <row r="194" spans="1:16" ht="56">
      <c r="A194" s="2" t="s">
        <v>1020</v>
      </c>
      <c r="B194" s="2" t="s">
        <v>0</v>
      </c>
      <c r="C194" s="3" t="s">
        <v>1021</v>
      </c>
      <c r="D194" s="3" t="s">
        <v>1022</v>
      </c>
      <c r="E194" s="3" t="s">
        <v>1023</v>
      </c>
      <c r="F194" s="3" t="s">
        <v>1</v>
      </c>
      <c r="G194" s="7" t="s">
        <v>1024</v>
      </c>
      <c r="H194" s="4">
        <v>2021</v>
      </c>
      <c r="I194" s="2">
        <v>2021</v>
      </c>
      <c r="J194" s="2">
        <f ca="1">YEAR(TODAY())-Table1[[#This Row],[Release_year]]</f>
        <v>5</v>
      </c>
      <c r="K194" s="2" t="s">
        <v>124</v>
      </c>
      <c r="L194" s="2" t="str">
        <f>_xlfn.XLOOKUP(Table1[[#This Row],[Rating]],Ratings!A$2:A$15,Ratings!B$2:B$15)</f>
        <v>Adult</v>
      </c>
      <c r="M194" s="2" t="str">
        <f>_xlfn.XLOOKUP(Table1[[#This Row],[Rating Category]],Recommendation!A$2:A$6,Recommendation!B$2:B$6)</f>
        <v>Restricted</v>
      </c>
      <c r="N194" s="2">
        <v>88</v>
      </c>
      <c r="O194" s="2" t="str" cm="1">
        <f t="array" ref="O194">_xlfn.IFS(Table1[[#This Row],[Duration]]&lt;90,"Short",Table1[[#This Row],[Duration]]&lt;180,"Medium",Table1[[#This Row],[Duration]]&lt;=240,"Long",TRUE,"Seasons")</f>
        <v>Short</v>
      </c>
      <c r="P194" s="3" t="s">
        <v>125</v>
      </c>
    </row>
    <row r="195" spans="1:16" ht="70">
      <c r="A195" s="2" t="s">
        <v>1026</v>
      </c>
      <c r="B195" s="2" t="s">
        <v>0</v>
      </c>
      <c r="C195" s="3" t="s">
        <v>1027</v>
      </c>
      <c r="D195" s="3" t="s">
        <v>1028</v>
      </c>
      <c r="E195" s="3" t="s">
        <v>1029</v>
      </c>
      <c r="F195" s="3" t="s">
        <v>1030</v>
      </c>
      <c r="G195" s="7" t="s">
        <v>1025</v>
      </c>
      <c r="H195" s="4">
        <v>2021</v>
      </c>
      <c r="I195" s="2">
        <v>2021</v>
      </c>
      <c r="J195" s="2">
        <f ca="1">YEAR(TODAY())-Table1[[#This Row],[Release_year]]</f>
        <v>5</v>
      </c>
      <c r="K195" s="2" t="s">
        <v>7</v>
      </c>
      <c r="L195" s="2" t="str">
        <f>_xlfn.XLOOKUP(Table1[[#This Row],[Rating]],Ratings!A$2:A$15,Ratings!B$2:B$15)</f>
        <v>Adult</v>
      </c>
      <c r="M195" s="2" t="str">
        <f>_xlfn.XLOOKUP(Table1[[#This Row],[Rating Category]],Recommendation!A$2:A$6,Recommendation!B$2:B$6)</f>
        <v>Restricted</v>
      </c>
      <c r="N195" s="2">
        <v>101</v>
      </c>
      <c r="O195" s="2" t="str" cm="1">
        <f t="array" ref="O195">_xlfn.IFS(Table1[[#This Row],[Duration]]&lt;90,"Short",Table1[[#This Row],[Duration]]&lt;180,"Medium",Table1[[#This Row],[Duration]]&lt;=240,"Long",TRUE,"Seasons")</f>
        <v>Medium</v>
      </c>
      <c r="P195" s="3" t="s">
        <v>89</v>
      </c>
    </row>
    <row r="196" spans="1:16" ht="42">
      <c r="A196" s="2" t="s">
        <v>1032</v>
      </c>
      <c r="B196" s="2" t="s">
        <v>0</v>
      </c>
      <c r="C196" s="3" t="s">
        <v>1033</v>
      </c>
      <c r="D196" s="3" t="s">
        <v>1034</v>
      </c>
      <c r="E196" s="3" t="s">
        <v>1035</v>
      </c>
      <c r="F196" s="3" t="s">
        <v>1</v>
      </c>
      <c r="G196" s="7" t="s">
        <v>1025</v>
      </c>
      <c r="H196" s="4">
        <v>2021</v>
      </c>
      <c r="I196" s="2">
        <v>2017</v>
      </c>
      <c r="J196" s="2">
        <f ca="1">YEAR(TODAY())-Table1[[#This Row],[Release_year]]</f>
        <v>9</v>
      </c>
      <c r="K196" s="2" t="s">
        <v>124</v>
      </c>
      <c r="L196" s="2" t="str">
        <f>_xlfn.XLOOKUP(Table1[[#This Row],[Rating]],Ratings!A$2:A$15,Ratings!B$2:B$15)</f>
        <v>Adult</v>
      </c>
      <c r="M196" s="2" t="str">
        <f>_xlfn.XLOOKUP(Table1[[#This Row],[Rating Category]],Recommendation!A$2:A$6,Recommendation!B$2:B$6)</f>
        <v>Restricted</v>
      </c>
      <c r="N196" s="2">
        <v>94</v>
      </c>
      <c r="O196" s="2" t="str" cm="1">
        <f t="array" ref="O196">_xlfn.IFS(Table1[[#This Row],[Duration]]&lt;90,"Short",Table1[[#This Row],[Duration]]&lt;180,"Medium",Table1[[#This Row],[Duration]]&lt;=240,"Long",TRUE,"Seasons")</f>
        <v>Medium</v>
      </c>
      <c r="P196" s="3" t="s">
        <v>922</v>
      </c>
    </row>
    <row r="197" spans="1:16" ht="42">
      <c r="A197" s="2" t="s">
        <v>1036</v>
      </c>
      <c r="B197" s="2" t="s">
        <v>0</v>
      </c>
      <c r="C197" s="3" t="s">
        <v>1037</v>
      </c>
      <c r="D197" s="3" t="s">
        <v>1038</v>
      </c>
      <c r="E197" s="3" t="s">
        <v>1039</v>
      </c>
      <c r="F197" s="3" t="s">
        <v>1</v>
      </c>
      <c r="G197" s="7" t="s">
        <v>1025</v>
      </c>
      <c r="H197" s="4">
        <v>2021</v>
      </c>
      <c r="I197" s="2">
        <v>2017</v>
      </c>
      <c r="J197" s="2">
        <f ca="1">YEAR(TODAY())-Table1[[#This Row],[Release_year]]</f>
        <v>9</v>
      </c>
      <c r="K197" s="2" t="s">
        <v>2</v>
      </c>
      <c r="L197" s="2" t="str">
        <f>_xlfn.XLOOKUP(Table1[[#This Row],[Rating]],Ratings!A$2:A$15,Ratings!B$2:B$15)</f>
        <v>Teen</v>
      </c>
      <c r="M197" s="2" t="str">
        <f>_xlfn.XLOOKUP(Table1[[#This Row],[Rating Category]],Recommendation!A$2:A$6,Recommendation!B$2:B$6)</f>
        <v>Guidance</v>
      </c>
      <c r="N197" s="2">
        <v>105</v>
      </c>
      <c r="O197" s="2" t="str" cm="1">
        <f t="array" ref="O197">_xlfn.IFS(Table1[[#This Row],[Duration]]&lt;90,"Short",Table1[[#This Row],[Duration]]&lt;180,"Medium",Table1[[#This Row],[Duration]]&lt;=240,"Long",TRUE,"Seasons")</f>
        <v>Medium</v>
      </c>
      <c r="P197" s="3" t="s">
        <v>251</v>
      </c>
    </row>
    <row r="198" spans="1:16" ht="42">
      <c r="A198" s="2" t="s">
        <v>1040</v>
      </c>
      <c r="B198" s="2" t="s">
        <v>0</v>
      </c>
      <c r="C198" s="3" t="s">
        <v>1041</v>
      </c>
      <c r="D198" s="3" t="s">
        <v>1042</v>
      </c>
      <c r="E198" s="3" t="s">
        <v>1043</v>
      </c>
      <c r="F198" s="3" t="s">
        <v>1</v>
      </c>
      <c r="G198" s="7" t="s">
        <v>1025</v>
      </c>
      <c r="H198" s="4">
        <v>2021</v>
      </c>
      <c r="I198" s="2">
        <v>2011</v>
      </c>
      <c r="J198" s="2">
        <f ca="1">YEAR(TODAY())-Table1[[#This Row],[Release_year]]</f>
        <v>15</v>
      </c>
      <c r="K198" s="2" t="s">
        <v>2</v>
      </c>
      <c r="L198" s="2" t="str">
        <f>_xlfn.XLOOKUP(Table1[[#This Row],[Rating]],Ratings!A$2:A$15,Ratings!B$2:B$15)</f>
        <v>Teen</v>
      </c>
      <c r="M198" s="2" t="str">
        <f>_xlfn.XLOOKUP(Table1[[#This Row],[Rating Category]],Recommendation!A$2:A$6,Recommendation!B$2:B$6)</f>
        <v>Guidance</v>
      </c>
      <c r="N198" s="2">
        <v>117</v>
      </c>
      <c r="O198" s="2" t="str" cm="1">
        <f t="array" ref="O198">_xlfn.IFS(Table1[[#This Row],[Duration]]&lt;90,"Short",Table1[[#This Row],[Duration]]&lt;180,"Medium",Table1[[#This Row],[Duration]]&lt;=240,"Long",TRUE,"Seasons")</f>
        <v>Medium</v>
      </c>
      <c r="P198" s="3" t="s">
        <v>264</v>
      </c>
    </row>
    <row r="199" spans="1:16" ht="56">
      <c r="A199" s="2" t="s">
        <v>1044</v>
      </c>
      <c r="B199" s="2" t="s">
        <v>0</v>
      </c>
      <c r="C199" s="3" t="s">
        <v>1045</v>
      </c>
      <c r="D199" s="3" t="s">
        <v>1042</v>
      </c>
      <c r="E199" s="3" t="s">
        <v>1046</v>
      </c>
      <c r="F199" s="3" t="s">
        <v>1</v>
      </c>
      <c r="G199" s="7" t="s">
        <v>1025</v>
      </c>
      <c r="H199" s="4">
        <v>2021</v>
      </c>
      <c r="I199" s="2">
        <v>2012</v>
      </c>
      <c r="J199" s="2">
        <f ca="1">YEAR(TODAY())-Table1[[#This Row],[Release_year]]</f>
        <v>14</v>
      </c>
      <c r="K199" s="2" t="s">
        <v>2</v>
      </c>
      <c r="L199" s="2" t="str">
        <f>_xlfn.XLOOKUP(Table1[[#This Row],[Rating]],Ratings!A$2:A$15,Ratings!B$2:B$15)</f>
        <v>Teen</v>
      </c>
      <c r="M199" s="2" t="str">
        <f>_xlfn.XLOOKUP(Table1[[#This Row],[Rating Category]],Recommendation!A$2:A$6,Recommendation!B$2:B$6)</f>
        <v>Guidance</v>
      </c>
      <c r="N199" s="2">
        <v>115</v>
      </c>
      <c r="O199" s="2" t="str" cm="1">
        <f t="array" ref="O199">_xlfn.IFS(Table1[[#This Row],[Duration]]&lt;90,"Short",Table1[[#This Row],[Duration]]&lt;180,"Medium",Table1[[#This Row],[Duration]]&lt;=240,"Long",TRUE,"Seasons")</f>
        <v>Medium</v>
      </c>
      <c r="P199" s="3" t="s">
        <v>264</v>
      </c>
    </row>
    <row r="200" spans="1:16" ht="56">
      <c r="A200" s="2" t="s">
        <v>1047</v>
      </c>
      <c r="B200" s="2" t="s">
        <v>0</v>
      </c>
      <c r="C200" s="3" t="s">
        <v>1048</v>
      </c>
      <c r="D200" s="3" t="s">
        <v>1049</v>
      </c>
      <c r="E200" s="3" t="s">
        <v>1050</v>
      </c>
      <c r="F200" s="3" t="s">
        <v>1</v>
      </c>
      <c r="G200" s="7" t="s">
        <v>1025</v>
      </c>
      <c r="H200" s="4">
        <v>2021</v>
      </c>
      <c r="I200" s="2">
        <v>2010</v>
      </c>
      <c r="J200" s="2">
        <f ca="1">YEAR(TODAY())-Table1[[#This Row],[Release_year]]</f>
        <v>16</v>
      </c>
      <c r="K200" s="2" t="s">
        <v>2</v>
      </c>
      <c r="L200" s="2" t="str">
        <f>_xlfn.XLOOKUP(Table1[[#This Row],[Rating]],Ratings!A$2:A$15,Ratings!B$2:B$15)</f>
        <v>Teen</v>
      </c>
      <c r="M200" s="2" t="str">
        <f>_xlfn.XLOOKUP(Table1[[#This Row],[Rating Category]],Recommendation!A$2:A$6,Recommendation!B$2:B$6)</f>
        <v>Guidance</v>
      </c>
      <c r="N200" s="2">
        <v>124</v>
      </c>
      <c r="O200" s="2" t="str" cm="1">
        <f t="array" ref="O200">_xlfn.IFS(Table1[[#This Row],[Duration]]&lt;90,"Short",Table1[[#This Row],[Duration]]&lt;180,"Medium",Table1[[#This Row],[Duration]]&lt;=240,"Long",TRUE,"Seasons")</f>
        <v>Medium</v>
      </c>
      <c r="P200" s="3" t="s">
        <v>264</v>
      </c>
    </row>
    <row r="201" spans="1:16" ht="70">
      <c r="A201" s="2" t="s">
        <v>1051</v>
      </c>
      <c r="B201" s="2" t="s">
        <v>0</v>
      </c>
      <c r="C201" s="3" t="s">
        <v>1052</v>
      </c>
      <c r="D201" s="3" t="s">
        <v>1053</v>
      </c>
      <c r="E201" s="3" t="s">
        <v>1054</v>
      </c>
      <c r="F201" s="3" t="s">
        <v>1</v>
      </c>
      <c r="G201" s="7" t="s">
        <v>1025</v>
      </c>
      <c r="H201" s="4">
        <v>2021</v>
      </c>
      <c r="I201" s="2">
        <v>2009</v>
      </c>
      <c r="J201" s="2">
        <f ca="1">YEAR(TODAY())-Table1[[#This Row],[Release_year]]</f>
        <v>17</v>
      </c>
      <c r="K201" s="2" t="s">
        <v>2</v>
      </c>
      <c r="L201" s="2" t="str">
        <f>_xlfn.XLOOKUP(Table1[[#This Row],[Rating]],Ratings!A$2:A$15,Ratings!B$2:B$15)</f>
        <v>Teen</v>
      </c>
      <c r="M201" s="2" t="str">
        <f>_xlfn.XLOOKUP(Table1[[#This Row],[Rating Category]],Recommendation!A$2:A$6,Recommendation!B$2:B$6)</f>
        <v>Guidance</v>
      </c>
      <c r="N201" s="2">
        <v>131</v>
      </c>
      <c r="O201" s="2" t="str" cm="1">
        <f t="array" ref="O201">_xlfn.IFS(Table1[[#This Row],[Duration]]&lt;90,"Short",Table1[[#This Row],[Duration]]&lt;180,"Medium",Table1[[#This Row],[Duration]]&lt;=240,"Long",TRUE,"Seasons")</f>
        <v>Medium</v>
      </c>
      <c r="P201" s="3" t="s">
        <v>264</v>
      </c>
    </row>
    <row r="202" spans="1:16" ht="56">
      <c r="A202" s="2" t="s">
        <v>1055</v>
      </c>
      <c r="B202" s="2" t="s">
        <v>0</v>
      </c>
      <c r="C202" s="3" t="s">
        <v>1056</v>
      </c>
      <c r="D202" s="3" t="s">
        <v>1057</v>
      </c>
      <c r="E202" s="3" t="s">
        <v>1058</v>
      </c>
      <c r="F202" s="3" t="s">
        <v>1</v>
      </c>
      <c r="G202" s="7" t="s">
        <v>1025</v>
      </c>
      <c r="H202" s="4">
        <v>2021</v>
      </c>
      <c r="I202" s="2">
        <v>2008</v>
      </c>
      <c r="J202" s="2">
        <f ca="1">YEAR(TODAY())-Table1[[#This Row],[Release_year]]</f>
        <v>18</v>
      </c>
      <c r="K202" s="2" t="s">
        <v>2</v>
      </c>
      <c r="L202" s="2" t="str">
        <f>_xlfn.XLOOKUP(Table1[[#This Row],[Rating]],Ratings!A$2:A$15,Ratings!B$2:B$15)</f>
        <v>Teen</v>
      </c>
      <c r="M202" s="2" t="str">
        <f>_xlfn.XLOOKUP(Table1[[#This Row],[Rating Category]],Recommendation!A$2:A$6,Recommendation!B$2:B$6)</f>
        <v>Guidance</v>
      </c>
      <c r="N202" s="2">
        <v>122</v>
      </c>
      <c r="O202" s="2" t="str" cm="1">
        <f t="array" ref="O202">_xlfn.IFS(Table1[[#This Row],[Duration]]&lt;90,"Short",Table1[[#This Row],[Duration]]&lt;180,"Medium",Table1[[#This Row],[Duration]]&lt;=240,"Long",TRUE,"Seasons")</f>
        <v>Medium</v>
      </c>
      <c r="P202" s="3" t="s">
        <v>1059</v>
      </c>
    </row>
    <row r="203" spans="1:16" ht="70">
      <c r="A203" s="2" t="s">
        <v>1060</v>
      </c>
      <c r="B203" s="2" t="s">
        <v>0</v>
      </c>
      <c r="C203" s="3" t="s">
        <v>1061</v>
      </c>
      <c r="D203" s="3" t="s">
        <v>1062</v>
      </c>
      <c r="E203" s="3" t="s">
        <v>1063</v>
      </c>
      <c r="F203" s="3" t="s">
        <v>1064</v>
      </c>
      <c r="G203" s="7" t="s">
        <v>1065</v>
      </c>
      <c r="H203" s="4">
        <v>2021</v>
      </c>
      <c r="I203" s="2">
        <v>2021</v>
      </c>
      <c r="J203" s="2">
        <f ca="1">YEAR(TODAY())-Table1[[#This Row],[Release_year]]</f>
        <v>5</v>
      </c>
      <c r="K203" s="2" t="s">
        <v>45</v>
      </c>
      <c r="L203" s="2" t="str">
        <f>_xlfn.XLOOKUP(Table1[[#This Row],[Rating]],Ratings!A$2:A$15,Ratings!B$2:B$15)</f>
        <v>Family</v>
      </c>
      <c r="M203" s="2" t="str">
        <f>_xlfn.XLOOKUP(Table1[[#This Row],[Rating Category]],Recommendation!A$2:A$6,Recommendation!B$2:B$6)</f>
        <v>Guidance</v>
      </c>
      <c r="N203" s="2">
        <v>113</v>
      </c>
      <c r="O203" s="2" t="str" cm="1">
        <f t="array" ref="O203">_xlfn.IFS(Table1[[#This Row],[Duration]]&lt;90,"Short",Table1[[#This Row],[Duration]]&lt;180,"Medium",Table1[[#This Row],[Duration]]&lt;=240,"Long",TRUE,"Seasons")</f>
        <v>Medium</v>
      </c>
      <c r="P203" s="3" t="s">
        <v>192</v>
      </c>
    </row>
    <row r="204" spans="1:16" ht="42">
      <c r="A204" s="2" t="s">
        <v>1067</v>
      </c>
      <c r="B204" s="2" t="s">
        <v>0</v>
      </c>
      <c r="C204" s="3" t="s">
        <v>1068</v>
      </c>
      <c r="D204" s="3" t="s">
        <v>1069</v>
      </c>
      <c r="E204" s="3" t="s">
        <v>1070</v>
      </c>
      <c r="F204" s="3" t="s">
        <v>287</v>
      </c>
      <c r="G204" s="7" t="s">
        <v>1065</v>
      </c>
      <c r="H204" s="4">
        <v>2021</v>
      </c>
      <c r="I204" s="2">
        <v>2007</v>
      </c>
      <c r="J204" s="2">
        <f ca="1">YEAR(TODAY())-Table1[[#This Row],[Release_year]]</f>
        <v>19</v>
      </c>
      <c r="K204" s="2" t="s">
        <v>16</v>
      </c>
      <c r="L204" s="2" t="str">
        <f>_xlfn.XLOOKUP(Table1[[#This Row],[Rating]],Ratings!A$2:A$15,Ratings!B$2:B$15)</f>
        <v>Family</v>
      </c>
      <c r="M204" s="2" t="str">
        <f>_xlfn.XLOOKUP(Table1[[#This Row],[Rating Category]],Recommendation!A$2:A$6,Recommendation!B$2:B$6)</f>
        <v>Guidance</v>
      </c>
      <c r="N204" s="2">
        <v>86</v>
      </c>
      <c r="O204" s="2" t="str" cm="1">
        <f t="array" ref="O204">_xlfn.IFS(Table1[[#This Row],[Duration]]&lt;90,"Short",Table1[[#This Row],[Duration]]&lt;180,"Medium",Table1[[#This Row],[Duration]]&lt;=240,"Long",TRUE,"Seasons")</f>
        <v>Short</v>
      </c>
      <c r="P204" s="3" t="s">
        <v>1071</v>
      </c>
    </row>
    <row r="205" spans="1:16" ht="42">
      <c r="A205" s="2" t="s">
        <v>1073</v>
      </c>
      <c r="B205" s="2" t="s">
        <v>0</v>
      </c>
      <c r="C205" s="3" t="s">
        <v>1074</v>
      </c>
      <c r="D205" s="3" t="s">
        <v>1075</v>
      </c>
      <c r="E205" s="3" t="s">
        <v>1076</v>
      </c>
      <c r="F205" s="3" t="s">
        <v>658</v>
      </c>
      <c r="G205" s="7" t="s">
        <v>1077</v>
      </c>
      <c r="H205" s="4">
        <v>2021</v>
      </c>
      <c r="I205" s="2">
        <v>2021</v>
      </c>
      <c r="J205" s="2">
        <f ca="1">YEAR(TODAY())-Table1[[#This Row],[Release_year]]</f>
        <v>5</v>
      </c>
      <c r="K205" s="2" t="s">
        <v>7</v>
      </c>
      <c r="L205" s="2" t="str">
        <f>_xlfn.XLOOKUP(Table1[[#This Row],[Rating]],Ratings!A$2:A$15,Ratings!B$2:B$15)</f>
        <v>Adult</v>
      </c>
      <c r="M205" s="2" t="str">
        <f>_xlfn.XLOOKUP(Table1[[#This Row],[Rating Category]],Recommendation!A$2:A$6,Recommendation!B$2:B$6)</f>
        <v>Restricted</v>
      </c>
      <c r="N205" s="2">
        <v>95</v>
      </c>
      <c r="O205" s="2" t="str" cm="1">
        <f t="array" ref="O205">_xlfn.IFS(Table1[[#This Row],[Duration]]&lt;90,"Short",Table1[[#This Row],[Duration]]&lt;180,"Medium",Table1[[#This Row],[Duration]]&lt;=240,"Long",TRUE,"Seasons")</f>
        <v>Medium</v>
      </c>
      <c r="P205" s="3" t="s">
        <v>583</v>
      </c>
    </row>
    <row r="206" spans="1:16" ht="42">
      <c r="A206" s="2" t="s">
        <v>1078</v>
      </c>
      <c r="B206" s="2" t="s">
        <v>0</v>
      </c>
      <c r="C206" s="3" t="s">
        <v>1079</v>
      </c>
      <c r="D206" s="3" t="s">
        <v>1080</v>
      </c>
      <c r="E206" s="3" t="s">
        <v>1081</v>
      </c>
      <c r="F206" s="3" t="s">
        <v>287</v>
      </c>
      <c r="G206" s="7" t="s">
        <v>1082</v>
      </c>
      <c r="H206" s="4">
        <v>2021</v>
      </c>
      <c r="I206" s="2">
        <v>2019</v>
      </c>
      <c r="J206" s="2">
        <f ca="1">YEAR(TODAY())-Table1[[#This Row],[Release_year]]</f>
        <v>7</v>
      </c>
      <c r="K206" s="2" t="s">
        <v>7</v>
      </c>
      <c r="L206" s="2" t="str">
        <f>_xlfn.XLOOKUP(Table1[[#This Row],[Rating]],Ratings!A$2:A$15,Ratings!B$2:B$15)</f>
        <v>Adult</v>
      </c>
      <c r="M206" s="2" t="str">
        <f>_xlfn.XLOOKUP(Table1[[#This Row],[Rating Category]],Recommendation!A$2:A$6,Recommendation!B$2:B$6)</f>
        <v>Restricted</v>
      </c>
      <c r="N206" s="2">
        <v>87</v>
      </c>
      <c r="O206" s="2" t="str" cm="1">
        <f t="array" ref="O206">_xlfn.IFS(Table1[[#This Row],[Duration]]&lt;90,"Short",Table1[[#This Row],[Duration]]&lt;180,"Medium",Table1[[#This Row],[Duration]]&lt;=240,"Long",TRUE,"Seasons")</f>
        <v>Short</v>
      </c>
      <c r="P206" s="3" t="s">
        <v>517</v>
      </c>
    </row>
    <row r="207" spans="1:16" ht="42">
      <c r="A207" s="2" t="s">
        <v>1084</v>
      </c>
      <c r="B207" s="2" t="s">
        <v>0</v>
      </c>
      <c r="C207" s="3" t="s">
        <v>1085</v>
      </c>
      <c r="D207" s="3" t="s">
        <v>1086</v>
      </c>
      <c r="E207" s="3" t="s">
        <v>1087</v>
      </c>
      <c r="F207" s="3" t="s">
        <v>1088</v>
      </c>
      <c r="G207" s="7" t="s">
        <v>1089</v>
      </c>
      <c r="H207" s="4">
        <v>2021</v>
      </c>
      <c r="I207" s="2">
        <v>2015</v>
      </c>
      <c r="J207" s="2">
        <f ca="1">YEAR(TODAY())-Table1[[#This Row],[Release_year]]</f>
        <v>11</v>
      </c>
      <c r="K207" s="2" t="s">
        <v>124</v>
      </c>
      <c r="L207" s="2" t="str">
        <f>_xlfn.XLOOKUP(Table1[[#This Row],[Rating]],Ratings!A$2:A$15,Ratings!B$2:B$15)</f>
        <v>Adult</v>
      </c>
      <c r="M207" s="2" t="str">
        <f>_xlfn.XLOOKUP(Table1[[#This Row],[Rating Category]],Recommendation!A$2:A$6,Recommendation!B$2:B$6)</f>
        <v>Restricted</v>
      </c>
      <c r="N207" s="2">
        <v>96</v>
      </c>
      <c r="O207" s="2" t="str" cm="1">
        <f t="array" ref="O207">_xlfn.IFS(Table1[[#This Row],[Duration]]&lt;90,"Short",Table1[[#This Row],[Duration]]&lt;180,"Medium",Table1[[#This Row],[Duration]]&lt;=240,"Long",TRUE,"Seasons")</f>
        <v>Medium</v>
      </c>
      <c r="P207" s="3" t="s">
        <v>328</v>
      </c>
    </row>
    <row r="208" spans="1:16" ht="56">
      <c r="A208" s="2" t="s">
        <v>1092</v>
      </c>
      <c r="B208" s="2" t="s">
        <v>0</v>
      </c>
      <c r="C208" s="3" t="s">
        <v>1093</v>
      </c>
      <c r="D208" s="3" t="s">
        <v>1094</v>
      </c>
      <c r="E208" s="3" t="s">
        <v>1095</v>
      </c>
      <c r="F208" s="3" t="s">
        <v>1096</v>
      </c>
      <c r="G208" s="7" t="s">
        <v>1090</v>
      </c>
      <c r="H208" s="4">
        <v>2021</v>
      </c>
      <c r="I208" s="2">
        <v>2016</v>
      </c>
      <c r="J208" s="2">
        <f ca="1">YEAR(TODAY())-Table1[[#This Row],[Release_year]]</f>
        <v>10</v>
      </c>
      <c r="K208" s="2" t="s">
        <v>16</v>
      </c>
      <c r="L208" s="2" t="str">
        <f>_xlfn.XLOOKUP(Table1[[#This Row],[Rating]],Ratings!A$2:A$15,Ratings!B$2:B$15)</f>
        <v>Family</v>
      </c>
      <c r="M208" s="2" t="str">
        <f>_xlfn.XLOOKUP(Table1[[#This Row],[Rating Category]],Recommendation!A$2:A$6,Recommendation!B$2:B$6)</f>
        <v>Guidance</v>
      </c>
      <c r="N208" s="2">
        <v>94</v>
      </c>
      <c r="O208" s="2" t="str" cm="1">
        <f t="array" ref="O208">_xlfn.IFS(Table1[[#This Row],[Duration]]&lt;90,"Short",Table1[[#This Row],[Duration]]&lt;180,"Medium",Table1[[#This Row],[Duration]]&lt;=240,"Long",TRUE,"Seasons")</f>
        <v>Medium</v>
      </c>
      <c r="P208" s="3" t="s">
        <v>821</v>
      </c>
    </row>
    <row r="209" spans="1:16" ht="56">
      <c r="A209" s="2" t="s">
        <v>1097</v>
      </c>
      <c r="B209" s="2" t="s">
        <v>0</v>
      </c>
      <c r="C209" s="3" t="s">
        <v>1098</v>
      </c>
      <c r="D209" s="3" t="s">
        <v>1099</v>
      </c>
      <c r="E209" s="3" t="s">
        <v>1100</v>
      </c>
      <c r="F209" s="3" t="s">
        <v>1101</v>
      </c>
      <c r="G209" s="7" t="s">
        <v>1102</v>
      </c>
      <c r="H209" s="4">
        <v>2021</v>
      </c>
      <c r="I209" s="2">
        <v>2017</v>
      </c>
      <c r="J209" s="2">
        <f ca="1">YEAR(TODAY())-Table1[[#This Row],[Release_year]]</f>
        <v>9</v>
      </c>
      <c r="K209" s="2" t="s">
        <v>29</v>
      </c>
      <c r="L209" s="2" t="str">
        <f>_xlfn.XLOOKUP(Table1[[#This Row],[Rating]],Ratings!A$2:A$15,Ratings!B$2:B$15)</f>
        <v>Teen</v>
      </c>
      <c r="M209" s="2" t="str">
        <f>_xlfn.XLOOKUP(Table1[[#This Row],[Rating Category]],Recommendation!A$2:A$6,Recommendation!B$2:B$6)</f>
        <v>Guidance</v>
      </c>
      <c r="N209" s="2">
        <v>104</v>
      </c>
      <c r="O209" s="2" t="str" cm="1">
        <f t="array" ref="O209">_xlfn.IFS(Table1[[#This Row],[Duration]]&lt;90,"Short",Table1[[#This Row],[Duration]]&lt;180,"Medium",Table1[[#This Row],[Duration]]&lt;=240,"Long",TRUE,"Seasons")</f>
        <v>Medium</v>
      </c>
      <c r="P209" s="3" t="s">
        <v>56</v>
      </c>
    </row>
    <row r="210" spans="1:16" ht="56">
      <c r="A210" s="2" t="s">
        <v>1103</v>
      </c>
      <c r="B210" s="2" t="s">
        <v>0</v>
      </c>
      <c r="C210" s="3" t="s">
        <v>1104</v>
      </c>
      <c r="D210" s="3" t="s">
        <v>1105</v>
      </c>
      <c r="E210" s="3" t="s">
        <v>1106</v>
      </c>
      <c r="F210" s="3" t="s">
        <v>1</v>
      </c>
      <c r="G210" s="7" t="s">
        <v>1102</v>
      </c>
      <c r="H210" s="4">
        <v>2021</v>
      </c>
      <c r="I210" s="2">
        <v>2017</v>
      </c>
      <c r="J210" s="2">
        <f ca="1">YEAR(TODAY())-Table1[[#This Row],[Release_year]]</f>
        <v>9</v>
      </c>
      <c r="K210" s="2" t="s">
        <v>2</v>
      </c>
      <c r="L210" s="2" t="str">
        <f>_xlfn.XLOOKUP(Table1[[#This Row],[Rating]],Ratings!A$2:A$15,Ratings!B$2:B$15)</f>
        <v>Teen</v>
      </c>
      <c r="M210" s="2" t="str">
        <f>_xlfn.XLOOKUP(Table1[[#This Row],[Rating Category]],Recommendation!A$2:A$6,Recommendation!B$2:B$6)</f>
        <v>Guidance</v>
      </c>
      <c r="N210" s="2">
        <v>97</v>
      </c>
      <c r="O210" s="2" t="str" cm="1">
        <f t="array" ref="O210">_xlfn.IFS(Table1[[#This Row],[Duration]]&lt;90,"Short",Table1[[#This Row],[Duration]]&lt;180,"Medium",Table1[[#This Row],[Duration]]&lt;=240,"Long",TRUE,"Seasons")</f>
        <v>Medium</v>
      </c>
      <c r="P210" s="3" t="s">
        <v>399</v>
      </c>
    </row>
    <row r="211" spans="1:16" ht="56">
      <c r="A211" s="2" t="s">
        <v>1107</v>
      </c>
      <c r="B211" s="2" t="s">
        <v>0</v>
      </c>
      <c r="C211" s="3" t="s">
        <v>1108</v>
      </c>
      <c r="D211" s="3" t="s">
        <v>1109</v>
      </c>
      <c r="E211" s="3" t="s">
        <v>1110</v>
      </c>
      <c r="F211" s="3" t="s">
        <v>1</v>
      </c>
      <c r="G211" s="7" t="s">
        <v>1102</v>
      </c>
      <c r="H211" s="4">
        <v>2021</v>
      </c>
      <c r="I211" s="2">
        <v>2018</v>
      </c>
      <c r="J211" s="2">
        <f ca="1">YEAR(TODAY())-Table1[[#This Row],[Release_year]]</f>
        <v>8</v>
      </c>
      <c r="K211" s="2" t="s">
        <v>2</v>
      </c>
      <c r="L211" s="2" t="str">
        <f>_xlfn.XLOOKUP(Table1[[#This Row],[Rating]],Ratings!A$2:A$15,Ratings!B$2:B$15)</f>
        <v>Teen</v>
      </c>
      <c r="M211" s="2" t="str">
        <f>_xlfn.XLOOKUP(Table1[[#This Row],[Rating Category]],Recommendation!A$2:A$6,Recommendation!B$2:B$6)</f>
        <v>Guidance</v>
      </c>
      <c r="N211" s="2">
        <v>91</v>
      </c>
      <c r="O211" s="2" t="str" cm="1">
        <f t="array" ref="O211">_xlfn.IFS(Table1[[#This Row],[Duration]]&lt;90,"Short",Table1[[#This Row],[Duration]]&lt;180,"Medium",Table1[[#This Row],[Duration]]&lt;=240,"Long",TRUE,"Seasons")</f>
        <v>Medium</v>
      </c>
      <c r="P211" s="3" t="s">
        <v>264</v>
      </c>
    </row>
    <row r="212" spans="1:16" ht="42">
      <c r="A212" s="2" t="s">
        <v>1111</v>
      </c>
      <c r="B212" s="2" t="s">
        <v>0</v>
      </c>
      <c r="C212" s="3" t="s">
        <v>1112</v>
      </c>
      <c r="D212" s="3" t="s">
        <v>1113</v>
      </c>
      <c r="E212" s="3" t="s">
        <v>1114</v>
      </c>
      <c r="F212" s="3" t="s">
        <v>1</v>
      </c>
      <c r="G212" s="7" t="s">
        <v>1102</v>
      </c>
      <c r="H212" s="4">
        <v>2021</v>
      </c>
      <c r="I212" s="2">
        <v>2015</v>
      </c>
      <c r="J212" s="2">
        <f ca="1">YEAR(TODAY())-Table1[[#This Row],[Release_year]]</f>
        <v>11</v>
      </c>
      <c r="K212" s="2" t="s">
        <v>124</v>
      </c>
      <c r="L212" s="2" t="str">
        <f>_xlfn.XLOOKUP(Table1[[#This Row],[Rating]],Ratings!A$2:A$15,Ratings!B$2:B$15)</f>
        <v>Adult</v>
      </c>
      <c r="M212" s="2" t="str">
        <f>_xlfn.XLOOKUP(Table1[[#This Row],[Rating Category]],Recommendation!A$2:A$6,Recommendation!B$2:B$6)</f>
        <v>Restricted</v>
      </c>
      <c r="N212" s="2">
        <v>106</v>
      </c>
      <c r="O212" s="2" t="str" cm="1">
        <f t="array" ref="O212">_xlfn.IFS(Table1[[#This Row],[Duration]]&lt;90,"Short",Table1[[#This Row],[Duration]]&lt;180,"Medium",Table1[[#This Row],[Duration]]&lt;=240,"Long",TRUE,"Seasons")</f>
        <v>Medium</v>
      </c>
      <c r="P212" s="3" t="s">
        <v>369</v>
      </c>
    </row>
    <row r="213" spans="1:16" ht="56">
      <c r="A213" s="2" t="s">
        <v>1116</v>
      </c>
      <c r="B213" s="2" t="s">
        <v>0</v>
      </c>
      <c r="C213" s="3" t="s">
        <v>1117</v>
      </c>
      <c r="D213" s="3" t="s">
        <v>1118</v>
      </c>
      <c r="E213" s="3" t="s">
        <v>1119</v>
      </c>
      <c r="F213" s="3" t="s">
        <v>1120</v>
      </c>
      <c r="G213" s="7" t="s">
        <v>1115</v>
      </c>
      <c r="H213" s="4">
        <v>2021</v>
      </c>
      <c r="I213" s="2">
        <v>2014</v>
      </c>
      <c r="J213" s="2">
        <f ca="1">YEAR(TODAY())-Table1[[#This Row],[Release_year]]</f>
        <v>12</v>
      </c>
      <c r="K213" s="2" t="s">
        <v>2</v>
      </c>
      <c r="L213" s="2" t="str">
        <f>_xlfn.XLOOKUP(Table1[[#This Row],[Rating]],Ratings!A$2:A$15,Ratings!B$2:B$15)</f>
        <v>Teen</v>
      </c>
      <c r="M213" s="2" t="str">
        <f>_xlfn.XLOOKUP(Table1[[#This Row],[Rating Category]],Recommendation!A$2:A$6,Recommendation!B$2:B$6)</f>
        <v>Guidance</v>
      </c>
      <c r="N213" s="2">
        <v>90</v>
      </c>
      <c r="O213" s="2" t="str" cm="1">
        <f t="array" ref="O213">_xlfn.IFS(Table1[[#This Row],[Duration]]&lt;90,"Short",Table1[[#This Row],[Duration]]&lt;180,"Medium",Table1[[#This Row],[Duration]]&lt;=240,"Long",TRUE,"Seasons")</f>
        <v>Medium</v>
      </c>
      <c r="P213" s="3" t="s">
        <v>384</v>
      </c>
    </row>
    <row r="214" spans="1:16" ht="56">
      <c r="A214" s="2" t="s">
        <v>1121</v>
      </c>
      <c r="B214" s="2" t="s">
        <v>0</v>
      </c>
      <c r="C214" s="3" t="s">
        <v>1122</v>
      </c>
      <c r="D214" s="3" t="s">
        <v>1123</v>
      </c>
      <c r="E214" s="3" t="s">
        <v>1124</v>
      </c>
      <c r="F214" s="3" t="s">
        <v>132</v>
      </c>
      <c r="G214" s="7" t="s">
        <v>1115</v>
      </c>
      <c r="H214" s="4">
        <v>2021</v>
      </c>
      <c r="I214" s="2">
        <v>2010</v>
      </c>
      <c r="J214" s="2">
        <f ca="1">YEAR(TODAY())-Table1[[#This Row],[Release_year]]</f>
        <v>16</v>
      </c>
      <c r="K214" s="2" t="s">
        <v>29</v>
      </c>
      <c r="L214" s="2" t="str">
        <f>_xlfn.XLOOKUP(Table1[[#This Row],[Rating]],Ratings!A$2:A$15,Ratings!B$2:B$15)</f>
        <v>Teen</v>
      </c>
      <c r="M214" s="2" t="str">
        <f>_xlfn.XLOOKUP(Table1[[#This Row],[Rating Category]],Recommendation!A$2:A$6,Recommendation!B$2:B$6)</f>
        <v>Guidance</v>
      </c>
      <c r="N214" s="2">
        <v>104</v>
      </c>
      <c r="O214" s="2" t="str" cm="1">
        <f t="array" ref="O214">_xlfn.IFS(Table1[[#This Row],[Duration]]&lt;90,"Short",Table1[[#This Row],[Duration]]&lt;180,"Medium",Table1[[#This Row],[Duration]]&lt;=240,"Long",TRUE,"Seasons")</f>
        <v>Medium</v>
      </c>
      <c r="P214" s="3" t="s">
        <v>218</v>
      </c>
    </row>
    <row r="215" spans="1:16" ht="56">
      <c r="A215" s="2" t="s">
        <v>1125</v>
      </c>
      <c r="B215" s="2" t="s">
        <v>4</v>
      </c>
      <c r="C215" s="3" t="s">
        <v>1126</v>
      </c>
      <c r="D215" s="3" t="s">
        <v>1127</v>
      </c>
      <c r="E215" s="3" t="s">
        <v>1128</v>
      </c>
      <c r="F215" s="3" t="s">
        <v>951</v>
      </c>
      <c r="G215" s="7" t="s">
        <v>1115</v>
      </c>
      <c r="H215" s="4">
        <v>2021</v>
      </c>
      <c r="I215" s="2">
        <v>2021</v>
      </c>
      <c r="J215" s="2">
        <f ca="1">YEAR(TODAY())-Table1[[#This Row],[Release_year]]</f>
        <v>5</v>
      </c>
      <c r="K215" s="2" t="s">
        <v>7</v>
      </c>
      <c r="L215" s="2" t="str">
        <f>_xlfn.XLOOKUP(Table1[[#This Row],[Rating]],Ratings!A$2:A$15,Ratings!B$2:B$15)</f>
        <v>Adult</v>
      </c>
      <c r="M215" s="2" t="str">
        <f>_xlfn.XLOOKUP(Table1[[#This Row],[Rating Category]],Recommendation!A$2:A$6,Recommendation!B$2:B$6)</f>
        <v>Restricted</v>
      </c>
      <c r="N215" s="2" t="s">
        <v>8</v>
      </c>
      <c r="O215" s="2" t="str" cm="1">
        <f t="array" ref="O215">_xlfn.IFS(Table1[[#This Row],[Duration]]&lt;90,"Short",Table1[[#This Row],[Duration]]&lt;180,"Medium",Table1[[#This Row],[Duration]]&lt;=240,"Long",TRUE,"Seasons")</f>
        <v>Seasons</v>
      </c>
      <c r="P215" s="3" t="s">
        <v>532</v>
      </c>
    </row>
    <row r="216" spans="1:16" ht="42">
      <c r="A216" s="2" t="s">
        <v>1129</v>
      </c>
      <c r="B216" s="2" t="s">
        <v>0</v>
      </c>
      <c r="C216" s="3" t="s">
        <v>1130</v>
      </c>
      <c r="D216" s="3" t="s">
        <v>1131</v>
      </c>
      <c r="E216" s="3" t="s">
        <v>1132</v>
      </c>
      <c r="F216" s="3" t="s">
        <v>64</v>
      </c>
      <c r="G216" s="7" t="s">
        <v>1115</v>
      </c>
      <c r="H216" s="4">
        <v>2021</v>
      </c>
      <c r="I216" s="2">
        <v>2021</v>
      </c>
      <c r="J216" s="2">
        <f ca="1">YEAR(TODAY())-Table1[[#This Row],[Release_year]]</f>
        <v>5</v>
      </c>
      <c r="K216" s="2" t="s">
        <v>181</v>
      </c>
      <c r="L216" s="2" t="str">
        <f>_xlfn.XLOOKUP(Table1[[#This Row],[Rating]],Ratings!A$2:A$15,Ratings!B$2:B$15)</f>
        <v>Family</v>
      </c>
      <c r="M216" s="2" t="str">
        <f>_xlfn.XLOOKUP(Table1[[#This Row],[Rating Category]],Recommendation!A$2:A$6,Recommendation!B$2:B$6)</f>
        <v>Guidance</v>
      </c>
      <c r="N216" s="2">
        <v>92</v>
      </c>
      <c r="O216" s="2" t="str" cm="1">
        <f t="array" ref="O216">_xlfn.IFS(Table1[[#This Row],[Duration]]&lt;90,"Short",Table1[[#This Row],[Duration]]&lt;180,"Medium",Table1[[#This Row],[Duration]]&lt;=240,"Long",TRUE,"Seasons")</f>
        <v>Medium</v>
      </c>
      <c r="P216" s="3" t="s">
        <v>1133</v>
      </c>
    </row>
    <row r="217" spans="1:16" ht="42">
      <c r="A217" s="2" t="s">
        <v>1134</v>
      </c>
      <c r="B217" s="2" t="s">
        <v>0</v>
      </c>
      <c r="C217" s="3" t="s">
        <v>1135</v>
      </c>
      <c r="D217" s="3" t="s">
        <v>1136</v>
      </c>
      <c r="E217" s="3" t="s">
        <v>1137</v>
      </c>
      <c r="F217" s="3" t="s">
        <v>1138</v>
      </c>
      <c r="G217" s="7" t="s">
        <v>1139</v>
      </c>
      <c r="H217" s="4">
        <v>2021</v>
      </c>
      <c r="I217" s="2">
        <v>2019</v>
      </c>
      <c r="J217" s="2">
        <f ca="1">YEAR(TODAY())-Table1[[#This Row],[Release_year]]</f>
        <v>7</v>
      </c>
      <c r="K217" s="2" t="s">
        <v>7</v>
      </c>
      <c r="L217" s="2" t="str">
        <f>_xlfn.XLOOKUP(Table1[[#This Row],[Rating]],Ratings!A$2:A$15,Ratings!B$2:B$15)</f>
        <v>Adult</v>
      </c>
      <c r="M217" s="2" t="str">
        <f>_xlfn.XLOOKUP(Table1[[#This Row],[Rating Category]],Recommendation!A$2:A$6,Recommendation!B$2:B$6)</f>
        <v>Restricted</v>
      </c>
      <c r="N217" s="2">
        <v>95</v>
      </c>
      <c r="O217" s="2" t="str" cm="1">
        <f t="array" ref="O217">_xlfn.IFS(Table1[[#This Row],[Duration]]&lt;90,"Short",Table1[[#This Row],[Duration]]&lt;180,"Medium",Table1[[#This Row],[Duration]]&lt;=240,"Long",TRUE,"Seasons")</f>
        <v>Medium</v>
      </c>
      <c r="P217" s="3" t="s">
        <v>43</v>
      </c>
    </row>
    <row r="218" spans="1:16" ht="42">
      <c r="A218" s="2" t="s">
        <v>1141</v>
      </c>
      <c r="B218" s="2" t="s">
        <v>0</v>
      </c>
      <c r="C218" s="3" t="s">
        <v>1142</v>
      </c>
      <c r="D218" s="3" t="s">
        <v>1143</v>
      </c>
      <c r="E218" s="3" t="s">
        <v>1144</v>
      </c>
      <c r="F218" s="3" t="s">
        <v>13</v>
      </c>
      <c r="G218" s="7" t="s">
        <v>1139</v>
      </c>
      <c r="H218" s="4">
        <v>2021</v>
      </c>
      <c r="I218" s="2">
        <v>2020</v>
      </c>
      <c r="J218" s="2">
        <f ca="1">YEAR(TODAY())-Table1[[#This Row],[Release_year]]</f>
        <v>6</v>
      </c>
      <c r="K218" s="2" t="s">
        <v>29</v>
      </c>
      <c r="L218" s="2" t="str">
        <f>_xlfn.XLOOKUP(Table1[[#This Row],[Rating]],Ratings!A$2:A$15,Ratings!B$2:B$15)</f>
        <v>Teen</v>
      </c>
      <c r="M218" s="2" t="str">
        <f>_xlfn.XLOOKUP(Table1[[#This Row],[Rating Category]],Recommendation!A$2:A$6,Recommendation!B$2:B$6)</f>
        <v>Guidance</v>
      </c>
      <c r="N218" s="2">
        <v>105</v>
      </c>
      <c r="O218" s="2" t="str" cm="1">
        <f t="array" ref="O218">_xlfn.IFS(Table1[[#This Row],[Duration]]&lt;90,"Short",Table1[[#This Row],[Duration]]&lt;180,"Medium",Table1[[#This Row],[Duration]]&lt;=240,"Long",TRUE,"Seasons")</f>
        <v>Medium</v>
      </c>
      <c r="P218" s="3" t="s">
        <v>43</v>
      </c>
    </row>
    <row r="219" spans="1:16" ht="56">
      <c r="A219" s="2" t="s">
        <v>1147</v>
      </c>
      <c r="B219" s="2" t="s">
        <v>0</v>
      </c>
      <c r="C219" s="3" t="s">
        <v>1148</v>
      </c>
      <c r="D219" s="3" t="s">
        <v>1149</v>
      </c>
      <c r="E219" s="3" t="s">
        <v>1150</v>
      </c>
      <c r="F219" s="3" t="s">
        <v>13</v>
      </c>
      <c r="G219" s="7" t="s">
        <v>1139</v>
      </c>
      <c r="H219" s="4">
        <v>2021</v>
      </c>
      <c r="I219" s="2">
        <v>2012</v>
      </c>
      <c r="J219" s="2">
        <f ca="1">YEAR(TODAY())-Table1[[#This Row],[Release_year]]</f>
        <v>14</v>
      </c>
      <c r="K219" s="2" t="s">
        <v>29</v>
      </c>
      <c r="L219" s="2" t="str">
        <f>_xlfn.XLOOKUP(Table1[[#This Row],[Rating]],Ratings!A$2:A$15,Ratings!B$2:B$15)</f>
        <v>Teen</v>
      </c>
      <c r="M219" s="2" t="str">
        <f>_xlfn.XLOOKUP(Table1[[#This Row],[Rating Category]],Recommendation!A$2:A$6,Recommendation!B$2:B$6)</f>
        <v>Guidance</v>
      </c>
      <c r="N219" s="2">
        <v>116</v>
      </c>
      <c r="O219" s="2" t="str" cm="1">
        <f t="array" ref="O219">_xlfn.IFS(Table1[[#This Row],[Duration]]&lt;90,"Short",Table1[[#This Row],[Duration]]&lt;180,"Medium",Table1[[#This Row],[Duration]]&lt;=240,"Long",TRUE,"Seasons")</f>
        <v>Medium</v>
      </c>
      <c r="P219" s="3" t="s">
        <v>218</v>
      </c>
    </row>
    <row r="220" spans="1:16" ht="42">
      <c r="A220" s="2" t="s">
        <v>1151</v>
      </c>
      <c r="B220" s="2" t="s">
        <v>0</v>
      </c>
      <c r="C220" s="3" t="s">
        <v>1152</v>
      </c>
      <c r="D220" s="3" t="s">
        <v>1153</v>
      </c>
      <c r="E220" s="3" t="s">
        <v>1154</v>
      </c>
      <c r="F220" s="3" t="s">
        <v>1155</v>
      </c>
      <c r="G220" s="7" t="s">
        <v>1139</v>
      </c>
      <c r="H220" s="4">
        <v>2021</v>
      </c>
      <c r="I220" s="2">
        <v>1976</v>
      </c>
      <c r="J220" s="2">
        <f ca="1">YEAR(TODAY())-Table1[[#This Row],[Release_year]]</f>
        <v>50</v>
      </c>
      <c r="K220" s="2" t="s">
        <v>7</v>
      </c>
      <c r="L220" s="2" t="str">
        <f>_xlfn.XLOOKUP(Table1[[#This Row],[Rating]],Ratings!A$2:A$15,Ratings!B$2:B$15)</f>
        <v>Adult</v>
      </c>
      <c r="M220" s="2" t="str">
        <f>_xlfn.XLOOKUP(Table1[[#This Row],[Rating Category]],Recommendation!A$2:A$6,Recommendation!B$2:B$6)</f>
        <v>Restricted</v>
      </c>
      <c r="N220" s="2">
        <v>124</v>
      </c>
      <c r="O220" s="2" t="str" cm="1">
        <f t="array" ref="O220">_xlfn.IFS(Table1[[#This Row],[Duration]]&lt;90,"Short",Table1[[#This Row],[Duration]]&lt;180,"Medium",Table1[[#This Row],[Duration]]&lt;=240,"Long",TRUE,"Seasons")</f>
        <v>Medium</v>
      </c>
      <c r="P220" s="3" t="s">
        <v>43</v>
      </c>
    </row>
    <row r="221" spans="1:16" ht="42">
      <c r="A221" s="2" t="s">
        <v>1156</v>
      </c>
      <c r="B221" s="2" t="s">
        <v>0</v>
      </c>
      <c r="C221" s="3" t="s">
        <v>1157</v>
      </c>
      <c r="D221" s="3" t="s">
        <v>1158</v>
      </c>
      <c r="E221" s="3" t="s">
        <v>1159</v>
      </c>
      <c r="F221" s="3" t="s">
        <v>1160</v>
      </c>
      <c r="G221" s="7" t="s">
        <v>1139</v>
      </c>
      <c r="H221" s="4">
        <v>2021</v>
      </c>
      <c r="I221" s="2">
        <v>2018</v>
      </c>
      <c r="J221" s="2">
        <f ca="1">YEAR(TODAY())-Table1[[#This Row],[Release_year]]</f>
        <v>8</v>
      </c>
      <c r="K221" s="2" t="s">
        <v>45</v>
      </c>
      <c r="L221" s="2" t="str">
        <f>_xlfn.XLOOKUP(Table1[[#This Row],[Rating]],Ratings!A$2:A$15,Ratings!B$2:B$15)</f>
        <v>Family</v>
      </c>
      <c r="M221" s="2" t="str">
        <f>_xlfn.XLOOKUP(Table1[[#This Row],[Rating Category]],Recommendation!A$2:A$6,Recommendation!B$2:B$6)</f>
        <v>Guidance</v>
      </c>
      <c r="N221" s="2">
        <v>101</v>
      </c>
      <c r="O221" s="2" t="str" cm="1">
        <f t="array" ref="O221">_xlfn.IFS(Table1[[#This Row],[Duration]]&lt;90,"Short",Table1[[#This Row],[Duration]]&lt;180,"Medium",Table1[[#This Row],[Duration]]&lt;=240,"Long",TRUE,"Seasons")</f>
        <v>Medium</v>
      </c>
      <c r="P221" s="3" t="s">
        <v>43</v>
      </c>
    </row>
    <row r="222" spans="1:16" ht="42">
      <c r="A222" s="2" t="s">
        <v>1162</v>
      </c>
      <c r="B222" s="2" t="s">
        <v>0</v>
      </c>
      <c r="C222" s="3" t="s">
        <v>1163</v>
      </c>
      <c r="D222" s="3" t="s">
        <v>1164</v>
      </c>
      <c r="E222" s="3" t="s">
        <v>1165</v>
      </c>
      <c r="F222" s="3" t="s">
        <v>1064</v>
      </c>
      <c r="G222" s="7" t="s">
        <v>1139</v>
      </c>
      <c r="H222" s="4">
        <v>2021</v>
      </c>
      <c r="I222" s="2">
        <v>2019</v>
      </c>
      <c r="J222" s="2">
        <f ca="1">YEAR(TODAY())-Table1[[#This Row],[Release_year]]</f>
        <v>7</v>
      </c>
      <c r="K222" s="2" t="s">
        <v>181</v>
      </c>
      <c r="L222" s="2" t="str">
        <f>_xlfn.XLOOKUP(Table1[[#This Row],[Rating]],Ratings!A$2:A$15,Ratings!B$2:B$15)</f>
        <v>Family</v>
      </c>
      <c r="M222" s="2" t="str">
        <f>_xlfn.XLOOKUP(Table1[[#This Row],[Rating Category]],Recommendation!A$2:A$6,Recommendation!B$2:B$6)</f>
        <v>Guidance</v>
      </c>
      <c r="N222" s="2">
        <v>95</v>
      </c>
      <c r="O222" s="2" t="str" cm="1">
        <f t="array" ref="O222">_xlfn.IFS(Table1[[#This Row],[Duration]]&lt;90,"Short",Table1[[#This Row],[Duration]]&lt;180,"Medium",Table1[[#This Row],[Duration]]&lt;=240,"Long",TRUE,"Seasons")</f>
        <v>Medium</v>
      </c>
      <c r="P222" s="3" t="s">
        <v>43</v>
      </c>
    </row>
    <row r="223" spans="1:16" ht="42">
      <c r="A223" s="2" t="s">
        <v>1168</v>
      </c>
      <c r="B223" s="2" t="s">
        <v>0</v>
      </c>
      <c r="C223" s="3" t="s">
        <v>1169</v>
      </c>
      <c r="D223" s="3" t="s">
        <v>1170</v>
      </c>
      <c r="E223" s="3" t="s">
        <v>1171</v>
      </c>
      <c r="F223" s="3" t="s">
        <v>13</v>
      </c>
      <c r="G223" s="7" t="s">
        <v>1139</v>
      </c>
      <c r="H223" s="4">
        <v>2021</v>
      </c>
      <c r="I223" s="2">
        <v>2018</v>
      </c>
      <c r="J223" s="2">
        <f ca="1">YEAR(TODAY())-Table1[[#This Row],[Release_year]]</f>
        <v>8</v>
      </c>
      <c r="K223" s="2" t="s">
        <v>29</v>
      </c>
      <c r="L223" s="2" t="str">
        <f>_xlfn.XLOOKUP(Table1[[#This Row],[Rating]],Ratings!A$2:A$15,Ratings!B$2:B$15)</f>
        <v>Teen</v>
      </c>
      <c r="M223" s="2" t="str">
        <f>_xlfn.XLOOKUP(Table1[[#This Row],[Rating Category]],Recommendation!A$2:A$6,Recommendation!B$2:B$6)</f>
        <v>Guidance</v>
      </c>
      <c r="N223" s="2">
        <v>128</v>
      </c>
      <c r="O223" s="2" t="str" cm="1">
        <f t="array" ref="O223">_xlfn.IFS(Table1[[#This Row],[Duration]]&lt;90,"Short",Table1[[#This Row],[Duration]]&lt;180,"Medium",Table1[[#This Row],[Duration]]&lt;=240,"Long",TRUE,"Seasons")</f>
        <v>Medium</v>
      </c>
      <c r="P223" s="3" t="s">
        <v>192</v>
      </c>
    </row>
    <row r="224" spans="1:16" ht="42">
      <c r="A224" s="2" t="s">
        <v>1172</v>
      </c>
      <c r="B224" s="2" t="s">
        <v>0</v>
      </c>
      <c r="C224" s="3" t="s">
        <v>1173</v>
      </c>
      <c r="D224" s="3" t="s">
        <v>1174</v>
      </c>
      <c r="E224" s="3" t="s">
        <v>1175</v>
      </c>
      <c r="F224" s="3" t="s">
        <v>13</v>
      </c>
      <c r="G224" s="7" t="s">
        <v>1139</v>
      </c>
      <c r="H224" s="4">
        <v>2021</v>
      </c>
      <c r="I224" s="2">
        <v>1959</v>
      </c>
      <c r="J224" s="2">
        <f ca="1">YEAR(TODAY())-Table1[[#This Row],[Release_year]]</f>
        <v>67</v>
      </c>
      <c r="K224" s="2" t="s">
        <v>29</v>
      </c>
      <c r="L224" s="2" t="str">
        <f>_xlfn.XLOOKUP(Table1[[#This Row],[Rating]],Ratings!A$2:A$15,Ratings!B$2:B$15)</f>
        <v>Teen</v>
      </c>
      <c r="M224" s="2" t="str">
        <f>_xlfn.XLOOKUP(Table1[[#This Row],[Rating Category]],Recommendation!A$2:A$6,Recommendation!B$2:B$6)</f>
        <v>Guidance</v>
      </c>
      <c r="N224" s="2">
        <v>143</v>
      </c>
      <c r="O224" s="2" t="str" cm="1">
        <f t="array" ref="O224">_xlfn.IFS(Table1[[#This Row],[Duration]]&lt;90,"Short",Table1[[#This Row],[Duration]]&lt;180,"Medium",Table1[[#This Row],[Duration]]&lt;=240,"Long",TRUE,"Seasons")</f>
        <v>Medium</v>
      </c>
      <c r="P224" s="3" t="s">
        <v>43</v>
      </c>
    </row>
    <row r="225" spans="1:16" ht="42">
      <c r="A225" s="2" t="s">
        <v>1178</v>
      </c>
      <c r="B225" s="2" t="s">
        <v>0</v>
      </c>
      <c r="C225" s="3" t="s">
        <v>1179</v>
      </c>
      <c r="D225" s="3" t="s">
        <v>1180</v>
      </c>
      <c r="E225" s="3" t="s">
        <v>1181</v>
      </c>
      <c r="F225" s="3" t="s">
        <v>13</v>
      </c>
      <c r="G225" s="7" t="s">
        <v>1177</v>
      </c>
      <c r="H225" s="4">
        <v>2021</v>
      </c>
      <c r="I225" s="2">
        <v>2021</v>
      </c>
      <c r="J225" s="2">
        <f ca="1">YEAR(TODAY())-Table1[[#This Row],[Release_year]]</f>
        <v>5</v>
      </c>
      <c r="K225" s="2" t="s">
        <v>7</v>
      </c>
      <c r="L225" s="2" t="str">
        <f>_xlfn.XLOOKUP(Table1[[#This Row],[Rating]],Ratings!A$2:A$15,Ratings!B$2:B$15)</f>
        <v>Adult</v>
      </c>
      <c r="M225" s="2" t="str">
        <f>_xlfn.XLOOKUP(Table1[[#This Row],[Rating Category]],Recommendation!A$2:A$6,Recommendation!B$2:B$6)</f>
        <v>Restricted</v>
      </c>
      <c r="N225" s="2">
        <v>136</v>
      </c>
      <c r="O225" s="2" t="str" cm="1">
        <f t="array" ref="O225">_xlfn.IFS(Table1[[#This Row],[Duration]]&lt;90,"Short",Table1[[#This Row],[Duration]]&lt;180,"Medium",Table1[[#This Row],[Duration]]&lt;=240,"Long",TRUE,"Seasons")</f>
        <v>Medium</v>
      </c>
      <c r="P225" s="3" t="s">
        <v>1182</v>
      </c>
    </row>
    <row r="226" spans="1:16" ht="56">
      <c r="A226" s="2" t="s">
        <v>1183</v>
      </c>
      <c r="B226" s="2" t="s">
        <v>0</v>
      </c>
      <c r="C226" s="3" t="s">
        <v>1184</v>
      </c>
      <c r="D226" s="3" t="s">
        <v>1185</v>
      </c>
      <c r="E226" s="3" t="s">
        <v>1186</v>
      </c>
      <c r="F226" s="3" t="s">
        <v>132</v>
      </c>
      <c r="G226" s="7" t="s">
        <v>1177</v>
      </c>
      <c r="H226" s="4">
        <v>2021</v>
      </c>
      <c r="I226" s="2">
        <v>2020</v>
      </c>
      <c r="J226" s="2">
        <f ca="1">YEAR(TODAY())-Table1[[#This Row],[Release_year]]</f>
        <v>6</v>
      </c>
      <c r="K226" s="2" t="s">
        <v>7</v>
      </c>
      <c r="L226" s="2" t="str">
        <f>_xlfn.XLOOKUP(Table1[[#This Row],[Rating]],Ratings!A$2:A$15,Ratings!B$2:B$15)</f>
        <v>Adult</v>
      </c>
      <c r="M226" s="2" t="str">
        <f>_xlfn.XLOOKUP(Table1[[#This Row],[Rating Category]],Recommendation!A$2:A$6,Recommendation!B$2:B$6)</f>
        <v>Restricted</v>
      </c>
      <c r="N226" s="2">
        <v>136</v>
      </c>
      <c r="O226" s="2" t="str" cm="1">
        <f t="array" ref="O226">_xlfn.IFS(Table1[[#This Row],[Duration]]&lt;90,"Short",Table1[[#This Row],[Duration]]&lt;180,"Medium",Table1[[#This Row],[Duration]]&lt;=240,"Long",TRUE,"Seasons")</f>
        <v>Medium</v>
      </c>
      <c r="P226" s="3" t="s">
        <v>89</v>
      </c>
    </row>
    <row r="227" spans="1:16" ht="70">
      <c r="A227" s="2" t="s">
        <v>1187</v>
      </c>
      <c r="B227" s="2" t="s">
        <v>0</v>
      </c>
      <c r="C227" s="3" t="s">
        <v>1188</v>
      </c>
      <c r="D227" s="3" t="s">
        <v>1189</v>
      </c>
      <c r="E227" s="3" t="s">
        <v>1190</v>
      </c>
      <c r="F227" s="3" t="s">
        <v>1191</v>
      </c>
      <c r="G227" s="7" t="s">
        <v>1177</v>
      </c>
      <c r="H227" s="4">
        <v>2021</v>
      </c>
      <c r="I227" s="2">
        <v>2013</v>
      </c>
      <c r="J227" s="2">
        <f ca="1">YEAR(TODAY())-Table1[[#This Row],[Release_year]]</f>
        <v>13</v>
      </c>
      <c r="K227" s="2" t="s">
        <v>124</v>
      </c>
      <c r="L227" s="2" t="str">
        <f>_xlfn.XLOOKUP(Table1[[#This Row],[Rating]],Ratings!A$2:A$15,Ratings!B$2:B$15)</f>
        <v>Adult</v>
      </c>
      <c r="M227" s="2" t="str">
        <f>_xlfn.XLOOKUP(Table1[[#This Row],[Rating Category]],Recommendation!A$2:A$6,Recommendation!B$2:B$6)</f>
        <v>Restricted</v>
      </c>
      <c r="N227" s="2">
        <v>126</v>
      </c>
      <c r="O227" s="2" t="str" cm="1">
        <f t="array" ref="O227">_xlfn.IFS(Table1[[#This Row],[Duration]]&lt;90,"Short",Table1[[#This Row],[Duration]]&lt;180,"Medium",Table1[[#This Row],[Duration]]&lt;=240,"Long",TRUE,"Seasons")</f>
        <v>Medium</v>
      </c>
      <c r="P227" s="3" t="s">
        <v>1192</v>
      </c>
    </row>
    <row r="228" spans="1:16" ht="42">
      <c r="A228" s="2" t="s">
        <v>1193</v>
      </c>
      <c r="B228" s="2" t="s">
        <v>0</v>
      </c>
      <c r="C228" s="3" t="s">
        <v>1194</v>
      </c>
      <c r="D228" s="3" t="s">
        <v>1195</v>
      </c>
      <c r="E228" s="3" t="s">
        <v>1196</v>
      </c>
      <c r="F228" s="3" t="s">
        <v>235</v>
      </c>
      <c r="G228" s="7" t="s">
        <v>1177</v>
      </c>
      <c r="H228" s="4">
        <v>2021</v>
      </c>
      <c r="I228" s="2">
        <v>2021</v>
      </c>
      <c r="J228" s="2">
        <f ca="1">YEAR(TODAY())-Table1[[#This Row],[Release_year]]</f>
        <v>5</v>
      </c>
      <c r="K228" s="2" t="s">
        <v>29</v>
      </c>
      <c r="L228" s="2" t="str">
        <f>_xlfn.XLOOKUP(Table1[[#This Row],[Rating]],Ratings!A$2:A$15,Ratings!B$2:B$15)</f>
        <v>Teen</v>
      </c>
      <c r="M228" s="2" t="str">
        <f>_xlfn.XLOOKUP(Table1[[#This Row],[Rating Category]],Recommendation!A$2:A$6,Recommendation!B$2:B$6)</f>
        <v>Guidance</v>
      </c>
      <c r="N228" s="2">
        <v>116</v>
      </c>
      <c r="O228" s="2" t="str" cm="1">
        <f t="array" ref="O228">_xlfn.IFS(Table1[[#This Row],[Duration]]&lt;90,"Short",Table1[[#This Row],[Duration]]&lt;180,"Medium",Table1[[#This Row],[Duration]]&lt;=240,"Long",TRUE,"Seasons")</f>
        <v>Medium</v>
      </c>
      <c r="P228" s="3" t="s">
        <v>622</v>
      </c>
    </row>
    <row r="229" spans="1:16" ht="42">
      <c r="A229" s="2" t="s">
        <v>1197</v>
      </c>
      <c r="B229" s="2" t="s">
        <v>0</v>
      </c>
      <c r="C229" s="3" t="s">
        <v>1198</v>
      </c>
      <c r="D229" s="3" t="s">
        <v>1199</v>
      </c>
      <c r="E229" s="3" t="s">
        <v>1200</v>
      </c>
      <c r="F229" s="3" t="s">
        <v>327</v>
      </c>
      <c r="G229" s="7" t="s">
        <v>1177</v>
      </c>
      <c r="H229" s="4">
        <v>2021</v>
      </c>
      <c r="I229" s="2">
        <v>2018</v>
      </c>
      <c r="J229" s="2">
        <f ca="1">YEAR(TODAY())-Table1[[#This Row],[Release_year]]</f>
        <v>8</v>
      </c>
      <c r="K229" s="2" t="s">
        <v>2</v>
      </c>
      <c r="L229" s="2" t="str">
        <f>_xlfn.XLOOKUP(Table1[[#This Row],[Rating]],Ratings!A$2:A$15,Ratings!B$2:B$15)</f>
        <v>Teen</v>
      </c>
      <c r="M229" s="2" t="str">
        <f>_xlfn.XLOOKUP(Table1[[#This Row],[Rating Category]],Recommendation!A$2:A$6,Recommendation!B$2:B$6)</f>
        <v>Guidance</v>
      </c>
      <c r="N229" s="2">
        <v>100</v>
      </c>
      <c r="O229" s="2" t="str" cm="1">
        <f t="array" ref="O229">_xlfn.IFS(Table1[[#This Row],[Duration]]&lt;90,"Short",Table1[[#This Row],[Duration]]&lt;180,"Medium",Table1[[#This Row],[Duration]]&lt;=240,"Long",TRUE,"Seasons")</f>
        <v>Medium</v>
      </c>
      <c r="P229" s="3" t="s">
        <v>78</v>
      </c>
    </row>
    <row r="230" spans="1:16" ht="56">
      <c r="A230" s="2" t="s">
        <v>1201</v>
      </c>
      <c r="B230" s="2" t="s">
        <v>0</v>
      </c>
      <c r="C230" s="3" t="s">
        <v>1202</v>
      </c>
      <c r="D230" s="3" t="s">
        <v>1203</v>
      </c>
      <c r="E230" s="3" t="s">
        <v>1204</v>
      </c>
      <c r="F230" s="3" t="s">
        <v>1</v>
      </c>
      <c r="G230" s="7" t="s">
        <v>1205</v>
      </c>
      <c r="H230" s="4">
        <v>2021</v>
      </c>
      <c r="I230" s="2">
        <v>2012</v>
      </c>
      <c r="J230" s="2">
        <f ca="1">YEAR(TODAY())-Table1[[#This Row],[Release_year]]</f>
        <v>14</v>
      </c>
      <c r="K230" s="2" t="s">
        <v>124</v>
      </c>
      <c r="L230" s="2" t="str">
        <f>_xlfn.XLOOKUP(Table1[[#This Row],[Rating]],Ratings!A$2:A$15,Ratings!B$2:B$15)</f>
        <v>Adult</v>
      </c>
      <c r="M230" s="2" t="str">
        <f>_xlfn.XLOOKUP(Table1[[#This Row],[Rating Category]],Recommendation!A$2:A$6,Recommendation!B$2:B$6)</f>
        <v>Restricted</v>
      </c>
      <c r="N230" s="2">
        <v>115</v>
      </c>
      <c r="O230" s="2" t="str" cm="1">
        <f t="array" ref="O230">_xlfn.IFS(Table1[[#This Row],[Duration]]&lt;90,"Short",Table1[[#This Row],[Duration]]&lt;180,"Medium",Table1[[#This Row],[Duration]]&lt;=240,"Long",TRUE,"Seasons")</f>
        <v>Medium</v>
      </c>
      <c r="P230" s="3" t="s">
        <v>125</v>
      </c>
    </row>
    <row r="231" spans="1:16" ht="70">
      <c r="A231" s="2" t="s">
        <v>1206</v>
      </c>
      <c r="B231" s="2" t="s">
        <v>0</v>
      </c>
      <c r="C231" s="3" t="s">
        <v>1207</v>
      </c>
      <c r="D231" s="3" t="s">
        <v>448</v>
      </c>
      <c r="E231" s="3" t="s">
        <v>1208</v>
      </c>
      <c r="F231" s="3" t="s">
        <v>463</v>
      </c>
      <c r="G231" s="7" t="s">
        <v>1205</v>
      </c>
      <c r="H231" s="4">
        <v>2021</v>
      </c>
      <c r="I231" s="2">
        <v>1997</v>
      </c>
      <c r="J231" s="2">
        <f ca="1">YEAR(TODAY())-Table1[[#This Row],[Release_year]]</f>
        <v>29</v>
      </c>
      <c r="K231" s="2" t="s">
        <v>124</v>
      </c>
      <c r="L231" s="2" t="str">
        <f>_xlfn.XLOOKUP(Table1[[#This Row],[Rating]],Ratings!A$2:A$15,Ratings!B$2:B$15)</f>
        <v>Adult</v>
      </c>
      <c r="M231" s="2" t="str">
        <f>_xlfn.XLOOKUP(Table1[[#This Row],[Rating Category]],Recommendation!A$2:A$6,Recommendation!B$2:B$6)</f>
        <v>Restricted</v>
      </c>
      <c r="N231" s="2">
        <v>125</v>
      </c>
      <c r="O231" s="2" t="str" cm="1">
        <f t="array" ref="O231">_xlfn.IFS(Table1[[#This Row],[Duration]]&lt;90,"Short",Table1[[#This Row],[Duration]]&lt;180,"Medium",Table1[[#This Row],[Duration]]&lt;=240,"Long",TRUE,"Seasons")</f>
        <v>Medium</v>
      </c>
      <c r="P231" s="3" t="s">
        <v>125</v>
      </c>
    </row>
    <row r="232" spans="1:16" ht="42">
      <c r="A232" s="2" t="s">
        <v>1209</v>
      </c>
      <c r="B232" s="2" t="s">
        <v>0</v>
      </c>
      <c r="C232" s="3" t="s">
        <v>1210</v>
      </c>
      <c r="D232" s="3" t="s">
        <v>1211</v>
      </c>
      <c r="E232" s="3" t="s">
        <v>1212</v>
      </c>
      <c r="F232" s="3" t="s">
        <v>1</v>
      </c>
      <c r="G232" s="7" t="s">
        <v>1205</v>
      </c>
      <c r="H232" s="4">
        <v>2021</v>
      </c>
      <c r="I232" s="2">
        <v>2002</v>
      </c>
      <c r="J232" s="2">
        <f ca="1">YEAR(TODAY())-Table1[[#This Row],[Release_year]]</f>
        <v>24</v>
      </c>
      <c r="K232" s="2" t="s">
        <v>2</v>
      </c>
      <c r="L232" s="2" t="str">
        <f>_xlfn.XLOOKUP(Table1[[#This Row],[Rating]],Ratings!A$2:A$15,Ratings!B$2:B$15)</f>
        <v>Teen</v>
      </c>
      <c r="M232" s="2" t="str">
        <f>_xlfn.XLOOKUP(Table1[[#This Row],[Rating Category]],Recommendation!A$2:A$6,Recommendation!B$2:B$6)</f>
        <v>Guidance</v>
      </c>
      <c r="N232" s="2">
        <v>94</v>
      </c>
      <c r="O232" s="2" t="str" cm="1">
        <f t="array" ref="O232">_xlfn.IFS(Table1[[#This Row],[Duration]]&lt;90,"Short",Table1[[#This Row],[Duration]]&lt;180,"Medium",Table1[[#This Row],[Duration]]&lt;=240,"Long",TRUE,"Seasons")</f>
        <v>Medium</v>
      </c>
      <c r="P232" s="3" t="s">
        <v>328</v>
      </c>
    </row>
    <row r="233" spans="1:16" ht="56">
      <c r="A233" s="2" t="s">
        <v>1213</v>
      </c>
      <c r="B233" s="2" t="s">
        <v>0</v>
      </c>
      <c r="C233" s="3" t="s">
        <v>1214</v>
      </c>
      <c r="D233" s="3" t="s">
        <v>1211</v>
      </c>
      <c r="E233" s="3" t="s">
        <v>1215</v>
      </c>
      <c r="F233" s="3" t="s">
        <v>1</v>
      </c>
      <c r="G233" s="7" t="s">
        <v>1205</v>
      </c>
      <c r="H233" s="4">
        <v>2021</v>
      </c>
      <c r="I233" s="2">
        <v>1997</v>
      </c>
      <c r="J233" s="2">
        <f ca="1">YEAR(TODAY())-Table1[[#This Row],[Release_year]]</f>
        <v>29</v>
      </c>
      <c r="K233" s="2" t="s">
        <v>2</v>
      </c>
      <c r="L233" s="2" t="str">
        <f>_xlfn.XLOOKUP(Table1[[#This Row],[Rating]],Ratings!A$2:A$15,Ratings!B$2:B$15)</f>
        <v>Teen</v>
      </c>
      <c r="M233" s="2" t="str">
        <f>_xlfn.XLOOKUP(Table1[[#This Row],[Rating Category]],Recommendation!A$2:A$6,Recommendation!B$2:B$6)</f>
        <v>Guidance</v>
      </c>
      <c r="N233" s="2">
        <v>90</v>
      </c>
      <c r="O233" s="2" t="str" cm="1">
        <f t="array" ref="O233">_xlfn.IFS(Table1[[#This Row],[Duration]]&lt;90,"Short",Table1[[#This Row],[Duration]]&lt;180,"Medium",Table1[[#This Row],[Duration]]&lt;=240,"Long",TRUE,"Seasons")</f>
        <v>Medium</v>
      </c>
      <c r="P233" s="3" t="s">
        <v>72</v>
      </c>
    </row>
    <row r="234" spans="1:16" ht="56">
      <c r="A234" s="2" t="s">
        <v>1216</v>
      </c>
      <c r="B234" s="2" t="s">
        <v>0</v>
      </c>
      <c r="C234" s="3" t="s">
        <v>1217</v>
      </c>
      <c r="D234" s="3" t="s">
        <v>1211</v>
      </c>
      <c r="E234" s="3" t="s">
        <v>1218</v>
      </c>
      <c r="F234" s="3" t="s">
        <v>1</v>
      </c>
      <c r="G234" s="7" t="s">
        <v>1205</v>
      </c>
      <c r="H234" s="4">
        <v>2021</v>
      </c>
      <c r="I234" s="2">
        <v>1999</v>
      </c>
      <c r="J234" s="2">
        <f ca="1">YEAR(TODAY())-Table1[[#This Row],[Release_year]]</f>
        <v>27</v>
      </c>
      <c r="K234" s="2" t="s">
        <v>2</v>
      </c>
      <c r="L234" s="2" t="str">
        <f>_xlfn.XLOOKUP(Table1[[#This Row],[Rating]],Ratings!A$2:A$15,Ratings!B$2:B$15)</f>
        <v>Teen</v>
      </c>
      <c r="M234" s="2" t="str">
        <f>_xlfn.XLOOKUP(Table1[[#This Row],[Rating Category]],Recommendation!A$2:A$6,Recommendation!B$2:B$6)</f>
        <v>Guidance</v>
      </c>
      <c r="N234" s="2">
        <v>95</v>
      </c>
      <c r="O234" s="2" t="str" cm="1">
        <f t="array" ref="O234">_xlfn.IFS(Table1[[#This Row],[Duration]]&lt;90,"Short",Table1[[#This Row],[Duration]]&lt;180,"Medium",Table1[[#This Row],[Duration]]&lt;=240,"Long",TRUE,"Seasons")</f>
        <v>Medium</v>
      </c>
      <c r="P234" s="3" t="s">
        <v>1219</v>
      </c>
    </row>
    <row r="235" spans="1:16" ht="56">
      <c r="A235" s="2" t="s">
        <v>1220</v>
      </c>
      <c r="B235" s="2" t="s">
        <v>0</v>
      </c>
      <c r="C235" s="3" t="s">
        <v>1221</v>
      </c>
      <c r="D235" s="3" t="s">
        <v>850</v>
      </c>
      <c r="E235" s="3" t="s">
        <v>1222</v>
      </c>
      <c r="F235" s="3" t="s">
        <v>1</v>
      </c>
      <c r="G235" s="7" t="s">
        <v>1205</v>
      </c>
      <c r="H235" s="4">
        <v>2021</v>
      </c>
      <c r="I235" s="2">
        <v>1997</v>
      </c>
      <c r="J235" s="2">
        <f ca="1">YEAR(TODAY())-Table1[[#This Row],[Release_year]]</f>
        <v>29</v>
      </c>
      <c r="K235" s="2" t="s">
        <v>124</v>
      </c>
      <c r="L235" s="2" t="str">
        <f>_xlfn.XLOOKUP(Table1[[#This Row],[Rating]],Ratings!A$2:A$15,Ratings!B$2:B$15)</f>
        <v>Adult</v>
      </c>
      <c r="M235" s="2" t="str">
        <f>_xlfn.XLOOKUP(Table1[[#This Row],[Rating Category]],Recommendation!A$2:A$6,Recommendation!B$2:B$6)</f>
        <v>Restricted</v>
      </c>
      <c r="N235" s="2">
        <v>155</v>
      </c>
      <c r="O235" s="2" t="str" cm="1">
        <f t="array" ref="O235">_xlfn.IFS(Table1[[#This Row],[Duration]]&lt;90,"Short",Table1[[#This Row],[Duration]]&lt;180,"Medium",Table1[[#This Row],[Duration]]&lt;=240,"Long",TRUE,"Seasons")</f>
        <v>Medium</v>
      </c>
      <c r="P235" s="3" t="s">
        <v>269</v>
      </c>
    </row>
    <row r="236" spans="1:16" ht="56">
      <c r="A236" s="2" t="s">
        <v>1223</v>
      </c>
      <c r="B236" s="2" t="s">
        <v>0</v>
      </c>
      <c r="C236" s="3" t="s">
        <v>1224</v>
      </c>
      <c r="D236" s="3" t="s">
        <v>1225</v>
      </c>
      <c r="E236" s="3" t="s">
        <v>1226</v>
      </c>
      <c r="F236" s="3" t="s">
        <v>463</v>
      </c>
      <c r="G236" s="7" t="s">
        <v>1205</v>
      </c>
      <c r="H236" s="4">
        <v>2021</v>
      </c>
      <c r="I236" s="2">
        <v>2000</v>
      </c>
      <c r="J236" s="2">
        <f ca="1">YEAR(TODAY())-Table1[[#This Row],[Release_year]]</f>
        <v>26</v>
      </c>
      <c r="K236" s="2" t="s">
        <v>2</v>
      </c>
      <c r="L236" s="2" t="str">
        <f>_xlfn.XLOOKUP(Table1[[#This Row],[Rating]],Ratings!A$2:A$15,Ratings!B$2:B$15)</f>
        <v>Teen</v>
      </c>
      <c r="M236" s="2" t="str">
        <f>_xlfn.XLOOKUP(Table1[[#This Row],[Rating Category]],Recommendation!A$2:A$6,Recommendation!B$2:B$6)</f>
        <v>Guidance</v>
      </c>
      <c r="N236" s="2">
        <v>98</v>
      </c>
      <c r="O236" s="2" t="str" cm="1">
        <f t="array" ref="O236">_xlfn.IFS(Table1[[#This Row],[Duration]]&lt;90,"Short",Table1[[#This Row],[Duration]]&lt;180,"Medium",Table1[[#This Row],[Duration]]&lt;=240,"Long",TRUE,"Seasons")</f>
        <v>Medium</v>
      </c>
      <c r="P236" s="3" t="s">
        <v>328</v>
      </c>
    </row>
    <row r="237" spans="1:16" ht="42">
      <c r="A237" s="2" t="s">
        <v>1227</v>
      </c>
      <c r="B237" s="2" t="s">
        <v>0</v>
      </c>
      <c r="C237" s="3" t="s">
        <v>1228</v>
      </c>
      <c r="D237" s="3" t="s">
        <v>1229</v>
      </c>
      <c r="E237" s="3" t="s">
        <v>1230</v>
      </c>
      <c r="F237" s="3" t="s">
        <v>1</v>
      </c>
      <c r="G237" s="7" t="s">
        <v>1205</v>
      </c>
      <c r="H237" s="4">
        <v>2021</v>
      </c>
      <c r="I237" s="2">
        <v>1995</v>
      </c>
      <c r="J237" s="2">
        <f ca="1">YEAR(TODAY())-Table1[[#This Row],[Release_year]]</f>
        <v>31</v>
      </c>
      <c r="K237" s="2" t="s">
        <v>2</v>
      </c>
      <c r="L237" s="2" t="str">
        <f>_xlfn.XLOOKUP(Table1[[#This Row],[Rating]],Ratings!A$2:A$15,Ratings!B$2:B$15)</f>
        <v>Teen</v>
      </c>
      <c r="M237" s="2" t="str">
        <f>_xlfn.XLOOKUP(Table1[[#This Row],[Rating Category]],Recommendation!A$2:A$6,Recommendation!B$2:B$6)</f>
        <v>Guidance</v>
      </c>
      <c r="N237" s="2">
        <v>108</v>
      </c>
      <c r="O237" s="2" t="str" cm="1">
        <f t="array" ref="O237">_xlfn.IFS(Table1[[#This Row],[Duration]]&lt;90,"Short",Table1[[#This Row],[Duration]]&lt;180,"Medium",Table1[[#This Row],[Duration]]&lt;=240,"Long",TRUE,"Seasons")</f>
        <v>Medium</v>
      </c>
      <c r="P237" s="3" t="s">
        <v>1231</v>
      </c>
    </row>
    <row r="238" spans="1:16" ht="42">
      <c r="A238" s="2" t="s">
        <v>1232</v>
      </c>
      <c r="B238" s="2" t="s">
        <v>0</v>
      </c>
      <c r="C238" s="3" t="s">
        <v>1233</v>
      </c>
      <c r="D238" s="3" t="s">
        <v>854</v>
      </c>
      <c r="E238" s="3" t="s">
        <v>1234</v>
      </c>
      <c r="F238" s="3" t="s">
        <v>1</v>
      </c>
      <c r="G238" s="7" t="s">
        <v>1205</v>
      </c>
      <c r="H238" s="4">
        <v>2021</v>
      </c>
      <c r="I238" s="2">
        <v>1993</v>
      </c>
      <c r="J238" s="2">
        <f ca="1">YEAR(TODAY())-Table1[[#This Row],[Release_year]]</f>
        <v>33</v>
      </c>
      <c r="K238" s="2" t="s">
        <v>16</v>
      </c>
      <c r="L238" s="2" t="str">
        <f>_xlfn.XLOOKUP(Table1[[#This Row],[Rating]],Ratings!A$2:A$15,Ratings!B$2:B$15)</f>
        <v>Family</v>
      </c>
      <c r="M238" s="2" t="str">
        <f>_xlfn.XLOOKUP(Table1[[#This Row],[Rating Category]],Recommendation!A$2:A$6,Recommendation!B$2:B$6)</f>
        <v>Guidance</v>
      </c>
      <c r="N238" s="2">
        <v>96</v>
      </c>
      <c r="O238" s="2" t="str" cm="1">
        <f t="array" ref="O238">_xlfn.IFS(Table1[[#This Row],[Duration]]&lt;90,"Short",Table1[[#This Row],[Duration]]&lt;180,"Medium",Table1[[#This Row],[Duration]]&lt;=240,"Long",TRUE,"Seasons")</f>
        <v>Medium</v>
      </c>
      <c r="P238" s="3" t="s">
        <v>46</v>
      </c>
    </row>
    <row r="239" spans="1:16" ht="56">
      <c r="A239" s="2" t="s">
        <v>1235</v>
      </c>
      <c r="B239" s="2" t="s">
        <v>0</v>
      </c>
      <c r="C239" s="3" t="s">
        <v>1236</v>
      </c>
      <c r="D239" s="3" t="s">
        <v>1237</v>
      </c>
      <c r="E239" s="3" t="s">
        <v>1238</v>
      </c>
      <c r="F239" s="3" t="s">
        <v>1239</v>
      </c>
      <c r="G239" s="7" t="s">
        <v>1205</v>
      </c>
      <c r="H239" s="4">
        <v>2021</v>
      </c>
      <c r="I239" s="2">
        <v>2019</v>
      </c>
      <c r="J239" s="2">
        <f ca="1">YEAR(TODAY())-Table1[[#This Row],[Release_year]]</f>
        <v>7</v>
      </c>
      <c r="K239" s="2" t="s">
        <v>29</v>
      </c>
      <c r="L239" s="2" t="str">
        <f>_xlfn.XLOOKUP(Table1[[#This Row],[Rating]],Ratings!A$2:A$15,Ratings!B$2:B$15)</f>
        <v>Teen</v>
      </c>
      <c r="M239" s="2" t="str">
        <f>_xlfn.XLOOKUP(Table1[[#This Row],[Rating Category]],Recommendation!A$2:A$6,Recommendation!B$2:B$6)</f>
        <v>Guidance</v>
      </c>
      <c r="N239" s="2">
        <v>117</v>
      </c>
      <c r="O239" s="2" t="str" cm="1">
        <f t="array" ref="O239">_xlfn.IFS(Table1[[#This Row],[Duration]]&lt;90,"Short",Table1[[#This Row],[Duration]]&lt;180,"Medium",Table1[[#This Row],[Duration]]&lt;=240,"Long",TRUE,"Seasons")</f>
        <v>Medium</v>
      </c>
      <c r="P239" s="3" t="s">
        <v>218</v>
      </c>
    </row>
    <row r="240" spans="1:16" ht="42">
      <c r="A240" s="2" t="s">
        <v>1240</v>
      </c>
      <c r="B240" s="2" t="s">
        <v>0</v>
      </c>
      <c r="C240" s="3" t="s">
        <v>1241</v>
      </c>
      <c r="D240" s="3" t="s">
        <v>1242</v>
      </c>
      <c r="E240" s="3" t="s">
        <v>1243</v>
      </c>
      <c r="F240" s="3" t="s">
        <v>1244</v>
      </c>
      <c r="G240" s="7" t="s">
        <v>1205</v>
      </c>
      <c r="H240" s="4">
        <v>2021</v>
      </c>
      <c r="I240" s="2">
        <v>2019</v>
      </c>
      <c r="J240" s="2">
        <f ca="1">YEAR(TODAY())-Table1[[#This Row],[Release_year]]</f>
        <v>7</v>
      </c>
      <c r="K240" s="2" t="s">
        <v>2</v>
      </c>
      <c r="L240" s="2" t="str">
        <f>_xlfn.XLOOKUP(Table1[[#This Row],[Rating]],Ratings!A$2:A$15,Ratings!B$2:B$15)</f>
        <v>Teen</v>
      </c>
      <c r="M240" s="2" t="str">
        <f>_xlfn.XLOOKUP(Table1[[#This Row],[Rating Category]],Recommendation!A$2:A$6,Recommendation!B$2:B$6)</f>
        <v>Guidance</v>
      </c>
      <c r="N240" s="2">
        <v>103</v>
      </c>
      <c r="O240" s="2" t="str" cm="1">
        <f t="array" ref="O240">_xlfn.IFS(Table1[[#This Row],[Duration]]&lt;90,"Short",Table1[[#This Row],[Duration]]&lt;180,"Medium",Table1[[#This Row],[Duration]]&lt;=240,"Long",TRUE,"Seasons")</f>
        <v>Medium</v>
      </c>
      <c r="P240" s="3" t="s">
        <v>192</v>
      </c>
    </row>
    <row r="241" spans="1:16" ht="42">
      <c r="A241" s="2" t="s">
        <v>1245</v>
      </c>
      <c r="B241" s="2" t="s">
        <v>0</v>
      </c>
      <c r="C241" s="3" t="s">
        <v>1246</v>
      </c>
      <c r="D241" s="3" t="s">
        <v>1247</v>
      </c>
      <c r="E241" s="3" t="s">
        <v>1248</v>
      </c>
      <c r="F241" s="3" t="s">
        <v>900</v>
      </c>
      <c r="G241" s="7" t="s">
        <v>1205</v>
      </c>
      <c r="H241" s="4">
        <v>2021</v>
      </c>
      <c r="I241" s="2">
        <v>2008</v>
      </c>
      <c r="J241" s="2">
        <f ca="1">YEAR(TODAY())-Table1[[#This Row],[Release_year]]</f>
        <v>18</v>
      </c>
      <c r="K241" s="2" t="s">
        <v>16</v>
      </c>
      <c r="L241" s="2" t="str">
        <f>_xlfn.XLOOKUP(Table1[[#This Row],[Rating]],Ratings!A$2:A$15,Ratings!B$2:B$15)</f>
        <v>Family</v>
      </c>
      <c r="M241" s="2" t="str">
        <f>_xlfn.XLOOKUP(Table1[[#This Row],[Rating Category]],Recommendation!A$2:A$6,Recommendation!B$2:B$6)</f>
        <v>Guidance</v>
      </c>
      <c r="N241" s="2">
        <v>94</v>
      </c>
      <c r="O241" s="2" t="str" cm="1">
        <f t="array" ref="O241">_xlfn.IFS(Table1[[#This Row],[Duration]]&lt;90,"Short",Table1[[#This Row],[Duration]]&lt;180,"Medium",Table1[[#This Row],[Duration]]&lt;=240,"Long",TRUE,"Seasons")</f>
        <v>Medium</v>
      </c>
      <c r="P241" s="3" t="s">
        <v>46</v>
      </c>
    </row>
    <row r="242" spans="1:16" ht="42">
      <c r="A242" s="2" t="s">
        <v>1249</v>
      </c>
      <c r="B242" s="2" t="s">
        <v>0</v>
      </c>
      <c r="C242" s="3" t="s">
        <v>1250</v>
      </c>
      <c r="D242" s="3" t="s">
        <v>1251</v>
      </c>
      <c r="E242" s="3" t="s">
        <v>1252</v>
      </c>
      <c r="F242" s="3" t="s">
        <v>900</v>
      </c>
      <c r="G242" s="7" t="s">
        <v>1205</v>
      </c>
      <c r="H242" s="4">
        <v>2021</v>
      </c>
      <c r="I242" s="2">
        <v>2011</v>
      </c>
      <c r="J242" s="2">
        <f ca="1">YEAR(TODAY())-Table1[[#This Row],[Release_year]]</f>
        <v>15</v>
      </c>
      <c r="K242" s="2" t="s">
        <v>16</v>
      </c>
      <c r="L242" s="2" t="str">
        <f>_xlfn.XLOOKUP(Table1[[#This Row],[Rating]],Ratings!A$2:A$15,Ratings!B$2:B$15)</f>
        <v>Family</v>
      </c>
      <c r="M242" s="2" t="str">
        <f>_xlfn.XLOOKUP(Table1[[#This Row],[Rating Category]],Recommendation!A$2:A$6,Recommendation!B$2:B$6)</f>
        <v>Guidance</v>
      </c>
      <c r="N242" s="2">
        <v>93</v>
      </c>
      <c r="O242" s="2" t="str" cm="1">
        <f t="array" ref="O242">_xlfn.IFS(Table1[[#This Row],[Duration]]&lt;90,"Short",Table1[[#This Row],[Duration]]&lt;180,"Medium",Table1[[#This Row],[Duration]]&lt;=240,"Long",TRUE,"Seasons")</f>
        <v>Medium</v>
      </c>
      <c r="P242" s="3" t="s">
        <v>46</v>
      </c>
    </row>
    <row r="243" spans="1:16" ht="56">
      <c r="A243" s="2" t="s">
        <v>1253</v>
      </c>
      <c r="B243" s="2" t="s">
        <v>0</v>
      </c>
      <c r="C243" s="3" t="s">
        <v>1254</v>
      </c>
      <c r="D243" s="3" t="s">
        <v>1255</v>
      </c>
      <c r="E243" s="3" t="s">
        <v>1256</v>
      </c>
      <c r="F243" s="3" t="s">
        <v>1</v>
      </c>
      <c r="G243" s="7" t="s">
        <v>1205</v>
      </c>
      <c r="H243" s="4">
        <v>2021</v>
      </c>
      <c r="I243" s="2">
        <v>2010</v>
      </c>
      <c r="J243" s="2">
        <f ca="1">YEAR(TODAY())-Table1[[#This Row],[Release_year]]</f>
        <v>16</v>
      </c>
      <c r="K243" s="2" t="s">
        <v>2</v>
      </c>
      <c r="L243" s="2" t="str">
        <f>_xlfn.XLOOKUP(Table1[[#This Row],[Rating]],Ratings!A$2:A$15,Ratings!B$2:B$15)</f>
        <v>Teen</v>
      </c>
      <c r="M243" s="2" t="str">
        <f>_xlfn.XLOOKUP(Table1[[#This Row],[Rating Category]],Recommendation!A$2:A$6,Recommendation!B$2:B$6)</f>
        <v>Guidance</v>
      </c>
      <c r="N243" s="2">
        <v>115</v>
      </c>
      <c r="O243" s="2" t="str" cm="1">
        <f t="array" ref="O243">_xlfn.IFS(Table1[[#This Row],[Duration]]&lt;90,"Short",Table1[[#This Row],[Duration]]&lt;180,"Medium",Table1[[#This Row],[Duration]]&lt;=240,"Long",TRUE,"Seasons")</f>
        <v>Medium</v>
      </c>
      <c r="P243" s="3" t="s">
        <v>399</v>
      </c>
    </row>
    <row r="244" spans="1:16" ht="70">
      <c r="A244" s="2" t="s">
        <v>1257</v>
      </c>
      <c r="B244" s="2" t="s">
        <v>0</v>
      </c>
      <c r="C244" s="3" t="s">
        <v>1258</v>
      </c>
      <c r="D244" s="3" t="s">
        <v>1259</v>
      </c>
      <c r="E244" s="3" t="s">
        <v>1260</v>
      </c>
      <c r="F244" s="3" t="s">
        <v>1261</v>
      </c>
      <c r="G244" s="7" t="s">
        <v>1205</v>
      </c>
      <c r="H244" s="4">
        <v>2021</v>
      </c>
      <c r="I244" s="2">
        <v>2019</v>
      </c>
      <c r="J244" s="2">
        <f ca="1">YEAR(TODAY())-Table1[[#This Row],[Release_year]]</f>
        <v>7</v>
      </c>
      <c r="K244" s="2" t="s">
        <v>124</v>
      </c>
      <c r="L244" s="2" t="str">
        <f>_xlfn.XLOOKUP(Table1[[#This Row],[Rating]],Ratings!A$2:A$15,Ratings!B$2:B$15)</f>
        <v>Adult</v>
      </c>
      <c r="M244" s="2" t="str">
        <f>_xlfn.XLOOKUP(Table1[[#This Row],[Rating Category]],Recommendation!A$2:A$6,Recommendation!B$2:B$6)</f>
        <v>Restricted</v>
      </c>
      <c r="N244" s="2">
        <v>120</v>
      </c>
      <c r="O244" s="2" t="str" cm="1">
        <f t="array" ref="O244">_xlfn.IFS(Table1[[#This Row],[Duration]]&lt;90,"Short",Table1[[#This Row],[Duration]]&lt;180,"Medium",Table1[[#This Row],[Duration]]&lt;=240,"Long",TRUE,"Seasons")</f>
        <v>Medium</v>
      </c>
      <c r="P244" s="3" t="s">
        <v>1262</v>
      </c>
    </row>
    <row r="245" spans="1:16" ht="56">
      <c r="A245" s="2" t="s">
        <v>1264</v>
      </c>
      <c r="B245" s="2" t="s">
        <v>0</v>
      </c>
      <c r="C245" s="3" t="s">
        <v>1265</v>
      </c>
      <c r="D245" s="3" t="s">
        <v>1266</v>
      </c>
      <c r="E245" s="3" t="s">
        <v>1267</v>
      </c>
      <c r="F245" s="3" t="s">
        <v>1268</v>
      </c>
      <c r="G245" s="7" t="s">
        <v>1205</v>
      </c>
      <c r="H245" s="4">
        <v>2021</v>
      </c>
      <c r="I245" s="2">
        <v>2005</v>
      </c>
      <c r="J245" s="2">
        <f ca="1">YEAR(TODAY())-Table1[[#This Row],[Release_year]]</f>
        <v>21</v>
      </c>
      <c r="K245" s="2" t="s">
        <v>2</v>
      </c>
      <c r="L245" s="2" t="str">
        <f>_xlfn.XLOOKUP(Table1[[#This Row],[Rating]],Ratings!A$2:A$15,Ratings!B$2:B$15)</f>
        <v>Teen</v>
      </c>
      <c r="M245" s="2" t="str">
        <f>_xlfn.XLOOKUP(Table1[[#This Row],[Rating Category]],Recommendation!A$2:A$6,Recommendation!B$2:B$6)</f>
        <v>Guidance</v>
      </c>
      <c r="N245" s="2">
        <v>145</v>
      </c>
      <c r="O245" s="2" t="str" cm="1">
        <f t="array" ref="O245">_xlfn.IFS(Table1[[#This Row],[Duration]]&lt;90,"Short",Table1[[#This Row],[Duration]]&lt;180,"Medium",Table1[[#This Row],[Duration]]&lt;=240,"Long",TRUE,"Seasons")</f>
        <v>Medium</v>
      </c>
      <c r="P245" s="3" t="s">
        <v>264</v>
      </c>
    </row>
    <row r="246" spans="1:16" ht="56">
      <c r="A246" s="2" t="s">
        <v>1269</v>
      </c>
      <c r="B246" s="2" t="s">
        <v>0</v>
      </c>
      <c r="C246" s="3" t="s">
        <v>1270</v>
      </c>
      <c r="D246" s="3" t="s">
        <v>1271</v>
      </c>
      <c r="E246" s="3" t="s">
        <v>1272</v>
      </c>
      <c r="F246" s="3" t="s">
        <v>1</v>
      </c>
      <c r="G246" s="7" t="s">
        <v>1205</v>
      </c>
      <c r="H246" s="4">
        <v>2021</v>
      </c>
      <c r="I246" s="2">
        <v>1988</v>
      </c>
      <c r="J246" s="2">
        <f ca="1">YEAR(TODAY())-Table1[[#This Row],[Release_year]]</f>
        <v>38</v>
      </c>
      <c r="K246" s="2" t="s">
        <v>124</v>
      </c>
      <c r="L246" s="2" t="str">
        <f>_xlfn.XLOOKUP(Table1[[#This Row],[Rating]],Ratings!A$2:A$15,Ratings!B$2:B$15)</f>
        <v>Adult</v>
      </c>
      <c r="M246" s="2" t="str">
        <f>_xlfn.XLOOKUP(Table1[[#This Row],[Rating Category]],Recommendation!A$2:A$6,Recommendation!B$2:B$6)</f>
        <v>Restricted</v>
      </c>
      <c r="N246" s="2">
        <v>126</v>
      </c>
      <c r="O246" s="2" t="str" cm="1">
        <f t="array" ref="O246">_xlfn.IFS(Table1[[#This Row],[Duration]]&lt;90,"Short",Table1[[#This Row],[Duration]]&lt;180,"Medium",Table1[[#This Row],[Duration]]&lt;=240,"Long",TRUE,"Seasons")</f>
        <v>Medium</v>
      </c>
      <c r="P246" s="3" t="s">
        <v>1273</v>
      </c>
    </row>
    <row r="247" spans="1:16" ht="56">
      <c r="A247" s="2" t="s">
        <v>1274</v>
      </c>
      <c r="B247" s="2" t="s">
        <v>0</v>
      </c>
      <c r="C247" s="3" t="s">
        <v>1275</v>
      </c>
      <c r="D247" s="3" t="s">
        <v>1276</v>
      </c>
      <c r="E247" s="3" t="s">
        <v>1277</v>
      </c>
      <c r="F247" s="3" t="s">
        <v>1</v>
      </c>
      <c r="G247" s="7" t="s">
        <v>1205</v>
      </c>
      <c r="H247" s="4">
        <v>2021</v>
      </c>
      <c r="I247" s="2">
        <v>1995</v>
      </c>
      <c r="J247" s="2">
        <f ca="1">YEAR(TODAY())-Table1[[#This Row],[Release_year]]</f>
        <v>31</v>
      </c>
      <c r="K247" s="2" t="s">
        <v>2</v>
      </c>
      <c r="L247" s="2" t="str">
        <f>_xlfn.XLOOKUP(Table1[[#This Row],[Rating]],Ratings!A$2:A$15,Ratings!B$2:B$15)</f>
        <v>Teen</v>
      </c>
      <c r="M247" s="2" t="str">
        <f>_xlfn.XLOOKUP(Table1[[#This Row],[Rating Category]],Recommendation!A$2:A$6,Recommendation!B$2:B$6)</f>
        <v>Guidance</v>
      </c>
      <c r="N247" s="2">
        <v>101</v>
      </c>
      <c r="O247" s="2" t="str" cm="1">
        <f t="array" ref="O247">_xlfn.IFS(Table1[[#This Row],[Duration]]&lt;90,"Short",Table1[[#This Row],[Duration]]&lt;180,"Medium",Table1[[#This Row],[Duration]]&lt;=240,"Long",TRUE,"Seasons")</f>
        <v>Medium</v>
      </c>
      <c r="P247" s="3" t="s">
        <v>307</v>
      </c>
    </row>
    <row r="248" spans="1:16" ht="70">
      <c r="A248" s="2" t="s">
        <v>1278</v>
      </c>
      <c r="B248" s="2" t="s">
        <v>0</v>
      </c>
      <c r="C248" s="3" t="s">
        <v>1279</v>
      </c>
      <c r="D248" s="3" t="s">
        <v>932</v>
      </c>
      <c r="E248" s="3" t="s">
        <v>1280</v>
      </c>
      <c r="F248" s="3" t="s">
        <v>1</v>
      </c>
      <c r="G248" s="7" t="s">
        <v>1205</v>
      </c>
      <c r="H248" s="4">
        <v>2021</v>
      </c>
      <c r="I248" s="2">
        <v>2016</v>
      </c>
      <c r="J248" s="2">
        <f ca="1">YEAR(TODAY())-Table1[[#This Row],[Release_year]]</f>
        <v>10</v>
      </c>
      <c r="K248" s="2" t="s">
        <v>2</v>
      </c>
      <c r="L248" s="2" t="str">
        <f>_xlfn.XLOOKUP(Table1[[#This Row],[Rating]],Ratings!A$2:A$15,Ratings!B$2:B$15)</f>
        <v>Teen</v>
      </c>
      <c r="M248" s="2" t="str">
        <f>_xlfn.XLOOKUP(Table1[[#This Row],[Rating Category]],Recommendation!A$2:A$6,Recommendation!B$2:B$6)</f>
        <v>Guidance</v>
      </c>
      <c r="N248" s="2">
        <v>118</v>
      </c>
      <c r="O248" s="2" t="str" cm="1">
        <f t="array" ref="O248">_xlfn.IFS(Table1[[#This Row],[Duration]]&lt;90,"Short",Table1[[#This Row],[Duration]]&lt;180,"Medium",Table1[[#This Row],[Duration]]&lt;=240,"Long",TRUE,"Seasons")</f>
        <v>Medium</v>
      </c>
      <c r="P248" s="3" t="s">
        <v>36</v>
      </c>
    </row>
    <row r="249" spans="1:16" ht="42">
      <c r="A249" s="2" t="s">
        <v>1281</v>
      </c>
      <c r="B249" s="2" t="s">
        <v>0</v>
      </c>
      <c r="C249" s="3" t="s">
        <v>1282</v>
      </c>
      <c r="D249" s="3" t="s">
        <v>1283</v>
      </c>
      <c r="E249" s="3" t="s">
        <v>1284</v>
      </c>
      <c r="F249" s="3" t="s">
        <v>225</v>
      </c>
      <c r="G249" s="7" t="s">
        <v>1205</v>
      </c>
      <c r="H249" s="4">
        <v>2021</v>
      </c>
      <c r="I249" s="2">
        <v>2011</v>
      </c>
      <c r="J249" s="2">
        <f ca="1">YEAR(TODAY())-Table1[[#This Row],[Release_year]]</f>
        <v>15</v>
      </c>
      <c r="K249" s="2" t="s">
        <v>124</v>
      </c>
      <c r="L249" s="2" t="str">
        <f>_xlfn.XLOOKUP(Table1[[#This Row],[Rating]],Ratings!A$2:A$15,Ratings!B$2:B$15)</f>
        <v>Adult</v>
      </c>
      <c r="M249" s="2" t="str">
        <f>_xlfn.XLOOKUP(Table1[[#This Row],[Rating Category]],Recommendation!A$2:A$6,Recommendation!B$2:B$6)</f>
        <v>Restricted</v>
      </c>
      <c r="N249" s="2">
        <v>109</v>
      </c>
      <c r="O249" s="2" t="str" cm="1">
        <f t="array" ref="O249">_xlfn.IFS(Table1[[#This Row],[Duration]]&lt;90,"Short",Table1[[#This Row],[Duration]]&lt;180,"Medium",Table1[[#This Row],[Duration]]&lt;=240,"Long",TRUE,"Seasons")</f>
        <v>Medium</v>
      </c>
      <c r="P249" s="3" t="s">
        <v>254</v>
      </c>
    </row>
    <row r="250" spans="1:16" ht="70">
      <c r="A250" s="2" t="s">
        <v>1285</v>
      </c>
      <c r="B250" s="2" t="s">
        <v>0</v>
      </c>
      <c r="C250" s="3" t="s">
        <v>1286</v>
      </c>
      <c r="D250" s="3" t="s">
        <v>1287</v>
      </c>
      <c r="E250" s="3" t="s">
        <v>1288</v>
      </c>
      <c r="F250" s="3" t="s">
        <v>1</v>
      </c>
      <c r="G250" s="7" t="s">
        <v>1205</v>
      </c>
      <c r="H250" s="4">
        <v>2021</v>
      </c>
      <c r="I250" s="2">
        <v>2001</v>
      </c>
      <c r="J250" s="2">
        <f ca="1">YEAR(TODAY())-Table1[[#This Row],[Release_year]]</f>
        <v>25</v>
      </c>
      <c r="K250" s="2" t="s">
        <v>124</v>
      </c>
      <c r="L250" s="2" t="str">
        <f>_xlfn.XLOOKUP(Table1[[#This Row],[Rating]],Ratings!A$2:A$15,Ratings!B$2:B$15)</f>
        <v>Adult</v>
      </c>
      <c r="M250" s="2" t="str">
        <f>_xlfn.XLOOKUP(Table1[[#This Row],[Rating Category]],Recommendation!A$2:A$6,Recommendation!B$2:B$6)</f>
        <v>Restricted</v>
      </c>
      <c r="N250" s="2">
        <v>89</v>
      </c>
      <c r="O250" s="2" t="str" cm="1">
        <f t="array" ref="O250">_xlfn.IFS(Table1[[#This Row],[Duration]]&lt;90,"Short",Table1[[#This Row],[Duration]]&lt;180,"Medium",Table1[[#This Row],[Duration]]&lt;=240,"Long",TRUE,"Seasons")</f>
        <v>Short</v>
      </c>
      <c r="P250" s="3" t="s">
        <v>72</v>
      </c>
    </row>
    <row r="251" spans="1:16" ht="42">
      <c r="A251" s="2" t="s">
        <v>1289</v>
      </c>
      <c r="B251" s="2" t="s">
        <v>0</v>
      </c>
      <c r="C251" s="3" t="s">
        <v>1290</v>
      </c>
      <c r="D251" s="3" t="s">
        <v>1291</v>
      </c>
      <c r="E251" s="3" t="s">
        <v>1292</v>
      </c>
      <c r="F251" s="3" t="s">
        <v>223</v>
      </c>
      <c r="G251" s="7" t="s">
        <v>1205</v>
      </c>
      <c r="H251" s="4">
        <v>2021</v>
      </c>
      <c r="I251" s="2">
        <v>2018</v>
      </c>
      <c r="J251" s="2">
        <f ca="1">YEAR(TODAY())-Table1[[#This Row],[Release_year]]</f>
        <v>8</v>
      </c>
      <c r="K251" s="2" t="s">
        <v>2</v>
      </c>
      <c r="L251" s="2" t="str">
        <f>_xlfn.XLOOKUP(Table1[[#This Row],[Rating]],Ratings!A$2:A$15,Ratings!B$2:B$15)</f>
        <v>Teen</v>
      </c>
      <c r="M251" s="2" t="str">
        <f>_xlfn.XLOOKUP(Table1[[#This Row],[Rating Category]],Recommendation!A$2:A$6,Recommendation!B$2:B$6)</f>
        <v>Guidance</v>
      </c>
      <c r="N251" s="2">
        <v>106</v>
      </c>
      <c r="O251" s="2" t="str" cm="1">
        <f t="array" ref="O251">_xlfn.IFS(Table1[[#This Row],[Duration]]&lt;90,"Short",Table1[[#This Row],[Duration]]&lt;180,"Medium",Table1[[#This Row],[Duration]]&lt;=240,"Long",TRUE,"Seasons")</f>
        <v>Medium</v>
      </c>
      <c r="P251" s="3" t="s">
        <v>264</v>
      </c>
    </row>
    <row r="252" spans="1:16" ht="42">
      <c r="A252" s="2" t="s">
        <v>1293</v>
      </c>
      <c r="B252" s="2" t="s">
        <v>0</v>
      </c>
      <c r="C252" s="3" t="s">
        <v>1294</v>
      </c>
      <c r="D252" s="3" t="s">
        <v>1295</v>
      </c>
      <c r="E252" s="3" t="s">
        <v>1296</v>
      </c>
      <c r="F252" s="3" t="s">
        <v>28</v>
      </c>
      <c r="G252" s="7" t="s">
        <v>1205</v>
      </c>
      <c r="H252" s="4">
        <v>2021</v>
      </c>
      <c r="I252" s="2">
        <v>2019</v>
      </c>
      <c r="J252" s="2">
        <f ca="1">YEAR(TODAY())-Table1[[#This Row],[Release_year]]</f>
        <v>7</v>
      </c>
      <c r="K252" s="2" t="s">
        <v>124</v>
      </c>
      <c r="L252" s="2" t="str">
        <f>_xlfn.XLOOKUP(Table1[[#This Row],[Rating]],Ratings!A$2:A$15,Ratings!B$2:B$15)</f>
        <v>Adult</v>
      </c>
      <c r="M252" s="2" t="str">
        <f>_xlfn.XLOOKUP(Table1[[#This Row],[Rating Category]],Recommendation!A$2:A$6,Recommendation!B$2:B$6)</f>
        <v>Restricted</v>
      </c>
      <c r="N252" s="2">
        <v>101</v>
      </c>
      <c r="O252" s="2" t="str" cm="1">
        <f t="array" ref="O252">_xlfn.IFS(Table1[[#This Row],[Duration]]&lt;90,"Short",Table1[[#This Row],[Duration]]&lt;180,"Medium",Table1[[#This Row],[Duration]]&lt;=240,"Long",TRUE,"Seasons")</f>
        <v>Medium</v>
      </c>
      <c r="P252" s="3" t="s">
        <v>43</v>
      </c>
    </row>
    <row r="253" spans="1:16" ht="70">
      <c r="A253" s="2" t="s">
        <v>1297</v>
      </c>
      <c r="B253" s="2" t="s">
        <v>0</v>
      </c>
      <c r="C253" s="3" t="s">
        <v>1298</v>
      </c>
      <c r="D253" s="3" t="s">
        <v>1299</v>
      </c>
      <c r="E253" s="3" t="s">
        <v>1300</v>
      </c>
      <c r="F253" s="3" t="s">
        <v>1</v>
      </c>
      <c r="G253" s="7" t="s">
        <v>1205</v>
      </c>
      <c r="H253" s="4">
        <v>2021</v>
      </c>
      <c r="I253" s="2">
        <v>2008</v>
      </c>
      <c r="J253" s="2">
        <f ca="1">YEAR(TODAY())-Table1[[#This Row],[Release_year]]</f>
        <v>18</v>
      </c>
      <c r="K253" s="2" t="s">
        <v>2</v>
      </c>
      <c r="L253" s="2" t="str">
        <f>_xlfn.XLOOKUP(Table1[[#This Row],[Rating]],Ratings!A$2:A$15,Ratings!B$2:B$15)</f>
        <v>Teen</v>
      </c>
      <c r="M253" s="2" t="str">
        <f>_xlfn.XLOOKUP(Table1[[#This Row],[Rating Category]],Recommendation!A$2:A$6,Recommendation!B$2:B$6)</f>
        <v>Guidance</v>
      </c>
      <c r="N253" s="2">
        <v>123</v>
      </c>
      <c r="O253" s="2" t="str" cm="1">
        <f t="array" ref="O253">_xlfn.IFS(Table1[[#This Row],[Duration]]&lt;90,"Short",Table1[[#This Row],[Duration]]&lt;180,"Medium",Table1[[#This Row],[Duration]]&lt;=240,"Long",TRUE,"Seasons")</f>
        <v>Medium</v>
      </c>
      <c r="P253" s="3" t="s">
        <v>264</v>
      </c>
    </row>
    <row r="254" spans="1:16" ht="42">
      <c r="A254" s="2" t="s">
        <v>1301</v>
      </c>
      <c r="B254" s="2" t="s">
        <v>0</v>
      </c>
      <c r="C254" s="3" t="s">
        <v>1302</v>
      </c>
      <c r="D254" s="3" t="s">
        <v>1303</v>
      </c>
      <c r="E254" s="3" t="s">
        <v>1304</v>
      </c>
      <c r="F254" s="3" t="s">
        <v>1</v>
      </c>
      <c r="G254" s="7" t="s">
        <v>1205</v>
      </c>
      <c r="H254" s="4">
        <v>2021</v>
      </c>
      <c r="I254" s="2">
        <v>2010</v>
      </c>
      <c r="J254" s="2">
        <f ca="1">YEAR(TODAY())-Table1[[#This Row],[Release_year]]</f>
        <v>16</v>
      </c>
      <c r="K254" s="2" t="s">
        <v>124</v>
      </c>
      <c r="L254" s="2" t="str">
        <f>_xlfn.XLOOKUP(Table1[[#This Row],[Rating]],Ratings!A$2:A$15,Ratings!B$2:B$15)</f>
        <v>Adult</v>
      </c>
      <c r="M254" s="2" t="str">
        <f>_xlfn.XLOOKUP(Table1[[#This Row],[Rating Category]],Recommendation!A$2:A$6,Recommendation!B$2:B$6)</f>
        <v>Restricted</v>
      </c>
      <c r="N254" s="2">
        <v>106</v>
      </c>
      <c r="O254" s="2" t="str" cm="1">
        <f t="array" ref="O254">_xlfn.IFS(Table1[[#This Row],[Duration]]&lt;90,"Short",Table1[[#This Row],[Duration]]&lt;180,"Medium",Table1[[#This Row],[Duration]]&lt;=240,"Long",TRUE,"Seasons")</f>
        <v>Medium</v>
      </c>
      <c r="P254" s="3" t="s">
        <v>254</v>
      </c>
    </row>
    <row r="255" spans="1:16" ht="42">
      <c r="A255" s="2" t="s">
        <v>1305</v>
      </c>
      <c r="B255" s="2" t="s">
        <v>0</v>
      </c>
      <c r="C255" s="3" t="s">
        <v>1306</v>
      </c>
      <c r="D255" s="3" t="s">
        <v>1307</v>
      </c>
      <c r="E255" s="3" t="s">
        <v>1308</v>
      </c>
      <c r="F255" s="3" t="s">
        <v>1</v>
      </c>
      <c r="G255" s="7" t="s">
        <v>1205</v>
      </c>
      <c r="H255" s="4">
        <v>2021</v>
      </c>
      <c r="I255" s="2">
        <v>2000</v>
      </c>
      <c r="J255" s="2">
        <f ca="1">YEAR(TODAY())-Table1[[#This Row],[Release_year]]</f>
        <v>26</v>
      </c>
      <c r="K255" s="2" t="s">
        <v>16</v>
      </c>
      <c r="L255" s="2" t="str">
        <f>_xlfn.XLOOKUP(Table1[[#This Row],[Rating]],Ratings!A$2:A$15,Ratings!B$2:B$15)</f>
        <v>Family</v>
      </c>
      <c r="M255" s="2" t="str">
        <f>_xlfn.XLOOKUP(Table1[[#This Row],[Rating Category]],Recommendation!A$2:A$6,Recommendation!B$2:B$6)</f>
        <v>Guidance</v>
      </c>
      <c r="N255" s="2">
        <v>89</v>
      </c>
      <c r="O255" s="2" t="str" cm="1">
        <f t="array" ref="O255">_xlfn.IFS(Table1[[#This Row],[Duration]]&lt;90,"Short",Table1[[#This Row],[Duration]]&lt;180,"Medium",Table1[[#This Row],[Duration]]&lt;=240,"Long",TRUE,"Seasons")</f>
        <v>Short</v>
      </c>
      <c r="P255" s="3" t="s">
        <v>46</v>
      </c>
    </row>
    <row r="256" spans="1:16" ht="56">
      <c r="A256" s="2" t="s">
        <v>1309</v>
      </c>
      <c r="B256" s="2" t="s">
        <v>0</v>
      </c>
      <c r="C256" s="3" t="s">
        <v>1310</v>
      </c>
      <c r="D256" s="3" t="s">
        <v>1311</v>
      </c>
      <c r="E256" s="3" t="s">
        <v>1312</v>
      </c>
      <c r="F256" s="3" t="s">
        <v>463</v>
      </c>
      <c r="G256" s="7" t="s">
        <v>1205</v>
      </c>
      <c r="H256" s="4">
        <v>2021</v>
      </c>
      <c r="I256" s="2">
        <v>2009</v>
      </c>
      <c r="J256" s="2">
        <f ca="1">YEAR(TODAY())-Table1[[#This Row],[Release_year]]</f>
        <v>17</v>
      </c>
      <c r="K256" s="2" t="s">
        <v>2</v>
      </c>
      <c r="L256" s="2" t="str">
        <f>_xlfn.XLOOKUP(Table1[[#This Row],[Rating]],Ratings!A$2:A$15,Ratings!B$2:B$15)</f>
        <v>Teen</v>
      </c>
      <c r="M256" s="2" t="str">
        <f>_xlfn.XLOOKUP(Table1[[#This Row],[Rating Category]],Recommendation!A$2:A$6,Recommendation!B$2:B$6)</f>
        <v>Guidance</v>
      </c>
      <c r="N256" s="2">
        <v>128</v>
      </c>
      <c r="O256" s="2" t="str" cm="1">
        <f t="array" ref="O256">_xlfn.IFS(Table1[[#This Row],[Duration]]&lt;90,"Short",Table1[[#This Row],[Duration]]&lt;180,"Medium",Table1[[#This Row],[Duration]]&lt;=240,"Long",TRUE,"Seasons")</f>
        <v>Medium</v>
      </c>
      <c r="P256" s="3" t="s">
        <v>307</v>
      </c>
    </row>
    <row r="257" spans="1:16" ht="28">
      <c r="A257" s="2" t="s">
        <v>1313</v>
      </c>
      <c r="B257" s="2" t="s">
        <v>0</v>
      </c>
      <c r="C257" s="3" t="s">
        <v>1314</v>
      </c>
      <c r="D257" s="3" t="s">
        <v>1315</v>
      </c>
      <c r="E257" s="3" t="s">
        <v>1316</v>
      </c>
      <c r="F257" s="3" t="s">
        <v>294</v>
      </c>
      <c r="G257" s="7" t="s">
        <v>1205</v>
      </c>
      <c r="H257" s="4">
        <v>2021</v>
      </c>
      <c r="I257" s="2">
        <v>1999</v>
      </c>
      <c r="J257" s="2">
        <f ca="1">YEAR(TODAY())-Table1[[#This Row],[Release_year]]</f>
        <v>27</v>
      </c>
      <c r="K257" s="2" t="s">
        <v>16</v>
      </c>
      <c r="L257" s="2" t="str">
        <f>_xlfn.XLOOKUP(Table1[[#This Row],[Rating]],Ratings!A$2:A$15,Ratings!B$2:B$15)</f>
        <v>Family</v>
      </c>
      <c r="M257" s="2" t="str">
        <f>_xlfn.XLOOKUP(Table1[[#This Row],[Rating Category]],Recommendation!A$2:A$6,Recommendation!B$2:B$6)</f>
        <v>Guidance</v>
      </c>
      <c r="N257" s="2">
        <v>85</v>
      </c>
      <c r="O257" s="2" t="str" cm="1">
        <f t="array" ref="O257">_xlfn.IFS(Table1[[#This Row],[Duration]]&lt;90,"Short",Table1[[#This Row],[Duration]]&lt;180,"Medium",Table1[[#This Row],[Duration]]&lt;=240,"Long",TRUE,"Seasons")</f>
        <v>Short</v>
      </c>
      <c r="P257" s="3" t="s">
        <v>46</v>
      </c>
    </row>
    <row r="258" spans="1:16" ht="42">
      <c r="A258" s="2" t="s">
        <v>1317</v>
      </c>
      <c r="B258" s="2" t="s">
        <v>0</v>
      </c>
      <c r="C258" s="3" t="s">
        <v>1318</v>
      </c>
      <c r="D258" s="3" t="s">
        <v>1319</v>
      </c>
      <c r="E258" s="3" t="s">
        <v>1320</v>
      </c>
      <c r="F258" s="3" t="s">
        <v>1</v>
      </c>
      <c r="G258" s="7" t="s">
        <v>1205</v>
      </c>
      <c r="H258" s="4">
        <v>2021</v>
      </c>
      <c r="I258" s="2">
        <v>2019</v>
      </c>
      <c r="J258" s="2">
        <f ca="1">YEAR(TODAY())-Table1[[#This Row],[Release_year]]</f>
        <v>7</v>
      </c>
      <c r="K258" s="2" t="s">
        <v>124</v>
      </c>
      <c r="L258" s="2" t="str">
        <f>_xlfn.XLOOKUP(Table1[[#This Row],[Rating]],Ratings!A$2:A$15,Ratings!B$2:B$15)</f>
        <v>Adult</v>
      </c>
      <c r="M258" s="2" t="str">
        <f>_xlfn.XLOOKUP(Table1[[#This Row],[Rating Category]],Recommendation!A$2:A$6,Recommendation!B$2:B$6)</f>
        <v>Restricted</v>
      </c>
      <c r="N258" s="2">
        <v>89</v>
      </c>
      <c r="O258" s="2" t="str" cm="1">
        <f t="array" ref="O258">_xlfn.IFS(Table1[[#This Row],[Duration]]&lt;90,"Short",Table1[[#This Row],[Duration]]&lt;180,"Medium",Table1[[#This Row],[Duration]]&lt;=240,"Long",TRUE,"Seasons")</f>
        <v>Short</v>
      </c>
      <c r="P258" s="3" t="s">
        <v>269</v>
      </c>
    </row>
    <row r="259" spans="1:16" ht="56">
      <c r="A259" s="2" t="s">
        <v>1321</v>
      </c>
      <c r="B259" s="2" t="s">
        <v>0</v>
      </c>
      <c r="C259" s="3" t="s">
        <v>1322</v>
      </c>
      <c r="D259" s="3" t="s">
        <v>1323</v>
      </c>
      <c r="E259" s="3" t="s">
        <v>1324</v>
      </c>
      <c r="F259" s="3" t="s">
        <v>1</v>
      </c>
      <c r="G259" s="7" t="s">
        <v>1205</v>
      </c>
      <c r="H259" s="4">
        <v>2021</v>
      </c>
      <c r="I259" s="2">
        <v>2006</v>
      </c>
      <c r="J259" s="2">
        <f ca="1">YEAR(TODAY())-Table1[[#This Row],[Release_year]]</f>
        <v>20</v>
      </c>
      <c r="K259" s="2" t="s">
        <v>2</v>
      </c>
      <c r="L259" s="2" t="str">
        <f>_xlfn.XLOOKUP(Table1[[#This Row],[Rating]],Ratings!A$2:A$15,Ratings!B$2:B$15)</f>
        <v>Teen</v>
      </c>
      <c r="M259" s="2" t="str">
        <f>_xlfn.XLOOKUP(Table1[[#This Row],[Rating Category]],Recommendation!A$2:A$6,Recommendation!B$2:B$6)</f>
        <v>Guidance</v>
      </c>
      <c r="N259" s="2">
        <v>108</v>
      </c>
      <c r="O259" s="2" t="str" cm="1">
        <f t="array" ref="O259">_xlfn.IFS(Table1[[#This Row],[Duration]]&lt;90,"Short",Table1[[#This Row],[Duration]]&lt;180,"Medium",Table1[[#This Row],[Duration]]&lt;=240,"Long",TRUE,"Seasons")</f>
        <v>Medium</v>
      </c>
      <c r="P259" s="3" t="s">
        <v>1325</v>
      </c>
    </row>
    <row r="260" spans="1:16" ht="42">
      <c r="A260" s="2" t="s">
        <v>1326</v>
      </c>
      <c r="B260" s="2" t="s">
        <v>0</v>
      </c>
      <c r="C260" s="3" t="s">
        <v>1327</v>
      </c>
      <c r="D260" s="3" t="s">
        <v>1328</v>
      </c>
      <c r="E260" s="3" t="s">
        <v>1329</v>
      </c>
      <c r="F260" s="3" t="s">
        <v>225</v>
      </c>
      <c r="G260" s="7" t="s">
        <v>1205</v>
      </c>
      <c r="H260" s="4">
        <v>2021</v>
      </c>
      <c r="I260" s="2">
        <v>2010</v>
      </c>
      <c r="J260" s="2">
        <f ca="1">YEAR(TODAY())-Table1[[#This Row],[Release_year]]</f>
        <v>16</v>
      </c>
      <c r="K260" s="2" t="s">
        <v>124</v>
      </c>
      <c r="L260" s="2" t="str">
        <f>_xlfn.XLOOKUP(Table1[[#This Row],[Rating]],Ratings!A$2:A$15,Ratings!B$2:B$15)</f>
        <v>Adult</v>
      </c>
      <c r="M260" s="2" t="str">
        <f>_xlfn.XLOOKUP(Table1[[#This Row],[Rating Category]],Recommendation!A$2:A$6,Recommendation!B$2:B$6)</f>
        <v>Restricted</v>
      </c>
      <c r="N260" s="2">
        <v>105</v>
      </c>
      <c r="O260" s="2" t="str" cm="1">
        <f t="array" ref="O260">_xlfn.IFS(Table1[[#This Row],[Duration]]&lt;90,"Short",Table1[[#This Row],[Duration]]&lt;180,"Medium",Table1[[#This Row],[Duration]]&lt;=240,"Long",TRUE,"Seasons")</f>
        <v>Medium</v>
      </c>
      <c r="P260" s="3" t="s">
        <v>131</v>
      </c>
    </row>
    <row r="261" spans="1:16" ht="42">
      <c r="A261" s="2" t="s">
        <v>1330</v>
      </c>
      <c r="B261" s="2" t="s">
        <v>0</v>
      </c>
      <c r="C261" s="3" t="s">
        <v>1331</v>
      </c>
      <c r="D261" s="3" t="s">
        <v>1332</v>
      </c>
      <c r="E261" s="3" t="s">
        <v>1333</v>
      </c>
      <c r="F261" s="3" t="s">
        <v>1</v>
      </c>
      <c r="G261" s="7" t="s">
        <v>1205</v>
      </c>
      <c r="H261" s="4">
        <v>2021</v>
      </c>
      <c r="I261" s="2">
        <v>2019</v>
      </c>
      <c r="J261" s="2">
        <f ca="1">YEAR(TODAY())-Table1[[#This Row],[Release_year]]</f>
        <v>7</v>
      </c>
      <c r="K261" s="2" t="s">
        <v>2</v>
      </c>
      <c r="L261" s="2" t="str">
        <f>_xlfn.XLOOKUP(Table1[[#This Row],[Rating]],Ratings!A$2:A$15,Ratings!B$2:B$15)</f>
        <v>Teen</v>
      </c>
      <c r="M261" s="2" t="str">
        <f>_xlfn.XLOOKUP(Table1[[#This Row],[Rating Category]],Recommendation!A$2:A$6,Recommendation!B$2:B$6)</f>
        <v>Guidance</v>
      </c>
      <c r="N261" s="2">
        <v>133</v>
      </c>
      <c r="O261" s="2" t="str" cm="1">
        <f t="array" ref="O261">_xlfn.IFS(Table1[[#This Row],[Duration]]&lt;90,"Short",Table1[[#This Row],[Duration]]&lt;180,"Medium",Table1[[#This Row],[Duration]]&lt;=240,"Long",TRUE,"Seasons")</f>
        <v>Medium</v>
      </c>
      <c r="P261" s="3" t="s">
        <v>251</v>
      </c>
    </row>
    <row r="262" spans="1:16" ht="42">
      <c r="A262" s="2" t="s">
        <v>1334</v>
      </c>
      <c r="B262" s="2" t="s">
        <v>0</v>
      </c>
      <c r="C262" s="3" t="s">
        <v>1335</v>
      </c>
      <c r="D262" s="3" t="s">
        <v>1336</v>
      </c>
      <c r="E262" s="3" t="s">
        <v>1337</v>
      </c>
      <c r="F262" s="3" t="s">
        <v>1</v>
      </c>
      <c r="G262" s="7" t="s">
        <v>1205</v>
      </c>
      <c r="H262" s="4">
        <v>2021</v>
      </c>
      <c r="I262" s="2">
        <v>1997</v>
      </c>
      <c r="J262" s="2">
        <f ca="1">YEAR(TODAY())-Table1[[#This Row],[Release_year]]</f>
        <v>29</v>
      </c>
      <c r="K262" s="2" t="s">
        <v>124</v>
      </c>
      <c r="L262" s="2" t="str">
        <f>_xlfn.XLOOKUP(Table1[[#This Row],[Rating]],Ratings!A$2:A$15,Ratings!B$2:B$15)</f>
        <v>Adult</v>
      </c>
      <c r="M262" s="2" t="str">
        <f>_xlfn.XLOOKUP(Table1[[#This Row],[Rating Category]],Recommendation!A$2:A$6,Recommendation!B$2:B$6)</f>
        <v>Restricted</v>
      </c>
      <c r="N262" s="2">
        <v>129</v>
      </c>
      <c r="O262" s="2" t="str" cm="1">
        <f t="array" ref="O262">_xlfn.IFS(Table1[[#This Row],[Duration]]&lt;90,"Short",Table1[[#This Row],[Duration]]&lt;180,"Medium",Table1[[#This Row],[Duration]]&lt;=240,"Long",TRUE,"Seasons")</f>
        <v>Medium</v>
      </c>
      <c r="P262" s="3" t="s">
        <v>51</v>
      </c>
    </row>
    <row r="263" spans="1:16" ht="70">
      <c r="A263" s="2" t="s">
        <v>1338</v>
      </c>
      <c r="B263" s="2" t="s">
        <v>0</v>
      </c>
      <c r="C263" s="3" t="s">
        <v>1339</v>
      </c>
      <c r="D263" s="3" t="s">
        <v>1340</v>
      </c>
      <c r="E263" s="3" t="s">
        <v>1341</v>
      </c>
      <c r="F263" s="3" t="s">
        <v>1</v>
      </c>
      <c r="G263" s="7" t="s">
        <v>1205</v>
      </c>
      <c r="H263" s="4">
        <v>2021</v>
      </c>
      <c r="I263" s="2">
        <v>1984</v>
      </c>
      <c r="J263" s="2">
        <f ca="1">YEAR(TODAY())-Table1[[#This Row],[Release_year]]</f>
        <v>42</v>
      </c>
      <c r="K263" s="2" t="s">
        <v>16</v>
      </c>
      <c r="L263" s="2" t="str">
        <f>_xlfn.XLOOKUP(Table1[[#This Row],[Rating]],Ratings!A$2:A$15,Ratings!B$2:B$15)</f>
        <v>Family</v>
      </c>
      <c r="M263" s="2" t="str">
        <f>_xlfn.XLOOKUP(Table1[[#This Row],[Rating Category]],Recommendation!A$2:A$6,Recommendation!B$2:B$6)</f>
        <v>Guidance</v>
      </c>
      <c r="N263" s="2">
        <v>127</v>
      </c>
      <c r="O263" s="2" t="str" cm="1">
        <f t="array" ref="O263">_xlfn.IFS(Table1[[#This Row],[Duration]]&lt;90,"Short",Table1[[#This Row],[Duration]]&lt;180,"Medium",Table1[[#This Row],[Duration]]&lt;=240,"Long",TRUE,"Seasons")</f>
        <v>Medium</v>
      </c>
      <c r="P263" s="3" t="s">
        <v>1342</v>
      </c>
    </row>
    <row r="264" spans="1:16" ht="56">
      <c r="A264" s="2" t="s">
        <v>1343</v>
      </c>
      <c r="B264" s="2" t="s">
        <v>0</v>
      </c>
      <c r="C264" s="3" t="s">
        <v>1344</v>
      </c>
      <c r="D264" s="3" t="s">
        <v>1340</v>
      </c>
      <c r="E264" s="3" t="s">
        <v>1345</v>
      </c>
      <c r="F264" s="3" t="s">
        <v>1</v>
      </c>
      <c r="G264" s="7" t="s">
        <v>1205</v>
      </c>
      <c r="H264" s="4">
        <v>2021</v>
      </c>
      <c r="I264" s="2">
        <v>1986</v>
      </c>
      <c r="J264" s="2">
        <f ca="1">YEAR(TODAY())-Table1[[#This Row],[Release_year]]</f>
        <v>40</v>
      </c>
      <c r="K264" s="2" t="s">
        <v>16</v>
      </c>
      <c r="L264" s="2" t="str">
        <f>_xlfn.XLOOKUP(Table1[[#This Row],[Rating]],Ratings!A$2:A$15,Ratings!B$2:B$15)</f>
        <v>Family</v>
      </c>
      <c r="M264" s="2" t="str">
        <f>_xlfn.XLOOKUP(Table1[[#This Row],[Rating Category]],Recommendation!A$2:A$6,Recommendation!B$2:B$6)</f>
        <v>Guidance</v>
      </c>
      <c r="N264" s="2">
        <v>113</v>
      </c>
      <c r="O264" s="2" t="str" cm="1">
        <f t="array" ref="O264">_xlfn.IFS(Table1[[#This Row],[Duration]]&lt;90,"Short",Table1[[#This Row],[Duration]]&lt;180,"Medium",Table1[[#This Row],[Duration]]&lt;=240,"Long",TRUE,"Seasons")</f>
        <v>Medium</v>
      </c>
      <c r="P264" s="3" t="s">
        <v>1346</v>
      </c>
    </row>
    <row r="265" spans="1:16" ht="42">
      <c r="A265" s="2" t="s">
        <v>1347</v>
      </c>
      <c r="B265" s="2" t="s">
        <v>0</v>
      </c>
      <c r="C265" s="3" t="s">
        <v>1348</v>
      </c>
      <c r="D265" s="3" t="s">
        <v>1340</v>
      </c>
      <c r="E265" s="3" t="s">
        <v>1349</v>
      </c>
      <c r="F265" s="3" t="s">
        <v>1</v>
      </c>
      <c r="G265" s="7" t="s">
        <v>1205</v>
      </c>
      <c r="H265" s="4">
        <v>2021</v>
      </c>
      <c r="I265" s="2">
        <v>1989</v>
      </c>
      <c r="J265" s="2">
        <f ca="1">YEAR(TODAY())-Table1[[#This Row],[Release_year]]</f>
        <v>37</v>
      </c>
      <c r="K265" s="2" t="s">
        <v>16</v>
      </c>
      <c r="L265" s="2" t="str">
        <f>_xlfn.XLOOKUP(Table1[[#This Row],[Rating]],Ratings!A$2:A$15,Ratings!B$2:B$15)</f>
        <v>Family</v>
      </c>
      <c r="M265" s="2" t="str">
        <f>_xlfn.XLOOKUP(Table1[[#This Row],[Rating Category]],Recommendation!A$2:A$6,Recommendation!B$2:B$6)</f>
        <v>Guidance</v>
      </c>
      <c r="N265" s="2">
        <v>112</v>
      </c>
      <c r="O265" s="2" t="str" cm="1">
        <f t="array" ref="O265">_xlfn.IFS(Table1[[#This Row],[Duration]]&lt;90,"Short",Table1[[#This Row],[Duration]]&lt;180,"Medium",Table1[[#This Row],[Duration]]&lt;=240,"Long",TRUE,"Seasons")</f>
        <v>Medium</v>
      </c>
      <c r="P265" s="3" t="s">
        <v>247</v>
      </c>
    </row>
    <row r="266" spans="1:16" ht="42">
      <c r="A266" s="2" t="s">
        <v>1350</v>
      </c>
      <c r="B266" s="2" t="s">
        <v>0</v>
      </c>
      <c r="C266" s="3" t="s">
        <v>1351</v>
      </c>
      <c r="D266" s="3" t="s">
        <v>1352</v>
      </c>
      <c r="E266" s="3" t="s">
        <v>1353</v>
      </c>
      <c r="F266" s="3" t="s">
        <v>1354</v>
      </c>
      <c r="G266" s="7" t="s">
        <v>1205</v>
      </c>
      <c r="H266" s="4">
        <v>2021</v>
      </c>
      <c r="I266" s="2">
        <v>2003</v>
      </c>
      <c r="J266" s="2">
        <f ca="1">YEAR(TODAY())-Table1[[#This Row],[Release_year]]</f>
        <v>23</v>
      </c>
      <c r="K266" s="2" t="s">
        <v>124</v>
      </c>
      <c r="L266" s="2" t="str">
        <f>_xlfn.XLOOKUP(Table1[[#This Row],[Rating]],Ratings!A$2:A$15,Ratings!B$2:B$15)</f>
        <v>Adult</v>
      </c>
      <c r="M266" s="2" t="str">
        <f>_xlfn.XLOOKUP(Table1[[#This Row],[Rating Category]],Recommendation!A$2:A$6,Recommendation!B$2:B$6)</f>
        <v>Restricted</v>
      </c>
      <c r="N266" s="2">
        <v>130</v>
      </c>
      <c r="O266" s="2" t="str" cm="1">
        <f t="array" ref="O266">_xlfn.IFS(Table1[[#This Row],[Duration]]&lt;90,"Short",Table1[[#This Row],[Duration]]&lt;180,"Medium",Table1[[#This Row],[Duration]]&lt;=240,"Long",TRUE,"Seasons")</f>
        <v>Medium</v>
      </c>
      <c r="P266" s="3" t="s">
        <v>251</v>
      </c>
    </row>
    <row r="267" spans="1:16" ht="98">
      <c r="A267" s="2" t="s">
        <v>1355</v>
      </c>
      <c r="B267" s="2" t="s">
        <v>0</v>
      </c>
      <c r="C267" s="3" t="s">
        <v>1356</v>
      </c>
      <c r="D267" s="3" t="s">
        <v>1357</v>
      </c>
      <c r="E267" s="3" t="s">
        <v>1358</v>
      </c>
      <c r="F267" s="3" t="s">
        <v>1</v>
      </c>
      <c r="G267" s="7" t="s">
        <v>1205</v>
      </c>
      <c r="H267" s="4">
        <v>2021</v>
      </c>
      <c r="I267" s="2">
        <v>1980</v>
      </c>
      <c r="J267" s="2">
        <f ca="1">YEAR(TODAY())-Table1[[#This Row],[Release_year]]</f>
        <v>46</v>
      </c>
      <c r="K267" s="2" t="s">
        <v>124</v>
      </c>
      <c r="L267" s="2" t="str">
        <f>_xlfn.XLOOKUP(Table1[[#This Row],[Rating]],Ratings!A$2:A$15,Ratings!B$2:B$15)</f>
        <v>Adult</v>
      </c>
      <c r="M267" s="2" t="str">
        <f>_xlfn.XLOOKUP(Table1[[#This Row],[Rating Category]],Recommendation!A$2:A$6,Recommendation!B$2:B$6)</f>
        <v>Restricted</v>
      </c>
      <c r="N267" s="2">
        <v>100</v>
      </c>
      <c r="O267" s="2" t="str" cm="1">
        <f t="array" ref="O267">_xlfn.IFS(Table1[[#This Row],[Duration]]&lt;90,"Short",Table1[[#This Row],[Duration]]&lt;180,"Medium",Table1[[#This Row],[Duration]]&lt;=240,"Long",TRUE,"Seasons")</f>
        <v>Medium</v>
      </c>
      <c r="P267" s="3" t="s">
        <v>125</v>
      </c>
    </row>
    <row r="268" spans="1:16" ht="42">
      <c r="A268" s="2" t="s">
        <v>1359</v>
      </c>
      <c r="B268" s="2" t="s">
        <v>0</v>
      </c>
      <c r="C268" s="3" t="s">
        <v>1360</v>
      </c>
      <c r="D268" s="3" t="s">
        <v>1361</v>
      </c>
      <c r="E268" s="3" t="s">
        <v>1362</v>
      </c>
      <c r="F268" s="3" t="s">
        <v>1363</v>
      </c>
      <c r="G268" s="7" t="s">
        <v>1205</v>
      </c>
      <c r="H268" s="4">
        <v>2021</v>
      </c>
      <c r="I268" s="2">
        <v>2006</v>
      </c>
      <c r="J268" s="2">
        <f ca="1">YEAR(TODAY())-Table1[[#This Row],[Release_year]]</f>
        <v>20</v>
      </c>
      <c r="K268" s="2" t="s">
        <v>2</v>
      </c>
      <c r="L268" s="2" t="str">
        <f>_xlfn.XLOOKUP(Table1[[#This Row],[Rating]],Ratings!A$2:A$15,Ratings!B$2:B$15)</f>
        <v>Teen</v>
      </c>
      <c r="M268" s="2" t="str">
        <f>_xlfn.XLOOKUP(Table1[[#This Row],[Rating Category]],Recommendation!A$2:A$6,Recommendation!B$2:B$6)</f>
        <v>Guidance</v>
      </c>
      <c r="N268" s="2">
        <v>103</v>
      </c>
      <c r="O268" s="2" t="str" cm="1">
        <f t="array" ref="O268">_xlfn.IFS(Table1[[#This Row],[Duration]]&lt;90,"Short",Table1[[#This Row],[Duration]]&lt;180,"Medium",Table1[[#This Row],[Duration]]&lt;=240,"Long",TRUE,"Seasons")</f>
        <v>Medium</v>
      </c>
      <c r="P268" s="3" t="s">
        <v>43</v>
      </c>
    </row>
    <row r="269" spans="1:16" ht="42">
      <c r="A269" s="2" t="s">
        <v>1364</v>
      </c>
      <c r="B269" s="2" t="s">
        <v>0</v>
      </c>
      <c r="C269" s="3" t="s">
        <v>1365</v>
      </c>
      <c r="D269" s="3" t="s">
        <v>1366</v>
      </c>
      <c r="E269" s="3" t="s">
        <v>1367</v>
      </c>
      <c r="F269" s="3" t="s">
        <v>1</v>
      </c>
      <c r="G269" s="7" t="s">
        <v>1205</v>
      </c>
      <c r="H269" s="4">
        <v>2021</v>
      </c>
      <c r="I269" s="2">
        <v>2008</v>
      </c>
      <c r="J269" s="2">
        <f ca="1">YEAR(TODAY())-Table1[[#This Row],[Release_year]]</f>
        <v>18</v>
      </c>
      <c r="K269" s="2" t="s">
        <v>124</v>
      </c>
      <c r="L269" s="2" t="str">
        <f>_xlfn.XLOOKUP(Table1[[#This Row],[Rating]],Ratings!A$2:A$15,Ratings!B$2:B$15)</f>
        <v>Adult</v>
      </c>
      <c r="M269" s="2" t="str">
        <f>_xlfn.XLOOKUP(Table1[[#This Row],[Rating Category]],Recommendation!A$2:A$6,Recommendation!B$2:B$6)</f>
        <v>Restricted</v>
      </c>
      <c r="N269" s="2">
        <v>85</v>
      </c>
      <c r="O269" s="2" t="str" cm="1">
        <f t="array" ref="O269">_xlfn.IFS(Table1[[#This Row],[Duration]]&lt;90,"Short",Table1[[#This Row],[Duration]]&lt;180,"Medium",Table1[[#This Row],[Duration]]&lt;=240,"Long",TRUE,"Seasons")</f>
        <v>Short</v>
      </c>
      <c r="P269" s="3" t="s">
        <v>1368</v>
      </c>
    </row>
    <row r="270" spans="1:16" ht="56">
      <c r="A270" s="2" t="s">
        <v>1369</v>
      </c>
      <c r="B270" s="2" t="s">
        <v>0</v>
      </c>
      <c r="C270" s="3" t="s">
        <v>1370</v>
      </c>
      <c r="D270" s="3" t="s">
        <v>1371</v>
      </c>
      <c r="E270" s="3" t="s">
        <v>1372</v>
      </c>
      <c r="F270" s="3" t="s">
        <v>1373</v>
      </c>
      <c r="G270" s="7" t="s">
        <v>1205</v>
      </c>
      <c r="H270" s="4">
        <v>2021</v>
      </c>
      <c r="I270" s="2">
        <v>2002</v>
      </c>
      <c r="J270" s="2">
        <f ca="1">YEAR(TODAY())-Table1[[#This Row],[Release_year]]</f>
        <v>24</v>
      </c>
      <c r="K270" s="2" t="s">
        <v>2</v>
      </c>
      <c r="L270" s="2" t="str">
        <f>_xlfn.XLOOKUP(Table1[[#This Row],[Rating]],Ratings!A$2:A$15,Ratings!B$2:B$15)</f>
        <v>Teen</v>
      </c>
      <c r="M270" s="2" t="str">
        <f>_xlfn.XLOOKUP(Table1[[#This Row],[Rating Category]],Recommendation!A$2:A$6,Recommendation!B$2:B$6)</f>
        <v>Guidance</v>
      </c>
      <c r="N270" s="2">
        <v>124</v>
      </c>
      <c r="O270" s="2" t="str" cm="1">
        <f t="array" ref="O270">_xlfn.IFS(Table1[[#This Row],[Duration]]&lt;90,"Short",Table1[[#This Row],[Duration]]&lt;180,"Medium",Table1[[#This Row],[Duration]]&lt;=240,"Long",TRUE,"Seasons")</f>
        <v>Medium</v>
      </c>
      <c r="P270" s="3" t="s">
        <v>125</v>
      </c>
    </row>
    <row r="271" spans="1:16" ht="42">
      <c r="A271" s="2" t="s">
        <v>1374</v>
      </c>
      <c r="B271" s="2" t="s">
        <v>0</v>
      </c>
      <c r="C271" s="3" t="s">
        <v>1375</v>
      </c>
      <c r="D271" s="3" t="s">
        <v>1376</v>
      </c>
      <c r="E271" s="3" t="s">
        <v>1377</v>
      </c>
      <c r="F271" s="3" t="s">
        <v>1378</v>
      </c>
      <c r="G271" s="7" t="s">
        <v>1205</v>
      </c>
      <c r="H271" s="4">
        <v>2021</v>
      </c>
      <c r="I271" s="2">
        <v>2010</v>
      </c>
      <c r="J271" s="2">
        <f ca="1">YEAR(TODAY())-Table1[[#This Row],[Release_year]]</f>
        <v>16</v>
      </c>
      <c r="K271" s="2" t="s">
        <v>2</v>
      </c>
      <c r="L271" s="2" t="str">
        <f>_xlfn.XLOOKUP(Table1[[#This Row],[Rating]],Ratings!A$2:A$15,Ratings!B$2:B$15)</f>
        <v>Teen</v>
      </c>
      <c r="M271" s="2" t="str">
        <f>_xlfn.XLOOKUP(Table1[[#This Row],[Rating Category]],Recommendation!A$2:A$6,Recommendation!B$2:B$6)</f>
        <v>Guidance</v>
      </c>
      <c r="N271" s="2">
        <v>103</v>
      </c>
      <c r="O271" s="2" t="str" cm="1">
        <f t="array" ref="O271">_xlfn.IFS(Table1[[#This Row],[Duration]]&lt;90,"Short",Table1[[#This Row],[Duration]]&lt;180,"Medium",Table1[[#This Row],[Duration]]&lt;=240,"Long",TRUE,"Seasons")</f>
        <v>Medium</v>
      </c>
      <c r="P271" s="3" t="s">
        <v>1379</v>
      </c>
    </row>
    <row r="272" spans="1:16" ht="56">
      <c r="A272" s="2" t="s">
        <v>1380</v>
      </c>
      <c r="B272" s="2" t="s">
        <v>0</v>
      </c>
      <c r="C272" s="3" t="s">
        <v>1381</v>
      </c>
      <c r="D272" s="3" t="s">
        <v>1382</v>
      </c>
      <c r="E272" s="3" t="s">
        <v>1383</v>
      </c>
      <c r="F272" s="3" t="s">
        <v>1384</v>
      </c>
      <c r="G272" s="7" t="s">
        <v>1205</v>
      </c>
      <c r="H272" s="4">
        <v>2021</v>
      </c>
      <c r="I272" s="2">
        <v>2003</v>
      </c>
      <c r="J272" s="2">
        <f ca="1">YEAR(TODAY())-Table1[[#This Row],[Release_year]]</f>
        <v>23</v>
      </c>
      <c r="K272" s="2" t="s">
        <v>124</v>
      </c>
      <c r="L272" s="2" t="str">
        <f>_xlfn.XLOOKUP(Table1[[#This Row],[Rating]],Ratings!A$2:A$15,Ratings!B$2:B$15)</f>
        <v>Adult</v>
      </c>
      <c r="M272" s="2" t="str">
        <f>_xlfn.XLOOKUP(Table1[[#This Row],[Rating Category]],Recommendation!A$2:A$6,Recommendation!B$2:B$6)</f>
        <v>Restricted</v>
      </c>
      <c r="N272" s="2">
        <v>121</v>
      </c>
      <c r="O272" s="2" t="str" cm="1">
        <f t="array" ref="O272">_xlfn.IFS(Table1[[#This Row],[Duration]]&lt;90,"Short",Table1[[#This Row],[Duration]]&lt;180,"Medium",Table1[[#This Row],[Duration]]&lt;=240,"Long",TRUE,"Seasons")</f>
        <v>Medium</v>
      </c>
      <c r="P272" s="3" t="s">
        <v>825</v>
      </c>
    </row>
    <row r="273" spans="1:16" ht="56">
      <c r="A273" s="2" t="s">
        <v>1385</v>
      </c>
      <c r="B273" s="2" t="s">
        <v>0</v>
      </c>
      <c r="C273" s="3" t="s">
        <v>1386</v>
      </c>
      <c r="D273" s="3" t="s">
        <v>1387</v>
      </c>
      <c r="E273" s="3" t="s">
        <v>1388</v>
      </c>
      <c r="F273" s="3" t="s">
        <v>287</v>
      </c>
      <c r="G273" s="7" t="s">
        <v>1205</v>
      </c>
      <c r="H273" s="4">
        <v>2021</v>
      </c>
      <c r="I273" s="2">
        <v>2012</v>
      </c>
      <c r="J273" s="2">
        <f ca="1">YEAR(TODAY())-Table1[[#This Row],[Release_year]]</f>
        <v>14</v>
      </c>
      <c r="K273" s="2" t="s">
        <v>124</v>
      </c>
      <c r="L273" s="2" t="str">
        <f>_xlfn.XLOOKUP(Table1[[#This Row],[Rating]],Ratings!A$2:A$15,Ratings!B$2:B$15)</f>
        <v>Adult</v>
      </c>
      <c r="M273" s="2" t="str">
        <f>_xlfn.XLOOKUP(Table1[[#This Row],[Rating Category]],Recommendation!A$2:A$6,Recommendation!B$2:B$6)</f>
        <v>Restricted</v>
      </c>
      <c r="N273" s="2">
        <v>89</v>
      </c>
      <c r="O273" s="2" t="str" cm="1">
        <f t="array" ref="O273">_xlfn.IFS(Table1[[#This Row],[Duration]]&lt;90,"Short",Table1[[#This Row],[Duration]]&lt;180,"Medium",Table1[[#This Row],[Duration]]&lt;=240,"Long",TRUE,"Seasons")</f>
        <v>Short</v>
      </c>
      <c r="P273" s="3" t="s">
        <v>825</v>
      </c>
    </row>
    <row r="274" spans="1:16" ht="56">
      <c r="A274" s="2" t="s">
        <v>1389</v>
      </c>
      <c r="B274" s="2" t="s">
        <v>0</v>
      </c>
      <c r="C274" s="3" t="s">
        <v>1390</v>
      </c>
      <c r="D274" s="3" t="s">
        <v>1391</v>
      </c>
      <c r="E274" s="3" t="s">
        <v>1392</v>
      </c>
      <c r="F274" s="3" t="s">
        <v>1393</v>
      </c>
      <c r="G274" s="7" t="s">
        <v>1205</v>
      </c>
      <c r="H274" s="4">
        <v>2021</v>
      </c>
      <c r="I274" s="2">
        <v>2009</v>
      </c>
      <c r="J274" s="2">
        <f ca="1">YEAR(TODAY())-Table1[[#This Row],[Release_year]]</f>
        <v>17</v>
      </c>
      <c r="K274" s="2" t="s">
        <v>124</v>
      </c>
      <c r="L274" s="2" t="str">
        <f>_xlfn.XLOOKUP(Table1[[#This Row],[Rating]],Ratings!A$2:A$15,Ratings!B$2:B$15)</f>
        <v>Adult</v>
      </c>
      <c r="M274" s="2" t="str">
        <f>_xlfn.XLOOKUP(Table1[[#This Row],[Rating Category]],Recommendation!A$2:A$6,Recommendation!B$2:B$6)</f>
        <v>Restricted</v>
      </c>
      <c r="N274" s="2">
        <v>92</v>
      </c>
      <c r="O274" s="2" t="str" cm="1">
        <f t="array" ref="O274">_xlfn.IFS(Table1[[#This Row],[Duration]]&lt;90,"Short",Table1[[#This Row],[Duration]]&lt;180,"Medium",Table1[[#This Row],[Duration]]&lt;=240,"Long",TRUE,"Seasons")</f>
        <v>Medium</v>
      </c>
      <c r="P274" s="3" t="s">
        <v>825</v>
      </c>
    </row>
    <row r="275" spans="1:16" ht="70">
      <c r="A275" s="2" t="s">
        <v>1394</v>
      </c>
      <c r="B275" s="2" t="s">
        <v>0</v>
      </c>
      <c r="C275" s="3" t="s">
        <v>1395</v>
      </c>
      <c r="D275" s="3" t="s">
        <v>1396</v>
      </c>
      <c r="E275" s="3" t="s">
        <v>1397</v>
      </c>
      <c r="F275" s="3" t="s">
        <v>132</v>
      </c>
      <c r="G275" s="7" t="s">
        <v>1205</v>
      </c>
      <c r="H275" s="4">
        <v>2021</v>
      </c>
      <c r="I275" s="2">
        <v>2020</v>
      </c>
      <c r="J275" s="2">
        <f ca="1">YEAR(TODAY())-Table1[[#This Row],[Release_year]]</f>
        <v>6</v>
      </c>
      <c r="K275" s="2" t="s">
        <v>7</v>
      </c>
      <c r="L275" s="2" t="str">
        <f>_xlfn.XLOOKUP(Table1[[#This Row],[Rating]],Ratings!A$2:A$15,Ratings!B$2:B$15)</f>
        <v>Adult</v>
      </c>
      <c r="M275" s="2" t="str">
        <f>_xlfn.XLOOKUP(Table1[[#This Row],[Rating Category]],Recommendation!A$2:A$6,Recommendation!B$2:B$6)</f>
        <v>Restricted</v>
      </c>
      <c r="N275" s="2">
        <v>112</v>
      </c>
      <c r="O275" s="2" t="str" cm="1">
        <f t="array" ref="O275">_xlfn.IFS(Table1[[#This Row],[Duration]]&lt;90,"Short",Table1[[#This Row],[Duration]]&lt;180,"Medium",Table1[[#This Row],[Duration]]&lt;=240,"Long",TRUE,"Seasons")</f>
        <v>Medium</v>
      </c>
      <c r="P275" s="3" t="s">
        <v>89</v>
      </c>
    </row>
    <row r="276" spans="1:16" ht="70">
      <c r="A276" s="2" t="s">
        <v>1398</v>
      </c>
      <c r="B276" s="2" t="s">
        <v>0</v>
      </c>
      <c r="C276" s="3" t="s">
        <v>1399</v>
      </c>
      <c r="D276" s="3" t="s">
        <v>1400</v>
      </c>
      <c r="E276" s="3" t="s">
        <v>1401</v>
      </c>
      <c r="F276" s="3" t="s">
        <v>1393</v>
      </c>
      <c r="G276" s="7" t="s">
        <v>1205</v>
      </c>
      <c r="H276" s="4">
        <v>2021</v>
      </c>
      <c r="I276" s="2">
        <v>1998</v>
      </c>
      <c r="J276" s="2">
        <f ca="1">YEAR(TODAY())-Table1[[#This Row],[Release_year]]</f>
        <v>28</v>
      </c>
      <c r="K276" s="2" t="s">
        <v>2</v>
      </c>
      <c r="L276" s="2" t="str">
        <f>_xlfn.XLOOKUP(Table1[[#This Row],[Rating]],Ratings!A$2:A$15,Ratings!B$2:B$15)</f>
        <v>Teen</v>
      </c>
      <c r="M276" s="2" t="str">
        <f>_xlfn.XLOOKUP(Table1[[#This Row],[Rating Category]],Recommendation!A$2:A$6,Recommendation!B$2:B$6)</f>
        <v>Guidance</v>
      </c>
      <c r="N276" s="2">
        <v>114</v>
      </c>
      <c r="O276" s="2" t="str" cm="1">
        <f t="array" ref="O276">_xlfn.IFS(Table1[[#This Row],[Duration]]&lt;90,"Short",Table1[[#This Row],[Duration]]&lt;180,"Medium",Table1[[#This Row],[Duration]]&lt;=240,"Long",TRUE,"Seasons")</f>
        <v>Medium</v>
      </c>
      <c r="P276" s="3" t="s">
        <v>1402</v>
      </c>
    </row>
    <row r="277" spans="1:16" ht="42">
      <c r="A277" s="2" t="s">
        <v>1403</v>
      </c>
      <c r="B277" s="2" t="s">
        <v>0</v>
      </c>
      <c r="C277" s="3" t="s">
        <v>1404</v>
      </c>
      <c r="D277" s="3" t="s">
        <v>1405</v>
      </c>
      <c r="E277" s="3" t="s">
        <v>1406</v>
      </c>
      <c r="F277" s="3" t="s">
        <v>1</v>
      </c>
      <c r="G277" s="7" t="s">
        <v>1205</v>
      </c>
      <c r="H277" s="4">
        <v>2021</v>
      </c>
      <c r="I277" s="2">
        <v>1998</v>
      </c>
      <c r="J277" s="2">
        <f ca="1">YEAR(TODAY())-Table1[[#This Row],[Release_year]]</f>
        <v>28</v>
      </c>
      <c r="K277" s="2" t="s">
        <v>124</v>
      </c>
      <c r="L277" s="2" t="str">
        <f>_xlfn.XLOOKUP(Table1[[#This Row],[Rating]],Ratings!A$2:A$15,Ratings!B$2:B$15)</f>
        <v>Adult</v>
      </c>
      <c r="M277" s="2" t="str">
        <f>_xlfn.XLOOKUP(Table1[[#This Row],[Rating Category]],Recommendation!A$2:A$6,Recommendation!B$2:B$6)</f>
        <v>Restricted</v>
      </c>
      <c r="N277" s="2">
        <v>116</v>
      </c>
      <c r="O277" s="2" t="str" cm="1">
        <f t="array" ref="O277">_xlfn.IFS(Table1[[#This Row],[Duration]]&lt;90,"Short",Table1[[#This Row],[Duration]]&lt;180,"Medium",Table1[[#This Row],[Duration]]&lt;=240,"Long",TRUE,"Seasons")</f>
        <v>Medium</v>
      </c>
      <c r="P277" s="3" t="s">
        <v>1407</v>
      </c>
    </row>
    <row r="278" spans="1:16" ht="42">
      <c r="A278" s="2" t="s">
        <v>1410</v>
      </c>
      <c r="B278" s="2" t="s">
        <v>0</v>
      </c>
      <c r="C278" s="3" t="s">
        <v>1411</v>
      </c>
      <c r="D278" s="3" t="s">
        <v>1412</v>
      </c>
      <c r="E278" s="3" t="s">
        <v>1413</v>
      </c>
      <c r="F278" s="3" t="s">
        <v>1</v>
      </c>
      <c r="G278" s="7" t="s">
        <v>1414</v>
      </c>
      <c r="H278" s="4">
        <v>2021</v>
      </c>
      <c r="I278" s="2">
        <v>2021</v>
      </c>
      <c r="J278" s="2">
        <f ca="1">YEAR(TODAY())-Table1[[#This Row],[Release_year]]</f>
        <v>5</v>
      </c>
      <c r="K278" s="2" t="s">
        <v>7</v>
      </c>
      <c r="L278" s="2" t="str">
        <f>_xlfn.XLOOKUP(Table1[[#This Row],[Rating]],Ratings!A$2:A$15,Ratings!B$2:B$15)</f>
        <v>Adult</v>
      </c>
      <c r="M278" s="2" t="str">
        <f>_xlfn.XLOOKUP(Table1[[#This Row],[Rating Category]],Recommendation!A$2:A$6,Recommendation!B$2:B$6)</f>
        <v>Restricted</v>
      </c>
      <c r="N278" s="2">
        <v>98</v>
      </c>
      <c r="O278" s="2" t="str" cm="1">
        <f t="array" ref="O278">_xlfn.IFS(Table1[[#This Row],[Duration]]&lt;90,"Short",Table1[[#This Row],[Duration]]&lt;180,"Medium",Table1[[#This Row],[Duration]]&lt;=240,"Long",TRUE,"Seasons")</f>
        <v>Medium</v>
      </c>
      <c r="P278" s="3" t="s">
        <v>328</v>
      </c>
    </row>
    <row r="279" spans="1:16" ht="56">
      <c r="A279" s="2" t="s">
        <v>1415</v>
      </c>
      <c r="B279" s="2" t="s">
        <v>0</v>
      </c>
      <c r="C279" s="3" t="s">
        <v>1416</v>
      </c>
      <c r="D279" s="3" t="s">
        <v>1417</v>
      </c>
      <c r="E279" s="3" t="s">
        <v>1418</v>
      </c>
      <c r="F279" s="3" t="s">
        <v>1</v>
      </c>
      <c r="G279" s="7" t="s">
        <v>1414</v>
      </c>
      <c r="H279" s="4">
        <v>2021</v>
      </c>
      <c r="I279" s="2">
        <v>2019</v>
      </c>
      <c r="J279" s="2">
        <f ca="1">YEAR(TODAY())-Table1[[#This Row],[Release_year]]</f>
        <v>7</v>
      </c>
      <c r="K279" s="2" t="s">
        <v>124</v>
      </c>
      <c r="L279" s="2" t="str">
        <f>_xlfn.XLOOKUP(Table1[[#This Row],[Rating]],Ratings!A$2:A$15,Ratings!B$2:B$15)</f>
        <v>Adult</v>
      </c>
      <c r="M279" s="2" t="str">
        <f>_xlfn.XLOOKUP(Table1[[#This Row],[Rating Category]],Recommendation!A$2:A$6,Recommendation!B$2:B$6)</f>
        <v>Restricted</v>
      </c>
      <c r="N279" s="2">
        <v>100</v>
      </c>
      <c r="O279" s="2" t="str" cm="1">
        <f t="array" ref="O279">_xlfn.IFS(Table1[[#This Row],[Duration]]&lt;90,"Short",Table1[[#This Row],[Duration]]&lt;180,"Medium",Table1[[#This Row],[Duration]]&lt;=240,"Long",TRUE,"Seasons")</f>
        <v>Medium</v>
      </c>
      <c r="P279" s="3" t="s">
        <v>51</v>
      </c>
    </row>
    <row r="280" spans="1:16" ht="56">
      <c r="A280" s="2" t="s">
        <v>1422</v>
      </c>
      <c r="B280" s="2" t="s">
        <v>0</v>
      </c>
      <c r="C280" s="3" t="s">
        <v>1423</v>
      </c>
      <c r="D280" s="3" t="s">
        <v>1424</v>
      </c>
      <c r="E280" s="3" t="s">
        <v>1425</v>
      </c>
      <c r="F280" s="3" t="s">
        <v>1</v>
      </c>
      <c r="G280" s="7" t="s">
        <v>1421</v>
      </c>
      <c r="H280" s="4">
        <v>2021</v>
      </c>
      <c r="I280" s="2">
        <v>2012</v>
      </c>
      <c r="J280" s="2">
        <f ca="1">YEAR(TODAY())-Table1[[#This Row],[Release_year]]</f>
        <v>14</v>
      </c>
      <c r="K280" s="2" t="s">
        <v>124</v>
      </c>
      <c r="L280" s="2" t="str">
        <f>_xlfn.XLOOKUP(Table1[[#This Row],[Rating]],Ratings!A$2:A$15,Ratings!B$2:B$15)</f>
        <v>Adult</v>
      </c>
      <c r="M280" s="2" t="str">
        <f>_xlfn.XLOOKUP(Table1[[#This Row],[Rating Category]],Recommendation!A$2:A$6,Recommendation!B$2:B$6)</f>
        <v>Restricted</v>
      </c>
      <c r="N280" s="2">
        <v>97</v>
      </c>
      <c r="O280" s="2" t="str" cm="1">
        <f t="array" ref="O280">_xlfn.IFS(Table1[[#This Row],[Duration]]&lt;90,"Short",Table1[[#This Row],[Duration]]&lt;180,"Medium",Table1[[#This Row],[Duration]]&lt;=240,"Long",TRUE,"Seasons")</f>
        <v>Medium</v>
      </c>
      <c r="P280" s="3" t="s">
        <v>251</v>
      </c>
    </row>
    <row r="281" spans="1:16" ht="42">
      <c r="A281" s="2" t="s">
        <v>1427</v>
      </c>
      <c r="B281" s="2" t="s">
        <v>0</v>
      </c>
      <c r="C281" s="3" t="s">
        <v>1428</v>
      </c>
      <c r="D281" s="3" t="s">
        <v>1429</v>
      </c>
      <c r="E281" s="3" t="s">
        <v>1430</v>
      </c>
      <c r="F281" s="3" t="s">
        <v>215</v>
      </c>
      <c r="G281" s="7" t="s">
        <v>1426</v>
      </c>
      <c r="H281" s="4">
        <v>2021</v>
      </c>
      <c r="I281" s="2">
        <v>2019</v>
      </c>
      <c r="J281" s="2">
        <f ca="1">YEAR(TODAY())-Table1[[#This Row],[Release_year]]</f>
        <v>7</v>
      </c>
      <c r="K281" s="2" t="s">
        <v>29</v>
      </c>
      <c r="L281" s="2" t="str">
        <f>_xlfn.XLOOKUP(Table1[[#This Row],[Rating]],Ratings!A$2:A$15,Ratings!B$2:B$15)</f>
        <v>Teen</v>
      </c>
      <c r="M281" s="2" t="str">
        <f>_xlfn.XLOOKUP(Table1[[#This Row],[Rating Category]],Recommendation!A$2:A$6,Recommendation!B$2:B$6)</f>
        <v>Guidance</v>
      </c>
      <c r="N281" s="2">
        <v>83</v>
      </c>
      <c r="O281" s="2" t="str" cm="1">
        <f t="array" ref="O281">_xlfn.IFS(Table1[[#This Row],[Duration]]&lt;90,"Short",Table1[[#This Row],[Duration]]&lt;180,"Medium",Table1[[#This Row],[Duration]]&lt;=240,"Long",TRUE,"Seasons")</f>
        <v>Short</v>
      </c>
      <c r="P281" s="3" t="s">
        <v>49</v>
      </c>
    </row>
    <row r="282" spans="1:16" ht="42">
      <c r="A282" s="2" t="s">
        <v>1431</v>
      </c>
      <c r="B282" s="2" t="s">
        <v>0</v>
      </c>
      <c r="C282" s="3" t="s">
        <v>1432</v>
      </c>
      <c r="D282" s="3" t="s">
        <v>1433</v>
      </c>
      <c r="E282" s="3" t="s">
        <v>1434</v>
      </c>
      <c r="F282" s="3" t="s">
        <v>1435</v>
      </c>
      <c r="G282" s="7" t="s">
        <v>1436</v>
      </c>
      <c r="H282" s="4">
        <v>2021</v>
      </c>
      <c r="I282" s="2">
        <v>2010</v>
      </c>
      <c r="J282" s="2">
        <f ca="1">YEAR(TODAY())-Table1[[#This Row],[Release_year]]</f>
        <v>16</v>
      </c>
      <c r="K282" s="2" t="s">
        <v>7</v>
      </c>
      <c r="L282" s="2" t="str">
        <f>_xlfn.XLOOKUP(Table1[[#This Row],[Rating]],Ratings!A$2:A$15,Ratings!B$2:B$15)</f>
        <v>Adult</v>
      </c>
      <c r="M282" s="2" t="str">
        <f>_xlfn.XLOOKUP(Table1[[#This Row],[Rating Category]],Recommendation!A$2:A$6,Recommendation!B$2:B$6)</f>
        <v>Restricted</v>
      </c>
      <c r="N282" s="2">
        <v>101</v>
      </c>
      <c r="O282" s="2" t="str" cm="1">
        <f t="array" ref="O282">_xlfn.IFS(Table1[[#This Row],[Duration]]&lt;90,"Short",Table1[[#This Row],[Duration]]&lt;180,"Medium",Table1[[#This Row],[Duration]]&lt;=240,"Long",TRUE,"Seasons")</f>
        <v>Medium</v>
      </c>
      <c r="P282" s="3" t="s">
        <v>43</v>
      </c>
    </row>
    <row r="283" spans="1:16" ht="42">
      <c r="A283" s="2" t="s">
        <v>1437</v>
      </c>
      <c r="B283" s="2" t="s">
        <v>0</v>
      </c>
      <c r="C283" s="3" t="s">
        <v>1438</v>
      </c>
      <c r="D283" s="3" t="s">
        <v>1439</v>
      </c>
      <c r="E283" s="3" t="s">
        <v>1440</v>
      </c>
      <c r="F283" s="3" t="s">
        <v>287</v>
      </c>
      <c r="G283" s="7" t="s">
        <v>1436</v>
      </c>
      <c r="H283" s="4">
        <v>2021</v>
      </c>
      <c r="I283" s="2">
        <v>2021</v>
      </c>
      <c r="J283" s="2">
        <f ca="1">YEAR(TODAY())-Table1[[#This Row],[Release_year]]</f>
        <v>5</v>
      </c>
      <c r="K283" s="2" t="s">
        <v>2</v>
      </c>
      <c r="L283" s="2" t="str">
        <f>_xlfn.XLOOKUP(Table1[[#This Row],[Rating]],Ratings!A$2:A$15,Ratings!B$2:B$15)</f>
        <v>Teen</v>
      </c>
      <c r="M283" s="2" t="str">
        <f>_xlfn.XLOOKUP(Table1[[#This Row],[Rating Category]],Recommendation!A$2:A$6,Recommendation!B$2:B$6)</f>
        <v>Guidance</v>
      </c>
      <c r="N283" s="2">
        <v>109</v>
      </c>
      <c r="O283" s="2" t="str" cm="1">
        <f t="array" ref="O283">_xlfn.IFS(Table1[[#This Row],[Duration]]&lt;90,"Short",Table1[[#This Row],[Duration]]&lt;180,"Medium",Table1[[#This Row],[Duration]]&lt;=240,"Long",TRUE,"Seasons")</f>
        <v>Medium</v>
      </c>
      <c r="P283" s="3" t="s">
        <v>125</v>
      </c>
    </row>
    <row r="284" spans="1:16" ht="42">
      <c r="A284" s="2" t="s">
        <v>1442</v>
      </c>
      <c r="B284" s="2" t="s">
        <v>0</v>
      </c>
      <c r="C284" s="3" t="s">
        <v>1443</v>
      </c>
      <c r="D284" s="3" t="s">
        <v>1444</v>
      </c>
      <c r="E284" s="3" t="s">
        <v>1445</v>
      </c>
      <c r="F284" s="3" t="s">
        <v>1</v>
      </c>
      <c r="G284" s="7" t="s">
        <v>1441</v>
      </c>
      <c r="H284" s="4">
        <v>2021</v>
      </c>
      <c r="I284" s="2">
        <v>2021</v>
      </c>
      <c r="J284" s="2">
        <f ca="1">YEAR(TODAY())-Table1[[#This Row],[Release_year]]</f>
        <v>5</v>
      </c>
      <c r="K284" s="2" t="s">
        <v>124</v>
      </c>
      <c r="L284" s="2" t="str">
        <f>_xlfn.XLOOKUP(Table1[[#This Row],[Rating]],Ratings!A$2:A$15,Ratings!B$2:B$15)</f>
        <v>Adult</v>
      </c>
      <c r="M284" s="2" t="str">
        <f>_xlfn.XLOOKUP(Table1[[#This Row],[Rating Category]],Recommendation!A$2:A$6,Recommendation!B$2:B$6)</f>
        <v>Restricted</v>
      </c>
      <c r="N284" s="2">
        <v>87</v>
      </c>
      <c r="O284" s="2" t="str" cm="1">
        <f t="array" ref="O284">_xlfn.IFS(Table1[[#This Row],[Duration]]&lt;90,"Short",Table1[[#This Row],[Duration]]&lt;180,"Medium",Table1[[#This Row],[Duration]]&lt;=240,"Long",TRUE,"Seasons")</f>
        <v>Short</v>
      </c>
      <c r="P284" s="3" t="s">
        <v>617</v>
      </c>
    </row>
    <row r="285" spans="1:16" ht="42">
      <c r="A285" s="2" t="s">
        <v>1448</v>
      </c>
      <c r="B285" s="2" t="s">
        <v>0</v>
      </c>
      <c r="C285" s="3" t="s">
        <v>1449</v>
      </c>
      <c r="D285" s="3" t="s">
        <v>1450</v>
      </c>
      <c r="E285" s="3" t="s">
        <v>1451</v>
      </c>
      <c r="F285" s="3" t="s">
        <v>750</v>
      </c>
      <c r="G285" s="7" t="s">
        <v>1447</v>
      </c>
      <c r="H285" s="4">
        <v>2021</v>
      </c>
      <c r="I285" s="2">
        <v>2016</v>
      </c>
      <c r="J285" s="2">
        <f ca="1">YEAR(TODAY())-Table1[[#This Row],[Release_year]]</f>
        <v>10</v>
      </c>
      <c r="K285" s="2" t="s">
        <v>29</v>
      </c>
      <c r="L285" s="2" t="str">
        <f>_xlfn.XLOOKUP(Table1[[#This Row],[Rating]],Ratings!A$2:A$15,Ratings!B$2:B$15)</f>
        <v>Teen</v>
      </c>
      <c r="M285" s="2" t="str">
        <f>_xlfn.XLOOKUP(Table1[[#This Row],[Rating Category]],Recommendation!A$2:A$6,Recommendation!B$2:B$6)</f>
        <v>Guidance</v>
      </c>
      <c r="N285" s="2">
        <v>96</v>
      </c>
      <c r="O285" s="2" t="str" cm="1">
        <f t="array" ref="O285">_xlfn.IFS(Table1[[#This Row],[Duration]]&lt;90,"Short",Table1[[#This Row],[Duration]]&lt;180,"Medium",Table1[[#This Row],[Duration]]&lt;=240,"Long",TRUE,"Seasons")</f>
        <v>Medium</v>
      </c>
      <c r="P285" s="3" t="s">
        <v>43</v>
      </c>
    </row>
    <row r="286" spans="1:16" ht="56">
      <c r="A286" s="2" t="s">
        <v>1452</v>
      </c>
      <c r="B286" s="2" t="s">
        <v>0</v>
      </c>
      <c r="C286" s="3" t="s">
        <v>1453</v>
      </c>
      <c r="D286" s="3" t="s">
        <v>1454</v>
      </c>
      <c r="E286" s="3" t="s">
        <v>1455</v>
      </c>
      <c r="F286" s="3" t="s">
        <v>132</v>
      </c>
      <c r="G286" s="7" t="s">
        <v>1447</v>
      </c>
      <c r="H286" s="4">
        <v>2021</v>
      </c>
      <c r="I286" s="2">
        <v>2003</v>
      </c>
      <c r="J286" s="2">
        <f ca="1">YEAR(TODAY())-Table1[[#This Row],[Release_year]]</f>
        <v>23</v>
      </c>
      <c r="K286" s="2" t="s">
        <v>7</v>
      </c>
      <c r="L286" s="2" t="str">
        <f>_xlfn.XLOOKUP(Table1[[#This Row],[Rating]],Ratings!A$2:A$15,Ratings!B$2:B$15)</f>
        <v>Adult</v>
      </c>
      <c r="M286" s="2" t="str">
        <f>_xlfn.XLOOKUP(Table1[[#This Row],[Rating Category]],Recommendation!A$2:A$6,Recommendation!B$2:B$6)</f>
        <v>Restricted</v>
      </c>
      <c r="N286" s="2">
        <v>84</v>
      </c>
      <c r="O286" s="2" t="str" cm="1">
        <f t="array" ref="O286">_xlfn.IFS(Table1[[#This Row],[Duration]]&lt;90,"Short",Table1[[#This Row],[Duration]]&lt;180,"Medium",Table1[[#This Row],[Duration]]&lt;=240,"Long",TRUE,"Seasons")</f>
        <v>Short</v>
      </c>
      <c r="P286" s="3" t="s">
        <v>192</v>
      </c>
    </row>
    <row r="287" spans="1:16" ht="42">
      <c r="A287" s="2" t="s">
        <v>1456</v>
      </c>
      <c r="B287" s="2" t="s">
        <v>0</v>
      </c>
      <c r="C287" s="3" t="s">
        <v>1457</v>
      </c>
      <c r="D287" s="3" t="s">
        <v>1458</v>
      </c>
      <c r="E287" s="3" t="s">
        <v>1459</v>
      </c>
      <c r="F287" s="3" t="s">
        <v>1460</v>
      </c>
      <c r="G287" s="7" t="s">
        <v>1461</v>
      </c>
      <c r="H287" s="4">
        <v>2021</v>
      </c>
      <c r="I287" s="2">
        <v>2014</v>
      </c>
      <c r="J287" s="2">
        <f ca="1">YEAR(TODAY())-Table1[[#This Row],[Release_year]]</f>
        <v>12</v>
      </c>
      <c r="K287" s="2" t="s">
        <v>7</v>
      </c>
      <c r="L287" s="2" t="str">
        <f>_xlfn.XLOOKUP(Table1[[#This Row],[Rating]],Ratings!A$2:A$15,Ratings!B$2:B$15)</f>
        <v>Adult</v>
      </c>
      <c r="M287" s="2" t="str">
        <f>_xlfn.XLOOKUP(Table1[[#This Row],[Rating Category]],Recommendation!A$2:A$6,Recommendation!B$2:B$6)</f>
        <v>Restricted</v>
      </c>
      <c r="N287" s="2">
        <v>125</v>
      </c>
      <c r="O287" s="2" t="str" cm="1">
        <f t="array" ref="O287">_xlfn.IFS(Table1[[#This Row],[Duration]]&lt;90,"Short",Table1[[#This Row],[Duration]]&lt;180,"Medium",Table1[[#This Row],[Duration]]&lt;=240,"Long",TRUE,"Seasons")</f>
        <v>Medium</v>
      </c>
      <c r="P287" s="3" t="s">
        <v>192</v>
      </c>
    </row>
    <row r="288" spans="1:16" ht="42">
      <c r="A288" s="2" t="s">
        <v>1462</v>
      </c>
      <c r="B288" s="2" t="s">
        <v>0</v>
      </c>
      <c r="C288" s="3" t="s">
        <v>1463</v>
      </c>
      <c r="D288" s="3" t="s">
        <v>1458</v>
      </c>
      <c r="E288" s="3" t="s">
        <v>1464</v>
      </c>
      <c r="F288" s="3" t="s">
        <v>1460</v>
      </c>
      <c r="G288" s="7" t="s">
        <v>1461</v>
      </c>
      <c r="H288" s="4">
        <v>2021</v>
      </c>
      <c r="I288" s="2">
        <v>2016</v>
      </c>
      <c r="J288" s="2">
        <f ca="1">YEAR(TODAY())-Table1[[#This Row],[Release_year]]</f>
        <v>10</v>
      </c>
      <c r="K288" s="2" t="s">
        <v>7</v>
      </c>
      <c r="L288" s="2" t="str">
        <f>_xlfn.XLOOKUP(Table1[[#This Row],[Rating]],Ratings!A$2:A$15,Ratings!B$2:B$15)</f>
        <v>Adult</v>
      </c>
      <c r="M288" s="2" t="str">
        <f>_xlfn.XLOOKUP(Table1[[#This Row],[Rating Category]],Recommendation!A$2:A$6,Recommendation!B$2:B$6)</f>
        <v>Restricted</v>
      </c>
      <c r="N288" s="2">
        <v>119</v>
      </c>
      <c r="O288" s="2" t="str" cm="1">
        <f t="array" ref="O288">_xlfn.IFS(Table1[[#This Row],[Duration]]&lt;90,"Short",Table1[[#This Row],[Duration]]&lt;180,"Medium",Table1[[#This Row],[Duration]]&lt;=240,"Long",TRUE,"Seasons")</f>
        <v>Medium</v>
      </c>
      <c r="P288" s="3" t="s">
        <v>192</v>
      </c>
    </row>
    <row r="289" spans="1:16" ht="56">
      <c r="A289" s="2" t="s">
        <v>1465</v>
      </c>
      <c r="B289" s="2" t="s">
        <v>0</v>
      </c>
      <c r="C289" s="3" t="s">
        <v>1466</v>
      </c>
      <c r="D289" s="3" t="s">
        <v>1458</v>
      </c>
      <c r="E289" s="3" t="s">
        <v>1467</v>
      </c>
      <c r="F289" s="3" t="s">
        <v>1460</v>
      </c>
      <c r="G289" s="7" t="s">
        <v>1461</v>
      </c>
      <c r="H289" s="4">
        <v>2021</v>
      </c>
      <c r="I289" s="2">
        <v>2015</v>
      </c>
      <c r="J289" s="2">
        <f ca="1">YEAR(TODAY())-Table1[[#This Row],[Release_year]]</f>
        <v>11</v>
      </c>
      <c r="K289" s="2" t="s">
        <v>7</v>
      </c>
      <c r="L289" s="2" t="str">
        <f>_xlfn.XLOOKUP(Table1[[#This Row],[Rating]],Ratings!A$2:A$15,Ratings!B$2:B$15)</f>
        <v>Adult</v>
      </c>
      <c r="M289" s="2" t="str">
        <f>_xlfn.XLOOKUP(Table1[[#This Row],[Rating Category]],Recommendation!A$2:A$6,Recommendation!B$2:B$6)</f>
        <v>Restricted</v>
      </c>
      <c r="N289" s="2">
        <v>105</v>
      </c>
      <c r="O289" s="2" t="str" cm="1">
        <f t="array" ref="O289">_xlfn.IFS(Table1[[#This Row],[Duration]]&lt;90,"Short",Table1[[#This Row],[Duration]]&lt;180,"Medium",Table1[[#This Row],[Duration]]&lt;=240,"Long",TRUE,"Seasons")</f>
        <v>Medium</v>
      </c>
      <c r="P289" s="3" t="s">
        <v>1468</v>
      </c>
    </row>
    <row r="290" spans="1:16" ht="98">
      <c r="A290" s="2" t="s">
        <v>1470</v>
      </c>
      <c r="B290" s="2" t="s">
        <v>4</v>
      </c>
      <c r="C290" s="3" t="s">
        <v>1471</v>
      </c>
      <c r="D290" s="3" t="s">
        <v>1472</v>
      </c>
      <c r="E290" s="3" t="s">
        <v>1473</v>
      </c>
      <c r="F290" s="3" t="s">
        <v>1</v>
      </c>
      <c r="G290" s="7" t="s">
        <v>1469</v>
      </c>
      <c r="H290" s="4">
        <v>2021</v>
      </c>
      <c r="I290" s="2">
        <v>2019</v>
      </c>
      <c r="J290" s="2">
        <f ca="1">YEAR(TODAY())-Table1[[#This Row],[Release_year]]</f>
        <v>7</v>
      </c>
      <c r="K290" s="2" t="s">
        <v>29</v>
      </c>
      <c r="L290" s="2" t="str">
        <f>_xlfn.XLOOKUP(Table1[[#This Row],[Rating]],Ratings!A$2:A$15,Ratings!B$2:B$15)</f>
        <v>Teen</v>
      </c>
      <c r="M290" s="2" t="str">
        <f>_xlfn.XLOOKUP(Table1[[#This Row],[Rating Category]],Recommendation!A$2:A$6,Recommendation!B$2:B$6)</f>
        <v>Guidance</v>
      </c>
      <c r="N290" s="2" t="s">
        <v>47</v>
      </c>
      <c r="O290" s="2" t="str" cm="1">
        <f t="array" ref="O290">_xlfn.IFS(Table1[[#This Row],[Duration]]&lt;90,"Short",Table1[[#This Row],[Duration]]&lt;180,"Medium",Table1[[#This Row],[Duration]]&lt;=240,"Long",TRUE,"Seasons")</f>
        <v>Seasons</v>
      </c>
      <c r="P290" s="3" t="s">
        <v>601</v>
      </c>
    </row>
    <row r="291" spans="1:16" ht="70">
      <c r="A291" s="2" t="s">
        <v>1474</v>
      </c>
      <c r="B291" s="2" t="s">
        <v>4</v>
      </c>
      <c r="C291" s="3" t="s">
        <v>1475</v>
      </c>
      <c r="D291" s="3" t="s">
        <v>1476</v>
      </c>
      <c r="E291" s="3" t="s">
        <v>1477</v>
      </c>
      <c r="F291" s="3" t="s">
        <v>28</v>
      </c>
      <c r="G291" s="7" t="s">
        <v>1469</v>
      </c>
      <c r="H291" s="4">
        <v>2021</v>
      </c>
      <c r="I291" s="2">
        <v>2018</v>
      </c>
      <c r="J291" s="2">
        <f ca="1">YEAR(TODAY())-Table1[[#This Row],[Release_year]]</f>
        <v>8</v>
      </c>
      <c r="K291" s="2" t="s">
        <v>7</v>
      </c>
      <c r="L291" s="2" t="str">
        <f>_xlfn.XLOOKUP(Table1[[#This Row],[Rating]],Ratings!A$2:A$15,Ratings!B$2:B$15)</f>
        <v>Adult</v>
      </c>
      <c r="M291" s="2" t="str">
        <f>_xlfn.XLOOKUP(Table1[[#This Row],[Rating Category]],Recommendation!A$2:A$6,Recommendation!B$2:B$6)</f>
        <v>Restricted</v>
      </c>
      <c r="N291" s="2" t="s">
        <v>11</v>
      </c>
      <c r="O291" s="2" t="str" cm="1">
        <f t="array" ref="O291">_xlfn.IFS(Table1[[#This Row],[Duration]]&lt;90,"Short",Table1[[#This Row],[Duration]]&lt;180,"Medium",Table1[[#This Row],[Duration]]&lt;=240,"Long",TRUE,"Seasons")</f>
        <v>Seasons</v>
      </c>
      <c r="P291" s="3" t="s">
        <v>1478</v>
      </c>
    </row>
    <row r="292" spans="1:16" ht="42">
      <c r="A292" s="2" t="s">
        <v>1480</v>
      </c>
      <c r="B292" s="2" t="s">
        <v>0</v>
      </c>
      <c r="C292" s="3" t="s">
        <v>1481</v>
      </c>
      <c r="D292" s="3" t="s">
        <v>1482</v>
      </c>
      <c r="E292" s="3" t="s">
        <v>1483</v>
      </c>
      <c r="F292" s="3" t="s">
        <v>1</v>
      </c>
      <c r="G292" s="7" t="s">
        <v>1479</v>
      </c>
      <c r="H292" s="4">
        <v>2021</v>
      </c>
      <c r="I292" s="2">
        <v>2021</v>
      </c>
      <c r="J292" s="2">
        <f ca="1">YEAR(TODAY())-Table1[[#This Row],[Release_year]]</f>
        <v>5</v>
      </c>
      <c r="K292" s="2" t="s">
        <v>2</v>
      </c>
      <c r="L292" s="2" t="str">
        <f>_xlfn.XLOOKUP(Table1[[#This Row],[Rating]],Ratings!A$2:A$15,Ratings!B$2:B$15)</f>
        <v>Teen</v>
      </c>
      <c r="M292" s="2" t="str">
        <f>_xlfn.XLOOKUP(Table1[[#This Row],[Rating Category]],Recommendation!A$2:A$6,Recommendation!B$2:B$6)</f>
        <v>Guidance</v>
      </c>
      <c r="N292" s="2">
        <v>111</v>
      </c>
      <c r="O292" s="2" t="str" cm="1">
        <f t="array" ref="O292">_xlfn.IFS(Table1[[#This Row],[Duration]]&lt;90,"Short",Table1[[#This Row],[Duration]]&lt;180,"Medium",Table1[[#This Row],[Duration]]&lt;=240,"Long",TRUE,"Seasons")</f>
        <v>Medium</v>
      </c>
      <c r="P292" s="3" t="s">
        <v>251</v>
      </c>
    </row>
    <row r="293" spans="1:16" ht="56">
      <c r="A293" s="2" t="s">
        <v>1485</v>
      </c>
      <c r="B293" s="2" t="s">
        <v>0</v>
      </c>
      <c r="C293" s="3" t="s">
        <v>1486</v>
      </c>
      <c r="D293" s="3" t="s">
        <v>733</v>
      </c>
      <c r="E293" s="3" t="s">
        <v>1487</v>
      </c>
      <c r="F293" s="3" t="s">
        <v>132</v>
      </c>
      <c r="G293" s="7" t="s">
        <v>1479</v>
      </c>
      <c r="H293" s="4">
        <v>2021</v>
      </c>
      <c r="I293" s="2">
        <v>2020</v>
      </c>
      <c r="J293" s="2">
        <f ca="1">YEAR(TODAY())-Table1[[#This Row],[Release_year]]</f>
        <v>6</v>
      </c>
      <c r="K293" s="2" t="s">
        <v>29</v>
      </c>
      <c r="L293" s="2" t="str">
        <f>_xlfn.XLOOKUP(Table1[[#This Row],[Rating]],Ratings!A$2:A$15,Ratings!B$2:B$15)</f>
        <v>Teen</v>
      </c>
      <c r="M293" s="2" t="str">
        <f>_xlfn.XLOOKUP(Table1[[#This Row],[Rating Category]],Recommendation!A$2:A$6,Recommendation!B$2:B$6)</f>
        <v>Guidance</v>
      </c>
      <c r="N293" s="2">
        <v>119</v>
      </c>
      <c r="O293" s="2" t="str" cm="1">
        <f t="array" ref="O293">_xlfn.IFS(Table1[[#This Row],[Duration]]&lt;90,"Short",Table1[[#This Row],[Duration]]&lt;180,"Medium",Table1[[#This Row],[Duration]]&lt;=240,"Long",TRUE,"Seasons")</f>
        <v>Medium</v>
      </c>
      <c r="P293" s="3" t="s">
        <v>63</v>
      </c>
    </row>
    <row r="294" spans="1:16" ht="28">
      <c r="A294" s="2" t="s">
        <v>1491</v>
      </c>
      <c r="B294" s="2" t="s">
        <v>0</v>
      </c>
      <c r="C294" s="3" t="s">
        <v>1492</v>
      </c>
      <c r="D294" s="3" t="s">
        <v>1493</v>
      </c>
      <c r="E294" s="3" t="s">
        <v>1494</v>
      </c>
      <c r="F294" s="3" t="s">
        <v>1495</v>
      </c>
      <c r="G294" s="7" t="s">
        <v>1490</v>
      </c>
      <c r="H294" s="4">
        <v>2021</v>
      </c>
      <c r="I294" s="2">
        <v>2019</v>
      </c>
      <c r="J294" s="2">
        <f ca="1">YEAR(TODAY())-Table1[[#This Row],[Release_year]]</f>
        <v>7</v>
      </c>
      <c r="K294" s="2" t="s">
        <v>45</v>
      </c>
      <c r="L294" s="2" t="str">
        <f>_xlfn.XLOOKUP(Table1[[#This Row],[Rating]],Ratings!A$2:A$15,Ratings!B$2:B$15)</f>
        <v>Family</v>
      </c>
      <c r="M294" s="2" t="str">
        <f>_xlfn.XLOOKUP(Table1[[#This Row],[Rating Category]],Recommendation!A$2:A$6,Recommendation!B$2:B$6)</f>
        <v>Guidance</v>
      </c>
      <c r="N294" s="2">
        <v>13</v>
      </c>
      <c r="O294" s="2" t="str" cm="1">
        <f t="array" ref="O294">_xlfn.IFS(Table1[[#This Row],[Duration]]&lt;90,"Short",Table1[[#This Row],[Duration]]&lt;180,"Medium",Table1[[#This Row],[Duration]]&lt;=240,"Long",TRUE,"Seasons")</f>
        <v>Short</v>
      </c>
      <c r="P294" s="3" t="s">
        <v>269</v>
      </c>
    </row>
    <row r="295" spans="1:16" ht="70">
      <c r="A295" s="2" t="s">
        <v>1496</v>
      </c>
      <c r="B295" s="2" t="s">
        <v>0</v>
      </c>
      <c r="C295" s="3" t="s">
        <v>1497</v>
      </c>
      <c r="D295" s="3" t="s">
        <v>1498</v>
      </c>
      <c r="E295" s="3" t="s">
        <v>1499</v>
      </c>
      <c r="F295" s="3" t="s">
        <v>1500</v>
      </c>
      <c r="G295" s="7" t="s">
        <v>1490</v>
      </c>
      <c r="H295" s="4">
        <v>2021</v>
      </c>
      <c r="I295" s="2">
        <v>2020</v>
      </c>
      <c r="J295" s="2">
        <f ca="1">YEAR(TODAY())-Table1[[#This Row],[Release_year]]</f>
        <v>6</v>
      </c>
      <c r="K295" s="2" t="s">
        <v>7</v>
      </c>
      <c r="L295" s="2" t="str">
        <f>_xlfn.XLOOKUP(Table1[[#This Row],[Rating]],Ratings!A$2:A$15,Ratings!B$2:B$15)</f>
        <v>Adult</v>
      </c>
      <c r="M295" s="2" t="str">
        <f>_xlfn.XLOOKUP(Table1[[#This Row],[Rating Category]],Recommendation!A$2:A$6,Recommendation!B$2:B$6)</f>
        <v>Restricted</v>
      </c>
      <c r="N295" s="2">
        <v>101</v>
      </c>
      <c r="O295" s="2" t="str" cm="1">
        <f t="array" ref="O295">_xlfn.IFS(Table1[[#This Row],[Duration]]&lt;90,"Short",Table1[[#This Row],[Duration]]&lt;180,"Medium",Table1[[#This Row],[Duration]]&lt;=240,"Long",TRUE,"Seasons")</f>
        <v>Medium</v>
      </c>
      <c r="P295" s="3" t="s">
        <v>23</v>
      </c>
    </row>
    <row r="296" spans="1:16" ht="42">
      <c r="A296" s="2" t="s">
        <v>1502</v>
      </c>
      <c r="B296" s="2" t="s">
        <v>0</v>
      </c>
      <c r="C296" s="3" t="s">
        <v>1503</v>
      </c>
      <c r="D296" s="3" t="s">
        <v>1504</v>
      </c>
      <c r="E296" s="3" t="s">
        <v>1505</v>
      </c>
      <c r="F296" s="3" t="s">
        <v>404</v>
      </c>
      <c r="G296" s="7" t="s">
        <v>1490</v>
      </c>
      <c r="H296" s="4">
        <v>2021</v>
      </c>
      <c r="I296" s="2">
        <v>2019</v>
      </c>
      <c r="J296" s="2">
        <f ca="1">YEAR(TODAY())-Table1[[#This Row],[Release_year]]</f>
        <v>7</v>
      </c>
      <c r="K296" s="2" t="s">
        <v>7</v>
      </c>
      <c r="L296" s="2" t="str">
        <f>_xlfn.XLOOKUP(Table1[[#This Row],[Rating]],Ratings!A$2:A$15,Ratings!B$2:B$15)</f>
        <v>Adult</v>
      </c>
      <c r="M296" s="2" t="str">
        <f>_xlfn.XLOOKUP(Table1[[#This Row],[Rating Category]],Recommendation!A$2:A$6,Recommendation!B$2:B$6)</f>
        <v>Restricted</v>
      </c>
      <c r="N296" s="2">
        <v>96</v>
      </c>
      <c r="O296" s="2" t="str" cm="1">
        <f t="array" ref="O296">_xlfn.IFS(Table1[[#This Row],[Duration]]&lt;90,"Short",Table1[[#This Row],[Duration]]&lt;180,"Medium",Table1[[#This Row],[Duration]]&lt;=240,"Long",TRUE,"Seasons")</f>
        <v>Medium</v>
      </c>
      <c r="P296" s="3" t="s">
        <v>251</v>
      </c>
    </row>
    <row r="297" spans="1:16" ht="42">
      <c r="A297" s="2" t="s">
        <v>1506</v>
      </c>
      <c r="B297" s="2" t="s">
        <v>0</v>
      </c>
      <c r="C297" s="3" t="s">
        <v>1507</v>
      </c>
      <c r="D297" s="3" t="s">
        <v>1508</v>
      </c>
      <c r="E297" s="3" t="s">
        <v>1509</v>
      </c>
      <c r="F297" s="3" t="s">
        <v>1</v>
      </c>
      <c r="G297" s="7" t="s">
        <v>1490</v>
      </c>
      <c r="H297" s="4">
        <v>2021</v>
      </c>
      <c r="I297" s="2">
        <v>2012</v>
      </c>
      <c r="J297" s="2">
        <f ca="1">YEAR(TODAY())-Table1[[#This Row],[Release_year]]</f>
        <v>14</v>
      </c>
      <c r="K297" s="2" t="s">
        <v>124</v>
      </c>
      <c r="L297" s="2" t="str">
        <f>_xlfn.XLOOKUP(Table1[[#This Row],[Rating]],Ratings!A$2:A$15,Ratings!B$2:B$15)</f>
        <v>Adult</v>
      </c>
      <c r="M297" s="2" t="str">
        <f>_xlfn.XLOOKUP(Table1[[#This Row],[Rating Category]],Recommendation!A$2:A$6,Recommendation!B$2:B$6)</f>
        <v>Restricted</v>
      </c>
      <c r="N297" s="2">
        <v>122</v>
      </c>
      <c r="O297" s="2" t="str" cm="1">
        <f t="array" ref="O297">_xlfn.IFS(Table1[[#This Row],[Duration]]&lt;90,"Short",Table1[[#This Row],[Duration]]&lt;180,"Medium",Table1[[#This Row],[Duration]]&lt;=240,"Long",TRUE,"Seasons")</f>
        <v>Medium</v>
      </c>
      <c r="P297" s="3" t="s">
        <v>269</v>
      </c>
    </row>
    <row r="298" spans="1:16" ht="56">
      <c r="A298" s="2" t="s">
        <v>1511</v>
      </c>
      <c r="B298" s="2" t="s">
        <v>0</v>
      </c>
      <c r="C298" s="3" t="s">
        <v>1512</v>
      </c>
      <c r="D298" s="3" t="s">
        <v>1513</v>
      </c>
      <c r="E298" s="3" t="s">
        <v>1514</v>
      </c>
      <c r="F298" s="3" t="s">
        <v>963</v>
      </c>
      <c r="G298" s="7" t="s">
        <v>1510</v>
      </c>
      <c r="H298" s="4">
        <v>2021</v>
      </c>
      <c r="I298" s="2">
        <v>2019</v>
      </c>
      <c r="J298" s="2">
        <f ca="1">YEAR(TODAY())-Table1[[#This Row],[Release_year]]</f>
        <v>7</v>
      </c>
      <c r="K298" s="2" t="s">
        <v>29</v>
      </c>
      <c r="L298" s="2" t="str">
        <f>_xlfn.XLOOKUP(Table1[[#This Row],[Rating]],Ratings!A$2:A$15,Ratings!B$2:B$15)</f>
        <v>Teen</v>
      </c>
      <c r="M298" s="2" t="str">
        <f>_xlfn.XLOOKUP(Table1[[#This Row],[Rating Category]],Recommendation!A$2:A$6,Recommendation!B$2:B$6)</f>
        <v>Guidance</v>
      </c>
      <c r="N298" s="2">
        <v>89</v>
      </c>
      <c r="O298" s="2" t="str" cm="1">
        <f t="array" ref="O298">_xlfn.IFS(Table1[[#This Row],[Duration]]&lt;90,"Short",Table1[[#This Row],[Duration]]&lt;180,"Medium",Table1[[#This Row],[Duration]]&lt;=240,"Long",TRUE,"Seasons")</f>
        <v>Short</v>
      </c>
      <c r="P298" s="3" t="s">
        <v>183</v>
      </c>
    </row>
    <row r="299" spans="1:16" ht="42">
      <c r="A299" s="2" t="s">
        <v>1515</v>
      </c>
      <c r="B299" s="2" t="s">
        <v>0</v>
      </c>
      <c r="C299" s="3" t="s">
        <v>1516</v>
      </c>
      <c r="D299" s="3" t="s">
        <v>1517</v>
      </c>
      <c r="E299" s="3" t="s">
        <v>1518</v>
      </c>
      <c r="F299" s="3" t="s">
        <v>1</v>
      </c>
      <c r="G299" s="7" t="s">
        <v>1510</v>
      </c>
      <c r="H299" s="4">
        <v>2021</v>
      </c>
      <c r="I299" s="2">
        <v>2016</v>
      </c>
      <c r="J299" s="2">
        <f ca="1">YEAR(TODAY())-Table1[[#This Row],[Release_year]]</f>
        <v>10</v>
      </c>
      <c r="K299" s="2" t="s">
        <v>2</v>
      </c>
      <c r="L299" s="2" t="str">
        <f>_xlfn.XLOOKUP(Table1[[#This Row],[Rating]],Ratings!A$2:A$15,Ratings!B$2:B$15)</f>
        <v>Teen</v>
      </c>
      <c r="M299" s="2" t="str">
        <f>_xlfn.XLOOKUP(Table1[[#This Row],[Rating Category]],Recommendation!A$2:A$6,Recommendation!B$2:B$6)</f>
        <v>Guidance</v>
      </c>
      <c r="N299" s="2">
        <v>98</v>
      </c>
      <c r="O299" s="2" t="str" cm="1">
        <f t="array" ref="O299">_xlfn.IFS(Table1[[#This Row],[Duration]]&lt;90,"Short",Table1[[#This Row],[Duration]]&lt;180,"Medium",Table1[[#This Row],[Duration]]&lt;=240,"Long",TRUE,"Seasons")</f>
        <v>Medium</v>
      </c>
      <c r="P299" s="3" t="s">
        <v>517</v>
      </c>
    </row>
    <row r="300" spans="1:16" ht="56">
      <c r="A300" s="2" t="s">
        <v>1519</v>
      </c>
      <c r="B300" s="2" t="s">
        <v>0</v>
      </c>
      <c r="C300" s="3" t="s">
        <v>1520</v>
      </c>
      <c r="D300" s="3" t="s">
        <v>1521</v>
      </c>
      <c r="E300" s="3" t="s">
        <v>1522</v>
      </c>
      <c r="F300" s="3" t="s">
        <v>658</v>
      </c>
      <c r="G300" s="7" t="s">
        <v>1510</v>
      </c>
      <c r="H300" s="4">
        <v>2021</v>
      </c>
      <c r="I300" s="2">
        <v>2021</v>
      </c>
      <c r="J300" s="2">
        <f ca="1">YEAR(TODAY())-Table1[[#This Row],[Release_year]]</f>
        <v>5</v>
      </c>
      <c r="K300" s="2" t="s">
        <v>7</v>
      </c>
      <c r="L300" s="2" t="str">
        <f>_xlfn.XLOOKUP(Table1[[#This Row],[Rating]],Ratings!A$2:A$15,Ratings!B$2:B$15)</f>
        <v>Adult</v>
      </c>
      <c r="M300" s="2" t="str">
        <f>_xlfn.XLOOKUP(Table1[[#This Row],[Rating Category]],Recommendation!A$2:A$6,Recommendation!B$2:B$6)</f>
        <v>Restricted</v>
      </c>
      <c r="N300" s="2">
        <v>119</v>
      </c>
      <c r="O300" s="2" t="str" cm="1">
        <f t="array" ref="O300">_xlfn.IFS(Table1[[#This Row],[Duration]]&lt;90,"Short",Table1[[#This Row],[Duration]]&lt;180,"Medium",Table1[[#This Row],[Duration]]&lt;=240,"Long",TRUE,"Seasons")</f>
        <v>Medium</v>
      </c>
      <c r="P300" s="3" t="s">
        <v>89</v>
      </c>
    </row>
    <row r="301" spans="1:16" ht="42">
      <c r="A301" s="2" t="s">
        <v>1524</v>
      </c>
      <c r="B301" s="2" t="s">
        <v>0</v>
      </c>
      <c r="C301" s="3" t="s">
        <v>1525</v>
      </c>
      <c r="D301" s="3" t="s">
        <v>1526</v>
      </c>
      <c r="E301" s="3" t="s">
        <v>1527</v>
      </c>
      <c r="F301" s="3" t="s">
        <v>1</v>
      </c>
      <c r="G301" s="7" t="s">
        <v>1523</v>
      </c>
      <c r="H301" s="4">
        <v>2021</v>
      </c>
      <c r="I301" s="2">
        <v>1972</v>
      </c>
      <c r="J301" s="2">
        <f ca="1">YEAR(TODAY())-Table1[[#This Row],[Release_year]]</f>
        <v>54</v>
      </c>
      <c r="K301" s="2" t="s">
        <v>7</v>
      </c>
      <c r="L301" s="2" t="str">
        <f>_xlfn.XLOOKUP(Table1[[#This Row],[Rating]],Ratings!A$2:A$15,Ratings!B$2:B$15)</f>
        <v>Adult</v>
      </c>
      <c r="M301" s="2" t="str">
        <f>_xlfn.XLOOKUP(Table1[[#This Row],[Rating Category]],Recommendation!A$2:A$6,Recommendation!B$2:B$6)</f>
        <v>Restricted</v>
      </c>
      <c r="N301" s="2">
        <v>104</v>
      </c>
      <c r="O301" s="2" t="str" cm="1">
        <f t="array" ref="O301">_xlfn.IFS(Table1[[#This Row],[Duration]]&lt;90,"Short",Table1[[#This Row],[Duration]]&lt;180,"Medium",Table1[[#This Row],[Duration]]&lt;=240,"Long",TRUE,"Seasons")</f>
        <v>Medium</v>
      </c>
      <c r="P301" s="3" t="s">
        <v>3</v>
      </c>
    </row>
    <row r="302" spans="1:16" ht="42">
      <c r="A302" s="2" t="s">
        <v>1528</v>
      </c>
      <c r="B302" s="2" t="s">
        <v>0</v>
      </c>
      <c r="C302" s="3" t="s">
        <v>1529</v>
      </c>
      <c r="D302" s="3" t="s">
        <v>1530</v>
      </c>
      <c r="E302" s="3" t="s">
        <v>1531</v>
      </c>
      <c r="F302" s="3" t="s">
        <v>1</v>
      </c>
      <c r="G302" s="7" t="s">
        <v>1523</v>
      </c>
      <c r="H302" s="4">
        <v>2021</v>
      </c>
      <c r="I302" s="2">
        <v>2013</v>
      </c>
      <c r="J302" s="2">
        <f ca="1">YEAR(TODAY())-Table1[[#This Row],[Release_year]]</f>
        <v>13</v>
      </c>
      <c r="K302" s="2" t="s">
        <v>124</v>
      </c>
      <c r="L302" s="2" t="str">
        <f>_xlfn.XLOOKUP(Table1[[#This Row],[Rating]],Ratings!A$2:A$15,Ratings!B$2:B$15)</f>
        <v>Adult</v>
      </c>
      <c r="M302" s="2" t="str">
        <f>_xlfn.XLOOKUP(Table1[[#This Row],[Rating Category]],Recommendation!A$2:A$6,Recommendation!B$2:B$6)</f>
        <v>Restricted</v>
      </c>
      <c r="N302" s="2">
        <v>101</v>
      </c>
      <c r="O302" s="2" t="str" cm="1">
        <f t="array" ref="O302">_xlfn.IFS(Table1[[#This Row],[Duration]]&lt;90,"Short",Table1[[#This Row],[Duration]]&lt;180,"Medium",Table1[[#This Row],[Duration]]&lt;=240,"Long",TRUE,"Seasons")</f>
        <v>Medium</v>
      </c>
      <c r="P302" s="3" t="s">
        <v>650</v>
      </c>
    </row>
    <row r="303" spans="1:16" ht="56">
      <c r="A303" s="2" t="s">
        <v>1532</v>
      </c>
      <c r="B303" s="2" t="s">
        <v>0</v>
      </c>
      <c r="C303" s="3" t="s">
        <v>1533</v>
      </c>
      <c r="D303" s="3" t="s">
        <v>1534</v>
      </c>
      <c r="E303" s="3" t="s">
        <v>1535</v>
      </c>
      <c r="F303" s="3" t="s">
        <v>1</v>
      </c>
      <c r="G303" s="7" t="s">
        <v>1523</v>
      </c>
      <c r="H303" s="4">
        <v>2021</v>
      </c>
      <c r="I303" s="2">
        <v>2020</v>
      </c>
      <c r="J303" s="2">
        <f ca="1">YEAR(TODAY())-Table1[[#This Row],[Release_year]]</f>
        <v>6</v>
      </c>
      <c r="K303" s="2" t="s">
        <v>124</v>
      </c>
      <c r="L303" s="2" t="str">
        <f>_xlfn.XLOOKUP(Table1[[#This Row],[Rating]],Ratings!A$2:A$15,Ratings!B$2:B$15)</f>
        <v>Adult</v>
      </c>
      <c r="M303" s="2" t="str">
        <f>_xlfn.XLOOKUP(Table1[[#This Row],[Rating Category]],Recommendation!A$2:A$6,Recommendation!B$2:B$6)</f>
        <v>Restricted</v>
      </c>
      <c r="N303" s="2">
        <v>99</v>
      </c>
      <c r="O303" s="2" t="str" cm="1">
        <f t="array" ref="O303">_xlfn.IFS(Table1[[#This Row],[Duration]]&lt;90,"Short",Table1[[#This Row],[Duration]]&lt;180,"Medium",Table1[[#This Row],[Duration]]&lt;=240,"Long",TRUE,"Seasons")</f>
        <v>Medium</v>
      </c>
      <c r="P303" s="3" t="s">
        <v>125</v>
      </c>
    </row>
    <row r="304" spans="1:16" ht="14">
      <c r="A304" s="2" t="s">
        <v>1536</v>
      </c>
      <c r="B304" s="2" t="s">
        <v>0</v>
      </c>
      <c r="C304" s="3" t="s">
        <v>1537</v>
      </c>
      <c r="D304" s="3" t="s">
        <v>1538</v>
      </c>
      <c r="E304" s="3" t="s">
        <v>1539</v>
      </c>
      <c r="F304" s="3" t="s">
        <v>1</v>
      </c>
      <c r="G304" s="7" t="s">
        <v>1523</v>
      </c>
      <c r="H304" s="4">
        <v>2021</v>
      </c>
      <c r="I304" s="2">
        <v>2005</v>
      </c>
      <c r="J304" s="2">
        <f ca="1">YEAR(TODAY())-Table1[[#This Row],[Release_year]]</f>
        <v>21</v>
      </c>
      <c r="K304" s="2" t="s">
        <v>7</v>
      </c>
      <c r="L304" s="2" t="str">
        <f>_xlfn.XLOOKUP(Table1[[#This Row],[Rating]],Ratings!A$2:A$15,Ratings!B$2:B$15)</f>
        <v>Adult</v>
      </c>
      <c r="M304" s="2" t="str">
        <f>_xlfn.XLOOKUP(Table1[[#This Row],[Rating Category]],Recommendation!A$2:A$6,Recommendation!B$2:B$6)</f>
        <v>Restricted</v>
      </c>
      <c r="N304" s="2">
        <v>84</v>
      </c>
      <c r="O304" s="2" t="str" cm="1">
        <f t="array" ref="O304">_xlfn.IFS(Table1[[#This Row],[Duration]]&lt;90,"Short",Table1[[#This Row],[Duration]]&lt;180,"Medium",Table1[[#This Row],[Duration]]&lt;=240,"Long",TRUE,"Seasons")</f>
        <v>Short</v>
      </c>
      <c r="P304" s="3" t="s">
        <v>3</v>
      </c>
    </row>
    <row r="305" spans="1:16" ht="14">
      <c r="A305" s="2" t="s">
        <v>1540</v>
      </c>
      <c r="B305" s="2" t="s">
        <v>4</v>
      </c>
      <c r="C305" s="3" t="s">
        <v>1541</v>
      </c>
      <c r="D305" s="3" t="s">
        <v>1542</v>
      </c>
      <c r="E305" s="3" t="s">
        <v>1543</v>
      </c>
      <c r="F305" s="3" t="s">
        <v>1</v>
      </c>
      <c r="G305" s="7" t="s">
        <v>1523</v>
      </c>
      <c r="H305" s="4">
        <v>2021</v>
      </c>
      <c r="I305" s="2">
        <v>2014</v>
      </c>
      <c r="J305" s="2">
        <f ca="1">YEAR(TODAY())-Table1[[#This Row],[Release_year]]</f>
        <v>12</v>
      </c>
      <c r="K305" s="2" t="s">
        <v>181</v>
      </c>
      <c r="L305" s="2" t="str">
        <f>_xlfn.XLOOKUP(Table1[[#This Row],[Rating]],Ratings!A$2:A$15,Ratings!B$2:B$15)</f>
        <v>Family</v>
      </c>
      <c r="M305" s="2" t="str">
        <f>_xlfn.XLOOKUP(Table1[[#This Row],[Rating Category]],Recommendation!A$2:A$6,Recommendation!B$2:B$6)</f>
        <v>Guidance</v>
      </c>
      <c r="N305" s="2" t="s">
        <v>11</v>
      </c>
      <c r="O305" s="2" t="str" cm="1">
        <f t="array" ref="O305">_xlfn.IFS(Table1[[#This Row],[Duration]]&lt;90,"Short",Table1[[#This Row],[Duration]]&lt;180,"Medium",Table1[[#This Row],[Duration]]&lt;=240,"Long",TRUE,"Seasons")</f>
        <v>Seasons</v>
      </c>
      <c r="P305" s="3" t="s">
        <v>151</v>
      </c>
    </row>
    <row r="306" spans="1:16" ht="28">
      <c r="A306" s="2" t="s">
        <v>1544</v>
      </c>
      <c r="B306" s="2" t="s">
        <v>4</v>
      </c>
      <c r="C306" s="3" t="s">
        <v>1545</v>
      </c>
      <c r="D306" s="3" t="s">
        <v>1546</v>
      </c>
      <c r="E306" s="3" t="s">
        <v>1547</v>
      </c>
      <c r="F306" s="3" t="s">
        <v>1</v>
      </c>
      <c r="G306" s="7" t="s">
        <v>1548</v>
      </c>
      <c r="H306" s="4">
        <v>2021</v>
      </c>
      <c r="I306" s="2">
        <v>2014</v>
      </c>
      <c r="J306" s="2">
        <f ca="1">YEAR(TODAY())-Table1[[#This Row],[Release_year]]</f>
        <v>12</v>
      </c>
      <c r="K306" s="2" t="s">
        <v>7</v>
      </c>
      <c r="L306" s="2" t="str">
        <f>_xlfn.XLOOKUP(Table1[[#This Row],[Rating]],Ratings!A$2:A$15,Ratings!B$2:B$15)</f>
        <v>Adult</v>
      </c>
      <c r="M306" s="2" t="str">
        <f>_xlfn.XLOOKUP(Table1[[#This Row],[Rating Category]],Recommendation!A$2:A$6,Recommendation!B$2:B$6)</f>
        <v>Restricted</v>
      </c>
      <c r="N306" s="2" t="s">
        <v>11</v>
      </c>
      <c r="O306" s="2" t="str" cm="1">
        <f t="array" ref="O306">_xlfn.IFS(Table1[[#This Row],[Duration]]&lt;90,"Short",Table1[[#This Row],[Duration]]&lt;180,"Medium",Table1[[#This Row],[Duration]]&lt;=240,"Long",TRUE,"Seasons")</f>
        <v>Seasons</v>
      </c>
      <c r="P306" s="3" t="s">
        <v>370</v>
      </c>
    </row>
    <row r="307" spans="1:16" ht="28">
      <c r="A307" s="2" t="s">
        <v>1549</v>
      </c>
      <c r="B307" s="2" t="s">
        <v>0</v>
      </c>
      <c r="C307" s="3" t="s">
        <v>1550</v>
      </c>
      <c r="D307" s="3" t="s">
        <v>1551</v>
      </c>
      <c r="E307" s="3" t="s">
        <v>1552</v>
      </c>
      <c r="F307" s="3" t="s">
        <v>1</v>
      </c>
      <c r="G307" s="7" t="s">
        <v>1548</v>
      </c>
      <c r="H307" s="4">
        <v>2021</v>
      </c>
      <c r="I307" s="2">
        <v>2021</v>
      </c>
      <c r="J307" s="2">
        <f ca="1">YEAR(TODAY())-Table1[[#This Row],[Release_year]]</f>
        <v>5</v>
      </c>
      <c r="K307" s="2" t="s">
        <v>7</v>
      </c>
      <c r="L307" s="2" t="str">
        <f>_xlfn.XLOOKUP(Table1[[#This Row],[Rating]],Ratings!A$2:A$15,Ratings!B$2:B$15)</f>
        <v>Adult</v>
      </c>
      <c r="M307" s="2" t="str">
        <f>_xlfn.XLOOKUP(Table1[[#This Row],[Rating Category]],Recommendation!A$2:A$6,Recommendation!B$2:B$6)</f>
        <v>Restricted</v>
      </c>
      <c r="N307" s="2">
        <v>89</v>
      </c>
      <c r="O307" s="2" t="str" cm="1">
        <f t="array" ref="O307">_xlfn.IFS(Table1[[#This Row],[Duration]]&lt;90,"Short",Table1[[#This Row],[Duration]]&lt;180,"Medium",Table1[[#This Row],[Duration]]&lt;=240,"Long",TRUE,"Seasons")</f>
        <v>Short</v>
      </c>
      <c r="P307" s="3" t="s">
        <v>617</v>
      </c>
    </row>
    <row r="308" spans="1:16" ht="42">
      <c r="A308" s="2" t="s">
        <v>1555</v>
      </c>
      <c r="B308" s="2" t="s">
        <v>0</v>
      </c>
      <c r="C308" s="3" t="s">
        <v>1556</v>
      </c>
      <c r="D308" s="3" t="s">
        <v>1557</v>
      </c>
      <c r="E308" s="3" t="s">
        <v>1558</v>
      </c>
      <c r="F308" s="3" t="s">
        <v>13</v>
      </c>
      <c r="G308" s="7" t="s">
        <v>1554</v>
      </c>
      <c r="H308" s="4">
        <v>2021</v>
      </c>
      <c r="I308" s="2">
        <v>2021</v>
      </c>
      <c r="J308" s="2">
        <f ca="1">YEAR(TODAY())-Table1[[#This Row],[Release_year]]</f>
        <v>5</v>
      </c>
      <c r="K308" s="2" t="s">
        <v>45</v>
      </c>
      <c r="L308" s="2" t="str">
        <f>_xlfn.XLOOKUP(Table1[[#This Row],[Rating]],Ratings!A$2:A$15,Ratings!B$2:B$15)</f>
        <v>Family</v>
      </c>
      <c r="M308" s="2" t="str">
        <f>_xlfn.XLOOKUP(Table1[[#This Row],[Rating Category]],Recommendation!A$2:A$6,Recommendation!B$2:B$6)</f>
        <v>Guidance</v>
      </c>
      <c r="N308" s="2">
        <v>113</v>
      </c>
      <c r="O308" s="2" t="str" cm="1">
        <f t="array" ref="O308">_xlfn.IFS(Table1[[#This Row],[Duration]]&lt;90,"Short",Table1[[#This Row],[Duration]]&lt;180,"Medium",Table1[[#This Row],[Duration]]&lt;=240,"Long",TRUE,"Seasons")</f>
        <v>Medium</v>
      </c>
      <c r="P308" s="3" t="s">
        <v>192</v>
      </c>
    </row>
    <row r="309" spans="1:16" ht="56">
      <c r="A309" s="2" t="s">
        <v>1559</v>
      </c>
      <c r="B309" s="2" t="s">
        <v>0</v>
      </c>
      <c r="C309" s="3" t="s">
        <v>1560</v>
      </c>
      <c r="D309" s="3" t="s">
        <v>1561</v>
      </c>
      <c r="E309" s="3" t="s">
        <v>1562</v>
      </c>
      <c r="F309" s="3" t="s">
        <v>1563</v>
      </c>
      <c r="G309" s="7" t="s">
        <v>1554</v>
      </c>
      <c r="H309" s="4">
        <v>2021</v>
      </c>
      <c r="I309" s="2">
        <v>2021</v>
      </c>
      <c r="J309" s="2">
        <f ca="1">YEAR(TODAY())-Table1[[#This Row],[Release_year]]</f>
        <v>5</v>
      </c>
      <c r="K309" s="2" t="s">
        <v>16</v>
      </c>
      <c r="L309" s="2" t="str">
        <f>_xlfn.XLOOKUP(Table1[[#This Row],[Rating]],Ratings!A$2:A$15,Ratings!B$2:B$15)</f>
        <v>Family</v>
      </c>
      <c r="M309" s="2" t="str">
        <f>_xlfn.XLOOKUP(Table1[[#This Row],[Rating Category]],Recommendation!A$2:A$6,Recommendation!B$2:B$6)</f>
        <v>Guidance</v>
      </c>
      <c r="N309" s="2">
        <v>110</v>
      </c>
      <c r="O309" s="2" t="str" cm="1">
        <f t="array" ref="O309">_xlfn.IFS(Table1[[#This Row],[Duration]]&lt;90,"Short",Table1[[#This Row],[Duration]]&lt;180,"Medium",Table1[[#This Row],[Duration]]&lt;=240,"Long",TRUE,"Seasons")</f>
        <v>Medium</v>
      </c>
      <c r="P309" s="3" t="s">
        <v>1083</v>
      </c>
    </row>
    <row r="310" spans="1:16" ht="42">
      <c r="A310" s="2" t="s">
        <v>1564</v>
      </c>
      <c r="B310" s="2" t="s">
        <v>4</v>
      </c>
      <c r="C310" s="3" t="s">
        <v>1565</v>
      </c>
      <c r="D310" s="3" t="s">
        <v>1566</v>
      </c>
      <c r="E310" s="3" t="s">
        <v>1567</v>
      </c>
      <c r="F310" s="3" t="s">
        <v>1568</v>
      </c>
      <c r="G310" s="7" t="s">
        <v>1554</v>
      </c>
      <c r="H310" s="4">
        <v>2021</v>
      </c>
      <c r="I310" s="2">
        <v>2021</v>
      </c>
      <c r="J310" s="2">
        <f ca="1">YEAR(TODAY())-Table1[[#This Row],[Release_year]]</f>
        <v>5</v>
      </c>
      <c r="K310" s="2" t="s">
        <v>7</v>
      </c>
      <c r="L310" s="2" t="str">
        <f>_xlfn.XLOOKUP(Table1[[#This Row],[Rating]],Ratings!A$2:A$15,Ratings!B$2:B$15)</f>
        <v>Adult</v>
      </c>
      <c r="M310" s="2" t="str">
        <f>_xlfn.XLOOKUP(Table1[[#This Row],[Rating Category]],Recommendation!A$2:A$6,Recommendation!B$2:B$6)</f>
        <v>Restricted</v>
      </c>
      <c r="N310" s="2" t="s">
        <v>11</v>
      </c>
      <c r="O310" s="2" t="str" cm="1">
        <f t="array" ref="O310">_xlfn.IFS(Table1[[#This Row],[Duration]]&lt;90,"Short",Table1[[#This Row],[Duration]]&lt;180,"Medium",Table1[[#This Row],[Duration]]&lt;=240,"Long",TRUE,"Seasons")</f>
        <v>Seasons</v>
      </c>
      <c r="P310" s="3" t="s">
        <v>1569</v>
      </c>
    </row>
    <row r="311" spans="1:16" ht="28">
      <c r="A311" s="2" t="s">
        <v>1570</v>
      </c>
      <c r="B311" s="2" t="s">
        <v>0</v>
      </c>
      <c r="C311" s="3" t="s">
        <v>1571</v>
      </c>
      <c r="D311" s="3" t="s">
        <v>1572</v>
      </c>
      <c r="E311" s="3" t="s">
        <v>1573</v>
      </c>
      <c r="F311" s="3" t="s">
        <v>1574</v>
      </c>
      <c r="G311" s="7" t="s">
        <v>1554</v>
      </c>
      <c r="H311" s="4">
        <v>2021</v>
      </c>
      <c r="I311" s="2">
        <v>2021</v>
      </c>
      <c r="J311" s="2">
        <f ca="1">YEAR(TODAY())-Table1[[#This Row],[Release_year]]</f>
        <v>5</v>
      </c>
      <c r="K311" s="2" t="s">
        <v>16</v>
      </c>
      <c r="L311" s="2" t="str">
        <f>_xlfn.XLOOKUP(Table1[[#This Row],[Rating]],Ratings!A$2:A$15,Ratings!B$2:B$15)</f>
        <v>Family</v>
      </c>
      <c r="M311" s="2" t="str">
        <f>_xlfn.XLOOKUP(Table1[[#This Row],[Rating Category]],Recommendation!A$2:A$6,Recommendation!B$2:B$6)</f>
        <v>Guidance</v>
      </c>
      <c r="N311" s="2">
        <v>102</v>
      </c>
      <c r="O311" s="2" t="str" cm="1">
        <f t="array" ref="O311">_xlfn.IFS(Table1[[#This Row],[Duration]]&lt;90,"Short",Table1[[#This Row],[Duration]]&lt;180,"Medium",Table1[[#This Row],[Duration]]&lt;=240,"Long",TRUE,"Seasons")</f>
        <v>Medium</v>
      </c>
      <c r="P311" s="3" t="s">
        <v>46</v>
      </c>
    </row>
    <row r="312" spans="1:16" ht="56">
      <c r="A312" s="2" t="s">
        <v>1575</v>
      </c>
      <c r="B312" s="2" t="s">
        <v>0</v>
      </c>
      <c r="C312" s="3" t="s">
        <v>1576</v>
      </c>
      <c r="D312" s="3" t="s">
        <v>1577</v>
      </c>
      <c r="E312" s="3" t="s">
        <v>1578</v>
      </c>
      <c r="F312" s="3" t="s">
        <v>1</v>
      </c>
      <c r="G312" s="7" t="s">
        <v>1579</v>
      </c>
      <c r="H312" s="4">
        <v>2021</v>
      </c>
      <c r="I312" s="2">
        <v>2014</v>
      </c>
      <c r="J312" s="2">
        <f ca="1">YEAR(TODAY())-Table1[[#This Row],[Release_year]]</f>
        <v>12</v>
      </c>
      <c r="K312" s="2" t="s">
        <v>124</v>
      </c>
      <c r="L312" s="2" t="str">
        <f>_xlfn.XLOOKUP(Table1[[#This Row],[Rating]],Ratings!A$2:A$15,Ratings!B$2:B$15)</f>
        <v>Adult</v>
      </c>
      <c r="M312" s="2" t="str">
        <f>_xlfn.XLOOKUP(Table1[[#This Row],[Rating Category]],Recommendation!A$2:A$6,Recommendation!B$2:B$6)</f>
        <v>Restricted</v>
      </c>
      <c r="N312" s="2">
        <v>86</v>
      </c>
      <c r="O312" s="2" t="str" cm="1">
        <f t="array" ref="O312">_xlfn.IFS(Table1[[#This Row],[Duration]]&lt;90,"Short",Table1[[#This Row],[Duration]]&lt;180,"Medium",Table1[[#This Row],[Duration]]&lt;=240,"Long",TRUE,"Seasons")</f>
        <v>Short</v>
      </c>
      <c r="P312" s="3" t="s">
        <v>1580</v>
      </c>
    </row>
    <row r="313" spans="1:16" ht="42">
      <c r="A313" s="2" t="s">
        <v>1581</v>
      </c>
      <c r="B313" s="2" t="s">
        <v>0</v>
      </c>
      <c r="C313" s="3" t="s">
        <v>1582</v>
      </c>
      <c r="D313" s="3" t="s">
        <v>1583</v>
      </c>
      <c r="E313" s="3" t="s">
        <v>1584</v>
      </c>
      <c r="F313" s="3" t="s">
        <v>1585</v>
      </c>
      <c r="G313" s="7" t="s">
        <v>1579</v>
      </c>
      <c r="H313" s="4">
        <v>2021</v>
      </c>
      <c r="I313" s="2">
        <v>2012</v>
      </c>
      <c r="J313" s="2">
        <f ca="1">YEAR(TODAY())-Table1[[#This Row],[Release_year]]</f>
        <v>14</v>
      </c>
      <c r="K313" s="2" t="s">
        <v>7</v>
      </c>
      <c r="L313" s="2" t="str">
        <f>_xlfn.XLOOKUP(Table1[[#This Row],[Rating]],Ratings!A$2:A$15,Ratings!B$2:B$15)</f>
        <v>Adult</v>
      </c>
      <c r="M313" s="2" t="str">
        <f>_xlfn.XLOOKUP(Table1[[#This Row],[Rating Category]],Recommendation!A$2:A$6,Recommendation!B$2:B$6)</f>
        <v>Restricted</v>
      </c>
      <c r="N313" s="2">
        <v>91</v>
      </c>
      <c r="O313" s="2" t="str" cm="1">
        <f t="array" ref="O313">_xlfn.IFS(Table1[[#This Row],[Duration]]&lt;90,"Short",Table1[[#This Row],[Duration]]&lt;180,"Medium",Table1[[#This Row],[Duration]]&lt;=240,"Long",TRUE,"Seasons")</f>
        <v>Medium</v>
      </c>
      <c r="P313" s="3" t="s">
        <v>43</v>
      </c>
    </row>
    <row r="314" spans="1:16" ht="42">
      <c r="A314" s="2" t="s">
        <v>1586</v>
      </c>
      <c r="B314" s="2" t="s">
        <v>0</v>
      </c>
      <c r="C314" s="3" t="s">
        <v>1587</v>
      </c>
      <c r="D314" s="3" t="s">
        <v>1588</v>
      </c>
      <c r="E314" s="3" t="s">
        <v>1589</v>
      </c>
      <c r="F314" s="3" t="s">
        <v>1239</v>
      </c>
      <c r="G314" s="7" t="s">
        <v>1579</v>
      </c>
      <c r="H314" s="4">
        <v>2021</v>
      </c>
      <c r="I314" s="2">
        <v>2021</v>
      </c>
      <c r="J314" s="2">
        <f ca="1">YEAR(TODAY())-Table1[[#This Row],[Release_year]]</f>
        <v>5</v>
      </c>
      <c r="K314" s="2" t="s">
        <v>7</v>
      </c>
      <c r="L314" s="2" t="str">
        <f>_xlfn.XLOOKUP(Table1[[#This Row],[Rating]],Ratings!A$2:A$15,Ratings!B$2:B$15)</f>
        <v>Adult</v>
      </c>
      <c r="M314" s="2" t="str">
        <f>_xlfn.XLOOKUP(Table1[[#This Row],[Rating Category]],Recommendation!A$2:A$6,Recommendation!B$2:B$6)</f>
        <v>Restricted</v>
      </c>
      <c r="N314" s="2">
        <v>117</v>
      </c>
      <c r="O314" s="2" t="str" cm="1">
        <f t="array" ref="O314">_xlfn.IFS(Table1[[#This Row],[Duration]]&lt;90,"Short",Table1[[#This Row],[Duration]]&lt;180,"Medium",Table1[[#This Row],[Duration]]&lt;=240,"Long",TRUE,"Seasons")</f>
        <v>Medium</v>
      </c>
      <c r="P314" s="3" t="s">
        <v>43</v>
      </c>
    </row>
    <row r="315" spans="1:16" ht="56">
      <c r="A315" s="2" t="s">
        <v>1590</v>
      </c>
      <c r="B315" s="2" t="s">
        <v>0</v>
      </c>
      <c r="C315" s="3" t="s">
        <v>1591</v>
      </c>
      <c r="D315" s="3" t="s">
        <v>1592</v>
      </c>
      <c r="E315" s="3" t="s">
        <v>1593</v>
      </c>
      <c r="F315" s="3" t="s">
        <v>1594</v>
      </c>
      <c r="G315" s="7" t="s">
        <v>1579</v>
      </c>
      <c r="H315" s="4">
        <v>2021</v>
      </c>
      <c r="I315" s="2">
        <v>2014</v>
      </c>
      <c r="J315" s="2">
        <f ca="1">YEAR(TODAY())-Table1[[#This Row],[Release_year]]</f>
        <v>12</v>
      </c>
      <c r="K315" s="2" t="s">
        <v>7</v>
      </c>
      <c r="L315" s="2" t="str">
        <f>_xlfn.XLOOKUP(Table1[[#This Row],[Rating]],Ratings!A$2:A$15,Ratings!B$2:B$15)</f>
        <v>Adult</v>
      </c>
      <c r="M315" s="2" t="str">
        <f>_xlfn.XLOOKUP(Table1[[#This Row],[Rating Category]],Recommendation!A$2:A$6,Recommendation!B$2:B$6)</f>
        <v>Restricted</v>
      </c>
      <c r="N315" s="2">
        <v>99</v>
      </c>
      <c r="O315" s="2" t="str" cm="1">
        <f t="array" ref="O315">_xlfn.IFS(Table1[[#This Row],[Duration]]&lt;90,"Short",Table1[[#This Row],[Duration]]&lt;180,"Medium",Table1[[#This Row],[Duration]]&lt;=240,"Long",TRUE,"Seasons")</f>
        <v>Medium</v>
      </c>
      <c r="P315" s="3" t="s">
        <v>608</v>
      </c>
    </row>
    <row r="316" spans="1:16" ht="42">
      <c r="A316" s="2" t="s">
        <v>1595</v>
      </c>
      <c r="B316" s="2" t="s">
        <v>0</v>
      </c>
      <c r="C316" s="3" t="s">
        <v>1596</v>
      </c>
      <c r="D316" s="3" t="s">
        <v>1597</v>
      </c>
      <c r="E316" s="3" t="s">
        <v>1598</v>
      </c>
      <c r="F316" s="3" t="s">
        <v>1599</v>
      </c>
      <c r="G316" s="7" t="s">
        <v>1579</v>
      </c>
      <c r="H316" s="4">
        <v>2021</v>
      </c>
      <c r="I316" s="2">
        <v>2019</v>
      </c>
      <c r="J316" s="2">
        <f ca="1">YEAR(TODAY())-Table1[[#This Row],[Release_year]]</f>
        <v>7</v>
      </c>
      <c r="K316" s="2" t="s">
        <v>29</v>
      </c>
      <c r="L316" s="2" t="str">
        <f>_xlfn.XLOOKUP(Table1[[#This Row],[Rating]],Ratings!A$2:A$15,Ratings!B$2:B$15)</f>
        <v>Teen</v>
      </c>
      <c r="M316" s="2" t="str">
        <f>_xlfn.XLOOKUP(Table1[[#This Row],[Rating Category]],Recommendation!A$2:A$6,Recommendation!B$2:B$6)</f>
        <v>Guidance</v>
      </c>
      <c r="N316" s="2">
        <v>77</v>
      </c>
      <c r="O316" s="2" t="str" cm="1">
        <f t="array" ref="O316">_xlfn.IFS(Table1[[#This Row],[Duration]]&lt;90,"Short",Table1[[#This Row],[Duration]]&lt;180,"Medium",Table1[[#This Row],[Duration]]&lt;=240,"Long",TRUE,"Seasons")</f>
        <v>Short</v>
      </c>
      <c r="P316" s="3" t="s">
        <v>206</v>
      </c>
    </row>
    <row r="317" spans="1:16" ht="42">
      <c r="A317" s="2" t="s">
        <v>1600</v>
      </c>
      <c r="B317" s="2" t="s">
        <v>0</v>
      </c>
      <c r="C317" s="3" t="s">
        <v>1601</v>
      </c>
      <c r="D317" s="3" t="s">
        <v>1592</v>
      </c>
      <c r="E317" s="3" t="s">
        <v>1602</v>
      </c>
      <c r="F317" s="3" t="s">
        <v>1</v>
      </c>
      <c r="G317" s="7" t="s">
        <v>1603</v>
      </c>
      <c r="H317" s="4">
        <v>2021</v>
      </c>
      <c r="I317" s="2">
        <v>2021</v>
      </c>
      <c r="J317" s="2">
        <f ca="1">YEAR(TODAY())-Table1[[#This Row],[Release_year]]</f>
        <v>5</v>
      </c>
      <c r="K317" s="2" t="s">
        <v>7</v>
      </c>
      <c r="L317" s="2" t="str">
        <f>_xlfn.XLOOKUP(Table1[[#This Row],[Rating]],Ratings!A$2:A$15,Ratings!B$2:B$15)</f>
        <v>Adult</v>
      </c>
      <c r="M317" s="2" t="str">
        <f>_xlfn.XLOOKUP(Table1[[#This Row],[Rating Category]],Recommendation!A$2:A$6,Recommendation!B$2:B$6)</f>
        <v>Restricted</v>
      </c>
      <c r="N317" s="2">
        <v>97</v>
      </c>
      <c r="O317" s="2" t="str" cm="1">
        <f t="array" ref="O317">_xlfn.IFS(Table1[[#This Row],[Duration]]&lt;90,"Short",Table1[[#This Row],[Duration]]&lt;180,"Medium",Table1[[#This Row],[Duration]]&lt;=240,"Long",TRUE,"Seasons")</f>
        <v>Medium</v>
      </c>
      <c r="P317" s="3" t="s">
        <v>131</v>
      </c>
    </row>
    <row r="318" spans="1:16" ht="42">
      <c r="A318" s="2" t="s">
        <v>1604</v>
      </c>
      <c r="B318" s="2" t="s">
        <v>0</v>
      </c>
      <c r="C318" s="3" t="s">
        <v>1605</v>
      </c>
      <c r="D318" s="3" t="s">
        <v>934</v>
      </c>
      <c r="E318" s="3" t="s">
        <v>1606</v>
      </c>
      <c r="F318" s="3" t="s">
        <v>132</v>
      </c>
      <c r="G318" s="7" t="s">
        <v>1603</v>
      </c>
      <c r="H318" s="4">
        <v>2021</v>
      </c>
      <c r="I318" s="2">
        <v>2013</v>
      </c>
      <c r="J318" s="2">
        <f ca="1">YEAR(TODAY())-Table1[[#This Row],[Release_year]]</f>
        <v>13</v>
      </c>
      <c r="K318" s="2" t="s">
        <v>7</v>
      </c>
      <c r="L318" s="2" t="str">
        <f>_xlfn.XLOOKUP(Table1[[#This Row],[Rating]],Ratings!A$2:A$15,Ratings!B$2:B$15)</f>
        <v>Adult</v>
      </c>
      <c r="M318" s="2" t="str">
        <f>_xlfn.XLOOKUP(Table1[[#This Row],[Rating Category]],Recommendation!A$2:A$6,Recommendation!B$2:B$6)</f>
        <v>Restricted</v>
      </c>
      <c r="N318" s="2">
        <v>106</v>
      </c>
      <c r="O318" s="2" t="str" cm="1">
        <f t="array" ref="O318">_xlfn.IFS(Table1[[#This Row],[Duration]]&lt;90,"Short",Table1[[#This Row],[Duration]]&lt;180,"Medium",Table1[[#This Row],[Duration]]&lt;=240,"Long",TRUE,"Seasons")</f>
        <v>Medium</v>
      </c>
      <c r="P318" s="3" t="s">
        <v>192</v>
      </c>
    </row>
    <row r="319" spans="1:16" ht="70">
      <c r="A319" s="2" t="s">
        <v>1607</v>
      </c>
      <c r="B319" s="2" t="s">
        <v>0</v>
      </c>
      <c r="C319" s="3" t="s">
        <v>1608</v>
      </c>
      <c r="D319" s="3" t="s">
        <v>1609</v>
      </c>
      <c r="E319" s="3" t="s">
        <v>1610</v>
      </c>
      <c r="F319" s="3" t="s">
        <v>1611</v>
      </c>
      <c r="G319" s="7" t="s">
        <v>1603</v>
      </c>
      <c r="H319" s="4">
        <v>2021</v>
      </c>
      <c r="I319" s="2">
        <v>2021</v>
      </c>
      <c r="J319" s="2">
        <f ca="1">YEAR(TODAY())-Table1[[#This Row],[Release_year]]</f>
        <v>5</v>
      </c>
      <c r="K319" s="2" t="s">
        <v>7</v>
      </c>
      <c r="L319" s="2" t="str">
        <f>_xlfn.XLOOKUP(Table1[[#This Row],[Rating]],Ratings!A$2:A$15,Ratings!B$2:B$15)</f>
        <v>Adult</v>
      </c>
      <c r="M319" s="2" t="str">
        <f>_xlfn.XLOOKUP(Table1[[#This Row],[Rating Category]],Recommendation!A$2:A$6,Recommendation!B$2:B$6)</f>
        <v>Restricted</v>
      </c>
      <c r="N319" s="2">
        <v>97</v>
      </c>
      <c r="O319" s="2" t="str" cm="1">
        <f t="array" ref="O319">_xlfn.IFS(Table1[[#This Row],[Duration]]&lt;90,"Short",Table1[[#This Row],[Duration]]&lt;180,"Medium",Table1[[#This Row],[Duration]]&lt;=240,"Long",TRUE,"Seasons")</f>
        <v>Medium</v>
      </c>
      <c r="P319" s="3" t="s">
        <v>23</v>
      </c>
    </row>
    <row r="320" spans="1:16" ht="56">
      <c r="A320" s="2" t="s">
        <v>1612</v>
      </c>
      <c r="B320" s="2" t="s">
        <v>0</v>
      </c>
      <c r="C320" s="3" t="s">
        <v>1613</v>
      </c>
      <c r="D320" s="3" t="s">
        <v>528</v>
      </c>
      <c r="E320" s="3" t="s">
        <v>1614</v>
      </c>
      <c r="F320" s="3" t="s">
        <v>225</v>
      </c>
      <c r="G320" s="7" t="s">
        <v>1615</v>
      </c>
      <c r="H320" s="4">
        <v>2021</v>
      </c>
      <c r="I320" s="2">
        <v>2014</v>
      </c>
      <c r="J320" s="2">
        <f ca="1">YEAR(TODAY())-Table1[[#This Row],[Release_year]]</f>
        <v>12</v>
      </c>
      <c r="K320" s="2" t="s">
        <v>2</v>
      </c>
      <c r="L320" s="2" t="str">
        <f>_xlfn.XLOOKUP(Table1[[#This Row],[Rating]],Ratings!A$2:A$15,Ratings!B$2:B$15)</f>
        <v>Teen</v>
      </c>
      <c r="M320" s="2" t="str">
        <f>_xlfn.XLOOKUP(Table1[[#This Row],[Rating Category]],Recommendation!A$2:A$6,Recommendation!B$2:B$6)</f>
        <v>Guidance</v>
      </c>
      <c r="N320" s="2">
        <v>104</v>
      </c>
      <c r="O320" s="2" t="str" cm="1">
        <f t="array" ref="O320">_xlfn.IFS(Table1[[#This Row],[Duration]]&lt;90,"Short",Table1[[#This Row],[Duration]]&lt;180,"Medium",Table1[[#This Row],[Duration]]&lt;=240,"Long",TRUE,"Seasons")</f>
        <v>Medium</v>
      </c>
      <c r="P320" s="3" t="s">
        <v>1219</v>
      </c>
    </row>
    <row r="321" spans="1:16" ht="56">
      <c r="A321" s="2" t="s">
        <v>1616</v>
      </c>
      <c r="B321" s="2" t="s">
        <v>0</v>
      </c>
      <c r="C321" s="3" t="s">
        <v>1617</v>
      </c>
      <c r="D321" s="3" t="s">
        <v>1618</v>
      </c>
      <c r="E321" s="3" t="s">
        <v>1619</v>
      </c>
      <c r="F321" s="3" t="s">
        <v>223</v>
      </c>
      <c r="G321" s="7" t="s">
        <v>1620</v>
      </c>
      <c r="H321" s="4">
        <v>2021</v>
      </c>
      <c r="I321" s="2">
        <v>2018</v>
      </c>
      <c r="J321" s="2">
        <f ca="1">YEAR(TODAY())-Table1[[#This Row],[Release_year]]</f>
        <v>8</v>
      </c>
      <c r="K321" s="2" t="s">
        <v>124</v>
      </c>
      <c r="L321" s="2" t="str">
        <f>_xlfn.XLOOKUP(Table1[[#This Row],[Rating]],Ratings!A$2:A$15,Ratings!B$2:B$15)</f>
        <v>Adult</v>
      </c>
      <c r="M321" s="2" t="str">
        <f>_xlfn.XLOOKUP(Table1[[#This Row],[Rating Category]],Recommendation!A$2:A$6,Recommendation!B$2:B$6)</f>
        <v>Restricted</v>
      </c>
      <c r="N321" s="2">
        <v>110</v>
      </c>
      <c r="O321" s="2" t="str" cm="1">
        <f t="array" ref="O321">_xlfn.IFS(Table1[[#This Row],[Duration]]&lt;90,"Short",Table1[[#This Row],[Duration]]&lt;180,"Medium",Table1[[#This Row],[Duration]]&lt;=240,"Long",TRUE,"Seasons")</f>
        <v>Medium</v>
      </c>
      <c r="P321" s="3" t="s">
        <v>517</v>
      </c>
    </row>
    <row r="322" spans="1:16" ht="56">
      <c r="A322" s="2" t="s">
        <v>1623</v>
      </c>
      <c r="B322" s="2" t="s">
        <v>0</v>
      </c>
      <c r="C322" s="3" t="s">
        <v>1624</v>
      </c>
      <c r="D322" s="3" t="s">
        <v>1625</v>
      </c>
      <c r="E322" s="3" t="s">
        <v>1626</v>
      </c>
      <c r="F322" s="3" t="s">
        <v>132</v>
      </c>
      <c r="G322" s="7" t="s">
        <v>1620</v>
      </c>
      <c r="H322" s="4">
        <v>2021</v>
      </c>
      <c r="I322" s="2">
        <v>2020</v>
      </c>
      <c r="J322" s="2">
        <f ca="1">YEAR(TODAY())-Table1[[#This Row],[Release_year]]</f>
        <v>6</v>
      </c>
      <c r="K322" s="2" t="s">
        <v>7</v>
      </c>
      <c r="L322" s="2" t="str">
        <f>_xlfn.XLOOKUP(Table1[[#This Row],[Rating]],Ratings!A$2:A$15,Ratings!B$2:B$15)</f>
        <v>Adult</v>
      </c>
      <c r="M322" s="2" t="str">
        <f>_xlfn.XLOOKUP(Table1[[#This Row],[Rating Category]],Recommendation!A$2:A$6,Recommendation!B$2:B$6)</f>
        <v>Restricted</v>
      </c>
      <c r="N322" s="2">
        <v>98</v>
      </c>
      <c r="O322" s="2" t="str" cm="1">
        <f t="array" ref="O322">_xlfn.IFS(Table1[[#This Row],[Duration]]&lt;90,"Short",Table1[[#This Row],[Duration]]&lt;180,"Medium",Table1[[#This Row],[Duration]]&lt;=240,"Long",TRUE,"Seasons")</f>
        <v>Medium</v>
      </c>
      <c r="P322" s="3" t="s">
        <v>218</v>
      </c>
    </row>
    <row r="323" spans="1:16" ht="28">
      <c r="A323" s="2" t="s">
        <v>1627</v>
      </c>
      <c r="B323" s="2" t="s">
        <v>0</v>
      </c>
      <c r="C323" s="3" t="s">
        <v>1628</v>
      </c>
      <c r="D323" s="3" t="s">
        <v>1629</v>
      </c>
      <c r="E323" s="3" t="s">
        <v>1630</v>
      </c>
      <c r="F323" s="3" t="s">
        <v>1</v>
      </c>
      <c r="G323" s="7" t="s">
        <v>1631</v>
      </c>
      <c r="H323" s="4">
        <v>2021</v>
      </c>
      <c r="I323" s="2">
        <v>2021</v>
      </c>
      <c r="J323" s="2">
        <f ca="1">YEAR(TODAY())-Table1[[#This Row],[Release_year]]</f>
        <v>5</v>
      </c>
      <c r="K323" s="2" t="s">
        <v>45</v>
      </c>
      <c r="L323" s="2" t="str">
        <f>_xlfn.XLOOKUP(Table1[[#This Row],[Rating]],Ratings!A$2:A$15,Ratings!B$2:B$15)</f>
        <v>Family</v>
      </c>
      <c r="M323" s="2" t="str">
        <f>_xlfn.XLOOKUP(Table1[[#This Row],[Rating Category]],Recommendation!A$2:A$6,Recommendation!B$2:B$6)</f>
        <v>Guidance</v>
      </c>
      <c r="N323" s="2">
        <v>74</v>
      </c>
      <c r="O323" s="2" t="str" cm="1">
        <f t="array" ref="O323">_xlfn.IFS(Table1[[#This Row],[Duration]]&lt;90,"Short",Table1[[#This Row],[Duration]]&lt;180,"Medium",Table1[[#This Row],[Duration]]&lt;=240,"Long",TRUE,"Seasons")</f>
        <v>Short</v>
      </c>
      <c r="P323" s="3" t="s">
        <v>3</v>
      </c>
    </row>
    <row r="324" spans="1:16" ht="56">
      <c r="A324" s="2" t="s">
        <v>1632</v>
      </c>
      <c r="B324" s="2" t="s">
        <v>4</v>
      </c>
      <c r="C324" s="3" t="s">
        <v>1633</v>
      </c>
      <c r="D324" s="3" t="s">
        <v>1634</v>
      </c>
      <c r="E324" s="3" t="s">
        <v>1635</v>
      </c>
      <c r="F324" s="3" t="s">
        <v>28</v>
      </c>
      <c r="G324" s="7" t="s">
        <v>1631</v>
      </c>
      <c r="H324" s="4">
        <v>2021</v>
      </c>
      <c r="I324" s="2">
        <v>2021</v>
      </c>
      <c r="J324" s="2">
        <f ca="1">YEAR(TODAY())-Table1[[#This Row],[Release_year]]</f>
        <v>5</v>
      </c>
      <c r="K324" s="2" t="s">
        <v>7</v>
      </c>
      <c r="L324" s="2" t="str">
        <f>_xlfn.XLOOKUP(Table1[[#This Row],[Rating]],Ratings!A$2:A$15,Ratings!B$2:B$15)</f>
        <v>Adult</v>
      </c>
      <c r="M324" s="2" t="str">
        <f>_xlfn.XLOOKUP(Table1[[#This Row],[Rating Category]],Recommendation!A$2:A$6,Recommendation!B$2:B$6)</f>
        <v>Restricted</v>
      </c>
      <c r="N324" s="2" t="s">
        <v>8</v>
      </c>
      <c r="O324" s="2" t="str" cm="1">
        <f t="array" ref="O324">_xlfn.IFS(Table1[[#This Row],[Duration]]&lt;90,"Short",Table1[[#This Row],[Duration]]&lt;180,"Medium",Table1[[#This Row],[Duration]]&lt;=240,"Long",TRUE,"Seasons")</f>
        <v>Seasons</v>
      </c>
      <c r="P324" s="3" t="s">
        <v>1636</v>
      </c>
    </row>
    <row r="325" spans="1:16" ht="56">
      <c r="A325" s="2" t="s">
        <v>1637</v>
      </c>
      <c r="B325" s="2" t="s">
        <v>0</v>
      </c>
      <c r="C325" s="3" t="s">
        <v>1638</v>
      </c>
      <c r="D325" s="3" t="s">
        <v>1639</v>
      </c>
      <c r="E325" s="3" t="s">
        <v>1640</v>
      </c>
      <c r="F325" s="3" t="s">
        <v>235</v>
      </c>
      <c r="G325" s="7" t="s">
        <v>1631</v>
      </c>
      <c r="H325" s="4">
        <v>2021</v>
      </c>
      <c r="I325" s="2">
        <v>2021</v>
      </c>
      <c r="J325" s="2">
        <f ca="1">YEAR(TODAY())-Table1[[#This Row],[Release_year]]</f>
        <v>5</v>
      </c>
      <c r="K325" s="2" t="s">
        <v>29</v>
      </c>
      <c r="L325" s="2" t="str">
        <f>_xlfn.XLOOKUP(Table1[[#This Row],[Rating]],Ratings!A$2:A$15,Ratings!B$2:B$15)</f>
        <v>Teen</v>
      </c>
      <c r="M325" s="2" t="str">
        <f>_xlfn.XLOOKUP(Table1[[#This Row],[Rating Category]],Recommendation!A$2:A$6,Recommendation!B$2:B$6)</f>
        <v>Guidance</v>
      </c>
      <c r="N325" s="2">
        <v>103</v>
      </c>
      <c r="O325" s="2" t="str" cm="1">
        <f t="array" ref="O325">_xlfn.IFS(Table1[[#This Row],[Duration]]&lt;90,"Short",Table1[[#This Row],[Duration]]&lt;180,"Medium",Table1[[#This Row],[Duration]]&lt;=240,"Long",TRUE,"Seasons")</f>
        <v>Medium</v>
      </c>
      <c r="P325" s="3" t="s">
        <v>63</v>
      </c>
    </row>
    <row r="326" spans="1:16" ht="56">
      <c r="A326" s="2" t="s">
        <v>1641</v>
      </c>
      <c r="B326" s="2" t="s">
        <v>0</v>
      </c>
      <c r="C326" s="3" t="s">
        <v>1642</v>
      </c>
      <c r="D326" s="3" t="s">
        <v>1643</v>
      </c>
      <c r="E326" s="3" t="s">
        <v>1644</v>
      </c>
      <c r="F326" s="3" t="s">
        <v>5</v>
      </c>
      <c r="G326" s="7" t="s">
        <v>1631</v>
      </c>
      <c r="H326" s="4">
        <v>2021</v>
      </c>
      <c r="I326" s="2">
        <v>2021</v>
      </c>
      <c r="J326" s="2">
        <f ca="1">YEAR(TODAY())-Table1[[#This Row],[Release_year]]</f>
        <v>5</v>
      </c>
      <c r="K326" s="2" t="s">
        <v>29</v>
      </c>
      <c r="L326" s="2" t="str">
        <f>_xlfn.XLOOKUP(Table1[[#This Row],[Rating]],Ratings!A$2:A$15,Ratings!B$2:B$15)</f>
        <v>Teen</v>
      </c>
      <c r="M326" s="2" t="str">
        <f>_xlfn.XLOOKUP(Table1[[#This Row],[Rating Category]],Recommendation!A$2:A$6,Recommendation!B$2:B$6)</f>
        <v>Guidance</v>
      </c>
      <c r="N326" s="2">
        <v>94</v>
      </c>
      <c r="O326" s="2" t="str" cm="1">
        <f t="array" ref="O326">_xlfn.IFS(Table1[[#This Row],[Duration]]&lt;90,"Short",Table1[[#This Row],[Duration]]&lt;180,"Medium",Table1[[#This Row],[Duration]]&lt;=240,"Long",TRUE,"Seasons")</f>
        <v>Medium</v>
      </c>
      <c r="P326" s="3" t="s">
        <v>63</v>
      </c>
    </row>
    <row r="327" spans="1:16" ht="56">
      <c r="A327" s="2" t="s">
        <v>1645</v>
      </c>
      <c r="B327" s="2" t="s">
        <v>0</v>
      </c>
      <c r="C327" s="3" t="s">
        <v>1646</v>
      </c>
      <c r="D327" s="3" t="s">
        <v>1647</v>
      </c>
      <c r="E327" s="3" t="s">
        <v>1648</v>
      </c>
      <c r="F327" s="3" t="s">
        <v>248</v>
      </c>
      <c r="G327" s="7" t="s">
        <v>1631</v>
      </c>
      <c r="H327" s="4">
        <v>2021</v>
      </c>
      <c r="I327" s="2">
        <v>2021</v>
      </c>
      <c r="J327" s="2">
        <f ca="1">YEAR(TODAY())-Table1[[#This Row],[Release_year]]</f>
        <v>5</v>
      </c>
      <c r="K327" s="2" t="s">
        <v>7</v>
      </c>
      <c r="L327" s="2" t="str">
        <f>_xlfn.XLOOKUP(Table1[[#This Row],[Rating]],Ratings!A$2:A$15,Ratings!B$2:B$15)</f>
        <v>Adult</v>
      </c>
      <c r="M327" s="2" t="str">
        <f>_xlfn.XLOOKUP(Table1[[#This Row],[Rating Category]],Recommendation!A$2:A$6,Recommendation!B$2:B$6)</f>
        <v>Restricted</v>
      </c>
      <c r="N327" s="2">
        <v>112</v>
      </c>
      <c r="O327" s="2" t="str" cm="1">
        <f t="array" ref="O327">_xlfn.IFS(Table1[[#This Row],[Duration]]&lt;90,"Short",Table1[[#This Row],[Duration]]&lt;180,"Medium",Table1[[#This Row],[Duration]]&lt;=240,"Long",TRUE,"Seasons")</f>
        <v>Medium</v>
      </c>
      <c r="P327" s="3" t="s">
        <v>384</v>
      </c>
    </row>
    <row r="328" spans="1:16" ht="14">
      <c r="A328" s="2" t="s">
        <v>1649</v>
      </c>
      <c r="B328" s="2" t="s">
        <v>0</v>
      </c>
      <c r="C328" s="3" t="s">
        <v>1650</v>
      </c>
      <c r="D328" s="3" t="s">
        <v>1651</v>
      </c>
      <c r="E328" s="3" t="s">
        <v>1652</v>
      </c>
      <c r="F328" s="3" t="s">
        <v>50</v>
      </c>
      <c r="G328" s="7" t="s">
        <v>1653</v>
      </c>
      <c r="H328" s="4">
        <v>2021</v>
      </c>
      <c r="I328" s="2">
        <v>2021</v>
      </c>
      <c r="J328" s="2">
        <f ca="1">YEAR(TODAY())-Table1[[#This Row],[Release_year]]</f>
        <v>5</v>
      </c>
      <c r="K328" s="2" t="s">
        <v>7</v>
      </c>
      <c r="L328" s="2" t="str">
        <f>_xlfn.XLOOKUP(Table1[[#This Row],[Rating]],Ratings!A$2:A$15,Ratings!B$2:B$15)</f>
        <v>Adult</v>
      </c>
      <c r="M328" s="2" t="str">
        <f>_xlfn.XLOOKUP(Table1[[#This Row],[Rating Category]],Recommendation!A$2:A$6,Recommendation!B$2:B$6)</f>
        <v>Restricted</v>
      </c>
      <c r="N328" s="2">
        <v>49</v>
      </c>
      <c r="O328" s="2" t="str" cm="1">
        <f t="array" ref="O328">_xlfn.IFS(Table1[[#This Row],[Duration]]&lt;90,"Short",Table1[[#This Row],[Duration]]&lt;180,"Medium",Table1[[#This Row],[Duration]]&lt;=240,"Long",TRUE,"Seasons")</f>
        <v>Short</v>
      </c>
      <c r="P328" s="3" t="s">
        <v>683</v>
      </c>
    </row>
    <row r="329" spans="1:16" ht="56">
      <c r="A329" s="2" t="s">
        <v>1654</v>
      </c>
      <c r="B329" s="2" t="s">
        <v>0</v>
      </c>
      <c r="C329" s="3" t="s">
        <v>1655</v>
      </c>
      <c r="D329" s="3" t="s">
        <v>1656</v>
      </c>
      <c r="E329" s="3" t="s">
        <v>1657</v>
      </c>
      <c r="F329" s="3" t="s">
        <v>1409</v>
      </c>
      <c r="G329" s="7" t="s">
        <v>1653</v>
      </c>
      <c r="H329" s="4">
        <v>2021</v>
      </c>
      <c r="I329" s="2">
        <v>2021</v>
      </c>
      <c r="J329" s="2">
        <f ca="1">YEAR(TODAY())-Table1[[#This Row],[Release_year]]</f>
        <v>5</v>
      </c>
      <c r="K329" s="2" t="s">
        <v>7</v>
      </c>
      <c r="L329" s="2" t="str">
        <f>_xlfn.XLOOKUP(Table1[[#This Row],[Rating]],Ratings!A$2:A$15,Ratings!B$2:B$15)</f>
        <v>Adult</v>
      </c>
      <c r="M329" s="2" t="str">
        <f>_xlfn.XLOOKUP(Table1[[#This Row],[Rating Category]],Recommendation!A$2:A$6,Recommendation!B$2:B$6)</f>
        <v>Restricted</v>
      </c>
      <c r="N329" s="2">
        <v>111</v>
      </c>
      <c r="O329" s="2" t="str" cm="1">
        <f t="array" ref="O329">_xlfn.IFS(Table1[[#This Row],[Duration]]&lt;90,"Short",Table1[[#This Row],[Duration]]&lt;180,"Medium",Table1[[#This Row],[Duration]]&lt;=240,"Long",TRUE,"Seasons")</f>
        <v>Medium</v>
      </c>
      <c r="P329" s="3" t="s">
        <v>192</v>
      </c>
    </row>
    <row r="330" spans="1:16" ht="56">
      <c r="A330" s="2" t="s">
        <v>1658</v>
      </c>
      <c r="B330" s="2" t="s">
        <v>0</v>
      </c>
      <c r="C330" s="3" t="s">
        <v>1659</v>
      </c>
      <c r="D330" s="3" t="s">
        <v>1660</v>
      </c>
      <c r="E330" s="3" t="s">
        <v>1660</v>
      </c>
      <c r="F330" s="3" t="s">
        <v>1599</v>
      </c>
      <c r="G330" s="7" t="s">
        <v>1653</v>
      </c>
      <c r="H330" s="4">
        <v>2021</v>
      </c>
      <c r="I330" s="2">
        <v>2021</v>
      </c>
      <c r="J330" s="2">
        <f ca="1">YEAR(TODAY())-Table1[[#This Row],[Release_year]]</f>
        <v>5</v>
      </c>
      <c r="K330" s="2" t="s">
        <v>29</v>
      </c>
      <c r="L330" s="2" t="str">
        <f>_xlfn.XLOOKUP(Table1[[#This Row],[Rating]],Ratings!A$2:A$15,Ratings!B$2:B$15)</f>
        <v>Teen</v>
      </c>
      <c r="M330" s="2" t="str">
        <f>_xlfn.XLOOKUP(Table1[[#This Row],[Rating Category]],Recommendation!A$2:A$6,Recommendation!B$2:B$6)</f>
        <v>Guidance</v>
      </c>
      <c r="N330" s="2">
        <v>72</v>
      </c>
      <c r="O330" s="2" t="str" cm="1">
        <f t="array" ref="O330">_xlfn.IFS(Table1[[#This Row],[Duration]]&lt;90,"Short",Table1[[#This Row],[Duration]]&lt;180,"Medium",Table1[[#This Row],[Duration]]&lt;=240,"Long",TRUE,"Seasons")</f>
        <v>Short</v>
      </c>
      <c r="P330" s="3" t="s">
        <v>1066</v>
      </c>
    </row>
    <row r="331" spans="1:16" ht="42">
      <c r="A331" s="2" t="s">
        <v>1661</v>
      </c>
      <c r="B331" s="2" t="s">
        <v>0</v>
      </c>
      <c r="C331" s="3" t="s">
        <v>1662</v>
      </c>
      <c r="D331" s="3" t="s">
        <v>1663</v>
      </c>
      <c r="E331" s="3" t="s">
        <v>1664</v>
      </c>
      <c r="F331" s="3" t="s">
        <v>1500</v>
      </c>
      <c r="G331" s="7" t="s">
        <v>1653</v>
      </c>
      <c r="H331" s="4">
        <v>2021</v>
      </c>
      <c r="I331" s="2">
        <v>2019</v>
      </c>
      <c r="J331" s="2">
        <f ca="1">YEAR(TODAY())-Table1[[#This Row],[Release_year]]</f>
        <v>7</v>
      </c>
      <c r="K331" s="2" t="s">
        <v>7</v>
      </c>
      <c r="L331" s="2" t="str">
        <f>_xlfn.XLOOKUP(Table1[[#This Row],[Rating]],Ratings!A$2:A$15,Ratings!B$2:B$15)</f>
        <v>Adult</v>
      </c>
      <c r="M331" s="2" t="str">
        <f>_xlfn.XLOOKUP(Table1[[#This Row],[Rating Category]],Recommendation!A$2:A$6,Recommendation!B$2:B$6)</f>
        <v>Restricted</v>
      </c>
      <c r="N331" s="2">
        <v>78</v>
      </c>
      <c r="O331" s="2" t="str" cm="1">
        <f t="array" ref="O331">_xlfn.IFS(Table1[[#This Row],[Duration]]&lt;90,"Short",Table1[[#This Row],[Duration]]&lt;180,"Medium",Table1[[#This Row],[Duration]]&lt;=240,"Long",TRUE,"Seasons")</f>
        <v>Short</v>
      </c>
      <c r="P331" s="3" t="s">
        <v>89</v>
      </c>
    </row>
    <row r="332" spans="1:16" ht="42">
      <c r="A332" s="2" t="s">
        <v>1665</v>
      </c>
      <c r="B332" s="2" t="s">
        <v>0</v>
      </c>
      <c r="C332" s="3" t="s">
        <v>1666</v>
      </c>
      <c r="D332" s="3" t="s">
        <v>1667</v>
      </c>
      <c r="E332" s="3" t="s">
        <v>1668</v>
      </c>
      <c r="F332" s="3" t="s">
        <v>1</v>
      </c>
      <c r="G332" s="7" t="s">
        <v>1669</v>
      </c>
      <c r="H332" s="4">
        <v>2021</v>
      </c>
      <c r="I332" s="2">
        <v>2020</v>
      </c>
      <c r="J332" s="2">
        <f ca="1">YEAR(TODAY())-Table1[[#This Row],[Release_year]]</f>
        <v>6</v>
      </c>
      <c r="K332" s="2" t="s">
        <v>2</v>
      </c>
      <c r="L332" s="2" t="str">
        <f>_xlfn.XLOOKUP(Table1[[#This Row],[Rating]],Ratings!A$2:A$15,Ratings!B$2:B$15)</f>
        <v>Teen</v>
      </c>
      <c r="M332" s="2" t="str">
        <f>_xlfn.XLOOKUP(Table1[[#This Row],[Rating Category]],Recommendation!A$2:A$6,Recommendation!B$2:B$6)</f>
        <v>Guidance</v>
      </c>
      <c r="N332" s="2">
        <v>101</v>
      </c>
      <c r="O332" s="2" t="str" cm="1">
        <f t="array" ref="O332">_xlfn.IFS(Table1[[#This Row],[Duration]]&lt;90,"Short",Table1[[#This Row],[Duration]]&lt;180,"Medium",Table1[[#This Row],[Duration]]&lt;=240,"Long",TRUE,"Seasons")</f>
        <v>Medium</v>
      </c>
      <c r="P332" s="3" t="s">
        <v>1670</v>
      </c>
    </row>
    <row r="333" spans="1:16" ht="56">
      <c r="A333" s="2" t="s">
        <v>1671</v>
      </c>
      <c r="B333" s="2" t="s">
        <v>0</v>
      </c>
      <c r="C333" s="3" t="s">
        <v>1672</v>
      </c>
      <c r="D333" s="3" t="s">
        <v>1673</v>
      </c>
      <c r="E333" s="3" t="s">
        <v>1674</v>
      </c>
      <c r="F333" s="3" t="s">
        <v>1</v>
      </c>
      <c r="G333" s="7" t="s">
        <v>1669</v>
      </c>
      <c r="H333" s="4">
        <v>2021</v>
      </c>
      <c r="I333" s="2">
        <v>2012</v>
      </c>
      <c r="J333" s="2">
        <f ca="1">YEAR(TODAY())-Table1[[#This Row],[Release_year]]</f>
        <v>14</v>
      </c>
      <c r="K333" s="2" t="s">
        <v>7</v>
      </c>
      <c r="L333" s="2" t="str">
        <f>_xlfn.XLOOKUP(Table1[[#This Row],[Rating]],Ratings!A$2:A$15,Ratings!B$2:B$15)</f>
        <v>Adult</v>
      </c>
      <c r="M333" s="2" t="str">
        <f>_xlfn.XLOOKUP(Table1[[#This Row],[Rating Category]],Recommendation!A$2:A$6,Recommendation!B$2:B$6)</f>
        <v>Restricted</v>
      </c>
      <c r="N333" s="2">
        <v>110</v>
      </c>
      <c r="O333" s="2" t="str" cm="1">
        <f t="array" ref="O333">_xlfn.IFS(Table1[[#This Row],[Duration]]&lt;90,"Short",Table1[[#This Row],[Duration]]&lt;180,"Medium",Table1[[#This Row],[Duration]]&lt;=240,"Long",TRUE,"Seasons")</f>
        <v>Medium</v>
      </c>
      <c r="P333" s="3" t="s">
        <v>1675</v>
      </c>
    </row>
    <row r="334" spans="1:16" ht="56">
      <c r="A334" s="2" t="s">
        <v>1676</v>
      </c>
      <c r="B334" s="2" t="s">
        <v>0</v>
      </c>
      <c r="C334" s="3" t="s">
        <v>1677</v>
      </c>
      <c r="D334" s="3" t="s">
        <v>1678</v>
      </c>
      <c r="E334" s="3" t="s">
        <v>1679</v>
      </c>
      <c r="F334" s="3" t="s">
        <v>1</v>
      </c>
      <c r="G334" s="7" t="s">
        <v>1669</v>
      </c>
      <c r="H334" s="4">
        <v>2021</v>
      </c>
      <c r="I334" s="2">
        <v>2001</v>
      </c>
      <c r="J334" s="2">
        <f ca="1">YEAR(TODAY())-Table1[[#This Row],[Release_year]]</f>
        <v>25</v>
      </c>
      <c r="K334" s="2" t="s">
        <v>2</v>
      </c>
      <c r="L334" s="2" t="str">
        <f>_xlfn.XLOOKUP(Table1[[#This Row],[Rating]],Ratings!A$2:A$15,Ratings!B$2:B$15)</f>
        <v>Teen</v>
      </c>
      <c r="M334" s="2" t="str">
        <f>_xlfn.XLOOKUP(Table1[[#This Row],[Rating Category]],Recommendation!A$2:A$6,Recommendation!B$2:B$6)</f>
        <v>Guidance</v>
      </c>
      <c r="N334" s="2">
        <v>94</v>
      </c>
      <c r="O334" s="2" t="str" cm="1">
        <f t="array" ref="O334">_xlfn.IFS(Table1[[#This Row],[Duration]]&lt;90,"Short",Table1[[#This Row],[Duration]]&lt;180,"Medium",Table1[[#This Row],[Duration]]&lt;=240,"Long",TRUE,"Seasons")</f>
        <v>Medium</v>
      </c>
      <c r="P334" s="3" t="s">
        <v>125</v>
      </c>
    </row>
    <row r="335" spans="1:16" ht="56">
      <c r="A335" s="2" t="s">
        <v>1680</v>
      </c>
      <c r="B335" s="2" t="s">
        <v>0</v>
      </c>
      <c r="C335" s="3" t="s">
        <v>1681</v>
      </c>
      <c r="D335" s="3" t="s">
        <v>1682</v>
      </c>
      <c r="E335" s="3" t="s">
        <v>1683</v>
      </c>
      <c r="F335" s="3" t="s">
        <v>1</v>
      </c>
      <c r="G335" s="7" t="s">
        <v>1669</v>
      </c>
      <c r="H335" s="4">
        <v>2021</v>
      </c>
      <c r="I335" s="2">
        <v>2009</v>
      </c>
      <c r="J335" s="2">
        <f ca="1">YEAR(TODAY())-Table1[[#This Row],[Release_year]]</f>
        <v>17</v>
      </c>
      <c r="K335" s="2" t="s">
        <v>7</v>
      </c>
      <c r="L335" s="2" t="str">
        <f>_xlfn.XLOOKUP(Table1[[#This Row],[Rating]],Ratings!A$2:A$15,Ratings!B$2:B$15)</f>
        <v>Adult</v>
      </c>
      <c r="M335" s="2" t="str">
        <f>_xlfn.XLOOKUP(Table1[[#This Row],[Rating Category]],Recommendation!A$2:A$6,Recommendation!B$2:B$6)</f>
        <v>Restricted</v>
      </c>
      <c r="N335" s="2">
        <v>70</v>
      </c>
      <c r="O335" s="2" t="str" cm="1">
        <f t="array" ref="O335">_xlfn.IFS(Table1[[#This Row],[Duration]]&lt;90,"Short",Table1[[#This Row],[Duration]]&lt;180,"Medium",Table1[[#This Row],[Duration]]&lt;=240,"Long",TRUE,"Seasons")</f>
        <v>Short</v>
      </c>
      <c r="P335" s="3" t="s">
        <v>1684</v>
      </c>
    </row>
    <row r="336" spans="1:16" ht="56">
      <c r="A336" s="2" t="s">
        <v>1685</v>
      </c>
      <c r="B336" s="2" t="s">
        <v>0</v>
      </c>
      <c r="C336" s="3" t="s">
        <v>1686</v>
      </c>
      <c r="D336" s="3" t="s">
        <v>1687</v>
      </c>
      <c r="E336" s="3" t="s">
        <v>1688</v>
      </c>
      <c r="F336" s="3" t="s">
        <v>1</v>
      </c>
      <c r="G336" s="7" t="s">
        <v>1669</v>
      </c>
      <c r="H336" s="4">
        <v>2021</v>
      </c>
      <c r="I336" s="2">
        <v>2000</v>
      </c>
      <c r="J336" s="2">
        <f ca="1">YEAR(TODAY())-Table1[[#This Row],[Release_year]]</f>
        <v>26</v>
      </c>
      <c r="K336" s="2" t="s">
        <v>2</v>
      </c>
      <c r="L336" s="2" t="str">
        <f>_xlfn.XLOOKUP(Table1[[#This Row],[Rating]],Ratings!A$2:A$15,Ratings!B$2:B$15)</f>
        <v>Teen</v>
      </c>
      <c r="M336" s="2" t="str">
        <f>_xlfn.XLOOKUP(Table1[[#This Row],[Rating Category]],Recommendation!A$2:A$6,Recommendation!B$2:B$6)</f>
        <v>Guidance</v>
      </c>
      <c r="N336" s="2">
        <v>118</v>
      </c>
      <c r="O336" s="2" t="str" cm="1">
        <f t="array" ref="O336">_xlfn.IFS(Table1[[#This Row],[Duration]]&lt;90,"Short",Table1[[#This Row],[Duration]]&lt;180,"Medium",Table1[[#This Row],[Duration]]&lt;=240,"Long",TRUE,"Seasons")</f>
        <v>Medium</v>
      </c>
      <c r="P336" s="3" t="s">
        <v>1689</v>
      </c>
    </row>
    <row r="337" spans="1:16" ht="42">
      <c r="A337" s="2" t="s">
        <v>1690</v>
      </c>
      <c r="B337" s="2" t="s">
        <v>0</v>
      </c>
      <c r="C337" s="3" t="s">
        <v>1691</v>
      </c>
      <c r="D337" s="3" t="s">
        <v>1692</v>
      </c>
      <c r="E337" s="3" t="s">
        <v>1693</v>
      </c>
      <c r="F337" s="3" t="s">
        <v>744</v>
      </c>
      <c r="G337" s="7" t="s">
        <v>1669</v>
      </c>
      <c r="H337" s="4">
        <v>2021</v>
      </c>
      <c r="I337" s="2">
        <v>1997</v>
      </c>
      <c r="J337" s="2">
        <f ca="1">YEAR(TODAY())-Table1[[#This Row],[Release_year]]</f>
        <v>29</v>
      </c>
      <c r="K337" s="2" t="s">
        <v>124</v>
      </c>
      <c r="L337" s="2" t="str">
        <f>_xlfn.XLOOKUP(Table1[[#This Row],[Rating]],Ratings!A$2:A$15,Ratings!B$2:B$15)</f>
        <v>Adult</v>
      </c>
      <c r="M337" s="2" t="str">
        <f>_xlfn.XLOOKUP(Table1[[#This Row],[Rating Category]],Recommendation!A$2:A$6,Recommendation!B$2:B$6)</f>
        <v>Restricted</v>
      </c>
      <c r="N337" s="2">
        <v>103</v>
      </c>
      <c r="O337" s="2" t="str" cm="1">
        <f t="array" ref="O337">_xlfn.IFS(Table1[[#This Row],[Duration]]&lt;90,"Short",Table1[[#This Row],[Duration]]&lt;180,"Medium",Table1[[#This Row],[Duration]]&lt;=240,"Long",TRUE,"Seasons")</f>
        <v>Medium</v>
      </c>
      <c r="P337" s="3" t="s">
        <v>264</v>
      </c>
    </row>
    <row r="338" spans="1:16" ht="56">
      <c r="A338" s="2" t="s">
        <v>1694</v>
      </c>
      <c r="B338" s="2" t="s">
        <v>0</v>
      </c>
      <c r="C338" s="3" t="s">
        <v>1695</v>
      </c>
      <c r="D338" s="3" t="s">
        <v>1696</v>
      </c>
      <c r="E338" s="3" t="s">
        <v>1697</v>
      </c>
      <c r="F338" s="3" t="s">
        <v>750</v>
      </c>
      <c r="G338" s="7" t="s">
        <v>1669</v>
      </c>
      <c r="H338" s="4">
        <v>2021</v>
      </c>
      <c r="I338" s="2">
        <v>2021</v>
      </c>
      <c r="J338" s="2">
        <f ca="1">YEAR(TODAY())-Table1[[#This Row],[Release_year]]</f>
        <v>5</v>
      </c>
      <c r="K338" s="2" t="s">
        <v>7</v>
      </c>
      <c r="L338" s="2" t="str">
        <f>_xlfn.XLOOKUP(Table1[[#This Row],[Rating]],Ratings!A$2:A$15,Ratings!B$2:B$15)</f>
        <v>Adult</v>
      </c>
      <c r="M338" s="2" t="str">
        <f>_xlfn.XLOOKUP(Table1[[#This Row],[Rating Category]],Recommendation!A$2:A$6,Recommendation!B$2:B$6)</f>
        <v>Restricted</v>
      </c>
      <c r="N338" s="2">
        <v>95</v>
      </c>
      <c r="O338" s="2" t="str" cm="1">
        <f t="array" ref="O338">_xlfn.IFS(Table1[[#This Row],[Duration]]&lt;90,"Short",Table1[[#This Row],[Duration]]&lt;180,"Medium",Table1[[#This Row],[Duration]]&lt;=240,"Long",TRUE,"Seasons")</f>
        <v>Medium</v>
      </c>
      <c r="P338" s="3" t="s">
        <v>66</v>
      </c>
    </row>
    <row r="339" spans="1:16" ht="42">
      <c r="A339" s="2" t="s">
        <v>1698</v>
      </c>
      <c r="B339" s="2" t="s">
        <v>0</v>
      </c>
      <c r="C339" s="3" t="s">
        <v>1699</v>
      </c>
      <c r="D339" s="3" t="s">
        <v>1700</v>
      </c>
      <c r="E339" s="3" t="s">
        <v>1701</v>
      </c>
      <c r="F339" s="3" t="s">
        <v>287</v>
      </c>
      <c r="G339" s="7" t="s">
        <v>1669</v>
      </c>
      <c r="H339" s="4">
        <v>2021</v>
      </c>
      <c r="I339" s="2">
        <v>2011</v>
      </c>
      <c r="J339" s="2">
        <f ca="1">YEAR(TODAY())-Table1[[#This Row],[Release_year]]</f>
        <v>15</v>
      </c>
      <c r="K339" s="2" t="s">
        <v>7</v>
      </c>
      <c r="L339" s="2" t="str">
        <f>_xlfn.XLOOKUP(Table1[[#This Row],[Rating]],Ratings!A$2:A$15,Ratings!B$2:B$15)</f>
        <v>Adult</v>
      </c>
      <c r="M339" s="2" t="str">
        <f>_xlfn.XLOOKUP(Table1[[#This Row],[Rating Category]],Recommendation!A$2:A$6,Recommendation!B$2:B$6)</f>
        <v>Restricted</v>
      </c>
      <c r="N339" s="2">
        <v>93</v>
      </c>
      <c r="O339" s="2" t="str" cm="1">
        <f t="array" ref="O339">_xlfn.IFS(Table1[[#This Row],[Duration]]&lt;90,"Short",Table1[[#This Row],[Duration]]&lt;180,"Medium",Table1[[#This Row],[Duration]]&lt;=240,"Long",TRUE,"Seasons")</f>
        <v>Medium</v>
      </c>
      <c r="P339" s="3" t="s">
        <v>269</v>
      </c>
    </row>
    <row r="340" spans="1:16" ht="56">
      <c r="A340" s="2" t="s">
        <v>1702</v>
      </c>
      <c r="B340" s="2" t="s">
        <v>0</v>
      </c>
      <c r="C340" s="3" t="s">
        <v>1703</v>
      </c>
      <c r="D340" s="3" t="s">
        <v>1704</v>
      </c>
      <c r="E340" s="3" t="s">
        <v>1705</v>
      </c>
      <c r="F340" s="3" t="s">
        <v>1</v>
      </c>
      <c r="G340" s="7" t="s">
        <v>1669</v>
      </c>
      <c r="H340" s="4">
        <v>2021</v>
      </c>
      <c r="I340" s="2">
        <v>2013</v>
      </c>
      <c r="J340" s="2">
        <f ca="1">YEAR(TODAY())-Table1[[#This Row],[Release_year]]</f>
        <v>13</v>
      </c>
      <c r="K340" s="2" t="s">
        <v>124</v>
      </c>
      <c r="L340" s="2" t="str">
        <f>_xlfn.XLOOKUP(Table1[[#This Row],[Rating]],Ratings!A$2:A$15,Ratings!B$2:B$15)</f>
        <v>Adult</v>
      </c>
      <c r="M340" s="2" t="str">
        <f>_xlfn.XLOOKUP(Table1[[#This Row],[Rating Category]],Recommendation!A$2:A$6,Recommendation!B$2:B$6)</f>
        <v>Restricted</v>
      </c>
      <c r="N340" s="2">
        <v>101</v>
      </c>
      <c r="O340" s="2" t="str" cm="1">
        <f t="array" ref="O340">_xlfn.IFS(Table1[[#This Row],[Duration]]&lt;90,"Short",Table1[[#This Row],[Duration]]&lt;180,"Medium",Table1[[#This Row],[Duration]]&lt;=240,"Long",TRUE,"Seasons")</f>
        <v>Medium</v>
      </c>
      <c r="P340" s="3" t="s">
        <v>98</v>
      </c>
    </row>
    <row r="341" spans="1:16" ht="42">
      <c r="A341" s="2" t="s">
        <v>1706</v>
      </c>
      <c r="B341" s="2" t="s">
        <v>0</v>
      </c>
      <c r="C341" s="3" t="s">
        <v>1707</v>
      </c>
      <c r="D341" s="3" t="s">
        <v>1708</v>
      </c>
      <c r="E341" s="3" t="s">
        <v>1709</v>
      </c>
      <c r="F341" s="3" t="s">
        <v>1</v>
      </c>
      <c r="G341" s="7" t="s">
        <v>1669</v>
      </c>
      <c r="H341" s="4">
        <v>2021</v>
      </c>
      <c r="I341" s="2">
        <v>2003</v>
      </c>
      <c r="J341" s="2">
        <f ca="1">YEAR(TODAY())-Table1[[#This Row],[Release_year]]</f>
        <v>23</v>
      </c>
      <c r="K341" s="2" t="s">
        <v>124</v>
      </c>
      <c r="L341" s="2" t="str">
        <f>_xlfn.XLOOKUP(Table1[[#This Row],[Rating]],Ratings!A$2:A$15,Ratings!B$2:B$15)</f>
        <v>Adult</v>
      </c>
      <c r="M341" s="2" t="str">
        <f>_xlfn.XLOOKUP(Table1[[#This Row],[Rating Category]],Recommendation!A$2:A$6,Recommendation!B$2:B$6)</f>
        <v>Restricted</v>
      </c>
      <c r="N341" s="2">
        <v>101</v>
      </c>
      <c r="O341" s="2" t="str" cm="1">
        <f t="array" ref="O341">_xlfn.IFS(Table1[[#This Row],[Duration]]&lt;90,"Short",Table1[[#This Row],[Duration]]&lt;180,"Medium",Table1[[#This Row],[Duration]]&lt;=240,"Long",TRUE,"Seasons")</f>
        <v>Medium</v>
      </c>
      <c r="P341" s="3" t="s">
        <v>125</v>
      </c>
    </row>
    <row r="342" spans="1:16" ht="42">
      <c r="A342" s="2" t="s">
        <v>1710</v>
      </c>
      <c r="B342" s="2" t="s">
        <v>0</v>
      </c>
      <c r="C342" s="3" t="s">
        <v>1711</v>
      </c>
      <c r="D342" s="3" t="s">
        <v>1712</v>
      </c>
      <c r="E342" s="3" t="s">
        <v>1713</v>
      </c>
      <c r="F342" s="3" t="s">
        <v>1</v>
      </c>
      <c r="G342" s="7" t="s">
        <v>1669</v>
      </c>
      <c r="H342" s="4">
        <v>2021</v>
      </c>
      <c r="I342" s="2">
        <v>2001</v>
      </c>
      <c r="J342" s="2">
        <f ca="1">YEAR(TODAY())-Table1[[#This Row],[Release_year]]</f>
        <v>25</v>
      </c>
      <c r="K342" s="2" t="s">
        <v>2</v>
      </c>
      <c r="L342" s="2" t="str">
        <f>_xlfn.XLOOKUP(Table1[[#This Row],[Rating]],Ratings!A$2:A$15,Ratings!B$2:B$15)</f>
        <v>Teen</v>
      </c>
      <c r="M342" s="2" t="str">
        <f>_xlfn.XLOOKUP(Table1[[#This Row],[Rating Category]],Recommendation!A$2:A$6,Recommendation!B$2:B$6)</f>
        <v>Guidance</v>
      </c>
      <c r="N342" s="2">
        <v>89</v>
      </c>
      <c r="O342" s="2" t="str" cm="1">
        <f t="array" ref="O342">_xlfn.IFS(Table1[[#This Row],[Duration]]&lt;90,"Short",Table1[[#This Row],[Duration]]&lt;180,"Medium",Table1[[#This Row],[Duration]]&lt;=240,"Long",TRUE,"Seasons")</f>
        <v>Short</v>
      </c>
      <c r="P342" s="3" t="s">
        <v>51</v>
      </c>
    </row>
    <row r="343" spans="1:16" ht="14">
      <c r="A343" s="2" t="s">
        <v>1714</v>
      </c>
      <c r="B343" s="2" t="s">
        <v>0</v>
      </c>
      <c r="C343" s="3" t="s">
        <v>1715</v>
      </c>
      <c r="D343" s="3" t="s">
        <v>1716</v>
      </c>
      <c r="E343" s="3" t="s">
        <v>1717</v>
      </c>
      <c r="F343" s="3" t="s">
        <v>1</v>
      </c>
      <c r="G343" s="7" t="s">
        <v>1669</v>
      </c>
      <c r="H343" s="4">
        <v>2021</v>
      </c>
      <c r="I343" s="2">
        <v>2015</v>
      </c>
      <c r="J343" s="2">
        <f ca="1">YEAR(TODAY())-Table1[[#This Row],[Release_year]]</f>
        <v>11</v>
      </c>
      <c r="K343" s="2" t="s">
        <v>7</v>
      </c>
      <c r="L343" s="2" t="str">
        <f>_xlfn.XLOOKUP(Table1[[#This Row],[Rating]],Ratings!A$2:A$15,Ratings!B$2:B$15)</f>
        <v>Adult</v>
      </c>
      <c r="M343" s="2" t="str">
        <f>_xlfn.XLOOKUP(Table1[[#This Row],[Rating Category]],Recommendation!A$2:A$6,Recommendation!B$2:B$6)</f>
        <v>Restricted</v>
      </c>
      <c r="N343" s="2">
        <v>109</v>
      </c>
      <c r="O343" s="2" t="str" cm="1">
        <f t="array" ref="O343">_xlfn.IFS(Table1[[#This Row],[Duration]]&lt;90,"Short",Table1[[#This Row],[Duration]]&lt;180,"Medium",Table1[[#This Row],[Duration]]&lt;=240,"Long",TRUE,"Seasons")</f>
        <v>Medium</v>
      </c>
      <c r="P343" s="3" t="s">
        <v>3</v>
      </c>
    </row>
    <row r="344" spans="1:16" ht="140">
      <c r="A344" s="2" t="s">
        <v>1718</v>
      </c>
      <c r="B344" s="2" t="s">
        <v>0</v>
      </c>
      <c r="C344" s="3" t="s">
        <v>1719</v>
      </c>
      <c r="D344" s="3" t="s">
        <v>1720</v>
      </c>
      <c r="E344" s="3" t="s">
        <v>1721</v>
      </c>
      <c r="F344" s="3" t="s">
        <v>1</v>
      </c>
      <c r="G344" s="7" t="s">
        <v>1669</v>
      </c>
      <c r="H344" s="4">
        <v>2021</v>
      </c>
      <c r="I344" s="2">
        <v>2008</v>
      </c>
      <c r="J344" s="2">
        <f ca="1">YEAR(TODAY())-Table1[[#This Row],[Release_year]]</f>
        <v>18</v>
      </c>
      <c r="K344" s="2" t="s">
        <v>124</v>
      </c>
      <c r="L344" s="2" t="str">
        <f>_xlfn.XLOOKUP(Table1[[#This Row],[Rating]],Ratings!A$2:A$15,Ratings!B$2:B$15)</f>
        <v>Adult</v>
      </c>
      <c r="M344" s="2" t="str">
        <f>_xlfn.XLOOKUP(Table1[[#This Row],[Rating Category]],Recommendation!A$2:A$6,Recommendation!B$2:B$6)</f>
        <v>Restricted</v>
      </c>
      <c r="N344" s="2">
        <v>104</v>
      </c>
      <c r="O344" s="2" t="str" cm="1">
        <f t="array" ref="O344">_xlfn.IFS(Table1[[#This Row],[Duration]]&lt;90,"Short",Table1[[#This Row],[Duration]]&lt;180,"Medium",Table1[[#This Row],[Duration]]&lt;=240,"Long",TRUE,"Seasons")</f>
        <v>Medium</v>
      </c>
      <c r="P344" s="3" t="s">
        <v>98</v>
      </c>
    </row>
    <row r="345" spans="1:16" ht="56">
      <c r="A345" s="2" t="s">
        <v>1722</v>
      </c>
      <c r="B345" s="2" t="s">
        <v>0</v>
      </c>
      <c r="C345" s="3" t="s">
        <v>1723</v>
      </c>
      <c r="D345" s="3" t="s">
        <v>1724</v>
      </c>
      <c r="E345" s="3" t="s">
        <v>1725</v>
      </c>
      <c r="F345" s="3" t="s">
        <v>1</v>
      </c>
      <c r="G345" s="7" t="s">
        <v>1669</v>
      </c>
      <c r="H345" s="4">
        <v>2021</v>
      </c>
      <c r="I345" s="2">
        <v>2010</v>
      </c>
      <c r="J345" s="2">
        <f ca="1">YEAR(TODAY())-Table1[[#This Row],[Release_year]]</f>
        <v>16</v>
      </c>
      <c r="K345" s="2" t="s">
        <v>16</v>
      </c>
      <c r="L345" s="2" t="str">
        <f>_xlfn.XLOOKUP(Table1[[#This Row],[Rating]],Ratings!A$2:A$15,Ratings!B$2:B$15)</f>
        <v>Family</v>
      </c>
      <c r="M345" s="2" t="str">
        <f>_xlfn.XLOOKUP(Table1[[#This Row],[Rating Category]],Recommendation!A$2:A$6,Recommendation!B$2:B$6)</f>
        <v>Guidance</v>
      </c>
      <c r="N345" s="2">
        <v>90</v>
      </c>
      <c r="O345" s="2" t="str" cm="1">
        <f t="array" ref="O345">_xlfn.IFS(Table1[[#This Row],[Duration]]&lt;90,"Short",Table1[[#This Row],[Duration]]&lt;180,"Medium",Table1[[#This Row],[Duration]]&lt;=240,"Long",TRUE,"Seasons")</f>
        <v>Medium</v>
      </c>
      <c r="P345" s="3" t="s">
        <v>399</v>
      </c>
    </row>
    <row r="346" spans="1:16" ht="56">
      <c r="A346" s="2" t="s">
        <v>1726</v>
      </c>
      <c r="B346" s="2" t="s">
        <v>0</v>
      </c>
      <c r="C346" s="3" t="s">
        <v>1727</v>
      </c>
      <c r="D346" s="3" t="s">
        <v>1728</v>
      </c>
      <c r="E346" s="3" t="s">
        <v>1729</v>
      </c>
      <c r="F346" s="3" t="s">
        <v>1</v>
      </c>
      <c r="G346" s="7" t="s">
        <v>1669</v>
      </c>
      <c r="H346" s="4">
        <v>2021</v>
      </c>
      <c r="I346" s="2">
        <v>1997</v>
      </c>
      <c r="J346" s="2">
        <f ca="1">YEAR(TODAY())-Table1[[#This Row],[Release_year]]</f>
        <v>29</v>
      </c>
      <c r="K346" s="2" t="s">
        <v>2</v>
      </c>
      <c r="L346" s="2" t="str">
        <f>_xlfn.XLOOKUP(Table1[[#This Row],[Rating]],Ratings!A$2:A$15,Ratings!B$2:B$15)</f>
        <v>Teen</v>
      </c>
      <c r="M346" s="2" t="str">
        <f>_xlfn.XLOOKUP(Table1[[#This Row],[Rating Category]],Recommendation!A$2:A$6,Recommendation!B$2:B$6)</f>
        <v>Guidance</v>
      </c>
      <c r="N346" s="2">
        <v>109</v>
      </c>
      <c r="O346" s="2" t="str" cm="1">
        <f t="array" ref="O346">_xlfn.IFS(Table1[[#This Row],[Duration]]&lt;90,"Short",Table1[[#This Row],[Duration]]&lt;180,"Medium",Table1[[#This Row],[Duration]]&lt;=240,"Long",TRUE,"Seasons")</f>
        <v>Medium</v>
      </c>
      <c r="P346" s="3" t="s">
        <v>254</v>
      </c>
    </row>
    <row r="347" spans="1:16" ht="56">
      <c r="A347" s="2" t="s">
        <v>1730</v>
      </c>
      <c r="B347" s="2" t="s">
        <v>0</v>
      </c>
      <c r="C347" s="3" t="s">
        <v>1731</v>
      </c>
      <c r="D347" s="3" t="s">
        <v>1732</v>
      </c>
      <c r="E347" s="3" t="s">
        <v>1733</v>
      </c>
      <c r="F347" s="3" t="s">
        <v>132</v>
      </c>
      <c r="G347" s="7" t="s">
        <v>1669</v>
      </c>
      <c r="H347" s="4">
        <v>2021</v>
      </c>
      <c r="I347" s="2">
        <v>2019</v>
      </c>
      <c r="J347" s="2">
        <f ca="1">YEAR(TODAY())-Table1[[#This Row],[Release_year]]</f>
        <v>7</v>
      </c>
      <c r="K347" s="2" t="s">
        <v>29</v>
      </c>
      <c r="L347" s="2" t="str">
        <f>_xlfn.XLOOKUP(Table1[[#This Row],[Rating]],Ratings!A$2:A$15,Ratings!B$2:B$15)</f>
        <v>Teen</v>
      </c>
      <c r="M347" s="2" t="str">
        <f>_xlfn.XLOOKUP(Table1[[#This Row],[Rating Category]],Recommendation!A$2:A$6,Recommendation!B$2:B$6)</f>
        <v>Guidance</v>
      </c>
      <c r="N347" s="2">
        <v>145</v>
      </c>
      <c r="O347" s="2" t="str" cm="1">
        <f t="array" ref="O347">_xlfn.IFS(Table1[[#This Row],[Duration]]&lt;90,"Short",Table1[[#This Row],[Duration]]&lt;180,"Medium",Table1[[#This Row],[Duration]]&lt;=240,"Long",TRUE,"Seasons")</f>
        <v>Medium</v>
      </c>
      <c r="P347" s="3" t="s">
        <v>192</v>
      </c>
    </row>
    <row r="348" spans="1:16" ht="42">
      <c r="A348" s="2" t="s">
        <v>1734</v>
      </c>
      <c r="B348" s="2" t="s">
        <v>0</v>
      </c>
      <c r="C348" s="3" t="s">
        <v>1735</v>
      </c>
      <c r="D348" s="3" t="s">
        <v>1736</v>
      </c>
      <c r="E348" s="3" t="s">
        <v>1737</v>
      </c>
      <c r="F348" s="3" t="s">
        <v>1</v>
      </c>
      <c r="G348" s="7" t="s">
        <v>1669</v>
      </c>
      <c r="H348" s="4">
        <v>2021</v>
      </c>
      <c r="I348" s="2">
        <v>2011</v>
      </c>
      <c r="J348" s="2">
        <f ca="1">YEAR(TODAY())-Table1[[#This Row],[Release_year]]</f>
        <v>15</v>
      </c>
      <c r="K348" s="2" t="s">
        <v>124</v>
      </c>
      <c r="L348" s="2" t="str">
        <f>_xlfn.XLOOKUP(Table1[[#This Row],[Rating]],Ratings!A$2:A$15,Ratings!B$2:B$15)</f>
        <v>Adult</v>
      </c>
      <c r="M348" s="2" t="str">
        <f>_xlfn.XLOOKUP(Table1[[#This Row],[Rating Category]],Recommendation!A$2:A$6,Recommendation!B$2:B$6)</f>
        <v>Restricted</v>
      </c>
      <c r="N348" s="2">
        <v>88</v>
      </c>
      <c r="O348" s="2" t="str" cm="1">
        <f t="array" ref="O348">_xlfn.IFS(Table1[[#This Row],[Duration]]&lt;90,"Short",Table1[[#This Row],[Duration]]&lt;180,"Medium",Table1[[#This Row],[Duration]]&lt;=240,"Long",TRUE,"Seasons")</f>
        <v>Short</v>
      </c>
      <c r="P348" s="3" t="s">
        <v>1738</v>
      </c>
    </row>
    <row r="349" spans="1:16" ht="56">
      <c r="A349" s="2" t="s">
        <v>1739</v>
      </c>
      <c r="B349" s="2" t="s">
        <v>0</v>
      </c>
      <c r="C349" s="3" t="s">
        <v>1740</v>
      </c>
      <c r="D349" s="3" t="s">
        <v>1741</v>
      </c>
      <c r="E349" s="3" t="s">
        <v>1742</v>
      </c>
      <c r="F349" s="3" t="s">
        <v>1</v>
      </c>
      <c r="G349" s="7" t="s">
        <v>1669</v>
      </c>
      <c r="H349" s="4">
        <v>2021</v>
      </c>
      <c r="I349" s="2">
        <v>2001</v>
      </c>
      <c r="J349" s="2">
        <f ca="1">YEAR(TODAY())-Table1[[#This Row],[Release_year]]</f>
        <v>25</v>
      </c>
      <c r="K349" s="2" t="s">
        <v>2</v>
      </c>
      <c r="L349" s="2" t="str">
        <f>_xlfn.XLOOKUP(Table1[[#This Row],[Rating]],Ratings!A$2:A$15,Ratings!B$2:B$15)</f>
        <v>Teen</v>
      </c>
      <c r="M349" s="2" t="str">
        <f>_xlfn.XLOOKUP(Table1[[#This Row],[Rating Category]],Recommendation!A$2:A$6,Recommendation!B$2:B$6)</f>
        <v>Guidance</v>
      </c>
      <c r="N349" s="2">
        <v>132</v>
      </c>
      <c r="O349" s="2" t="str" cm="1">
        <f t="array" ref="O349">_xlfn.IFS(Table1[[#This Row],[Duration]]&lt;90,"Short",Table1[[#This Row],[Duration]]&lt;180,"Medium",Table1[[#This Row],[Duration]]&lt;=240,"Long",TRUE,"Seasons")</f>
        <v>Medium</v>
      </c>
      <c r="P349" s="3" t="s">
        <v>251</v>
      </c>
    </row>
    <row r="350" spans="1:16" ht="42">
      <c r="A350" s="2" t="s">
        <v>1743</v>
      </c>
      <c r="B350" s="2" t="s">
        <v>0</v>
      </c>
      <c r="C350" s="3" t="s">
        <v>1744</v>
      </c>
      <c r="D350" s="3" t="s">
        <v>1745</v>
      </c>
      <c r="E350" s="3" t="s">
        <v>1746</v>
      </c>
      <c r="F350" s="3" t="s">
        <v>1</v>
      </c>
      <c r="G350" s="7" t="s">
        <v>1669</v>
      </c>
      <c r="H350" s="4">
        <v>2021</v>
      </c>
      <c r="I350" s="2">
        <v>1997</v>
      </c>
      <c r="J350" s="2">
        <f ca="1">YEAR(TODAY())-Table1[[#This Row],[Release_year]]</f>
        <v>29</v>
      </c>
      <c r="K350" s="2" t="s">
        <v>124</v>
      </c>
      <c r="L350" s="2" t="str">
        <f>_xlfn.XLOOKUP(Table1[[#This Row],[Rating]],Ratings!A$2:A$15,Ratings!B$2:B$15)</f>
        <v>Adult</v>
      </c>
      <c r="M350" s="2" t="str">
        <f>_xlfn.XLOOKUP(Table1[[#This Row],[Rating Category]],Recommendation!A$2:A$6,Recommendation!B$2:B$6)</f>
        <v>Restricted</v>
      </c>
      <c r="N350" s="2">
        <v>109</v>
      </c>
      <c r="O350" s="2" t="str" cm="1">
        <f t="array" ref="O350">_xlfn.IFS(Table1[[#This Row],[Duration]]&lt;90,"Short",Table1[[#This Row],[Duration]]&lt;180,"Medium",Table1[[#This Row],[Duration]]&lt;=240,"Long",TRUE,"Seasons")</f>
        <v>Medium</v>
      </c>
      <c r="P350" s="3" t="s">
        <v>269</v>
      </c>
    </row>
    <row r="351" spans="1:16" ht="56">
      <c r="A351" s="2" t="s">
        <v>1747</v>
      </c>
      <c r="B351" s="2" t="s">
        <v>0</v>
      </c>
      <c r="C351" s="3" t="s">
        <v>1748</v>
      </c>
      <c r="D351" s="3" t="s">
        <v>888</v>
      </c>
      <c r="E351" s="3" t="s">
        <v>1749</v>
      </c>
      <c r="F351" s="3" t="s">
        <v>1</v>
      </c>
      <c r="G351" s="7" t="s">
        <v>1669</v>
      </c>
      <c r="H351" s="4">
        <v>2021</v>
      </c>
      <c r="I351" s="2">
        <v>2004</v>
      </c>
      <c r="J351" s="2">
        <f ca="1">YEAR(TODAY())-Table1[[#This Row],[Release_year]]</f>
        <v>22</v>
      </c>
      <c r="K351" s="2" t="s">
        <v>2</v>
      </c>
      <c r="L351" s="2" t="str">
        <f>_xlfn.XLOOKUP(Table1[[#This Row],[Rating]],Ratings!A$2:A$15,Ratings!B$2:B$15)</f>
        <v>Teen</v>
      </c>
      <c r="M351" s="2" t="str">
        <f>_xlfn.XLOOKUP(Table1[[#This Row],[Rating Category]],Recommendation!A$2:A$6,Recommendation!B$2:B$6)</f>
        <v>Guidance</v>
      </c>
      <c r="N351" s="2">
        <v>133</v>
      </c>
      <c r="O351" s="2" t="str" cm="1">
        <f t="array" ref="O351">_xlfn.IFS(Table1[[#This Row],[Duration]]&lt;90,"Short",Table1[[#This Row],[Duration]]&lt;180,"Medium",Table1[[#This Row],[Duration]]&lt;=240,"Long",TRUE,"Seasons")</f>
        <v>Medium</v>
      </c>
      <c r="P351" s="3" t="s">
        <v>885</v>
      </c>
    </row>
    <row r="352" spans="1:16" ht="56">
      <c r="A352" s="2" t="s">
        <v>1750</v>
      </c>
      <c r="B352" s="2" t="s">
        <v>0</v>
      </c>
      <c r="C352" s="3" t="s">
        <v>1751</v>
      </c>
      <c r="D352" s="3" t="s">
        <v>1752</v>
      </c>
      <c r="E352" s="3" t="s">
        <v>1753</v>
      </c>
      <c r="F352" s="3" t="s">
        <v>1</v>
      </c>
      <c r="G352" s="7" t="s">
        <v>1669</v>
      </c>
      <c r="H352" s="4">
        <v>2021</v>
      </c>
      <c r="I352" s="2">
        <v>2012</v>
      </c>
      <c r="J352" s="2">
        <f ca="1">YEAR(TODAY())-Table1[[#This Row],[Release_year]]</f>
        <v>14</v>
      </c>
      <c r="K352" s="2" t="s">
        <v>29</v>
      </c>
      <c r="L352" s="2" t="str">
        <f>_xlfn.XLOOKUP(Table1[[#This Row],[Rating]],Ratings!A$2:A$15,Ratings!B$2:B$15)</f>
        <v>Teen</v>
      </c>
      <c r="M352" s="2" t="str">
        <f>_xlfn.XLOOKUP(Table1[[#This Row],[Rating Category]],Recommendation!A$2:A$6,Recommendation!B$2:B$6)</f>
        <v>Guidance</v>
      </c>
      <c r="N352" s="2">
        <v>85</v>
      </c>
      <c r="O352" s="2" t="str" cm="1">
        <f t="array" ref="O352">_xlfn.IFS(Table1[[#This Row],[Duration]]&lt;90,"Short",Table1[[#This Row],[Duration]]&lt;180,"Medium",Table1[[#This Row],[Duration]]&lt;=240,"Long",TRUE,"Seasons")</f>
        <v>Short</v>
      </c>
      <c r="P352" s="3" t="s">
        <v>1675</v>
      </c>
    </row>
    <row r="353" spans="1:16" ht="56">
      <c r="A353" s="2" t="s">
        <v>1754</v>
      </c>
      <c r="B353" s="2" t="s">
        <v>0</v>
      </c>
      <c r="C353" s="3" t="s">
        <v>1755</v>
      </c>
      <c r="D353" s="3" t="s">
        <v>1756</v>
      </c>
      <c r="E353" s="3" t="s">
        <v>1757</v>
      </c>
      <c r="F353" s="3" t="s">
        <v>1</v>
      </c>
      <c r="G353" s="7" t="s">
        <v>1669</v>
      </c>
      <c r="H353" s="4">
        <v>2021</v>
      </c>
      <c r="I353" s="2">
        <v>2011</v>
      </c>
      <c r="J353" s="2">
        <f ca="1">YEAR(TODAY())-Table1[[#This Row],[Release_year]]</f>
        <v>15</v>
      </c>
      <c r="K353" s="2" t="s">
        <v>124</v>
      </c>
      <c r="L353" s="2" t="str">
        <f>_xlfn.XLOOKUP(Table1[[#This Row],[Rating]],Ratings!A$2:A$15,Ratings!B$2:B$15)</f>
        <v>Adult</v>
      </c>
      <c r="M353" s="2" t="str">
        <f>_xlfn.XLOOKUP(Table1[[#This Row],[Rating Category]],Recommendation!A$2:A$6,Recommendation!B$2:B$6)</f>
        <v>Restricted</v>
      </c>
      <c r="N353" s="2">
        <v>104</v>
      </c>
      <c r="O353" s="2" t="str" cm="1">
        <f t="array" ref="O353">_xlfn.IFS(Table1[[#This Row],[Duration]]&lt;90,"Short",Table1[[#This Row],[Duration]]&lt;180,"Medium",Table1[[#This Row],[Duration]]&lt;=240,"Long",TRUE,"Seasons")</f>
        <v>Medium</v>
      </c>
      <c r="P353" s="3" t="s">
        <v>1758</v>
      </c>
    </row>
    <row r="354" spans="1:16" ht="42">
      <c r="A354" s="2" t="s">
        <v>1759</v>
      </c>
      <c r="B354" s="2" t="s">
        <v>0</v>
      </c>
      <c r="C354" s="3" t="s">
        <v>1760</v>
      </c>
      <c r="D354" s="3" t="s">
        <v>1761</v>
      </c>
      <c r="E354" s="3" t="s">
        <v>1762</v>
      </c>
      <c r="F354" s="3" t="s">
        <v>1763</v>
      </c>
      <c r="G354" s="7" t="s">
        <v>1669</v>
      </c>
      <c r="H354" s="4">
        <v>2021</v>
      </c>
      <c r="I354" s="2">
        <v>2009</v>
      </c>
      <c r="J354" s="2">
        <f ca="1">YEAR(TODAY())-Table1[[#This Row],[Release_year]]</f>
        <v>17</v>
      </c>
      <c r="K354" s="2" t="s">
        <v>124</v>
      </c>
      <c r="L354" s="2" t="str">
        <f>_xlfn.XLOOKUP(Table1[[#This Row],[Rating]],Ratings!A$2:A$15,Ratings!B$2:B$15)</f>
        <v>Adult</v>
      </c>
      <c r="M354" s="2" t="str">
        <f>_xlfn.XLOOKUP(Table1[[#This Row],[Rating Category]],Recommendation!A$2:A$6,Recommendation!B$2:B$6)</f>
        <v>Restricted</v>
      </c>
      <c r="N354" s="2">
        <v>99</v>
      </c>
      <c r="O354" s="2" t="str" cm="1">
        <f t="array" ref="O354">_xlfn.IFS(Table1[[#This Row],[Duration]]&lt;90,"Short",Table1[[#This Row],[Duration]]&lt;180,"Medium",Table1[[#This Row],[Duration]]&lt;=240,"Long",TRUE,"Seasons")</f>
        <v>Medium</v>
      </c>
      <c r="P354" s="3" t="s">
        <v>125</v>
      </c>
    </row>
    <row r="355" spans="1:16" ht="56">
      <c r="A355" s="2" t="s">
        <v>1764</v>
      </c>
      <c r="B355" s="2" t="s">
        <v>4</v>
      </c>
      <c r="C355" s="3" t="s">
        <v>1765</v>
      </c>
      <c r="D355" s="3" t="s">
        <v>1766</v>
      </c>
      <c r="E355" s="3" t="s">
        <v>1767</v>
      </c>
      <c r="F355" s="3" t="s">
        <v>139</v>
      </c>
      <c r="G355" s="7" t="s">
        <v>1669</v>
      </c>
      <c r="H355" s="4">
        <v>2021</v>
      </c>
      <c r="I355" s="2">
        <v>2006</v>
      </c>
      <c r="J355" s="2">
        <f ca="1">YEAR(TODAY())-Table1[[#This Row],[Release_year]]</f>
        <v>20</v>
      </c>
      <c r="K355" s="2" t="s">
        <v>45</v>
      </c>
      <c r="L355" s="2" t="str">
        <f>_xlfn.XLOOKUP(Table1[[#This Row],[Rating]],Ratings!A$2:A$15,Ratings!B$2:B$15)</f>
        <v>Family</v>
      </c>
      <c r="M355" s="2" t="str">
        <f>_xlfn.XLOOKUP(Table1[[#This Row],[Rating Category]],Recommendation!A$2:A$6,Recommendation!B$2:B$6)</f>
        <v>Guidance</v>
      </c>
      <c r="N355" s="2" t="s">
        <v>11</v>
      </c>
      <c r="O355" s="2" t="str" cm="1">
        <f t="array" ref="O355">_xlfn.IFS(Table1[[#This Row],[Duration]]&lt;90,"Short",Table1[[#This Row],[Duration]]&lt;180,"Medium",Table1[[#This Row],[Duration]]&lt;=240,"Long",TRUE,"Seasons")</f>
        <v>Seasons</v>
      </c>
      <c r="P355" s="3" t="s">
        <v>1768</v>
      </c>
    </row>
    <row r="356" spans="1:16" ht="56">
      <c r="A356" s="2" t="s">
        <v>1769</v>
      </c>
      <c r="B356" s="2" t="s">
        <v>0</v>
      </c>
      <c r="C356" s="3" t="s">
        <v>1770</v>
      </c>
      <c r="D356" s="3" t="s">
        <v>1771</v>
      </c>
      <c r="E356" s="3" t="s">
        <v>1772</v>
      </c>
      <c r="F356" s="3" t="s">
        <v>744</v>
      </c>
      <c r="G356" s="7" t="s">
        <v>1669</v>
      </c>
      <c r="H356" s="4">
        <v>2021</v>
      </c>
      <c r="I356" s="2">
        <v>2006</v>
      </c>
      <c r="J356" s="2">
        <f ca="1">YEAR(TODAY())-Table1[[#This Row],[Release_year]]</f>
        <v>20</v>
      </c>
      <c r="K356" s="2" t="s">
        <v>124</v>
      </c>
      <c r="L356" s="2" t="str">
        <f>_xlfn.XLOOKUP(Table1[[#This Row],[Rating]],Ratings!A$2:A$15,Ratings!B$2:B$15)</f>
        <v>Adult</v>
      </c>
      <c r="M356" s="2" t="str">
        <f>_xlfn.XLOOKUP(Table1[[#This Row],[Rating Category]],Recommendation!A$2:A$6,Recommendation!B$2:B$6)</f>
        <v>Restricted</v>
      </c>
      <c r="N356" s="2">
        <v>93</v>
      </c>
      <c r="O356" s="2" t="str" cm="1">
        <f t="array" ref="O356">_xlfn.IFS(Table1[[#This Row],[Duration]]&lt;90,"Short",Table1[[#This Row],[Duration]]&lt;180,"Medium",Table1[[#This Row],[Duration]]&lt;=240,"Long",TRUE,"Seasons")</f>
        <v>Medium</v>
      </c>
      <c r="P356" s="3" t="s">
        <v>1368</v>
      </c>
    </row>
    <row r="357" spans="1:16" ht="56">
      <c r="A357" s="2" t="s">
        <v>1774</v>
      </c>
      <c r="B357" s="2" t="s">
        <v>0</v>
      </c>
      <c r="C357" s="3" t="s">
        <v>1775</v>
      </c>
      <c r="D357" s="3" t="s">
        <v>1704</v>
      </c>
      <c r="E357" s="3" t="s">
        <v>1776</v>
      </c>
      <c r="F357" s="3" t="s">
        <v>1777</v>
      </c>
      <c r="G357" s="7" t="s">
        <v>1669</v>
      </c>
      <c r="H357" s="4">
        <v>2021</v>
      </c>
      <c r="I357" s="2">
        <v>2014</v>
      </c>
      <c r="J357" s="2">
        <f ca="1">YEAR(TODAY())-Table1[[#This Row],[Release_year]]</f>
        <v>12</v>
      </c>
      <c r="K357" s="2" t="s">
        <v>124</v>
      </c>
      <c r="L357" s="2" t="str">
        <f>_xlfn.XLOOKUP(Table1[[#This Row],[Rating]],Ratings!A$2:A$15,Ratings!B$2:B$15)</f>
        <v>Adult</v>
      </c>
      <c r="M357" s="2" t="str">
        <f>_xlfn.XLOOKUP(Table1[[#This Row],[Rating Category]],Recommendation!A$2:A$6,Recommendation!B$2:B$6)</f>
        <v>Restricted</v>
      </c>
      <c r="N357" s="2">
        <v>98</v>
      </c>
      <c r="O357" s="2" t="str" cm="1">
        <f t="array" ref="O357">_xlfn.IFS(Table1[[#This Row],[Duration]]&lt;90,"Short",Table1[[#This Row],[Duration]]&lt;180,"Medium",Table1[[#This Row],[Duration]]&lt;=240,"Long",TRUE,"Seasons")</f>
        <v>Medium</v>
      </c>
      <c r="P357" s="3" t="s">
        <v>125</v>
      </c>
    </row>
    <row r="358" spans="1:16" ht="42">
      <c r="A358" s="2" t="s">
        <v>1778</v>
      </c>
      <c r="B358" s="2" t="s">
        <v>0</v>
      </c>
      <c r="C358" s="3" t="s">
        <v>1779</v>
      </c>
      <c r="D358" s="3" t="s">
        <v>1780</v>
      </c>
      <c r="E358" s="3" t="s">
        <v>1781</v>
      </c>
      <c r="F358" s="3" t="s">
        <v>1</v>
      </c>
      <c r="G358" s="7" t="s">
        <v>1669</v>
      </c>
      <c r="H358" s="4">
        <v>2021</v>
      </c>
      <c r="I358" s="2">
        <v>2004</v>
      </c>
      <c r="J358" s="2">
        <f ca="1">YEAR(TODAY())-Table1[[#This Row],[Release_year]]</f>
        <v>22</v>
      </c>
      <c r="K358" s="2" t="s">
        <v>2</v>
      </c>
      <c r="L358" s="2" t="str">
        <f>_xlfn.XLOOKUP(Table1[[#This Row],[Rating]],Ratings!A$2:A$15,Ratings!B$2:B$15)</f>
        <v>Teen</v>
      </c>
      <c r="M358" s="2" t="str">
        <f>_xlfn.XLOOKUP(Table1[[#This Row],[Rating Category]],Recommendation!A$2:A$6,Recommendation!B$2:B$6)</f>
        <v>Guidance</v>
      </c>
      <c r="N358" s="2">
        <v>101</v>
      </c>
      <c r="O358" s="2" t="str" cm="1">
        <f t="array" ref="O358">_xlfn.IFS(Table1[[#This Row],[Duration]]&lt;90,"Short",Table1[[#This Row],[Duration]]&lt;180,"Medium",Table1[[#This Row],[Duration]]&lt;=240,"Long",TRUE,"Seasons")</f>
        <v>Medium</v>
      </c>
      <c r="P358" s="3" t="s">
        <v>328</v>
      </c>
    </row>
    <row r="359" spans="1:16" ht="42">
      <c r="A359" s="2" t="s">
        <v>1782</v>
      </c>
      <c r="B359" s="2" t="s">
        <v>0</v>
      </c>
      <c r="C359" s="3" t="s">
        <v>1783</v>
      </c>
      <c r="D359" s="3" t="s">
        <v>1357</v>
      </c>
      <c r="E359" s="3" t="s">
        <v>1784</v>
      </c>
      <c r="F359" s="3" t="s">
        <v>1</v>
      </c>
      <c r="G359" s="7" t="s">
        <v>1669</v>
      </c>
      <c r="H359" s="4">
        <v>2021</v>
      </c>
      <c r="I359" s="2">
        <v>1984</v>
      </c>
      <c r="J359" s="2">
        <f ca="1">YEAR(TODAY())-Table1[[#This Row],[Release_year]]</f>
        <v>42</v>
      </c>
      <c r="K359" s="2" t="s">
        <v>16</v>
      </c>
      <c r="L359" s="2" t="str">
        <f>_xlfn.XLOOKUP(Table1[[#This Row],[Rating]],Ratings!A$2:A$15,Ratings!B$2:B$15)</f>
        <v>Family</v>
      </c>
      <c r="M359" s="2" t="str">
        <f>_xlfn.XLOOKUP(Table1[[#This Row],[Rating Category]],Recommendation!A$2:A$6,Recommendation!B$2:B$6)</f>
        <v>Guidance</v>
      </c>
      <c r="N359" s="2">
        <v>94</v>
      </c>
      <c r="O359" s="2" t="str" cm="1">
        <f t="array" ref="O359">_xlfn.IFS(Table1[[#This Row],[Duration]]&lt;90,"Short",Table1[[#This Row],[Duration]]&lt;180,"Medium",Table1[[#This Row],[Duration]]&lt;=240,"Long",TRUE,"Seasons")</f>
        <v>Medium</v>
      </c>
      <c r="P359" s="3" t="s">
        <v>300</v>
      </c>
    </row>
    <row r="360" spans="1:16" ht="42">
      <c r="A360" s="2" t="s">
        <v>1786</v>
      </c>
      <c r="B360" s="2" t="s">
        <v>0</v>
      </c>
      <c r="C360" s="3" t="s">
        <v>1787</v>
      </c>
      <c r="D360" s="3" t="s">
        <v>1788</v>
      </c>
      <c r="E360" s="3" t="s">
        <v>1789</v>
      </c>
      <c r="F360" s="3" t="s">
        <v>1</v>
      </c>
      <c r="G360" s="7" t="s">
        <v>1669</v>
      </c>
      <c r="H360" s="4">
        <v>2021</v>
      </c>
      <c r="I360" s="2">
        <v>2001</v>
      </c>
      <c r="J360" s="2">
        <f ca="1">YEAR(TODAY())-Table1[[#This Row],[Release_year]]</f>
        <v>25</v>
      </c>
      <c r="K360" s="2" t="s">
        <v>124</v>
      </c>
      <c r="L360" s="2" t="str">
        <f>_xlfn.XLOOKUP(Table1[[#This Row],[Rating]],Ratings!A$2:A$15,Ratings!B$2:B$15)</f>
        <v>Adult</v>
      </c>
      <c r="M360" s="2" t="str">
        <f>_xlfn.XLOOKUP(Table1[[#This Row],[Rating Category]],Recommendation!A$2:A$6,Recommendation!B$2:B$6)</f>
        <v>Restricted</v>
      </c>
      <c r="N360" s="2">
        <v>99</v>
      </c>
      <c r="O360" s="2" t="str" cm="1">
        <f t="array" ref="O360">_xlfn.IFS(Table1[[#This Row],[Duration]]&lt;90,"Short",Table1[[#This Row],[Duration]]&lt;180,"Medium",Table1[[#This Row],[Duration]]&lt;=240,"Long",TRUE,"Seasons")</f>
        <v>Medium</v>
      </c>
      <c r="P360" s="3" t="s">
        <v>125</v>
      </c>
    </row>
    <row r="361" spans="1:16" ht="42">
      <c r="A361" s="2" t="s">
        <v>1790</v>
      </c>
      <c r="B361" s="2" t="s">
        <v>0</v>
      </c>
      <c r="C361" s="3" t="s">
        <v>1791</v>
      </c>
      <c r="D361" s="3" t="s">
        <v>1792</v>
      </c>
      <c r="E361" s="3" t="s">
        <v>1793</v>
      </c>
      <c r="F361" s="3" t="s">
        <v>1</v>
      </c>
      <c r="G361" s="7" t="s">
        <v>1669</v>
      </c>
      <c r="H361" s="4">
        <v>2021</v>
      </c>
      <c r="I361" s="2">
        <v>1981</v>
      </c>
      <c r="J361" s="2">
        <f ca="1">YEAR(TODAY())-Table1[[#This Row],[Release_year]]</f>
        <v>45</v>
      </c>
      <c r="K361" s="2" t="s">
        <v>16</v>
      </c>
      <c r="L361" s="2" t="str">
        <f>_xlfn.XLOOKUP(Table1[[#This Row],[Rating]],Ratings!A$2:A$15,Ratings!B$2:B$15)</f>
        <v>Family</v>
      </c>
      <c r="M361" s="2" t="str">
        <f>_xlfn.XLOOKUP(Table1[[#This Row],[Rating Category]],Recommendation!A$2:A$6,Recommendation!B$2:B$6)</f>
        <v>Guidance</v>
      </c>
      <c r="N361" s="2">
        <v>108</v>
      </c>
      <c r="O361" s="2" t="str" cm="1">
        <f t="array" ref="O361">_xlfn.IFS(Table1[[#This Row],[Duration]]&lt;90,"Short",Table1[[#This Row],[Duration]]&lt;180,"Medium",Table1[[#This Row],[Duration]]&lt;=240,"Long",TRUE,"Seasons")</f>
        <v>Medium</v>
      </c>
      <c r="P361" s="3" t="s">
        <v>254</v>
      </c>
    </row>
    <row r="362" spans="1:16" ht="56">
      <c r="A362" s="2" t="s">
        <v>1795</v>
      </c>
      <c r="B362" s="2" t="s">
        <v>0</v>
      </c>
      <c r="C362" s="3" t="s">
        <v>1796</v>
      </c>
      <c r="D362" s="3" t="s">
        <v>1797</v>
      </c>
      <c r="E362" s="3" t="s">
        <v>1798</v>
      </c>
      <c r="F362" s="3" t="s">
        <v>1799</v>
      </c>
      <c r="G362" s="7" t="s">
        <v>1669</v>
      </c>
      <c r="H362" s="4">
        <v>2021</v>
      </c>
      <c r="I362" s="2">
        <v>2005</v>
      </c>
      <c r="J362" s="2">
        <f ca="1">YEAR(TODAY())-Table1[[#This Row],[Release_year]]</f>
        <v>21</v>
      </c>
      <c r="K362" s="2" t="s">
        <v>2</v>
      </c>
      <c r="L362" s="2" t="str">
        <f>_xlfn.XLOOKUP(Table1[[#This Row],[Rating]],Ratings!A$2:A$15,Ratings!B$2:B$15)</f>
        <v>Teen</v>
      </c>
      <c r="M362" s="2" t="str">
        <f>_xlfn.XLOOKUP(Table1[[#This Row],[Rating Category]],Recommendation!A$2:A$6,Recommendation!B$2:B$6)</f>
        <v>Guidance</v>
      </c>
      <c r="N362" s="2">
        <v>128</v>
      </c>
      <c r="O362" s="2" t="str" cm="1">
        <f t="array" ref="O362">_xlfn.IFS(Table1[[#This Row],[Duration]]&lt;90,"Short",Table1[[#This Row],[Duration]]&lt;180,"Medium",Table1[[#This Row],[Duration]]&lt;=240,"Long",TRUE,"Seasons")</f>
        <v>Medium</v>
      </c>
      <c r="P362" s="3" t="s">
        <v>51</v>
      </c>
    </row>
    <row r="363" spans="1:16" ht="42">
      <c r="A363" s="2" t="s">
        <v>1800</v>
      </c>
      <c r="B363" s="2" t="s">
        <v>0</v>
      </c>
      <c r="C363" s="3" t="s">
        <v>1801</v>
      </c>
      <c r="D363" s="3" t="s">
        <v>1802</v>
      </c>
      <c r="E363" s="3" t="s">
        <v>1803</v>
      </c>
      <c r="F363" s="3" t="s">
        <v>1</v>
      </c>
      <c r="G363" s="7" t="s">
        <v>1669</v>
      </c>
      <c r="H363" s="4">
        <v>2021</v>
      </c>
      <c r="I363" s="2">
        <v>2015</v>
      </c>
      <c r="J363" s="2">
        <f ca="1">YEAR(TODAY())-Table1[[#This Row],[Release_year]]</f>
        <v>11</v>
      </c>
      <c r="K363" s="2" t="s">
        <v>2</v>
      </c>
      <c r="L363" s="2" t="str">
        <f>_xlfn.XLOOKUP(Table1[[#This Row],[Rating]],Ratings!A$2:A$15,Ratings!B$2:B$15)</f>
        <v>Teen</v>
      </c>
      <c r="M363" s="2" t="str">
        <f>_xlfn.XLOOKUP(Table1[[#This Row],[Rating Category]],Recommendation!A$2:A$6,Recommendation!B$2:B$6)</f>
        <v>Guidance</v>
      </c>
      <c r="N363" s="2">
        <v>104</v>
      </c>
      <c r="O363" s="2" t="str" cm="1">
        <f t="array" ref="O363">_xlfn.IFS(Table1[[#This Row],[Duration]]&lt;90,"Short",Table1[[#This Row],[Duration]]&lt;180,"Medium",Table1[[#This Row],[Duration]]&lt;=240,"Long",TRUE,"Seasons")</f>
        <v>Medium</v>
      </c>
      <c r="P363" s="3" t="s">
        <v>269</v>
      </c>
    </row>
    <row r="364" spans="1:16" ht="70">
      <c r="A364" s="2" t="s">
        <v>1804</v>
      </c>
      <c r="B364" s="2" t="s">
        <v>0</v>
      </c>
      <c r="C364" s="3" t="s">
        <v>1805</v>
      </c>
      <c r="D364" s="3" t="s">
        <v>1806</v>
      </c>
      <c r="E364" s="3" t="s">
        <v>1807</v>
      </c>
      <c r="F364" s="3" t="s">
        <v>1</v>
      </c>
      <c r="G364" s="7" t="s">
        <v>1669</v>
      </c>
      <c r="H364" s="4">
        <v>2021</v>
      </c>
      <c r="I364" s="2">
        <v>1996</v>
      </c>
      <c r="J364" s="2">
        <f ca="1">YEAR(TODAY())-Table1[[#This Row],[Release_year]]</f>
        <v>30</v>
      </c>
      <c r="K364" s="2" t="s">
        <v>2</v>
      </c>
      <c r="L364" s="2" t="str">
        <f>_xlfn.XLOOKUP(Table1[[#This Row],[Rating]],Ratings!A$2:A$15,Ratings!B$2:B$15)</f>
        <v>Teen</v>
      </c>
      <c r="M364" s="2" t="str">
        <f>_xlfn.XLOOKUP(Table1[[#This Row],[Rating Category]],Recommendation!A$2:A$6,Recommendation!B$2:B$6)</f>
        <v>Guidance</v>
      </c>
      <c r="N364" s="2">
        <v>127</v>
      </c>
      <c r="O364" s="2" t="str" cm="1">
        <f t="array" ref="O364">_xlfn.IFS(Table1[[#This Row],[Duration]]&lt;90,"Short",Table1[[#This Row],[Duration]]&lt;180,"Medium",Table1[[#This Row],[Duration]]&lt;=240,"Long",TRUE,"Seasons")</f>
        <v>Medium</v>
      </c>
      <c r="P364" s="3" t="s">
        <v>399</v>
      </c>
    </row>
    <row r="365" spans="1:16" ht="56">
      <c r="A365" s="2" t="s">
        <v>1808</v>
      </c>
      <c r="B365" s="2" t="s">
        <v>0</v>
      </c>
      <c r="C365" s="3" t="s">
        <v>1809</v>
      </c>
      <c r="D365" s="3" t="s">
        <v>888</v>
      </c>
      <c r="E365" s="3" t="s">
        <v>1810</v>
      </c>
      <c r="F365" s="3" t="s">
        <v>1</v>
      </c>
      <c r="G365" s="7" t="s">
        <v>1669</v>
      </c>
      <c r="H365" s="4">
        <v>2021</v>
      </c>
      <c r="I365" s="2">
        <v>1976</v>
      </c>
      <c r="J365" s="2">
        <f ca="1">YEAR(TODAY())-Table1[[#This Row],[Release_year]]</f>
        <v>50</v>
      </c>
      <c r="K365" s="2" t="s">
        <v>16</v>
      </c>
      <c r="L365" s="2" t="str">
        <f>_xlfn.XLOOKUP(Table1[[#This Row],[Rating]],Ratings!A$2:A$15,Ratings!B$2:B$15)</f>
        <v>Family</v>
      </c>
      <c r="M365" s="2" t="str">
        <f>_xlfn.XLOOKUP(Table1[[#This Row],[Rating Category]],Recommendation!A$2:A$6,Recommendation!B$2:B$6)</f>
        <v>Guidance</v>
      </c>
      <c r="N365" s="2">
        <v>136</v>
      </c>
      <c r="O365" s="2" t="str" cm="1">
        <f t="array" ref="O365">_xlfn.IFS(Table1[[#This Row],[Duration]]&lt;90,"Short",Table1[[#This Row],[Duration]]&lt;180,"Medium",Table1[[#This Row],[Duration]]&lt;=240,"Long",TRUE,"Seasons")</f>
        <v>Medium</v>
      </c>
      <c r="P365" s="3" t="s">
        <v>484</v>
      </c>
    </row>
    <row r="366" spans="1:16" ht="28">
      <c r="A366" s="2" t="s">
        <v>1811</v>
      </c>
      <c r="B366" s="2" t="s">
        <v>0</v>
      </c>
      <c r="C366" s="3" t="s">
        <v>1812</v>
      </c>
      <c r="D366" s="3" t="s">
        <v>1813</v>
      </c>
      <c r="E366" s="3" t="s">
        <v>1814</v>
      </c>
      <c r="F366" s="3" t="s">
        <v>28</v>
      </c>
      <c r="G366" s="7" t="s">
        <v>1669</v>
      </c>
      <c r="H366" s="4">
        <v>2021</v>
      </c>
      <c r="I366" s="2">
        <v>2018</v>
      </c>
      <c r="J366" s="2">
        <f ca="1">YEAR(TODAY())-Table1[[#This Row],[Release_year]]</f>
        <v>8</v>
      </c>
      <c r="K366" s="2" t="s">
        <v>124</v>
      </c>
      <c r="L366" s="2" t="str">
        <f>_xlfn.XLOOKUP(Table1[[#This Row],[Rating]],Ratings!A$2:A$15,Ratings!B$2:B$15)</f>
        <v>Adult</v>
      </c>
      <c r="M366" s="2" t="str">
        <f>_xlfn.XLOOKUP(Table1[[#This Row],[Rating Category]],Recommendation!A$2:A$6,Recommendation!B$2:B$6)</f>
        <v>Restricted</v>
      </c>
      <c r="N366" s="2">
        <v>97</v>
      </c>
      <c r="O366" s="2" t="str" cm="1">
        <f t="array" ref="O366">_xlfn.IFS(Table1[[#This Row],[Duration]]&lt;90,"Short",Table1[[#This Row],[Duration]]&lt;180,"Medium",Table1[[#This Row],[Duration]]&lt;=240,"Long",TRUE,"Seasons")</f>
        <v>Medium</v>
      </c>
      <c r="P366" s="3" t="s">
        <v>1815</v>
      </c>
    </row>
    <row r="367" spans="1:16" ht="28">
      <c r="A367" s="2" t="s">
        <v>1816</v>
      </c>
      <c r="B367" s="2" t="s">
        <v>0</v>
      </c>
      <c r="C367" s="3" t="s">
        <v>1817</v>
      </c>
      <c r="D367" s="3" t="s">
        <v>1818</v>
      </c>
      <c r="E367" s="3" t="s">
        <v>1819</v>
      </c>
      <c r="F367" s="3" t="s">
        <v>1</v>
      </c>
      <c r="G367" s="7" t="s">
        <v>1669</v>
      </c>
      <c r="H367" s="4">
        <v>2021</v>
      </c>
      <c r="I367" s="2">
        <v>2019</v>
      </c>
      <c r="J367" s="2">
        <f ca="1">YEAR(TODAY())-Table1[[#This Row],[Release_year]]</f>
        <v>7</v>
      </c>
      <c r="K367" s="2" t="s">
        <v>124</v>
      </c>
      <c r="L367" s="2" t="str">
        <f>_xlfn.XLOOKUP(Table1[[#This Row],[Rating]],Ratings!A$2:A$15,Ratings!B$2:B$15)</f>
        <v>Adult</v>
      </c>
      <c r="M367" s="2" t="str">
        <f>_xlfn.XLOOKUP(Table1[[#This Row],[Rating Category]],Recommendation!A$2:A$6,Recommendation!B$2:B$6)</f>
        <v>Restricted</v>
      </c>
      <c r="N367" s="2">
        <v>88</v>
      </c>
      <c r="O367" s="2" t="str" cm="1">
        <f t="array" ref="O367">_xlfn.IFS(Table1[[#This Row],[Duration]]&lt;90,"Short",Table1[[#This Row],[Duration]]&lt;180,"Medium",Table1[[#This Row],[Duration]]&lt;=240,"Long",TRUE,"Seasons")</f>
        <v>Short</v>
      </c>
      <c r="P367" s="3" t="s">
        <v>617</v>
      </c>
    </row>
    <row r="368" spans="1:16" ht="42">
      <c r="A368" s="2" t="s">
        <v>1820</v>
      </c>
      <c r="B368" s="2" t="s">
        <v>0</v>
      </c>
      <c r="C368" s="3" t="s">
        <v>1821</v>
      </c>
      <c r="D368" s="3" t="s">
        <v>1822</v>
      </c>
      <c r="E368" s="3" t="s">
        <v>1823</v>
      </c>
      <c r="F368" s="3" t="s">
        <v>1</v>
      </c>
      <c r="G368" s="7" t="s">
        <v>1669</v>
      </c>
      <c r="H368" s="4">
        <v>2021</v>
      </c>
      <c r="I368" s="2">
        <v>2019</v>
      </c>
      <c r="J368" s="2">
        <f ca="1">YEAR(TODAY())-Table1[[#This Row],[Release_year]]</f>
        <v>7</v>
      </c>
      <c r="K368" s="2" t="s">
        <v>7</v>
      </c>
      <c r="L368" s="2" t="str">
        <f>_xlfn.XLOOKUP(Table1[[#This Row],[Rating]],Ratings!A$2:A$15,Ratings!B$2:B$15)</f>
        <v>Adult</v>
      </c>
      <c r="M368" s="2" t="str">
        <f>_xlfn.XLOOKUP(Table1[[#This Row],[Rating Category]],Recommendation!A$2:A$6,Recommendation!B$2:B$6)</f>
        <v>Restricted</v>
      </c>
      <c r="N368" s="2">
        <v>97</v>
      </c>
      <c r="O368" s="2" t="str" cm="1">
        <f t="array" ref="O368">_xlfn.IFS(Table1[[#This Row],[Duration]]&lt;90,"Short",Table1[[#This Row],[Duration]]&lt;180,"Medium",Table1[[#This Row],[Duration]]&lt;=240,"Long",TRUE,"Seasons")</f>
        <v>Medium</v>
      </c>
      <c r="P368" s="3" t="s">
        <v>269</v>
      </c>
    </row>
    <row r="369" spans="1:16" ht="28">
      <c r="A369" s="2" t="s">
        <v>1824</v>
      </c>
      <c r="B369" s="2" t="s">
        <v>0</v>
      </c>
      <c r="C369" s="3" t="s">
        <v>1825</v>
      </c>
      <c r="D369" s="3" t="s">
        <v>1826</v>
      </c>
      <c r="E369" s="3" t="s">
        <v>1827</v>
      </c>
      <c r="F369" s="3" t="s">
        <v>1</v>
      </c>
      <c r="G369" s="7" t="s">
        <v>1669</v>
      </c>
      <c r="H369" s="4">
        <v>2021</v>
      </c>
      <c r="I369" s="2">
        <v>2018</v>
      </c>
      <c r="J369" s="2">
        <f ca="1">YEAR(TODAY())-Table1[[#This Row],[Release_year]]</f>
        <v>8</v>
      </c>
      <c r="K369" s="2" t="s">
        <v>124</v>
      </c>
      <c r="L369" s="2" t="str">
        <f>_xlfn.XLOOKUP(Table1[[#This Row],[Rating]],Ratings!A$2:A$15,Ratings!B$2:B$15)</f>
        <v>Adult</v>
      </c>
      <c r="M369" s="2" t="str">
        <f>_xlfn.XLOOKUP(Table1[[#This Row],[Rating Category]],Recommendation!A$2:A$6,Recommendation!B$2:B$6)</f>
        <v>Restricted</v>
      </c>
      <c r="N369" s="2">
        <v>97</v>
      </c>
      <c r="O369" s="2" t="str" cm="1">
        <f t="array" ref="O369">_xlfn.IFS(Table1[[#This Row],[Duration]]&lt;90,"Short",Table1[[#This Row],[Duration]]&lt;180,"Medium",Table1[[#This Row],[Duration]]&lt;=240,"Long",TRUE,"Seasons")</f>
        <v>Medium</v>
      </c>
      <c r="P369" s="3" t="s">
        <v>51</v>
      </c>
    </row>
    <row r="370" spans="1:16" ht="14">
      <c r="A370" s="2" t="s">
        <v>1828</v>
      </c>
      <c r="B370" s="2" t="s">
        <v>0</v>
      </c>
      <c r="C370" s="3" t="s">
        <v>1829</v>
      </c>
      <c r="D370" s="3" t="s">
        <v>1830</v>
      </c>
      <c r="E370" s="3" t="s">
        <v>1830</v>
      </c>
      <c r="F370" s="3" t="s">
        <v>1</v>
      </c>
      <c r="G370" s="7" t="s">
        <v>1831</v>
      </c>
      <c r="H370" s="4">
        <v>2021</v>
      </c>
      <c r="I370" s="2">
        <v>2021</v>
      </c>
      <c r="J370" s="2">
        <f ca="1">YEAR(TODAY())-Table1[[#This Row],[Release_year]]</f>
        <v>5</v>
      </c>
      <c r="K370" s="2" t="s">
        <v>7</v>
      </c>
      <c r="L370" s="2" t="str">
        <f>_xlfn.XLOOKUP(Table1[[#This Row],[Rating]],Ratings!A$2:A$15,Ratings!B$2:B$15)</f>
        <v>Adult</v>
      </c>
      <c r="M370" s="2" t="str">
        <f>_xlfn.XLOOKUP(Table1[[#This Row],[Rating Category]],Recommendation!A$2:A$6,Recommendation!B$2:B$6)</f>
        <v>Restricted</v>
      </c>
      <c r="N370" s="2">
        <v>88</v>
      </c>
      <c r="O370" s="2" t="str" cm="1">
        <f t="array" ref="O370">_xlfn.IFS(Table1[[#This Row],[Duration]]&lt;90,"Short",Table1[[#This Row],[Duration]]&lt;180,"Medium",Table1[[#This Row],[Duration]]&lt;=240,"Long",TRUE,"Seasons")</f>
        <v>Short</v>
      </c>
      <c r="P370" s="3" t="s">
        <v>683</v>
      </c>
    </row>
    <row r="371" spans="1:16" ht="42">
      <c r="A371" s="2" t="s">
        <v>1833</v>
      </c>
      <c r="B371" s="2" t="s">
        <v>0</v>
      </c>
      <c r="C371" s="3" t="s">
        <v>1834</v>
      </c>
      <c r="D371" s="3" t="s">
        <v>1835</v>
      </c>
      <c r="E371" s="3" t="s">
        <v>1836</v>
      </c>
      <c r="F371" s="3" t="s">
        <v>1</v>
      </c>
      <c r="G371" s="7" t="s">
        <v>1837</v>
      </c>
      <c r="H371" s="4">
        <v>2021</v>
      </c>
      <c r="I371" s="2">
        <v>2016</v>
      </c>
      <c r="J371" s="2">
        <f ca="1">YEAR(TODAY())-Table1[[#This Row],[Release_year]]</f>
        <v>10</v>
      </c>
      <c r="K371" s="2" t="s">
        <v>2</v>
      </c>
      <c r="L371" s="2" t="str">
        <f>_xlfn.XLOOKUP(Table1[[#This Row],[Rating]],Ratings!A$2:A$15,Ratings!B$2:B$15)</f>
        <v>Teen</v>
      </c>
      <c r="M371" s="2" t="str">
        <f>_xlfn.XLOOKUP(Table1[[#This Row],[Rating Category]],Recommendation!A$2:A$6,Recommendation!B$2:B$6)</f>
        <v>Guidance</v>
      </c>
      <c r="N371" s="2">
        <v>97</v>
      </c>
      <c r="O371" s="2" t="str" cm="1">
        <f t="array" ref="O371">_xlfn.IFS(Table1[[#This Row],[Duration]]&lt;90,"Short",Table1[[#This Row],[Duration]]&lt;180,"Medium",Table1[[#This Row],[Duration]]&lt;=240,"Long",TRUE,"Seasons")</f>
        <v>Medium</v>
      </c>
      <c r="P371" s="3" t="s">
        <v>251</v>
      </c>
    </row>
    <row r="372" spans="1:16" ht="70">
      <c r="A372" s="2" t="s">
        <v>1839</v>
      </c>
      <c r="B372" s="2" t="s">
        <v>0</v>
      </c>
      <c r="C372" s="3" t="s">
        <v>1840</v>
      </c>
      <c r="D372" s="3" t="s">
        <v>1841</v>
      </c>
      <c r="E372" s="3" t="s">
        <v>1842</v>
      </c>
      <c r="F372" s="3" t="s">
        <v>1</v>
      </c>
      <c r="G372" s="7" t="s">
        <v>1838</v>
      </c>
      <c r="H372" s="4">
        <v>2021</v>
      </c>
      <c r="I372" s="2">
        <v>2021</v>
      </c>
      <c r="J372" s="2">
        <f ca="1">YEAR(TODAY())-Table1[[#This Row],[Release_year]]</f>
        <v>5</v>
      </c>
      <c r="K372" s="2" t="s">
        <v>45</v>
      </c>
      <c r="L372" s="2" t="str">
        <f>_xlfn.XLOOKUP(Table1[[#This Row],[Rating]],Ratings!A$2:A$15,Ratings!B$2:B$15)</f>
        <v>Family</v>
      </c>
      <c r="M372" s="2" t="str">
        <f>_xlfn.XLOOKUP(Table1[[#This Row],[Rating Category]],Recommendation!A$2:A$6,Recommendation!B$2:B$6)</f>
        <v>Guidance</v>
      </c>
      <c r="N372" s="2">
        <v>97</v>
      </c>
      <c r="O372" s="2" t="str" cm="1">
        <f t="array" ref="O372">_xlfn.IFS(Table1[[#This Row],[Duration]]&lt;90,"Short",Table1[[#This Row],[Duration]]&lt;180,"Medium",Table1[[#This Row],[Duration]]&lt;=240,"Long",TRUE,"Seasons")</f>
        <v>Medium</v>
      </c>
      <c r="P372" s="3" t="s">
        <v>1843</v>
      </c>
    </row>
    <row r="373" spans="1:16" ht="70">
      <c r="A373" s="2" t="s">
        <v>1844</v>
      </c>
      <c r="B373" s="2" t="s">
        <v>0</v>
      </c>
      <c r="C373" s="3" t="s">
        <v>1845</v>
      </c>
      <c r="D373" s="3" t="s">
        <v>1846</v>
      </c>
      <c r="E373" s="3" t="s">
        <v>1847</v>
      </c>
      <c r="F373" s="3" t="s">
        <v>1030</v>
      </c>
      <c r="G373" s="7" t="s">
        <v>1838</v>
      </c>
      <c r="H373" s="4">
        <v>2021</v>
      </c>
      <c r="I373" s="2">
        <v>2021</v>
      </c>
      <c r="J373" s="2">
        <f ca="1">YEAR(TODAY())-Table1[[#This Row],[Release_year]]</f>
        <v>5</v>
      </c>
      <c r="K373" s="2" t="s">
        <v>7</v>
      </c>
      <c r="L373" s="2" t="str">
        <f>_xlfn.XLOOKUP(Table1[[#This Row],[Rating]],Ratings!A$2:A$15,Ratings!B$2:B$15)</f>
        <v>Adult</v>
      </c>
      <c r="M373" s="2" t="str">
        <f>_xlfn.XLOOKUP(Table1[[#This Row],[Rating Category]],Recommendation!A$2:A$6,Recommendation!B$2:B$6)</f>
        <v>Restricted</v>
      </c>
      <c r="N373" s="2">
        <v>118</v>
      </c>
      <c r="O373" s="2" t="str" cm="1">
        <f t="array" ref="O373">_xlfn.IFS(Table1[[#This Row],[Duration]]&lt;90,"Short",Table1[[#This Row],[Duration]]&lt;180,"Medium",Table1[[#This Row],[Duration]]&lt;=240,"Long",TRUE,"Seasons")</f>
        <v>Medium</v>
      </c>
      <c r="P373" s="3" t="s">
        <v>622</v>
      </c>
    </row>
    <row r="374" spans="1:16" ht="14">
      <c r="A374" s="2" t="s">
        <v>1848</v>
      </c>
      <c r="B374" s="2" t="s">
        <v>0</v>
      </c>
      <c r="C374" s="3" t="s">
        <v>1849</v>
      </c>
      <c r="D374" s="3" t="s">
        <v>1850</v>
      </c>
      <c r="E374" s="3" t="s">
        <v>1851</v>
      </c>
      <c r="F374" s="3" t="s">
        <v>670</v>
      </c>
      <c r="G374" s="7" t="s">
        <v>1838</v>
      </c>
      <c r="H374" s="4">
        <v>2021</v>
      </c>
      <c r="I374" s="2">
        <v>2021</v>
      </c>
      <c r="J374" s="2">
        <f ca="1">YEAR(TODAY())-Table1[[#This Row],[Release_year]]</f>
        <v>5</v>
      </c>
      <c r="K374" s="2" t="s">
        <v>7</v>
      </c>
      <c r="L374" s="2" t="str">
        <f>_xlfn.XLOOKUP(Table1[[#This Row],[Rating]],Ratings!A$2:A$15,Ratings!B$2:B$15)</f>
        <v>Adult</v>
      </c>
      <c r="M374" s="2" t="str">
        <f>_xlfn.XLOOKUP(Table1[[#This Row],[Rating Category]],Recommendation!A$2:A$6,Recommendation!B$2:B$6)</f>
        <v>Restricted</v>
      </c>
      <c r="N374" s="2">
        <v>70</v>
      </c>
      <c r="O374" s="2" t="str" cm="1">
        <f t="array" ref="O374">_xlfn.IFS(Table1[[#This Row],[Duration]]&lt;90,"Short",Table1[[#This Row],[Duration]]&lt;180,"Medium",Table1[[#This Row],[Duration]]&lt;=240,"Long",TRUE,"Seasons")</f>
        <v>Short</v>
      </c>
      <c r="P374" s="3" t="s">
        <v>683</v>
      </c>
    </row>
    <row r="375" spans="1:16" ht="70">
      <c r="A375" s="2" t="s">
        <v>1852</v>
      </c>
      <c r="B375" s="2" t="s">
        <v>0</v>
      </c>
      <c r="C375" s="3" t="s">
        <v>1853</v>
      </c>
      <c r="D375" s="3" t="s">
        <v>1493</v>
      </c>
      <c r="E375" s="3" t="s">
        <v>1854</v>
      </c>
      <c r="F375" s="3" t="s">
        <v>1855</v>
      </c>
      <c r="G375" s="7" t="s">
        <v>1838</v>
      </c>
      <c r="H375" s="4">
        <v>2021</v>
      </c>
      <c r="I375" s="2">
        <v>2018</v>
      </c>
      <c r="J375" s="2">
        <f ca="1">YEAR(TODAY())-Table1[[#This Row],[Release_year]]</f>
        <v>8</v>
      </c>
      <c r="K375" s="2" t="s">
        <v>7</v>
      </c>
      <c r="L375" s="2" t="str">
        <f>_xlfn.XLOOKUP(Table1[[#This Row],[Rating]],Ratings!A$2:A$15,Ratings!B$2:B$15)</f>
        <v>Adult</v>
      </c>
      <c r="M375" s="2" t="str">
        <f>_xlfn.XLOOKUP(Table1[[#This Row],[Rating Category]],Recommendation!A$2:A$6,Recommendation!B$2:B$6)</f>
        <v>Restricted</v>
      </c>
      <c r="N375" s="2">
        <v>91</v>
      </c>
      <c r="O375" s="2" t="str" cm="1">
        <f t="array" ref="O375">_xlfn.IFS(Table1[[#This Row],[Duration]]&lt;90,"Short",Table1[[#This Row],[Duration]]&lt;180,"Medium",Table1[[#This Row],[Duration]]&lt;=240,"Long",TRUE,"Seasons")</f>
        <v>Medium</v>
      </c>
      <c r="P375" s="3" t="s">
        <v>23</v>
      </c>
    </row>
    <row r="376" spans="1:16" ht="56">
      <c r="A376" s="2" t="s">
        <v>1856</v>
      </c>
      <c r="B376" s="2" t="s">
        <v>0</v>
      </c>
      <c r="C376" s="3" t="s">
        <v>1857</v>
      </c>
      <c r="D376" s="3" t="s">
        <v>1858</v>
      </c>
      <c r="E376" s="3" t="s">
        <v>1859</v>
      </c>
      <c r="F376" s="3" t="s">
        <v>658</v>
      </c>
      <c r="G376" s="7" t="s">
        <v>1860</v>
      </c>
      <c r="H376" s="4">
        <v>2021</v>
      </c>
      <c r="I376" s="2">
        <v>2021</v>
      </c>
      <c r="J376" s="2">
        <f ca="1">YEAR(TODAY())-Table1[[#This Row],[Release_year]]</f>
        <v>5</v>
      </c>
      <c r="K376" s="2" t="s">
        <v>7</v>
      </c>
      <c r="L376" s="2" t="str">
        <f>_xlfn.XLOOKUP(Table1[[#This Row],[Rating]],Ratings!A$2:A$15,Ratings!B$2:B$15)</f>
        <v>Adult</v>
      </c>
      <c r="M376" s="2" t="str">
        <f>_xlfn.XLOOKUP(Table1[[#This Row],[Rating Category]],Recommendation!A$2:A$6,Recommendation!B$2:B$6)</f>
        <v>Restricted</v>
      </c>
      <c r="N376" s="2">
        <v>92</v>
      </c>
      <c r="O376" s="2" t="str" cm="1">
        <f t="array" ref="O376">_xlfn.IFS(Table1[[#This Row],[Duration]]&lt;90,"Short",Table1[[#This Row],[Duration]]&lt;180,"Medium",Table1[[#This Row],[Duration]]&lt;=240,"Long",TRUE,"Seasons")</f>
        <v>Medium</v>
      </c>
      <c r="P376" s="3" t="s">
        <v>1861</v>
      </c>
    </row>
    <row r="377" spans="1:16" ht="42">
      <c r="A377" s="2" t="s">
        <v>1864</v>
      </c>
      <c r="B377" s="2" t="s">
        <v>0</v>
      </c>
      <c r="C377" s="3" t="s">
        <v>1865</v>
      </c>
      <c r="D377" s="3" t="s">
        <v>1866</v>
      </c>
      <c r="E377" s="3" t="s">
        <v>1867</v>
      </c>
      <c r="F377" s="3" t="s">
        <v>1</v>
      </c>
      <c r="G377" s="7" t="s">
        <v>1863</v>
      </c>
      <c r="H377" s="4">
        <v>2021</v>
      </c>
      <c r="I377" s="2">
        <v>2015</v>
      </c>
      <c r="J377" s="2">
        <f ca="1">YEAR(TODAY())-Table1[[#This Row],[Release_year]]</f>
        <v>11</v>
      </c>
      <c r="K377" s="2" t="s">
        <v>16</v>
      </c>
      <c r="L377" s="2" t="str">
        <f>_xlfn.XLOOKUP(Table1[[#This Row],[Rating]],Ratings!A$2:A$15,Ratings!B$2:B$15)</f>
        <v>Family</v>
      </c>
      <c r="M377" s="2" t="str">
        <f>_xlfn.XLOOKUP(Table1[[#This Row],[Rating Category]],Recommendation!A$2:A$6,Recommendation!B$2:B$6)</f>
        <v>Guidance</v>
      </c>
      <c r="N377" s="2">
        <v>94</v>
      </c>
      <c r="O377" s="2" t="str" cm="1">
        <f t="array" ref="O377">_xlfn.IFS(Table1[[#This Row],[Duration]]&lt;90,"Short",Table1[[#This Row],[Duration]]&lt;180,"Medium",Table1[[#This Row],[Duration]]&lt;=240,"Long",TRUE,"Seasons")</f>
        <v>Medium</v>
      </c>
      <c r="P377" s="3" t="s">
        <v>821</v>
      </c>
    </row>
    <row r="378" spans="1:16" ht="56">
      <c r="A378" s="2" t="s">
        <v>1868</v>
      </c>
      <c r="B378" s="2" t="s">
        <v>0</v>
      </c>
      <c r="C378" s="3" t="s">
        <v>1869</v>
      </c>
      <c r="D378" s="3" t="s">
        <v>1870</v>
      </c>
      <c r="E378" s="3" t="s">
        <v>1871</v>
      </c>
      <c r="F378" s="3" t="s">
        <v>13</v>
      </c>
      <c r="G378" s="7" t="s">
        <v>1872</v>
      </c>
      <c r="H378" s="4">
        <v>2021</v>
      </c>
      <c r="I378" s="2">
        <v>2021</v>
      </c>
      <c r="J378" s="2">
        <f ca="1">YEAR(TODAY())-Table1[[#This Row],[Release_year]]</f>
        <v>5</v>
      </c>
      <c r="K378" s="2" t="s">
        <v>29</v>
      </c>
      <c r="L378" s="2" t="str">
        <f>_xlfn.XLOOKUP(Table1[[#This Row],[Rating]],Ratings!A$2:A$15,Ratings!B$2:B$15)</f>
        <v>Teen</v>
      </c>
      <c r="M378" s="2" t="str">
        <f>_xlfn.XLOOKUP(Table1[[#This Row],[Rating Category]],Recommendation!A$2:A$6,Recommendation!B$2:B$6)</f>
        <v>Guidance</v>
      </c>
      <c r="N378" s="2">
        <v>131</v>
      </c>
      <c r="O378" s="2" t="str" cm="1">
        <f t="array" ref="O378">_xlfn.IFS(Table1[[#This Row],[Duration]]&lt;90,"Short",Table1[[#This Row],[Duration]]&lt;180,"Medium",Table1[[#This Row],[Duration]]&lt;=240,"Long",TRUE,"Seasons")</f>
        <v>Medium</v>
      </c>
      <c r="P378" s="3" t="s">
        <v>575</v>
      </c>
    </row>
    <row r="379" spans="1:16" ht="70">
      <c r="A379" s="2" t="s">
        <v>1873</v>
      </c>
      <c r="B379" s="2" t="s">
        <v>0</v>
      </c>
      <c r="C379" s="3" t="s">
        <v>1874</v>
      </c>
      <c r="D379" s="3" t="s">
        <v>1875</v>
      </c>
      <c r="E379" s="3" t="s">
        <v>1876</v>
      </c>
      <c r="F379" s="3" t="s">
        <v>1</v>
      </c>
      <c r="G379" s="7" t="s">
        <v>1872</v>
      </c>
      <c r="H379" s="4">
        <v>2021</v>
      </c>
      <c r="I379" s="2">
        <v>2021</v>
      </c>
      <c r="J379" s="2">
        <f ca="1">YEAR(TODAY())-Table1[[#This Row],[Release_year]]</f>
        <v>5</v>
      </c>
      <c r="K379" s="2" t="s">
        <v>124</v>
      </c>
      <c r="L379" s="2" t="str">
        <f>_xlfn.XLOOKUP(Table1[[#This Row],[Rating]],Ratings!A$2:A$15,Ratings!B$2:B$15)</f>
        <v>Adult</v>
      </c>
      <c r="M379" s="2" t="str">
        <f>_xlfn.XLOOKUP(Table1[[#This Row],[Rating Category]],Recommendation!A$2:A$6,Recommendation!B$2:B$6)</f>
        <v>Restricted</v>
      </c>
      <c r="N379" s="2">
        <v>148</v>
      </c>
      <c r="O379" s="2" t="str" cm="1">
        <f t="array" ref="O379">_xlfn.IFS(Table1[[#This Row],[Duration]]&lt;90,"Short",Table1[[#This Row],[Duration]]&lt;180,"Medium",Table1[[#This Row],[Duration]]&lt;=240,"Long",TRUE,"Seasons")</f>
        <v>Medium</v>
      </c>
      <c r="P379" s="3" t="s">
        <v>1877</v>
      </c>
    </row>
    <row r="380" spans="1:16" ht="56">
      <c r="A380" s="2" t="s">
        <v>1879</v>
      </c>
      <c r="B380" s="2" t="s">
        <v>0</v>
      </c>
      <c r="C380" s="3" t="s">
        <v>1880</v>
      </c>
      <c r="D380" s="3" t="s">
        <v>1881</v>
      </c>
      <c r="E380" s="3" t="s">
        <v>1882</v>
      </c>
      <c r="F380" s="3" t="s">
        <v>1155</v>
      </c>
      <c r="G380" s="7" t="s">
        <v>1878</v>
      </c>
      <c r="H380" s="4">
        <v>2021</v>
      </c>
      <c r="I380" s="2">
        <v>2011</v>
      </c>
      <c r="J380" s="2">
        <f ca="1">YEAR(TODAY())-Table1[[#This Row],[Release_year]]</f>
        <v>15</v>
      </c>
      <c r="K380" s="2" t="s">
        <v>29</v>
      </c>
      <c r="L380" s="2" t="str">
        <f>_xlfn.XLOOKUP(Table1[[#This Row],[Rating]],Ratings!A$2:A$15,Ratings!B$2:B$15)</f>
        <v>Teen</v>
      </c>
      <c r="M380" s="2" t="str">
        <f>_xlfn.XLOOKUP(Table1[[#This Row],[Rating Category]],Recommendation!A$2:A$6,Recommendation!B$2:B$6)</f>
        <v>Guidance</v>
      </c>
      <c r="N380" s="2">
        <v>92</v>
      </c>
      <c r="O380" s="2" t="str" cm="1">
        <f t="array" ref="O380">_xlfn.IFS(Table1[[#This Row],[Duration]]&lt;90,"Short",Table1[[#This Row],[Duration]]&lt;180,"Medium",Table1[[#This Row],[Duration]]&lt;=240,"Long",TRUE,"Seasons")</f>
        <v>Medium</v>
      </c>
      <c r="P380" s="3" t="s">
        <v>43</v>
      </c>
    </row>
    <row r="381" spans="1:16" ht="42">
      <c r="A381" s="2" t="s">
        <v>1884</v>
      </c>
      <c r="B381" s="2" t="s">
        <v>0</v>
      </c>
      <c r="C381" s="3" t="s">
        <v>1885</v>
      </c>
      <c r="D381" s="3" t="s">
        <v>1886</v>
      </c>
      <c r="E381" s="3" t="s">
        <v>1887</v>
      </c>
      <c r="F381" s="3" t="s">
        <v>1</v>
      </c>
      <c r="G381" s="7" t="s">
        <v>1878</v>
      </c>
      <c r="H381" s="4">
        <v>2021</v>
      </c>
      <c r="I381" s="2">
        <v>2011</v>
      </c>
      <c r="J381" s="2">
        <f ca="1">YEAR(TODAY())-Table1[[#This Row],[Release_year]]</f>
        <v>15</v>
      </c>
      <c r="K381" s="2" t="s">
        <v>16</v>
      </c>
      <c r="L381" s="2" t="str">
        <f>_xlfn.XLOOKUP(Table1[[#This Row],[Rating]],Ratings!A$2:A$15,Ratings!B$2:B$15)</f>
        <v>Family</v>
      </c>
      <c r="M381" s="2" t="str">
        <f>_xlfn.XLOOKUP(Table1[[#This Row],[Rating Category]],Recommendation!A$2:A$6,Recommendation!B$2:B$6)</f>
        <v>Guidance</v>
      </c>
      <c r="N381" s="2">
        <v>88</v>
      </c>
      <c r="O381" s="2" t="str" cm="1">
        <f t="array" ref="O381">_xlfn.IFS(Table1[[#This Row],[Duration]]&lt;90,"Short",Table1[[#This Row],[Duration]]&lt;180,"Medium",Table1[[#This Row],[Duration]]&lt;=240,"Long",TRUE,"Seasons")</f>
        <v>Short</v>
      </c>
      <c r="P381" s="3" t="s">
        <v>46</v>
      </c>
    </row>
    <row r="382" spans="1:16" ht="56">
      <c r="A382" s="2" t="s">
        <v>1888</v>
      </c>
      <c r="B382" s="2" t="s">
        <v>0</v>
      </c>
      <c r="C382" s="3" t="s">
        <v>1889</v>
      </c>
      <c r="D382" s="3" t="s">
        <v>1890</v>
      </c>
      <c r="E382" s="3" t="s">
        <v>1891</v>
      </c>
      <c r="F382" s="3" t="s">
        <v>1</v>
      </c>
      <c r="G382" s="7" t="s">
        <v>1892</v>
      </c>
      <c r="H382" s="4">
        <v>2021</v>
      </c>
      <c r="I382" s="2">
        <v>2014</v>
      </c>
      <c r="J382" s="2">
        <f ca="1">YEAR(TODAY())-Table1[[#This Row],[Release_year]]</f>
        <v>12</v>
      </c>
      <c r="K382" s="2" t="s">
        <v>124</v>
      </c>
      <c r="L382" s="2" t="str">
        <f>_xlfn.XLOOKUP(Table1[[#This Row],[Rating]],Ratings!A$2:A$15,Ratings!B$2:B$15)</f>
        <v>Adult</v>
      </c>
      <c r="M382" s="2" t="str">
        <f>_xlfn.XLOOKUP(Table1[[#This Row],[Rating Category]],Recommendation!A$2:A$6,Recommendation!B$2:B$6)</f>
        <v>Restricted</v>
      </c>
      <c r="N382" s="2">
        <v>109</v>
      </c>
      <c r="O382" s="2" t="str" cm="1">
        <f t="array" ref="O382">_xlfn.IFS(Table1[[#This Row],[Duration]]&lt;90,"Short",Table1[[#This Row],[Duration]]&lt;180,"Medium",Table1[[#This Row],[Duration]]&lt;=240,"Long",TRUE,"Seasons")</f>
        <v>Medium</v>
      </c>
      <c r="P382" s="3" t="s">
        <v>98</v>
      </c>
    </row>
    <row r="383" spans="1:16" ht="70">
      <c r="A383" s="2" t="s">
        <v>1893</v>
      </c>
      <c r="B383" s="2" t="s">
        <v>0</v>
      </c>
      <c r="C383" s="3" t="s">
        <v>1894</v>
      </c>
      <c r="D383" s="3" t="s">
        <v>1895</v>
      </c>
      <c r="E383" s="3" t="s">
        <v>1896</v>
      </c>
      <c r="F383" s="3" t="s">
        <v>1</v>
      </c>
      <c r="G383" s="7" t="s">
        <v>1892</v>
      </c>
      <c r="H383" s="4">
        <v>2021</v>
      </c>
      <c r="I383" s="2">
        <v>2017</v>
      </c>
      <c r="J383" s="2">
        <f ca="1">YEAR(TODAY())-Table1[[#This Row],[Release_year]]</f>
        <v>9</v>
      </c>
      <c r="K383" s="2" t="s">
        <v>124</v>
      </c>
      <c r="L383" s="2" t="str">
        <f>_xlfn.XLOOKUP(Table1[[#This Row],[Rating]],Ratings!A$2:A$15,Ratings!B$2:B$15)</f>
        <v>Adult</v>
      </c>
      <c r="M383" s="2" t="str">
        <f>_xlfn.XLOOKUP(Table1[[#This Row],[Rating Category]],Recommendation!A$2:A$6,Recommendation!B$2:B$6)</f>
        <v>Restricted</v>
      </c>
      <c r="N383" s="2">
        <v>92</v>
      </c>
      <c r="O383" s="2" t="str" cm="1">
        <f t="array" ref="O383">_xlfn.IFS(Table1[[#This Row],[Duration]]&lt;90,"Short",Table1[[#This Row],[Duration]]&lt;180,"Medium",Table1[[#This Row],[Duration]]&lt;=240,"Long",TRUE,"Seasons")</f>
        <v>Medium</v>
      </c>
      <c r="P383" s="3" t="s">
        <v>51</v>
      </c>
    </row>
    <row r="384" spans="1:16" ht="14">
      <c r="A384" s="2" t="s">
        <v>1897</v>
      </c>
      <c r="B384" s="2" t="s">
        <v>0</v>
      </c>
      <c r="C384" s="3" t="s">
        <v>1898</v>
      </c>
      <c r="D384" s="3" t="s">
        <v>1899</v>
      </c>
      <c r="E384" s="3" t="s">
        <v>1900</v>
      </c>
      <c r="F384" s="3" t="s">
        <v>1</v>
      </c>
      <c r="G384" s="7" t="s">
        <v>1901</v>
      </c>
      <c r="H384" s="4">
        <v>2021</v>
      </c>
      <c r="I384" s="2">
        <v>2021</v>
      </c>
      <c r="J384" s="2">
        <f ca="1">YEAR(TODAY())-Table1[[#This Row],[Release_year]]</f>
        <v>5</v>
      </c>
      <c r="K384" s="2" t="s">
        <v>29</v>
      </c>
      <c r="L384" s="2" t="str">
        <f>_xlfn.XLOOKUP(Table1[[#This Row],[Rating]],Ratings!A$2:A$15,Ratings!B$2:B$15)</f>
        <v>Teen</v>
      </c>
      <c r="M384" s="2" t="str">
        <f>_xlfn.XLOOKUP(Table1[[#This Row],[Rating Category]],Recommendation!A$2:A$6,Recommendation!B$2:B$6)</f>
        <v>Guidance</v>
      </c>
      <c r="N384" s="2">
        <v>101</v>
      </c>
      <c r="O384" s="2" t="str" cm="1">
        <f t="array" ref="O384">_xlfn.IFS(Table1[[#This Row],[Duration]]&lt;90,"Short",Table1[[#This Row],[Duration]]&lt;180,"Medium",Table1[[#This Row],[Duration]]&lt;=240,"Long",TRUE,"Seasons")</f>
        <v>Medium</v>
      </c>
      <c r="P384" s="3" t="s">
        <v>3</v>
      </c>
    </row>
    <row r="385" spans="1:16" ht="56">
      <c r="A385" s="2" t="s">
        <v>1902</v>
      </c>
      <c r="B385" s="2" t="s">
        <v>0</v>
      </c>
      <c r="C385" s="3" t="s">
        <v>1903</v>
      </c>
      <c r="D385" s="3" t="s">
        <v>1904</v>
      </c>
      <c r="E385" s="3" t="s">
        <v>1905</v>
      </c>
      <c r="F385" s="3" t="s">
        <v>13</v>
      </c>
      <c r="G385" s="7" t="s">
        <v>1901</v>
      </c>
      <c r="H385" s="4">
        <v>2021</v>
      </c>
      <c r="I385" s="2">
        <v>2021</v>
      </c>
      <c r="J385" s="2">
        <f ca="1">YEAR(TODAY())-Table1[[#This Row],[Release_year]]</f>
        <v>5</v>
      </c>
      <c r="K385" s="2" t="s">
        <v>29</v>
      </c>
      <c r="L385" s="2" t="str">
        <f>_xlfn.XLOOKUP(Table1[[#This Row],[Rating]],Ratings!A$2:A$15,Ratings!B$2:B$15)</f>
        <v>Teen</v>
      </c>
      <c r="M385" s="2" t="str">
        <f>_xlfn.XLOOKUP(Table1[[#This Row],[Rating Category]],Recommendation!A$2:A$6,Recommendation!B$2:B$6)</f>
        <v>Guidance</v>
      </c>
      <c r="N385" s="2">
        <v>140</v>
      </c>
      <c r="O385" s="2" t="str" cm="1">
        <f t="array" ref="O385">_xlfn.IFS(Table1[[#This Row],[Duration]]&lt;90,"Short",Table1[[#This Row],[Duration]]&lt;180,"Medium",Table1[[#This Row],[Duration]]&lt;=240,"Long",TRUE,"Seasons")</f>
        <v>Medium</v>
      </c>
      <c r="P385" s="3" t="s">
        <v>192</v>
      </c>
    </row>
    <row r="386" spans="1:16" ht="56">
      <c r="A386" s="2" t="s">
        <v>1906</v>
      </c>
      <c r="B386" s="2" t="s">
        <v>0</v>
      </c>
      <c r="C386" s="3" t="s">
        <v>1907</v>
      </c>
      <c r="D386" s="3" t="s">
        <v>1908</v>
      </c>
      <c r="E386" s="3" t="s">
        <v>1909</v>
      </c>
      <c r="F386" s="3" t="s">
        <v>1</v>
      </c>
      <c r="G386" s="7" t="s">
        <v>1910</v>
      </c>
      <c r="H386" s="4">
        <v>2021</v>
      </c>
      <c r="I386" s="2">
        <v>2016</v>
      </c>
      <c r="J386" s="2">
        <f ca="1">YEAR(TODAY())-Table1[[#This Row],[Release_year]]</f>
        <v>10</v>
      </c>
      <c r="K386" s="2" t="s">
        <v>124</v>
      </c>
      <c r="L386" s="2" t="str">
        <f>_xlfn.XLOOKUP(Table1[[#This Row],[Rating]],Ratings!A$2:A$15,Ratings!B$2:B$15)</f>
        <v>Adult</v>
      </c>
      <c r="M386" s="2" t="str">
        <f>_xlfn.XLOOKUP(Table1[[#This Row],[Rating Category]],Recommendation!A$2:A$6,Recommendation!B$2:B$6)</f>
        <v>Restricted</v>
      </c>
      <c r="N386" s="2">
        <v>89</v>
      </c>
      <c r="O386" s="2" t="str" cm="1">
        <f t="array" ref="O386">_xlfn.IFS(Table1[[#This Row],[Duration]]&lt;90,"Short",Table1[[#This Row],[Duration]]&lt;180,"Medium",Table1[[#This Row],[Duration]]&lt;=240,"Long",TRUE,"Seasons")</f>
        <v>Short</v>
      </c>
      <c r="P386" s="3" t="s">
        <v>1911</v>
      </c>
    </row>
    <row r="387" spans="1:16" ht="70">
      <c r="A387" s="2" t="s">
        <v>1912</v>
      </c>
      <c r="B387" s="2" t="s">
        <v>0</v>
      </c>
      <c r="C387" s="3" t="s">
        <v>1913</v>
      </c>
      <c r="D387" s="3" t="s">
        <v>1914</v>
      </c>
      <c r="E387" s="3" t="s">
        <v>1915</v>
      </c>
      <c r="F387" s="3" t="s">
        <v>13</v>
      </c>
      <c r="G387" s="7" t="s">
        <v>1916</v>
      </c>
      <c r="H387" s="4">
        <v>2021</v>
      </c>
      <c r="I387" s="2">
        <v>2021</v>
      </c>
      <c r="J387" s="2">
        <f ca="1">YEAR(TODAY())-Table1[[#This Row],[Release_year]]</f>
        <v>5</v>
      </c>
      <c r="K387" s="2" t="s">
        <v>7</v>
      </c>
      <c r="L387" s="2" t="str">
        <f>_xlfn.XLOOKUP(Table1[[#This Row],[Rating]],Ratings!A$2:A$15,Ratings!B$2:B$15)</f>
        <v>Adult</v>
      </c>
      <c r="M387" s="2" t="str">
        <f>_xlfn.XLOOKUP(Table1[[#This Row],[Rating Category]],Recommendation!A$2:A$6,Recommendation!B$2:B$6)</f>
        <v>Restricted</v>
      </c>
      <c r="N387" s="2">
        <v>81</v>
      </c>
      <c r="O387" s="2" t="str" cm="1">
        <f t="array" ref="O387">_xlfn.IFS(Table1[[#This Row],[Duration]]&lt;90,"Short",Table1[[#This Row],[Duration]]&lt;180,"Medium",Table1[[#This Row],[Duration]]&lt;=240,"Long",TRUE,"Seasons")</f>
        <v>Short</v>
      </c>
      <c r="P387" s="3" t="s">
        <v>23</v>
      </c>
    </row>
    <row r="388" spans="1:16" ht="70">
      <c r="A388" s="2" t="s">
        <v>1919</v>
      </c>
      <c r="B388" s="2" t="s">
        <v>0</v>
      </c>
      <c r="C388" s="3" t="s">
        <v>1920</v>
      </c>
      <c r="D388" s="3" t="s">
        <v>1921</v>
      </c>
      <c r="E388" s="3" t="s">
        <v>1922</v>
      </c>
      <c r="F388" s="3" t="s">
        <v>13</v>
      </c>
      <c r="G388" s="7" t="s">
        <v>1918</v>
      </c>
      <c r="H388" s="4">
        <v>2021</v>
      </c>
      <c r="I388" s="2">
        <v>2021</v>
      </c>
      <c r="J388" s="2">
        <f ca="1">YEAR(TODAY())-Table1[[#This Row],[Release_year]]</f>
        <v>5</v>
      </c>
      <c r="K388" s="2" t="s">
        <v>7</v>
      </c>
      <c r="L388" s="2" t="str">
        <f>_xlfn.XLOOKUP(Table1[[#This Row],[Rating]],Ratings!A$2:A$15,Ratings!B$2:B$15)</f>
        <v>Adult</v>
      </c>
      <c r="M388" s="2" t="str">
        <f>_xlfn.XLOOKUP(Table1[[#This Row],[Rating Category]],Recommendation!A$2:A$6,Recommendation!B$2:B$6)</f>
        <v>Restricted</v>
      </c>
      <c r="N388" s="2">
        <v>99</v>
      </c>
      <c r="O388" s="2" t="str" cm="1">
        <f t="array" ref="O388">_xlfn.IFS(Table1[[#This Row],[Duration]]&lt;90,"Short",Table1[[#This Row],[Duration]]&lt;180,"Medium",Table1[[#This Row],[Duration]]&lt;=240,"Long",TRUE,"Seasons")</f>
        <v>Medium</v>
      </c>
      <c r="P388" s="3" t="s">
        <v>1923</v>
      </c>
    </row>
    <row r="389" spans="1:16" ht="42">
      <c r="A389" s="2" t="s">
        <v>1924</v>
      </c>
      <c r="B389" s="2" t="s">
        <v>0</v>
      </c>
      <c r="C389" s="3" t="s">
        <v>1925</v>
      </c>
      <c r="D389" s="3" t="s">
        <v>1926</v>
      </c>
      <c r="E389" s="3" t="s">
        <v>1927</v>
      </c>
      <c r="F389" s="3" t="s">
        <v>1176</v>
      </c>
      <c r="G389" s="7" t="s">
        <v>1918</v>
      </c>
      <c r="H389" s="4">
        <v>2021</v>
      </c>
      <c r="I389" s="2">
        <v>2021</v>
      </c>
      <c r="J389" s="2">
        <f ca="1">YEAR(TODAY())-Table1[[#This Row],[Release_year]]</f>
        <v>5</v>
      </c>
      <c r="K389" s="2" t="s">
        <v>7</v>
      </c>
      <c r="L389" s="2" t="str">
        <f>_xlfn.XLOOKUP(Table1[[#This Row],[Rating]],Ratings!A$2:A$15,Ratings!B$2:B$15)</f>
        <v>Adult</v>
      </c>
      <c r="M389" s="2" t="str">
        <f>_xlfn.XLOOKUP(Table1[[#This Row],[Rating Category]],Recommendation!A$2:A$6,Recommendation!B$2:B$6)</f>
        <v>Restricted</v>
      </c>
      <c r="N389" s="2">
        <v>107</v>
      </c>
      <c r="O389" s="2" t="str" cm="1">
        <f t="array" ref="O389">_xlfn.IFS(Table1[[#This Row],[Duration]]&lt;90,"Short",Table1[[#This Row],[Duration]]&lt;180,"Medium",Table1[[#This Row],[Duration]]&lt;=240,"Long",TRUE,"Seasons")</f>
        <v>Medium</v>
      </c>
      <c r="P389" s="3" t="s">
        <v>89</v>
      </c>
    </row>
    <row r="390" spans="1:16" ht="70">
      <c r="A390" s="2" t="s">
        <v>1928</v>
      </c>
      <c r="B390" s="2" t="s">
        <v>4</v>
      </c>
      <c r="C390" s="3" t="s">
        <v>1929</v>
      </c>
      <c r="D390" s="3" t="s">
        <v>1930</v>
      </c>
      <c r="E390" s="3" t="s">
        <v>1931</v>
      </c>
      <c r="F390" s="3" t="s">
        <v>1</v>
      </c>
      <c r="G390" s="7" t="s">
        <v>1918</v>
      </c>
      <c r="H390" s="4">
        <v>2021</v>
      </c>
      <c r="I390" s="2">
        <v>2021</v>
      </c>
      <c r="J390" s="2">
        <f ca="1">YEAR(TODAY())-Table1[[#This Row],[Release_year]]</f>
        <v>5</v>
      </c>
      <c r="K390" s="2" t="s">
        <v>7</v>
      </c>
      <c r="L390" s="2" t="str">
        <f>_xlfn.XLOOKUP(Table1[[#This Row],[Rating]],Ratings!A$2:A$15,Ratings!B$2:B$15)</f>
        <v>Adult</v>
      </c>
      <c r="M390" s="2" t="str">
        <f>_xlfn.XLOOKUP(Table1[[#This Row],[Rating Category]],Recommendation!A$2:A$6,Recommendation!B$2:B$6)</f>
        <v>Restricted</v>
      </c>
      <c r="N390" s="2" t="s">
        <v>11</v>
      </c>
      <c r="O390" s="2" t="str" cm="1">
        <f t="array" ref="O390">_xlfn.IFS(Table1[[#This Row],[Duration]]&lt;90,"Short",Table1[[#This Row],[Duration]]&lt;180,"Medium",Table1[[#This Row],[Duration]]&lt;=240,"Long",TRUE,"Seasons")</f>
        <v>Seasons</v>
      </c>
      <c r="P390" s="3" t="s">
        <v>996</v>
      </c>
    </row>
    <row r="391" spans="1:16" ht="42">
      <c r="A391" s="2" t="s">
        <v>1933</v>
      </c>
      <c r="B391" s="2" t="s">
        <v>0</v>
      </c>
      <c r="C391" s="3" t="s">
        <v>1934</v>
      </c>
      <c r="D391" s="3" t="s">
        <v>1935</v>
      </c>
      <c r="E391" s="3" t="s">
        <v>1936</v>
      </c>
      <c r="F391" s="3" t="s">
        <v>5</v>
      </c>
      <c r="G391" s="7" t="s">
        <v>1918</v>
      </c>
      <c r="H391" s="4">
        <v>2021</v>
      </c>
      <c r="I391" s="2">
        <v>2021</v>
      </c>
      <c r="J391" s="2">
        <f ca="1">YEAR(TODAY())-Table1[[#This Row],[Release_year]]</f>
        <v>5</v>
      </c>
      <c r="K391" s="2" t="s">
        <v>7</v>
      </c>
      <c r="L391" s="2" t="str">
        <f>_xlfn.XLOOKUP(Table1[[#This Row],[Rating]],Ratings!A$2:A$15,Ratings!B$2:B$15)</f>
        <v>Adult</v>
      </c>
      <c r="M391" s="2" t="str">
        <f>_xlfn.XLOOKUP(Table1[[#This Row],[Rating Category]],Recommendation!A$2:A$6,Recommendation!B$2:B$6)</f>
        <v>Restricted</v>
      </c>
      <c r="N391" s="2">
        <v>107</v>
      </c>
      <c r="O391" s="2" t="str" cm="1">
        <f t="array" ref="O391">_xlfn.IFS(Table1[[#This Row],[Duration]]&lt;90,"Short",Table1[[#This Row],[Duration]]&lt;180,"Medium",Table1[[#This Row],[Duration]]&lt;=240,"Long",TRUE,"Seasons")</f>
        <v>Medium</v>
      </c>
      <c r="P391" s="3" t="s">
        <v>89</v>
      </c>
    </row>
    <row r="392" spans="1:16" ht="56">
      <c r="A392" s="2" t="s">
        <v>1937</v>
      </c>
      <c r="B392" s="2" t="s">
        <v>0</v>
      </c>
      <c r="C392" s="3" t="s">
        <v>1938</v>
      </c>
      <c r="D392" s="3" t="s">
        <v>1939</v>
      </c>
      <c r="E392" s="3" t="s">
        <v>1940</v>
      </c>
      <c r="F392" s="3" t="s">
        <v>1941</v>
      </c>
      <c r="G392" s="7" t="s">
        <v>1918</v>
      </c>
      <c r="H392" s="4">
        <v>2021</v>
      </c>
      <c r="I392" s="2">
        <v>2021</v>
      </c>
      <c r="J392" s="2">
        <f ca="1">YEAR(TODAY())-Table1[[#This Row],[Release_year]]</f>
        <v>5</v>
      </c>
      <c r="K392" s="2" t="s">
        <v>87</v>
      </c>
      <c r="L392" s="2" t="str">
        <f>_xlfn.XLOOKUP(Table1[[#This Row],[Rating]],Ratings!A$2:A$15,Ratings!B$2:B$15)</f>
        <v>Kids</v>
      </c>
      <c r="M392" s="2" t="str">
        <f>_xlfn.XLOOKUP(Table1[[#This Row],[Rating Category]],Recommendation!A$2:A$6,Recommendation!B$2:B$6)</f>
        <v>Safe</v>
      </c>
      <c r="N392" s="2">
        <v>90</v>
      </c>
      <c r="O392" s="2" t="str" cm="1">
        <f t="array" ref="O392">_xlfn.IFS(Table1[[#This Row],[Duration]]&lt;90,"Short",Table1[[#This Row],[Duration]]&lt;180,"Medium",Table1[[#This Row],[Duration]]&lt;=240,"Long",TRUE,"Seasons")</f>
        <v>Medium</v>
      </c>
      <c r="P392" s="3" t="s">
        <v>46</v>
      </c>
    </row>
    <row r="393" spans="1:16" ht="42">
      <c r="A393" s="2" t="s">
        <v>1942</v>
      </c>
      <c r="B393" s="2" t="s">
        <v>0</v>
      </c>
      <c r="C393" s="3" t="s">
        <v>1943</v>
      </c>
      <c r="D393" s="3" t="s">
        <v>1944</v>
      </c>
      <c r="E393" s="3" t="s">
        <v>1945</v>
      </c>
      <c r="F393" s="3" t="s">
        <v>1946</v>
      </c>
      <c r="G393" s="7" t="s">
        <v>1918</v>
      </c>
      <c r="H393" s="4">
        <v>2021</v>
      </c>
      <c r="I393" s="2">
        <v>2018</v>
      </c>
      <c r="J393" s="2">
        <f ca="1">YEAR(TODAY())-Table1[[#This Row],[Release_year]]</f>
        <v>8</v>
      </c>
      <c r="K393" s="2" t="s">
        <v>7</v>
      </c>
      <c r="L393" s="2" t="str">
        <f>_xlfn.XLOOKUP(Table1[[#This Row],[Rating]],Ratings!A$2:A$15,Ratings!B$2:B$15)</f>
        <v>Adult</v>
      </c>
      <c r="M393" s="2" t="str">
        <f>_xlfn.XLOOKUP(Table1[[#This Row],[Rating Category]],Recommendation!A$2:A$6,Recommendation!B$2:B$6)</f>
        <v>Restricted</v>
      </c>
      <c r="N393" s="2">
        <v>104</v>
      </c>
      <c r="O393" s="2" t="str" cm="1">
        <f t="array" ref="O393">_xlfn.IFS(Table1[[#This Row],[Duration]]&lt;90,"Short",Table1[[#This Row],[Duration]]&lt;180,"Medium",Table1[[#This Row],[Duration]]&lt;=240,"Long",TRUE,"Seasons")</f>
        <v>Medium</v>
      </c>
      <c r="P393" s="3" t="s">
        <v>192</v>
      </c>
    </row>
    <row r="394" spans="1:16" ht="56">
      <c r="A394" s="2" t="s">
        <v>1947</v>
      </c>
      <c r="B394" s="2" t="s">
        <v>0</v>
      </c>
      <c r="C394" s="3" t="s">
        <v>1948</v>
      </c>
      <c r="D394" s="3" t="s">
        <v>1949</v>
      </c>
      <c r="E394" s="3" t="s">
        <v>1950</v>
      </c>
      <c r="F394" s="3" t="s">
        <v>1951</v>
      </c>
      <c r="G394" s="7" t="s">
        <v>1918</v>
      </c>
      <c r="H394" s="4">
        <v>2021</v>
      </c>
      <c r="I394" s="2">
        <v>2020</v>
      </c>
      <c r="J394" s="2">
        <f ca="1">YEAR(TODAY())-Table1[[#This Row],[Release_year]]</f>
        <v>6</v>
      </c>
      <c r="K394" s="2" t="s">
        <v>7</v>
      </c>
      <c r="L394" s="2" t="str">
        <f>_xlfn.XLOOKUP(Table1[[#This Row],[Rating]],Ratings!A$2:A$15,Ratings!B$2:B$15)</f>
        <v>Adult</v>
      </c>
      <c r="M394" s="2" t="str">
        <f>_xlfn.XLOOKUP(Table1[[#This Row],[Rating Category]],Recommendation!A$2:A$6,Recommendation!B$2:B$6)</f>
        <v>Restricted</v>
      </c>
      <c r="N394" s="2">
        <v>100</v>
      </c>
      <c r="O394" s="2" t="str" cm="1">
        <f t="array" ref="O394">_xlfn.IFS(Table1[[#This Row],[Duration]]&lt;90,"Short",Table1[[#This Row],[Duration]]&lt;180,"Medium",Table1[[#This Row],[Duration]]&lt;=240,"Long",TRUE,"Seasons")</f>
        <v>Medium</v>
      </c>
      <c r="P394" s="3" t="s">
        <v>622</v>
      </c>
    </row>
    <row r="395" spans="1:16" ht="56">
      <c r="A395" s="2" t="s">
        <v>1952</v>
      </c>
      <c r="B395" s="2" t="s">
        <v>0</v>
      </c>
      <c r="C395" s="3" t="s">
        <v>1953</v>
      </c>
      <c r="D395" s="3" t="s">
        <v>1954</v>
      </c>
      <c r="E395" s="3" t="s">
        <v>1955</v>
      </c>
      <c r="F395" s="3" t="s">
        <v>1</v>
      </c>
      <c r="G395" s="7" t="s">
        <v>1918</v>
      </c>
      <c r="H395" s="4">
        <v>2021</v>
      </c>
      <c r="I395" s="2">
        <v>2021</v>
      </c>
      <c r="J395" s="2">
        <f ca="1">YEAR(TODAY())-Table1[[#This Row],[Release_year]]</f>
        <v>5</v>
      </c>
      <c r="K395" s="2" t="s">
        <v>124</v>
      </c>
      <c r="L395" s="2" t="str">
        <f>_xlfn.XLOOKUP(Table1[[#This Row],[Rating]],Ratings!A$2:A$15,Ratings!B$2:B$15)</f>
        <v>Adult</v>
      </c>
      <c r="M395" s="2" t="str">
        <f>_xlfn.XLOOKUP(Table1[[#This Row],[Rating Category]],Recommendation!A$2:A$6,Recommendation!B$2:B$6)</f>
        <v>Restricted</v>
      </c>
      <c r="N395" s="2">
        <v>102</v>
      </c>
      <c r="O395" s="2" t="str" cm="1">
        <f t="array" ref="O395">_xlfn.IFS(Table1[[#This Row],[Duration]]&lt;90,"Short",Table1[[#This Row],[Duration]]&lt;180,"Medium",Table1[[#This Row],[Duration]]&lt;=240,"Long",TRUE,"Seasons")</f>
        <v>Medium</v>
      </c>
      <c r="P395" s="3" t="s">
        <v>131</v>
      </c>
    </row>
    <row r="396" spans="1:16" ht="56">
      <c r="A396" s="2" t="s">
        <v>1957</v>
      </c>
      <c r="B396" s="2" t="s">
        <v>0</v>
      </c>
      <c r="C396" s="3" t="s">
        <v>1958</v>
      </c>
      <c r="D396" s="3" t="s">
        <v>1959</v>
      </c>
      <c r="E396" s="3" t="s">
        <v>1960</v>
      </c>
      <c r="F396" s="3" t="s">
        <v>28</v>
      </c>
      <c r="G396" s="7" t="s">
        <v>1956</v>
      </c>
      <c r="H396" s="4">
        <v>2021</v>
      </c>
      <c r="I396" s="2">
        <v>2004</v>
      </c>
      <c r="J396" s="2">
        <f ca="1">YEAR(TODAY())-Table1[[#This Row],[Release_year]]</f>
        <v>22</v>
      </c>
      <c r="K396" s="2" t="s">
        <v>124</v>
      </c>
      <c r="L396" s="2" t="str">
        <f>_xlfn.XLOOKUP(Table1[[#This Row],[Rating]],Ratings!A$2:A$15,Ratings!B$2:B$15)</f>
        <v>Adult</v>
      </c>
      <c r="M396" s="2" t="str">
        <f>_xlfn.XLOOKUP(Table1[[#This Row],[Rating Category]],Recommendation!A$2:A$6,Recommendation!B$2:B$6)</f>
        <v>Restricted</v>
      </c>
      <c r="N396" s="2">
        <v>105</v>
      </c>
      <c r="O396" s="2" t="str" cm="1">
        <f t="array" ref="O396">_xlfn.IFS(Table1[[#This Row],[Duration]]&lt;90,"Short",Table1[[#This Row],[Duration]]&lt;180,"Medium",Table1[[#This Row],[Duration]]&lt;=240,"Long",TRUE,"Seasons")</f>
        <v>Medium</v>
      </c>
      <c r="P396" s="3" t="s">
        <v>1961</v>
      </c>
    </row>
    <row r="397" spans="1:16" ht="70">
      <c r="A397" s="2" t="s">
        <v>1962</v>
      </c>
      <c r="B397" s="2" t="s">
        <v>0</v>
      </c>
      <c r="C397" s="3" t="s">
        <v>1963</v>
      </c>
      <c r="D397" s="3" t="s">
        <v>1964</v>
      </c>
      <c r="E397" s="3" t="s">
        <v>1965</v>
      </c>
      <c r="F397" s="3" t="s">
        <v>13</v>
      </c>
      <c r="G397" s="7" t="s">
        <v>1956</v>
      </c>
      <c r="H397" s="4">
        <v>2021</v>
      </c>
      <c r="I397" s="2">
        <v>2018</v>
      </c>
      <c r="J397" s="2">
        <f ca="1">YEAR(TODAY())-Table1[[#This Row],[Release_year]]</f>
        <v>8</v>
      </c>
      <c r="K397" s="2" t="s">
        <v>7</v>
      </c>
      <c r="L397" s="2" t="str">
        <f>_xlfn.XLOOKUP(Table1[[#This Row],[Rating]],Ratings!A$2:A$15,Ratings!B$2:B$15)</f>
        <v>Adult</v>
      </c>
      <c r="M397" s="2" t="str">
        <f>_xlfn.XLOOKUP(Table1[[#This Row],[Rating Category]],Recommendation!A$2:A$6,Recommendation!B$2:B$6)</f>
        <v>Restricted</v>
      </c>
      <c r="N397" s="2">
        <v>107</v>
      </c>
      <c r="O397" s="2" t="str" cm="1">
        <f t="array" ref="O397">_xlfn.IFS(Table1[[#This Row],[Duration]]&lt;90,"Short",Table1[[#This Row],[Duration]]&lt;180,"Medium",Table1[[#This Row],[Duration]]&lt;=240,"Long",TRUE,"Seasons")</f>
        <v>Medium</v>
      </c>
      <c r="P397" s="3" t="s">
        <v>23</v>
      </c>
    </row>
    <row r="398" spans="1:16" ht="70">
      <c r="A398" s="2" t="s">
        <v>1966</v>
      </c>
      <c r="B398" s="2" t="s">
        <v>0</v>
      </c>
      <c r="C398" s="3" t="s">
        <v>1967</v>
      </c>
      <c r="D398" s="3" t="s">
        <v>1968</v>
      </c>
      <c r="E398" s="3" t="s">
        <v>1969</v>
      </c>
      <c r="F398" s="3" t="s">
        <v>1970</v>
      </c>
      <c r="G398" s="7" t="s">
        <v>1971</v>
      </c>
      <c r="H398" s="4">
        <v>2021</v>
      </c>
      <c r="I398" s="2">
        <v>2021</v>
      </c>
      <c r="J398" s="2">
        <f ca="1">YEAR(TODAY())-Table1[[#This Row],[Release_year]]</f>
        <v>5</v>
      </c>
      <c r="K398" s="2" t="s">
        <v>7</v>
      </c>
      <c r="L398" s="2" t="str">
        <f>_xlfn.XLOOKUP(Table1[[#This Row],[Rating]],Ratings!A$2:A$15,Ratings!B$2:B$15)</f>
        <v>Adult</v>
      </c>
      <c r="M398" s="2" t="str">
        <f>_xlfn.XLOOKUP(Table1[[#This Row],[Rating Category]],Recommendation!A$2:A$6,Recommendation!B$2:B$6)</f>
        <v>Restricted</v>
      </c>
      <c r="N398" s="2">
        <v>99</v>
      </c>
      <c r="O398" s="2" t="str" cm="1">
        <f t="array" ref="O398">_xlfn.IFS(Table1[[#This Row],[Duration]]&lt;90,"Short",Table1[[#This Row],[Duration]]&lt;180,"Medium",Table1[[#This Row],[Duration]]&lt;=240,"Long",TRUE,"Seasons")</f>
        <v>Medium</v>
      </c>
      <c r="P398" s="3" t="s">
        <v>23</v>
      </c>
    </row>
    <row r="399" spans="1:16" ht="42">
      <c r="A399" s="2" t="s">
        <v>1972</v>
      </c>
      <c r="B399" s="2" t="s">
        <v>0</v>
      </c>
      <c r="C399" s="3" t="s">
        <v>1973</v>
      </c>
      <c r="D399" s="3" t="s">
        <v>1974</v>
      </c>
      <c r="E399" s="3" t="s">
        <v>1975</v>
      </c>
      <c r="F399" s="3" t="s">
        <v>233</v>
      </c>
      <c r="G399" s="7" t="s">
        <v>1971</v>
      </c>
      <c r="H399" s="4">
        <v>2021</v>
      </c>
      <c r="I399" s="2">
        <v>2021</v>
      </c>
      <c r="J399" s="2">
        <f ca="1">YEAR(TODAY())-Table1[[#This Row],[Release_year]]</f>
        <v>5</v>
      </c>
      <c r="K399" s="2" t="s">
        <v>29</v>
      </c>
      <c r="L399" s="2" t="str">
        <f>_xlfn.XLOOKUP(Table1[[#This Row],[Rating]],Ratings!A$2:A$15,Ratings!B$2:B$15)</f>
        <v>Teen</v>
      </c>
      <c r="M399" s="2" t="str">
        <f>_xlfn.XLOOKUP(Table1[[#This Row],[Rating Category]],Recommendation!A$2:A$6,Recommendation!B$2:B$6)</f>
        <v>Guidance</v>
      </c>
      <c r="N399" s="2">
        <v>102</v>
      </c>
      <c r="O399" s="2" t="str" cm="1">
        <f t="array" ref="O399">_xlfn.IFS(Table1[[#This Row],[Duration]]&lt;90,"Short",Table1[[#This Row],[Duration]]&lt;180,"Medium",Table1[[#This Row],[Duration]]&lt;=240,"Long",TRUE,"Seasons")</f>
        <v>Medium</v>
      </c>
      <c r="P399" s="3" t="s">
        <v>89</v>
      </c>
    </row>
    <row r="400" spans="1:16" ht="56">
      <c r="A400" s="2" t="s">
        <v>1977</v>
      </c>
      <c r="B400" s="2" t="s">
        <v>0</v>
      </c>
      <c r="C400" s="3" t="s">
        <v>1978</v>
      </c>
      <c r="D400" s="3" t="s">
        <v>1979</v>
      </c>
      <c r="E400" s="3" t="s">
        <v>1980</v>
      </c>
      <c r="F400" s="3" t="s">
        <v>248</v>
      </c>
      <c r="G400" s="7" t="s">
        <v>1976</v>
      </c>
      <c r="H400" s="4">
        <v>2021</v>
      </c>
      <c r="I400" s="2">
        <v>2020</v>
      </c>
      <c r="J400" s="2">
        <f ca="1">YEAR(TODAY())-Table1[[#This Row],[Release_year]]</f>
        <v>6</v>
      </c>
      <c r="K400" s="2" t="s">
        <v>7</v>
      </c>
      <c r="L400" s="2" t="str">
        <f>_xlfn.XLOOKUP(Table1[[#This Row],[Rating]],Ratings!A$2:A$15,Ratings!B$2:B$15)</f>
        <v>Adult</v>
      </c>
      <c r="M400" s="2" t="str">
        <f>_xlfn.XLOOKUP(Table1[[#This Row],[Rating Category]],Recommendation!A$2:A$6,Recommendation!B$2:B$6)</f>
        <v>Restricted</v>
      </c>
      <c r="N400" s="2">
        <v>119</v>
      </c>
      <c r="O400" s="2" t="str" cm="1">
        <f t="array" ref="O400">_xlfn.IFS(Table1[[#This Row],[Duration]]&lt;90,"Short",Table1[[#This Row],[Duration]]&lt;180,"Medium",Table1[[#This Row],[Duration]]&lt;=240,"Long",TRUE,"Seasons")</f>
        <v>Medium</v>
      </c>
      <c r="P400" s="3" t="s">
        <v>43</v>
      </c>
    </row>
    <row r="401" spans="1:16" ht="42">
      <c r="A401" s="2" t="s">
        <v>1981</v>
      </c>
      <c r="B401" s="2" t="s">
        <v>0</v>
      </c>
      <c r="C401" s="3" t="s">
        <v>1982</v>
      </c>
      <c r="D401" s="3" t="s">
        <v>1983</v>
      </c>
      <c r="E401" s="3" t="s">
        <v>1984</v>
      </c>
      <c r="F401" s="3" t="s">
        <v>1</v>
      </c>
      <c r="G401" s="7" t="s">
        <v>1985</v>
      </c>
      <c r="H401" s="4">
        <v>2021</v>
      </c>
      <c r="I401" s="2">
        <v>2019</v>
      </c>
      <c r="J401" s="2">
        <f ca="1">YEAR(TODAY())-Table1[[#This Row],[Release_year]]</f>
        <v>7</v>
      </c>
      <c r="K401" s="2" t="s">
        <v>45</v>
      </c>
      <c r="L401" s="2" t="str">
        <f>_xlfn.XLOOKUP(Table1[[#This Row],[Rating]],Ratings!A$2:A$15,Ratings!B$2:B$15)</f>
        <v>Family</v>
      </c>
      <c r="M401" s="2" t="str">
        <f>_xlfn.XLOOKUP(Table1[[#This Row],[Rating Category]],Recommendation!A$2:A$6,Recommendation!B$2:B$6)</f>
        <v>Guidance</v>
      </c>
      <c r="N401" s="2">
        <v>86</v>
      </c>
      <c r="O401" s="2" t="str" cm="1">
        <f t="array" ref="O401">_xlfn.IFS(Table1[[#This Row],[Duration]]&lt;90,"Short",Table1[[#This Row],[Duration]]&lt;180,"Medium",Table1[[#This Row],[Duration]]&lt;=240,"Long",TRUE,"Seasons")</f>
        <v>Short</v>
      </c>
      <c r="P401" s="3" t="s">
        <v>1986</v>
      </c>
    </row>
    <row r="402" spans="1:16" ht="42">
      <c r="A402" s="2" t="s">
        <v>1988</v>
      </c>
      <c r="B402" s="2" t="s">
        <v>0</v>
      </c>
      <c r="C402" s="3" t="s">
        <v>1989</v>
      </c>
      <c r="D402" s="3" t="s">
        <v>1990</v>
      </c>
      <c r="E402" s="3" t="s">
        <v>1991</v>
      </c>
      <c r="F402" s="3" t="s">
        <v>13</v>
      </c>
      <c r="G402" s="7" t="s">
        <v>1987</v>
      </c>
      <c r="H402" s="4">
        <v>2021</v>
      </c>
      <c r="I402" s="2">
        <v>2021</v>
      </c>
      <c r="J402" s="2">
        <f ca="1">YEAR(TODAY())-Table1[[#This Row],[Release_year]]</f>
        <v>5</v>
      </c>
      <c r="K402" s="2" t="s">
        <v>7</v>
      </c>
      <c r="L402" s="2" t="str">
        <f>_xlfn.XLOOKUP(Table1[[#This Row],[Rating]],Ratings!A$2:A$15,Ratings!B$2:B$15)</f>
        <v>Adult</v>
      </c>
      <c r="M402" s="2" t="str">
        <f>_xlfn.XLOOKUP(Table1[[#This Row],[Rating Category]],Recommendation!A$2:A$6,Recommendation!B$2:B$6)</f>
        <v>Restricted</v>
      </c>
      <c r="N402" s="2">
        <v>122</v>
      </c>
      <c r="O402" s="2" t="str" cm="1">
        <f t="array" ref="O402">_xlfn.IFS(Table1[[#This Row],[Duration]]&lt;90,"Short",Table1[[#This Row],[Duration]]&lt;180,"Medium",Table1[[#This Row],[Duration]]&lt;=240,"Long",TRUE,"Seasons")</f>
        <v>Medium</v>
      </c>
      <c r="P402" s="3" t="s">
        <v>89</v>
      </c>
    </row>
    <row r="403" spans="1:16" ht="42">
      <c r="A403" s="2" t="s">
        <v>1992</v>
      </c>
      <c r="B403" s="2" t="s">
        <v>0</v>
      </c>
      <c r="C403" s="3" t="s">
        <v>1993</v>
      </c>
      <c r="D403" s="3" t="s">
        <v>1994</v>
      </c>
      <c r="E403" s="3" t="s">
        <v>1995</v>
      </c>
      <c r="F403" s="3" t="s">
        <v>1</v>
      </c>
      <c r="G403" s="7" t="s">
        <v>1996</v>
      </c>
      <c r="H403" s="4">
        <v>2021</v>
      </c>
      <c r="I403" s="2">
        <v>2017</v>
      </c>
      <c r="J403" s="2">
        <f ca="1">YEAR(TODAY())-Table1[[#This Row],[Release_year]]</f>
        <v>9</v>
      </c>
      <c r="K403" s="2" t="s">
        <v>124</v>
      </c>
      <c r="L403" s="2" t="str">
        <f>_xlfn.XLOOKUP(Table1[[#This Row],[Rating]],Ratings!A$2:A$15,Ratings!B$2:B$15)</f>
        <v>Adult</v>
      </c>
      <c r="M403" s="2" t="str">
        <f>_xlfn.XLOOKUP(Table1[[#This Row],[Rating Category]],Recommendation!A$2:A$6,Recommendation!B$2:B$6)</f>
        <v>Restricted</v>
      </c>
      <c r="N403" s="2">
        <v>95</v>
      </c>
      <c r="O403" s="2" t="str" cm="1">
        <f t="array" ref="O403">_xlfn.IFS(Table1[[#This Row],[Duration]]&lt;90,"Short",Table1[[#This Row],[Duration]]&lt;180,"Medium",Table1[[#This Row],[Duration]]&lt;=240,"Long",TRUE,"Seasons")</f>
        <v>Medium</v>
      </c>
      <c r="P403" s="3" t="s">
        <v>125</v>
      </c>
    </row>
    <row r="404" spans="1:16" ht="70">
      <c r="A404" s="2" t="s">
        <v>1997</v>
      </c>
      <c r="B404" s="2" t="s">
        <v>0</v>
      </c>
      <c r="C404" s="3" t="s">
        <v>1998</v>
      </c>
      <c r="D404" s="3" t="s">
        <v>1999</v>
      </c>
      <c r="E404" s="3" t="s">
        <v>2000</v>
      </c>
      <c r="F404" s="3" t="s">
        <v>1420</v>
      </c>
      <c r="G404" s="7" t="s">
        <v>1996</v>
      </c>
      <c r="H404" s="4">
        <v>2021</v>
      </c>
      <c r="I404" s="2">
        <v>2021</v>
      </c>
      <c r="J404" s="2">
        <f ca="1">YEAR(TODAY())-Table1[[#This Row],[Release_year]]</f>
        <v>5</v>
      </c>
      <c r="K404" s="2" t="s">
        <v>29</v>
      </c>
      <c r="L404" s="2" t="str">
        <f>_xlfn.XLOOKUP(Table1[[#This Row],[Rating]],Ratings!A$2:A$15,Ratings!B$2:B$15)</f>
        <v>Teen</v>
      </c>
      <c r="M404" s="2" t="str">
        <f>_xlfn.XLOOKUP(Table1[[#This Row],[Rating Category]],Recommendation!A$2:A$6,Recommendation!B$2:B$6)</f>
        <v>Guidance</v>
      </c>
      <c r="N404" s="2">
        <v>104</v>
      </c>
      <c r="O404" s="2" t="str" cm="1">
        <f t="array" ref="O404">_xlfn.IFS(Table1[[#This Row],[Duration]]&lt;90,"Short",Table1[[#This Row],[Duration]]&lt;180,"Medium",Table1[[#This Row],[Duration]]&lt;=240,"Long",TRUE,"Seasons")</f>
        <v>Medium</v>
      </c>
      <c r="P404" s="3" t="s">
        <v>90</v>
      </c>
    </row>
    <row r="405" spans="1:16" ht="42">
      <c r="A405" s="2" t="s">
        <v>2001</v>
      </c>
      <c r="B405" s="2" t="s">
        <v>0</v>
      </c>
      <c r="C405" s="3" t="s">
        <v>2002</v>
      </c>
      <c r="D405" s="3" t="s">
        <v>2003</v>
      </c>
      <c r="E405" s="3" t="s">
        <v>2004</v>
      </c>
      <c r="F405" s="3" t="s">
        <v>53</v>
      </c>
      <c r="G405" s="7" t="s">
        <v>2005</v>
      </c>
      <c r="H405" s="4">
        <v>2021</v>
      </c>
      <c r="I405" s="2">
        <v>1999</v>
      </c>
      <c r="J405" s="2">
        <f ca="1">YEAR(TODAY())-Table1[[#This Row],[Release_year]]</f>
        <v>27</v>
      </c>
      <c r="K405" s="2" t="s">
        <v>7</v>
      </c>
      <c r="L405" s="2" t="str">
        <f>_xlfn.XLOOKUP(Table1[[#This Row],[Rating]],Ratings!A$2:A$15,Ratings!B$2:B$15)</f>
        <v>Adult</v>
      </c>
      <c r="M405" s="2" t="str">
        <f>_xlfn.XLOOKUP(Table1[[#This Row],[Rating Category]],Recommendation!A$2:A$6,Recommendation!B$2:B$6)</f>
        <v>Restricted</v>
      </c>
      <c r="N405" s="2">
        <v>118</v>
      </c>
      <c r="O405" s="2" t="str" cm="1">
        <f t="array" ref="O405">_xlfn.IFS(Table1[[#This Row],[Duration]]&lt;90,"Short",Table1[[#This Row],[Duration]]&lt;180,"Medium",Table1[[#This Row],[Duration]]&lt;=240,"Long",TRUE,"Seasons")</f>
        <v>Medium</v>
      </c>
      <c r="P405" s="3" t="s">
        <v>43</v>
      </c>
    </row>
    <row r="406" spans="1:16" ht="70">
      <c r="A406" s="2" t="s">
        <v>2006</v>
      </c>
      <c r="B406" s="2" t="s">
        <v>0</v>
      </c>
      <c r="C406" s="3" t="s">
        <v>2007</v>
      </c>
      <c r="D406" s="3" t="s">
        <v>2008</v>
      </c>
      <c r="E406" s="3" t="s">
        <v>2009</v>
      </c>
      <c r="F406" s="3" t="s">
        <v>13</v>
      </c>
      <c r="G406" s="7" t="s">
        <v>2005</v>
      </c>
      <c r="H406" s="4">
        <v>2021</v>
      </c>
      <c r="I406" s="2">
        <v>2021</v>
      </c>
      <c r="J406" s="2">
        <f ca="1">YEAR(TODAY())-Table1[[#This Row],[Release_year]]</f>
        <v>5</v>
      </c>
      <c r="K406" s="2" t="s">
        <v>29</v>
      </c>
      <c r="L406" s="2" t="str">
        <f>_xlfn.XLOOKUP(Table1[[#This Row],[Rating]],Ratings!A$2:A$15,Ratings!B$2:B$15)</f>
        <v>Teen</v>
      </c>
      <c r="M406" s="2" t="str">
        <f>_xlfn.XLOOKUP(Table1[[#This Row],[Rating Category]],Recommendation!A$2:A$6,Recommendation!B$2:B$6)</f>
        <v>Guidance</v>
      </c>
      <c r="N406" s="2">
        <v>98</v>
      </c>
      <c r="O406" s="2" t="str" cm="1">
        <f t="array" ref="O406">_xlfn.IFS(Table1[[#This Row],[Duration]]&lt;90,"Short",Table1[[#This Row],[Duration]]&lt;180,"Medium",Table1[[#This Row],[Duration]]&lt;=240,"Long",TRUE,"Seasons")</f>
        <v>Medium</v>
      </c>
      <c r="P406" s="3" t="s">
        <v>23</v>
      </c>
    </row>
    <row r="407" spans="1:16" ht="56">
      <c r="A407" s="2" t="s">
        <v>2010</v>
      </c>
      <c r="B407" s="2" t="s">
        <v>0</v>
      </c>
      <c r="C407" s="3" t="s">
        <v>2011</v>
      </c>
      <c r="D407" s="3" t="s">
        <v>2012</v>
      </c>
      <c r="E407" s="3" t="s">
        <v>2013</v>
      </c>
      <c r="F407" s="3" t="s">
        <v>1</v>
      </c>
      <c r="G407" s="7" t="s">
        <v>2005</v>
      </c>
      <c r="H407" s="4">
        <v>2021</v>
      </c>
      <c r="I407" s="2">
        <v>2021</v>
      </c>
      <c r="J407" s="2">
        <f ca="1">YEAR(TODAY())-Table1[[#This Row],[Release_year]]</f>
        <v>5</v>
      </c>
      <c r="K407" s="2" t="s">
        <v>7</v>
      </c>
      <c r="L407" s="2" t="str">
        <f>_xlfn.XLOOKUP(Table1[[#This Row],[Rating]],Ratings!A$2:A$15,Ratings!B$2:B$15)</f>
        <v>Adult</v>
      </c>
      <c r="M407" s="2" t="str">
        <f>_xlfn.XLOOKUP(Table1[[#This Row],[Rating Category]],Recommendation!A$2:A$6,Recommendation!B$2:B$6)</f>
        <v>Restricted</v>
      </c>
      <c r="N407" s="2">
        <v>99</v>
      </c>
      <c r="O407" s="2" t="str" cm="1">
        <f t="array" ref="O407">_xlfn.IFS(Table1[[#This Row],[Duration]]&lt;90,"Short",Table1[[#This Row],[Duration]]&lt;180,"Medium",Table1[[#This Row],[Duration]]&lt;=240,"Long",TRUE,"Seasons")</f>
        <v>Medium</v>
      </c>
      <c r="P407" s="3" t="s">
        <v>251</v>
      </c>
    </row>
    <row r="408" spans="1:16" ht="56">
      <c r="A408" s="2" t="s">
        <v>2014</v>
      </c>
      <c r="B408" s="2" t="s">
        <v>0</v>
      </c>
      <c r="C408" s="3" t="s">
        <v>2015</v>
      </c>
      <c r="D408" s="3" t="s">
        <v>2016</v>
      </c>
      <c r="E408" s="3" t="s">
        <v>2017</v>
      </c>
      <c r="F408" s="3" t="s">
        <v>13</v>
      </c>
      <c r="G408" s="7" t="s">
        <v>2005</v>
      </c>
      <c r="H408" s="4">
        <v>2021</v>
      </c>
      <c r="I408" s="2">
        <v>2020</v>
      </c>
      <c r="J408" s="2">
        <f ca="1">YEAR(TODAY())-Table1[[#This Row],[Release_year]]</f>
        <v>6</v>
      </c>
      <c r="K408" s="2" t="s">
        <v>45</v>
      </c>
      <c r="L408" s="2" t="str">
        <f>_xlfn.XLOOKUP(Table1[[#This Row],[Rating]],Ratings!A$2:A$15,Ratings!B$2:B$15)</f>
        <v>Family</v>
      </c>
      <c r="M408" s="2" t="str">
        <f>_xlfn.XLOOKUP(Table1[[#This Row],[Rating Category]],Recommendation!A$2:A$6,Recommendation!B$2:B$6)</f>
        <v>Guidance</v>
      </c>
      <c r="N408" s="2">
        <v>107</v>
      </c>
      <c r="O408" s="2" t="str" cm="1">
        <f t="array" ref="O408">_xlfn.IFS(Table1[[#This Row],[Duration]]&lt;90,"Short",Table1[[#This Row],[Duration]]&lt;180,"Medium",Table1[[#This Row],[Duration]]&lt;=240,"Long",TRUE,"Seasons")</f>
        <v>Medium</v>
      </c>
      <c r="P408" s="3" t="s">
        <v>218</v>
      </c>
    </row>
    <row r="409" spans="1:16" ht="14">
      <c r="A409" s="2" t="s">
        <v>2018</v>
      </c>
      <c r="B409" s="2" t="s">
        <v>0</v>
      </c>
      <c r="C409" s="3" t="s">
        <v>2019</v>
      </c>
      <c r="D409" s="3" t="s">
        <v>2020</v>
      </c>
      <c r="E409" s="3" t="s">
        <v>2021</v>
      </c>
      <c r="F409" s="3" t="s">
        <v>223</v>
      </c>
      <c r="G409" s="7" t="s">
        <v>2005</v>
      </c>
      <c r="H409" s="4">
        <v>2021</v>
      </c>
      <c r="I409" s="2">
        <v>2017</v>
      </c>
      <c r="J409" s="2">
        <f ca="1">YEAR(TODAY())-Table1[[#This Row],[Release_year]]</f>
        <v>9</v>
      </c>
      <c r="K409" s="2" t="s">
        <v>7</v>
      </c>
      <c r="L409" s="2" t="str">
        <f>_xlfn.XLOOKUP(Table1[[#This Row],[Rating]],Ratings!A$2:A$15,Ratings!B$2:B$15)</f>
        <v>Adult</v>
      </c>
      <c r="M409" s="2" t="str">
        <f>_xlfn.XLOOKUP(Table1[[#This Row],[Rating Category]],Recommendation!A$2:A$6,Recommendation!B$2:B$6)</f>
        <v>Restricted</v>
      </c>
      <c r="N409" s="2">
        <v>97</v>
      </c>
      <c r="O409" s="2" t="str" cm="1">
        <f t="array" ref="O409">_xlfn.IFS(Table1[[#This Row],[Duration]]&lt;90,"Short",Table1[[#This Row],[Duration]]&lt;180,"Medium",Table1[[#This Row],[Duration]]&lt;=240,"Long",TRUE,"Seasons")</f>
        <v>Medium</v>
      </c>
      <c r="P409" s="3" t="s">
        <v>3</v>
      </c>
    </row>
    <row r="410" spans="1:16" ht="56">
      <c r="A410" s="2" t="s">
        <v>2022</v>
      </c>
      <c r="B410" s="2" t="s">
        <v>0</v>
      </c>
      <c r="C410" s="3" t="s">
        <v>2023</v>
      </c>
      <c r="D410" s="3" t="s">
        <v>2024</v>
      </c>
      <c r="E410" s="3" t="s">
        <v>2025</v>
      </c>
      <c r="F410" s="3" t="s">
        <v>2026</v>
      </c>
      <c r="G410" s="7" t="s">
        <v>2027</v>
      </c>
      <c r="H410" s="4">
        <v>2021</v>
      </c>
      <c r="I410" s="2">
        <v>2020</v>
      </c>
      <c r="J410" s="2">
        <f ca="1">YEAR(TODAY())-Table1[[#This Row],[Release_year]]</f>
        <v>6</v>
      </c>
      <c r="K410" s="2" t="s">
        <v>7</v>
      </c>
      <c r="L410" s="2" t="str">
        <f>_xlfn.XLOOKUP(Table1[[#This Row],[Rating]],Ratings!A$2:A$15,Ratings!B$2:B$15)</f>
        <v>Adult</v>
      </c>
      <c r="M410" s="2" t="str">
        <f>_xlfn.XLOOKUP(Table1[[#This Row],[Rating Category]],Recommendation!A$2:A$6,Recommendation!B$2:B$6)</f>
        <v>Restricted</v>
      </c>
      <c r="N410" s="2">
        <v>112</v>
      </c>
      <c r="O410" s="2" t="str" cm="1">
        <f t="array" ref="O410">_xlfn.IFS(Table1[[#This Row],[Duration]]&lt;90,"Short",Table1[[#This Row],[Duration]]&lt;180,"Medium",Table1[[#This Row],[Duration]]&lt;=240,"Long",TRUE,"Seasons")</f>
        <v>Medium</v>
      </c>
      <c r="P410" s="3" t="s">
        <v>89</v>
      </c>
    </row>
    <row r="411" spans="1:16" ht="42">
      <c r="A411" s="2" t="s">
        <v>2028</v>
      </c>
      <c r="B411" s="2" t="s">
        <v>0</v>
      </c>
      <c r="C411" s="3" t="s">
        <v>2029</v>
      </c>
      <c r="D411" s="3" t="s">
        <v>2030</v>
      </c>
      <c r="E411" s="3" t="s">
        <v>2031</v>
      </c>
      <c r="F411" s="3" t="s">
        <v>1</v>
      </c>
      <c r="G411" s="7" t="s">
        <v>2027</v>
      </c>
      <c r="H411" s="4">
        <v>2021</v>
      </c>
      <c r="I411" s="2">
        <v>2013</v>
      </c>
      <c r="J411" s="2">
        <f ca="1">YEAR(TODAY())-Table1[[#This Row],[Release_year]]</f>
        <v>13</v>
      </c>
      <c r="K411" s="2" t="s">
        <v>124</v>
      </c>
      <c r="L411" s="2" t="str">
        <f>_xlfn.XLOOKUP(Table1[[#This Row],[Rating]],Ratings!A$2:A$15,Ratings!B$2:B$15)</f>
        <v>Adult</v>
      </c>
      <c r="M411" s="2" t="str">
        <f>_xlfn.XLOOKUP(Table1[[#This Row],[Rating Category]],Recommendation!A$2:A$6,Recommendation!B$2:B$6)</f>
        <v>Restricted</v>
      </c>
      <c r="N411" s="2">
        <v>118</v>
      </c>
      <c r="O411" s="2" t="str" cm="1">
        <f t="array" ref="O411">_xlfn.IFS(Table1[[#This Row],[Duration]]&lt;90,"Short",Table1[[#This Row],[Duration]]&lt;180,"Medium",Table1[[#This Row],[Duration]]&lt;=240,"Long",TRUE,"Seasons")</f>
        <v>Medium</v>
      </c>
      <c r="P411" s="3" t="s">
        <v>125</v>
      </c>
    </row>
    <row r="412" spans="1:16" ht="42">
      <c r="A412" s="2" t="s">
        <v>2032</v>
      </c>
      <c r="B412" s="2" t="s">
        <v>0</v>
      </c>
      <c r="C412" s="3" t="s">
        <v>2033</v>
      </c>
      <c r="D412" s="3" t="s">
        <v>2034</v>
      </c>
      <c r="E412" s="3" t="s">
        <v>2035</v>
      </c>
      <c r="F412" s="3" t="s">
        <v>1</v>
      </c>
      <c r="G412" s="7" t="s">
        <v>2036</v>
      </c>
      <c r="H412" s="4">
        <v>2021</v>
      </c>
      <c r="I412" s="2">
        <v>2019</v>
      </c>
      <c r="J412" s="2">
        <f ca="1">YEAR(TODAY())-Table1[[#This Row],[Release_year]]</f>
        <v>7</v>
      </c>
      <c r="K412" s="2" t="s">
        <v>7</v>
      </c>
      <c r="L412" s="2" t="str">
        <f>_xlfn.XLOOKUP(Table1[[#This Row],[Rating]],Ratings!A$2:A$15,Ratings!B$2:B$15)</f>
        <v>Adult</v>
      </c>
      <c r="M412" s="2" t="str">
        <f>_xlfn.XLOOKUP(Table1[[#This Row],[Rating Category]],Recommendation!A$2:A$6,Recommendation!B$2:B$6)</f>
        <v>Restricted</v>
      </c>
      <c r="N412" s="2">
        <v>109</v>
      </c>
      <c r="O412" s="2" t="str" cm="1">
        <f t="array" ref="O412">_xlfn.IFS(Table1[[#This Row],[Duration]]&lt;90,"Short",Table1[[#This Row],[Duration]]&lt;180,"Medium",Table1[[#This Row],[Duration]]&lt;=240,"Long",TRUE,"Seasons")</f>
        <v>Medium</v>
      </c>
      <c r="P412" s="3" t="s">
        <v>2037</v>
      </c>
    </row>
    <row r="413" spans="1:16" ht="42">
      <c r="A413" s="2" t="s">
        <v>2040</v>
      </c>
      <c r="B413" s="2" t="s">
        <v>0</v>
      </c>
      <c r="C413" s="3" t="s">
        <v>2041</v>
      </c>
      <c r="D413" s="3" t="s">
        <v>2042</v>
      </c>
      <c r="E413" s="3" t="s">
        <v>2043</v>
      </c>
      <c r="F413" s="3" t="s">
        <v>1</v>
      </c>
      <c r="G413" s="7" t="s">
        <v>2039</v>
      </c>
      <c r="H413" s="4">
        <v>2021</v>
      </c>
      <c r="I413" s="2">
        <v>2018</v>
      </c>
      <c r="J413" s="2">
        <f ca="1">YEAR(TODAY())-Table1[[#This Row],[Release_year]]</f>
        <v>8</v>
      </c>
      <c r="K413" s="2" t="s">
        <v>7</v>
      </c>
      <c r="L413" s="2" t="str">
        <f>_xlfn.XLOOKUP(Table1[[#This Row],[Rating]],Ratings!A$2:A$15,Ratings!B$2:B$15)</f>
        <v>Adult</v>
      </c>
      <c r="M413" s="2" t="str">
        <f>_xlfn.XLOOKUP(Table1[[#This Row],[Rating Category]],Recommendation!A$2:A$6,Recommendation!B$2:B$6)</f>
        <v>Restricted</v>
      </c>
      <c r="N413" s="2">
        <v>109</v>
      </c>
      <c r="O413" s="2" t="str" cm="1">
        <f t="array" ref="O413">_xlfn.IFS(Table1[[#This Row],[Duration]]&lt;90,"Short",Table1[[#This Row],[Duration]]&lt;180,"Medium",Table1[[#This Row],[Duration]]&lt;=240,"Long",TRUE,"Seasons")</f>
        <v>Medium</v>
      </c>
      <c r="P413" s="3" t="s">
        <v>922</v>
      </c>
    </row>
    <row r="414" spans="1:16" ht="56">
      <c r="A414" s="2" t="s">
        <v>2044</v>
      </c>
      <c r="B414" s="2" t="s">
        <v>0</v>
      </c>
      <c r="C414" s="3" t="s">
        <v>2045</v>
      </c>
      <c r="D414" s="3" t="s">
        <v>2046</v>
      </c>
      <c r="E414" s="3" t="s">
        <v>2047</v>
      </c>
      <c r="F414" s="3" t="s">
        <v>1</v>
      </c>
      <c r="G414" s="7" t="s">
        <v>2048</v>
      </c>
      <c r="H414" s="4">
        <v>2021</v>
      </c>
      <c r="I414" s="2">
        <v>2020</v>
      </c>
      <c r="J414" s="2">
        <f ca="1">YEAR(TODAY())-Table1[[#This Row],[Release_year]]</f>
        <v>6</v>
      </c>
      <c r="K414" s="2" t="s">
        <v>16</v>
      </c>
      <c r="L414" s="2" t="str">
        <f>_xlfn.XLOOKUP(Table1[[#This Row],[Rating]],Ratings!A$2:A$15,Ratings!B$2:B$15)</f>
        <v>Family</v>
      </c>
      <c r="M414" s="2" t="str">
        <f>_xlfn.XLOOKUP(Table1[[#This Row],[Rating Category]],Recommendation!A$2:A$6,Recommendation!B$2:B$6)</f>
        <v>Guidance</v>
      </c>
      <c r="N414" s="2">
        <v>88</v>
      </c>
      <c r="O414" s="2" t="str" cm="1">
        <f t="array" ref="O414">_xlfn.IFS(Table1[[#This Row],[Duration]]&lt;90,"Short",Table1[[#This Row],[Duration]]&lt;180,"Medium",Table1[[#This Row],[Duration]]&lt;=240,"Long",TRUE,"Seasons")</f>
        <v>Short</v>
      </c>
      <c r="P414" s="3" t="s">
        <v>46</v>
      </c>
    </row>
    <row r="415" spans="1:16" ht="28">
      <c r="A415" s="2" t="s">
        <v>2049</v>
      </c>
      <c r="B415" s="2" t="s">
        <v>0</v>
      </c>
      <c r="C415" s="3" t="s">
        <v>2050</v>
      </c>
      <c r="D415" s="3" t="s">
        <v>2051</v>
      </c>
      <c r="E415" s="3" t="s">
        <v>2052</v>
      </c>
      <c r="F415" s="3" t="s">
        <v>1</v>
      </c>
      <c r="G415" s="7" t="s">
        <v>2048</v>
      </c>
      <c r="H415" s="4">
        <v>2021</v>
      </c>
      <c r="I415" s="2">
        <v>2006</v>
      </c>
      <c r="J415" s="2">
        <f ca="1">YEAR(TODAY())-Table1[[#This Row],[Release_year]]</f>
        <v>20</v>
      </c>
      <c r="K415" s="2" t="s">
        <v>124</v>
      </c>
      <c r="L415" s="2" t="str">
        <f>_xlfn.XLOOKUP(Table1[[#This Row],[Rating]],Ratings!A$2:A$15,Ratings!B$2:B$15)</f>
        <v>Adult</v>
      </c>
      <c r="M415" s="2" t="str">
        <f>_xlfn.XLOOKUP(Table1[[#This Row],[Rating Category]],Recommendation!A$2:A$6,Recommendation!B$2:B$6)</f>
        <v>Restricted</v>
      </c>
      <c r="N415" s="2">
        <v>97</v>
      </c>
      <c r="O415" s="2" t="str" cm="1">
        <f t="array" ref="O415">_xlfn.IFS(Table1[[#This Row],[Duration]]&lt;90,"Short",Table1[[#This Row],[Duration]]&lt;180,"Medium",Table1[[#This Row],[Duration]]&lt;=240,"Long",TRUE,"Seasons")</f>
        <v>Medium</v>
      </c>
      <c r="P415" s="3" t="s">
        <v>98</v>
      </c>
    </row>
    <row r="416" spans="1:16" ht="42">
      <c r="A416" s="2" t="s">
        <v>2053</v>
      </c>
      <c r="B416" s="2" t="s">
        <v>0</v>
      </c>
      <c r="C416" s="3" t="s">
        <v>2054</v>
      </c>
      <c r="D416" s="3" t="s">
        <v>2055</v>
      </c>
      <c r="E416" s="3" t="s">
        <v>2056</v>
      </c>
      <c r="F416" s="3" t="s">
        <v>1</v>
      </c>
      <c r="G416" s="7" t="s">
        <v>2048</v>
      </c>
      <c r="H416" s="4">
        <v>2021</v>
      </c>
      <c r="I416" s="2">
        <v>1989</v>
      </c>
      <c r="J416" s="2">
        <f ca="1">YEAR(TODAY())-Table1[[#This Row],[Release_year]]</f>
        <v>37</v>
      </c>
      <c r="K416" s="2" t="s">
        <v>2</v>
      </c>
      <c r="L416" s="2" t="str">
        <f>_xlfn.XLOOKUP(Table1[[#This Row],[Rating]],Ratings!A$2:A$15,Ratings!B$2:B$15)</f>
        <v>Teen</v>
      </c>
      <c r="M416" s="2" t="str">
        <f>_xlfn.XLOOKUP(Table1[[#This Row],[Rating Category]],Recommendation!A$2:A$6,Recommendation!B$2:B$6)</f>
        <v>Guidance</v>
      </c>
      <c r="N416" s="2">
        <v>97</v>
      </c>
      <c r="O416" s="2" t="str" cm="1">
        <f t="array" ref="O416">_xlfn.IFS(Table1[[#This Row],[Duration]]&lt;90,"Short",Table1[[#This Row],[Duration]]&lt;180,"Medium",Table1[[#This Row],[Duration]]&lt;=240,"Long",TRUE,"Seasons")</f>
        <v>Medium</v>
      </c>
      <c r="P416" s="3" t="s">
        <v>2057</v>
      </c>
    </row>
    <row r="417" spans="1:16" ht="42">
      <c r="A417" s="2" t="s">
        <v>2058</v>
      </c>
      <c r="B417" s="2" t="s">
        <v>0</v>
      </c>
      <c r="C417" s="3" t="s">
        <v>2059</v>
      </c>
      <c r="D417" s="3" t="s">
        <v>1780</v>
      </c>
      <c r="E417" s="3" t="s">
        <v>2060</v>
      </c>
      <c r="F417" s="3" t="s">
        <v>1</v>
      </c>
      <c r="G417" s="7" t="s">
        <v>2048</v>
      </c>
      <c r="H417" s="4">
        <v>2021</v>
      </c>
      <c r="I417" s="2">
        <v>2010</v>
      </c>
      <c r="J417" s="2">
        <f ca="1">YEAR(TODAY())-Table1[[#This Row],[Release_year]]</f>
        <v>16</v>
      </c>
      <c r="K417" s="2" t="s">
        <v>124</v>
      </c>
      <c r="L417" s="2" t="str">
        <f>_xlfn.XLOOKUP(Table1[[#This Row],[Rating]],Ratings!A$2:A$15,Ratings!B$2:B$15)</f>
        <v>Adult</v>
      </c>
      <c r="M417" s="2" t="str">
        <f>_xlfn.XLOOKUP(Table1[[#This Row],[Rating Category]],Recommendation!A$2:A$6,Recommendation!B$2:B$6)</f>
        <v>Restricted</v>
      </c>
      <c r="N417" s="2">
        <v>95</v>
      </c>
      <c r="O417" s="2" t="str" cm="1">
        <f t="array" ref="O417">_xlfn.IFS(Table1[[#This Row],[Duration]]&lt;90,"Short",Table1[[#This Row],[Duration]]&lt;180,"Medium",Table1[[#This Row],[Duration]]&lt;=240,"Long",TRUE,"Seasons")</f>
        <v>Medium</v>
      </c>
      <c r="P417" s="3" t="s">
        <v>328</v>
      </c>
    </row>
    <row r="418" spans="1:16" ht="42">
      <c r="A418" s="2" t="s">
        <v>2061</v>
      </c>
      <c r="B418" s="2" t="s">
        <v>0</v>
      </c>
      <c r="C418" s="3" t="s">
        <v>2062</v>
      </c>
      <c r="D418" s="3" t="s">
        <v>2063</v>
      </c>
      <c r="E418" s="3" t="s">
        <v>2064</v>
      </c>
      <c r="F418" s="3" t="s">
        <v>1</v>
      </c>
      <c r="G418" s="7" t="s">
        <v>2048</v>
      </c>
      <c r="H418" s="4">
        <v>2021</v>
      </c>
      <c r="I418" s="2">
        <v>2005</v>
      </c>
      <c r="J418" s="2">
        <f ca="1">YEAR(TODAY())-Table1[[#This Row],[Release_year]]</f>
        <v>21</v>
      </c>
      <c r="K418" s="2" t="s">
        <v>2</v>
      </c>
      <c r="L418" s="2" t="str">
        <f>_xlfn.XLOOKUP(Table1[[#This Row],[Rating]],Ratings!A$2:A$15,Ratings!B$2:B$15)</f>
        <v>Teen</v>
      </c>
      <c r="M418" s="2" t="str">
        <f>_xlfn.XLOOKUP(Table1[[#This Row],[Rating Category]],Recommendation!A$2:A$6,Recommendation!B$2:B$6)</f>
        <v>Guidance</v>
      </c>
      <c r="N418" s="2">
        <v>91</v>
      </c>
      <c r="O418" s="2" t="str" cm="1">
        <f t="array" ref="O418">_xlfn.IFS(Table1[[#This Row],[Duration]]&lt;90,"Short",Table1[[#This Row],[Duration]]&lt;180,"Medium",Table1[[#This Row],[Duration]]&lt;=240,"Long",TRUE,"Seasons")</f>
        <v>Medium</v>
      </c>
      <c r="P418" s="3" t="s">
        <v>72</v>
      </c>
    </row>
    <row r="419" spans="1:16" ht="42">
      <c r="A419" s="2" t="s">
        <v>2065</v>
      </c>
      <c r="B419" s="2" t="s">
        <v>0</v>
      </c>
      <c r="C419" s="3" t="s">
        <v>2066</v>
      </c>
      <c r="D419" s="3" t="s">
        <v>2067</v>
      </c>
      <c r="E419" s="3" t="s">
        <v>2068</v>
      </c>
      <c r="F419" s="3" t="s">
        <v>2069</v>
      </c>
      <c r="G419" s="7" t="s">
        <v>2048</v>
      </c>
      <c r="H419" s="4">
        <v>2021</v>
      </c>
      <c r="I419" s="2">
        <v>2010</v>
      </c>
      <c r="J419" s="2">
        <f ca="1">YEAR(TODAY())-Table1[[#This Row],[Release_year]]</f>
        <v>16</v>
      </c>
      <c r="K419" s="2" t="s">
        <v>124</v>
      </c>
      <c r="L419" s="2" t="str">
        <f>_xlfn.XLOOKUP(Table1[[#This Row],[Rating]],Ratings!A$2:A$15,Ratings!B$2:B$15)</f>
        <v>Adult</v>
      </c>
      <c r="M419" s="2" t="str">
        <f>_xlfn.XLOOKUP(Table1[[#This Row],[Rating Category]],Recommendation!A$2:A$6,Recommendation!B$2:B$6)</f>
        <v>Restricted</v>
      </c>
      <c r="N419" s="2">
        <v>115</v>
      </c>
      <c r="O419" s="2" t="str" cm="1">
        <f t="array" ref="O419">_xlfn.IFS(Table1[[#This Row],[Duration]]&lt;90,"Short",Table1[[#This Row],[Duration]]&lt;180,"Medium",Table1[[#This Row],[Duration]]&lt;=240,"Long",TRUE,"Seasons")</f>
        <v>Medium</v>
      </c>
      <c r="P419" s="3" t="s">
        <v>125</v>
      </c>
    </row>
    <row r="420" spans="1:16" ht="56">
      <c r="A420" s="2" t="s">
        <v>2070</v>
      </c>
      <c r="B420" s="2" t="s">
        <v>0</v>
      </c>
      <c r="C420" s="3" t="s">
        <v>2071</v>
      </c>
      <c r="D420" s="3" t="s">
        <v>292</v>
      </c>
      <c r="E420" s="3" t="s">
        <v>2072</v>
      </c>
      <c r="F420" s="3" t="s">
        <v>223</v>
      </c>
      <c r="G420" s="7" t="s">
        <v>2048</v>
      </c>
      <c r="H420" s="4">
        <v>2021</v>
      </c>
      <c r="I420" s="2">
        <v>2009</v>
      </c>
      <c r="J420" s="2">
        <f ca="1">YEAR(TODAY())-Table1[[#This Row],[Release_year]]</f>
        <v>17</v>
      </c>
      <c r="K420" s="2" t="s">
        <v>246</v>
      </c>
      <c r="L420" s="2" t="str">
        <f>_xlfn.XLOOKUP(Table1[[#This Row],[Rating]],Ratings!A$2:A$15,Ratings!B$2:B$15)</f>
        <v>Family</v>
      </c>
      <c r="M420" s="2" t="str">
        <f>_xlfn.XLOOKUP(Table1[[#This Row],[Rating Category]],Recommendation!A$2:A$6,Recommendation!B$2:B$6)</f>
        <v>Guidance</v>
      </c>
      <c r="N420" s="2">
        <v>93</v>
      </c>
      <c r="O420" s="2" t="str" cm="1">
        <f t="array" ref="O420">_xlfn.IFS(Table1[[#This Row],[Duration]]&lt;90,"Short",Table1[[#This Row],[Duration]]&lt;180,"Medium",Table1[[#This Row],[Duration]]&lt;=240,"Long",TRUE,"Seasons")</f>
        <v>Medium</v>
      </c>
      <c r="P420" s="3" t="s">
        <v>247</v>
      </c>
    </row>
    <row r="421" spans="1:16" ht="42">
      <c r="A421" s="2" t="s">
        <v>2073</v>
      </c>
      <c r="B421" s="2" t="s">
        <v>0</v>
      </c>
      <c r="C421" s="3" t="s">
        <v>2074</v>
      </c>
      <c r="D421" s="3" t="s">
        <v>2075</v>
      </c>
      <c r="E421" s="3" t="s">
        <v>2076</v>
      </c>
      <c r="F421" s="3" t="s">
        <v>516</v>
      </c>
      <c r="G421" s="7" t="s">
        <v>2048</v>
      </c>
      <c r="H421" s="4">
        <v>2021</v>
      </c>
      <c r="I421" s="2">
        <v>2018</v>
      </c>
      <c r="J421" s="2">
        <f ca="1">YEAR(TODAY())-Table1[[#This Row],[Release_year]]</f>
        <v>8</v>
      </c>
      <c r="K421" s="2" t="s">
        <v>124</v>
      </c>
      <c r="L421" s="2" t="str">
        <f>_xlfn.XLOOKUP(Table1[[#This Row],[Rating]],Ratings!A$2:A$15,Ratings!B$2:B$15)</f>
        <v>Adult</v>
      </c>
      <c r="M421" s="2" t="str">
        <f>_xlfn.XLOOKUP(Table1[[#This Row],[Rating Category]],Recommendation!A$2:A$6,Recommendation!B$2:B$6)</f>
        <v>Restricted</v>
      </c>
      <c r="N421" s="2">
        <v>109</v>
      </c>
      <c r="O421" s="2" t="str" cm="1">
        <f t="array" ref="O421">_xlfn.IFS(Table1[[#This Row],[Duration]]&lt;90,"Short",Table1[[#This Row],[Duration]]&lt;180,"Medium",Table1[[#This Row],[Duration]]&lt;=240,"Long",TRUE,"Seasons")</f>
        <v>Medium</v>
      </c>
      <c r="P421" s="3" t="s">
        <v>517</v>
      </c>
    </row>
    <row r="422" spans="1:16" ht="70">
      <c r="A422" s="2" t="s">
        <v>2077</v>
      </c>
      <c r="B422" s="2" t="s">
        <v>0</v>
      </c>
      <c r="C422" s="3" t="s">
        <v>2078</v>
      </c>
      <c r="D422" s="3" t="s">
        <v>2079</v>
      </c>
      <c r="E422" s="3" t="s">
        <v>2080</v>
      </c>
      <c r="F422" s="3" t="s">
        <v>1</v>
      </c>
      <c r="G422" s="7" t="s">
        <v>2048</v>
      </c>
      <c r="H422" s="4">
        <v>2021</v>
      </c>
      <c r="I422" s="2">
        <v>2012</v>
      </c>
      <c r="J422" s="2">
        <f ca="1">YEAR(TODAY())-Table1[[#This Row],[Release_year]]</f>
        <v>14</v>
      </c>
      <c r="K422" s="2" t="s">
        <v>16</v>
      </c>
      <c r="L422" s="2" t="str">
        <f>_xlfn.XLOOKUP(Table1[[#This Row],[Rating]],Ratings!A$2:A$15,Ratings!B$2:B$15)</f>
        <v>Family</v>
      </c>
      <c r="M422" s="2" t="str">
        <f>_xlfn.XLOOKUP(Table1[[#This Row],[Rating Category]],Recommendation!A$2:A$6,Recommendation!B$2:B$6)</f>
        <v>Guidance</v>
      </c>
      <c r="N422" s="2">
        <v>96</v>
      </c>
      <c r="O422" s="2" t="str" cm="1">
        <f t="array" ref="O422">_xlfn.IFS(Table1[[#This Row],[Duration]]&lt;90,"Short",Table1[[#This Row],[Duration]]&lt;180,"Medium",Table1[[#This Row],[Duration]]&lt;=240,"Long",TRUE,"Seasons")</f>
        <v>Medium</v>
      </c>
      <c r="P422" s="3" t="s">
        <v>46</v>
      </c>
    </row>
    <row r="423" spans="1:16" ht="56">
      <c r="A423" s="2" t="s">
        <v>2082</v>
      </c>
      <c r="B423" s="2" t="s">
        <v>0</v>
      </c>
      <c r="C423" s="3" t="s">
        <v>2083</v>
      </c>
      <c r="D423" s="3" t="s">
        <v>888</v>
      </c>
      <c r="E423" s="3" t="s">
        <v>2084</v>
      </c>
      <c r="F423" s="3" t="s">
        <v>2085</v>
      </c>
      <c r="G423" s="7" t="s">
        <v>2048</v>
      </c>
      <c r="H423" s="4">
        <v>2021</v>
      </c>
      <c r="I423" s="2">
        <v>2003</v>
      </c>
      <c r="J423" s="2">
        <f ca="1">YEAR(TODAY())-Table1[[#This Row],[Release_year]]</f>
        <v>23</v>
      </c>
      <c r="K423" s="2" t="s">
        <v>124</v>
      </c>
      <c r="L423" s="2" t="str">
        <f>_xlfn.XLOOKUP(Table1[[#This Row],[Rating]],Ratings!A$2:A$15,Ratings!B$2:B$15)</f>
        <v>Adult</v>
      </c>
      <c r="M423" s="2" t="str">
        <f>_xlfn.XLOOKUP(Table1[[#This Row],[Rating Category]],Recommendation!A$2:A$6,Recommendation!B$2:B$6)</f>
        <v>Restricted</v>
      </c>
      <c r="N423" s="2">
        <v>138</v>
      </c>
      <c r="O423" s="2" t="str" cm="1">
        <f t="array" ref="O423">_xlfn.IFS(Table1[[#This Row],[Duration]]&lt;90,"Short",Table1[[#This Row],[Duration]]&lt;180,"Medium",Table1[[#This Row],[Duration]]&lt;=240,"Long",TRUE,"Seasons")</f>
        <v>Medium</v>
      </c>
      <c r="P423" s="3" t="s">
        <v>131</v>
      </c>
    </row>
    <row r="424" spans="1:16" ht="56">
      <c r="A424" s="2" t="s">
        <v>2086</v>
      </c>
      <c r="B424" s="2" t="s">
        <v>0</v>
      </c>
      <c r="C424" s="3" t="s">
        <v>2087</v>
      </c>
      <c r="D424" s="3" t="s">
        <v>2088</v>
      </c>
      <c r="E424" s="3" t="s">
        <v>2089</v>
      </c>
      <c r="F424" s="3" t="s">
        <v>1</v>
      </c>
      <c r="G424" s="7" t="s">
        <v>2048</v>
      </c>
      <c r="H424" s="4">
        <v>2021</v>
      </c>
      <c r="I424" s="2">
        <v>2008</v>
      </c>
      <c r="J424" s="2">
        <f ca="1">YEAR(TODAY())-Table1[[#This Row],[Release_year]]</f>
        <v>18</v>
      </c>
      <c r="K424" s="2" t="s">
        <v>2</v>
      </c>
      <c r="L424" s="2" t="str">
        <f>_xlfn.XLOOKUP(Table1[[#This Row],[Rating]],Ratings!A$2:A$15,Ratings!B$2:B$15)</f>
        <v>Teen</v>
      </c>
      <c r="M424" s="2" t="str">
        <f>_xlfn.XLOOKUP(Table1[[#This Row],[Rating Category]],Recommendation!A$2:A$6,Recommendation!B$2:B$6)</f>
        <v>Guidance</v>
      </c>
      <c r="N424" s="2">
        <v>113</v>
      </c>
      <c r="O424" s="2" t="str" cm="1">
        <f t="array" ref="O424">_xlfn.IFS(Table1[[#This Row],[Duration]]&lt;90,"Short",Table1[[#This Row],[Duration]]&lt;180,"Medium",Table1[[#This Row],[Duration]]&lt;=240,"Long",TRUE,"Seasons")</f>
        <v>Medium</v>
      </c>
      <c r="P424" s="3" t="s">
        <v>1758</v>
      </c>
    </row>
    <row r="425" spans="1:16" ht="28">
      <c r="A425" s="2" t="s">
        <v>2090</v>
      </c>
      <c r="B425" s="2" t="s">
        <v>0</v>
      </c>
      <c r="C425" s="3" t="s">
        <v>2091</v>
      </c>
      <c r="D425" s="3" t="s">
        <v>2092</v>
      </c>
      <c r="E425" s="3" t="s">
        <v>2093</v>
      </c>
      <c r="F425" s="3" t="s">
        <v>1420</v>
      </c>
      <c r="G425" s="7" t="s">
        <v>2048</v>
      </c>
      <c r="H425" s="4">
        <v>2021</v>
      </c>
      <c r="I425" s="2">
        <v>2018</v>
      </c>
      <c r="J425" s="2">
        <f ca="1">YEAR(TODAY())-Table1[[#This Row],[Release_year]]</f>
        <v>8</v>
      </c>
      <c r="K425" s="2" t="s">
        <v>7</v>
      </c>
      <c r="L425" s="2" t="str">
        <f>_xlfn.XLOOKUP(Table1[[#This Row],[Rating]],Ratings!A$2:A$15,Ratings!B$2:B$15)</f>
        <v>Adult</v>
      </c>
      <c r="M425" s="2" t="str">
        <f>_xlfn.XLOOKUP(Table1[[#This Row],[Rating Category]],Recommendation!A$2:A$6,Recommendation!B$2:B$6)</f>
        <v>Restricted</v>
      </c>
      <c r="N425" s="2">
        <v>94</v>
      </c>
      <c r="O425" s="2" t="str" cm="1">
        <f t="array" ref="O425">_xlfn.IFS(Table1[[#This Row],[Duration]]&lt;90,"Short",Table1[[#This Row],[Duration]]&lt;180,"Medium",Table1[[#This Row],[Duration]]&lt;=240,"Long",TRUE,"Seasons")</f>
        <v>Medium</v>
      </c>
      <c r="P425" s="3" t="s">
        <v>125</v>
      </c>
    </row>
    <row r="426" spans="1:16" ht="42">
      <c r="A426" s="2" t="s">
        <v>2094</v>
      </c>
      <c r="B426" s="2" t="s">
        <v>0</v>
      </c>
      <c r="C426" s="3" t="s">
        <v>2095</v>
      </c>
      <c r="D426" s="3" t="s">
        <v>2096</v>
      </c>
      <c r="E426" s="3" t="s">
        <v>2097</v>
      </c>
      <c r="F426" s="3" t="s">
        <v>28</v>
      </c>
      <c r="G426" s="7" t="s">
        <v>2048</v>
      </c>
      <c r="H426" s="4">
        <v>2021</v>
      </c>
      <c r="I426" s="2">
        <v>2020</v>
      </c>
      <c r="J426" s="2">
        <f ca="1">YEAR(TODAY())-Table1[[#This Row],[Release_year]]</f>
        <v>6</v>
      </c>
      <c r="K426" s="2" t="s">
        <v>7</v>
      </c>
      <c r="L426" s="2" t="str">
        <f>_xlfn.XLOOKUP(Table1[[#This Row],[Rating]],Ratings!A$2:A$15,Ratings!B$2:B$15)</f>
        <v>Adult</v>
      </c>
      <c r="M426" s="2" t="str">
        <f>_xlfn.XLOOKUP(Table1[[#This Row],[Rating Category]],Recommendation!A$2:A$6,Recommendation!B$2:B$6)</f>
        <v>Restricted</v>
      </c>
      <c r="N426" s="2">
        <v>89</v>
      </c>
      <c r="O426" s="2" t="str" cm="1">
        <f t="array" ref="O426">_xlfn.IFS(Table1[[#This Row],[Duration]]&lt;90,"Short",Table1[[#This Row],[Duration]]&lt;180,"Medium",Table1[[#This Row],[Duration]]&lt;=240,"Long",TRUE,"Seasons")</f>
        <v>Short</v>
      </c>
      <c r="P426" s="3" t="s">
        <v>43</v>
      </c>
    </row>
    <row r="427" spans="1:16" ht="42">
      <c r="A427" s="2" t="s">
        <v>2098</v>
      </c>
      <c r="B427" s="2" t="s">
        <v>0</v>
      </c>
      <c r="C427" s="3" t="s">
        <v>2099</v>
      </c>
      <c r="D427" s="3" t="s">
        <v>2100</v>
      </c>
      <c r="E427" s="3" t="s">
        <v>2101</v>
      </c>
      <c r="F427" s="3" t="s">
        <v>917</v>
      </c>
      <c r="G427" s="7" t="s">
        <v>2048</v>
      </c>
      <c r="H427" s="4">
        <v>2021</v>
      </c>
      <c r="I427" s="2">
        <v>1994</v>
      </c>
      <c r="J427" s="2">
        <f ca="1">YEAR(TODAY())-Table1[[#This Row],[Release_year]]</f>
        <v>32</v>
      </c>
      <c r="K427" s="2" t="s">
        <v>2</v>
      </c>
      <c r="L427" s="2" t="str">
        <f>_xlfn.XLOOKUP(Table1[[#This Row],[Rating]],Ratings!A$2:A$15,Ratings!B$2:B$15)</f>
        <v>Teen</v>
      </c>
      <c r="M427" s="2" t="str">
        <f>_xlfn.XLOOKUP(Table1[[#This Row],[Rating Category]],Recommendation!A$2:A$6,Recommendation!B$2:B$6)</f>
        <v>Guidance</v>
      </c>
      <c r="N427" s="2">
        <v>121</v>
      </c>
      <c r="O427" s="2" t="str" cm="1">
        <f t="array" ref="O427">_xlfn.IFS(Table1[[#This Row],[Duration]]&lt;90,"Short",Table1[[#This Row],[Duration]]&lt;180,"Medium",Table1[[#This Row],[Duration]]&lt;=240,"Long",TRUE,"Seasons")</f>
        <v>Medium</v>
      </c>
      <c r="P427" s="3" t="s">
        <v>307</v>
      </c>
    </row>
    <row r="428" spans="1:16" ht="42">
      <c r="A428" s="2" t="s">
        <v>2102</v>
      </c>
      <c r="B428" s="2" t="s">
        <v>0</v>
      </c>
      <c r="C428" s="3" t="s">
        <v>2103</v>
      </c>
      <c r="D428" s="3" t="s">
        <v>2104</v>
      </c>
      <c r="E428" s="3" t="s">
        <v>2105</v>
      </c>
      <c r="F428" s="3" t="s">
        <v>2106</v>
      </c>
      <c r="G428" s="7" t="s">
        <v>2048</v>
      </c>
      <c r="H428" s="4">
        <v>2021</v>
      </c>
      <c r="I428" s="2">
        <v>2009</v>
      </c>
      <c r="J428" s="2">
        <f ca="1">YEAR(TODAY())-Table1[[#This Row],[Release_year]]</f>
        <v>17</v>
      </c>
      <c r="K428" s="2" t="s">
        <v>2</v>
      </c>
      <c r="L428" s="2" t="str">
        <f>_xlfn.XLOOKUP(Table1[[#This Row],[Rating]],Ratings!A$2:A$15,Ratings!B$2:B$15)</f>
        <v>Teen</v>
      </c>
      <c r="M428" s="2" t="str">
        <f>_xlfn.XLOOKUP(Table1[[#This Row],[Rating Category]],Recommendation!A$2:A$6,Recommendation!B$2:B$6)</f>
        <v>Guidance</v>
      </c>
      <c r="N428" s="2">
        <v>127</v>
      </c>
      <c r="O428" s="2" t="str" cm="1">
        <f t="array" ref="O428">_xlfn.IFS(Table1[[#This Row],[Duration]]&lt;90,"Short",Table1[[#This Row],[Duration]]&lt;180,"Medium",Table1[[#This Row],[Duration]]&lt;=240,"Long",TRUE,"Seasons")</f>
        <v>Medium</v>
      </c>
      <c r="P428" s="3" t="s">
        <v>131</v>
      </c>
    </row>
    <row r="429" spans="1:16" ht="56">
      <c r="A429" s="2" t="s">
        <v>2107</v>
      </c>
      <c r="B429" s="2" t="s">
        <v>0</v>
      </c>
      <c r="C429" s="3" t="s">
        <v>2108</v>
      </c>
      <c r="D429" s="3" t="s">
        <v>2109</v>
      </c>
      <c r="E429" s="3" t="s">
        <v>2110</v>
      </c>
      <c r="F429" s="3" t="s">
        <v>1</v>
      </c>
      <c r="G429" s="7" t="s">
        <v>2048</v>
      </c>
      <c r="H429" s="4">
        <v>2021</v>
      </c>
      <c r="I429" s="2">
        <v>2018</v>
      </c>
      <c r="J429" s="2">
        <f ca="1">YEAR(TODAY())-Table1[[#This Row],[Release_year]]</f>
        <v>8</v>
      </c>
      <c r="K429" s="2" t="s">
        <v>29</v>
      </c>
      <c r="L429" s="2" t="str">
        <f>_xlfn.XLOOKUP(Table1[[#This Row],[Rating]],Ratings!A$2:A$15,Ratings!B$2:B$15)</f>
        <v>Teen</v>
      </c>
      <c r="M429" s="2" t="str">
        <f>_xlfn.XLOOKUP(Table1[[#This Row],[Rating Category]],Recommendation!A$2:A$6,Recommendation!B$2:B$6)</f>
        <v>Guidance</v>
      </c>
      <c r="N429" s="2">
        <v>94</v>
      </c>
      <c r="O429" s="2" t="str" cm="1">
        <f t="array" ref="O429">_xlfn.IFS(Table1[[#This Row],[Duration]]&lt;90,"Short",Table1[[#This Row],[Duration]]&lt;180,"Medium",Table1[[#This Row],[Duration]]&lt;=240,"Long",TRUE,"Seasons")</f>
        <v>Medium</v>
      </c>
      <c r="P429" s="3" t="s">
        <v>72</v>
      </c>
    </row>
    <row r="430" spans="1:16" ht="42">
      <c r="A430" s="2" t="s">
        <v>2111</v>
      </c>
      <c r="B430" s="2" t="s">
        <v>0</v>
      </c>
      <c r="C430" s="3" t="s">
        <v>2112</v>
      </c>
      <c r="D430" s="3" t="s">
        <v>2113</v>
      </c>
      <c r="E430" s="3" t="s">
        <v>2114</v>
      </c>
      <c r="F430" s="3" t="s">
        <v>2115</v>
      </c>
      <c r="G430" s="7" t="s">
        <v>2048</v>
      </c>
      <c r="H430" s="4">
        <v>2021</v>
      </c>
      <c r="I430" s="2">
        <v>2011</v>
      </c>
      <c r="J430" s="2">
        <f ca="1">YEAR(TODAY())-Table1[[#This Row],[Release_year]]</f>
        <v>15</v>
      </c>
      <c r="K430" s="2" t="s">
        <v>2</v>
      </c>
      <c r="L430" s="2" t="str">
        <f>_xlfn.XLOOKUP(Table1[[#This Row],[Rating]],Ratings!A$2:A$15,Ratings!B$2:B$15)</f>
        <v>Teen</v>
      </c>
      <c r="M430" s="2" t="str">
        <f>_xlfn.XLOOKUP(Table1[[#This Row],[Rating Category]],Recommendation!A$2:A$6,Recommendation!B$2:B$6)</f>
        <v>Guidance</v>
      </c>
      <c r="N430" s="2">
        <v>89</v>
      </c>
      <c r="O430" s="2" t="str" cm="1">
        <f t="array" ref="O430">_xlfn.IFS(Table1[[#This Row],[Duration]]&lt;90,"Short",Table1[[#This Row],[Duration]]&lt;180,"Medium",Table1[[#This Row],[Duration]]&lt;=240,"Long",TRUE,"Seasons")</f>
        <v>Short</v>
      </c>
      <c r="P430" s="3" t="s">
        <v>307</v>
      </c>
    </row>
    <row r="431" spans="1:16" ht="56">
      <c r="A431" s="2" t="s">
        <v>2116</v>
      </c>
      <c r="B431" s="2" t="s">
        <v>0</v>
      </c>
      <c r="C431" s="3" t="s">
        <v>2117</v>
      </c>
      <c r="D431" s="3" t="s">
        <v>2118</v>
      </c>
      <c r="E431" s="3" t="s">
        <v>2119</v>
      </c>
      <c r="F431" s="3" t="s">
        <v>2120</v>
      </c>
      <c r="G431" s="7" t="s">
        <v>2048</v>
      </c>
      <c r="H431" s="4">
        <v>2021</v>
      </c>
      <c r="I431" s="2">
        <v>2009</v>
      </c>
      <c r="J431" s="2">
        <f ca="1">YEAR(TODAY())-Table1[[#This Row],[Release_year]]</f>
        <v>17</v>
      </c>
      <c r="K431" s="2" t="s">
        <v>2</v>
      </c>
      <c r="L431" s="2" t="str">
        <f>_xlfn.XLOOKUP(Table1[[#This Row],[Rating]],Ratings!A$2:A$15,Ratings!B$2:B$15)</f>
        <v>Teen</v>
      </c>
      <c r="M431" s="2" t="str">
        <f>_xlfn.XLOOKUP(Table1[[#This Row],[Rating Category]],Recommendation!A$2:A$6,Recommendation!B$2:B$6)</f>
        <v>Guidance</v>
      </c>
      <c r="N431" s="2">
        <v>136</v>
      </c>
      <c r="O431" s="2" t="str" cm="1">
        <f t="array" ref="O431">_xlfn.IFS(Table1[[#This Row],[Duration]]&lt;90,"Short",Table1[[#This Row],[Duration]]&lt;180,"Medium",Table1[[#This Row],[Duration]]&lt;=240,"Long",TRUE,"Seasons")</f>
        <v>Medium</v>
      </c>
      <c r="P431" s="3" t="s">
        <v>2121</v>
      </c>
    </row>
    <row r="432" spans="1:16" ht="56">
      <c r="A432" s="2" t="s">
        <v>2122</v>
      </c>
      <c r="B432" s="2" t="s">
        <v>0</v>
      </c>
      <c r="C432" s="3" t="s">
        <v>2123</v>
      </c>
      <c r="D432" s="3" t="s">
        <v>2124</v>
      </c>
      <c r="E432" s="3" t="s">
        <v>2125</v>
      </c>
      <c r="F432" s="3" t="s">
        <v>1</v>
      </c>
      <c r="G432" s="7" t="s">
        <v>2048</v>
      </c>
      <c r="H432" s="4">
        <v>2021</v>
      </c>
      <c r="I432" s="2">
        <v>2002</v>
      </c>
      <c r="J432" s="2">
        <f ca="1">YEAR(TODAY())-Table1[[#This Row],[Release_year]]</f>
        <v>24</v>
      </c>
      <c r="K432" s="2" t="s">
        <v>124</v>
      </c>
      <c r="L432" s="2" t="str">
        <f>_xlfn.XLOOKUP(Table1[[#This Row],[Rating]],Ratings!A$2:A$15,Ratings!B$2:B$15)</f>
        <v>Adult</v>
      </c>
      <c r="M432" s="2" t="str">
        <f>_xlfn.XLOOKUP(Table1[[#This Row],[Rating Category]],Recommendation!A$2:A$6,Recommendation!B$2:B$6)</f>
        <v>Restricted</v>
      </c>
      <c r="N432" s="2">
        <v>89</v>
      </c>
      <c r="O432" s="2" t="str" cm="1">
        <f t="array" ref="O432">_xlfn.IFS(Table1[[#This Row],[Duration]]&lt;90,"Short",Table1[[#This Row],[Duration]]&lt;180,"Medium",Table1[[#This Row],[Duration]]&lt;=240,"Long",TRUE,"Seasons")</f>
        <v>Short</v>
      </c>
      <c r="P432" s="3" t="s">
        <v>254</v>
      </c>
    </row>
    <row r="433" spans="1:16" ht="56">
      <c r="A433" s="2" t="s">
        <v>2126</v>
      </c>
      <c r="B433" s="2" t="s">
        <v>0</v>
      </c>
      <c r="C433" s="3" t="s">
        <v>2127</v>
      </c>
      <c r="D433" s="3" t="s">
        <v>2128</v>
      </c>
      <c r="E433" s="3" t="s">
        <v>2129</v>
      </c>
      <c r="F433" s="3" t="s">
        <v>1</v>
      </c>
      <c r="G433" s="7" t="s">
        <v>2048</v>
      </c>
      <c r="H433" s="4">
        <v>2021</v>
      </c>
      <c r="I433" s="2">
        <v>2000</v>
      </c>
      <c r="J433" s="2">
        <f ca="1">YEAR(TODAY())-Table1[[#This Row],[Release_year]]</f>
        <v>26</v>
      </c>
      <c r="K433" s="2" t="s">
        <v>124</v>
      </c>
      <c r="L433" s="2" t="str">
        <f>_xlfn.XLOOKUP(Table1[[#This Row],[Rating]],Ratings!A$2:A$15,Ratings!B$2:B$15)</f>
        <v>Adult</v>
      </c>
      <c r="M433" s="2" t="str">
        <f>_xlfn.XLOOKUP(Table1[[#This Row],[Rating Category]],Recommendation!A$2:A$6,Recommendation!B$2:B$6)</f>
        <v>Restricted</v>
      </c>
      <c r="N433" s="2">
        <v>99</v>
      </c>
      <c r="O433" s="2" t="str" cm="1">
        <f t="array" ref="O433">_xlfn.IFS(Table1[[#This Row],[Duration]]&lt;90,"Short",Table1[[#This Row],[Duration]]&lt;180,"Medium",Table1[[#This Row],[Duration]]&lt;=240,"Long",TRUE,"Seasons")</f>
        <v>Medium</v>
      </c>
      <c r="P433" s="3" t="s">
        <v>328</v>
      </c>
    </row>
    <row r="434" spans="1:16" ht="42">
      <c r="A434" s="2" t="s">
        <v>2130</v>
      </c>
      <c r="B434" s="2" t="s">
        <v>0</v>
      </c>
      <c r="C434" s="3" t="s">
        <v>2131</v>
      </c>
      <c r="D434" s="3" t="s">
        <v>2132</v>
      </c>
      <c r="E434" s="3" t="s">
        <v>2133</v>
      </c>
      <c r="F434" s="3" t="s">
        <v>1</v>
      </c>
      <c r="G434" s="7" t="s">
        <v>2048</v>
      </c>
      <c r="H434" s="4">
        <v>2021</v>
      </c>
      <c r="I434" s="2">
        <v>2016</v>
      </c>
      <c r="J434" s="2">
        <f ca="1">YEAR(TODAY())-Table1[[#This Row],[Release_year]]</f>
        <v>10</v>
      </c>
      <c r="K434" s="2" t="s">
        <v>124</v>
      </c>
      <c r="L434" s="2" t="str">
        <f>_xlfn.XLOOKUP(Table1[[#This Row],[Rating]],Ratings!A$2:A$15,Ratings!B$2:B$15)</f>
        <v>Adult</v>
      </c>
      <c r="M434" s="2" t="str">
        <f>_xlfn.XLOOKUP(Table1[[#This Row],[Rating Category]],Recommendation!A$2:A$6,Recommendation!B$2:B$6)</f>
        <v>Restricted</v>
      </c>
      <c r="N434" s="2">
        <v>93</v>
      </c>
      <c r="O434" s="2" t="str" cm="1">
        <f t="array" ref="O434">_xlfn.IFS(Table1[[#This Row],[Duration]]&lt;90,"Short",Table1[[#This Row],[Duration]]&lt;180,"Medium",Table1[[#This Row],[Duration]]&lt;=240,"Long",TRUE,"Seasons")</f>
        <v>Medium</v>
      </c>
      <c r="P434" s="3" t="s">
        <v>131</v>
      </c>
    </row>
    <row r="435" spans="1:16" ht="42">
      <c r="A435" s="2" t="s">
        <v>2134</v>
      </c>
      <c r="B435" s="2" t="s">
        <v>0</v>
      </c>
      <c r="C435" s="3" t="s">
        <v>2135</v>
      </c>
      <c r="D435" s="3" t="s">
        <v>2136</v>
      </c>
      <c r="E435" s="3" t="s">
        <v>2137</v>
      </c>
      <c r="F435" s="3" t="s">
        <v>404</v>
      </c>
      <c r="G435" s="7" t="s">
        <v>2048</v>
      </c>
      <c r="H435" s="4">
        <v>2021</v>
      </c>
      <c r="I435" s="2">
        <v>2018</v>
      </c>
      <c r="J435" s="2">
        <f ca="1">YEAR(TODAY())-Table1[[#This Row],[Release_year]]</f>
        <v>8</v>
      </c>
      <c r="K435" s="2" t="s">
        <v>45</v>
      </c>
      <c r="L435" s="2" t="str">
        <f>_xlfn.XLOOKUP(Table1[[#This Row],[Rating]],Ratings!A$2:A$15,Ratings!B$2:B$15)</f>
        <v>Family</v>
      </c>
      <c r="M435" s="2" t="str">
        <f>_xlfn.XLOOKUP(Table1[[#This Row],[Rating Category]],Recommendation!A$2:A$6,Recommendation!B$2:B$6)</f>
        <v>Guidance</v>
      </c>
      <c r="N435" s="2">
        <v>85</v>
      </c>
      <c r="O435" s="2" t="str" cm="1">
        <f t="array" ref="O435">_xlfn.IFS(Table1[[#This Row],[Duration]]&lt;90,"Short",Table1[[#This Row],[Duration]]&lt;180,"Medium",Table1[[#This Row],[Duration]]&lt;=240,"Long",TRUE,"Seasons")</f>
        <v>Short</v>
      </c>
      <c r="P435" s="3" t="s">
        <v>46</v>
      </c>
    </row>
    <row r="436" spans="1:16" ht="42">
      <c r="A436" s="2" t="s">
        <v>2138</v>
      </c>
      <c r="B436" s="2" t="s">
        <v>0</v>
      </c>
      <c r="C436" s="3" t="s">
        <v>2139</v>
      </c>
      <c r="D436" s="3" t="s">
        <v>2140</v>
      </c>
      <c r="E436" s="3" t="s">
        <v>2141</v>
      </c>
      <c r="F436" s="3" t="s">
        <v>233</v>
      </c>
      <c r="G436" s="7" t="s">
        <v>2048</v>
      </c>
      <c r="H436" s="4">
        <v>2021</v>
      </c>
      <c r="I436" s="2">
        <v>1992</v>
      </c>
      <c r="J436" s="2">
        <f ca="1">YEAR(TODAY())-Table1[[#This Row],[Release_year]]</f>
        <v>34</v>
      </c>
      <c r="K436" s="2" t="s">
        <v>124</v>
      </c>
      <c r="L436" s="2" t="str">
        <f>_xlfn.XLOOKUP(Table1[[#This Row],[Rating]],Ratings!A$2:A$15,Ratings!B$2:B$15)</f>
        <v>Adult</v>
      </c>
      <c r="M436" s="2" t="str">
        <f>_xlfn.XLOOKUP(Table1[[#This Row],[Rating Category]],Recommendation!A$2:A$6,Recommendation!B$2:B$6)</f>
        <v>Restricted</v>
      </c>
      <c r="N436" s="2">
        <v>102</v>
      </c>
      <c r="O436" s="2" t="str" cm="1">
        <f t="array" ref="O436">_xlfn.IFS(Table1[[#This Row],[Duration]]&lt;90,"Short",Table1[[#This Row],[Duration]]&lt;180,"Medium",Table1[[#This Row],[Duration]]&lt;=240,"Long",TRUE,"Seasons")</f>
        <v>Medium</v>
      </c>
      <c r="P436" s="3" t="s">
        <v>125</v>
      </c>
    </row>
    <row r="437" spans="1:16" ht="70">
      <c r="A437" s="2" t="s">
        <v>2142</v>
      </c>
      <c r="B437" s="2" t="s">
        <v>0</v>
      </c>
      <c r="C437" s="3" t="s">
        <v>2143</v>
      </c>
      <c r="D437" s="3" t="s">
        <v>2144</v>
      </c>
      <c r="E437" s="3" t="s">
        <v>2145</v>
      </c>
      <c r="F437" s="3" t="s">
        <v>1</v>
      </c>
      <c r="G437" s="7" t="s">
        <v>2048</v>
      </c>
      <c r="H437" s="4">
        <v>2021</v>
      </c>
      <c r="I437" s="2">
        <v>2008</v>
      </c>
      <c r="J437" s="2">
        <f ca="1">YEAR(TODAY())-Table1[[#This Row],[Release_year]]</f>
        <v>18</v>
      </c>
      <c r="K437" s="2" t="s">
        <v>124</v>
      </c>
      <c r="L437" s="2" t="str">
        <f>_xlfn.XLOOKUP(Table1[[#This Row],[Rating]],Ratings!A$2:A$15,Ratings!B$2:B$15)</f>
        <v>Adult</v>
      </c>
      <c r="M437" s="2" t="str">
        <f>_xlfn.XLOOKUP(Table1[[#This Row],[Rating Category]],Recommendation!A$2:A$6,Recommendation!B$2:B$6)</f>
        <v>Restricted</v>
      </c>
      <c r="N437" s="2">
        <v>101</v>
      </c>
      <c r="O437" s="2" t="str" cm="1">
        <f t="array" ref="O437">_xlfn.IFS(Table1[[#This Row],[Duration]]&lt;90,"Short",Table1[[#This Row],[Duration]]&lt;180,"Medium",Table1[[#This Row],[Duration]]&lt;=240,"Long",TRUE,"Seasons")</f>
        <v>Medium</v>
      </c>
      <c r="P437" s="3" t="s">
        <v>2146</v>
      </c>
    </row>
    <row r="438" spans="1:16" ht="70">
      <c r="A438" s="2" t="s">
        <v>2148</v>
      </c>
      <c r="B438" s="2" t="s">
        <v>0</v>
      </c>
      <c r="C438" s="3" t="s">
        <v>2149</v>
      </c>
      <c r="D438" s="3" t="s">
        <v>2150</v>
      </c>
      <c r="E438" s="3" t="s">
        <v>2151</v>
      </c>
      <c r="F438" s="3" t="s">
        <v>13</v>
      </c>
      <c r="G438" s="7" t="s">
        <v>2147</v>
      </c>
      <c r="H438" s="4">
        <v>2021</v>
      </c>
      <c r="I438" s="2">
        <v>2021</v>
      </c>
      <c r="J438" s="2">
        <f ca="1">YEAR(TODAY())-Table1[[#This Row],[Release_year]]</f>
        <v>5</v>
      </c>
      <c r="K438" s="2" t="s">
        <v>7</v>
      </c>
      <c r="L438" s="2" t="str">
        <f>_xlfn.XLOOKUP(Table1[[#This Row],[Rating]],Ratings!A$2:A$15,Ratings!B$2:B$15)</f>
        <v>Adult</v>
      </c>
      <c r="M438" s="2" t="str">
        <f>_xlfn.XLOOKUP(Table1[[#This Row],[Rating Category]],Recommendation!A$2:A$6,Recommendation!B$2:B$6)</f>
        <v>Restricted</v>
      </c>
      <c r="N438" s="2">
        <v>128</v>
      </c>
      <c r="O438" s="2" t="str" cm="1">
        <f t="array" ref="O438">_xlfn.IFS(Table1[[#This Row],[Duration]]&lt;90,"Short",Table1[[#This Row],[Duration]]&lt;180,"Medium",Table1[[#This Row],[Duration]]&lt;=240,"Long",TRUE,"Seasons")</f>
        <v>Medium</v>
      </c>
      <c r="P438" s="3" t="s">
        <v>23</v>
      </c>
    </row>
    <row r="439" spans="1:16" ht="42">
      <c r="A439" s="2" t="s">
        <v>2153</v>
      </c>
      <c r="B439" s="2" t="s">
        <v>0</v>
      </c>
      <c r="C439" s="3" t="s">
        <v>2154</v>
      </c>
      <c r="D439" s="3" t="s">
        <v>2155</v>
      </c>
      <c r="E439" s="3" t="s">
        <v>2156</v>
      </c>
      <c r="F439" s="3" t="s">
        <v>225</v>
      </c>
      <c r="G439" s="7" t="s">
        <v>2147</v>
      </c>
      <c r="H439" s="4">
        <v>2021</v>
      </c>
      <c r="I439" s="2">
        <v>2018</v>
      </c>
      <c r="J439" s="2">
        <f ca="1">YEAR(TODAY())-Table1[[#This Row],[Release_year]]</f>
        <v>8</v>
      </c>
      <c r="K439" s="2" t="s">
        <v>124</v>
      </c>
      <c r="L439" s="2" t="str">
        <f>_xlfn.XLOOKUP(Table1[[#This Row],[Rating]],Ratings!A$2:A$15,Ratings!B$2:B$15)</f>
        <v>Adult</v>
      </c>
      <c r="M439" s="2" t="str">
        <f>_xlfn.XLOOKUP(Table1[[#This Row],[Rating Category]],Recommendation!A$2:A$6,Recommendation!B$2:B$6)</f>
        <v>Restricted</v>
      </c>
      <c r="N439" s="2">
        <v>85</v>
      </c>
      <c r="O439" s="2" t="str" cm="1">
        <f t="array" ref="O439">_xlfn.IFS(Table1[[#This Row],[Duration]]&lt;90,"Short",Table1[[#This Row],[Duration]]&lt;180,"Medium",Table1[[#This Row],[Duration]]&lt;=240,"Long",TRUE,"Seasons")</f>
        <v>Short</v>
      </c>
      <c r="P439" s="3" t="s">
        <v>617</v>
      </c>
    </row>
    <row r="440" spans="1:16" ht="42">
      <c r="A440" s="2" t="s">
        <v>2157</v>
      </c>
      <c r="B440" s="2" t="s">
        <v>0</v>
      </c>
      <c r="C440" s="3" t="s">
        <v>2158</v>
      </c>
      <c r="D440" s="3" t="s">
        <v>2159</v>
      </c>
      <c r="E440" s="3" t="s">
        <v>2160</v>
      </c>
      <c r="F440" s="3" t="s">
        <v>750</v>
      </c>
      <c r="G440" s="7" t="s">
        <v>2161</v>
      </c>
      <c r="H440" s="4">
        <v>2021</v>
      </c>
      <c r="I440" s="2">
        <v>2021</v>
      </c>
      <c r="J440" s="2">
        <f ca="1">YEAR(TODAY())-Table1[[#This Row],[Release_year]]</f>
        <v>5</v>
      </c>
      <c r="K440" s="2" t="s">
        <v>7</v>
      </c>
      <c r="L440" s="2" t="str">
        <f>_xlfn.XLOOKUP(Table1[[#This Row],[Rating]],Ratings!A$2:A$15,Ratings!B$2:B$15)</f>
        <v>Adult</v>
      </c>
      <c r="M440" s="2" t="str">
        <f>_xlfn.XLOOKUP(Table1[[#This Row],[Rating Category]],Recommendation!A$2:A$6,Recommendation!B$2:B$6)</f>
        <v>Restricted</v>
      </c>
      <c r="N440" s="2">
        <v>95</v>
      </c>
      <c r="O440" s="2" t="str" cm="1">
        <f t="array" ref="O440">_xlfn.IFS(Table1[[#This Row],[Duration]]&lt;90,"Short",Table1[[#This Row],[Duration]]&lt;180,"Medium",Table1[[#This Row],[Duration]]&lt;=240,"Long",TRUE,"Seasons")</f>
        <v>Medium</v>
      </c>
      <c r="P440" s="3" t="s">
        <v>56</v>
      </c>
    </row>
    <row r="441" spans="1:16" ht="56">
      <c r="A441" s="2" t="s">
        <v>2162</v>
      </c>
      <c r="B441" s="2" t="s">
        <v>0</v>
      </c>
      <c r="C441" s="3" t="s">
        <v>2163</v>
      </c>
      <c r="D441" s="3" t="s">
        <v>2164</v>
      </c>
      <c r="E441" s="3" t="s">
        <v>2165</v>
      </c>
      <c r="F441" s="3" t="s">
        <v>1</v>
      </c>
      <c r="G441" s="7" t="s">
        <v>2166</v>
      </c>
      <c r="H441" s="4">
        <v>2021</v>
      </c>
      <c r="I441" s="2">
        <v>2014</v>
      </c>
      <c r="J441" s="2">
        <f ca="1">YEAR(TODAY())-Table1[[#This Row],[Release_year]]</f>
        <v>12</v>
      </c>
      <c r="K441" s="2" t="s">
        <v>124</v>
      </c>
      <c r="L441" s="2" t="str">
        <f>_xlfn.XLOOKUP(Table1[[#This Row],[Rating]],Ratings!A$2:A$15,Ratings!B$2:B$15)</f>
        <v>Adult</v>
      </c>
      <c r="M441" s="2" t="str">
        <f>_xlfn.XLOOKUP(Table1[[#This Row],[Rating Category]],Recommendation!A$2:A$6,Recommendation!B$2:B$6)</f>
        <v>Restricted</v>
      </c>
      <c r="N441" s="2">
        <v>121</v>
      </c>
      <c r="O441" s="2" t="str" cm="1">
        <f t="array" ref="O441">_xlfn.IFS(Table1[[#This Row],[Duration]]&lt;90,"Short",Table1[[#This Row],[Duration]]&lt;180,"Medium",Table1[[#This Row],[Duration]]&lt;=240,"Long",TRUE,"Seasons")</f>
        <v>Medium</v>
      </c>
      <c r="P441" s="3" t="s">
        <v>251</v>
      </c>
    </row>
    <row r="442" spans="1:16" ht="42">
      <c r="A442" s="2" t="s">
        <v>2167</v>
      </c>
      <c r="B442" s="2" t="s">
        <v>0</v>
      </c>
      <c r="C442" s="3" t="s">
        <v>2168</v>
      </c>
      <c r="D442" s="3" t="s">
        <v>2169</v>
      </c>
      <c r="E442" s="3" t="s">
        <v>2170</v>
      </c>
      <c r="F442" s="3" t="s">
        <v>1</v>
      </c>
      <c r="G442" s="7" t="s">
        <v>2166</v>
      </c>
      <c r="H442" s="4">
        <v>2021</v>
      </c>
      <c r="I442" s="2">
        <v>2011</v>
      </c>
      <c r="J442" s="2">
        <f ca="1">YEAR(TODAY())-Table1[[#This Row],[Release_year]]</f>
        <v>15</v>
      </c>
      <c r="K442" s="2" t="s">
        <v>2</v>
      </c>
      <c r="L442" s="2" t="str">
        <f>_xlfn.XLOOKUP(Table1[[#This Row],[Rating]],Ratings!A$2:A$15,Ratings!B$2:B$15)</f>
        <v>Teen</v>
      </c>
      <c r="M442" s="2" t="str">
        <f>_xlfn.XLOOKUP(Table1[[#This Row],[Rating Category]],Recommendation!A$2:A$6,Recommendation!B$2:B$6)</f>
        <v>Guidance</v>
      </c>
      <c r="N442" s="2">
        <v>116</v>
      </c>
      <c r="O442" s="2" t="str" cm="1">
        <f t="array" ref="O442">_xlfn.IFS(Table1[[#This Row],[Duration]]&lt;90,"Short",Table1[[#This Row],[Duration]]&lt;180,"Medium",Table1[[#This Row],[Duration]]&lt;=240,"Long",TRUE,"Seasons")</f>
        <v>Medium</v>
      </c>
      <c r="P442" s="3" t="s">
        <v>307</v>
      </c>
    </row>
    <row r="443" spans="1:16" ht="28">
      <c r="A443" s="2" t="s">
        <v>2171</v>
      </c>
      <c r="B443" s="2" t="s">
        <v>0</v>
      </c>
      <c r="C443" s="3" t="s">
        <v>2172</v>
      </c>
      <c r="D443" s="3" t="s">
        <v>2173</v>
      </c>
      <c r="E443" s="3" t="s">
        <v>2174</v>
      </c>
      <c r="F443" s="3" t="s">
        <v>248</v>
      </c>
      <c r="G443" s="7" t="s">
        <v>2166</v>
      </c>
      <c r="H443" s="4">
        <v>2021</v>
      </c>
      <c r="I443" s="2">
        <v>2018</v>
      </c>
      <c r="J443" s="2">
        <f ca="1">YEAR(TODAY())-Table1[[#This Row],[Release_year]]</f>
        <v>8</v>
      </c>
      <c r="K443" s="2" t="s">
        <v>124</v>
      </c>
      <c r="L443" s="2" t="str">
        <f>_xlfn.XLOOKUP(Table1[[#This Row],[Rating]],Ratings!A$2:A$15,Ratings!B$2:B$15)</f>
        <v>Adult</v>
      </c>
      <c r="M443" s="2" t="str">
        <f>_xlfn.XLOOKUP(Table1[[#This Row],[Rating Category]],Recommendation!A$2:A$6,Recommendation!B$2:B$6)</f>
        <v>Restricted</v>
      </c>
      <c r="N443" s="2">
        <v>91</v>
      </c>
      <c r="O443" s="2" t="str" cm="1">
        <f t="array" ref="O443">_xlfn.IFS(Table1[[#This Row],[Duration]]&lt;90,"Short",Table1[[#This Row],[Duration]]&lt;180,"Medium",Table1[[#This Row],[Duration]]&lt;=240,"Long",TRUE,"Seasons")</f>
        <v>Medium</v>
      </c>
      <c r="P443" s="3" t="s">
        <v>51</v>
      </c>
    </row>
    <row r="444" spans="1:16" ht="42">
      <c r="A444" s="2" t="s">
        <v>2175</v>
      </c>
      <c r="B444" s="2" t="s">
        <v>0</v>
      </c>
      <c r="C444" s="3" t="s">
        <v>2176</v>
      </c>
      <c r="D444" s="3" t="s">
        <v>2177</v>
      </c>
      <c r="E444" s="3" t="s">
        <v>2178</v>
      </c>
      <c r="F444" s="3" t="s">
        <v>13</v>
      </c>
      <c r="G444" s="7" t="s">
        <v>2166</v>
      </c>
      <c r="H444" s="4">
        <v>2021</v>
      </c>
      <c r="I444" s="2">
        <v>2020</v>
      </c>
      <c r="J444" s="2">
        <f ca="1">YEAR(TODAY())-Table1[[#This Row],[Release_year]]</f>
        <v>6</v>
      </c>
      <c r="K444" s="2" t="s">
        <v>45</v>
      </c>
      <c r="L444" s="2" t="str">
        <f>_xlfn.XLOOKUP(Table1[[#This Row],[Rating]],Ratings!A$2:A$15,Ratings!B$2:B$15)</f>
        <v>Family</v>
      </c>
      <c r="M444" s="2" t="str">
        <f>_xlfn.XLOOKUP(Table1[[#This Row],[Rating Category]],Recommendation!A$2:A$6,Recommendation!B$2:B$6)</f>
        <v>Guidance</v>
      </c>
      <c r="N444" s="2">
        <v>149</v>
      </c>
      <c r="O444" s="2" t="str" cm="1">
        <f t="array" ref="O444">_xlfn.IFS(Table1[[#This Row],[Duration]]&lt;90,"Short",Table1[[#This Row],[Duration]]&lt;180,"Medium",Table1[[#This Row],[Duration]]&lt;=240,"Long",TRUE,"Seasons")</f>
        <v>Medium</v>
      </c>
      <c r="P444" s="3" t="s">
        <v>43</v>
      </c>
    </row>
    <row r="445" spans="1:16" ht="70">
      <c r="A445" s="2" t="s">
        <v>2179</v>
      </c>
      <c r="B445" s="2" t="s">
        <v>0</v>
      </c>
      <c r="C445" s="3" t="s">
        <v>2180</v>
      </c>
      <c r="D445" s="3" t="s">
        <v>2181</v>
      </c>
      <c r="E445" s="3" t="s">
        <v>2182</v>
      </c>
      <c r="F445" s="3" t="s">
        <v>13</v>
      </c>
      <c r="G445" s="7" t="s">
        <v>2183</v>
      </c>
      <c r="H445" s="4">
        <v>2021</v>
      </c>
      <c r="I445" s="2">
        <v>2019</v>
      </c>
      <c r="J445" s="2">
        <f ca="1">YEAR(TODAY())-Table1[[#This Row],[Release_year]]</f>
        <v>7</v>
      </c>
      <c r="K445" s="2" t="s">
        <v>29</v>
      </c>
      <c r="L445" s="2" t="str">
        <f>_xlfn.XLOOKUP(Table1[[#This Row],[Rating]],Ratings!A$2:A$15,Ratings!B$2:B$15)</f>
        <v>Teen</v>
      </c>
      <c r="M445" s="2" t="str">
        <f>_xlfn.XLOOKUP(Table1[[#This Row],[Rating Category]],Recommendation!A$2:A$6,Recommendation!B$2:B$6)</f>
        <v>Guidance</v>
      </c>
      <c r="N445" s="2">
        <v>113</v>
      </c>
      <c r="O445" s="2" t="str" cm="1">
        <f t="array" ref="O445">_xlfn.IFS(Table1[[#This Row],[Duration]]&lt;90,"Short",Table1[[#This Row],[Duration]]&lt;180,"Medium",Table1[[#This Row],[Duration]]&lt;=240,"Long",TRUE,"Seasons")</f>
        <v>Medium</v>
      </c>
      <c r="P445" s="3" t="s">
        <v>23</v>
      </c>
    </row>
    <row r="446" spans="1:16" ht="42">
      <c r="A446" s="2" t="s">
        <v>2184</v>
      </c>
      <c r="B446" s="2" t="s">
        <v>0</v>
      </c>
      <c r="C446" s="3" t="s">
        <v>2185</v>
      </c>
      <c r="D446" s="3" t="s">
        <v>2186</v>
      </c>
      <c r="E446" s="3" t="s">
        <v>2187</v>
      </c>
      <c r="F446" s="3" t="s">
        <v>53</v>
      </c>
      <c r="G446" s="7" t="s">
        <v>2188</v>
      </c>
      <c r="H446" s="4">
        <v>2021</v>
      </c>
      <c r="I446" s="2">
        <v>2017</v>
      </c>
      <c r="J446" s="2">
        <f ca="1">YEAR(TODAY())-Table1[[#This Row],[Release_year]]</f>
        <v>9</v>
      </c>
      <c r="K446" s="2" t="s">
        <v>29</v>
      </c>
      <c r="L446" s="2" t="str">
        <f>_xlfn.XLOOKUP(Table1[[#This Row],[Rating]],Ratings!A$2:A$15,Ratings!B$2:B$15)</f>
        <v>Teen</v>
      </c>
      <c r="M446" s="2" t="str">
        <f>_xlfn.XLOOKUP(Table1[[#This Row],[Rating Category]],Recommendation!A$2:A$6,Recommendation!B$2:B$6)</f>
        <v>Guidance</v>
      </c>
      <c r="N446" s="2">
        <v>127</v>
      </c>
      <c r="O446" s="2" t="str" cm="1">
        <f t="array" ref="O446">_xlfn.IFS(Table1[[#This Row],[Duration]]&lt;90,"Short",Table1[[#This Row],[Duration]]&lt;180,"Medium",Table1[[#This Row],[Duration]]&lt;=240,"Long",TRUE,"Seasons")</f>
        <v>Medium</v>
      </c>
      <c r="P446" s="3" t="s">
        <v>56</v>
      </c>
    </row>
    <row r="447" spans="1:16" ht="42">
      <c r="A447" s="2" t="s">
        <v>2189</v>
      </c>
      <c r="B447" s="2" t="s">
        <v>0</v>
      </c>
      <c r="C447" s="3" t="s">
        <v>2190</v>
      </c>
      <c r="D447" s="3" t="s">
        <v>2191</v>
      </c>
      <c r="E447" s="3" t="s">
        <v>2192</v>
      </c>
      <c r="F447" s="3" t="s">
        <v>53</v>
      </c>
      <c r="G447" s="7" t="s">
        <v>2188</v>
      </c>
      <c r="H447" s="4">
        <v>2021</v>
      </c>
      <c r="I447" s="2">
        <v>2016</v>
      </c>
      <c r="J447" s="2">
        <f ca="1">YEAR(TODAY())-Table1[[#This Row],[Release_year]]</f>
        <v>10</v>
      </c>
      <c r="K447" s="2" t="s">
        <v>29</v>
      </c>
      <c r="L447" s="2" t="str">
        <f>_xlfn.XLOOKUP(Table1[[#This Row],[Rating]],Ratings!A$2:A$15,Ratings!B$2:B$15)</f>
        <v>Teen</v>
      </c>
      <c r="M447" s="2" t="str">
        <f>_xlfn.XLOOKUP(Table1[[#This Row],[Rating Category]],Recommendation!A$2:A$6,Recommendation!B$2:B$6)</f>
        <v>Guidance</v>
      </c>
      <c r="N447" s="2">
        <v>101</v>
      </c>
      <c r="O447" s="2" t="str" cm="1">
        <f t="array" ref="O447">_xlfn.IFS(Table1[[#This Row],[Duration]]&lt;90,"Short",Table1[[#This Row],[Duration]]&lt;180,"Medium",Table1[[#This Row],[Duration]]&lt;=240,"Long",TRUE,"Seasons")</f>
        <v>Medium</v>
      </c>
      <c r="P447" s="3" t="s">
        <v>56</v>
      </c>
    </row>
    <row r="448" spans="1:16" ht="56">
      <c r="A448" s="2" t="s">
        <v>2193</v>
      </c>
      <c r="B448" s="2" t="s">
        <v>0</v>
      </c>
      <c r="C448" s="3" t="s">
        <v>2194</v>
      </c>
      <c r="D448" s="3" t="s">
        <v>2195</v>
      </c>
      <c r="E448" s="3" t="s">
        <v>2196</v>
      </c>
      <c r="F448" s="3" t="s">
        <v>53</v>
      </c>
      <c r="G448" s="7" t="s">
        <v>2188</v>
      </c>
      <c r="H448" s="4">
        <v>2021</v>
      </c>
      <c r="I448" s="2">
        <v>2014</v>
      </c>
      <c r="J448" s="2">
        <f ca="1">YEAR(TODAY())-Table1[[#This Row],[Release_year]]</f>
        <v>12</v>
      </c>
      <c r="K448" s="2" t="s">
        <v>7</v>
      </c>
      <c r="L448" s="2" t="str">
        <f>_xlfn.XLOOKUP(Table1[[#This Row],[Rating]],Ratings!A$2:A$15,Ratings!B$2:B$15)</f>
        <v>Adult</v>
      </c>
      <c r="M448" s="2" t="str">
        <f>_xlfn.XLOOKUP(Table1[[#This Row],[Rating Category]],Recommendation!A$2:A$6,Recommendation!B$2:B$6)</f>
        <v>Restricted</v>
      </c>
      <c r="N448" s="2">
        <v>102</v>
      </c>
      <c r="O448" s="2" t="str" cm="1">
        <f t="array" ref="O448">_xlfn.IFS(Table1[[#This Row],[Duration]]&lt;90,"Short",Table1[[#This Row],[Duration]]&lt;180,"Medium",Table1[[#This Row],[Duration]]&lt;=240,"Long",TRUE,"Seasons")</f>
        <v>Medium</v>
      </c>
      <c r="P448" s="3" t="s">
        <v>63</v>
      </c>
    </row>
    <row r="449" spans="1:16" ht="42">
      <c r="A449" s="2" t="s">
        <v>2197</v>
      </c>
      <c r="B449" s="2" t="s">
        <v>0</v>
      </c>
      <c r="C449" s="3" t="s">
        <v>2198</v>
      </c>
      <c r="D449" s="3" t="s">
        <v>2199</v>
      </c>
      <c r="E449" s="3" t="s">
        <v>2200</v>
      </c>
      <c r="F449" s="3" t="s">
        <v>53</v>
      </c>
      <c r="G449" s="7" t="s">
        <v>2188</v>
      </c>
      <c r="H449" s="4">
        <v>2021</v>
      </c>
      <c r="I449" s="2">
        <v>2013</v>
      </c>
      <c r="J449" s="2">
        <f ca="1">YEAR(TODAY())-Table1[[#This Row],[Release_year]]</f>
        <v>13</v>
      </c>
      <c r="K449" s="2" t="s">
        <v>7</v>
      </c>
      <c r="L449" s="2" t="str">
        <f>_xlfn.XLOOKUP(Table1[[#This Row],[Rating]],Ratings!A$2:A$15,Ratings!B$2:B$15)</f>
        <v>Adult</v>
      </c>
      <c r="M449" s="2" t="str">
        <f>_xlfn.XLOOKUP(Table1[[#This Row],[Rating Category]],Recommendation!A$2:A$6,Recommendation!B$2:B$6)</f>
        <v>Restricted</v>
      </c>
      <c r="N449" s="2">
        <v>102</v>
      </c>
      <c r="O449" s="2" t="str" cm="1">
        <f t="array" ref="O449">_xlfn.IFS(Table1[[#This Row],[Duration]]&lt;90,"Short",Table1[[#This Row],[Duration]]&lt;180,"Medium",Table1[[#This Row],[Duration]]&lt;=240,"Long",TRUE,"Seasons")</f>
        <v>Medium</v>
      </c>
      <c r="P449" s="3" t="s">
        <v>56</v>
      </c>
    </row>
    <row r="450" spans="1:16" ht="42">
      <c r="A450" s="2" t="s">
        <v>2201</v>
      </c>
      <c r="B450" s="2" t="s">
        <v>0</v>
      </c>
      <c r="C450" s="3" t="s">
        <v>2202</v>
      </c>
      <c r="D450" s="3" t="s">
        <v>2203</v>
      </c>
      <c r="E450" s="3" t="s">
        <v>2204</v>
      </c>
      <c r="F450" s="3" t="s">
        <v>53</v>
      </c>
      <c r="G450" s="7" t="s">
        <v>2188</v>
      </c>
      <c r="H450" s="4">
        <v>2021</v>
      </c>
      <c r="I450" s="2">
        <v>2015</v>
      </c>
      <c r="J450" s="2">
        <f ca="1">YEAR(TODAY())-Table1[[#This Row],[Release_year]]</f>
        <v>11</v>
      </c>
      <c r="K450" s="2" t="s">
        <v>7</v>
      </c>
      <c r="L450" s="2" t="str">
        <f>_xlfn.XLOOKUP(Table1[[#This Row],[Rating]],Ratings!A$2:A$15,Ratings!B$2:B$15)</f>
        <v>Adult</v>
      </c>
      <c r="M450" s="2" t="str">
        <f>_xlfn.XLOOKUP(Table1[[#This Row],[Rating Category]],Recommendation!A$2:A$6,Recommendation!B$2:B$6)</f>
        <v>Restricted</v>
      </c>
      <c r="N450" s="2">
        <v>107</v>
      </c>
      <c r="O450" s="2" t="str" cm="1">
        <f t="array" ref="O450">_xlfn.IFS(Table1[[#This Row],[Duration]]&lt;90,"Short",Table1[[#This Row],[Duration]]&lt;180,"Medium",Table1[[#This Row],[Duration]]&lt;=240,"Long",TRUE,"Seasons")</f>
        <v>Medium</v>
      </c>
      <c r="P450" s="3" t="s">
        <v>56</v>
      </c>
    </row>
    <row r="451" spans="1:16" ht="70">
      <c r="A451" s="2" t="s">
        <v>2205</v>
      </c>
      <c r="B451" s="2" t="s">
        <v>0</v>
      </c>
      <c r="C451" s="3" t="s">
        <v>2206</v>
      </c>
      <c r="D451" s="3" t="s">
        <v>2207</v>
      </c>
      <c r="E451" s="3" t="s">
        <v>2208</v>
      </c>
      <c r="F451" s="3" t="s">
        <v>53</v>
      </c>
      <c r="G451" s="7" t="s">
        <v>2188</v>
      </c>
      <c r="H451" s="4">
        <v>2021</v>
      </c>
      <c r="I451" s="2">
        <v>2004</v>
      </c>
      <c r="J451" s="2">
        <f ca="1">YEAR(TODAY())-Table1[[#This Row],[Release_year]]</f>
        <v>22</v>
      </c>
      <c r="K451" s="2" t="s">
        <v>7</v>
      </c>
      <c r="L451" s="2" t="str">
        <f>_xlfn.XLOOKUP(Table1[[#This Row],[Rating]],Ratings!A$2:A$15,Ratings!B$2:B$15)</f>
        <v>Adult</v>
      </c>
      <c r="M451" s="2" t="str">
        <f>_xlfn.XLOOKUP(Table1[[#This Row],[Rating Category]],Recommendation!A$2:A$6,Recommendation!B$2:B$6)</f>
        <v>Restricted</v>
      </c>
      <c r="N451" s="2">
        <v>123</v>
      </c>
      <c r="O451" s="2" t="str" cm="1">
        <f t="array" ref="O451">_xlfn.IFS(Table1[[#This Row],[Duration]]&lt;90,"Short",Table1[[#This Row],[Duration]]&lt;180,"Medium",Table1[[#This Row],[Duration]]&lt;=240,"Long",TRUE,"Seasons")</f>
        <v>Medium</v>
      </c>
      <c r="P451" s="3" t="s">
        <v>523</v>
      </c>
    </row>
    <row r="452" spans="1:16" ht="42">
      <c r="A452" s="2" t="s">
        <v>2209</v>
      </c>
      <c r="B452" s="2" t="s">
        <v>0</v>
      </c>
      <c r="C452" s="3" t="s">
        <v>2210</v>
      </c>
      <c r="D452" s="3" t="s">
        <v>2211</v>
      </c>
      <c r="E452" s="3" t="s">
        <v>2212</v>
      </c>
      <c r="F452" s="3" t="s">
        <v>53</v>
      </c>
      <c r="G452" s="7" t="s">
        <v>2188</v>
      </c>
      <c r="H452" s="4">
        <v>2021</v>
      </c>
      <c r="I452" s="2">
        <v>2015</v>
      </c>
      <c r="J452" s="2">
        <f ca="1">YEAR(TODAY())-Table1[[#This Row],[Release_year]]</f>
        <v>11</v>
      </c>
      <c r="K452" s="2" t="s">
        <v>29</v>
      </c>
      <c r="L452" s="2" t="str">
        <f>_xlfn.XLOOKUP(Table1[[#This Row],[Rating]],Ratings!A$2:A$15,Ratings!B$2:B$15)</f>
        <v>Teen</v>
      </c>
      <c r="M452" s="2" t="str">
        <f>_xlfn.XLOOKUP(Table1[[#This Row],[Rating Category]],Recommendation!A$2:A$6,Recommendation!B$2:B$6)</f>
        <v>Guidance</v>
      </c>
      <c r="N452" s="2">
        <v>98</v>
      </c>
      <c r="O452" s="2" t="str" cm="1">
        <f t="array" ref="O452">_xlfn.IFS(Table1[[#This Row],[Duration]]&lt;90,"Short",Table1[[#This Row],[Duration]]&lt;180,"Medium",Table1[[#This Row],[Duration]]&lt;=240,"Long",TRUE,"Seasons")</f>
        <v>Medium</v>
      </c>
      <c r="P452" s="3" t="s">
        <v>192</v>
      </c>
    </row>
    <row r="453" spans="1:16" ht="56">
      <c r="A453" s="2" t="s">
        <v>2213</v>
      </c>
      <c r="B453" s="2" t="s">
        <v>0</v>
      </c>
      <c r="C453" s="3" t="s">
        <v>2214</v>
      </c>
      <c r="D453" s="3" t="s">
        <v>2215</v>
      </c>
      <c r="E453" s="3" t="s">
        <v>2216</v>
      </c>
      <c r="F453" s="3" t="s">
        <v>248</v>
      </c>
      <c r="G453" s="7" t="s">
        <v>2188</v>
      </c>
      <c r="H453" s="4">
        <v>2021</v>
      </c>
      <c r="I453" s="2">
        <v>2021</v>
      </c>
      <c r="J453" s="2">
        <f ca="1">YEAR(TODAY())-Table1[[#This Row],[Release_year]]</f>
        <v>5</v>
      </c>
      <c r="K453" s="2" t="s">
        <v>7</v>
      </c>
      <c r="L453" s="2" t="str">
        <f>_xlfn.XLOOKUP(Table1[[#This Row],[Rating]],Ratings!A$2:A$15,Ratings!B$2:B$15)</f>
        <v>Adult</v>
      </c>
      <c r="M453" s="2" t="str">
        <f>_xlfn.XLOOKUP(Table1[[#This Row],[Rating Category]],Recommendation!A$2:A$6,Recommendation!B$2:B$6)</f>
        <v>Restricted</v>
      </c>
      <c r="N453" s="2">
        <v>95</v>
      </c>
      <c r="O453" s="2" t="str" cm="1">
        <f t="array" ref="O453">_xlfn.IFS(Table1[[#This Row],[Duration]]&lt;90,"Short",Table1[[#This Row],[Duration]]&lt;180,"Medium",Table1[[#This Row],[Duration]]&lt;=240,"Long",TRUE,"Seasons")</f>
        <v>Medium</v>
      </c>
      <c r="P453" s="3" t="s">
        <v>1066</v>
      </c>
    </row>
    <row r="454" spans="1:16" ht="42">
      <c r="A454" s="2" t="s">
        <v>2217</v>
      </c>
      <c r="B454" s="2" t="s">
        <v>0</v>
      </c>
      <c r="C454" s="3" t="s">
        <v>2218</v>
      </c>
      <c r="D454" s="3" t="s">
        <v>2219</v>
      </c>
      <c r="E454" s="3" t="s">
        <v>2220</v>
      </c>
      <c r="F454" s="3" t="s">
        <v>53</v>
      </c>
      <c r="G454" s="7" t="s">
        <v>2188</v>
      </c>
      <c r="H454" s="4">
        <v>2021</v>
      </c>
      <c r="I454" s="2">
        <v>2015</v>
      </c>
      <c r="J454" s="2">
        <f ca="1">YEAR(TODAY())-Table1[[#This Row],[Release_year]]</f>
        <v>11</v>
      </c>
      <c r="K454" s="2" t="s">
        <v>7</v>
      </c>
      <c r="L454" s="2" t="str">
        <f>_xlfn.XLOOKUP(Table1[[#This Row],[Rating]],Ratings!A$2:A$15,Ratings!B$2:B$15)</f>
        <v>Adult</v>
      </c>
      <c r="M454" s="2" t="str">
        <f>_xlfn.XLOOKUP(Table1[[#This Row],[Rating Category]],Recommendation!A$2:A$6,Recommendation!B$2:B$6)</f>
        <v>Restricted</v>
      </c>
      <c r="N454" s="2">
        <v>101</v>
      </c>
      <c r="O454" s="2" t="str" cm="1">
        <f t="array" ref="O454">_xlfn.IFS(Table1[[#This Row],[Duration]]&lt;90,"Short",Table1[[#This Row],[Duration]]&lt;180,"Medium",Table1[[#This Row],[Duration]]&lt;=240,"Long",TRUE,"Seasons")</f>
        <v>Medium</v>
      </c>
      <c r="P454" s="3" t="s">
        <v>56</v>
      </c>
    </row>
    <row r="455" spans="1:16" ht="56">
      <c r="A455" s="2" t="s">
        <v>2221</v>
      </c>
      <c r="B455" s="2" t="s">
        <v>0</v>
      </c>
      <c r="C455" s="3" t="s">
        <v>2222</v>
      </c>
      <c r="D455" s="3" t="s">
        <v>2223</v>
      </c>
      <c r="E455" s="3" t="s">
        <v>2224</v>
      </c>
      <c r="F455" s="3" t="s">
        <v>53</v>
      </c>
      <c r="G455" s="7" t="s">
        <v>2188</v>
      </c>
      <c r="H455" s="4">
        <v>2021</v>
      </c>
      <c r="I455" s="2">
        <v>2015</v>
      </c>
      <c r="J455" s="2">
        <f ca="1">YEAR(TODAY())-Table1[[#This Row],[Release_year]]</f>
        <v>11</v>
      </c>
      <c r="K455" s="2" t="s">
        <v>7</v>
      </c>
      <c r="L455" s="2" t="str">
        <f>_xlfn.XLOOKUP(Table1[[#This Row],[Rating]],Ratings!A$2:A$15,Ratings!B$2:B$15)</f>
        <v>Adult</v>
      </c>
      <c r="M455" s="2" t="str">
        <f>_xlfn.XLOOKUP(Table1[[#This Row],[Rating Category]],Recommendation!A$2:A$6,Recommendation!B$2:B$6)</f>
        <v>Restricted</v>
      </c>
      <c r="N455" s="2">
        <v>104</v>
      </c>
      <c r="O455" s="2" t="str" cm="1">
        <f t="array" ref="O455">_xlfn.IFS(Table1[[#This Row],[Duration]]&lt;90,"Short",Table1[[#This Row],[Duration]]&lt;180,"Medium",Table1[[#This Row],[Duration]]&lt;=240,"Long",TRUE,"Seasons")</f>
        <v>Medium</v>
      </c>
      <c r="P455" s="3" t="s">
        <v>63</v>
      </c>
    </row>
    <row r="456" spans="1:16" ht="56">
      <c r="A456" s="2" t="s">
        <v>2225</v>
      </c>
      <c r="B456" s="2" t="s">
        <v>0</v>
      </c>
      <c r="C456" s="3" t="s">
        <v>2226</v>
      </c>
      <c r="D456" s="3" t="s">
        <v>2223</v>
      </c>
      <c r="E456" s="3" t="s">
        <v>2227</v>
      </c>
      <c r="F456" s="3" t="s">
        <v>53</v>
      </c>
      <c r="G456" s="7" t="s">
        <v>2188</v>
      </c>
      <c r="H456" s="4">
        <v>2021</v>
      </c>
      <c r="I456" s="2">
        <v>2016</v>
      </c>
      <c r="J456" s="2">
        <f ca="1">YEAR(TODAY())-Table1[[#This Row],[Release_year]]</f>
        <v>10</v>
      </c>
      <c r="K456" s="2" t="s">
        <v>29</v>
      </c>
      <c r="L456" s="2" t="str">
        <f>_xlfn.XLOOKUP(Table1[[#This Row],[Rating]],Ratings!A$2:A$15,Ratings!B$2:B$15)</f>
        <v>Teen</v>
      </c>
      <c r="M456" s="2" t="str">
        <f>_xlfn.XLOOKUP(Table1[[#This Row],[Rating Category]],Recommendation!A$2:A$6,Recommendation!B$2:B$6)</f>
        <v>Guidance</v>
      </c>
      <c r="N456" s="2">
        <v>104</v>
      </c>
      <c r="O456" s="2" t="str" cm="1">
        <f t="array" ref="O456">_xlfn.IFS(Table1[[#This Row],[Duration]]&lt;90,"Short",Table1[[#This Row],[Duration]]&lt;180,"Medium",Table1[[#This Row],[Duration]]&lt;=240,"Long",TRUE,"Seasons")</f>
        <v>Medium</v>
      </c>
      <c r="P456" s="3" t="s">
        <v>63</v>
      </c>
    </row>
    <row r="457" spans="1:16" ht="56">
      <c r="A457" s="2" t="s">
        <v>2228</v>
      </c>
      <c r="B457" s="2" t="s">
        <v>4</v>
      </c>
      <c r="C457" s="3" t="s">
        <v>2229</v>
      </c>
      <c r="D457" s="3" t="s">
        <v>2230</v>
      </c>
      <c r="E457" s="3" t="s">
        <v>2231</v>
      </c>
      <c r="F457" s="3" t="s">
        <v>1030</v>
      </c>
      <c r="G457" s="7" t="s">
        <v>2188</v>
      </c>
      <c r="H457" s="4">
        <v>2021</v>
      </c>
      <c r="I457" s="2">
        <v>2021</v>
      </c>
      <c r="J457" s="2">
        <f ca="1">YEAR(TODAY())-Table1[[#This Row],[Release_year]]</f>
        <v>5</v>
      </c>
      <c r="K457" s="2" t="s">
        <v>29</v>
      </c>
      <c r="L457" s="2" t="str">
        <f>_xlfn.XLOOKUP(Table1[[#This Row],[Rating]],Ratings!A$2:A$15,Ratings!B$2:B$15)</f>
        <v>Teen</v>
      </c>
      <c r="M457" s="2" t="str">
        <f>_xlfn.XLOOKUP(Table1[[#This Row],[Rating Category]],Recommendation!A$2:A$6,Recommendation!B$2:B$6)</f>
        <v>Guidance</v>
      </c>
      <c r="N457" s="2" t="s">
        <v>11</v>
      </c>
      <c r="O457" s="2" t="str" cm="1">
        <f t="array" ref="O457">_xlfn.IFS(Table1[[#This Row],[Duration]]&lt;90,"Short",Table1[[#This Row],[Duration]]&lt;180,"Medium",Table1[[#This Row],[Duration]]&lt;=240,"Long",TRUE,"Seasons")</f>
        <v>Seasons</v>
      </c>
      <c r="P457" s="3" t="s">
        <v>14</v>
      </c>
    </row>
    <row r="458" spans="1:16" ht="42">
      <c r="A458" s="2" t="s">
        <v>2232</v>
      </c>
      <c r="B458" s="2" t="s">
        <v>0</v>
      </c>
      <c r="C458" s="3" t="s">
        <v>2233</v>
      </c>
      <c r="D458" s="3" t="s">
        <v>2234</v>
      </c>
      <c r="E458" s="3" t="s">
        <v>2235</v>
      </c>
      <c r="F458" s="3" t="s">
        <v>53</v>
      </c>
      <c r="G458" s="7" t="s">
        <v>2188</v>
      </c>
      <c r="H458" s="4">
        <v>2021</v>
      </c>
      <c r="I458" s="2">
        <v>2017</v>
      </c>
      <c r="J458" s="2">
        <f ca="1">YEAR(TODAY())-Table1[[#This Row],[Release_year]]</f>
        <v>9</v>
      </c>
      <c r="K458" s="2" t="s">
        <v>7</v>
      </c>
      <c r="L458" s="2" t="str">
        <f>_xlfn.XLOOKUP(Table1[[#This Row],[Rating]],Ratings!A$2:A$15,Ratings!B$2:B$15)</f>
        <v>Adult</v>
      </c>
      <c r="M458" s="2" t="str">
        <f>_xlfn.XLOOKUP(Table1[[#This Row],[Rating Category]],Recommendation!A$2:A$6,Recommendation!B$2:B$6)</f>
        <v>Restricted</v>
      </c>
      <c r="N458" s="2">
        <v>111</v>
      </c>
      <c r="O458" s="2" t="str" cm="1">
        <f t="array" ref="O458">_xlfn.IFS(Table1[[#This Row],[Duration]]&lt;90,"Short",Table1[[#This Row],[Duration]]&lt;180,"Medium",Table1[[#This Row],[Duration]]&lt;=240,"Long",TRUE,"Seasons")</f>
        <v>Medium</v>
      </c>
      <c r="P458" s="3" t="s">
        <v>56</v>
      </c>
    </row>
    <row r="459" spans="1:16" ht="42">
      <c r="A459" s="2" t="s">
        <v>2236</v>
      </c>
      <c r="B459" s="2" t="s">
        <v>0</v>
      </c>
      <c r="C459" s="3" t="s">
        <v>2237</v>
      </c>
      <c r="D459" s="3" t="s">
        <v>2195</v>
      </c>
      <c r="E459" s="3" t="s">
        <v>2238</v>
      </c>
      <c r="F459" s="3" t="s">
        <v>53</v>
      </c>
      <c r="G459" s="7" t="s">
        <v>2188</v>
      </c>
      <c r="H459" s="4">
        <v>2021</v>
      </c>
      <c r="I459" s="2">
        <v>2015</v>
      </c>
      <c r="J459" s="2">
        <f ca="1">YEAR(TODAY())-Table1[[#This Row],[Release_year]]</f>
        <v>11</v>
      </c>
      <c r="K459" s="2" t="s">
        <v>7</v>
      </c>
      <c r="L459" s="2" t="str">
        <f>_xlfn.XLOOKUP(Table1[[#This Row],[Rating]],Ratings!A$2:A$15,Ratings!B$2:B$15)</f>
        <v>Adult</v>
      </c>
      <c r="M459" s="2" t="str">
        <f>_xlfn.XLOOKUP(Table1[[#This Row],[Rating Category]],Recommendation!A$2:A$6,Recommendation!B$2:B$6)</f>
        <v>Restricted</v>
      </c>
      <c r="N459" s="2">
        <v>102</v>
      </c>
      <c r="O459" s="2" t="str" cm="1">
        <f t="array" ref="O459">_xlfn.IFS(Table1[[#This Row],[Duration]]&lt;90,"Short",Table1[[#This Row],[Duration]]&lt;180,"Medium",Table1[[#This Row],[Duration]]&lt;=240,"Long",TRUE,"Seasons")</f>
        <v>Medium</v>
      </c>
      <c r="P459" s="3" t="s">
        <v>56</v>
      </c>
    </row>
    <row r="460" spans="1:16" ht="70">
      <c r="A460" s="2" t="s">
        <v>2239</v>
      </c>
      <c r="B460" s="2" t="s">
        <v>0</v>
      </c>
      <c r="C460" s="3" t="s">
        <v>2240</v>
      </c>
      <c r="D460" s="3" t="s">
        <v>2241</v>
      </c>
      <c r="E460" s="3" t="s">
        <v>2242</v>
      </c>
      <c r="F460" s="3" t="s">
        <v>1155</v>
      </c>
      <c r="G460" s="7" t="s">
        <v>2188</v>
      </c>
      <c r="H460" s="4">
        <v>2021</v>
      </c>
      <c r="I460" s="2">
        <v>2020</v>
      </c>
      <c r="J460" s="2">
        <f ca="1">YEAR(TODAY())-Table1[[#This Row],[Release_year]]</f>
        <v>6</v>
      </c>
      <c r="K460" s="2" t="s">
        <v>181</v>
      </c>
      <c r="L460" s="2" t="str">
        <f>_xlfn.XLOOKUP(Table1[[#This Row],[Rating]],Ratings!A$2:A$15,Ratings!B$2:B$15)</f>
        <v>Family</v>
      </c>
      <c r="M460" s="2" t="str">
        <f>_xlfn.XLOOKUP(Table1[[#This Row],[Rating Category]],Recommendation!A$2:A$6,Recommendation!B$2:B$6)</f>
        <v>Guidance</v>
      </c>
      <c r="N460" s="2">
        <v>15</v>
      </c>
      <c r="O460" s="2" t="str" cm="1">
        <f t="array" ref="O460">_xlfn.IFS(Table1[[#This Row],[Duration]]&lt;90,"Short",Table1[[#This Row],[Duration]]&lt;180,"Medium",Table1[[#This Row],[Duration]]&lt;=240,"Long",TRUE,"Seasons")</f>
        <v>Short</v>
      </c>
      <c r="P460" s="3" t="s">
        <v>23</v>
      </c>
    </row>
    <row r="461" spans="1:16" ht="56">
      <c r="A461" s="2" t="s">
        <v>2243</v>
      </c>
      <c r="B461" s="2" t="s">
        <v>0</v>
      </c>
      <c r="C461" s="3" t="s">
        <v>2244</v>
      </c>
      <c r="D461" s="3" t="s">
        <v>733</v>
      </c>
      <c r="E461" s="3" t="s">
        <v>2245</v>
      </c>
      <c r="F461" s="3" t="s">
        <v>132</v>
      </c>
      <c r="G461" s="7" t="s">
        <v>2188</v>
      </c>
      <c r="H461" s="4">
        <v>2021</v>
      </c>
      <c r="I461" s="2">
        <v>2020</v>
      </c>
      <c r="J461" s="2">
        <f ca="1">YEAR(TODAY())-Table1[[#This Row],[Release_year]]</f>
        <v>6</v>
      </c>
      <c r="K461" s="2" t="s">
        <v>29</v>
      </c>
      <c r="L461" s="2" t="str">
        <f>_xlfn.XLOOKUP(Table1[[#This Row],[Rating]],Ratings!A$2:A$15,Ratings!B$2:B$15)</f>
        <v>Teen</v>
      </c>
      <c r="M461" s="2" t="str">
        <f>_xlfn.XLOOKUP(Table1[[#This Row],[Rating Category]],Recommendation!A$2:A$6,Recommendation!B$2:B$6)</f>
        <v>Guidance</v>
      </c>
      <c r="N461" s="2">
        <v>120</v>
      </c>
      <c r="O461" s="2" t="str" cm="1">
        <f t="array" ref="O461">_xlfn.IFS(Table1[[#This Row],[Duration]]&lt;90,"Short",Table1[[#This Row],[Duration]]&lt;180,"Medium",Table1[[#This Row],[Duration]]&lt;=240,"Long",TRUE,"Seasons")</f>
        <v>Medium</v>
      </c>
      <c r="P461" s="3" t="s">
        <v>218</v>
      </c>
    </row>
    <row r="462" spans="1:16" ht="42">
      <c r="A462" s="2" t="s">
        <v>2246</v>
      </c>
      <c r="B462" s="2" t="s">
        <v>0</v>
      </c>
      <c r="C462" s="3" t="s">
        <v>2247</v>
      </c>
      <c r="D462" s="3" t="s">
        <v>2248</v>
      </c>
      <c r="E462" s="3" t="s">
        <v>2249</v>
      </c>
      <c r="F462" s="3" t="s">
        <v>53</v>
      </c>
      <c r="G462" s="7" t="s">
        <v>2188</v>
      </c>
      <c r="H462" s="4">
        <v>2021</v>
      </c>
      <c r="I462" s="2">
        <v>2001</v>
      </c>
      <c r="J462" s="2">
        <f ca="1">YEAR(TODAY())-Table1[[#This Row],[Release_year]]</f>
        <v>25</v>
      </c>
      <c r="K462" s="2" t="s">
        <v>7</v>
      </c>
      <c r="L462" s="2" t="str">
        <f>_xlfn.XLOOKUP(Table1[[#This Row],[Rating]],Ratings!A$2:A$15,Ratings!B$2:B$15)</f>
        <v>Adult</v>
      </c>
      <c r="M462" s="2" t="str">
        <f>_xlfn.XLOOKUP(Table1[[#This Row],[Rating Category]],Recommendation!A$2:A$6,Recommendation!B$2:B$6)</f>
        <v>Restricted</v>
      </c>
      <c r="N462" s="2">
        <v>106</v>
      </c>
      <c r="O462" s="2" t="str" cm="1">
        <f t="array" ref="O462">_xlfn.IFS(Table1[[#This Row],[Duration]]&lt;90,"Short",Table1[[#This Row],[Duration]]&lt;180,"Medium",Table1[[#This Row],[Duration]]&lt;=240,"Long",TRUE,"Seasons")</f>
        <v>Medium</v>
      </c>
      <c r="P462" s="3" t="s">
        <v>192</v>
      </c>
    </row>
    <row r="463" spans="1:16" ht="42">
      <c r="A463" s="2" t="s">
        <v>2250</v>
      </c>
      <c r="B463" s="2" t="s">
        <v>0</v>
      </c>
      <c r="C463" s="3" t="s">
        <v>2251</v>
      </c>
      <c r="D463" s="3" t="s">
        <v>2252</v>
      </c>
      <c r="E463" s="3" t="s">
        <v>2253</v>
      </c>
      <c r="F463" s="3" t="s">
        <v>139</v>
      </c>
      <c r="G463" s="7" t="s">
        <v>2254</v>
      </c>
      <c r="H463" s="4">
        <v>2021</v>
      </c>
      <c r="I463" s="2">
        <v>2021</v>
      </c>
      <c r="J463" s="2">
        <f ca="1">YEAR(TODAY())-Table1[[#This Row],[Release_year]]</f>
        <v>5</v>
      </c>
      <c r="K463" s="2" t="s">
        <v>7</v>
      </c>
      <c r="L463" s="2" t="str">
        <f>_xlfn.XLOOKUP(Table1[[#This Row],[Rating]],Ratings!A$2:A$15,Ratings!B$2:B$15)</f>
        <v>Adult</v>
      </c>
      <c r="M463" s="2" t="str">
        <f>_xlfn.XLOOKUP(Table1[[#This Row],[Rating Category]],Recommendation!A$2:A$6,Recommendation!B$2:B$6)</f>
        <v>Restricted</v>
      </c>
      <c r="N463" s="2">
        <v>116</v>
      </c>
      <c r="O463" s="2" t="str" cm="1">
        <f t="array" ref="O463">_xlfn.IFS(Table1[[#This Row],[Duration]]&lt;90,"Short",Table1[[#This Row],[Duration]]&lt;180,"Medium",Table1[[#This Row],[Duration]]&lt;=240,"Long",TRUE,"Seasons")</f>
        <v>Medium</v>
      </c>
      <c r="P463" s="3" t="s">
        <v>622</v>
      </c>
    </row>
    <row r="464" spans="1:16" ht="42">
      <c r="A464" s="2" t="s">
        <v>2257</v>
      </c>
      <c r="B464" s="2" t="s">
        <v>0</v>
      </c>
      <c r="C464" s="3" t="s">
        <v>2258</v>
      </c>
      <c r="D464" s="3" t="s">
        <v>2259</v>
      </c>
      <c r="E464" s="3" t="s">
        <v>2260</v>
      </c>
      <c r="F464" s="3" t="s">
        <v>294</v>
      </c>
      <c r="G464" s="7" t="s">
        <v>2254</v>
      </c>
      <c r="H464" s="4">
        <v>2021</v>
      </c>
      <c r="I464" s="2">
        <v>2021</v>
      </c>
      <c r="J464" s="2">
        <f ca="1">YEAR(TODAY())-Table1[[#This Row],[Release_year]]</f>
        <v>5</v>
      </c>
      <c r="K464" s="2" t="s">
        <v>7</v>
      </c>
      <c r="L464" s="2" t="str">
        <f>_xlfn.XLOOKUP(Table1[[#This Row],[Rating]],Ratings!A$2:A$15,Ratings!B$2:B$15)</f>
        <v>Adult</v>
      </c>
      <c r="M464" s="2" t="str">
        <f>_xlfn.XLOOKUP(Table1[[#This Row],[Rating Category]],Recommendation!A$2:A$6,Recommendation!B$2:B$6)</f>
        <v>Restricted</v>
      </c>
      <c r="N464" s="2">
        <v>116</v>
      </c>
      <c r="O464" s="2" t="str" cm="1">
        <f t="array" ref="O464">_xlfn.IFS(Table1[[#This Row],[Duration]]&lt;90,"Short",Table1[[#This Row],[Duration]]&lt;180,"Medium",Table1[[#This Row],[Duration]]&lt;=240,"Long",TRUE,"Seasons")</f>
        <v>Medium</v>
      </c>
      <c r="P464" s="3" t="s">
        <v>89</v>
      </c>
    </row>
    <row r="465" spans="1:16" ht="42">
      <c r="A465" s="2" t="s">
        <v>2262</v>
      </c>
      <c r="B465" s="2" t="s">
        <v>0</v>
      </c>
      <c r="C465" s="3" t="s">
        <v>2263</v>
      </c>
      <c r="D465" s="3" t="s">
        <v>2264</v>
      </c>
      <c r="E465" s="3" t="s">
        <v>2265</v>
      </c>
      <c r="F465" s="3" t="s">
        <v>2266</v>
      </c>
      <c r="G465" s="7" t="s">
        <v>2267</v>
      </c>
      <c r="H465" s="4">
        <v>2021</v>
      </c>
      <c r="I465" s="2">
        <v>2015</v>
      </c>
      <c r="J465" s="2">
        <f ca="1">YEAR(TODAY())-Table1[[#This Row],[Release_year]]</f>
        <v>11</v>
      </c>
      <c r="K465" s="2" t="s">
        <v>29</v>
      </c>
      <c r="L465" s="2" t="str">
        <f>_xlfn.XLOOKUP(Table1[[#This Row],[Rating]],Ratings!A$2:A$15,Ratings!B$2:B$15)</f>
        <v>Teen</v>
      </c>
      <c r="M465" s="2" t="str">
        <f>_xlfn.XLOOKUP(Table1[[#This Row],[Rating Category]],Recommendation!A$2:A$6,Recommendation!B$2:B$6)</f>
        <v>Guidance</v>
      </c>
      <c r="N465" s="2">
        <v>86</v>
      </c>
      <c r="O465" s="2" t="str" cm="1">
        <f t="array" ref="O465">_xlfn.IFS(Table1[[#This Row],[Duration]]&lt;90,"Short",Table1[[#This Row],[Duration]]&lt;180,"Medium",Table1[[#This Row],[Duration]]&lt;=240,"Long",TRUE,"Seasons")</f>
        <v>Short</v>
      </c>
      <c r="P465" s="3" t="s">
        <v>89</v>
      </c>
    </row>
    <row r="466" spans="1:16" ht="42">
      <c r="A466" s="2" t="s">
        <v>2268</v>
      </c>
      <c r="B466" s="2" t="s">
        <v>0</v>
      </c>
      <c r="C466" s="3" t="s">
        <v>2269</v>
      </c>
      <c r="D466" s="3" t="s">
        <v>2270</v>
      </c>
      <c r="E466" s="3" t="s">
        <v>2271</v>
      </c>
      <c r="F466" s="3" t="s">
        <v>50</v>
      </c>
      <c r="G466" s="7" t="s">
        <v>2267</v>
      </c>
      <c r="H466" s="4">
        <v>2021</v>
      </c>
      <c r="I466" s="2">
        <v>2021</v>
      </c>
      <c r="J466" s="2">
        <f ca="1">YEAR(TODAY())-Table1[[#This Row],[Release_year]]</f>
        <v>5</v>
      </c>
      <c r="K466" s="2" t="s">
        <v>7</v>
      </c>
      <c r="L466" s="2" t="str">
        <f>_xlfn.XLOOKUP(Table1[[#This Row],[Rating]],Ratings!A$2:A$15,Ratings!B$2:B$15)</f>
        <v>Adult</v>
      </c>
      <c r="M466" s="2" t="str">
        <f>_xlfn.XLOOKUP(Table1[[#This Row],[Rating Category]],Recommendation!A$2:A$6,Recommendation!B$2:B$6)</f>
        <v>Restricted</v>
      </c>
      <c r="N466" s="2">
        <v>97</v>
      </c>
      <c r="O466" s="2" t="str" cm="1">
        <f t="array" ref="O466">_xlfn.IFS(Table1[[#This Row],[Duration]]&lt;90,"Short",Table1[[#This Row],[Duration]]&lt;180,"Medium",Table1[[#This Row],[Duration]]&lt;=240,"Long",TRUE,"Seasons")</f>
        <v>Medium</v>
      </c>
      <c r="P466" s="3" t="s">
        <v>56</v>
      </c>
    </row>
    <row r="467" spans="1:16" ht="56">
      <c r="A467" s="2" t="s">
        <v>2273</v>
      </c>
      <c r="B467" s="2" t="s">
        <v>0</v>
      </c>
      <c r="C467" s="3" t="s">
        <v>2274</v>
      </c>
      <c r="D467" s="3" t="s">
        <v>2275</v>
      </c>
      <c r="E467" s="3" t="s">
        <v>2276</v>
      </c>
      <c r="F467" s="3" t="s">
        <v>2277</v>
      </c>
      <c r="G467" s="7" t="s">
        <v>2272</v>
      </c>
      <c r="H467" s="4">
        <v>2021</v>
      </c>
      <c r="I467" s="2">
        <v>2016</v>
      </c>
      <c r="J467" s="2">
        <f ca="1">YEAR(TODAY())-Table1[[#This Row],[Release_year]]</f>
        <v>10</v>
      </c>
      <c r="K467" s="2" t="s">
        <v>124</v>
      </c>
      <c r="L467" s="2" t="str">
        <f>_xlfn.XLOOKUP(Table1[[#This Row],[Rating]],Ratings!A$2:A$15,Ratings!B$2:B$15)</f>
        <v>Adult</v>
      </c>
      <c r="M467" s="2" t="str">
        <f>_xlfn.XLOOKUP(Table1[[#This Row],[Rating Category]],Recommendation!A$2:A$6,Recommendation!B$2:B$6)</f>
        <v>Restricted</v>
      </c>
      <c r="N467" s="2">
        <v>132</v>
      </c>
      <c r="O467" s="2" t="str" cm="1">
        <f t="array" ref="O467">_xlfn.IFS(Table1[[#This Row],[Duration]]&lt;90,"Short",Table1[[#This Row],[Duration]]&lt;180,"Medium",Table1[[#This Row],[Duration]]&lt;=240,"Long",TRUE,"Seasons")</f>
        <v>Medium</v>
      </c>
      <c r="P467" s="3" t="s">
        <v>51</v>
      </c>
    </row>
    <row r="468" spans="1:16" ht="56">
      <c r="A468" s="2" t="s">
        <v>2278</v>
      </c>
      <c r="B468" s="2" t="s">
        <v>0</v>
      </c>
      <c r="C468" s="3" t="s">
        <v>2279</v>
      </c>
      <c r="D468" s="3" t="s">
        <v>2280</v>
      </c>
      <c r="E468" s="3" t="s">
        <v>2281</v>
      </c>
      <c r="F468" s="3" t="s">
        <v>1</v>
      </c>
      <c r="G468" s="7" t="s">
        <v>2282</v>
      </c>
      <c r="H468" s="4">
        <v>2021</v>
      </c>
      <c r="I468" s="2">
        <v>1992</v>
      </c>
      <c r="J468" s="2">
        <f ca="1">YEAR(TODAY())-Table1[[#This Row],[Release_year]]</f>
        <v>34</v>
      </c>
      <c r="K468" s="2" t="s">
        <v>124</v>
      </c>
      <c r="L468" s="2" t="str">
        <f>_xlfn.XLOOKUP(Table1[[#This Row],[Rating]],Ratings!A$2:A$15,Ratings!B$2:B$15)</f>
        <v>Adult</v>
      </c>
      <c r="M468" s="2" t="str">
        <f>_xlfn.XLOOKUP(Table1[[#This Row],[Rating Category]],Recommendation!A$2:A$6,Recommendation!B$2:B$6)</f>
        <v>Restricted</v>
      </c>
      <c r="N468" s="2">
        <v>126</v>
      </c>
      <c r="O468" s="2" t="str" cm="1">
        <f t="array" ref="O468">_xlfn.IFS(Table1[[#This Row],[Duration]]&lt;90,"Short",Table1[[#This Row],[Duration]]&lt;180,"Medium",Table1[[#This Row],[Duration]]&lt;=240,"Long",TRUE,"Seasons")</f>
        <v>Medium</v>
      </c>
      <c r="P468" s="3" t="s">
        <v>251</v>
      </c>
    </row>
    <row r="469" spans="1:16" ht="70">
      <c r="A469" s="2" t="s">
        <v>2283</v>
      </c>
      <c r="B469" s="2" t="s">
        <v>0</v>
      </c>
      <c r="C469" s="3" t="s">
        <v>2284</v>
      </c>
      <c r="D469" s="3" t="s">
        <v>2285</v>
      </c>
      <c r="E469" s="3" t="s">
        <v>2286</v>
      </c>
      <c r="F469" s="3" t="s">
        <v>13</v>
      </c>
      <c r="G469" s="7" t="s">
        <v>2282</v>
      </c>
      <c r="H469" s="4">
        <v>2021</v>
      </c>
      <c r="I469" s="2">
        <v>2011</v>
      </c>
      <c r="J469" s="2">
        <f ca="1">YEAR(TODAY())-Table1[[#This Row],[Release_year]]</f>
        <v>15</v>
      </c>
      <c r="K469" s="2" t="s">
        <v>7</v>
      </c>
      <c r="L469" s="2" t="str">
        <f>_xlfn.XLOOKUP(Table1[[#This Row],[Rating]],Ratings!A$2:A$15,Ratings!B$2:B$15)</f>
        <v>Adult</v>
      </c>
      <c r="M469" s="2" t="str">
        <f>_xlfn.XLOOKUP(Table1[[#This Row],[Rating Category]],Recommendation!A$2:A$6,Recommendation!B$2:B$6)</f>
        <v>Restricted</v>
      </c>
      <c r="N469" s="2">
        <v>101</v>
      </c>
      <c r="O469" s="2" t="str" cm="1">
        <f t="array" ref="O469">_xlfn.IFS(Table1[[#This Row],[Duration]]&lt;90,"Short",Table1[[#This Row],[Duration]]&lt;180,"Medium",Table1[[#This Row],[Duration]]&lt;=240,"Long",TRUE,"Seasons")</f>
        <v>Medium</v>
      </c>
      <c r="P469" s="3" t="s">
        <v>523</v>
      </c>
    </row>
    <row r="470" spans="1:16" ht="42">
      <c r="A470" s="2" t="s">
        <v>2287</v>
      </c>
      <c r="B470" s="2" t="s">
        <v>0</v>
      </c>
      <c r="C470" s="3" t="s">
        <v>2288</v>
      </c>
      <c r="D470" s="3" t="s">
        <v>2289</v>
      </c>
      <c r="E470" s="3" t="s">
        <v>2290</v>
      </c>
      <c r="F470" s="3" t="s">
        <v>13</v>
      </c>
      <c r="G470" s="7" t="s">
        <v>2282</v>
      </c>
      <c r="H470" s="4">
        <v>2021</v>
      </c>
      <c r="I470" s="2">
        <v>2010</v>
      </c>
      <c r="J470" s="2">
        <f ca="1">YEAR(TODAY())-Table1[[#This Row],[Release_year]]</f>
        <v>16</v>
      </c>
      <c r="K470" s="2" t="s">
        <v>7</v>
      </c>
      <c r="L470" s="2" t="str">
        <f>_xlfn.XLOOKUP(Table1[[#This Row],[Rating]],Ratings!A$2:A$15,Ratings!B$2:B$15)</f>
        <v>Adult</v>
      </c>
      <c r="M470" s="2" t="str">
        <f>_xlfn.XLOOKUP(Table1[[#This Row],[Rating Category]],Recommendation!A$2:A$6,Recommendation!B$2:B$6)</f>
        <v>Restricted</v>
      </c>
      <c r="N470" s="2">
        <v>102</v>
      </c>
      <c r="O470" s="2" t="str" cm="1">
        <f t="array" ref="O470">_xlfn.IFS(Table1[[#This Row],[Duration]]&lt;90,"Short",Table1[[#This Row],[Duration]]&lt;180,"Medium",Table1[[#This Row],[Duration]]&lt;=240,"Long",TRUE,"Seasons")</f>
        <v>Medium</v>
      </c>
      <c r="P470" s="3" t="s">
        <v>43</v>
      </c>
    </row>
    <row r="471" spans="1:16" ht="56">
      <c r="A471" s="2" t="s">
        <v>2291</v>
      </c>
      <c r="B471" s="2" t="s">
        <v>0</v>
      </c>
      <c r="C471" s="3" t="s">
        <v>2292</v>
      </c>
      <c r="D471" s="3" t="s">
        <v>2293</v>
      </c>
      <c r="E471" s="3" t="s">
        <v>2294</v>
      </c>
      <c r="F471" s="3" t="s">
        <v>13</v>
      </c>
      <c r="G471" s="7" t="s">
        <v>2282</v>
      </c>
      <c r="H471" s="4">
        <v>2021</v>
      </c>
      <c r="I471" s="2">
        <v>2008</v>
      </c>
      <c r="J471" s="2">
        <f ca="1">YEAR(TODAY())-Table1[[#This Row],[Release_year]]</f>
        <v>18</v>
      </c>
      <c r="K471" s="2" t="s">
        <v>29</v>
      </c>
      <c r="L471" s="2" t="str">
        <f>_xlfn.XLOOKUP(Table1[[#This Row],[Rating]],Ratings!A$2:A$15,Ratings!B$2:B$15)</f>
        <v>Teen</v>
      </c>
      <c r="M471" s="2" t="str">
        <f>_xlfn.XLOOKUP(Table1[[#This Row],[Rating Category]],Recommendation!A$2:A$6,Recommendation!B$2:B$6)</f>
        <v>Guidance</v>
      </c>
      <c r="N471" s="2">
        <v>147</v>
      </c>
      <c r="O471" s="2" t="str" cm="1">
        <f t="array" ref="O471">_xlfn.IFS(Table1[[#This Row],[Duration]]&lt;90,"Short",Table1[[#This Row],[Duration]]&lt;180,"Medium",Table1[[#This Row],[Duration]]&lt;=240,"Long",TRUE,"Seasons")</f>
        <v>Medium</v>
      </c>
      <c r="P471" s="3" t="s">
        <v>66</v>
      </c>
    </row>
    <row r="472" spans="1:16" ht="56">
      <c r="A472" s="2" t="s">
        <v>2295</v>
      </c>
      <c r="B472" s="2" t="s">
        <v>0</v>
      </c>
      <c r="C472" s="3" t="s">
        <v>2296</v>
      </c>
      <c r="D472" s="3" t="s">
        <v>2297</v>
      </c>
      <c r="E472" s="3" t="s">
        <v>2298</v>
      </c>
      <c r="F472" s="3" t="s">
        <v>2299</v>
      </c>
      <c r="G472" s="7" t="s">
        <v>2282</v>
      </c>
      <c r="H472" s="4">
        <v>2021</v>
      </c>
      <c r="I472" s="2">
        <v>2001</v>
      </c>
      <c r="J472" s="2">
        <f ca="1">YEAR(TODAY())-Table1[[#This Row],[Release_year]]</f>
        <v>25</v>
      </c>
      <c r="K472" s="2" t="s">
        <v>16</v>
      </c>
      <c r="L472" s="2" t="str">
        <f>_xlfn.XLOOKUP(Table1[[#This Row],[Rating]],Ratings!A$2:A$15,Ratings!B$2:B$15)</f>
        <v>Family</v>
      </c>
      <c r="M472" s="2" t="str">
        <f>_xlfn.XLOOKUP(Table1[[#This Row],[Rating Category]],Recommendation!A$2:A$6,Recommendation!B$2:B$6)</f>
        <v>Guidance</v>
      </c>
      <c r="N472" s="2">
        <v>224</v>
      </c>
      <c r="O472" s="2" t="str" cm="1">
        <f t="array" ref="O472">_xlfn.IFS(Table1[[#This Row],[Duration]]&lt;90,"Short",Table1[[#This Row],[Duration]]&lt;180,"Medium",Table1[[#This Row],[Duration]]&lt;=240,"Long",TRUE,"Seasons")</f>
        <v>Long</v>
      </c>
      <c r="P472" s="3" t="s">
        <v>575</v>
      </c>
    </row>
    <row r="473" spans="1:16" ht="42">
      <c r="A473" s="2" t="s">
        <v>2300</v>
      </c>
      <c r="B473" s="2" t="s">
        <v>0</v>
      </c>
      <c r="C473" s="3" t="s">
        <v>2301</v>
      </c>
      <c r="D473" s="3" t="s">
        <v>2302</v>
      </c>
      <c r="E473" s="3" t="s">
        <v>2303</v>
      </c>
      <c r="F473" s="3" t="s">
        <v>13</v>
      </c>
      <c r="G473" s="7" t="s">
        <v>2282</v>
      </c>
      <c r="H473" s="4">
        <v>2021</v>
      </c>
      <c r="I473" s="2">
        <v>2004</v>
      </c>
      <c r="J473" s="2">
        <f ca="1">YEAR(TODAY())-Table1[[#This Row],[Release_year]]</f>
        <v>22</v>
      </c>
      <c r="K473" s="2" t="s">
        <v>29</v>
      </c>
      <c r="L473" s="2" t="str">
        <f>_xlfn.XLOOKUP(Table1[[#This Row],[Rating]],Ratings!A$2:A$15,Ratings!B$2:B$15)</f>
        <v>Teen</v>
      </c>
      <c r="M473" s="2" t="str">
        <f>_xlfn.XLOOKUP(Table1[[#This Row],[Rating Category]],Recommendation!A$2:A$6,Recommendation!B$2:B$6)</f>
        <v>Guidance</v>
      </c>
      <c r="N473" s="2">
        <v>141</v>
      </c>
      <c r="O473" s="2" t="str" cm="1">
        <f t="array" ref="O473">_xlfn.IFS(Table1[[#This Row],[Duration]]&lt;90,"Short",Table1[[#This Row],[Duration]]&lt;180,"Medium",Table1[[#This Row],[Duration]]&lt;=240,"Long",TRUE,"Seasons")</f>
        <v>Medium</v>
      </c>
      <c r="P473" s="3" t="s">
        <v>49</v>
      </c>
    </row>
    <row r="474" spans="1:16" ht="56">
      <c r="A474" s="2" t="s">
        <v>2304</v>
      </c>
      <c r="B474" s="2" t="s">
        <v>0</v>
      </c>
      <c r="C474" s="3" t="s">
        <v>2305</v>
      </c>
      <c r="D474" s="3" t="s">
        <v>2306</v>
      </c>
      <c r="E474" s="3" t="s">
        <v>2307</v>
      </c>
      <c r="F474" s="3" t="s">
        <v>13</v>
      </c>
      <c r="G474" s="7" t="s">
        <v>2282</v>
      </c>
      <c r="H474" s="4">
        <v>2021</v>
      </c>
      <c r="I474" s="2">
        <v>2010</v>
      </c>
      <c r="J474" s="2">
        <f ca="1">YEAR(TODAY())-Table1[[#This Row],[Release_year]]</f>
        <v>16</v>
      </c>
      <c r="K474" s="2" t="s">
        <v>7</v>
      </c>
      <c r="L474" s="2" t="str">
        <f>_xlfn.XLOOKUP(Table1[[#This Row],[Rating]],Ratings!A$2:A$15,Ratings!B$2:B$15)</f>
        <v>Adult</v>
      </c>
      <c r="M474" s="2" t="str">
        <f>_xlfn.XLOOKUP(Table1[[#This Row],[Rating Category]],Recommendation!A$2:A$6,Recommendation!B$2:B$6)</f>
        <v>Restricted</v>
      </c>
      <c r="N474" s="2">
        <v>109</v>
      </c>
      <c r="O474" s="2" t="str" cm="1">
        <f t="array" ref="O474">_xlfn.IFS(Table1[[#This Row],[Duration]]&lt;90,"Short",Table1[[#This Row],[Duration]]&lt;180,"Medium",Table1[[#This Row],[Duration]]&lt;=240,"Long",TRUE,"Seasons")</f>
        <v>Medium</v>
      </c>
      <c r="P474" s="3" t="s">
        <v>269</v>
      </c>
    </row>
    <row r="475" spans="1:16" ht="42">
      <c r="A475" s="2" t="s">
        <v>2308</v>
      </c>
      <c r="B475" s="2" t="s">
        <v>0</v>
      </c>
      <c r="C475" s="3" t="s">
        <v>2309</v>
      </c>
      <c r="D475" s="3" t="s">
        <v>2310</v>
      </c>
      <c r="E475" s="3" t="s">
        <v>2311</v>
      </c>
      <c r="F475" s="3" t="s">
        <v>13</v>
      </c>
      <c r="G475" s="7" t="s">
        <v>2282</v>
      </c>
      <c r="H475" s="4">
        <v>2021</v>
      </c>
      <c r="I475" s="2">
        <v>2007</v>
      </c>
      <c r="J475" s="2">
        <f ca="1">YEAR(TODAY())-Table1[[#This Row],[Release_year]]</f>
        <v>19</v>
      </c>
      <c r="K475" s="2" t="s">
        <v>16</v>
      </c>
      <c r="L475" s="2" t="str">
        <f>_xlfn.XLOOKUP(Table1[[#This Row],[Rating]],Ratings!A$2:A$15,Ratings!B$2:B$15)</f>
        <v>Family</v>
      </c>
      <c r="M475" s="2" t="str">
        <f>_xlfn.XLOOKUP(Table1[[#This Row],[Rating Category]],Recommendation!A$2:A$6,Recommendation!B$2:B$6)</f>
        <v>Guidance</v>
      </c>
      <c r="N475" s="2">
        <v>162</v>
      </c>
      <c r="O475" s="2" t="str" cm="1">
        <f t="array" ref="O475">_xlfn.IFS(Table1[[#This Row],[Duration]]&lt;90,"Short",Table1[[#This Row],[Duration]]&lt;180,"Medium",Table1[[#This Row],[Duration]]&lt;=240,"Long",TRUE,"Seasons")</f>
        <v>Medium</v>
      </c>
      <c r="P475" s="3" t="s">
        <v>43</v>
      </c>
    </row>
    <row r="476" spans="1:16" ht="70">
      <c r="A476" s="2" t="s">
        <v>2312</v>
      </c>
      <c r="B476" s="2" t="s">
        <v>0</v>
      </c>
      <c r="C476" s="3" t="s">
        <v>2313</v>
      </c>
      <c r="D476" s="3" t="s">
        <v>2314</v>
      </c>
      <c r="E476" s="3" t="s">
        <v>2315</v>
      </c>
      <c r="F476" s="3" t="s">
        <v>13</v>
      </c>
      <c r="G476" s="7" t="s">
        <v>2316</v>
      </c>
      <c r="H476" s="4">
        <v>2021</v>
      </c>
      <c r="I476" s="2">
        <v>2021</v>
      </c>
      <c r="J476" s="2">
        <f ca="1">YEAR(TODAY())-Table1[[#This Row],[Release_year]]</f>
        <v>5</v>
      </c>
      <c r="K476" s="2" t="s">
        <v>7</v>
      </c>
      <c r="L476" s="2" t="str">
        <f>_xlfn.XLOOKUP(Table1[[#This Row],[Rating]],Ratings!A$2:A$15,Ratings!B$2:B$15)</f>
        <v>Adult</v>
      </c>
      <c r="M476" s="2" t="str">
        <f>_xlfn.XLOOKUP(Table1[[#This Row],[Rating Category]],Recommendation!A$2:A$6,Recommendation!B$2:B$6)</f>
        <v>Restricted</v>
      </c>
      <c r="N476" s="2">
        <v>142</v>
      </c>
      <c r="O476" s="2" t="str" cm="1">
        <f t="array" ref="O476">_xlfn.IFS(Table1[[#This Row],[Duration]]&lt;90,"Short",Table1[[#This Row],[Duration]]&lt;180,"Medium",Table1[[#This Row],[Duration]]&lt;=240,"Long",TRUE,"Seasons")</f>
        <v>Medium</v>
      </c>
      <c r="P476" s="3" t="s">
        <v>23</v>
      </c>
    </row>
    <row r="477" spans="1:16" ht="42">
      <c r="A477" s="2" t="s">
        <v>2317</v>
      </c>
      <c r="B477" s="2" t="s">
        <v>0</v>
      </c>
      <c r="C477" s="3" t="s">
        <v>2318</v>
      </c>
      <c r="D477" s="3" t="s">
        <v>2319</v>
      </c>
      <c r="E477" s="3" t="s">
        <v>2320</v>
      </c>
      <c r="F477" s="3" t="s">
        <v>1</v>
      </c>
      <c r="G477" s="7" t="s">
        <v>2316</v>
      </c>
      <c r="H477" s="4">
        <v>2021</v>
      </c>
      <c r="I477" s="2">
        <v>2021</v>
      </c>
      <c r="J477" s="2">
        <f ca="1">YEAR(TODAY())-Table1[[#This Row],[Release_year]]</f>
        <v>5</v>
      </c>
      <c r="K477" s="2" t="s">
        <v>87</v>
      </c>
      <c r="L477" s="2" t="str">
        <f>_xlfn.XLOOKUP(Table1[[#This Row],[Rating]],Ratings!A$2:A$15,Ratings!B$2:B$15)</f>
        <v>Kids</v>
      </c>
      <c r="M477" s="2" t="str">
        <f>_xlfn.XLOOKUP(Table1[[#This Row],[Rating Category]],Recommendation!A$2:A$6,Recommendation!B$2:B$6)</f>
        <v>Safe</v>
      </c>
      <c r="N477" s="2">
        <v>93</v>
      </c>
      <c r="O477" s="2" t="str" cm="1">
        <f t="array" ref="O477">_xlfn.IFS(Table1[[#This Row],[Duration]]&lt;90,"Short",Table1[[#This Row],[Duration]]&lt;180,"Medium",Table1[[#This Row],[Duration]]&lt;=240,"Long",TRUE,"Seasons")</f>
        <v>Medium</v>
      </c>
      <c r="P477" s="3" t="s">
        <v>629</v>
      </c>
    </row>
    <row r="478" spans="1:16" ht="42">
      <c r="A478" s="2" t="s">
        <v>2321</v>
      </c>
      <c r="B478" s="2" t="s">
        <v>0</v>
      </c>
      <c r="C478" s="3" t="s">
        <v>2322</v>
      </c>
      <c r="D478" s="3" t="s">
        <v>2323</v>
      </c>
      <c r="E478" s="3" t="s">
        <v>2324</v>
      </c>
      <c r="F478" s="3" t="s">
        <v>1</v>
      </c>
      <c r="G478" s="7" t="s">
        <v>2316</v>
      </c>
      <c r="H478" s="4">
        <v>2021</v>
      </c>
      <c r="I478" s="2">
        <v>2021</v>
      </c>
      <c r="J478" s="2">
        <f ca="1">YEAR(TODAY())-Table1[[#This Row],[Release_year]]</f>
        <v>5</v>
      </c>
      <c r="K478" s="2" t="s">
        <v>58</v>
      </c>
      <c r="L478" s="2" t="str">
        <f>_xlfn.XLOOKUP(Table1[[#This Row],[Rating]],Ratings!A$2:A$15,Ratings!B$2:B$15)</f>
        <v>Kids</v>
      </c>
      <c r="M478" s="2" t="str">
        <f>_xlfn.XLOOKUP(Table1[[#This Row],[Rating Category]],Recommendation!A$2:A$6,Recommendation!B$2:B$6)</f>
        <v>Safe</v>
      </c>
      <c r="N478" s="2">
        <v>60</v>
      </c>
      <c r="O478" s="2" t="str" cm="1">
        <f t="array" ref="O478">_xlfn.IFS(Table1[[#This Row],[Duration]]&lt;90,"Short",Table1[[#This Row],[Duration]]&lt;180,"Medium",Table1[[#This Row],[Duration]]&lt;=240,"Long",TRUE,"Seasons")</f>
        <v>Short</v>
      </c>
      <c r="P478" s="3" t="s">
        <v>17</v>
      </c>
    </row>
    <row r="479" spans="1:16" ht="42">
      <c r="A479" s="2" t="s">
        <v>2325</v>
      </c>
      <c r="B479" s="2" t="s">
        <v>0</v>
      </c>
      <c r="C479" s="3" t="s">
        <v>2326</v>
      </c>
      <c r="D479" s="3" t="s">
        <v>2327</v>
      </c>
      <c r="E479" s="3" t="s">
        <v>2328</v>
      </c>
      <c r="F479" s="3" t="s">
        <v>2329</v>
      </c>
      <c r="G479" s="7" t="s">
        <v>2316</v>
      </c>
      <c r="H479" s="4">
        <v>2021</v>
      </c>
      <c r="I479" s="2">
        <v>2015</v>
      </c>
      <c r="J479" s="2">
        <f ca="1">YEAR(TODAY())-Table1[[#This Row],[Release_year]]</f>
        <v>11</v>
      </c>
      <c r="K479" s="2" t="s">
        <v>124</v>
      </c>
      <c r="L479" s="2" t="str">
        <f>_xlfn.XLOOKUP(Table1[[#This Row],[Rating]],Ratings!A$2:A$15,Ratings!B$2:B$15)</f>
        <v>Adult</v>
      </c>
      <c r="M479" s="2" t="str">
        <f>_xlfn.XLOOKUP(Table1[[#This Row],[Rating Category]],Recommendation!A$2:A$6,Recommendation!B$2:B$6)</f>
        <v>Restricted</v>
      </c>
      <c r="N479" s="2">
        <v>119</v>
      </c>
      <c r="O479" s="2" t="str" cm="1">
        <f t="array" ref="O479">_xlfn.IFS(Table1[[#This Row],[Duration]]&lt;90,"Short",Table1[[#This Row],[Duration]]&lt;180,"Medium",Table1[[#This Row],[Duration]]&lt;=240,"Long",TRUE,"Seasons")</f>
        <v>Medium</v>
      </c>
      <c r="P479" s="3" t="s">
        <v>2330</v>
      </c>
    </row>
    <row r="480" spans="1:16" ht="42">
      <c r="A480" s="2" t="s">
        <v>2331</v>
      </c>
      <c r="B480" s="2" t="s">
        <v>0</v>
      </c>
      <c r="C480" s="3" t="s">
        <v>2332</v>
      </c>
      <c r="D480" s="3" t="s">
        <v>2333</v>
      </c>
      <c r="E480" s="3" t="s">
        <v>2334</v>
      </c>
      <c r="F480" s="3" t="s">
        <v>1</v>
      </c>
      <c r="G480" s="7" t="s">
        <v>2316</v>
      </c>
      <c r="H480" s="4">
        <v>2021</v>
      </c>
      <c r="I480" s="2">
        <v>2013</v>
      </c>
      <c r="J480" s="2">
        <f ca="1">YEAR(TODAY())-Table1[[#This Row],[Release_year]]</f>
        <v>13</v>
      </c>
      <c r="K480" s="2" t="s">
        <v>7</v>
      </c>
      <c r="L480" s="2" t="str">
        <f>_xlfn.XLOOKUP(Table1[[#This Row],[Rating]],Ratings!A$2:A$15,Ratings!B$2:B$15)</f>
        <v>Adult</v>
      </c>
      <c r="M480" s="2" t="str">
        <f>_xlfn.XLOOKUP(Table1[[#This Row],[Rating Category]],Recommendation!A$2:A$6,Recommendation!B$2:B$6)</f>
        <v>Restricted</v>
      </c>
      <c r="N480" s="2">
        <v>96</v>
      </c>
      <c r="O480" s="2" t="str" cm="1">
        <f t="array" ref="O480">_xlfn.IFS(Table1[[#This Row],[Duration]]&lt;90,"Short",Table1[[#This Row],[Duration]]&lt;180,"Medium",Table1[[#This Row],[Duration]]&lt;=240,"Long",TRUE,"Seasons")</f>
        <v>Medium</v>
      </c>
      <c r="P480" s="3" t="s">
        <v>43</v>
      </c>
    </row>
    <row r="481" spans="1:16" ht="98">
      <c r="A481" s="2" t="s">
        <v>2335</v>
      </c>
      <c r="B481" s="2" t="s">
        <v>0</v>
      </c>
      <c r="C481" s="3" t="s">
        <v>2336</v>
      </c>
      <c r="D481" s="3" t="s">
        <v>1917</v>
      </c>
      <c r="E481" s="3" t="s">
        <v>2337</v>
      </c>
      <c r="F481" s="3" t="s">
        <v>1500</v>
      </c>
      <c r="G481" s="7" t="s">
        <v>2316</v>
      </c>
      <c r="H481" s="4">
        <v>2021</v>
      </c>
      <c r="I481" s="2">
        <v>2020</v>
      </c>
      <c r="J481" s="2">
        <f ca="1">YEAR(TODAY())-Table1[[#This Row],[Release_year]]</f>
        <v>6</v>
      </c>
      <c r="K481" s="2" t="s">
        <v>7</v>
      </c>
      <c r="L481" s="2" t="str">
        <f>_xlfn.XLOOKUP(Table1[[#This Row],[Rating]],Ratings!A$2:A$15,Ratings!B$2:B$15)</f>
        <v>Adult</v>
      </c>
      <c r="M481" s="2" t="str">
        <f>_xlfn.XLOOKUP(Table1[[#This Row],[Rating Category]],Recommendation!A$2:A$6,Recommendation!B$2:B$6)</f>
        <v>Restricted</v>
      </c>
      <c r="N481" s="2">
        <v>116</v>
      </c>
      <c r="O481" s="2" t="str" cm="1">
        <f t="array" ref="O481">_xlfn.IFS(Table1[[#This Row],[Duration]]&lt;90,"Short",Table1[[#This Row],[Duration]]&lt;180,"Medium",Table1[[#This Row],[Duration]]&lt;=240,"Long",TRUE,"Seasons")</f>
        <v>Medium</v>
      </c>
      <c r="P481" s="3" t="s">
        <v>863</v>
      </c>
    </row>
    <row r="482" spans="1:16" ht="56">
      <c r="A482" s="2" t="s">
        <v>2338</v>
      </c>
      <c r="B482" s="2" t="s">
        <v>0</v>
      </c>
      <c r="C482" s="3" t="s">
        <v>2339</v>
      </c>
      <c r="D482" s="3" t="s">
        <v>2340</v>
      </c>
      <c r="E482" s="3" t="s">
        <v>2341</v>
      </c>
      <c r="F482" s="3" t="s">
        <v>963</v>
      </c>
      <c r="G482" s="7" t="s">
        <v>2316</v>
      </c>
      <c r="H482" s="4">
        <v>2021</v>
      </c>
      <c r="I482" s="2">
        <v>2020</v>
      </c>
      <c r="J482" s="2">
        <f ca="1">YEAR(TODAY())-Table1[[#This Row],[Release_year]]</f>
        <v>6</v>
      </c>
      <c r="K482" s="2" t="s">
        <v>29</v>
      </c>
      <c r="L482" s="2" t="str">
        <f>_xlfn.XLOOKUP(Table1[[#This Row],[Rating]],Ratings!A$2:A$15,Ratings!B$2:B$15)</f>
        <v>Teen</v>
      </c>
      <c r="M482" s="2" t="str">
        <f>_xlfn.XLOOKUP(Table1[[#This Row],[Rating Category]],Recommendation!A$2:A$6,Recommendation!B$2:B$6)</f>
        <v>Guidance</v>
      </c>
      <c r="N482" s="2">
        <v>102</v>
      </c>
      <c r="O482" s="2" t="str" cm="1">
        <f t="array" ref="O482">_xlfn.IFS(Table1[[#This Row],[Duration]]&lt;90,"Short",Table1[[#This Row],[Duration]]&lt;180,"Medium",Table1[[#This Row],[Duration]]&lt;=240,"Long",TRUE,"Seasons")</f>
        <v>Medium</v>
      </c>
      <c r="P482" s="3" t="s">
        <v>218</v>
      </c>
    </row>
    <row r="483" spans="1:16" ht="70">
      <c r="A483" s="2" t="s">
        <v>2342</v>
      </c>
      <c r="B483" s="2" t="s">
        <v>0</v>
      </c>
      <c r="C483" s="3" t="s">
        <v>2343</v>
      </c>
      <c r="D483" s="3" t="s">
        <v>2344</v>
      </c>
      <c r="E483" s="3" t="s">
        <v>2345</v>
      </c>
      <c r="F483" s="3" t="s">
        <v>2346</v>
      </c>
      <c r="G483" s="7" t="s">
        <v>2316</v>
      </c>
      <c r="H483" s="4">
        <v>2021</v>
      </c>
      <c r="I483" s="2">
        <v>2013</v>
      </c>
      <c r="J483" s="2">
        <f ca="1">YEAR(TODAY())-Table1[[#This Row],[Release_year]]</f>
        <v>13</v>
      </c>
      <c r="K483" s="2" t="s">
        <v>124</v>
      </c>
      <c r="L483" s="2" t="str">
        <f>_xlfn.XLOOKUP(Table1[[#This Row],[Rating]],Ratings!A$2:A$15,Ratings!B$2:B$15)</f>
        <v>Adult</v>
      </c>
      <c r="M483" s="2" t="str">
        <f>_xlfn.XLOOKUP(Table1[[#This Row],[Rating Category]],Recommendation!A$2:A$6,Recommendation!B$2:B$6)</f>
        <v>Restricted</v>
      </c>
      <c r="N483" s="2">
        <v>123</v>
      </c>
      <c r="O483" s="2" t="str" cm="1">
        <f t="array" ref="O483">_xlfn.IFS(Table1[[#This Row],[Duration]]&lt;90,"Short",Table1[[#This Row],[Duration]]&lt;180,"Medium",Table1[[#This Row],[Duration]]&lt;=240,"Long",TRUE,"Seasons")</f>
        <v>Medium</v>
      </c>
      <c r="P483" s="3" t="s">
        <v>90</v>
      </c>
    </row>
    <row r="484" spans="1:16" ht="28">
      <c r="A484" s="2" t="s">
        <v>2347</v>
      </c>
      <c r="B484" s="2" t="s">
        <v>0</v>
      </c>
      <c r="C484" s="3" t="s">
        <v>2348</v>
      </c>
      <c r="D484" s="3" t="s">
        <v>2349</v>
      </c>
      <c r="E484" s="3" t="s">
        <v>2350</v>
      </c>
      <c r="F484" s="3" t="s">
        <v>1</v>
      </c>
      <c r="G484" s="7" t="s">
        <v>2316</v>
      </c>
      <c r="H484" s="4">
        <v>2021</v>
      </c>
      <c r="I484" s="2">
        <v>2020</v>
      </c>
      <c r="J484" s="2">
        <f ca="1">YEAR(TODAY())-Table1[[#This Row],[Release_year]]</f>
        <v>6</v>
      </c>
      <c r="K484" s="2" t="s">
        <v>124</v>
      </c>
      <c r="L484" s="2" t="str">
        <f>_xlfn.XLOOKUP(Table1[[#This Row],[Rating]],Ratings!A$2:A$15,Ratings!B$2:B$15)</f>
        <v>Adult</v>
      </c>
      <c r="M484" s="2" t="str">
        <f>_xlfn.XLOOKUP(Table1[[#This Row],[Rating Category]],Recommendation!A$2:A$6,Recommendation!B$2:B$6)</f>
        <v>Restricted</v>
      </c>
      <c r="N484" s="2">
        <v>102</v>
      </c>
      <c r="O484" s="2" t="str" cm="1">
        <f t="array" ref="O484">_xlfn.IFS(Table1[[#This Row],[Duration]]&lt;90,"Short",Table1[[#This Row],[Duration]]&lt;180,"Medium",Table1[[#This Row],[Duration]]&lt;=240,"Long",TRUE,"Seasons")</f>
        <v>Medium</v>
      </c>
      <c r="P484" s="3" t="s">
        <v>51</v>
      </c>
    </row>
    <row r="485" spans="1:16" ht="42">
      <c r="A485" s="2" t="s">
        <v>2351</v>
      </c>
      <c r="B485" s="2" t="s">
        <v>0</v>
      </c>
      <c r="C485" s="3" t="s">
        <v>2352</v>
      </c>
      <c r="D485" s="3" t="s">
        <v>2353</v>
      </c>
      <c r="E485" s="3" t="s">
        <v>2354</v>
      </c>
      <c r="F485" s="3" t="s">
        <v>2355</v>
      </c>
      <c r="G485" s="7" t="s">
        <v>2316</v>
      </c>
      <c r="H485" s="4">
        <v>2021</v>
      </c>
      <c r="I485" s="2">
        <v>2017</v>
      </c>
      <c r="J485" s="2">
        <f ca="1">YEAR(TODAY())-Table1[[#This Row],[Release_year]]</f>
        <v>9</v>
      </c>
      <c r="K485" s="2" t="s">
        <v>2</v>
      </c>
      <c r="L485" s="2" t="str">
        <f>_xlfn.XLOOKUP(Table1[[#This Row],[Rating]],Ratings!A$2:A$15,Ratings!B$2:B$15)</f>
        <v>Teen</v>
      </c>
      <c r="M485" s="2" t="str">
        <f>_xlfn.XLOOKUP(Table1[[#This Row],[Rating Category]],Recommendation!A$2:A$6,Recommendation!B$2:B$6)</f>
        <v>Guidance</v>
      </c>
      <c r="N485" s="2">
        <v>127</v>
      </c>
      <c r="O485" s="2" t="str" cm="1">
        <f t="array" ref="O485">_xlfn.IFS(Table1[[#This Row],[Duration]]&lt;90,"Short",Table1[[#This Row],[Duration]]&lt;180,"Medium",Table1[[#This Row],[Duration]]&lt;=240,"Long",TRUE,"Seasons")</f>
        <v>Medium</v>
      </c>
      <c r="P485" s="3" t="s">
        <v>251</v>
      </c>
    </row>
    <row r="486" spans="1:16" ht="56">
      <c r="A486" s="2" t="s">
        <v>2356</v>
      </c>
      <c r="B486" s="2" t="s">
        <v>0</v>
      </c>
      <c r="C486" s="3" t="s">
        <v>2357</v>
      </c>
      <c r="D486" s="3" t="s">
        <v>2358</v>
      </c>
      <c r="E486" s="3" t="s">
        <v>2359</v>
      </c>
      <c r="F486" s="3" t="s">
        <v>1</v>
      </c>
      <c r="G486" s="7" t="s">
        <v>2316</v>
      </c>
      <c r="H486" s="4">
        <v>2021</v>
      </c>
      <c r="I486" s="2">
        <v>2017</v>
      </c>
      <c r="J486" s="2">
        <f ca="1">YEAR(TODAY())-Table1[[#This Row],[Release_year]]</f>
        <v>9</v>
      </c>
      <c r="K486" s="2" t="s">
        <v>29</v>
      </c>
      <c r="L486" s="2" t="str">
        <f>_xlfn.XLOOKUP(Table1[[#This Row],[Rating]],Ratings!A$2:A$15,Ratings!B$2:B$15)</f>
        <v>Teen</v>
      </c>
      <c r="M486" s="2" t="str">
        <f>_xlfn.XLOOKUP(Table1[[#This Row],[Rating Category]],Recommendation!A$2:A$6,Recommendation!B$2:B$6)</f>
        <v>Guidance</v>
      </c>
      <c r="N486" s="2">
        <v>88</v>
      </c>
      <c r="O486" s="2" t="str" cm="1">
        <f t="array" ref="O486">_xlfn.IFS(Table1[[#This Row],[Duration]]&lt;90,"Short",Table1[[#This Row],[Duration]]&lt;180,"Medium",Table1[[#This Row],[Duration]]&lt;=240,"Long",TRUE,"Seasons")</f>
        <v>Short</v>
      </c>
      <c r="P486" s="3" t="s">
        <v>307</v>
      </c>
    </row>
    <row r="487" spans="1:16" ht="42">
      <c r="A487" s="2" t="s">
        <v>2360</v>
      </c>
      <c r="B487" s="2" t="s">
        <v>0</v>
      </c>
      <c r="C487" s="3" t="s">
        <v>2361</v>
      </c>
      <c r="D487" s="3" t="s">
        <v>2362</v>
      </c>
      <c r="E487" s="3" t="s">
        <v>2363</v>
      </c>
      <c r="F487" s="3" t="s">
        <v>13</v>
      </c>
      <c r="G487" s="7" t="s">
        <v>2316</v>
      </c>
      <c r="H487" s="4">
        <v>2021</v>
      </c>
      <c r="I487" s="2">
        <v>2021</v>
      </c>
      <c r="J487" s="2">
        <f ca="1">YEAR(TODAY())-Table1[[#This Row],[Release_year]]</f>
        <v>5</v>
      </c>
      <c r="K487" s="2" t="s">
        <v>29</v>
      </c>
      <c r="L487" s="2" t="str">
        <f>_xlfn.XLOOKUP(Table1[[#This Row],[Rating]],Ratings!A$2:A$15,Ratings!B$2:B$15)</f>
        <v>Teen</v>
      </c>
      <c r="M487" s="2" t="str">
        <f>_xlfn.XLOOKUP(Table1[[#This Row],[Rating Category]],Recommendation!A$2:A$6,Recommendation!B$2:B$6)</f>
        <v>Guidance</v>
      </c>
      <c r="N487" s="2">
        <v>106</v>
      </c>
      <c r="O487" s="2" t="str" cm="1">
        <f t="array" ref="O487">_xlfn.IFS(Table1[[#This Row],[Duration]]&lt;90,"Short",Table1[[#This Row],[Duration]]&lt;180,"Medium",Table1[[#This Row],[Duration]]&lt;=240,"Long",TRUE,"Seasons")</f>
        <v>Medium</v>
      </c>
      <c r="P487" s="3" t="s">
        <v>192</v>
      </c>
    </row>
    <row r="488" spans="1:16" ht="28">
      <c r="A488" s="2" t="s">
        <v>2365</v>
      </c>
      <c r="B488" s="2" t="s">
        <v>0</v>
      </c>
      <c r="C488" s="3" t="s">
        <v>2366</v>
      </c>
      <c r="D488" s="3" t="s">
        <v>2367</v>
      </c>
      <c r="E488" s="3" t="s">
        <v>2368</v>
      </c>
      <c r="F488" s="3" t="s">
        <v>1</v>
      </c>
      <c r="G488" s="7" t="s">
        <v>2364</v>
      </c>
      <c r="H488" s="4">
        <v>2021</v>
      </c>
      <c r="I488" s="2">
        <v>2020</v>
      </c>
      <c r="J488" s="2">
        <f ca="1">YEAR(TODAY())-Table1[[#This Row],[Release_year]]</f>
        <v>6</v>
      </c>
      <c r="K488" s="2" t="s">
        <v>7</v>
      </c>
      <c r="L488" s="2" t="str">
        <f>_xlfn.XLOOKUP(Table1[[#This Row],[Rating]],Ratings!A$2:A$15,Ratings!B$2:B$15)</f>
        <v>Adult</v>
      </c>
      <c r="M488" s="2" t="str">
        <f>_xlfn.XLOOKUP(Table1[[#This Row],[Rating Category]],Recommendation!A$2:A$6,Recommendation!B$2:B$6)</f>
        <v>Restricted</v>
      </c>
      <c r="N488" s="2">
        <v>65</v>
      </c>
      <c r="O488" s="2" t="str" cm="1">
        <f t="array" ref="O488">_xlfn.IFS(Table1[[#This Row],[Duration]]&lt;90,"Short",Table1[[#This Row],[Duration]]&lt;180,"Medium",Table1[[#This Row],[Duration]]&lt;=240,"Long",TRUE,"Seasons")</f>
        <v>Short</v>
      </c>
      <c r="P488" s="3" t="s">
        <v>231</v>
      </c>
    </row>
    <row r="489" spans="1:16" ht="70">
      <c r="A489" s="2" t="s">
        <v>2369</v>
      </c>
      <c r="B489" s="2" t="s">
        <v>0</v>
      </c>
      <c r="C489" s="3" t="s">
        <v>2370</v>
      </c>
      <c r="D489" s="3" t="s">
        <v>2371</v>
      </c>
      <c r="E489" s="3" t="s">
        <v>2372</v>
      </c>
      <c r="F489" s="3" t="s">
        <v>139</v>
      </c>
      <c r="G489" s="7" t="s">
        <v>2364</v>
      </c>
      <c r="H489" s="4">
        <v>2021</v>
      </c>
      <c r="I489" s="2">
        <v>2016</v>
      </c>
      <c r="J489" s="2">
        <f ca="1">YEAR(TODAY())-Table1[[#This Row],[Release_year]]</f>
        <v>10</v>
      </c>
      <c r="K489" s="2" t="s">
        <v>7</v>
      </c>
      <c r="L489" s="2" t="str">
        <f>_xlfn.XLOOKUP(Table1[[#This Row],[Rating]],Ratings!A$2:A$15,Ratings!B$2:B$15)</f>
        <v>Adult</v>
      </c>
      <c r="M489" s="2" t="str">
        <f>_xlfn.XLOOKUP(Table1[[#This Row],[Rating Category]],Recommendation!A$2:A$6,Recommendation!B$2:B$6)</f>
        <v>Restricted</v>
      </c>
      <c r="N489" s="2">
        <v>96</v>
      </c>
      <c r="O489" s="2" t="str" cm="1">
        <f t="array" ref="O489">_xlfn.IFS(Table1[[#This Row],[Duration]]&lt;90,"Short",Table1[[#This Row],[Duration]]&lt;180,"Medium",Table1[[#This Row],[Duration]]&lt;=240,"Long",TRUE,"Seasons")</f>
        <v>Medium</v>
      </c>
      <c r="P489" s="3" t="s">
        <v>2373</v>
      </c>
    </row>
    <row r="490" spans="1:16" ht="14">
      <c r="A490" s="2" t="s">
        <v>2374</v>
      </c>
      <c r="B490" s="2" t="s">
        <v>4</v>
      </c>
      <c r="C490" s="3" t="s">
        <v>2375</v>
      </c>
      <c r="D490" s="3" t="s">
        <v>2376</v>
      </c>
      <c r="E490" s="3" t="s">
        <v>2377</v>
      </c>
      <c r="F490" s="3" t="s">
        <v>1</v>
      </c>
      <c r="G490" s="7" t="s">
        <v>2364</v>
      </c>
      <c r="H490" s="4">
        <v>2021</v>
      </c>
      <c r="I490" s="2">
        <v>2019</v>
      </c>
      <c r="J490" s="2">
        <f ca="1">YEAR(TODAY())-Table1[[#This Row],[Release_year]]</f>
        <v>7</v>
      </c>
      <c r="K490" s="2" t="s">
        <v>45</v>
      </c>
      <c r="L490" s="2" t="str">
        <f>_xlfn.XLOOKUP(Table1[[#This Row],[Rating]],Ratings!A$2:A$15,Ratings!B$2:B$15)</f>
        <v>Family</v>
      </c>
      <c r="M490" s="2" t="str">
        <f>_xlfn.XLOOKUP(Table1[[#This Row],[Rating Category]],Recommendation!A$2:A$6,Recommendation!B$2:B$6)</f>
        <v>Guidance</v>
      </c>
      <c r="N490" s="2" t="s">
        <v>11</v>
      </c>
      <c r="O490" s="2" t="str" cm="1">
        <f t="array" ref="O490">_xlfn.IFS(Table1[[#This Row],[Duration]]&lt;90,"Short",Table1[[#This Row],[Duration]]&lt;180,"Medium",Table1[[#This Row],[Duration]]&lt;=240,"Long",TRUE,"Seasons")</f>
        <v>Seasons</v>
      </c>
      <c r="P490" s="3" t="s">
        <v>494</v>
      </c>
    </row>
    <row r="491" spans="1:16" ht="56">
      <c r="A491" s="2" t="s">
        <v>2378</v>
      </c>
      <c r="B491" s="2" t="s">
        <v>0</v>
      </c>
      <c r="C491" s="3" t="s">
        <v>2379</v>
      </c>
      <c r="D491" s="3" t="s">
        <v>2380</v>
      </c>
      <c r="E491" s="3" t="s">
        <v>2381</v>
      </c>
      <c r="F491" s="3" t="s">
        <v>1</v>
      </c>
      <c r="G491" s="7" t="s">
        <v>2364</v>
      </c>
      <c r="H491" s="4">
        <v>2021</v>
      </c>
      <c r="I491" s="2">
        <v>2019</v>
      </c>
      <c r="J491" s="2">
        <f ca="1">YEAR(TODAY())-Table1[[#This Row],[Release_year]]</f>
        <v>7</v>
      </c>
      <c r="K491" s="2" t="s">
        <v>29</v>
      </c>
      <c r="L491" s="2" t="str">
        <f>_xlfn.XLOOKUP(Table1[[#This Row],[Rating]],Ratings!A$2:A$15,Ratings!B$2:B$15)</f>
        <v>Teen</v>
      </c>
      <c r="M491" s="2" t="str">
        <f>_xlfn.XLOOKUP(Table1[[#This Row],[Rating Category]],Recommendation!A$2:A$6,Recommendation!B$2:B$6)</f>
        <v>Guidance</v>
      </c>
      <c r="N491" s="2">
        <v>88</v>
      </c>
      <c r="O491" s="2" t="str" cm="1">
        <f t="array" ref="O491">_xlfn.IFS(Table1[[#This Row],[Duration]]&lt;90,"Short",Table1[[#This Row],[Duration]]&lt;180,"Medium",Table1[[#This Row],[Duration]]&lt;=240,"Long",TRUE,"Seasons")</f>
        <v>Short</v>
      </c>
      <c r="P491" s="3" t="s">
        <v>51</v>
      </c>
    </row>
    <row r="492" spans="1:16" ht="56">
      <c r="A492" s="2" t="s">
        <v>2383</v>
      </c>
      <c r="B492" s="2" t="s">
        <v>0</v>
      </c>
      <c r="C492" s="3" t="s">
        <v>2384</v>
      </c>
      <c r="D492" s="3" t="s">
        <v>2385</v>
      </c>
      <c r="E492" s="3" t="s">
        <v>2386</v>
      </c>
      <c r="F492" s="3" t="s">
        <v>139</v>
      </c>
      <c r="G492" s="7" t="s">
        <v>2364</v>
      </c>
      <c r="H492" s="4">
        <v>2021</v>
      </c>
      <c r="I492" s="2">
        <v>2021</v>
      </c>
      <c r="J492" s="2">
        <f ca="1">YEAR(TODAY())-Table1[[#This Row],[Release_year]]</f>
        <v>5</v>
      </c>
      <c r="K492" s="2" t="s">
        <v>7</v>
      </c>
      <c r="L492" s="2" t="str">
        <f>_xlfn.XLOOKUP(Table1[[#This Row],[Rating]],Ratings!A$2:A$15,Ratings!B$2:B$15)</f>
        <v>Adult</v>
      </c>
      <c r="M492" s="2" t="str">
        <f>_xlfn.XLOOKUP(Table1[[#This Row],[Rating Category]],Recommendation!A$2:A$6,Recommendation!B$2:B$6)</f>
        <v>Restricted</v>
      </c>
      <c r="N492" s="2">
        <v>143</v>
      </c>
      <c r="O492" s="2" t="str" cm="1">
        <f t="array" ref="O492">_xlfn.IFS(Table1[[#This Row],[Duration]]&lt;90,"Short",Table1[[#This Row],[Duration]]&lt;180,"Medium",Table1[[#This Row],[Duration]]&lt;=240,"Long",TRUE,"Seasons")</f>
        <v>Medium</v>
      </c>
      <c r="P492" s="3" t="s">
        <v>1794</v>
      </c>
    </row>
    <row r="493" spans="1:16" ht="56">
      <c r="A493" s="2" t="s">
        <v>2387</v>
      </c>
      <c r="B493" s="2" t="s">
        <v>0</v>
      </c>
      <c r="C493" s="3" t="s">
        <v>2388</v>
      </c>
      <c r="D493" s="3" t="s">
        <v>850</v>
      </c>
      <c r="E493" s="3" t="s">
        <v>2389</v>
      </c>
      <c r="F493" s="3" t="s">
        <v>1</v>
      </c>
      <c r="G493" s="7" t="s">
        <v>2364</v>
      </c>
      <c r="H493" s="4">
        <v>2021</v>
      </c>
      <c r="I493" s="2">
        <v>2012</v>
      </c>
      <c r="J493" s="2">
        <f ca="1">YEAR(TODAY())-Table1[[#This Row],[Release_year]]</f>
        <v>14</v>
      </c>
      <c r="K493" s="2" t="s">
        <v>124</v>
      </c>
      <c r="L493" s="2" t="str">
        <f>_xlfn.XLOOKUP(Table1[[#This Row],[Rating]],Ratings!A$2:A$15,Ratings!B$2:B$15)</f>
        <v>Adult</v>
      </c>
      <c r="M493" s="2" t="str">
        <f>_xlfn.XLOOKUP(Table1[[#This Row],[Rating Category]],Recommendation!A$2:A$6,Recommendation!B$2:B$6)</f>
        <v>Restricted</v>
      </c>
      <c r="N493" s="2">
        <v>137</v>
      </c>
      <c r="O493" s="2" t="str" cm="1">
        <f t="array" ref="O493">_xlfn.IFS(Table1[[#This Row],[Duration]]&lt;90,"Short",Table1[[#This Row],[Duration]]&lt;180,"Medium",Table1[[#This Row],[Duration]]&lt;=240,"Long",TRUE,"Seasons")</f>
        <v>Medium</v>
      </c>
      <c r="P493" s="3" t="s">
        <v>517</v>
      </c>
    </row>
    <row r="494" spans="1:16" ht="42">
      <c r="A494" s="2" t="s">
        <v>2390</v>
      </c>
      <c r="B494" s="2" t="s">
        <v>0</v>
      </c>
      <c r="C494" s="3" t="s">
        <v>2391</v>
      </c>
      <c r="D494" s="3" t="s">
        <v>2392</v>
      </c>
      <c r="E494" s="3" t="s">
        <v>2393</v>
      </c>
      <c r="F494" s="3" t="s">
        <v>1</v>
      </c>
      <c r="G494" s="7" t="s">
        <v>2364</v>
      </c>
      <c r="H494" s="4">
        <v>2021</v>
      </c>
      <c r="I494" s="2">
        <v>2014</v>
      </c>
      <c r="J494" s="2">
        <f ca="1">YEAR(TODAY())-Table1[[#This Row],[Release_year]]</f>
        <v>12</v>
      </c>
      <c r="K494" s="2" t="s">
        <v>7</v>
      </c>
      <c r="L494" s="2" t="str">
        <f>_xlfn.XLOOKUP(Table1[[#This Row],[Rating]],Ratings!A$2:A$15,Ratings!B$2:B$15)</f>
        <v>Adult</v>
      </c>
      <c r="M494" s="2" t="str">
        <f>_xlfn.XLOOKUP(Table1[[#This Row],[Rating Category]],Recommendation!A$2:A$6,Recommendation!B$2:B$6)</f>
        <v>Restricted</v>
      </c>
      <c r="N494" s="2">
        <v>75</v>
      </c>
      <c r="O494" s="2" t="str" cm="1">
        <f t="array" ref="O494">_xlfn.IFS(Table1[[#This Row],[Duration]]&lt;90,"Short",Table1[[#This Row],[Duration]]&lt;180,"Medium",Table1[[#This Row],[Duration]]&lt;=240,"Long",TRUE,"Seasons")</f>
        <v>Short</v>
      </c>
      <c r="P494" s="3" t="s">
        <v>231</v>
      </c>
    </row>
    <row r="495" spans="1:16" ht="56">
      <c r="A495" s="2" t="s">
        <v>2394</v>
      </c>
      <c r="B495" s="2" t="s">
        <v>0</v>
      </c>
      <c r="C495" s="3" t="s">
        <v>2395</v>
      </c>
      <c r="D495" s="3" t="s">
        <v>2396</v>
      </c>
      <c r="E495" s="3" t="s">
        <v>2397</v>
      </c>
      <c r="F495" s="3" t="s">
        <v>1</v>
      </c>
      <c r="G495" s="7" t="s">
        <v>2364</v>
      </c>
      <c r="H495" s="4">
        <v>2021</v>
      </c>
      <c r="I495" s="2">
        <v>1981</v>
      </c>
      <c r="J495" s="2">
        <f ca="1">YEAR(TODAY())-Table1[[#This Row],[Release_year]]</f>
        <v>45</v>
      </c>
      <c r="K495" s="2" t="s">
        <v>124</v>
      </c>
      <c r="L495" s="2" t="str">
        <f>_xlfn.XLOOKUP(Table1[[#This Row],[Rating]],Ratings!A$2:A$15,Ratings!B$2:B$15)</f>
        <v>Adult</v>
      </c>
      <c r="M495" s="2" t="str">
        <f>_xlfn.XLOOKUP(Table1[[#This Row],[Rating Category]],Recommendation!A$2:A$6,Recommendation!B$2:B$6)</f>
        <v>Restricted</v>
      </c>
      <c r="N495" s="2">
        <v>103</v>
      </c>
      <c r="O495" s="2" t="str" cm="1">
        <f t="array" ref="O495">_xlfn.IFS(Table1[[#This Row],[Duration]]&lt;90,"Short",Table1[[#This Row],[Duration]]&lt;180,"Medium",Table1[[#This Row],[Duration]]&lt;=240,"Long",TRUE,"Seasons")</f>
        <v>Medium</v>
      </c>
      <c r="P495" s="3" t="s">
        <v>2398</v>
      </c>
    </row>
    <row r="496" spans="1:16" ht="42">
      <c r="A496" s="2" t="s">
        <v>2402</v>
      </c>
      <c r="B496" s="2" t="s">
        <v>0</v>
      </c>
      <c r="C496" s="3" t="s">
        <v>2403</v>
      </c>
      <c r="D496" s="3" t="s">
        <v>2404</v>
      </c>
      <c r="E496" s="3" t="s">
        <v>2405</v>
      </c>
      <c r="F496" s="3" t="s">
        <v>2406</v>
      </c>
      <c r="G496" s="7" t="s">
        <v>2399</v>
      </c>
      <c r="H496" s="4">
        <v>2021</v>
      </c>
      <c r="I496" s="2">
        <v>2021</v>
      </c>
      <c r="J496" s="2">
        <f ca="1">YEAR(TODAY())-Table1[[#This Row],[Release_year]]</f>
        <v>5</v>
      </c>
      <c r="K496" s="2" t="s">
        <v>7</v>
      </c>
      <c r="L496" s="2" t="str">
        <f>_xlfn.XLOOKUP(Table1[[#This Row],[Rating]],Ratings!A$2:A$15,Ratings!B$2:B$15)</f>
        <v>Adult</v>
      </c>
      <c r="M496" s="2" t="str">
        <f>_xlfn.XLOOKUP(Table1[[#This Row],[Rating Category]],Recommendation!A$2:A$6,Recommendation!B$2:B$6)</f>
        <v>Restricted</v>
      </c>
      <c r="N496" s="2">
        <v>130</v>
      </c>
      <c r="O496" s="2" t="str" cm="1">
        <f t="array" ref="O496">_xlfn.IFS(Table1[[#This Row],[Duration]]&lt;90,"Short",Table1[[#This Row],[Duration]]&lt;180,"Medium",Table1[[#This Row],[Duration]]&lt;=240,"Long",TRUE,"Seasons")</f>
        <v>Medium</v>
      </c>
      <c r="P496" s="3" t="s">
        <v>89</v>
      </c>
    </row>
    <row r="497" spans="1:16" ht="140">
      <c r="A497" s="2" t="s">
        <v>2407</v>
      </c>
      <c r="B497" s="2" t="s">
        <v>4</v>
      </c>
      <c r="C497" s="3" t="s">
        <v>2408</v>
      </c>
      <c r="D497" s="3" t="s">
        <v>2409</v>
      </c>
      <c r="E497" s="3" t="s">
        <v>2410</v>
      </c>
      <c r="F497" s="3" t="s">
        <v>1030</v>
      </c>
      <c r="G497" s="7" t="s">
        <v>2399</v>
      </c>
      <c r="H497" s="4">
        <v>2021</v>
      </c>
      <c r="I497" s="2">
        <v>2020</v>
      </c>
      <c r="J497" s="2">
        <f ca="1">YEAR(TODAY())-Table1[[#This Row],[Release_year]]</f>
        <v>6</v>
      </c>
      <c r="K497" s="2" t="s">
        <v>7</v>
      </c>
      <c r="L497" s="2" t="str">
        <f>_xlfn.XLOOKUP(Table1[[#This Row],[Rating]],Ratings!A$2:A$15,Ratings!B$2:B$15)</f>
        <v>Adult</v>
      </c>
      <c r="M497" s="2" t="str">
        <f>_xlfn.XLOOKUP(Table1[[#This Row],[Rating Category]],Recommendation!A$2:A$6,Recommendation!B$2:B$6)</f>
        <v>Restricted</v>
      </c>
      <c r="N497" s="2" t="s">
        <v>11</v>
      </c>
      <c r="O497" s="2" t="str" cm="1">
        <f t="array" ref="O497">_xlfn.IFS(Table1[[#This Row],[Duration]]&lt;90,"Short",Table1[[#This Row],[Duration]]&lt;180,"Medium",Table1[[#This Row],[Duration]]&lt;=240,"Long",TRUE,"Seasons")</f>
        <v>Seasons</v>
      </c>
      <c r="P497" s="3" t="s">
        <v>677</v>
      </c>
    </row>
    <row r="498" spans="1:16" ht="56">
      <c r="A498" s="2" t="s">
        <v>2411</v>
      </c>
      <c r="B498" s="2" t="s">
        <v>0</v>
      </c>
      <c r="C498" s="3" t="s">
        <v>2412</v>
      </c>
      <c r="D498" s="3" t="s">
        <v>2413</v>
      </c>
      <c r="E498" s="3" t="s">
        <v>2414</v>
      </c>
      <c r="F498" s="3" t="s">
        <v>13</v>
      </c>
      <c r="G498" s="7" t="s">
        <v>2399</v>
      </c>
      <c r="H498" s="4">
        <v>2021</v>
      </c>
      <c r="I498" s="2">
        <v>2020</v>
      </c>
      <c r="J498" s="2">
        <f ca="1">YEAR(TODAY())-Table1[[#This Row],[Release_year]]</f>
        <v>6</v>
      </c>
      <c r="K498" s="2" t="s">
        <v>29</v>
      </c>
      <c r="L498" s="2" t="str">
        <f>_xlfn.XLOOKUP(Table1[[#This Row],[Rating]],Ratings!A$2:A$15,Ratings!B$2:B$15)</f>
        <v>Teen</v>
      </c>
      <c r="M498" s="2" t="str">
        <f>_xlfn.XLOOKUP(Table1[[#This Row],[Rating Category]],Recommendation!A$2:A$6,Recommendation!B$2:B$6)</f>
        <v>Guidance</v>
      </c>
      <c r="N498" s="2">
        <v>145</v>
      </c>
      <c r="O498" s="2" t="str" cm="1">
        <f t="array" ref="O498">_xlfn.IFS(Table1[[#This Row],[Duration]]&lt;90,"Short",Table1[[#This Row],[Duration]]&lt;180,"Medium",Table1[[#This Row],[Duration]]&lt;=240,"Long",TRUE,"Seasons")</f>
        <v>Medium</v>
      </c>
      <c r="P498" s="3" t="s">
        <v>218</v>
      </c>
    </row>
    <row r="499" spans="1:16" ht="70">
      <c r="A499" s="2" t="s">
        <v>2415</v>
      </c>
      <c r="B499" s="2" t="s">
        <v>0</v>
      </c>
      <c r="C499" s="3" t="s">
        <v>2416</v>
      </c>
      <c r="D499" s="3" t="s">
        <v>2417</v>
      </c>
      <c r="E499" s="3" t="s">
        <v>2418</v>
      </c>
      <c r="F499" s="3" t="s">
        <v>1420</v>
      </c>
      <c r="G499" s="7" t="s">
        <v>2419</v>
      </c>
      <c r="H499" s="4">
        <v>2021</v>
      </c>
      <c r="I499" s="2">
        <v>2021</v>
      </c>
      <c r="J499" s="2">
        <f ca="1">YEAR(TODAY())-Table1[[#This Row],[Release_year]]</f>
        <v>5</v>
      </c>
      <c r="K499" s="2" t="s">
        <v>29</v>
      </c>
      <c r="L499" s="2" t="str">
        <f>_xlfn.XLOOKUP(Table1[[#This Row],[Rating]],Ratings!A$2:A$15,Ratings!B$2:B$15)</f>
        <v>Teen</v>
      </c>
      <c r="M499" s="2" t="str">
        <f>_xlfn.XLOOKUP(Table1[[#This Row],[Rating Category]],Recommendation!A$2:A$6,Recommendation!B$2:B$6)</f>
        <v>Guidance</v>
      </c>
      <c r="N499" s="2">
        <v>118</v>
      </c>
      <c r="O499" s="2" t="str" cm="1">
        <f t="array" ref="O499">_xlfn.IFS(Table1[[#This Row],[Duration]]&lt;90,"Short",Table1[[#This Row],[Duration]]&lt;180,"Medium",Table1[[#This Row],[Duration]]&lt;=240,"Long",TRUE,"Seasons")</f>
        <v>Medium</v>
      </c>
      <c r="P499" s="3" t="s">
        <v>140</v>
      </c>
    </row>
    <row r="500" spans="1:16" ht="42">
      <c r="A500" s="2" t="s">
        <v>2420</v>
      </c>
      <c r="B500" s="2" t="s">
        <v>0</v>
      </c>
      <c r="C500" s="3" t="s">
        <v>2421</v>
      </c>
      <c r="D500" s="3" t="s">
        <v>2422</v>
      </c>
      <c r="E500" s="3" t="s">
        <v>2423</v>
      </c>
      <c r="F500" s="3" t="s">
        <v>1</v>
      </c>
      <c r="G500" s="7" t="s">
        <v>2424</v>
      </c>
      <c r="H500" s="4">
        <v>2021</v>
      </c>
      <c r="I500" s="2">
        <v>2020</v>
      </c>
      <c r="J500" s="2">
        <f ca="1">YEAR(TODAY())-Table1[[#This Row],[Release_year]]</f>
        <v>6</v>
      </c>
      <c r="K500" s="2" t="s">
        <v>124</v>
      </c>
      <c r="L500" s="2" t="str">
        <f>_xlfn.XLOOKUP(Table1[[#This Row],[Rating]],Ratings!A$2:A$15,Ratings!B$2:B$15)</f>
        <v>Adult</v>
      </c>
      <c r="M500" s="2" t="str">
        <f>_xlfn.XLOOKUP(Table1[[#This Row],[Rating Category]],Recommendation!A$2:A$6,Recommendation!B$2:B$6)</f>
        <v>Restricted</v>
      </c>
      <c r="N500" s="2">
        <v>102</v>
      </c>
      <c r="O500" s="2" t="str" cm="1">
        <f t="array" ref="O500">_xlfn.IFS(Table1[[#This Row],[Duration]]&lt;90,"Short",Table1[[#This Row],[Duration]]&lt;180,"Medium",Table1[[#This Row],[Duration]]&lt;=240,"Long",TRUE,"Seasons")</f>
        <v>Medium</v>
      </c>
      <c r="P500" s="3" t="s">
        <v>72</v>
      </c>
    </row>
    <row r="501" spans="1:16" ht="42">
      <c r="A501" s="2" t="s">
        <v>2426</v>
      </c>
      <c r="B501" s="2" t="s">
        <v>0</v>
      </c>
      <c r="C501" s="3" t="s">
        <v>2427</v>
      </c>
      <c r="D501" s="3" t="s">
        <v>2428</v>
      </c>
      <c r="E501" s="3" t="s">
        <v>2429</v>
      </c>
      <c r="F501" s="3" t="s">
        <v>235</v>
      </c>
      <c r="G501" s="7" t="s">
        <v>2425</v>
      </c>
      <c r="H501" s="4">
        <v>2021</v>
      </c>
      <c r="I501" s="2">
        <v>2021</v>
      </c>
      <c r="J501" s="2">
        <f ca="1">YEAR(TODAY())-Table1[[#This Row],[Release_year]]</f>
        <v>5</v>
      </c>
      <c r="K501" s="2" t="s">
        <v>7</v>
      </c>
      <c r="L501" s="2" t="str">
        <f>_xlfn.XLOOKUP(Table1[[#This Row],[Rating]],Ratings!A$2:A$15,Ratings!B$2:B$15)</f>
        <v>Adult</v>
      </c>
      <c r="M501" s="2" t="str">
        <f>_xlfn.XLOOKUP(Table1[[#This Row],[Rating Category]],Recommendation!A$2:A$6,Recommendation!B$2:B$6)</f>
        <v>Restricted</v>
      </c>
      <c r="N501" s="2">
        <v>132</v>
      </c>
      <c r="O501" s="2" t="str" cm="1">
        <f t="array" ref="O501">_xlfn.IFS(Table1[[#This Row],[Duration]]&lt;90,"Short",Table1[[#This Row],[Duration]]&lt;180,"Medium",Table1[[#This Row],[Duration]]&lt;=240,"Long",TRUE,"Seasons")</f>
        <v>Medium</v>
      </c>
      <c r="P501" s="3" t="s">
        <v>43</v>
      </c>
    </row>
    <row r="502" spans="1:16" ht="56">
      <c r="A502" s="2" t="s">
        <v>2430</v>
      </c>
      <c r="B502" s="2" t="s">
        <v>0</v>
      </c>
      <c r="C502" s="3" t="s">
        <v>2431</v>
      </c>
      <c r="D502" s="3" t="s">
        <v>2432</v>
      </c>
      <c r="E502" s="3" t="s">
        <v>2433</v>
      </c>
      <c r="F502" s="3" t="s">
        <v>132</v>
      </c>
      <c r="G502" s="7" t="s">
        <v>2425</v>
      </c>
      <c r="H502" s="4">
        <v>2021</v>
      </c>
      <c r="I502" s="2">
        <v>2016</v>
      </c>
      <c r="J502" s="2">
        <f ca="1">YEAR(TODAY())-Table1[[#This Row],[Release_year]]</f>
        <v>10</v>
      </c>
      <c r="K502" s="2" t="s">
        <v>7</v>
      </c>
      <c r="L502" s="2" t="str">
        <f>_xlfn.XLOOKUP(Table1[[#This Row],[Rating]],Ratings!A$2:A$15,Ratings!B$2:B$15)</f>
        <v>Adult</v>
      </c>
      <c r="M502" s="2" t="str">
        <f>_xlfn.XLOOKUP(Table1[[#This Row],[Rating Category]],Recommendation!A$2:A$6,Recommendation!B$2:B$6)</f>
        <v>Restricted</v>
      </c>
      <c r="N502" s="2">
        <v>108</v>
      </c>
      <c r="O502" s="2" t="str" cm="1">
        <f t="array" ref="O502">_xlfn.IFS(Table1[[#This Row],[Duration]]&lt;90,"Short",Table1[[#This Row],[Duration]]&lt;180,"Medium",Table1[[#This Row],[Duration]]&lt;=240,"Long",TRUE,"Seasons")</f>
        <v>Medium</v>
      </c>
      <c r="P502" s="3" t="s">
        <v>89</v>
      </c>
    </row>
    <row r="503" spans="1:16" ht="56">
      <c r="A503" s="2" t="s">
        <v>2434</v>
      </c>
      <c r="B503" s="2" t="s">
        <v>0</v>
      </c>
      <c r="C503" s="3" t="s">
        <v>2435</v>
      </c>
      <c r="D503" s="3" t="s">
        <v>1143</v>
      </c>
      <c r="E503" s="3" t="s">
        <v>2436</v>
      </c>
      <c r="F503" s="3" t="s">
        <v>13</v>
      </c>
      <c r="G503" s="7" t="s">
        <v>2425</v>
      </c>
      <c r="H503" s="4">
        <v>2021</v>
      </c>
      <c r="I503" s="2">
        <v>2021</v>
      </c>
      <c r="J503" s="2">
        <f ca="1">YEAR(TODAY())-Table1[[#This Row],[Release_year]]</f>
        <v>5</v>
      </c>
      <c r="K503" s="2" t="s">
        <v>29</v>
      </c>
      <c r="L503" s="2" t="str">
        <f>_xlfn.XLOOKUP(Table1[[#This Row],[Rating]],Ratings!A$2:A$15,Ratings!B$2:B$15)</f>
        <v>Teen</v>
      </c>
      <c r="M503" s="2" t="str">
        <f>_xlfn.XLOOKUP(Table1[[#This Row],[Rating Category]],Recommendation!A$2:A$6,Recommendation!B$2:B$6)</f>
        <v>Guidance</v>
      </c>
      <c r="N503" s="2">
        <v>133</v>
      </c>
      <c r="O503" s="2" t="str" cm="1">
        <f t="array" ref="O503">_xlfn.IFS(Table1[[#This Row],[Duration]]&lt;90,"Short",Table1[[#This Row],[Duration]]&lt;180,"Medium",Table1[[#This Row],[Duration]]&lt;=240,"Long",TRUE,"Seasons")</f>
        <v>Medium</v>
      </c>
      <c r="P503" s="3" t="s">
        <v>2437</v>
      </c>
    </row>
    <row r="504" spans="1:16" ht="42">
      <c r="A504" s="2" t="s">
        <v>2438</v>
      </c>
      <c r="B504" s="2" t="s">
        <v>0</v>
      </c>
      <c r="C504" s="3" t="s">
        <v>2439</v>
      </c>
      <c r="D504" s="3" t="s">
        <v>2440</v>
      </c>
      <c r="E504" s="3" t="s">
        <v>2441</v>
      </c>
      <c r="F504" s="3" t="s">
        <v>1</v>
      </c>
      <c r="G504" s="7" t="s">
        <v>2425</v>
      </c>
      <c r="H504" s="4">
        <v>2021</v>
      </c>
      <c r="I504" s="2">
        <v>2021</v>
      </c>
      <c r="J504" s="2">
        <f ca="1">YEAR(TODAY())-Table1[[#This Row],[Release_year]]</f>
        <v>5</v>
      </c>
      <c r="K504" s="2" t="s">
        <v>2</v>
      </c>
      <c r="L504" s="2" t="str">
        <f>_xlfn.XLOOKUP(Table1[[#This Row],[Rating]],Ratings!A$2:A$15,Ratings!B$2:B$15)</f>
        <v>Teen</v>
      </c>
      <c r="M504" s="2" t="str">
        <f>_xlfn.XLOOKUP(Table1[[#This Row],[Rating Category]],Recommendation!A$2:A$6,Recommendation!B$2:B$6)</f>
        <v>Guidance</v>
      </c>
      <c r="N504" s="2">
        <v>107</v>
      </c>
      <c r="O504" s="2" t="str" cm="1">
        <f t="array" ref="O504">_xlfn.IFS(Table1[[#This Row],[Duration]]&lt;90,"Short",Table1[[#This Row],[Duration]]&lt;180,"Medium",Table1[[#This Row],[Duration]]&lt;=240,"Long",TRUE,"Seasons")</f>
        <v>Medium</v>
      </c>
      <c r="P504" s="3" t="s">
        <v>328</v>
      </c>
    </row>
    <row r="505" spans="1:16" ht="14">
      <c r="A505" s="2" t="s">
        <v>2442</v>
      </c>
      <c r="B505" s="2" t="s">
        <v>0</v>
      </c>
      <c r="C505" s="3" t="s">
        <v>2443</v>
      </c>
      <c r="D505" s="3" t="s">
        <v>2444</v>
      </c>
      <c r="E505" s="3" t="s">
        <v>2445</v>
      </c>
      <c r="F505" s="3" t="s">
        <v>1</v>
      </c>
      <c r="G505" s="7" t="s">
        <v>2425</v>
      </c>
      <c r="H505" s="4">
        <v>2021</v>
      </c>
      <c r="I505" s="2">
        <v>2021</v>
      </c>
      <c r="J505" s="2">
        <f ca="1">YEAR(TODAY())-Table1[[#This Row],[Release_year]]</f>
        <v>5</v>
      </c>
      <c r="K505" s="2" t="s">
        <v>7</v>
      </c>
      <c r="L505" s="2" t="str">
        <f>_xlfn.XLOOKUP(Table1[[#This Row],[Rating]],Ratings!A$2:A$15,Ratings!B$2:B$15)</f>
        <v>Adult</v>
      </c>
      <c r="M505" s="2" t="str">
        <f>_xlfn.XLOOKUP(Table1[[#This Row],[Rating Category]],Recommendation!A$2:A$6,Recommendation!B$2:B$6)</f>
        <v>Restricted</v>
      </c>
      <c r="N505" s="2">
        <v>32</v>
      </c>
      <c r="O505" s="2" t="str" cm="1">
        <f t="array" ref="O505">_xlfn.IFS(Table1[[#This Row],[Duration]]&lt;90,"Short",Table1[[#This Row],[Duration]]&lt;180,"Medium",Table1[[#This Row],[Duration]]&lt;=240,"Long",TRUE,"Seasons")</f>
        <v>Short</v>
      </c>
      <c r="P505" s="3" t="s">
        <v>251</v>
      </c>
    </row>
    <row r="506" spans="1:16" ht="56">
      <c r="A506" s="2" t="s">
        <v>2446</v>
      </c>
      <c r="B506" s="2" t="s">
        <v>0</v>
      </c>
      <c r="C506" s="3" t="s">
        <v>2447</v>
      </c>
      <c r="D506" s="3" t="s">
        <v>2448</v>
      </c>
      <c r="E506" s="3" t="s">
        <v>2449</v>
      </c>
      <c r="F506" s="3" t="s">
        <v>1064</v>
      </c>
      <c r="G506" s="7" t="s">
        <v>2450</v>
      </c>
      <c r="H506" s="4">
        <v>2021</v>
      </c>
      <c r="I506" s="2">
        <v>2020</v>
      </c>
      <c r="J506" s="2">
        <f ca="1">YEAR(TODAY())-Table1[[#This Row],[Release_year]]</f>
        <v>6</v>
      </c>
      <c r="K506" s="2" t="s">
        <v>45</v>
      </c>
      <c r="L506" s="2" t="str">
        <f>_xlfn.XLOOKUP(Table1[[#This Row],[Rating]],Ratings!A$2:A$15,Ratings!B$2:B$15)</f>
        <v>Family</v>
      </c>
      <c r="M506" s="2" t="str">
        <f>_xlfn.XLOOKUP(Table1[[#This Row],[Rating Category]],Recommendation!A$2:A$6,Recommendation!B$2:B$6)</f>
        <v>Guidance</v>
      </c>
      <c r="N506" s="2">
        <v>78</v>
      </c>
      <c r="O506" s="2" t="str" cm="1">
        <f t="array" ref="O506">_xlfn.IFS(Table1[[#This Row],[Duration]]&lt;90,"Short",Table1[[#This Row],[Duration]]&lt;180,"Medium",Table1[[#This Row],[Duration]]&lt;=240,"Long",TRUE,"Seasons")</f>
        <v>Short</v>
      </c>
      <c r="P506" s="3" t="s">
        <v>218</v>
      </c>
    </row>
    <row r="507" spans="1:16" ht="42">
      <c r="A507" s="2" t="s">
        <v>2453</v>
      </c>
      <c r="B507" s="2" t="s">
        <v>0</v>
      </c>
      <c r="C507" s="3" t="s">
        <v>2454</v>
      </c>
      <c r="D507" s="3" t="s">
        <v>2455</v>
      </c>
      <c r="E507" s="3" t="s">
        <v>2456</v>
      </c>
      <c r="F507" s="3" t="s">
        <v>13</v>
      </c>
      <c r="G507" s="7" t="s">
        <v>2452</v>
      </c>
      <c r="H507" s="4">
        <v>2021</v>
      </c>
      <c r="I507" s="2">
        <v>2021</v>
      </c>
      <c r="J507" s="2">
        <f ca="1">YEAR(TODAY())-Table1[[#This Row],[Release_year]]</f>
        <v>5</v>
      </c>
      <c r="K507" s="2" t="s">
        <v>29</v>
      </c>
      <c r="L507" s="2" t="str">
        <f>_xlfn.XLOOKUP(Table1[[#This Row],[Rating]],Ratings!A$2:A$15,Ratings!B$2:B$15)</f>
        <v>Teen</v>
      </c>
      <c r="M507" s="2" t="str">
        <f>_xlfn.XLOOKUP(Table1[[#This Row],[Rating Category]],Recommendation!A$2:A$6,Recommendation!B$2:B$6)</f>
        <v>Guidance</v>
      </c>
      <c r="N507" s="2">
        <v>140</v>
      </c>
      <c r="O507" s="2" t="str" cm="1">
        <f t="array" ref="O507">_xlfn.IFS(Table1[[#This Row],[Duration]]&lt;90,"Short",Table1[[#This Row],[Duration]]&lt;180,"Medium",Table1[[#This Row],[Duration]]&lt;=240,"Long",TRUE,"Seasons")</f>
        <v>Medium</v>
      </c>
      <c r="P507" s="3" t="s">
        <v>192</v>
      </c>
    </row>
    <row r="508" spans="1:16" ht="56">
      <c r="A508" s="2" t="s">
        <v>2457</v>
      </c>
      <c r="B508" s="2" t="s">
        <v>0</v>
      </c>
      <c r="C508" s="3" t="s">
        <v>2458</v>
      </c>
      <c r="D508" s="3" t="s">
        <v>2459</v>
      </c>
      <c r="E508" s="3" t="s">
        <v>2460</v>
      </c>
      <c r="F508" s="3" t="s">
        <v>2461</v>
      </c>
      <c r="G508" s="7" t="s">
        <v>2462</v>
      </c>
      <c r="H508" s="4">
        <v>2021</v>
      </c>
      <c r="I508" s="2">
        <v>2020</v>
      </c>
      <c r="J508" s="2">
        <f ca="1">YEAR(TODAY())-Table1[[#This Row],[Release_year]]</f>
        <v>6</v>
      </c>
      <c r="K508" s="2" t="s">
        <v>7</v>
      </c>
      <c r="L508" s="2" t="str">
        <f>_xlfn.XLOOKUP(Table1[[#This Row],[Rating]],Ratings!A$2:A$15,Ratings!B$2:B$15)</f>
        <v>Adult</v>
      </c>
      <c r="M508" s="2" t="str">
        <f>_xlfn.XLOOKUP(Table1[[#This Row],[Rating Category]],Recommendation!A$2:A$6,Recommendation!B$2:B$6)</f>
        <v>Restricted</v>
      </c>
      <c r="N508" s="2">
        <v>143</v>
      </c>
      <c r="O508" s="2" t="str" cm="1">
        <f t="array" ref="O508">_xlfn.IFS(Table1[[#This Row],[Duration]]&lt;90,"Short",Table1[[#This Row],[Duration]]&lt;180,"Medium",Table1[[#This Row],[Duration]]&lt;=240,"Long",TRUE,"Seasons")</f>
        <v>Medium</v>
      </c>
      <c r="P508" s="3" t="s">
        <v>43</v>
      </c>
    </row>
    <row r="509" spans="1:16" ht="42">
      <c r="A509" s="2" t="s">
        <v>2463</v>
      </c>
      <c r="B509" s="2" t="s">
        <v>0</v>
      </c>
      <c r="C509" s="3" t="s">
        <v>2464</v>
      </c>
      <c r="D509" s="3" t="s">
        <v>2465</v>
      </c>
      <c r="E509" s="3" t="s">
        <v>2466</v>
      </c>
      <c r="F509" s="3" t="s">
        <v>1</v>
      </c>
      <c r="G509" s="7" t="s">
        <v>2462</v>
      </c>
      <c r="H509" s="4">
        <v>2021</v>
      </c>
      <c r="I509" s="2">
        <v>2020</v>
      </c>
      <c r="J509" s="2">
        <f ca="1">YEAR(TODAY())-Table1[[#This Row],[Release_year]]</f>
        <v>6</v>
      </c>
      <c r="K509" s="2" t="s">
        <v>7</v>
      </c>
      <c r="L509" s="2" t="str">
        <f>_xlfn.XLOOKUP(Table1[[#This Row],[Rating]],Ratings!A$2:A$15,Ratings!B$2:B$15)</f>
        <v>Adult</v>
      </c>
      <c r="M509" s="2" t="str">
        <f>_xlfn.XLOOKUP(Table1[[#This Row],[Rating Category]],Recommendation!A$2:A$6,Recommendation!B$2:B$6)</f>
        <v>Restricted</v>
      </c>
      <c r="N509" s="2">
        <v>88</v>
      </c>
      <c r="O509" s="2" t="str" cm="1">
        <f t="array" ref="O509">_xlfn.IFS(Table1[[#This Row],[Duration]]&lt;90,"Short",Table1[[#This Row],[Duration]]&lt;180,"Medium",Table1[[#This Row],[Duration]]&lt;=240,"Long",TRUE,"Seasons")</f>
        <v>Short</v>
      </c>
      <c r="P509" s="3" t="s">
        <v>1368</v>
      </c>
    </row>
    <row r="510" spans="1:16" ht="56">
      <c r="A510" s="2" t="s">
        <v>2467</v>
      </c>
      <c r="B510" s="2" t="s">
        <v>0</v>
      </c>
      <c r="C510" s="3" t="s">
        <v>2468</v>
      </c>
      <c r="D510" s="3" t="s">
        <v>2469</v>
      </c>
      <c r="E510" s="3" t="s">
        <v>2470</v>
      </c>
      <c r="F510" s="3" t="s">
        <v>287</v>
      </c>
      <c r="G510" s="7" t="s">
        <v>2471</v>
      </c>
      <c r="H510" s="4">
        <v>2021</v>
      </c>
      <c r="I510" s="2">
        <v>2013</v>
      </c>
      <c r="J510" s="2">
        <f ca="1">YEAR(TODAY())-Table1[[#This Row],[Release_year]]</f>
        <v>13</v>
      </c>
      <c r="K510" s="2" t="s">
        <v>16</v>
      </c>
      <c r="L510" s="2" t="str">
        <f>_xlfn.XLOOKUP(Table1[[#This Row],[Rating]],Ratings!A$2:A$15,Ratings!B$2:B$15)</f>
        <v>Family</v>
      </c>
      <c r="M510" s="2" t="str">
        <f>_xlfn.XLOOKUP(Table1[[#This Row],[Rating Category]],Recommendation!A$2:A$6,Recommendation!B$2:B$6)</f>
        <v>Guidance</v>
      </c>
      <c r="N510" s="2">
        <v>89</v>
      </c>
      <c r="O510" s="2" t="str" cm="1">
        <f t="array" ref="O510">_xlfn.IFS(Table1[[#This Row],[Duration]]&lt;90,"Short",Table1[[#This Row],[Duration]]&lt;180,"Medium",Table1[[#This Row],[Duration]]&lt;=240,"Long",TRUE,"Seasons")</f>
        <v>Short</v>
      </c>
      <c r="P510" s="3" t="s">
        <v>821</v>
      </c>
    </row>
    <row r="511" spans="1:16" ht="56">
      <c r="A511" s="2" t="s">
        <v>2472</v>
      </c>
      <c r="B511" s="2" t="s">
        <v>0</v>
      </c>
      <c r="C511" s="3" t="s">
        <v>2473</v>
      </c>
      <c r="D511" s="3" t="s">
        <v>2474</v>
      </c>
      <c r="E511" s="3" t="s">
        <v>2475</v>
      </c>
      <c r="F511" s="3" t="s">
        <v>1</v>
      </c>
      <c r="G511" s="7" t="s">
        <v>2476</v>
      </c>
      <c r="H511" s="4">
        <v>2021</v>
      </c>
      <c r="I511" s="2">
        <v>2006</v>
      </c>
      <c r="J511" s="2">
        <f ca="1">YEAR(TODAY())-Table1[[#This Row],[Release_year]]</f>
        <v>20</v>
      </c>
      <c r="K511" s="2" t="s">
        <v>2</v>
      </c>
      <c r="L511" s="2" t="str">
        <f>_xlfn.XLOOKUP(Table1[[#This Row],[Rating]],Ratings!A$2:A$15,Ratings!B$2:B$15)</f>
        <v>Teen</v>
      </c>
      <c r="M511" s="2" t="str">
        <f>_xlfn.XLOOKUP(Table1[[#This Row],[Rating Category]],Recommendation!A$2:A$6,Recommendation!B$2:B$6)</f>
        <v>Guidance</v>
      </c>
      <c r="N511" s="2">
        <v>93</v>
      </c>
      <c r="O511" s="2" t="str" cm="1">
        <f t="array" ref="O511">_xlfn.IFS(Table1[[#This Row],[Duration]]&lt;90,"Short",Table1[[#This Row],[Duration]]&lt;180,"Medium",Table1[[#This Row],[Duration]]&lt;=240,"Long",TRUE,"Seasons")</f>
        <v>Medium</v>
      </c>
      <c r="P511" s="3" t="s">
        <v>72</v>
      </c>
    </row>
    <row r="512" spans="1:16" ht="70">
      <c r="A512" s="2" t="s">
        <v>2477</v>
      </c>
      <c r="B512" s="2" t="s">
        <v>0</v>
      </c>
      <c r="C512" s="3" t="s">
        <v>2478</v>
      </c>
      <c r="D512" s="3" t="s">
        <v>2479</v>
      </c>
      <c r="E512" s="3" t="s">
        <v>2480</v>
      </c>
      <c r="F512" s="3" t="s">
        <v>1420</v>
      </c>
      <c r="G512" s="7" t="s">
        <v>2476</v>
      </c>
      <c r="H512" s="4">
        <v>2021</v>
      </c>
      <c r="I512" s="2">
        <v>2018</v>
      </c>
      <c r="J512" s="2">
        <f ca="1">YEAR(TODAY())-Table1[[#This Row],[Release_year]]</f>
        <v>8</v>
      </c>
      <c r="K512" s="2" t="s">
        <v>124</v>
      </c>
      <c r="L512" s="2" t="str">
        <f>_xlfn.XLOOKUP(Table1[[#This Row],[Rating]],Ratings!A$2:A$15,Ratings!B$2:B$15)</f>
        <v>Adult</v>
      </c>
      <c r="M512" s="2" t="str">
        <f>_xlfn.XLOOKUP(Table1[[#This Row],[Rating Category]],Recommendation!A$2:A$6,Recommendation!B$2:B$6)</f>
        <v>Restricted</v>
      </c>
      <c r="N512" s="2">
        <v>97</v>
      </c>
      <c r="O512" s="2" t="str" cm="1">
        <f t="array" ref="O512">_xlfn.IFS(Table1[[#This Row],[Duration]]&lt;90,"Short",Table1[[#This Row],[Duration]]&lt;180,"Medium",Table1[[#This Row],[Duration]]&lt;=240,"Long",TRUE,"Seasons")</f>
        <v>Medium</v>
      </c>
      <c r="P512" s="3" t="s">
        <v>90</v>
      </c>
    </row>
    <row r="513" spans="1:16" ht="42">
      <c r="A513" s="2" t="s">
        <v>2481</v>
      </c>
      <c r="B513" s="2" t="s">
        <v>0</v>
      </c>
      <c r="C513" s="3" t="s">
        <v>2482</v>
      </c>
      <c r="D513" s="3" t="s">
        <v>701</v>
      </c>
      <c r="E513" s="3" t="s">
        <v>2483</v>
      </c>
      <c r="F513" s="3" t="s">
        <v>287</v>
      </c>
      <c r="G513" s="7" t="s">
        <v>2476</v>
      </c>
      <c r="H513" s="4">
        <v>2021</v>
      </c>
      <c r="I513" s="2">
        <v>2012</v>
      </c>
      <c r="J513" s="2">
        <f ca="1">YEAR(TODAY())-Table1[[#This Row],[Release_year]]</f>
        <v>14</v>
      </c>
      <c r="K513" s="2" t="s">
        <v>58</v>
      </c>
      <c r="L513" s="2" t="str">
        <f>_xlfn.XLOOKUP(Table1[[#This Row],[Rating]],Ratings!A$2:A$15,Ratings!B$2:B$15)</f>
        <v>Kids</v>
      </c>
      <c r="M513" s="2" t="str">
        <f>_xlfn.XLOOKUP(Table1[[#This Row],[Rating Category]],Recommendation!A$2:A$6,Recommendation!B$2:B$6)</f>
        <v>Safe</v>
      </c>
      <c r="N513" s="2">
        <v>94</v>
      </c>
      <c r="O513" s="2" t="str" cm="1">
        <f t="array" ref="O513">_xlfn.IFS(Table1[[#This Row],[Duration]]&lt;90,"Short",Table1[[#This Row],[Duration]]&lt;180,"Medium",Table1[[#This Row],[Duration]]&lt;=240,"Long",TRUE,"Seasons")</f>
        <v>Medium</v>
      </c>
      <c r="P513" s="3" t="s">
        <v>863</v>
      </c>
    </row>
    <row r="514" spans="1:16" ht="42">
      <c r="A514" s="2" t="s">
        <v>2484</v>
      </c>
      <c r="B514" s="2" t="s">
        <v>0</v>
      </c>
      <c r="C514" s="3" t="s">
        <v>2485</v>
      </c>
      <c r="D514" s="3" t="s">
        <v>2486</v>
      </c>
      <c r="E514" s="3" t="s">
        <v>2487</v>
      </c>
      <c r="F514" s="3" t="s">
        <v>223</v>
      </c>
      <c r="G514" s="7" t="s">
        <v>2476</v>
      </c>
      <c r="H514" s="4">
        <v>2021</v>
      </c>
      <c r="I514" s="2">
        <v>2021</v>
      </c>
      <c r="J514" s="2">
        <f ca="1">YEAR(TODAY())-Table1[[#This Row],[Release_year]]</f>
        <v>5</v>
      </c>
      <c r="K514" s="2" t="s">
        <v>124</v>
      </c>
      <c r="L514" s="2" t="str">
        <f>_xlfn.XLOOKUP(Table1[[#This Row],[Rating]],Ratings!A$2:A$15,Ratings!B$2:B$15)</f>
        <v>Adult</v>
      </c>
      <c r="M514" s="2" t="str">
        <f>_xlfn.XLOOKUP(Table1[[#This Row],[Rating Category]],Recommendation!A$2:A$6,Recommendation!B$2:B$6)</f>
        <v>Restricted</v>
      </c>
      <c r="N514" s="2">
        <v>112</v>
      </c>
      <c r="O514" s="2" t="str" cm="1">
        <f t="array" ref="O514">_xlfn.IFS(Table1[[#This Row],[Duration]]&lt;90,"Short",Table1[[#This Row],[Duration]]&lt;180,"Medium",Table1[[#This Row],[Duration]]&lt;=240,"Long",TRUE,"Seasons")</f>
        <v>Medium</v>
      </c>
      <c r="P514" s="3" t="s">
        <v>517</v>
      </c>
    </row>
    <row r="515" spans="1:16" ht="42">
      <c r="A515" s="2" t="s">
        <v>2488</v>
      </c>
      <c r="B515" s="2" t="s">
        <v>0</v>
      </c>
      <c r="C515" s="3" t="s">
        <v>2489</v>
      </c>
      <c r="D515" s="3" t="s">
        <v>2490</v>
      </c>
      <c r="E515" s="3" t="s">
        <v>2491</v>
      </c>
      <c r="F515" s="3" t="s">
        <v>1</v>
      </c>
      <c r="G515" s="7" t="s">
        <v>2476</v>
      </c>
      <c r="H515" s="4">
        <v>2021</v>
      </c>
      <c r="I515" s="2">
        <v>2019</v>
      </c>
      <c r="J515" s="2">
        <f ca="1">YEAR(TODAY())-Table1[[#This Row],[Release_year]]</f>
        <v>7</v>
      </c>
      <c r="K515" s="2" t="s">
        <v>124</v>
      </c>
      <c r="L515" s="2" t="str">
        <f>_xlfn.XLOOKUP(Table1[[#This Row],[Rating]],Ratings!A$2:A$15,Ratings!B$2:B$15)</f>
        <v>Adult</v>
      </c>
      <c r="M515" s="2" t="str">
        <f>_xlfn.XLOOKUP(Table1[[#This Row],[Rating Category]],Recommendation!A$2:A$6,Recommendation!B$2:B$6)</f>
        <v>Restricted</v>
      </c>
      <c r="N515" s="2">
        <v>100</v>
      </c>
      <c r="O515" s="2" t="str" cm="1">
        <f t="array" ref="O515">_xlfn.IFS(Table1[[#This Row],[Duration]]&lt;90,"Short",Table1[[#This Row],[Duration]]&lt;180,"Medium",Table1[[#This Row],[Duration]]&lt;=240,"Long",TRUE,"Seasons")</f>
        <v>Medium</v>
      </c>
      <c r="P515" s="3" t="s">
        <v>125</v>
      </c>
    </row>
    <row r="516" spans="1:16" ht="56">
      <c r="A516" s="2" t="s">
        <v>2492</v>
      </c>
      <c r="B516" s="2" t="s">
        <v>0</v>
      </c>
      <c r="C516" s="3" t="s">
        <v>2493</v>
      </c>
      <c r="D516" s="3" t="s">
        <v>2494</v>
      </c>
      <c r="E516" s="3" t="s">
        <v>2495</v>
      </c>
      <c r="F516" s="3" t="s">
        <v>132</v>
      </c>
      <c r="G516" s="7" t="s">
        <v>2476</v>
      </c>
      <c r="H516" s="4">
        <v>2021</v>
      </c>
      <c r="I516" s="2">
        <v>2018</v>
      </c>
      <c r="J516" s="2">
        <f ca="1">YEAR(TODAY())-Table1[[#This Row],[Release_year]]</f>
        <v>8</v>
      </c>
      <c r="K516" s="2" t="s">
        <v>7</v>
      </c>
      <c r="L516" s="2" t="str">
        <f>_xlfn.XLOOKUP(Table1[[#This Row],[Rating]],Ratings!A$2:A$15,Ratings!B$2:B$15)</f>
        <v>Adult</v>
      </c>
      <c r="M516" s="2" t="str">
        <f>_xlfn.XLOOKUP(Table1[[#This Row],[Rating Category]],Recommendation!A$2:A$6,Recommendation!B$2:B$6)</f>
        <v>Restricted</v>
      </c>
      <c r="N516" s="2">
        <v>120</v>
      </c>
      <c r="O516" s="2" t="str" cm="1">
        <f t="array" ref="O516">_xlfn.IFS(Table1[[#This Row],[Duration]]&lt;90,"Short",Table1[[#This Row],[Duration]]&lt;180,"Medium",Table1[[#This Row],[Duration]]&lt;=240,"Long",TRUE,"Seasons")</f>
        <v>Medium</v>
      </c>
      <c r="P516" s="3" t="s">
        <v>1262</v>
      </c>
    </row>
    <row r="517" spans="1:16" ht="28">
      <c r="A517" s="2" t="s">
        <v>2496</v>
      </c>
      <c r="B517" s="2" t="s">
        <v>0</v>
      </c>
      <c r="C517" s="3" t="s">
        <v>2497</v>
      </c>
      <c r="D517" s="3" t="s">
        <v>2498</v>
      </c>
      <c r="E517" s="3" t="s">
        <v>2499</v>
      </c>
      <c r="F517" s="3" t="s">
        <v>13</v>
      </c>
      <c r="G517" s="7" t="s">
        <v>2476</v>
      </c>
      <c r="H517" s="4">
        <v>2021</v>
      </c>
      <c r="I517" s="2">
        <v>2021</v>
      </c>
      <c r="J517" s="2">
        <f ca="1">YEAR(TODAY())-Table1[[#This Row],[Release_year]]</f>
        <v>5</v>
      </c>
      <c r="K517" s="2" t="s">
        <v>7</v>
      </c>
      <c r="L517" s="2" t="str">
        <f>_xlfn.XLOOKUP(Table1[[#This Row],[Rating]],Ratings!A$2:A$15,Ratings!B$2:B$15)</f>
        <v>Adult</v>
      </c>
      <c r="M517" s="2" t="str">
        <f>_xlfn.XLOOKUP(Table1[[#This Row],[Rating Category]],Recommendation!A$2:A$6,Recommendation!B$2:B$6)</f>
        <v>Restricted</v>
      </c>
      <c r="N517" s="2">
        <v>91</v>
      </c>
      <c r="O517" s="2" t="str" cm="1">
        <f t="array" ref="O517">_xlfn.IFS(Table1[[#This Row],[Duration]]&lt;90,"Short",Table1[[#This Row],[Duration]]&lt;180,"Medium",Table1[[#This Row],[Duration]]&lt;=240,"Long",TRUE,"Seasons")</f>
        <v>Medium</v>
      </c>
      <c r="P517" s="3" t="s">
        <v>206</v>
      </c>
    </row>
    <row r="518" spans="1:16" ht="56">
      <c r="A518" s="2" t="s">
        <v>2500</v>
      </c>
      <c r="B518" s="2" t="s">
        <v>0</v>
      </c>
      <c r="C518" s="3" t="s">
        <v>2501</v>
      </c>
      <c r="D518" s="3" t="s">
        <v>2502</v>
      </c>
      <c r="E518" s="3" t="s">
        <v>2503</v>
      </c>
      <c r="F518" s="3" t="s">
        <v>1621</v>
      </c>
      <c r="G518" s="7" t="s">
        <v>2476</v>
      </c>
      <c r="H518" s="4">
        <v>2021</v>
      </c>
      <c r="I518" s="2">
        <v>2021</v>
      </c>
      <c r="J518" s="2">
        <f ca="1">YEAR(TODAY())-Table1[[#This Row],[Release_year]]</f>
        <v>5</v>
      </c>
      <c r="K518" s="2" t="s">
        <v>7</v>
      </c>
      <c r="L518" s="2" t="str">
        <f>_xlfn.XLOOKUP(Table1[[#This Row],[Rating]],Ratings!A$2:A$15,Ratings!B$2:B$15)</f>
        <v>Adult</v>
      </c>
      <c r="M518" s="2" t="str">
        <f>_xlfn.XLOOKUP(Table1[[#This Row],[Rating Category]],Recommendation!A$2:A$6,Recommendation!B$2:B$6)</f>
        <v>Restricted</v>
      </c>
      <c r="N518" s="2">
        <v>98</v>
      </c>
      <c r="O518" s="2" t="str" cm="1">
        <f t="array" ref="O518">_xlfn.IFS(Table1[[#This Row],[Duration]]&lt;90,"Short",Table1[[#This Row],[Duration]]&lt;180,"Medium",Table1[[#This Row],[Duration]]&lt;=240,"Long",TRUE,"Seasons")</f>
        <v>Medium</v>
      </c>
      <c r="P518" s="3" t="s">
        <v>63</v>
      </c>
    </row>
    <row r="519" spans="1:16" ht="56">
      <c r="A519" s="2" t="s">
        <v>2504</v>
      </c>
      <c r="B519" s="2" t="s">
        <v>0</v>
      </c>
      <c r="C519" s="3" t="s">
        <v>2505</v>
      </c>
      <c r="D519" s="3" t="s">
        <v>2506</v>
      </c>
      <c r="E519" s="3" t="s">
        <v>2507</v>
      </c>
      <c r="F519" s="3" t="s">
        <v>215</v>
      </c>
      <c r="G519" s="7" t="s">
        <v>2476</v>
      </c>
      <c r="H519" s="4">
        <v>2021</v>
      </c>
      <c r="I519" s="2">
        <v>2021</v>
      </c>
      <c r="J519" s="2">
        <f ca="1">YEAR(TODAY())-Table1[[#This Row],[Release_year]]</f>
        <v>5</v>
      </c>
      <c r="K519" s="2" t="s">
        <v>7</v>
      </c>
      <c r="L519" s="2" t="str">
        <f>_xlfn.XLOOKUP(Table1[[#This Row],[Rating]],Ratings!A$2:A$15,Ratings!B$2:B$15)</f>
        <v>Adult</v>
      </c>
      <c r="M519" s="2" t="str">
        <f>_xlfn.XLOOKUP(Table1[[#This Row],[Rating Category]],Recommendation!A$2:A$6,Recommendation!B$2:B$6)</f>
        <v>Restricted</v>
      </c>
      <c r="N519" s="2">
        <v>113</v>
      </c>
      <c r="O519" s="2" t="str" cm="1">
        <f t="array" ref="O519">_xlfn.IFS(Table1[[#This Row],[Duration]]&lt;90,"Short",Table1[[#This Row],[Duration]]&lt;180,"Medium",Table1[[#This Row],[Duration]]&lt;=240,"Long",TRUE,"Seasons")</f>
        <v>Medium</v>
      </c>
      <c r="P519" s="3" t="s">
        <v>43</v>
      </c>
    </row>
    <row r="520" spans="1:16" ht="56">
      <c r="A520" s="2" t="s">
        <v>2508</v>
      </c>
      <c r="B520" s="2" t="s">
        <v>0</v>
      </c>
      <c r="C520" s="3" t="s">
        <v>2509</v>
      </c>
      <c r="D520" s="3" t="s">
        <v>2510</v>
      </c>
      <c r="E520" s="3" t="s">
        <v>2511</v>
      </c>
      <c r="F520" s="3" t="s">
        <v>2106</v>
      </c>
      <c r="G520" s="7" t="s">
        <v>2476</v>
      </c>
      <c r="H520" s="4">
        <v>2021</v>
      </c>
      <c r="I520" s="2">
        <v>2008</v>
      </c>
      <c r="J520" s="2">
        <f ca="1">YEAR(TODAY())-Table1[[#This Row],[Release_year]]</f>
        <v>18</v>
      </c>
      <c r="K520" s="2" t="s">
        <v>2</v>
      </c>
      <c r="L520" s="2" t="str">
        <f>_xlfn.XLOOKUP(Table1[[#This Row],[Rating]],Ratings!A$2:A$15,Ratings!B$2:B$15)</f>
        <v>Teen</v>
      </c>
      <c r="M520" s="2" t="str">
        <f>_xlfn.XLOOKUP(Table1[[#This Row],[Rating Category]],Recommendation!A$2:A$6,Recommendation!B$2:B$6)</f>
        <v>Guidance</v>
      </c>
      <c r="N520" s="2">
        <v>98</v>
      </c>
      <c r="O520" s="2" t="str" cm="1">
        <f t="array" ref="O520">_xlfn.IFS(Table1[[#This Row],[Duration]]&lt;90,"Short",Table1[[#This Row],[Duration]]&lt;180,"Medium",Table1[[#This Row],[Duration]]&lt;=240,"Long",TRUE,"Seasons")</f>
        <v>Medium</v>
      </c>
      <c r="P520" s="3" t="s">
        <v>254</v>
      </c>
    </row>
    <row r="521" spans="1:16" ht="42">
      <c r="A521" s="2" t="s">
        <v>2512</v>
      </c>
      <c r="B521" s="2" t="s">
        <v>0</v>
      </c>
      <c r="C521" s="3" t="s">
        <v>2513</v>
      </c>
      <c r="D521" s="3" t="s">
        <v>2514</v>
      </c>
      <c r="E521" s="3" t="s">
        <v>2515</v>
      </c>
      <c r="F521" s="3" t="s">
        <v>1</v>
      </c>
      <c r="G521" s="7" t="s">
        <v>2476</v>
      </c>
      <c r="H521" s="4">
        <v>2021</v>
      </c>
      <c r="I521" s="2">
        <v>2017</v>
      </c>
      <c r="J521" s="2">
        <f ca="1">YEAR(TODAY())-Table1[[#This Row],[Release_year]]</f>
        <v>9</v>
      </c>
      <c r="K521" s="2" t="s">
        <v>16</v>
      </c>
      <c r="L521" s="2" t="str">
        <f>_xlfn.XLOOKUP(Table1[[#This Row],[Rating]],Ratings!A$2:A$15,Ratings!B$2:B$15)</f>
        <v>Family</v>
      </c>
      <c r="M521" s="2" t="str">
        <f>_xlfn.XLOOKUP(Table1[[#This Row],[Rating Category]],Recommendation!A$2:A$6,Recommendation!B$2:B$6)</f>
        <v>Guidance</v>
      </c>
      <c r="N521" s="2">
        <v>91</v>
      </c>
      <c r="O521" s="2" t="str" cm="1">
        <f t="array" ref="O521">_xlfn.IFS(Table1[[#This Row],[Duration]]&lt;90,"Short",Table1[[#This Row],[Duration]]&lt;180,"Medium",Table1[[#This Row],[Duration]]&lt;=240,"Long",TRUE,"Seasons")</f>
        <v>Medium</v>
      </c>
      <c r="P521" s="3" t="s">
        <v>46</v>
      </c>
    </row>
    <row r="522" spans="1:16" ht="42">
      <c r="A522" s="2" t="s">
        <v>2516</v>
      </c>
      <c r="B522" s="2" t="s">
        <v>0</v>
      </c>
      <c r="C522" s="3">
        <v>2012</v>
      </c>
      <c r="D522" s="3" t="s">
        <v>2100</v>
      </c>
      <c r="E522" s="3" t="s">
        <v>2517</v>
      </c>
      <c r="F522" s="3" t="s">
        <v>1</v>
      </c>
      <c r="G522" s="7" t="s">
        <v>2518</v>
      </c>
      <c r="H522" s="4">
        <v>2021</v>
      </c>
      <c r="I522" s="2">
        <v>2009</v>
      </c>
      <c r="J522" s="2">
        <f ca="1">YEAR(TODAY())-Table1[[#This Row],[Release_year]]</f>
        <v>17</v>
      </c>
      <c r="K522" s="2" t="s">
        <v>2</v>
      </c>
      <c r="L522" s="2" t="str">
        <f>_xlfn.XLOOKUP(Table1[[#This Row],[Rating]],Ratings!A$2:A$15,Ratings!B$2:B$15)</f>
        <v>Teen</v>
      </c>
      <c r="M522" s="2" t="str">
        <f>_xlfn.XLOOKUP(Table1[[#This Row],[Rating Category]],Recommendation!A$2:A$6,Recommendation!B$2:B$6)</f>
        <v>Guidance</v>
      </c>
      <c r="N522" s="2">
        <v>158</v>
      </c>
      <c r="O522" s="2" t="str" cm="1">
        <f t="array" ref="O522">_xlfn.IFS(Table1[[#This Row],[Duration]]&lt;90,"Short",Table1[[#This Row],[Duration]]&lt;180,"Medium",Table1[[#This Row],[Duration]]&lt;=240,"Long",TRUE,"Seasons")</f>
        <v>Medium</v>
      </c>
      <c r="P522" s="3" t="s">
        <v>307</v>
      </c>
    </row>
    <row r="523" spans="1:16" ht="42">
      <c r="A523" s="2" t="s">
        <v>2519</v>
      </c>
      <c r="B523" s="2" t="s">
        <v>0</v>
      </c>
      <c r="C523" s="3" t="s">
        <v>2520</v>
      </c>
      <c r="D523" s="3" t="s">
        <v>2521</v>
      </c>
      <c r="E523" s="3" t="s">
        <v>2522</v>
      </c>
      <c r="F523" s="3" t="s">
        <v>13</v>
      </c>
      <c r="G523" s="7" t="s">
        <v>2518</v>
      </c>
      <c r="H523" s="4">
        <v>2021</v>
      </c>
      <c r="I523" s="2">
        <v>2009</v>
      </c>
      <c r="J523" s="2">
        <f ca="1">YEAR(TODAY())-Table1[[#This Row],[Release_year]]</f>
        <v>17</v>
      </c>
      <c r="K523" s="2" t="s">
        <v>2</v>
      </c>
      <c r="L523" s="2" t="str">
        <f>_xlfn.XLOOKUP(Table1[[#This Row],[Rating]],Ratings!A$2:A$15,Ratings!B$2:B$15)</f>
        <v>Teen</v>
      </c>
      <c r="M523" s="2" t="str">
        <f>_xlfn.XLOOKUP(Table1[[#This Row],[Rating Category]],Recommendation!A$2:A$6,Recommendation!B$2:B$6)</f>
        <v>Guidance</v>
      </c>
      <c r="N523" s="2">
        <v>164</v>
      </c>
      <c r="O523" s="2" t="str" cm="1">
        <f t="array" ref="O523">_xlfn.IFS(Table1[[#This Row],[Duration]]&lt;90,"Short",Table1[[#This Row],[Duration]]&lt;180,"Medium",Table1[[#This Row],[Duration]]&lt;=240,"Long",TRUE,"Seasons")</f>
        <v>Medium</v>
      </c>
      <c r="P523" s="3" t="s">
        <v>192</v>
      </c>
    </row>
    <row r="524" spans="1:16" ht="56">
      <c r="A524" s="2" t="s">
        <v>2523</v>
      </c>
      <c r="B524" s="2" t="s">
        <v>0</v>
      </c>
      <c r="C524" s="3" t="s">
        <v>2524</v>
      </c>
      <c r="D524" s="3" t="s">
        <v>2525</v>
      </c>
      <c r="E524" s="3" t="s">
        <v>2526</v>
      </c>
      <c r="F524" s="3" t="s">
        <v>13</v>
      </c>
      <c r="G524" s="7" t="s">
        <v>2518</v>
      </c>
      <c r="H524" s="4">
        <v>2021</v>
      </c>
      <c r="I524" s="2">
        <v>2012</v>
      </c>
      <c r="J524" s="2">
        <f ca="1">YEAR(TODAY())-Table1[[#This Row],[Release_year]]</f>
        <v>14</v>
      </c>
      <c r="K524" s="2" t="s">
        <v>45</v>
      </c>
      <c r="L524" s="2" t="str">
        <f>_xlfn.XLOOKUP(Table1[[#This Row],[Rating]],Ratings!A$2:A$15,Ratings!B$2:B$15)</f>
        <v>Family</v>
      </c>
      <c r="M524" s="2" t="str">
        <f>_xlfn.XLOOKUP(Table1[[#This Row],[Rating Category]],Recommendation!A$2:A$6,Recommendation!B$2:B$6)</f>
        <v>Guidance</v>
      </c>
      <c r="N524" s="2">
        <v>133</v>
      </c>
      <c r="O524" s="2" t="str" cm="1">
        <f t="array" ref="O524">_xlfn.IFS(Table1[[#This Row],[Duration]]&lt;90,"Short",Table1[[#This Row],[Duration]]&lt;180,"Medium",Table1[[#This Row],[Duration]]&lt;=240,"Long",TRUE,"Seasons")</f>
        <v>Medium</v>
      </c>
      <c r="P524" s="3" t="s">
        <v>2527</v>
      </c>
    </row>
    <row r="525" spans="1:16" ht="42">
      <c r="A525" s="2" t="s">
        <v>2528</v>
      </c>
      <c r="B525" s="2" t="s">
        <v>0</v>
      </c>
      <c r="C525" s="3" t="s">
        <v>2529</v>
      </c>
      <c r="D525" s="3" t="s">
        <v>2530</v>
      </c>
      <c r="E525" s="3" t="s">
        <v>2531</v>
      </c>
      <c r="F525" s="3" t="s">
        <v>287</v>
      </c>
      <c r="G525" s="7" t="s">
        <v>2518</v>
      </c>
      <c r="H525" s="4">
        <v>2021</v>
      </c>
      <c r="I525" s="2">
        <v>2010</v>
      </c>
      <c r="J525" s="2">
        <f ca="1">YEAR(TODAY())-Table1[[#This Row],[Release_year]]</f>
        <v>16</v>
      </c>
      <c r="K525" s="2" t="s">
        <v>2</v>
      </c>
      <c r="L525" s="2" t="str">
        <f>_xlfn.XLOOKUP(Table1[[#This Row],[Rating]],Ratings!A$2:A$15,Ratings!B$2:B$15)</f>
        <v>Teen</v>
      </c>
      <c r="M525" s="2" t="str">
        <f>_xlfn.XLOOKUP(Table1[[#This Row],[Rating Category]],Recommendation!A$2:A$6,Recommendation!B$2:B$6)</f>
        <v>Guidance</v>
      </c>
      <c r="N525" s="2">
        <v>103</v>
      </c>
      <c r="O525" s="2" t="str" cm="1">
        <f t="array" ref="O525">_xlfn.IFS(Table1[[#This Row],[Duration]]&lt;90,"Short",Table1[[#This Row],[Duration]]&lt;180,"Medium",Table1[[#This Row],[Duration]]&lt;=240,"Long",TRUE,"Seasons")</f>
        <v>Medium</v>
      </c>
      <c r="P525" s="3" t="s">
        <v>1368</v>
      </c>
    </row>
    <row r="526" spans="1:16" ht="42">
      <c r="A526" s="2" t="s">
        <v>2532</v>
      </c>
      <c r="B526" s="2" t="s">
        <v>0</v>
      </c>
      <c r="C526" s="3" t="s">
        <v>2533</v>
      </c>
      <c r="D526" s="3" t="s">
        <v>2534</v>
      </c>
      <c r="E526" s="3" t="s">
        <v>2535</v>
      </c>
      <c r="F526" s="3" t="s">
        <v>287</v>
      </c>
      <c r="G526" s="7" t="s">
        <v>2518</v>
      </c>
      <c r="H526" s="4">
        <v>2021</v>
      </c>
      <c r="I526" s="2">
        <v>2015</v>
      </c>
      <c r="J526" s="2">
        <f ca="1">YEAR(TODAY())-Table1[[#This Row],[Release_year]]</f>
        <v>11</v>
      </c>
      <c r="K526" s="2" t="s">
        <v>124</v>
      </c>
      <c r="L526" s="2" t="str">
        <f>_xlfn.XLOOKUP(Table1[[#This Row],[Rating]],Ratings!A$2:A$15,Ratings!B$2:B$15)</f>
        <v>Adult</v>
      </c>
      <c r="M526" s="2" t="str">
        <f>_xlfn.XLOOKUP(Table1[[#This Row],[Rating Category]],Recommendation!A$2:A$6,Recommendation!B$2:B$6)</f>
        <v>Restricted</v>
      </c>
      <c r="N526" s="2">
        <v>90</v>
      </c>
      <c r="O526" s="2" t="str" cm="1">
        <f t="array" ref="O526">_xlfn.IFS(Table1[[#This Row],[Duration]]&lt;90,"Short",Table1[[#This Row],[Duration]]&lt;180,"Medium",Table1[[#This Row],[Duration]]&lt;=240,"Long",TRUE,"Seasons")</f>
        <v>Medium</v>
      </c>
      <c r="P526" s="3" t="s">
        <v>1877</v>
      </c>
    </row>
    <row r="527" spans="1:16" ht="42">
      <c r="A527" s="2" t="s">
        <v>2536</v>
      </c>
      <c r="B527" s="2" t="s">
        <v>0</v>
      </c>
      <c r="C527" s="3" t="s">
        <v>2537</v>
      </c>
      <c r="D527" s="3" t="s">
        <v>2538</v>
      </c>
      <c r="E527" s="3" t="s">
        <v>2539</v>
      </c>
      <c r="F527" s="3" t="s">
        <v>2540</v>
      </c>
      <c r="G527" s="7" t="s">
        <v>2518</v>
      </c>
      <c r="H527" s="4">
        <v>2021</v>
      </c>
      <c r="I527" s="2">
        <v>2016</v>
      </c>
      <c r="J527" s="2">
        <f ca="1">YEAR(TODAY())-Table1[[#This Row],[Release_year]]</f>
        <v>10</v>
      </c>
      <c r="K527" s="2" t="s">
        <v>2</v>
      </c>
      <c r="L527" s="2" t="str">
        <f>_xlfn.XLOOKUP(Table1[[#This Row],[Rating]],Ratings!A$2:A$15,Ratings!B$2:B$15)</f>
        <v>Teen</v>
      </c>
      <c r="M527" s="2" t="str">
        <f>_xlfn.XLOOKUP(Table1[[#This Row],[Rating Category]],Recommendation!A$2:A$6,Recommendation!B$2:B$6)</f>
        <v>Guidance</v>
      </c>
      <c r="N527" s="2">
        <v>116</v>
      </c>
      <c r="O527" s="2" t="str" cm="1">
        <f t="array" ref="O527">_xlfn.IFS(Table1[[#This Row],[Duration]]&lt;90,"Short",Table1[[#This Row],[Duration]]&lt;180,"Medium",Table1[[#This Row],[Duration]]&lt;=240,"Long",TRUE,"Seasons")</f>
        <v>Medium</v>
      </c>
      <c r="P527" s="3" t="s">
        <v>307</v>
      </c>
    </row>
    <row r="528" spans="1:16" ht="28">
      <c r="A528" s="2" t="s">
        <v>2541</v>
      </c>
      <c r="B528" s="2" t="s">
        <v>0</v>
      </c>
      <c r="C528" s="3" t="s">
        <v>2542</v>
      </c>
      <c r="D528" s="3" t="s">
        <v>81</v>
      </c>
      <c r="E528" s="3" t="s">
        <v>2543</v>
      </c>
      <c r="F528" s="3" t="s">
        <v>1</v>
      </c>
      <c r="G528" s="7" t="s">
        <v>2518</v>
      </c>
      <c r="H528" s="4">
        <v>2021</v>
      </c>
      <c r="I528" s="2">
        <v>2001</v>
      </c>
      <c r="J528" s="2">
        <f ca="1">YEAR(TODAY())-Table1[[#This Row],[Release_year]]</f>
        <v>25</v>
      </c>
      <c r="K528" s="2" t="s">
        <v>2</v>
      </c>
      <c r="L528" s="2" t="str">
        <f>_xlfn.XLOOKUP(Table1[[#This Row],[Rating]],Ratings!A$2:A$15,Ratings!B$2:B$15)</f>
        <v>Teen</v>
      </c>
      <c r="M528" s="2" t="str">
        <f>_xlfn.XLOOKUP(Table1[[#This Row],[Rating Category]],Recommendation!A$2:A$6,Recommendation!B$2:B$6)</f>
        <v>Guidance</v>
      </c>
      <c r="N528" s="2">
        <v>96</v>
      </c>
      <c r="O528" s="2" t="str" cm="1">
        <f t="array" ref="O528">_xlfn.IFS(Table1[[#This Row],[Duration]]&lt;90,"Short",Table1[[#This Row],[Duration]]&lt;180,"Medium",Table1[[#This Row],[Duration]]&lt;=240,"Long",TRUE,"Seasons")</f>
        <v>Medium</v>
      </c>
      <c r="P528" s="3" t="s">
        <v>254</v>
      </c>
    </row>
    <row r="529" spans="1:16" ht="42">
      <c r="A529" s="2" t="s">
        <v>2544</v>
      </c>
      <c r="B529" s="2" t="s">
        <v>0</v>
      </c>
      <c r="C529" s="3" t="s">
        <v>2545</v>
      </c>
      <c r="D529" s="3" t="s">
        <v>2546</v>
      </c>
      <c r="E529" s="3" t="s">
        <v>2547</v>
      </c>
      <c r="F529" s="3" t="s">
        <v>13</v>
      </c>
      <c r="G529" s="7" t="s">
        <v>2518</v>
      </c>
      <c r="H529" s="4">
        <v>2021</v>
      </c>
      <c r="I529" s="2">
        <v>2020</v>
      </c>
      <c r="J529" s="2">
        <f ca="1">YEAR(TODAY())-Table1[[#This Row],[Release_year]]</f>
        <v>6</v>
      </c>
      <c r="K529" s="2" t="s">
        <v>29</v>
      </c>
      <c r="L529" s="2" t="str">
        <f>_xlfn.XLOOKUP(Table1[[#This Row],[Rating]],Ratings!A$2:A$15,Ratings!B$2:B$15)</f>
        <v>Teen</v>
      </c>
      <c r="M529" s="2" t="str">
        <f>_xlfn.XLOOKUP(Table1[[#This Row],[Rating Category]],Recommendation!A$2:A$6,Recommendation!B$2:B$6)</f>
        <v>Guidance</v>
      </c>
      <c r="N529" s="2">
        <v>121</v>
      </c>
      <c r="O529" s="2" t="str" cm="1">
        <f t="array" ref="O529">_xlfn.IFS(Table1[[#This Row],[Duration]]&lt;90,"Short",Table1[[#This Row],[Duration]]&lt;180,"Medium",Table1[[#This Row],[Duration]]&lt;=240,"Long",TRUE,"Seasons")</f>
        <v>Medium</v>
      </c>
      <c r="P529" s="3" t="s">
        <v>43</v>
      </c>
    </row>
    <row r="530" spans="1:16" ht="42">
      <c r="A530" s="2" t="s">
        <v>2548</v>
      </c>
      <c r="B530" s="2" t="s">
        <v>0</v>
      </c>
      <c r="C530" s="3" t="s">
        <v>2549</v>
      </c>
      <c r="D530" s="3" t="s">
        <v>2550</v>
      </c>
      <c r="E530" s="3" t="s">
        <v>2551</v>
      </c>
      <c r="F530" s="3" t="s">
        <v>1</v>
      </c>
      <c r="G530" s="7" t="s">
        <v>2518</v>
      </c>
      <c r="H530" s="4">
        <v>2021</v>
      </c>
      <c r="I530" s="2">
        <v>1996</v>
      </c>
      <c r="J530" s="2">
        <f ca="1">YEAR(TODAY())-Table1[[#This Row],[Release_year]]</f>
        <v>30</v>
      </c>
      <c r="K530" s="2" t="s">
        <v>124</v>
      </c>
      <c r="L530" s="2" t="str">
        <f>_xlfn.XLOOKUP(Table1[[#This Row],[Rating]],Ratings!A$2:A$15,Ratings!B$2:B$15)</f>
        <v>Adult</v>
      </c>
      <c r="M530" s="2" t="str">
        <f>_xlfn.XLOOKUP(Table1[[#This Row],[Rating Category]],Recommendation!A$2:A$6,Recommendation!B$2:B$6)</f>
        <v>Restricted</v>
      </c>
      <c r="N530" s="2">
        <v>101</v>
      </c>
      <c r="O530" s="2" t="str" cm="1">
        <f t="array" ref="O530">_xlfn.IFS(Table1[[#This Row],[Duration]]&lt;90,"Short",Table1[[#This Row],[Duration]]&lt;180,"Medium",Table1[[#This Row],[Duration]]&lt;=240,"Long",TRUE,"Seasons")</f>
        <v>Medium</v>
      </c>
      <c r="P530" s="3" t="s">
        <v>125</v>
      </c>
    </row>
    <row r="531" spans="1:16" ht="56">
      <c r="A531" s="2" t="s">
        <v>2553</v>
      </c>
      <c r="B531" s="2" t="s">
        <v>0</v>
      </c>
      <c r="C531" s="3" t="s">
        <v>2554</v>
      </c>
      <c r="D531" s="3" t="s">
        <v>2555</v>
      </c>
      <c r="E531" s="3" t="s">
        <v>2556</v>
      </c>
      <c r="F531" s="3" t="s">
        <v>1</v>
      </c>
      <c r="G531" s="7" t="s">
        <v>2518</v>
      </c>
      <c r="H531" s="4">
        <v>2021</v>
      </c>
      <c r="I531" s="2">
        <v>1964</v>
      </c>
      <c r="J531" s="2">
        <f ca="1">YEAR(TODAY())-Table1[[#This Row],[Release_year]]</f>
        <v>62</v>
      </c>
      <c r="K531" s="2" t="s">
        <v>246</v>
      </c>
      <c r="L531" s="2" t="str">
        <f>_xlfn.XLOOKUP(Table1[[#This Row],[Rating]],Ratings!A$2:A$15,Ratings!B$2:B$15)</f>
        <v>Family</v>
      </c>
      <c r="M531" s="2" t="str">
        <f>_xlfn.XLOOKUP(Table1[[#This Row],[Rating Category]],Recommendation!A$2:A$6,Recommendation!B$2:B$6)</f>
        <v>Guidance</v>
      </c>
      <c r="N531" s="2">
        <v>173</v>
      </c>
      <c r="O531" s="2" t="str" cm="1">
        <f t="array" ref="O531">_xlfn.IFS(Table1[[#This Row],[Duration]]&lt;90,"Short",Table1[[#This Row],[Duration]]&lt;180,"Medium",Table1[[#This Row],[Duration]]&lt;=240,"Long",TRUE,"Seasons")</f>
        <v>Medium</v>
      </c>
      <c r="P531" s="3" t="s">
        <v>2557</v>
      </c>
    </row>
    <row r="532" spans="1:16" ht="56">
      <c r="A532" s="2" t="s">
        <v>2558</v>
      </c>
      <c r="B532" s="2" t="s">
        <v>0</v>
      </c>
      <c r="C532" s="3" t="s">
        <v>2559</v>
      </c>
      <c r="D532" s="3" t="s">
        <v>2560</v>
      </c>
      <c r="E532" s="3" t="s">
        <v>2561</v>
      </c>
      <c r="F532" s="3" t="s">
        <v>1</v>
      </c>
      <c r="G532" s="7" t="s">
        <v>2518</v>
      </c>
      <c r="H532" s="4">
        <v>2021</v>
      </c>
      <c r="I532" s="2">
        <v>2017</v>
      </c>
      <c r="J532" s="2">
        <f ca="1">YEAR(TODAY())-Table1[[#This Row],[Release_year]]</f>
        <v>9</v>
      </c>
      <c r="K532" s="2" t="s">
        <v>124</v>
      </c>
      <c r="L532" s="2" t="str">
        <f>_xlfn.XLOOKUP(Table1[[#This Row],[Rating]],Ratings!A$2:A$15,Ratings!B$2:B$15)</f>
        <v>Adult</v>
      </c>
      <c r="M532" s="2" t="str">
        <f>_xlfn.XLOOKUP(Table1[[#This Row],[Rating Category]],Recommendation!A$2:A$6,Recommendation!B$2:B$6)</f>
        <v>Restricted</v>
      </c>
      <c r="N532" s="2">
        <v>89</v>
      </c>
      <c r="O532" s="2" t="str" cm="1">
        <f t="array" ref="O532">_xlfn.IFS(Table1[[#This Row],[Duration]]&lt;90,"Short",Table1[[#This Row],[Duration]]&lt;180,"Medium",Table1[[#This Row],[Duration]]&lt;=240,"Long",TRUE,"Seasons")</f>
        <v>Short</v>
      </c>
      <c r="P532" s="3" t="s">
        <v>384</v>
      </c>
    </row>
    <row r="533" spans="1:16" ht="70">
      <c r="A533" s="2" t="s">
        <v>2562</v>
      </c>
      <c r="B533" s="2" t="s">
        <v>0</v>
      </c>
      <c r="C533" s="3" t="s">
        <v>2563</v>
      </c>
      <c r="D533" s="3" t="s">
        <v>1773</v>
      </c>
      <c r="E533" s="3" t="s">
        <v>2564</v>
      </c>
      <c r="F533" s="3" t="s">
        <v>139</v>
      </c>
      <c r="G533" s="7" t="s">
        <v>2518</v>
      </c>
      <c r="H533" s="4">
        <v>2021</v>
      </c>
      <c r="I533" s="2">
        <v>2017</v>
      </c>
      <c r="J533" s="2">
        <f ca="1">YEAR(TODAY())-Table1[[#This Row],[Release_year]]</f>
        <v>9</v>
      </c>
      <c r="K533" s="2" t="s">
        <v>29</v>
      </c>
      <c r="L533" s="2" t="str">
        <f>_xlfn.XLOOKUP(Table1[[#This Row],[Rating]],Ratings!A$2:A$15,Ratings!B$2:B$15)</f>
        <v>Teen</v>
      </c>
      <c r="M533" s="2" t="str">
        <f>_xlfn.XLOOKUP(Table1[[#This Row],[Rating Category]],Recommendation!A$2:A$6,Recommendation!B$2:B$6)</f>
        <v>Guidance</v>
      </c>
      <c r="N533" s="2">
        <v>181</v>
      </c>
      <c r="O533" s="2" t="str" cm="1">
        <f t="array" ref="O533">_xlfn.IFS(Table1[[#This Row],[Duration]]&lt;90,"Short",Table1[[#This Row],[Duration]]&lt;180,"Medium",Table1[[#This Row],[Duration]]&lt;=240,"Long",TRUE,"Seasons")</f>
        <v>Long</v>
      </c>
      <c r="P533" s="3" t="s">
        <v>90</v>
      </c>
    </row>
    <row r="534" spans="1:16" ht="42">
      <c r="A534" s="2" t="s">
        <v>2565</v>
      </c>
      <c r="B534" s="2" t="s">
        <v>0</v>
      </c>
      <c r="C534" s="3" t="s">
        <v>2566</v>
      </c>
      <c r="D534" s="3" t="s">
        <v>1704</v>
      </c>
      <c r="E534" s="3" t="s">
        <v>2567</v>
      </c>
      <c r="F534" s="3" t="s">
        <v>1</v>
      </c>
      <c r="G534" s="7" t="s">
        <v>2518</v>
      </c>
      <c r="H534" s="4">
        <v>2021</v>
      </c>
      <c r="I534" s="2">
        <v>2016</v>
      </c>
      <c r="J534" s="2">
        <f ca="1">YEAR(TODAY())-Table1[[#This Row],[Release_year]]</f>
        <v>10</v>
      </c>
      <c r="K534" s="2" t="s">
        <v>124</v>
      </c>
      <c r="L534" s="2" t="str">
        <f>_xlfn.XLOOKUP(Table1[[#This Row],[Rating]],Ratings!A$2:A$15,Ratings!B$2:B$15)</f>
        <v>Adult</v>
      </c>
      <c r="M534" s="2" t="str">
        <f>_xlfn.XLOOKUP(Table1[[#This Row],[Rating Category]],Recommendation!A$2:A$6,Recommendation!B$2:B$6)</f>
        <v>Restricted</v>
      </c>
      <c r="N534" s="2">
        <v>99</v>
      </c>
      <c r="O534" s="2" t="str" cm="1">
        <f t="array" ref="O534">_xlfn.IFS(Table1[[#This Row],[Duration]]&lt;90,"Short",Table1[[#This Row],[Duration]]&lt;180,"Medium",Table1[[#This Row],[Duration]]&lt;=240,"Long",TRUE,"Seasons")</f>
        <v>Medium</v>
      </c>
      <c r="P534" s="3" t="s">
        <v>125</v>
      </c>
    </row>
    <row r="535" spans="1:16" ht="42">
      <c r="A535" s="2" t="s">
        <v>2568</v>
      </c>
      <c r="B535" s="2" t="s">
        <v>0</v>
      </c>
      <c r="C535" s="3" t="s">
        <v>2569</v>
      </c>
      <c r="D535" s="3" t="s">
        <v>2570</v>
      </c>
      <c r="E535" s="3" t="s">
        <v>2571</v>
      </c>
      <c r="F535" s="3" t="s">
        <v>688</v>
      </c>
      <c r="G535" s="7" t="s">
        <v>2518</v>
      </c>
      <c r="H535" s="4">
        <v>2021</v>
      </c>
      <c r="I535" s="2">
        <v>2017</v>
      </c>
      <c r="J535" s="2">
        <f ca="1">YEAR(TODAY())-Table1[[#This Row],[Release_year]]</f>
        <v>9</v>
      </c>
      <c r="K535" s="2" t="s">
        <v>124</v>
      </c>
      <c r="L535" s="2" t="str">
        <f>_xlfn.XLOOKUP(Table1[[#This Row],[Rating]],Ratings!A$2:A$15,Ratings!B$2:B$15)</f>
        <v>Adult</v>
      </c>
      <c r="M535" s="2" t="str">
        <f>_xlfn.XLOOKUP(Table1[[#This Row],[Rating Category]],Recommendation!A$2:A$6,Recommendation!B$2:B$6)</f>
        <v>Restricted</v>
      </c>
      <c r="N535" s="2">
        <v>88</v>
      </c>
      <c r="O535" s="2" t="str" cm="1">
        <f t="array" ref="O535">_xlfn.IFS(Table1[[#This Row],[Duration]]&lt;90,"Short",Table1[[#This Row],[Duration]]&lt;180,"Medium",Table1[[#This Row],[Duration]]&lt;=240,"Long",TRUE,"Seasons")</f>
        <v>Short</v>
      </c>
      <c r="P535" s="3" t="s">
        <v>307</v>
      </c>
    </row>
    <row r="536" spans="1:16" ht="56">
      <c r="A536" s="2" t="s">
        <v>2572</v>
      </c>
      <c r="B536" s="2" t="s">
        <v>0</v>
      </c>
      <c r="C536" s="3" t="s">
        <v>2573</v>
      </c>
      <c r="D536" s="3" t="s">
        <v>2574</v>
      </c>
      <c r="E536" s="3" t="s">
        <v>2575</v>
      </c>
      <c r="F536" s="3" t="s">
        <v>1</v>
      </c>
      <c r="G536" s="7" t="s">
        <v>2518</v>
      </c>
      <c r="H536" s="4">
        <v>2021</v>
      </c>
      <c r="I536" s="2">
        <v>2010</v>
      </c>
      <c r="J536" s="2">
        <f ca="1">YEAR(TODAY())-Table1[[#This Row],[Release_year]]</f>
        <v>16</v>
      </c>
      <c r="K536" s="2" t="s">
        <v>2</v>
      </c>
      <c r="L536" s="2" t="str">
        <f>_xlfn.XLOOKUP(Table1[[#This Row],[Rating]],Ratings!A$2:A$15,Ratings!B$2:B$15)</f>
        <v>Teen</v>
      </c>
      <c r="M536" s="2" t="str">
        <f>_xlfn.XLOOKUP(Table1[[#This Row],[Rating Category]],Recommendation!A$2:A$6,Recommendation!B$2:B$6)</f>
        <v>Guidance</v>
      </c>
      <c r="N536" s="2">
        <v>107</v>
      </c>
      <c r="O536" s="2" t="str" cm="1">
        <f t="array" ref="O536">_xlfn.IFS(Table1[[#This Row],[Duration]]&lt;90,"Short",Table1[[#This Row],[Duration]]&lt;180,"Medium",Table1[[#This Row],[Duration]]&lt;=240,"Long",TRUE,"Seasons")</f>
        <v>Medium</v>
      </c>
      <c r="P536" s="3" t="s">
        <v>125</v>
      </c>
    </row>
    <row r="537" spans="1:16" ht="56">
      <c r="A537" s="2" t="s">
        <v>2576</v>
      </c>
      <c r="B537" s="2" t="s">
        <v>0</v>
      </c>
      <c r="C537" s="3" t="s">
        <v>2577</v>
      </c>
      <c r="D537" s="3" t="s">
        <v>2578</v>
      </c>
      <c r="E537" s="3" t="s">
        <v>2579</v>
      </c>
      <c r="F537" s="3" t="s">
        <v>1064</v>
      </c>
      <c r="G537" s="7" t="s">
        <v>2518</v>
      </c>
      <c r="H537" s="4">
        <v>2021</v>
      </c>
      <c r="I537" s="2">
        <v>2021</v>
      </c>
      <c r="J537" s="2">
        <f ca="1">YEAR(TODAY())-Table1[[#This Row],[Release_year]]</f>
        <v>5</v>
      </c>
      <c r="K537" s="2" t="s">
        <v>29</v>
      </c>
      <c r="L537" s="2" t="str">
        <f>_xlfn.XLOOKUP(Table1[[#This Row],[Rating]],Ratings!A$2:A$15,Ratings!B$2:B$15)</f>
        <v>Teen</v>
      </c>
      <c r="M537" s="2" t="str">
        <f>_xlfn.XLOOKUP(Table1[[#This Row],[Rating Category]],Recommendation!A$2:A$6,Recommendation!B$2:B$6)</f>
        <v>Guidance</v>
      </c>
      <c r="N537" s="2">
        <v>114</v>
      </c>
      <c r="O537" s="2" t="str" cm="1">
        <f t="array" ref="O537">_xlfn.IFS(Table1[[#This Row],[Duration]]&lt;90,"Short",Table1[[#This Row],[Duration]]&lt;180,"Medium",Table1[[#This Row],[Duration]]&lt;=240,"Long",TRUE,"Seasons")</f>
        <v>Medium</v>
      </c>
      <c r="P537" s="3" t="s">
        <v>218</v>
      </c>
    </row>
    <row r="538" spans="1:16" ht="70">
      <c r="A538" s="2" t="s">
        <v>2580</v>
      </c>
      <c r="B538" s="2" t="s">
        <v>0</v>
      </c>
      <c r="C538" s="3" t="s">
        <v>2581</v>
      </c>
      <c r="D538" s="3" t="s">
        <v>2582</v>
      </c>
      <c r="E538" s="3" t="s">
        <v>2583</v>
      </c>
      <c r="F538" s="3" t="s">
        <v>2584</v>
      </c>
      <c r="G538" s="7" t="s">
        <v>2518</v>
      </c>
      <c r="H538" s="4">
        <v>2021</v>
      </c>
      <c r="I538" s="2">
        <v>2019</v>
      </c>
      <c r="J538" s="2">
        <f ca="1">YEAR(TODAY())-Table1[[#This Row],[Release_year]]</f>
        <v>7</v>
      </c>
      <c r="K538" s="2" t="s">
        <v>45</v>
      </c>
      <c r="L538" s="2" t="str">
        <f>_xlfn.XLOOKUP(Table1[[#This Row],[Rating]],Ratings!A$2:A$15,Ratings!B$2:B$15)</f>
        <v>Family</v>
      </c>
      <c r="M538" s="2" t="str">
        <f>_xlfn.XLOOKUP(Table1[[#This Row],[Rating Category]],Recommendation!A$2:A$6,Recommendation!B$2:B$6)</f>
        <v>Guidance</v>
      </c>
      <c r="N538" s="2">
        <v>96</v>
      </c>
      <c r="O538" s="2" t="str" cm="1">
        <f t="array" ref="O538">_xlfn.IFS(Table1[[#This Row],[Duration]]&lt;90,"Short",Table1[[#This Row],[Duration]]&lt;180,"Medium",Table1[[#This Row],[Duration]]&lt;=240,"Long",TRUE,"Seasons")</f>
        <v>Medium</v>
      </c>
      <c r="P538" s="3" t="s">
        <v>570</v>
      </c>
    </row>
    <row r="539" spans="1:16" ht="70">
      <c r="A539" s="2" t="s">
        <v>2585</v>
      </c>
      <c r="B539" s="2" t="s">
        <v>0</v>
      </c>
      <c r="C539" s="3" t="s">
        <v>2586</v>
      </c>
      <c r="D539" s="3" t="s">
        <v>2587</v>
      </c>
      <c r="E539" s="3" t="s">
        <v>2588</v>
      </c>
      <c r="F539" s="3" t="s">
        <v>2589</v>
      </c>
      <c r="G539" s="7" t="s">
        <v>2518</v>
      </c>
      <c r="H539" s="4">
        <v>2021</v>
      </c>
      <c r="I539" s="2">
        <v>2002</v>
      </c>
      <c r="J539" s="2">
        <f ca="1">YEAR(TODAY())-Table1[[#This Row],[Release_year]]</f>
        <v>24</v>
      </c>
      <c r="K539" s="2" t="s">
        <v>124</v>
      </c>
      <c r="L539" s="2" t="str">
        <f>_xlfn.XLOOKUP(Table1[[#This Row],[Rating]],Ratings!A$2:A$15,Ratings!B$2:B$15)</f>
        <v>Adult</v>
      </c>
      <c r="M539" s="2" t="str">
        <f>_xlfn.XLOOKUP(Table1[[#This Row],[Rating Category]],Recommendation!A$2:A$6,Recommendation!B$2:B$6)</f>
        <v>Restricted</v>
      </c>
      <c r="N539" s="2">
        <v>149</v>
      </c>
      <c r="O539" s="2" t="str" cm="1">
        <f t="array" ref="O539">_xlfn.IFS(Table1[[#This Row],[Duration]]&lt;90,"Short",Table1[[#This Row],[Duration]]&lt;180,"Medium",Table1[[#This Row],[Duration]]&lt;=240,"Long",TRUE,"Seasons")</f>
        <v>Medium</v>
      </c>
      <c r="P539" s="3" t="s">
        <v>23</v>
      </c>
    </row>
    <row r="540" spans="1:16" ht="56">
      <c r="A540" s="2" t="s">
        <v>2590</v>
      </c>
      <c r="B540" s="2" t="s">
        <v>0</v>
      </c>
      <c r="C540" s="3" t="s">
        <v>2591</v>
      </c>
      <c r="D540" s="3" t="s">
        <v>2592</v>
      </c>
      <c r="E540" s="3" t="s">
        <v>2593</v>
      </c>
      <c r="F540" s="3" t="s">
        <v>1</v>
      </c>
      <c r="G540" s="7" t="s">
        <v>2518</v>
      </c>
      <c r="H540" s="4">
        <v>2021</v>
      </c>
      <c r="I540" s="2">
        <v>2009</v>
      </c>
      <c r="J540" s="2">
        <f ca="1">YEAR(TODAY())-Table1[[#This Row],[Release_year]]</f>
        <v>17</v>
      </c>
      <c r="K540" s="2" t="s">
        <v>2</v>
      </c>
      <c r="L540" s="2" t="str">
        <f>_xlfn.XLOOKUP(Table1[[#This Row],[Rating]],Ratings!A$2:A$15,Ratings!B$2:B$15)</f>
        <v>Teen</v>
      </c>
      <c r="M540" s="2" t="str">
        <f>_xlfn.XLOOKUP(Table1[[#This Row],[Rating Category]],Recommendation!A$2:A$6,Recommendation!B$2:B$6)</f>
        <v>Guidance</v>
      </c>
      <c r="N540" s="2">
        <v>102</v>
      </c>
      <c r="O540" s="2" t="str" cm="1">
        <f t="array" ref="O540">_xlfn.IFS(Table1[[#This Row],[Duration]]&lt;90,"Short",Table1[[#This Row],[Duration]]&lt;180,"Medium",Table1[[#This Row],[Duration]]&lt;=240,"Long",TRUE,"Seasons")</f>
        <v>Medium</v>
      </c>
      <c r="P540" s="3" t="s">
        <v>1368</v>
      </c>
    </row>
    <row r="541" spans="1:16" ht="56">
      <c r="A541" s="2" t="s">
        <v>2594</v>
      </c>
      <c r="B541" s="2" t="s">
        <v>0</v>
      </c>
      <c r="C541" s="3" t="s">
        <v>2595</v>
      </c>
      <c r="D541" s="3" t="s">
        <v>2596</v>
      </c>
      <c r="E541" s="3" t="s">
        <v>2597</v>
      </c>
      <c r="F541" s="3" t="s">
        <v>1</v>
      </c>
      <c r="G541" s="7" t="s">
        <v>2518</v>
      </c>
      <c r="H541" s="4">
        <v>2021</v>
      </c>
      <c r="I541" s="2">
        <v>1999</v>
      </c>
      <c r="J541" s="2">
        <f ca="1">YEAR(TODAY())-Table1[[#This Row],[Release_year]]</f>
        <v>27</v>
      </c>
      <c r="K541" s="2" t="s">
        <v>124</v>
      </c>
      <c r="L541" s="2" t="str">
        <f>_xlfn.XLOOKUP(Table1[[#This Row],[Rating]],Ratings!A$2:A$15,Ratings!B$2:B$15)</f>
        <v>Adult</v>
      </c>
      <c r="M541" s="2" t="str">
        <f>_xlfn.XLOOKUP(Table1[[#This Row],[Rating Category]],Recommendation!A$2:A$6,Recommendation!B$2:B$6)</f>
        <v>Restricted</v>
      </c>
      <c r="N541" s="2">
        <v>83</v>
      </c>
      <c r="O541" s="2" t="str" cm="1">
        <f t="array" ref="O541">_xlfn.IFS(Table1[[#This Row],[Duration]]&lt;90,"Short",Table1[[#This Row],[Duration]]&lt;180,"Medium",Table1[[#This Row],[Duration]]&lt;=240,"Long",TRUE,"Seasons")</f>
        <v>Short</v>
      </c>
      <c r="P541" s="3" t="s">
        <v>125</v>
      </c>
    </row>
    <row r="542" spans="1:16" ht="42">
      <c r="A542" s="2" t="s">
        <v>2598</v>
      </c>
      <c r="B542" s="2" t="s">
        <v>0</v>
      </c>
      <c r="C542" s="3" t="s">
        <v>2599</v>
      </c>
      <c r="D542" s="3" t="s">
        <v>2600</v>
      </c>
      <c r="E542" s="3" t="s">
        <v>2601</v>
      </c>
      <c r="F542" s="3" t="s">
        <v>13</v>
      </c>
      <c r="G542" s="7" t="s">
        <v>2518</v>
      </c>
      <c r="H542" s="4">
        <v>2021</v>
      </c>
      <c r="I542" s="2">
        <v>2016</v>
      </c>
      <c r="J542" s="2">
        <f ca="1">YEAR(TODAY())-Table1[[#This Row],[Release_year]]</f>
        <v>10</v>
      </c>
      <c r="K542" s="2" t="s">
        <v>29</v>
      </c>
      <c r="L542" s="2" t="str">
        <f>_xlfn.XLOOKUP(Table1[[#This Row],[Rating]],Ratings!A$2:A$15,Ratings!B$2:B$15)</f>
        <v>Teen</v>
      </c>
      <c r="M542" s="2" t="str">
        <f>_xlfn.XLOOKUP(Table1[[#This Row],[Rating Category]],Recommendation!A$2:A$6,Recommendation!B$2:B$6)</f>
        <v>Guidance</v>
      </c>
      <c r="N542" s="2">
        <v>98</v>
      </c>
      <c r="O542" s="2" t="str" cm="1">
        <f t="array" ref="O542">_xlfn.IFS(Table1[[#This Row],[Duration]]&lt;90,"Short",Table1[[#This Row],[Duration]]&lt;180,"Medium",Table1[[#This Row],[Duration]]&lt;=240,"Long",TRUE,"Seasons")</f>
        <v>Medium</v>
      </c>
      <c r="P542" s="3" t="s">
        <v>89</v>
      </c>
    </row>
    <row r="543" spans="1:16" ht="14">
      <c r="A543" s="2" t="s">
        <v>2602</v>
      </c>
      <c r="B543" s="2" t="s">
        <v>0</v>
      </c>
      <c r="C543" s="3" t="s">
        <v>2603</v>
      </c>
      <c r="D543" s="3" t="s">
        <v>2604</v>
      </c>
      <c r="E543" s="3" t="s">
        <v>2605</v>
      </c>
      <c r="F543" s="3" t="s">
        <v>1</v>
      </c>
      <c r="G543" s="7" t="s">
        <v>2518</v>
      </c>
      <c r="H543" s="4">
        <v>2021</v>
      </c>
      <c r="I543" s="2">
        <v>2017</v>
      </c>
      <c r="J543" s="2">
        <f ca="1">YEAR(TODAY())-Table1[[#This Row],[Release_year]]</f>
        <v>9</v>
      </c>
      <c r="K543" s="2" t="s">
        <v>7</v>
      </c>
      <c r="L543" s="2" t="str">
        <f>_xlfn.XLOOKUP(Table1[[#This Row],[Rating]],Ratings!A$2:A$15,Ratings!B$2:B$15)</f>
        <v>Adult</v>
      </c>
      <c r="M543" s="2" t="str">
        <f>_xlfn.XLOOKUP(Table1[[#This Row],[Rating Category]],Recommendation!A$2:A$6,Recommendation!B$2:B$6)</f>
        <v>Restricted</v>
      </c>
      <c r="N543" s="2">
        <v>83</v>
      </c>
      <c r="O543" s="2" t="str" cm="1">
        <f t="array" ref="O543">_xlfn.IFS(Table1[[#This Row],[Duration]]&lt;90,"Short",Table1[[#This Row],[Duration]]&lt;180,"Medium",Table1[[#This Row],[Duration]]&lt;=240,"Long",TRUE,"Seasons")</f>
        <v>Short</v>
      </c>
      <c r="P543" s="3" t="s">
        <v>3</v>
      </c>
    </row>
    <row r="544" spans="1:16" ht="56">
      <c r="A544" s="2" t="s">
        <v>2606</v>
      </c>
      <c r="B544" s="2" t="s">
        <v>0</v>
      </c>
      <c r="C544" s="3" t="s">
        <v>2607</v>
      </c>
      <c r="D544" s="3" t="s">
        <v>2608</v>
      </c>
      <c r="E544" s="3" t="s">
        <v>2609</v>
      </c>
      <c r="F544" s="3" t="s">
        <v>225</v>
      </c>
      <c r="G544" s="7" t="s">
        <v>2518</v>
      </c>
      <c r="H544" s="4">
        <v>2021</v>
      </c>
      <c r="I544" s="2">
        <v>2008</v>
      </c>
      <c r="J544" s="2">
        <f ca="1">YEAR(TODAY())-Table1[[#This Row],[Release_year]]</f>
        <v>18</v>
      </c>
      <c r="K544" s="2" t="s">
        <v>2</v>
      </c>
      <c r="L544" s="2" t="str">
        <f>_xlfn.XLOOKUP(Table1[[#This Row],[Rating]],Ratings!A$2:A$15,Ratings!B$2:B$15)</f>
        <v>Teen</v>
      </c>
      <c r="M544" s="2" t="str">
        <f>_xlfn.XLOOKUP(Table1[[#This Row],[Rating Category]],Recommendation!A$2:A$6,Recommendation!B$2:B$6)</f>
        <v>Guidance</v>
      </c>
      <c r="N544" s="2">
        <v>104</v>
      </c>
      <c r="O544" s="2" t="str" cm="1">
        <f t="array" ref="O544">_xlfn.IFS(Table1[[#This Row],[Duration]]&lt;90,"Short",Table1[[#This Row],[Duration]]&lt;180,"Medium",Table1[[#This Row],[Duration]]&lt;=240,"Long",TRUE,"Seasons")</f>
        <v>Medium</v>
      </c>
      <c r="P544" s="3" t="s">
        <v>254</v>
      </c>
    </row>
    <row r="545" spans="1:16" ht="70">
      <c r="A545" s="2" t="s">
        <v>2610</v>
      </c>
      <c r="B545" s="2" t="s">
        <v>0</v>
      </c>
      <c r="C545" s="3" t="s">
        <v>2611</v>
      </c>
      <c r="D545" s="3" t="s">
        <v>2612</v>
      </c>
      <c r="E545" s="3" t="s">
        <v>2613</v>
      </c>
      <c r="F545" s="3" t="s">
        <v>2614</v>
      </c>
      <c r="G545" s="7" t="s">
        <v>2615</v>
      </c>
      <c r="H545" s="4">
        <v>2021</v>
      </c>
      <c r="I545" s="2">
        <v>2018</v>
      </c>
      <c r="J545" s="2">
        <f ca="1">YEAR(TODAY())-Table1[[#This Row],[Release_year]]</f>
        <v>8</v>
      </c>
      <c r="K545" s="2" t="s">
        <v>2</v>
      </c>
      <c r="L545" s="2" t="str">
        <f>_xlfn.XLOOKUP(Table1[[#This Row],[Rating]],Ratings!A$2:A$15,Ratings!B$2:B$15)</f>
        <v>Teen</v>
      </c>
      <c r="M545" s="2" t="str">
        <f>_xlfn.XLOOKUP(Table1[[#This Row],[Rating Category]],Recommendation!A$2:A$6,Recommendation!B$2:B$6)</f>
        <v>Guidance</v>
      </c>
      <c r="N545" s="2">
        <v>111</v>
      </c>
      <c r="O545" s="2" t="str" cm="1">
        <f t="array" ref="O545">_xlfn.IFS(Table1[[#This Row],[Duration]]&lt;90,"Short",Table1[[#This Row],[Duration]]&lt;180,"Medium",Table1[[#This Row],[Duration]]&lt;=240,"Long",TRUE,"Seasons")</f>
        <v>Medium</v>
      </c>
      <c r="P545" s="3" t="s">
        <v>251</v>
      </c>
    </row>
    <row r="546" spans="1:16" ht="56">
      <c r="A546" s="2" t="s">
        <v>2616</v>
      </c>
      <c r="B546" s="2" t="s">
        <v>0</v>
      </c>
      <c r="C546" s="3" t="s">
        <v>2617</v>
      </c>
      <c r="D546" s="3" t="s">
        <v>2618</v>
      </c>
      <c r="E546" s="3" t="s">
        <v>2619</v>
      </c>
      <c r="F546" s="3" t="s">
        <v>28</v>
      </c>
      <c r="G546" s="7" t="s">
        <v>2615</v>
      </c>
      <c r="H546" s="4">
        <v>2021</v>
      </c>
      <c r="I546" s="2">
        <v>2020</v>
      </c>
      <c r="J546" s="2">
        <f ca="1">YEAR(TODAY())-Table1[[#This Row],[Release_year]]</f>
        <v>6</v>
      </c>
      <c r="K546" s="2" t="s">
        <v>7</v>
      </c>
      <c r="L546" s="2" t="str">
        <f>_xlfn.XLOOKUP(Table1[[#This Row],[Rating]],Ratings!A$2:A$15,Ratings!B$2:B$15)</f>
        <v>Adult</v>
      </c>
      <c r="M546" s="2" t="str">
        <f>_xlfn.XLOOKUP(Table1[[#This Row],[Rating Category]],Recommendation!A$2:A$6,Recommendation!B$2:B$6)</f>
        <v>Restricted</v>
      </c>
      <c r="N546" s="2">
        <v>98</v>
      </c>
      <c r="O546" s="2" t="str" cm="1">
        <f t="array" ref="O546">_xlfn.IFS(Table1[[#This Row],[Duration]]&lt;90,"Short",Table1[[#This Row],[Duration]]&lt;180,"Medium",Table1[[#This Row],[Duration]]&lt;=240,"Long",TRUE,"Seasons")</f>
        <v>Medium</v>
      </c>
      <c r="P546" s="3" t="s">
        <v>183</v>
      </c>
    </row>
    <row r="547" spans="1:16" ht="14">
      <c r="A547" s="2" t="s">
        <v>2620</v>
      </c>
      <c r="B547" s="2" t="s">
        <v>0</v>
      </c>
      <c r="C547" s="3" t="s">
        <v>2621</v>
      </c>
      <c r="D547" s="3" t="s">
        <v>2622</v>
      </c>
      <c r="E547" s="3" t="s">
        <v>2623</v>
      </c>
      <c r="F547" s="3" t="s">
        <v>1</v>
      </c>
      <c r="G547" s="7" t="s">
        <v>2624</v>
      </c>
      <c r="H547" s="4">
        <v>2021</v>
      </c>
      <c r="I547" s="2">
        <v>2021</v>
      </c>
      <c r="J547" s="2">
        <f ca="1">YEAR(TODAY())-Table1[[#This Row],[Release_year]]</f>
        <v>5</v>
      </c>
      <c r="K547" s="2" t="s">
        <v>45</v>
      </c>
      <c r="L547" s="2" t="str">
        <f>_xlfn.XLOOKUP(Table1[[#This Row],[Rating]],Ratings!A$2:A$15,Ratings!B$2:B$15)</f>
        <v>Family</v>
      </c>
      <c r="M547" s="2" t="str">
        <f>_xlfn.XLOOKUP(Table1[[#This Row],[Rating Category]],Recommendation!A$2:A$6,Recommendation!B$2:B$6)</f>
        <v>Guidance</v>
      </c>
      <c r="N547" s="2">
        <v>93</v>
      </c>
      <c r="O547" s="2" t="str" cm="1">
        <f t="array" ref="O547">_xlfn.IFS(Table1[[#This Row],[Duration]]&lt;90,"Short",Table1[[#This Row],[Duration]]&lt;180,"Medium",Table1[[#This Row],[Duration]]&lt;=240,"Long",TRUE,"Seasons")</f>
        <v>Medium</v>
      </c>
      <c r="P547" s="3" t="s">
        <v>3</v>
      </c>
    </row>
    <row r="548" spans="1:16" ht="56">
      <c r="A548" s="2" t="s">
        <v>2625</v>
      </c>
      <c r="B548" s="2" t="s">
        <v>0</v>
      </c>
      <c r="C548" s="3" t="s">
        <v>2626</v>
      </c>
      <c r="D548" s="3" t="s">
        <v>2627</v>
      </c>
      <c r="E548" s="3" t="s">
        <v>2628</v>
      </c>
      <c r="F548" s="3" t="s">
        <v>2382</v>
      </c>
      <c r="G548" s="7" t="s">
        <v>2624</v>
      </c>
      <c r="H548" s="4">
        <v>2021</v>
      </c>
      <c r="I548" s="2">
        <v>2021</v>
      </c>
      <c r="J548" s="2">
        <f ca="1">YEAR(TODAY())-Table1[[#This Row],[Release_year]]</f>
        <v>5</v>
      </c>
      <c r="K548" s="2" t="s">
        <v>58</v>
      </c>
      <c r="L548" s="2" t="str">
        <f>_xlfn.XLOOKUP(Table1[[#This Row],[Rating]],Ratings!A$2:A$15,Ratings!B$2:B$15)</f>
        <v>Kids</v>
      </c>
      <c r="M548" s="2" t="str">
        <f>_xlfn.XLOOKUP(Table1[[#This Row],[Rating Category]],Recommendation!A$2:A$6,Recommendation!B$2:B$6)</f>
        <v>Safe</v>
      </c>
      <c r="N548" s="2">
        <v>73</v>
      </c>
      <c r="O548" s="2" t="str" cm="1">
        <f t="array" ref="O548">_xlfn.IFS(Table1[[#This Row],[Duration]]&lt;90,"Short",Table1[[#This Row],[Duration]]&lt;180,"Medium",Table1[[#This Row],[Duration]]&lt;=240,"Long",TRUE,"Seasons")</f>
        <v>Short</v>
      </c>
      <c r="P548" s="3" t="s">
        <v>17</v>
      </c>
    </row>
    <row r="549" spans="1:16" ht="56">
      <c r="A549" s="2" t="s">
        <v>2629</v>
      </c>
      <c r="B549" s="2" t="s">
        <v>0</v>
      </c>
      <c r="C549" s="3" t="s">
        <v>2630</v>
      </c>
      <c r="D549" s="3" t="s">
        <v>2631</v>
      </c>
      <c r="E549" s="3" t="s">
        <v>2632</v>
      </c>
      <c r="F549" s="3" t="s">
        <v>2633</v>
      </c>
      <c r="G549" s="7" t="s">
        <v>2634</v>
      </c>
      <c r="H549" s="4">
        <v>2021</v>
      </c>
      <c r="I549" s="2">
        <v>2013</v>
      </c>
      <c r="J549" s="2">
        <f ca="1">YEAR(TODAY())-Table1[[#This Row],[Release_year]]</f>
        <v>13</v>
      </c>
      <c r="K549" s="2" t="s">
        <v>2</v>
      </c>
      <c r="L549" s="2" t="str">
        <f>_xlfn.XLOOKUP(Table1[[#This Row],[Rating]],Ratings!A$2:A$15,Ratings!B$2:B$15)</f>
        <v>Teen</v>
      </c>
      <c r="M549" s="2" t="str">
        <f>_xlfn.XLOOKUP(Table1[[#This Row],[Rating Category]],Recommendation!A$2:A$6,Recommendation!B$2:B$6)</f>
        <v>Guidance</v>
      </c>
      <c r="N549" s="2">
        <v>141</v>
      </c>
      <c r="O549" s="2" t="str" cm="1">
        <f t="array" ref="O549">_xlfn.IFS(Table1[[#This Row],[Duration]]&lt;90,"Short",Table1[[#This Row],[Duration]]&lt;180,"Medium",Table1[[#This Row],[Duration]]&lt;=240,"Long",TRUE,"Seasons")</f>
        <v>Medium</v>
      </c>
      <c r="P549" s="3" t="s">
        <v>43</v>
      </c>
    </row>
    <row r="550" spans="1:16" ht="42">
      <c r="A550" s="2" t="s">
        <v>2635</v>
      </c>
      <c r="B550" s="2" t="s">
        <v>0</v>
      </c>
      <c r="C550" s="3" t="s">
        <v>2636</v>
      </c>
      <c r="D550" s="3" t="s">
        <v>2637</v>
      </c>
      <c r="E550" s="3" t="s">
        <v>2638</v>
      </c>
      <c r="F550" s="3" t="s">
        <v>1</v>
      </c>
      <c r="G550" s="7" t="s">
        <v>2639</v>
      </c>
      <c r="H550" s="4">
        <v>2021</v>
      </c>
      <c r="I550" s="2">
        <v>2012</v>
      </c>
      <c r="J550" s="2">
        <f ca="1">YEAR(TODAY())-Table1[[#This Row],[Release_year]]</f>
        <v>14</v>
      </c>
      <c r="K550" s="2" t="s">
        <v>124</v>
      </c>
      <c r="L550" s="2" t="str">
        <f>_xlfn.XLOOKUP(Table1[[#This Row],[Rating]],Ratings!A$2:A$15,Ratings!B$2:B$15)</f>
        <v>Adult</v>
      </c>
      <c r="M550" s="2" t="str">
        <f>_xlfn.XLOOKUP(Table1[[#This Row],[Rating Category]],Recommendation!A$2:A$6,Recommendation!B$2:B$6)</f>
        <v>Restricted</v>
      </c>
      <c r="N550" s="2">
        <v>116</v>
      </c>
      <c r="O550" s="2" t="str" cm="1">
        <f t="array" ref="O550">_xlfn.IFS(Table1[[#This Row],[Duration]]&lt;90,"Short",Table1[[#This Row],[Duration]]&lt;180,"Medium",Table1[[#This Row],[Duration]]&lt;=240,"Long",TRUE,"Seasons")</f>
        <v>Medium</v>
      </c>
      <c r="P550" s="3" t="s">
        <v>251</v>
      </c>
    </row>
    <row r="551" spans="1:16" ht="56">
      <c r="A551" s="2" t="s">
        <v>2640</v>
      </c>
      <c r="B551" s="2" t="s">
        <v>0</v>
      </c>
      <c r="C551" s="3" t="s">
        <v>2641</v>
      </c>
      <c r="D551" s="3" t="s">
        <v>2642</v>
      </c>
      <c r="E551" s="3" t="s">
        <v>2643</v>
      </c>
      <c r="F551" s="3" t="s">
        <v>1</v>
      </c>
      <c r="G551" s="7" t="s">
        <v>2644</v>
      </c>
      <c r="H551" s="4">
        <v>2021</v>
      </c>
      <c r="I551" s="2">
        <v>2021</v>
      </c>
      <c r="J551" s="2">
        <f ca="1">YEAR(TODAY())-Table1[[#This Row],[Release_year]]</f>
        <v>5</v>
      </c>
      <c r="K551" s="2" t="s">
        <v>45</v>
      </c>
      <c r="L551" s="2" t="str">
        <f>_xlfn.XLOOKUP(Table1[[#This Row],[Rating]],Ratings!A$2:A$15,Ratings!B$2:B$15)</f>
        <v>Family</v>
      </c>
      <c r="M551" s="2" t="str">
        <f>_xlfn.XLOOKUP(Table1[[#This Row],[Rating Category]],Recommendation!A$2:A$6,Recommendation!B$2:B$6)</f>
        <v>Guidance</v>
      </c>
      <c r="N551" s="2">
        <v>98</v>
      </c>
      <c r="O551" s="2" t="str" cm="1">
        <f t="array" ref="O551">_xlfn.IFS(Table1[[#This Row],[Duration]]&lt;90,"Short",Table1[[#This Row],[Duration]]&lt;180,"Medium",Table1[[#This Row],[Duration]]&lt;=240,"Long",TRUE,"Seasons")</f>
        <v>Medium</v>
      </c>
      <c r="P551" s="3" t="s">
        <v>2645</v>
      </c>
    </row>
    <row r="552" spans="1:16" ht="42">
      <c r="A552" s="2" t="s">
        <v>2646</v>
      </c>
      <c r="B552" s="2" t="s">
        <v>0</v>
      </c>
      <c r="C552" s="3" t="s">
        <v>2647</v>
      </c>
      <c r="D552" s="3" t="s">
        <v>2648</v>
      </c>
      <c r="E552" s="3" t="s">
        <v>2649</v>
      </c>
      <c r="F552" s="3" t="s">
        <v>2650</v>
      </c>
      <c r="G552" s="7" t="s">
        <v>2644</v>
      </c>
      <c r="H552" s="4">
        <v>2021</v>
      </c>
      <c r="I552" s="2">
        <v>1998</v>
      </c>
      <c r="J552" s="2">
        <f ca="1">YEAR(TODAY())-Table1[[#This Row],[Release_year]]</f>
        <v>28</v>
      </c>
      <c r="K552" s="2" t="s">
        <v>7</v>
      </c>
      <c r="L552" s="2" t="str">
        <f>_xlfn.XLOOKUP(Table1[[#This Row],[Rating]],Ratings!A$2:A$15,Ratings!B$2:B$15)</f>
        <v>Adult</v>
      </c>
      <c r="M552" s="2" t="str">
        <f>_xlfn.XLOOKUP(Table1[[#This Row],[Rating Category]],Recommendation!A$2:A$6,Recommendation!B$2:B$6)</f>
        <v>Restricted</v>
      </c>
      <c r="N552" s="2">
        <v>95</v>
      </c>
      <c r="O552" s="2" t="str" cm="1">
        <f t="array" ref="O552">_xlfn.IFS(Table1[[#This Row],[Duration]]&lt;90,"Short",Table1[[#This Row],[Duration]]&lt;180,"Medium",Table1[[#This Row],[Duration]]&lt;=240,"Long",TRUE,"Seasons")</f>
        <v>Medium</v>
      </c>
      <c r="P552" s="3" t="s">
        <v>922</v>
      </c>
    </row>
    <row r="553" spans="1:16" ht="42">
      <c r="A553" s="2" t="s">
        <v>2651</v>
      </c>
      <c r="B553" s="2" t="s">
        <v>0</v>
      </c>
      <c r="C553" s="3" t="s">
        <v>2652</v>
      </c>
      <c r="D553" s="3" t="s">
        <v>2653</v>
      </c>
      <c r="E553" s="3" t="s">
        <v>2654</v>
      </c>
      <c r="F553" s="3" t="s">
        <v>53</v>
      </c>
      <c r="G553" s="7" t="s">
        <v>2644</v>
      </c>
      <c r="H553" s="4">
        <v>2021</v>
      </c>
      <c r="I553" s="2">
        <v>2020</v>
      </c>
      <c r="J553" s="2">
        <f ca="1">YEAR(TODAY())-Table1[[#This Row],[Release_year]]</f>
        <v>6</v>
      </c>
      <c r="K553" s="2" t="s">
        <v>29</v>
      </c>
      <c r="L553" s="2" t="str">
        <f>_xlfn.XLOOKUP(Table1[[#This Row],[Rating]],Ratings!A$2:A$15,Ratings!B$2:B$15)</f>
        <v>Teen</v>
      </c>
      <c r="M553" s="2" t="str">
        <f>_xlfn.XLOOKUP(Table1[[#This Row],[Rating Category]],Recommendation!A$2:A$6,Recommendation!B$2:B$6)</f>
        <v>Guidance</v>
      </c>
      <c r="N553" s="2">
        <v>93</v>
      </c>
      <c r="O553" s="2" t="str" cm="1">
        <f t="array" ref="O553">_xlfn.IFS(Table1[[#This Row],[Duration]]&lt;90,"Short",Table1[[#This Row],[Duration]]&lt;180,"Medium",Table1[[#This Row],[Duration]]&lt;=240,"Long",TRUE,"Seasons")</f>
        <v>Medium</v>
      </c>
      <c r="P553" s="3" t="s">
        <v>43</v>
      </c>
    </row>
    <row r="554" spans="1:16" ht="56">
      <c r="A554" s="2" t="s">
        <v>2655</v>
      </c>
      <c r="B554" s="2" t="s">
        <v>0</v>
      </c>
      <c r="C554" s="3" t="s">
        <v>2656</v>
      </c>
      <c r="D554" s="3" t="s">
        <v>2657</v>
      </c>
      <c r="E554" s="3" t="s">
        <v>2658</v>
      </c>
      <c r="F554" s="3" t="s">
        <v>248</v>
      </c>
      <c r="G554" s="7" t="s">
        <v>2644</v>
      </c>
      <c r="H554" s="4">
        <v>2021</v>
      </c>
      <c r="I554" s="2">
        <v>2020</v>
      </c>
      <c r="J554" s="2">
        <f ca="1">YEAR(TODAY())-Table1[[#This Row],[Release_year]]</f>
        <v>6</v>
      </c>
      <c r="K554" s="2" t="s">
        <v>7</v>
      </c>
      <c r="L554" s="2" t="str">
        <f>_xlfn.XLOOKUP(Table1[[#This Row],[Rating]],Ratings!A$2:A$15,Ratings!B$2:B$15)</f>
        <v>Adult</v>
      </c>
      <c r="M554" s="2" t="str">
        <f>_xlfn.XLOOKUP(Table1[[#This Row],[Rating Category]],Recommendation!A$2:A$6,Recommendation!B$2:B$6)</f>
        <v>Restricted</v>
      </c>
      <c r="N554" s="2">
        <v>97</v>
      </c>
      <c r="O554" s="2" t="str" cm="1">
        <f t="array" ref="O554">_xlfn.IFS(Table1[[#This Row],[Duration]]&lt;90,"Short",Table1[[#This Row],[Duration]]&lt;180,"Medium",Table1[[#This Row],[Duration]]&lt;=240,"Long",TRUE,"Seasons")</f>
        <v>Medium</v>
      </c>
      <c r="P554" s="3" t="s">
        <v>56</v>
      </c>
    </row>
    <row r="555" spans="1:16" ht="70">
      <c r="A555" s="2" t="s">
        <v>2659</v>
      </c>
      <c r="B555" s="2" t="s">
        <v>0</v>
      </c>
      <c r="C555" s="3" t="s">
        <v>2660</v>
      </c>
      <c r="D555" s="3" t="s">
        <v>2661</v>
      </c>
      <c r="E555" s="3" t="s">
        <v>2662</v>
      </c>
      <c r="F555" s="3" t="s">
        <v>13</v>
      </c>
      <c r="G555" s="7" t="s">
        <v>2644</v>
      </c>
      <c r="H555" s="4">
        <v>2021</v>
      </c>
      <c r="I555" s="2">
        <v>2021</v>
      </c>
      <c r="J555" s="2">
        <f ca="1">YEAR(TODAY())-Table1[[#This Row],[Release_year]]</f>
        <v>5</v>
      </c>
      <c r="K555" s="2" t="s">
        <v>45</v>
      </c>
      <c r="L555" s="2" t="str">
        <f>_xlfn.XLOOKUP(Table1[[#This Row],[Rating]],Ratings!A$2:A$15,Ratings!B$2:B$15)</f>
        <v>Family</v>
      </c>
      <c r="M555" s="2" t="str">
        <f>_xlfn.XLOOKUP(Table1[[#This Row],[Rating Category]],Recommendation!A$2:A$6,Recommendation!B$2:B$6)</f>
        <v>Guidance</v>
      </c>
      <c r="N555" s="2">
        <v>114</v>
      </c>
      <c r="O555" s="2" t="str" cm="1">
        <f t="array" ref="O555">_xlfn.IFS(Table1[[#This Row],[Duration]]&lt;90,"Short",Table1[[#This Row],[Duration]]&lt;180,"Medium",Table1[[#This Row],[Duration]]&lt;=240,"Long",TRUE,"Seasons")</f>
        <v>Medium</v>
      </c>
      <c r="P555" s="3" t="s">
        <v>192</v>
      </c>
    </row>
    <row r="556" spans="1:16" ht="56">
      <c r="A556" s="2" t="s">
        <v>2663</v>
      </c>
      <c r="B556" s="2" t="s">
        <v>0</v>
      </c>
      <c r="C556" s="3" t="s">
        <v>2664</v>
      </c>
      <c r="D556" s="3" t="s">
        <v>2665</v>
      </c>
      <c r="E556" s="3" t="s">
        <v>2666</v>
      </c>
      <c r="F556" s="3" t="s">
        <v>658</v>
      </c>
      <c r="G556" s="7" t="s">
        <v>2667</v>
      </c>
      <c r="H556" s="4">
        <v>2021</v>
      </c>
      <c r="I556" s="2">
        <v>2021</v>
      </c>
      <c r="J556" s="2">
        <f ca="1">YEAR(TODAY())-Table1[[#This Row],[Release_year]]</f>
        <v>5</v>
      </c>
      <c r="K556" s="2" t="s">
        <v>29</v>
      </c>
      <c r="L556" s="2" t="str">
        <f>_xlfn.XLOOKUP(Table1[[#This Row],[Rating]],Ratings!A$2:A$15,Ratings!B$2:B$15)</f>
        <v>Teen</v>
      </c>
      <c r="M556" s="2" t="str">
        <f>_xlfn.XLOOKUP(Table1[[#This Row],[Rating Category]],Recommendation!A$2:A$6,Recommendation!B$2:B$6)</f>
        <v>Guidance</v>
      </c>
      <c r="N556" s="2">
        <v>100</v>
      </c>
      <c r="O556" s="2" t="str" cm="1">
        <f t="array" ref="O556">_xlfn.IFS(Table1[[#This Row],[Duration]]&lt;90,"Short",Table1[[#This Row],[Duration]]&lt;180,"Medium",Table1[[#This Row],[Duration]]&lt;=240,"Long",TRUE,"Seasons")</f>
        <v>Medium</v>
      </c>
      <c r="P556" s="3" t="s">
        <v>218</v>
      </c>
    </row>
    <row r="557" spans="1:16" ht="42">
      <c r="A557" s="2" t="s">
        <v>2668</v>
      </c>
      <c r="B557" s="2" t="s">
        <v>0</v>
      </c>
      <c r="C557" s="3" t="s">
        <v>2669</v>
      </c>
      <c r="D557" s="3" t="s">
        <v>2670</v>
      </c>
      <c r="E557" s="3" t="s">
        <v>2671</v>
      </c>
      <c r="F557" s="3" t="s">
        <v>2672</v>
      </c>
      <c r="G557" s="7" t="s">
        <v>2667</v>
      </c>
      <c r="H557" s="4">
        <v>2021</v>
      </c>
      <c r="I557" s="2">
        <v>2021</v>
      </c>
      <c r="J557" s="2">
        <f ca="1">YEAR(TODAY())-Table1[[#This Row],[Release_year]]</f>
        <v>5</v>
      </c>
      <c r="K557" s="2" t="s">
        <v>87</v>
      </c>
      <c r="L557" s="2" t="str">
        <f>_xlfn.XLOOKUP(Table1[[#This Row],[Rating]],Ratings!A$2:A$15,Ratings!B$2:B$15)</f>
        <v>Kids</v>
      </c>
      <c r="M557" s="2" t="str">
        <f>_xlfn.XLOOKUP(Table1[[#This Row],[Rating Category]],Recommendation!A$2:A$6,Recommendation!B$2:B$6)</f>
        <v>Safe</v>
      </c>
      <c r="N557" s="2">
        <v>105</v>
      </c>
      <c r="O557" s="2" t="str" cm="1">
        <f t="array" ref="O557">_xlfn.IFS(Table1[[#This Row],[Duration]]&lt;90,"Short",Table1[[#This Row],[Duration]]&lt;180,"Medium",Table1[[#This Row],[Duration]]&lt;=240,"Long",TRUE,"Seasons")</f>
        <v>Medium</v>
      </c>
      <c r="P557" s="3" t="s">
        <v>46</v>
      </c>
    </row>
    <row r="558" spans="1:16" ht="14">
      <c r="A558" s="2" t="s">
        <v>2673</v>
      </c>
      <c r="B558" s="2" t="s">
        <v>0</v>
      </c>
      <c r="C558" s="3" t="s">
        <v>2674</v>
      </c>
      <c r="D558" s="3" t="s">
        <v>2675</v>
      </c>
      <c r="E558" s="3" t="s">
        <v>2676</v>
      </c>
      <c r="F558" s="3" t="s">
        <v>5</v>
      </c>
      <c r="G558" s="7" t="s">
        <v>2677</v>
      </c>
      <c r="H558" s="4">
        <v>2021</v>
      </c>
      <c r="I558" s="2">
        <v>2021</v>
      </c>
      <c r="J558" s="2">
        <f ca="1">YEAR(TODAY())-Table1[[#This Row],[Release_year]]</f>
        <v>5</v>
      </c>
      <c r="K558" s="2" t="s">
        <v>7</v>
      </c>
      <c r="L558" s="2" t="str">
        <f>_xlfn.XLOOKUP(Table1[[#This Row],[Rating]],Ratings!A$2:A$15,Ratings!B$2:B$15)</f>
        <v>Adult</v>
      </c>
      <c r="M558" s="2" t="str">
        <f>_xlfn.XLOOKUP(Table1[[#This Row],[Rating Category]],Recommendation!A$2:A$6,Recommendation!B$2:B$6)</f>
        <v>Restricted</v>
      </c>
      <c r="N558" s="2">
        <v>60</v>
      </c>
      <c r="O558" s="2" t="str" cm="1">
        <f t="array" ref="O558">_xlfn.IFS(Table1[[#This Row],[Duration]]&lt;90,"Short",Table1[[#This Row],[Duration]]&lt;180,"Medium",Table1[[#This Row],[Duration]]&lt;=240,"Long",TRUE,"Seasons")</f>
        <v>Short</v>
      </c>
      <c r="P558" s="3" t="s">
        <v>683</v>
      </c>
    </row>
    <row r="559" spans="1:16" ht="70">
      <c r="A559" s="2" t="s">
        <v>2678</v>
      </c>
      <c r="B559" s="2" t="s">
        <v>4</v>
      </c>
      <c r="C559" s="3" t="s">
        <v>2679</v>
      </c>
      <c r="D559" s="3" t="s">
        <v>2680</v>
      </c>
      <c r="E559" s="3" t="s">
        <v>2681</v>
      </c>
      <c r="F559" s="3" t="s">
        <v>235</v>
      </c>
      <c r="G559" s="7" t="s">
        <v>2677</v>
      </c>
      <c r="H559" s="4">
        <v>2021</v>
      </c>
      <c r="I559" s="2">
        <v>2021</v>
      </c>
      <c r="J559" s="2">
        <f ca="1">YEAR(TODAY())-Table1[[#This Row],[Release_year]]</f>
        <v>5</v>
      </c>
      <c r="K559" s="2" t="s">
        <v>29</v>
      </c>
      <c r="L559" s="2" t="str">
        <f>_xlfn.XLOOKUP(Table1[[#This Row],[Rating]],Ratings!A$2:A$15,Ratings!B$2:B$15)</f>
        <v>Teen</v>
      </c>
      <c r="M559" s="2" t="str">
        <f>_xlfn.XLOOKUP(Table1[[#This Row],[Rating Category]],Recommendation!A$2:A$6,Recommendation!B$2:B$6)</f>
        <v>Guidance</v>
      </c>
      <c r="N559" s="2" t="s">
        <v>150</v>
      </c>
      <c r="O559" s="2" t="str" cm="1">
        <f t="array" ref="O559">_xlfn.IFS(Table1[[#This Row],[Duration]]&lt;90,"Short",Table1[[#This Row],[Duration]]&lt;180,"Medium",Table1[[#This Row],[Duration]]&lt;=240,"Long",TRUE,"Seasons")</f>
        <v>Seasons</v>
      </c>
      <c r="P559" s="3" t="s">
        <v>2682</v>
      </c>
    </row>
    <row r="560" spans="1:16" ht="70">
      <c r="A560" s="2" t="s">
        <v>2683</v>
      </c>
      <c r="B560" s="2" t="s">
        <v>0</v>
      </c>
      <c r="C560" s="3" t="s">
        <v>2684</v>
      </c>
      <c r="D560" s="3" t="s">
        <v>1361</v>
      </c>
      <c r="E560" s="3" t="s">
        <v>2685</v>
      </c>
      <c r="F560" s="3" t="s">
        <v>2686</v>
      </c>
      <c r="G560" s="7" t="s">
        <v>2687</v>
      </c>
      <c r="H560" s="4">
        <v>2021</v>
      </c>
      <c r="I560" s="2">
        <v>2013</v>
      </c>
      <c r="J560" s="2">
        <f ca="1">YEAR(TODAY())-Table1[[#This Row],[Release_year]]</f>
        <v>13</v>
      </c>
      <c r="K560" s="2" t="s">
        <v>2</v>
      </c>
      <c r="L560" s="2" t="str">
        <f>_xlfn.XLOOKUP(Table1[[#This Row],[Rating]],Ratings!A$2:A$15,Ratings!B$2:B$15)</f>
        <v>Teen</v>
      </c>
      <c r="M560" s="2" t="str">
        <f>_xlfn.XLOOKUP(Table1[[#This Row],[Rating Category]],Recommendation!A$2:A$6,Recommendation!B$2:B$6)</f>
        <v>Guidance</v>
      </c>
      <c r="N560" s="2">
        <v>98</v>
      </c>
      <c r="O560" s="2" t="str" cm="1">
        <f t="array" ref="O560">_xlfn.IFS(Table1[[#This Row],[Duration]]&lt;90,"Short",Table1[[#This Row],[Duration]]&lt;180,"Medium",Table1[[#This Row],[Duration]]&lt;=240,"Long",TRUE,"Seasons")</f>
        <v>Medium</v>
      </c>
      <c r="P560" s="3" t="s">
        <v>23</v>
      </c>
    </row>
    <row r="561" spans="1:16" ht="42">
      <c r="A561" s="2" t="s">
        <v>2688</v>
      </c>
      <c r="B561" s="2" t="s">
        <v>0</v>
      </c>
      <c r="C561" s="3" t="s">
        <v>2689</v>
      </c>
      <c r="D561" s="3" t="s">
        <v>2690</v>
      </c>
      <c r="E561" s="3" t="s">
        <v>2691</v>
      </c>
      <c r="F561" s="3" t="s">
        <v>139</v>
      </c>
      <c r="G561" s="7" t="s">
        <v>2692</v>
      </c>
      <c r="H561" s="4">
        <v>2021</v>
      </c>
      <c r="I561" s="2">
        <v>2020</v>
      </c>
      <c r="J561" s="2">
        <f ca="1">YEAR(TODAY())-Table1[[#This Row],[Release_year]]</f>
        <v>6</v>
      </c>
      <c r="K561" s="2" t="s">
        <v>7</v>
      </c>
      <c r="L561" s="2" t="str">
        <f>_xlfn.XLOOKUP(Table1[[#This Row],[Rating]],Ratings!A$2:A$15,Ratings!B$2:B$15)</f>
        <v>Adult</v>
      </c>
      <c r="M561" s="2" t="str">
        <f>_xlfn.XLOOKUP(Table1[[#This Row],[Rating Category]],Recommendation!A$2:A$6,Recommendation!B$2:B$6)</f>
        <v>Restricted</v>
      </c>
      <c r="N561" s="2">
        <v>108</v>
      </c>
      <c r="O561" s="2" t="str" cm="1">
        <f t="array" ref="O561">_xlfn.IFS(Table1[[#This Row],[Duration]]&lt;90,"Short",Table1[[#This Row],[Duration]]&lt;180,"Medium",Table1[[#This Row],[Duration]]&lt;=240,"Long",TRUE,"Seasons")</f>
        <v>Medium</v>
      </c>
      <c r="P561" s="3" t="s">
        <v>43</v>
      </c>
    </row>
    <row r="562" spans="1:16" ht="42">
      <c r="A562" s="2" t="s">
        <v>2693</v>
      </c>
      <c r="B562" s="2" t="s">
        <v>0</v>
      </c>
      <c r="C562" s="3" t="s">
        <v>2694</v>
      </c>
      <c r="D562" s="3" t="s">
        <v>2695</v>
      </c>
      <c r="E562" s="3" t="s">
        <v>2696</v>
      </c>
      <c r="F562" s="3" t="s">
        <v>781</v>
      </c>
      <c r="G562" s="7" t="s">
        <v>2692</v>
      </c>
      <c r="H562" s="4">
        <v>2021</v>
      </c>
      <c r="I562" s="2">
        <v>2020</v>
      </c>
      <c r="J562" s="2">
        <f ca="1">YEAR(TODAY())-Table1[[#This Row],[Release_year]]</f>
        <v>6</v>
      </c>
      <c r="K562" s="2" t="s">
        <v>7</v>
      </c>
      <c r="L562" s="2" t="str">
        <f>_xlfn.XLOOKUP(Table1[[#This Row],[Rating]],Ratings!A$2:A$15,Ratings!B$2:B$15)</f>
        <v>Adult</v>
      </c>
      <c r="M562" s="2" t="str">
        <f>_xlfn.XLOOKUP(Table1[[#This Row],[Rating Category]],Recommendation!A$2:A$6,Recommendation!B$2:B$6)</f>
        <v>Restricted</v>
      </c>
      <c r="N562" s="2">
        <v>90</v>
      </c>
      <c r="O562" s="2" t="str" cm="1">
        <f t="array" ref="O562">_xlfn.IFS(Table1[[#This Row],[Duration]]&lt;90,"Short",Table1[[#This Row],[Duration]]&lt;180,"Medium",Table1[[#This Row],[Duration]]&lt;=240,"Long",TRUE,"Seasons")</f>
        <v>Medium</v>
      </c>
      <c r="P562" s="3" t="s">
        <v>583</v>
      </c>
    </row>
    <row r="563" spans="1:16" ht="56">
      <c r="A563" s="2" t="s">
        <v>2697</v>
      </c>
      <c r="B563" s="2" t="s">
        <v>0</v>
      </c>
      <c r="C563" s="3" t="s">
        <v>2698</v>
      </c>
      <c r="D563" s="3" t="s">
        <v>2699</v>
      </c>
      <c r="E563" s="3" t="s">
        <v>2700</v>
      </c>
      <c r="F563" s="3" t="s">
        <v>1</v>
      </c>
      <c r="G563" s="7" t="s">
        <v>2692</v>
      </c>
      <c r="H563" s="4">
        <v>2021</v>
      </c>
      <c r="I563" s="2">
        <v>2020</v>
      </c>
      <c r="J563" s="2">
        <f ca="1">YEAR(TODAY())-Table1[[#This Row],[Release_year]]</f>
        <v>6</v>
      </c>
      <c r="K563" s="2" t="s">
        <v>124</v>
      </c>
      <c r="L563" s="2" t="str">
        <f>_xlfn.XLOOKUP(Table1[[#This Row],[Rating]],Ratings!A$2:A$15,Ratings!B$2:B$15)</f>
        <v>Adult</v>
      </c>
      <c r="M563" s="2" t="str">
        <f>_xlfn.XLOOKUP(Table1[[#This Row],[Rating Category]],Recommendation!A$2:A$6,Recommendation!B$2:B$6)</f>
        <v>Restricted</v>
      </c>
      <c r="N563" s="2">
        <v>102</v>
      </c>
      <c r="O563" s="2" t="str" cm="1">
        <f t="array" ref="O563">_xlfn.IFS(Table1[[#This Row],[Duration]]&lt;90,"Short",Table1[[#This Row],[Duration]]&lt;180,"Medium",Table1[[#This Row],[Duration]]&lt;=240,"Long",TRUE,"Seasons")</f>
        <v>Medium</v>
      </c>
      <c r="P563" s="3" t="s">
        <v>125</v>
      </c>
    </row>
    <row r="564" spans="1:16" ht="56">
      <c r="A564" s="2" t="s">
        <v>2702</v>
      </c>
      <c r="B564" s="2" t="s">
        <v>0</v>
      </c>
      <c r="C564" s="3" t="s">
        <v>2703</v>
      </c>
      <c r="D564" s="3" t="s">
        <v>2704</v>
      </c>
      <c r="E564" s="3" t="s">
        <v>2705</v>
      </c>
      <c r="F564" s="3" t="s">
        <v>1420</v>
      </c>
      <c r="G564" s="7" t="s">
        <v>2701</v>
      </c>
      <c r="H564" s="4">
        <v>2021</v>
      </c>
      <c r="I564" s="2">
        <v>2021</v>
      </c>
      <c r="J564" s="2">
        <f ca="1">YEAR(TODAY())-Table1[[#This Row],[Release_year]]</f>
        <v>5</v>
      </c>
      <c r="K564" s="2" t="s">
        <v>29</v>
      </c>
      <c r="L564" s="2" t="str">
        <f>_xlfn.XLOOKUP(Table1[[#This Row],[Rating]],Ratings!A$2:A$15,Ratings!B$2:B$15)</f>
        <v>Teen</v>
      </c>
      <c r="M564" s="2" t="str">
        <f>_xlfn.XLOOKUP(Table1[[#This Row],[Rating Category]],Recommendation!A$2:A$6,Recommendation!B$2:B$6)</f>
        <v>Guidance</v>
      </c>
      <c r="N564" s="2">
        <v>120</v>
      </c>
      <c r="O564" s="2" t="str" cm="1">
        <f t="array" ref="O564">_xlfn.IFS(Table1[[#This Row],[Duration]]&lt;90,"Short",Table1[[#This Row],[Duration]]&lt;180,"Medium",Table1[[#This Row],[Duration]]&lt;=240,"Long",TRUE,"Seasons")</f>
        <v>Medium</v>
      </c>
      <c r="P564" s="3" t="s">
        <v>384</v>
      </c>
    </row>
    <row r="565" spans="1:16" ht="56">
      <c r="A565" s="2" t="s">
        <v>2706</v>
      </c>
      <c r="B565" s="2" t="s">
        <v>0</v>
      </c>
      <c r="C565" s="3" t="s">
        <v>2707</v>
      </c>
      <c r="D565" s="3" t="s">
        <v>2708</v>
      </c>
      <c r="E565" s="3" t="s">
        <v>2709</v>
      </c>
      <c r="F565" s="3" t="s">
        <v>132</v>
      </c>
      <c r="G565" s="7" t="s">
        <v>2701</v>
      </c>
      <c r="H565" s="4">
        <v>2021</v>
      </c>
      <c r="I565" s="2">
        <v>2020</v>
      </c>
      <c r="J565" s="2">
        <f ca="1">YEAR(TODAY())-Table1[[#This Row],[Release_year]]</f>
        <v>6</v>
      </c>
      <c r="K565" s="2" t="s">
        <v>7</v>
      </c>
      <c r="L565" s="2" t="str">
        <f>_xlfn.XLOOKUP(Table1[[#This Row],[Rating]],Ratings!A$2:A$15,Ratings!B$2:B$15)</f>
        <v>Adult</v>
      </c>
      <c r="M565" s="2" t="str">
        <f>_xlfn.XLOOKUP(Table1[[#This Row],[Rating Category]],Recommendation!A$2:A$6,Recommendation!B$2:B$6)</f>
        <v>Restricted</v>
      </c>
      <c r="N565" s="2">
        <v>106</v>
      </c>
      <c r="O565" s="2" t="str" cm="1">
        <f t="array" ref="O565">_xlfn.IFS(Table1[[#This Row],[Duration]]&lt;90,"Short",Table1[[#This Row],[Duration]]&lt;180,"Medium",Table1[[#This Row],[Duration]]&lt;=240,"Long",TRUE,"Seasons")</f>
        <v>Medium</v>
      </c>
      <c r="P565" s="3" t="s">
        <v>63</v>
      </c>
    </row>
    <row r="566" spans="1:16" ht="42">
      <c r="A566" s="2" t="s">
        <v>2711</v>
      </c>
      <c r="B566" s="2" t="s">
        <v>0</v>
      </c>
      <c r="C566" s="3" t="s">
        <v>2712</v>
      </c>
      <c r="D566" s="3" t="s">
        <v>2713</v>
      </c>
      <c r="E566" s="3" t="s">
        <v>2714</v>
      </c>
      <c r="F566" s="3" t="s">
        <v>1</v>
      </c>
      <c r="G566" s="7" t="s">
        <v>2710</v>
      </c>
      <c r="H566" s="4">
        <v>2021</v>
      </c>
      <c r="I566" s="2">
        <v>2021</v>
      </c>
      <c r="J566" s="2">
        <f ca="1">YEAR(TODAY())-Table1[[#This Row],[Release_year]]</f>
        <v>5</v>
      </c>
      <c r="K566" s="2" t="s">
        <v>124</v>
      </c>
      <c r="L566" s="2" t="str">
        <f>_xlfn.XLOOKUP(Table1[[#This Row],[Rating]],Ratings!A$2:A$15,Ratings!B$2:B$15)</f>
        <v>Adult</v>
      </c>
      <c r="M566" s="2" t="str">
        <f>_xlfn.XLOOKUP(Table1[[#This Row],[Rating Category]],Recommendation!A$2:A$6,Recommendation!B$2:B$6)</f>
        <v>Restricted</v>
      </c>
      <c r="N566" s="2">
        <v>115</v>
      </c>
      <c r="O566" s="2" t="str" cm="1">
        <f t="array" ref="O566">_xlfn.IFS(Table1[[#This Row],[Duration]]&lt;90,"Short",Table1[[#This Row],[Duration]]&lt;180,"Medium",Table1[[#This Row],[Duration]]&lt;=240,"Long",TRUE,"Seasons")</f>
        <v>Medium</v>
      </c>
      <c r="P566" s="3" t="s">
        <v>51</v>
      </c>
    </row>
    <row r="567" spans="1:16" ht="70">
      <c r="A567" s="2" t="s">
        <v>2715</v>
      </c>
      <c r="B567" s="2" t="s">
        <v>0</v>
      </c>
      <c r="C567" s="3" t="s">
        <v>2716</v>
      </c>
      <c r="D567" s="3" t="s">
        <v>2717</v>
      </c>
      <c r="E567" s="3" t="s">
        <v>2718</v>
      </c>
      <c r="F567" s="3" t="s">
        <v>750</v>
      </c>
      <c r="G567" s="7" t="s">
        <v>2710</v>
      </c>
      <c r="H567" s="4">
        <v>2021</v>
      </c>
      <c r="I567" s="2">
        <v>2021</v>
      </c>
      <c r="J567" s="2">
        <f ca="1">YEAR(TODAY())-Table1[[#This Row],[Release_year]]</f>
        <v>5</v>
      </c>
      <c r="K567" s="2" t="s">
        <v>29</v>
      </c>
      <c r="L567" s="2" t="str">
        <f>_xlfn.XLOOKUP(Table1[[#This Row],[Rating]],Ratings!A$2:A$15,Ratings!B$2:B$15)</f>
        <v>Teen</v>
      </c>
      <c r="M567" s="2" t="str">
        <f>_xlfn.XLOOKUP(Table1[[#This Row],[Rating Category]],Recommendation!A$2:A$6,Recommendation!B$2:B$6)</f>
        <v>Guidance</v>
      </c>
      <c r="N567" s="2">
        <v>98</v>
      </c>
      <c r="O567" s="2" t="str" cm="1">
        <f t="array" ref="O567">_xlfn.IFS(Table1[[#This Row],[Duration]]&lt;90,"Short",Table1[[#This Row],[Duration]]&lt;180,"Medium",Table1[[#This Row],[Duration]]&lt;=240,"Long",TRUE,"Seasons")</f>
        <v>Medium</v>
      </c>
      <c r="P567" s="3" t="s">
        <v>523</v>
      </c>
    </row>
    <row r="568" spans="1:16" ht="28">
      <c r="A568" s="2" t="s">
        <v>2719</v>
      </c>
      <c r="B568" s="2" t="s">
        <v>0</v>
      </c>
      <c r="C568" s="3" t="s">
        <v>2720</v>
      </c>
      <c r="D568" s="3" t="s">
        <v>2721</v>
      </c>
      <c r="E568" s="3" t="s">
        <v>2722</v>
      </c>
      <c r="F568" s="3" t="s">
        <v>1</v>
      </c>
      <c r="G568" s="7" t="s">
        <v>2710</v>
      </c>
      <c r="H568" s="4">
        <v>2021</v>
      </c>
      <c r="I568" s="2">
        <v>2021</v>
      </c>
      <c r="J568" s="2">
        <f ca="1">YEAR(TODAY())-Table1[[#This Row],[Release_year]]</f>
        <v>5</v>
      </c>
      <c r="K568" s="2" t="s">
        <v>181</v>
      </c>
      <c r="L568" s="2" t="str">
        <f>_xlfn.XLOOKUP(Table1[[#This Row],[Rating]],Ratings!A$2:A$15,Ratings!B$2:B$15)</f>
        <v>Family</v>
      </c>
      <c r="M568" s="2" t="str">
        <f>_xlfn.XLOOKUP(Table1[[#This Row],[Rating Category]],Recommendation!A$2:A$6,Recommendation!B$2:B$6)</f>
        <v>Guidance</v>
      </c>
      <c r="N568" s="2">
        <v>60</v>
      </c>
      <c r="O568" s="2" t="str" cm="1">
        <f t="array" ref="O568">_xlfn.IFS(Table1[[#This Row],[Duration]]&lt;90,"Short",Table1[[#This Row],[Duration]]&lt;180,"Medium",Table1[[#This Row],[Duration]]&lt;=240,"Long",TRUE,"Seasons")</f>
        <v>Short</v>
      </c>
      <c r="P568" s="3" t="s">
        <v>683</v>
      </c>
    </row>
    <row r="569" spans="1:16" ht="56">
      <c r="A569" s="2" t="s">
        <v>2723</v>
      </c>
      <c r="B569" s="2" t="s">
        <v>0</v>
      </c>
      <c r="C569" s="3" t="s">
        <v>2724</v>
      </c>
      <c r="D569" s="3" t="s">
        <v>2725</v>
      </c>
      <c r="E569" s="3" t="s">
        <v>2726</v>
      </c>
      <c r="F569" s="3" t="s">
        <v>223</v>
      </c>
      <c r="G569" s="7" t="s">
        <v>2710</v>
      </c>
      <c r="H569" s="4">
        <v>2021</v>
      </c>
      <c r="I569" s="2">
        <v>2020</v>
      </c>
      <c r="J569" s="2">
        <f ca="1">YEAR(TODAY())-Table1[[#This Row],[Release_year]]</f>
        <v>6</v>
      </c>
      <c r="K569" s="2" t="s">
        <v>124</v>
      </c>
      <c r="L569" s="2" t="str">
        <f>_xlfn.XLOOKUP(Table1[[#This Row],[Rating]],Ratings!A$2:A$15,Ratings!B$2:B$15)</f>
        <v>Adult</v>
      </c>
      <c r="M569" s="2" t="str">
        <f>_xlfn.XLOOKUP(Table1[[#This Row],[Rating Category]],Recommendation!A$2:A$6,Recommendation!B$2:B$6)</f>
        <v>Restricted</v>
      </c>
      <c r="N569" s="2">
        <v>113</v>
      </c>
      <c r="O569" s="2" t="str" cm="1">
        <f t="array" ref="O569">_xlfn.IFS(Table1[[#This Row],[Duration]]&lt;90,"Short",Table1[[#This Row],[Duration]]&lt;180,"Medium",Table1[[#This Row],[Duration]]&lt;=240,"Long",TRUE,"Seasons")</f>
        <v>Medium</v>
      </c>
      <c r="P569" s="3" t="s">
        <v>125</v>
      </c>
    </row>
    <row r="570" spans="1:16" ht="14">
      <c r="A570" s="2" t="s">
        <v>2727</v>
      </c>
      <c r="B570" s="2" t="s">
        <v>0</v>
      </c>
      <c r="C570" s="3" t="s">
        <v>2728</v>
      </c>
      <c r="D570" s="3" t="s">
        <v>2729</v>
      </c>
      <c r="E570" s="3" t="s">
        <v>2730</v>
      </c>
      <c r="F570" s="3" t="s">
        <v>1</v>
      </c>
      <c r="G570" s="7" t="s">
        <v>2710</v>
      </c>
      <c r="H570" s="4">
        <v>2021</v>
      </c>
      <c r="I570" s="2">
        <v>2014</v>
      </c>
      <c r="J570" s="2">
        <f ca="1">YEAR(TODAY())-Table1[[#This Row],[Release_year]]</f>
        <v>12</v>
      </c>
      <c r="K570" s="2" t="s">
        <v>2</v>
      </c>
      <c r="L570" s="2" t="str">
        <f>_xlfn.XLOOKUP(Table1[[#This Row],[Rating]],Ratings!A$2:A$15,Ratings!B$2:B$15)</f>
        <v>Teen</v>
      </c>
      <c r="M570" s="2" t="str">
        <f>_xlfn.XLOOKUP(Table1[[#This Row],[Rating Category]],Recommendation!A$2:A$6,Recommendation!B$2:B$6)</f>
        <v>Guidance</v>
      </c>
      <c r="N570" s="2">
        <v>101</v>
      </c>
      <c r="O570" s="2" t="str" cm="1">
        <f t="array" ref="O570">_xlfn.IFS(Table1[[#This Row],[Duration]]&lt;90,"Short",Table1[[#This Row],[Duration]]&lt;180,"Medium",Table1[[#This Row],[Duration]]&lt;=240,"Long",TRUE,"Seasons")</f>
        <v>Medium</v>
      </c>
      <c r="P570" s="3" t="s">
        <v>683</v>
      </c>
    </row>
    <row r="571" spans="1:16" ht="42">
      <c r="A571" s="2" t="s">
        <v>2731</v>
      </c>
      <c r="B571" s="2" t="s">
        <v>0</v>
      </c>
      <c r="C571" s="3" t="s">
        <v>2732</v>
      </c>
      <c r="D571" s="3" t="s">
        <v>2733</v>
      </c>
      <c r="E571" s="3" t="s">
        <v>2734</v>
      </c>
      <c r="F571" s="3" t="s">
        <v>2735</v>
      </c>
      <c r="G571" s="7" t="s">
        <v>2710</v>
      </c>
      <c r="H571" s="4">
        <v>2021</v>
      </c>
      <c r="I571" s="2">
        <v>2020</v>
      </c>
      <c r="J571" s="2">
        <f ca="1">YEAR(TODAY())-Table1[[#This Row],[Release_year]]</f>
        <v>6</v>
      </c>
      <c r="K571" s="2" t="s">
        <v>7</v>
      </c>
      <c r="L571" s="2" t="str">
        <f>_xlfn.XLOOKUP(Table1[[#This Row],[Rating]],Ratings!A$2:A$15,Ratings!B$2:B$15)</f>
        <v>Adult</v>
      </c>
      <c r="M571" s="2" t="str">
        <f>_xlfn.XLOOKUP(Table1[[#This Row],[Rating Category]],Recommendation!A$2:A$6,Recommendation!B$2:B$6)</f>
        <v>Restricted</v>
      </c>
      <c r="N571" s="2">
        <v>24</v>
      </c>
      <c r="O571" s="2" t="str" cm="1">
        <f t="array" ref="O571">_xlfn.IFS(Table1[[#This Row],[Duration]]&lt;90,"Short",Table1[[#This Row],[Duration]]&lt;180,"Medium",Table1[[#This Row],[Duration]]&lt;=240,"Long",TRUE,"Seasons")</f>
        <v>Short</v>
      </c>
      <c r="P571" s="3" t="s">
        <v>43</v>
      </c>
    </row>
    <row r="572" spans="1:16" ht="42">
      <c r="A572" s="2" t="s">
        <v>2736</v>
      </c>
      <c r="B572" s="2" t="s">
        <v>0</v>
      </c>
      <c r="C572" s="3" t="s">
        <v>2737</v>
      </c>
      <c r="D572" s="3" t="s">
        <v>2738</v>
      </c>
      <c r="E572" s="3" t="s">
        <v>2739</v>
      </c>
      <c r="F572" s="3" t="s">
        <v>132</v>
      </c>
      <c r="G572" s="7" t="s">
        <v>2740</v>
      </c>
      <c r="H572" s="4">
        <v>2021</v>
      </c>
      <c r="I572" s="2">
        <v>2017</v>
      </c>
      <c r="J572" s="2">
        <f ca="1">YEAR(TODAY())-Table1[[#This Row],[Release_year]]</f>
        <v>9</v>
      </c>
      <c r="K572" s="2" t="s">
        <v>29</v>
      </c>
      <c r="L572" s="2" t="str">
        <f>_xlfn.XLOOKUP(Table1[[#This Row],[Rating]],Ratings!A$2:A$15,Ratings!B$2:B$15)</f>
        <v>Teen</v>
      </c>
      <c r="M572" s="2" t="str">
        <f>_xlfn.XLOOKUP(Table1[[#This Row],[Rating Category]],Recommendation!A$2:A$6,Recommendation!B$2:B$6)</f>
        <v>Guidance</v>
      </c>
      <c r="N572" s="2">
        <v>80</v>
      </c>
      <c r="O572" s="2" t="str" cm="1">
        <f t="array" ref="O572">_xlfn.IFS(Table1[[#This Row],[Duration]]&lt;90,"Short",Table1[[#This Row],[Duration]]&lt;180,"Medium",Table1[[#This Row],[Duration]]&lt;=240,"Long",TRUE,"Seasons")</f>
        <v>Short</v>
      </c>
      <c r="P572" s="3" t="s">
        <v>89</v>
      </c>
    </row>
    <row r="573" spans="1:16" ht="28">
      <c r="A573" s="2" t="s">
        <v>2741</v>
      </c>
      <c r="B573" s="2" t="s">
        <v>0</v>
      </c>
      <c r="C573" s="3" t="s">
        <v>2742</v>
      </c>
      <c r="D573" s="3" t="s">
        <v>2743</v>
      </c>
      <c r="E573" s="3" t="s">
        <v>2744</v>
      </c>
      <c r="F573" s="3" t="s">
        <v>1</v>
      </c>
      <c r="G573" s="7" t="s">
        <v>2740</v>
      </c>
      <c r="H573" s="4">
        <v>2021</v>
      </c>
      <c r="I573" s="2">
        <v>2021</v>
      </c>
      <c r="J573" s="2">
        <f ca="1">YEAR(TODAY())-Table1[[#This Row],[Release_year]]</f>
        <v>5</v>
      </c>
      <c r="K573" s="2" t="s">
        <v>124</v>
      </c>
      <c r="L573" s="2" t="str">
        <f>_xlfn.XLOOKUP(Table1[[#This Row],[Rating]],Ratings!A$2:A$15,Ratings!B$2:B$15)</f>
        <v>Adult</v>
      </c>
      <c r="M573" s="2" t="str">
        <f>_xlfn.XLOOKUP(Table1[[#This Row],[Rating Category]],Recommendation!A$2:A$6,Recommendation!B$2:B$6)</f>
        <v>Restricted</v>
      </c>
      <c r="N573" s="2">
        <v>100</v>
      </c>
      <c r="O573" s="2" t="str" cm="1">
        <f t="array" ref="O573">_xlfn.IFS(Table1[[#This Row],[Duration]]&lt;90,"Short",Table1[[#This Row],[Duration]]&lt;180,"Medium",Table1[[#This Row],[Duration]]&lt;=240,"Long",TRUE,"Seasons")</f>
        <v>Medium</v>
      </c>
      <c r="P573" s="3" t="s">
        <v>3</v>
      </c>
    </row>
    <row r="574" spans="1:16" ht="42">
      <c r="A574" s="2" t="s">
        <v>2745</v>
      </c>
      <c r="B574" s="2" t="s">
        <v>0</v>
      </c>
      <c r="C574" s="3" t="s">
        <v>2746</v>
      </c>
      <c r="D574" s="3" t="s">
        <v>2747</v>
      </c>
      <c r="E574" s="3" t="s">
        <v>2748</v>
      </c>
      <c r="F574" s="3" t="s">
        <v>223</v>
      </c>
      <c r="G574" s="7" t="s">
        <v>2749</v>
      </c>
      <c r="H574" s="4">
        <v>2021</v>
      </c>
      <c r="I574" s="2">
        <v>2014</v>
      </c>
      <c r="J574" s="2">
        <f ca="1">YEAR(TODAY())-Table1[[#This Row],[Release_year]]</f>
        <v>12</v>
      </c>
      <c r="K574" s="2" t="s">
        <v>2</v>
      </c>
      <c r="L574" s="2" t="str">
        <f>_xlfn.XLOOKUP(Table1[[#This Row],[Rating]],Ratings!A$2:A$15,Ratings!B$2:B$15)</f>
        <v>Teen</v>
      </c>
      <c r="M574" s="2" t="str">
        <f>_xlfn.XLOOKUP(Table1[[#This Row],[Rating Category]],Recommendation!A$2:A$6,Recommendation!B$2:B$6)</f>
        <v>Guidance</v>
      </c>
      <c r="N574" s="2">
        <v>139</v>
      </c>
      <c r="O574" s="2" t="str" cm="1">
        <f t="array" ref="O574">_xlfn.IFS(Table1[[#This Row],[Duration]]&lt;90,"Short",Table1[[#This Row],[Duration]]&lt;180,"Medium",Table1[[#This Row],[Duration]]&lt;=240,"Long",TRUE,"Seasons")</f>
        <v>Medium</v>
      </c>
      <c r="P574" s="3" t="s">
        <v>2750</v>
      </c>
    </row>
    <row r="575" spans="1:16" ht="42">
      <c r="A575" s="2" t="s">
        <v>2751</v>
      </c>
      <c r="B575" s="2" t="s">
        <v>0</v>
      </c>
      <c r="C575" s="3" t="s">
        <v>2752</v>
      </c>
      <c r="D575" s="3" t="s">
        <v>2753</v>
      </c>
      <c r="E575" s="3" t="s">
        <v>2754</v>
      </c>
      <c r="F575" s="3" t="s">
        <v>963</v>
      </c>
      <c r="G575" s="7" t="s">
        <v>2749</v>
      </c>
      <c r="H575" s="4">
        <v>2021</v>
      </c>
      <c r="I575" s="2">
        <v>2021</v>
      </c>
      <c r="J575" s="2">
        <f ca="1">YEAR(TODAY())-Table1[[#This Row],[Release_year]]</f>
        <v>5</v>
      </c>
      <c r="K575" s="2" t="s">
        <v>7</v>
      </c>
      <c r="L575" s="2" t="str">
        <f>_xlfn.XLOOKUP(Table1[[#This Row],[Rating]],Ratings!A$2:A$15,Ratings!B$2:B$15)</f>
        <v>Adult</v>
      </c>
      <c r="M575" s="2" t="str">
        <f>_xlfn.XLOOKUP(Table1[[#This Row],[Rating Category]],Recommendation!A$2:A$6,Recommendation!B$2:B$6)</f>
        <v>Restricted</v>
      </c>
      <c r="N575" s="2">
        <v>74</v>
      </c>
      <c r="O575" s="2" t="str" cm="1">
        <f t="array" ref="O575">_xlfn.IFS(Table1[[#This Row],[Duration]]&lt;90,"Short",Table1[[#This Row],[Duration]]&lt;180,"Medium",Table1[[#This Row],[Duration]]&lt;=240,"Long",TRUE,"Seasons")</f>
        <v>Short</v>
      </c>
      <c r="P575" s="3" t="s">
        <v>683</v>
      </c>
    </row>
    <row r="576" spans="1:16" ht="56">
      <c r="A576" s="2" t="s">
        <v>2755</v>
      </c>
      <c r="B576" s="2" t="s">
        <v>0</v>
      </c>
      <c r="C576" s="3" t="s">
        <v>2756</v>
      </c>
      <c r="D576" s="3" t="s">
        <v>2757</v>
      </c>
      <c r="E576" s="3" t="s">
        <v>2758</v>
      </c>
      <c r="F576" s="3" t="s">
        <v>1</v>
      </c>
      <c r="G576" s="7" t="s">
        <v>2749</v>
      </c>
      <c r="H576" s="4">
        <v>2021</v>
      </c>
      <c r="I576" s="2">
        <v>2012</v>
      </c>
      <c r="J576" s="2">
        <f ca="1">YEAR(TODAY())-Table1[[#This Row],[Release_year]]</f>
        <v>14</v>
      </c>
      <c r="K576" s="2" t="s">
        <v>124</v>
      </c>
      <c r="L576" s="2" t="str">
        <f>_xlfn.XLOOKUP(Table1[[#This Row],[Rating]],Ratings!A$2:A$15,Ratings!B$2:B$15)</f>
        <v>Adult</v>
      </c>
      <c r="M576" s="2" t="str">
        <f>_xlfn.XLOOKUP(Table1[[#This Row],[Rating Category]],Recommendation!A$2:A$6,Recommendation!B$2:B$6)</f>
        <v>Restricted</v>
      </c>
      <c r="N576" s="2">
        <v>131</v>
      </c>
      <c r="O576" s="2" t="str" cm="1">
        <f t="array" ref="O576">_xlfn.IFS(Table1[[#This Row],[Duration]]&lt;90,"Short",Table1[[#This Row],[Duration]]&lt;180,"Medium",Table1[[#This Row],[Duration]]&lt;=240,"Long",TRUE,"Seasons")</f>
        <v>Medium</v>
      </c>
      <c r="P576" s="3" t="s">
        <v>131</v>
      </c>
    </row>
    <row r="577" spans="1:16" ht="56">
      <c r="A577" s="2" t="s">
        <v>2760</v>
      </c>
      <c r="B577" s="2" t="s">
        <v>0</v>
      </c>
      <c r="C577" s="3" t="s">
        <v>2761</v>
      </c>
      <c r="D577" s="3" t="s">
        <v>2762</v>
      </c>
      <c r="E577" s="3" t="s">
        <v>2763</v>
      </c>
      <c r="F577" s="3" t="s">
        <v>13</v>
      </c>
      <c r="G577" s="7" t="s">
        <v>2759</v>
      </c>
      <c r="H577" s="4">
        <v>2021</v>
      </c>
      <c r="I577" s="2">
        <v>2021</v>
      </c>
      <c r="J577" s="2">
        <f ca="1">YEAR(TODAY())-Table1[[#This Row],[Release_year]]</f>
        <v>5</v>
      </c>
      <c r="K577" s="2" t="s">
        <v>29</v>
      </c>
      <c r="L577" s="2" t="str">
        <f>_xlfn.XLOOKUP(Table1[[#This Row],[Rating]],Ratings!A$2:A$15,Ratings!B$2:B$15)</f>
        <v>Teen</v>
      </c>
      <c r="M577" s="2" t="str">
        <f>_xlfn.XLOOKUP(Table1[[#This Row],[Rating Category]],Recommendation!A$2:A$6,Recommendation!B$2:B$6)</f>
        <v>Guidance</v>
      </c>
      <c r="N577" s="2">
        <v>131</v>
      </c>
      <c r="O577" s="2" t="str" cm="1">
        <f t="array" ref="O577">_xlfn.IFS(Table1[[#This Row],[Duration]]&lt;90,"Short",Table1[[#This Row],[Duration]]&lt;180,"Medium",Table1[[#This Row],[Duration]]&lt;=240,"Long",TRUE,"Seasons")</f>
        <v>Medium</v>
      </c>
      <c r="P577" s="3" t="s">
        <v>218</v>
      </c>
    </row>
    <row r="578" spans="1:16" ht="70">
      <c r="A578" s="2" t="s">
        <v>2764</v>
      </c>
      <c r="B578" s="2" t="s">
        <v>0</v>
      </c>
      <c r="C578" s="3" t="s">
        <v>2765</v>
      </c>
      <c r="D578" s="3" t="s">
        <v>102</v>
      </c>
      <c r="E578" s="3" t="s">
        <v>2766</v>
      </c>
      <c r="F578" s="3" t="s">
        <v>2767</v>
      </c>
      <c r="G578" s="7" t="s">
        <v>2759</v>
      </c>
      <c r="H578" s="4">
        <v>2021</v>
      </c>
      <c r="I578" s="2">
        <v>2016</v>
      </c>
      <c r="J578" s="2">
        <f ca="1">YEAR(TODAY())-Table1[[#This Row],[Release_year]]</f>
        <v>10</v>
      </c>
      <c r="K578" s="2" t="s">
        <v>16</v>
      </c>
      <c r="L578" s="2" t="str">
        <f>_xlfn.XLOOKUP(Table1[[#This Row],[Rating]],Ratings!A$2:A$15,Ratings!B$2:B$15)</f>
        <v>Family</v>
      </c>
      <c r="M578" s="2" t="str">
        <f>_xlfn.XLOOKUP(Table1[[#This Row],[Rating Category]],Recommendation!A$2:A$6,Recommendation!B$2:B$6)</f>
        <v>Guidance</v>
      </c>
      <c r="N578" s="2">
        <v>118</v>
      </c>
      <c r="O578" s="2" t="str" cm="1">
        <f t="array" ref="O578">_xlfn.IFS(Table1[[#This Row],[Duration]]&lt;90,"Short",Table1[[#This Row],[Duration]]&lt;180,"Medium",Table1[[#This Row],[Duration]]&lt;=240,"Long",TRUE,"Seasons")</f>
        <v>Medium</v>
      </c>
      <c r="P578" s="3" t="s">
        <v>247</v>
      </c>
    </row>
    <row r="579" spans="1:16" ht="42">
      <c r="A579" s="2" t="s">
        <v>2768</v>
      </c>
      <c r="B579" s="2" t="s">
        <v>0</v>
      </c>
      <c r="C579" s="3" t="s">
        <v>2769</v>
      </c>
      <c r="D579" s="3" t="s">
        <v>2770</v>
      </c>
      <c r="E579" s="3" t="s">
        <v>2771</v>
      </c>
      <c r="F579" s="3" t="s">
        <v>53</v>
      </c>
      <c r="G579" s="7" t="s">
        <v>2772</v>
      </c>
      <c r="H579" s="4">
        <v>2021</v>
      </c>
      <c r="I579" s="2">
        <v>2015</v>
      </c>
      <c r="J579" s="2">
        <f ca="1">YEAR(TODAY())-Table1[[#This Row],[Release_year]]</f>
        <v>11</v>
      </c>
      <c r="K579" s="2" t="s">
        <v>7</v>
      </c>
      <c r="L579" s="2" t="str">
        <f>_xlfn.XLOOKUP(Table1[[#This Row],[Rating]],Ratings!A$2:A$15,Ratings!B$2:B$15)</f>
        <v>Adult</v>
      </c>
      <c r="M579" s="2" t="str">
        <f>_xlfn.XLOOKUP(Table1[[#This Row],[Rating Category]],Recommendation!A$2:A$6,Recommendation!B$2:B$6)</f>
        <v>Restricted</v>
      </c>
      <c r="N579" s="2">
        <v>97</v>
      </c>
      <c r="O579" s="2" t="str" cm="1">
        <f t="array" ref="O579">_xlfn.IFS(Table1[[#This Row],[Duration]]&lt;90,"Short",Table1[[#This Row],[Duration]]&lt;180,"Medium",Table1[[#This Row],[Duration]]&lt;=240,"Long",TRUE,"Seasons")</f>
        <v>Medium</v>
      </c>
      <c r="P579" s="3" t="s">
        <v>56</v>
      </c>
    </row>
    <row r="580" spans="1:16" ht="56">
      <c r="A580" s="2" t="s">
        <v>2773</v>
      </c>
      <c r="B580" s="2" t="s">
        <v>0</v>
      </c>
      <c r="C580" s="3" t="s">
        <v>2774</v>
      </c>
      <c r="D580" s="3" t="s">
        <v>2775</v>
      </c>
      <c r="E580" s="3" t="s">
        <v>2776</v>
      </c>
      <c r="F580" s="3" t="s">
        <v>2777</v>
      </c>
      <c r="G580" s="7" t="s">
        <v>2772</v>
      </c>
      <c r="H580" s="4">
        <v>2021</v>
      </c>
      <c r="I580" s="2">
        <v>2020</v>
      </c>
      <c r="J580" s="2">
        <f ca="1">YEAR(TODAY())-Table1[[#This Row],[Release_year]]</f>
        <v>6</v>
      </c>
      <c r="K580" s="2" t="s">
        <v>181</v>
      </c>
      <c r="L580" s="2" t="str">
        <f>_xlfn.XLOOKUP(Table1[[#This Row],[Rating]],Ratings!A$2:A$15,Ratings!B$2:B$15)</f>
        <v>Family</v>
      </c>
      <c r="M580" s="2" t="str">
        <f>_xlfn.XLOOKUP(Table1[[#This Row],[Rating Category]],Recommendation!A$2:A$6,Recommendation!B$2:B$6)</f>
        <v>Guidance</v>
      </c>
      <c r="N580" s="2">
        <v>92</v>
      </c>
      <c r="O580" s="2" t="str" cm="1">
        <f t="array" ref="O580">_xlfn.IFS(Table1[[#This Row],[Duration]]&lt;90,"Short",Table1[[#This Row],[Duration]]&lt;180,"Medium",Table1[[#This Row],[Duration]]&lt;=240,"Long",TRUE,"Seasons")</f>
        <v>Medium</v>
      </c>
      <c r="P580" s="3" t="s">
        <v>192</v>
      </c>
    </row>
    <row r="581" spans="1:16" ht="42">
      <c r="A581" s="2" t="s">
        <v>2779</v>
      </c>
      <c r="B581" s="2" t="s">
        <v>0</v>
      </c>
      <c r="C581" s="3" t="s">
        <v>2780</v>
      </c>
      <c r="D581" s="3" t="s">
        <v>2781</v>
      </c>
      <c r="E581" s="3" t="s">
        <v>2782</v>
      </c>
      <c r="F581" s="3" t="s">
        <v>53</v>
      </c>
      <c r="G581" s="7" t="s">
        <v>2772</v>
      </c>
      <c r="H581" s="4">
        <v>2021</v>
      </c>
      <c r="I581" s="2">
        <v>2015</v>
      </c>
      <c r="J581" s="2">
        <f ca="1">YEAR(TODAY())-Table1[[#This Row],[Release_year]]</f>
        <v>11</v>
      </c>
      <c r="K581" s="2" t="s">
        <v>29</v>
      </c>
      <c r="L581" s="2" t="str">
        <f>_xlfn.XLOOKUP(Table1[[#This Row],[Rating]],Ratings!A$2:A$15,Ratings!B$2:B$15)</f>
        <v>Teen</v>
      </c>
      <c r="M581" s="2" t="str">
        <f>_xlfn.XLOOKUP(Table1[[#This Row],[Rating Category]],Recommendation!A$2:A$6,Recommendation!B$2:B$6)</f>
        <v>Guidance</v>
      </c>
      <c r="N581" s="2">
        <v>136</v>
      </c>
      <c r="O581" s="2" t="str" cm="1">
        <f t="array" ref="O581">_xlfn.IFS(Table1[[#This Row],[Duration]]&lt;90,"Short",Table1[[#This Row],[Duration]]&lt;180,"Medium",Table1[[#This Row],[Duration]]&lt;=240,"Long",TRUE,"Seasons")</f>
        <v>Medium</v>
      </c>
      <c r="P581" s="3" t="s">
        <v>43</v>
      </c>
    </row>
    <row r="582" spans="1:16" ht="42">
      <c r="A582" s="2" t="s">
        <v>2783</v>
      </c>
      <c r="B582" s="2" t="s">
        <v>0</v>
      </c>
      <c r="C582" s="3" t="s">
        <v>2784</v>
      </c>
      <c r="D582" s="3" t="s">
        <v>2785</v>
      </c>
      <c r="E582" s="3" t="s">
        <v>2786</v>
      </c>
      <c r="F582" s="3" t="s">
        <v>53</v>
      </c>
      <c r="G582" s="7" t="s">
        <v>2772</v>
      </c>
      <c r="H582" s="4">
        <v>2021</v>
      </c>
      <c r="I582" s="2">
        <v>2021</v>
      </c>
      <c r="J582" s="2">
        <f ca="1">YEAR(TODAY())-Table1[[#This Row],[Release_year]]</f>
        <v>5</v>
      </c>
      <c r="K582" s="2" t="s">
        <v>7</v>
      </c>
      <c r="L582" s="2" t="str">
        <f>_xlfn.XLOOKUP(Table1[[#This Row],[Rating]],Ratings!A$2:A$15,Ratings!B$2:B$15)</f>
        <v>Adult</v>
      </c>
      <c r="M582" s="2" t="str">
        <f>_xlfn.XLOOKUP(Table1[[#This Row],[Rating Category]],Recommendation!A$2:A$6,Recommendation!B$2:B$6)</f>
        <v>Restricted</v>
      </c>
      <c r="N582" s="2">
        <v>97</v>
      </c>
      <c r="O582" s="2" t="str" cm="1">
        <f t="array" ref="O582">_xlfn.IFS(Table1[[#This Row],[Duration]]&lt;90,"Short",Table1[[#This Row],[Duration]]&lt;180,"Medium",Table1[[#This Row],[Duration]]&lt;=240,"Long",TRUE,"Seasons")</f>
        <v>Medium</v>
      </c>
      <c r="P582" s="3" t="s">
        <v>43</v>
      </c>
    </row>
    <row r="583" spans="1:16" ht="56">
      <c r="A583" s="2" t="s">
        <v>2787</v>
      </c>
      <c r="B583" s="2" t="s">
        <v>0</v>
      </c>
      <c r="C583" s="3" t="s">
        <v>2788</v>
      </c>
      <c r="D583" s="3" t="s">
        <v>2789</v>
      </c>
      <c r="E583" s="3" t="s">
        <v>2790</v>
      </c>
      <c r="F583" s="3" t="s">
        <v>53</v>
      </c>
      <c r="G583" s="7" t="s">
        <v>2772</v>
      </c>
      <c r="H583" s="4">
        <v>2021</v>
      </c>
      <c r="I583" s="2">
        <v>2010</v>
      </c>
      <c r="J583" s="2">
        <f ca="1">YEAR(TODAY())-Table1[[#This Row],[Release_year]]</f>
        <v>16</v>
      </c>
      <c r="K583" s="2" t="s">
        <v>7</v>
      </c>
      <c r="L583" s="2" t="str">
        <f>_xlfn.XLOOKUP(Table1[[#This Row],[Rating]],Ratings!A$2:A$15,Ratings!B$2:B$15)</f>
        <v>Adult</v>
      </c>
      <c r="M583" s="2" t="str">
        <f>_xlfn.XLOOKUP(Table1[[#This Row],[Rating Category]],Recommendation!A$2:A$6,Recommendation!B$2:B$6)</f>
        <v>Restricted</v>
      </c>
      <c r="N583" s="2">
        <v>110</v>
      </c>
      <c r="O583" s="2" t="str" cm="1">
        <f t="array" ref="O583">_xlfn.IFS(Table1[[#This Row],[Duration]]&lt;90,"Short",Table1[[#This Row],[Duration]]&lt;180,"Medium",Table1[[#This Row],[Duration]]&lt;=240,"Long",TRUE,"Seasons")</f>
        <v>Medium</v>
      </c>
      <c r="P583" s="3" t="s">
        <v>63</v>
      </c>
    </row>
    <row r="584" spans="1:16" ht="56">
      <c r="A584" s="2" t="s">
        <v>2791</v>
      </c>
      <c r="B584" s="2" t="s">
        <v>0</v>
      </c>
      <c r="C584" s="3" t="s">
        <v>2792</v>
      </c>
      <c r="D584" s="3" t="s">
        <v>2793</v>
      </c>
      <c r="E584" s="3" t="s">
        <v>2794</v>
      </c>
      <c r="F584" s="3" t="s">
        <v>53</v>
      </c>
      <c r="G584" s="7" t="s">
        <v>2772</v>
      </c>
      <c r="H584" s="4">
        <v>2021</v>
      </c>
      <c r="I584" s="2">
        <v>2013</v>
      </c>
      <c r="J584" s="2">
        <f ca="1">YEAR(TODAY())-Table1[[#This Row],[Release_year]]</f>
        <v>13</v>
      </c>
      <c r="K584" s="2" t="s">
        <v>7</v>
      </c>
      <c r="L584" s="2" t="str">
        <f>_xlfn.XLOOKUP(Table1[[#This Row],[Rating]],Ratings!A$2:A$15,Ratings!B$2:B$15)</f>
        <v>Adult</v>
      </c>
      <c r="M584" s="2" t="str">
        <f>_xlfn.XLOOKUP(Table1[[#This Row],[Rating Category]],Recommendation!A$2:A$6,Recommendation!B$2:B$6)</f>
        <v>Restricted</v>
      </c>
      <c r="N584" s="2">
        <v>105</v>
      </c>
      <c r="O584" s="2" t="str" cm="1">
        <f t="array" ref="O584">_xlfn.IFS(Table1[[#This Row],[Duration]]&lt;90,"Short",Table1[[#This Row],[Duration]]&lt;180,"Medium",Table1[[#This Row],[Duration]]&lt;=240,"Long",TRUE,"Seasons")</f>
        <v>Medium</v>
      </c>
      <c r="P584" s="3" t="s">
        <v>63</v>
      </c>
    </row>
    <row r="585" spans="1:16" ht="42">
      <c r="A585" s="2" t="s">
        <v>2795</v>
      </c>
      <c r="B585" s="2" t="s">
        <v>0</v>
      </c>
      <c r="C585" s="3" t="s">
        <v>2796</v>
      </c>
      <c r="D585" s="3" t="s">
        <v>2797</v>
      </c>
      <c r="E585" s="3" t="s">
        <v>2798</v>
      </c>
      <c r="F585" s="3" t="s">
        <v>1</v>
      </c>
      <c r="G585" s="7" t="s">
        <v>2772</v>
      </c>
      <c r="H585" s="4">
        <v>2021</v>
      </c>
      <c r="I585" s="2">
        <v>2021</v>
      </c>
      <c r="J585" s="2">
        <f ca="1">YEAR(TODAY())-Table1[[#This Row],[Release_year]]</f>
        <v>5</v>
      </c>
      <c r="K585" s="2" t="s">
        <v>16</v>
      </c>
      <c r="L585" s="2" t="str">
        <f>_xlfn.XLOOKUP(Table1[[#This Row],[Rating]],Ratings!A$2:A$15,Ratings!B$2:B$15)</f>
        <v>Family</v>
      </c>
      <c r="M585" s="2" t="str">
        <f>_xlfn.XLOOKUP(Table1[[#This Row],[Rating Category]],Recommendation!A$2:A$6,Recommendation!B$2:B$6)</f>
        <v>Guidance</v>
      </c>
      <c r="N585" s="2">
        <v>90</v>
      </c>
      <c r="O585" s="2" t="str" cm="1">
        <f t="array" ref="O585">_xlfn.IFS(Table1[[#This Row],[Duration]]&lt;90,"Short",Table1[[#This Row],[Duration]]&lt;180,"Medium",Table1[[#This Row],[Duration]]&lt;=240,"Long",TRUE,"Seasons")</f>
        <v>Medium</v>
      </c>
      <c r="P585" s="3" t="s">
        <v>46</v>
      </c>
    </row>
    <row r="586" spans="1:16" ht="28">
      <c r="A586" s="2" t="s">
        <v>2799</v>
      </c>
      <c r="B586" s="2" t="s">
        <v>0</v>
      </c>
      <c r="C586" s="3" t="s">
        <v>2800</v>
      </c>
      <c r="D586" s="3" t="s">
        <v>2801</v>
      </c>
      <c r="E586" s="3" t="s">
        <v>2802</v>
      </c>
      <c r="F586" s="3" t="s">
        <v>53</v>
      </c>
      <c r="G586" s="7" t="s">
        <v>2772</v>
      </c>
      <c r="H586" s="4">
        <v>2021</v>
      </c>
      <c r="I586" s="2">
        <v>2016</v>
      </c>
      <c r="J586" s="2">
        <f ca="1">YEAR(TODAY())-Table1[[#This Row],[Release_year]]</f>
        <v>10</v>
      </c>
      <c r="K586" s="2" t="s">
        <v>45</v>
      </c>
      <c r="L586" s="2" t="str">
        <f>_xlfn.XLOOKUP(Table1[[#This Row],[Rating]],Ratings!A$2:A$15,Ratings!B$2:B$15)</f>
        <v>Family</v>
      </c>
      <c r="M586" s="2" t="str">
        <f>_xlfn.XLOOKUP(Table1[[#This Row],[Rating Category]],Recommendation!A$2:A$6,Recommendation!B$2:B$6)</f>
        <v>Guidance</v>
      </c>
      <c r="N586" s="2">
        <v>107</v>
      </c>
      <c r="O586" s="2" t="str" cm="1">
        <f t="array" ref="O586">_xlfn.IFS(Table1[[#This Row],[Duration]]&lt;90,"Short",Table1[[#This Row],[Duration]]&lt;180,"Medium",Table1[[#This Row],[Duration]]&lt;=240,"Long",TRUE,"Seasons")</f>
        <v>Medium</v>
      </c>
      <c r="P586" s="3" t="s">
        <v>269</v>
      </c>
    </row>
    <row r="587" spans="1:16" ht="70">
      <c r="A587" s="2" t="s">
        <v>2803</v>
      </c>
      <c r="B587" s="2" t="s">
        <v>0</v>
      </c>
      <c r="C587" s="3" t="s">
        <v>2804</v>
      </c>
      <c r="D587" s="3" t="s">
        <v>2805</v>
      </c>
      <c r="E587" s="3" t="s">
        <v>2806</v>
      </c>
      <c r="F587" s="3" t="s">
        <v>2807</v>
      </c>
      <c r="G587" s="7" t="s">
        <v>2808</v>
      </c>
      <c r="H587" s="4">
        <v>2021</v>
      </c>
      <c r="I587" s="2">
        <v>2021</v>
      </c>
      <c r="J587" s="2">
        <f ca="1">YEAR(TODAY())-Table1[[#This Row],[Release_year]]</f>
        <v>5</v>
      </c>
      <c r="K587" s="2" t="s">
        <v>7</v>
      </c>
      <c r="L587" s="2" t="str">
        <f>_xlfn.XLOOKUP(Table1[[#This Row],[Rating]],Ratings!A$2:A$15,Ratings!B$2:B$15)</f>
        <v>Adult</v>
      </c>
      <c r="M587" s="2" t="str">
        <f>_xlfn.XLOOKUP(Table1[[#This Row],[Rating Category]],Recommendation!A$2:A$6,Recommendation!B$2:B$6)</f>
        <v>Restricted</v>
      </c>
      <c r="N587" s="2">
        <v>92</v>
      </c>
      <c r="O587" s="2" t="str" cm="1">
        <f t="array" ref="O587">_xlfn.IFS(Table1[[#This Row],[Duration]]&lt;90,"Short",Table1[[#This Row],[Duration]]&lt;180,"Medium",Table1[[#This Row],[Duration]]&lt;=240,"Long",TRUE,"Seasons")</f>
        <v>Medium</v>
      </c>
      <c r="P587" s="3" t="s">
        <v>23</v>
      </c>
    </row>
    <row r="588" spans="1:16" ht="42">
      <c r="A588" s="2" t="s">
        <v>2809</v>
      </c>
      <c r="B588" s="2" t="s">
        <v>0</v>
      </c>
      <c r="C588" s="3" t="s">
        <v>2810</v>
      </c>
      <c r="D588" s="3" t="s">
        <v>2811</v>
      </c>
      <c r="E588" s="3" t="s">
        <v>2812</v>
      </c>
      <c r="F588" s="3" t="s">
        <v>1064</v>
      </c>
      <c r="G588" s="7" t="s">
        <v>2808</v>
      </c>
      <c r="H588" s="4">
        <v>2021</v>
      </c>
      <c r="I588" s="2">
        <v>2020</v>
      </c>
      <c r="J588" s="2">
        <f ca="1">YEAR(TODAY())-Table1[[#This Row],[Release_year]]</f>
        <v>6</v>
      </c>
      <c r="K588" s="2" t="s">
        <v>29</v>
      </c>
      <c r="L588" s="2" t="str">
        <f>_xlfn.XLOOKUP(Table1[[#This Row],[Rating]],Ratings!A$2:A$15,Ratings!B$2:B$15)</f>
        <v>Teen</v>
      </c>
      <c r="M588" s="2" t="str">
        <f>_xlfn.XLOOKUP(Table1[[#This Row],[Rating Category]],Recommendation!A$2:A$6,Recommendation!B$2:B$6)</f>
        <v>Guidance</v>
      </c>
      <c r="N588" s="2">
        <v>94</v>
      </c>
      <c r="O588" s="2" t="str" cm="1">
        <f t="array" ref="O588">_xlfn.IFS(Table1[[#This Row],[Duration]]&lt;90,"Short",Table1[[#This Row],[Duration]]&lt;180,"Medium",Table1[[#This Row],[Duration]]&lt;=240,"Long",TRUE,"Seasons")</f>
        <v>Medium</v>
      </c>
      <c r="P588" s="3" t="s">
        <v>43</v>
      </c>
    </row>
    <row r="589" spans="1:16" ht="56">
      <c r="A589" s="2" t="s">
        <v>2813</v>
      </c>
      <c r="B589" s="2" t="s">
        <v>0</v>
      </c>
      <c r="C589" s="3" t="s">
        <v>2814</v>
      </c>
      <c r="D589" s="3" t="s">
        <v>2815</v>
      </c>
      <c r="E589" s="3" t="s">
        <v>2816</v>
      </c>
      <c r="F589" s="3" t="s">
        <v>1</v>
      </c>
      <c r="G589" s="7" t="s">
        <v>2808</v>
      </c>
      <c r="H589" s="4">
        <v>2021</v>
      </c>
      <c r="I589" s="2">
        <v>2020</v>
      </c>
      <c r="J589" s="2">
        <f ca="1">YEAR(TODAY())-Table1[[#This Row],[Release_year]]</f>
        <v>6</v>
      </c>
      <c r="K589" s="2" t="s">
        <v>7</v>
      </c>
      <c r="L589" s="2" t="str">
        <f>_xlfn.XLOOKUP(Table1[[#This Row],[Rating]],Ratings!A$2:A$15,Ratings!B$2:B$15)</f>
        <v>Adult</v>
      </c>
      <c r="M589" s="2" t="str">
        <f>_xlfn.XLOOKUP(Table1[[#This Row],[Rating Category]],Recommendation!A$2:A$6,Recommendation!B$2:B$6)</f>
        <v>Restricted</v>
      </c>
      <c r="N589" s="2">
        <v>99</v>
      </c>
      <c r="O589" s="2" t="str" cm="1">
        <f t="array" ref="O589">_xlfn.IFS(Table1[[#This Row],[Duration]]&lt;90,"Short",Table1[[#This Row],[Duration]]&lt;180,"Medium",Table1[[#This Row],[Duration]]&lt;=240,"Long",TRUE,"Seasons")</f>
        <v>Medium</v>
      </c>
      <c r="P589" s="3" t="s">
        <v>2817</v>
      </c>
    </row>
    <row r="590" spans="1:16" ht="56">
      <c r="A590" s="2" t="s">
        <v>2818</v>
      </c>
      <c r="B590" s="2" t="s">
        <v>4</v>
      </c>
      <c r="C590" s="3" t="s">
        <v>2819</v>
      </c>
      <c r="D590" s="3" t="s">
        <v>2820</v>
      </c>
      <c r="E590" s="3" t="s">
        <v>2821</v>
      </c>
      <c r="F590" s="3" t="s">
        <v>215</v>
      </c>
      <c r="G590" s="7" t="s">
        <v>2822</v>
      </c>
      <c r="H590" s="4">
        <v>2021</v>
      </c>
      <c r="I590" s="2">
        <v>2021</v>
      </c>
      <c r="J590" s="2">
        <f ca="1">YEAR(TODAY())-Table1[[#This Row],[Release_year]]</f>
        <v>5</v>
      </c>
      <c r="K590" s="2" t="s">
        <v>7</v>
      </c>
      <c r="L590" s="2" t="str">
        <f>_xlfn.XLOOKUP(Table1[[#This Row],[Rating]],Ratings!A$2:A$15,Ratings!B$2:B$15)</f>
        <v>Adult</v>
      </c>
      <c r="M590" s="2" t="str">
        <f>_xlfn.XLOOKUP(Table1[[#This Row],[Rating Category]],Recommendation!A$2:A$6,Recommendation!B$2:B$6)</f>
        <v>Restricted</v>
      </c>
      <c r="N590" s="2" t="s">
        <v>11</v>
      </c>
      <c r="O590" s="2" t="str" cm="1">
        <f t="array" ref="O590">_xlfn.IFS(Table1[[#This Row],[Duration]]&lt;90,"Short",Table1[[#This Row],[Duration]]&lt;180,"Medium",Table1[[#This Row],[Duration]]&lt;=240,"Long",TRUE,"Seasons")</f>
        <v>Seasons</v>
      </c>
      <c r="P590" s="3" t="s">
        <v>12</v>
      </c>
    </row>
    <row r="591" spans="1:16" ht="70">
      <c r="A591" s="2" t="s">
        <v>2824</v>
      </c>
      <c r="B591" s="2" t="s">
        <v>0</v>
      </c>
      <c r="C591" s="3" t="s">
        <v>2825</v>
      </c>
      <c r="D591" s="3" t="s">
        <v>2826</v>
      </c>
      <c r="E591" s="3" t="s">
        <v>2827</v>
      </c>
      <c r="F591" s="3" t="s">
        <v>2828</v>
      </c>
      <c r="G591" s="7" t="s">
        <v>2823</v>
      </c>
      <c r="H591" s="4">
        <v>2021</v>
      </c>
      <c r="I591" s="2">
        <v>2021</v>
      </c>
      <c r="J591" s="2">
        <f ca="1">YEAR(TODAY())-Table1[[#This Row],[Release_year]]</f>
        <v>5</v>
      </c>
      <c r="K591" s="2" t="s">
        <v>2</v>
      </c>
      <c r="L591" s="2" t="str">
        <f>_xlfn.XLOOKUP(Table1[[#This Row],[Rating]],Ratings!A$2:A$15,Ratings!B$2:B$15)</f>
        <v>Teen</v>
      </c>
      <c r="M591" s="2" t="str">
        <f>_xlfn.XLOOKUP(Table1[[#This Row],[Rating Category]],Recommendation!A$2:A$6,Recommendation!B$2:B$6)</f>
        <v>Guidance</v>
      </c>
      <c r="N591" s="2">
        <v>97</v>
      </c>
      <c r="O591" s="2" t="str" cm="1">
        <f t="array" ref="O591">_xlfn.IFS(Table1[[#This Row],[Duration]]&lt;90,"Short",Table1[[#This Row],[Duration]]&lt;180,"Medium",Table1[[#This Row],[Duration]]&lt;=240,"Long",TRUE,"Seasons")</f>
        <v>Medium</v>
      </c>
      <c r="P591" s="3" t="s">
        <v>23</v>
      </c>
    </row>
    <row r="592" spans="1:16" ht="28">
      <c r="A592" s="2" t="s">
        <v>2829</v>
      </c>
      <c r="B592" s="2" t="s">
        <v>0</v>
      </c>
      <c r="C592" s="3" t="s">
        <v>2830</v>
      </c>
      <c r="D592" s="3" t="s">
        <v>2831</v>
      </c>
      <c r="E592" s="3" t="s">
        <v>2832</v>
      </c>
      <c r="F592" s="3" t="s">
        <v>13</v>
      </c>
      <c r="G592" s="7" t="s">
        <v>2833</v>
      </c>
      <c r="H592" s="4">
        <v>2021</v>
      </c>
      <c r="I592" s="2">
        <v>2021</v>
      </c>
      <c r="J592" s="2">
        <f ca="1">YEAR(TODAY())-Table1[[#This Row],[Release_year]]</f>
        <v>5</v>
      </c>
      <c r="K592" s="2" t="s">
        <v>29</v>
      </c>
      <c r="L592" s="2" t="str">
        <f>_xlfn.XLOOKUP(Table1[[#This Row],[Rating]],Ratings!A$2:A$15,Ratings!B$2:B$15)</f>
        <v>Teen</v>
      </c>
      <c r="M592" s="2" t="str">
        <f>_xlfn.XLOOKUP(Table1[[#This Row],[Rating Category]],Recommendation!A$2:A$6,Recommendation!B$2:B$6)</f>
        <v>Guidance</v>
      </c>
      <c r="N592" s="2">
        <v>151</v>
      </c>
      <c r="O592" s="2" t="str" cm="1">
        <f t="array" ref="O592">_xlfn.IFS(Table1[[#This Row],[Duration]]&lt;90,"Short",Table1[[#This Row],[Duration]]&lt;180,"Medium",Table1[[#This Row],[Duration]]&lt;=240,"Long",TRUE,"Seasons")</f>
        <v>Medium</v>
      </c>
      <c r="P592" s="3" t="s">
        <v>269</v>
      </c>
    </row>
    <row r="593" spans="1:16" ht="56">
      <c r="A593" s="2" t="s">
        <v>2834</v>
      </c>
      <c r="B593" s="2" t="s">
        <v>0</v>
      </c>
      <c r="C593" s="3" t="s">
        <v>2835</v>
      </c>
      <c r="D593" s="3" t="s">
        <v>2836</v>
      </c>
      <c r="E593" s="3" t="s">
        <v>2837</v>
      </c>
      <c r="F593" s="3" t="s">
        <v>682</v>
      </c>
      <c r="G593" s="7" t="s">
        <v>2833</v>
      </c>
      <c r="H593" s="4">
        <v>2021</v>
      </c>
      <c r="I593" s="2">
        <v>2021</v>
      </c>
      <c r="J593" s="2">
        <f ca="1">YEAR(TODAY())-Table1[[#This Row],[Release_year]]</f>
        <v>5</v>
      </c>
      <c r="K593" s="2" t="s">
        <v>7</v>
      </c>
      <c r="L593" s="2" t="str">
        <f>_xlfn.XLOOKUP(Table1[[#This Row],[Rating]],Ratings!A$2:A$15,Ratings!B$2:B$15)</f>
        <v>Adult</v>
      </c>
      <c r="M593" s="2" t="str">
        <f>_xlfn.XLOOKUP(Table1[[#This Row],[Rating Category]],Recommendation!A$2:A$6,Recommendation!B$2:B$6)</f>
        <v>Restricted</v>
      </c>
      <c r="N593" s="2">
        <v>108</v>
      </c>
      <c r="O593" s="2" t="str" cm="1">
        <f t="array" ref="O593">_xlfn.IFS(Table1[[#This Row],[Duration]]&lt;90,"Short",Table1[[#This Row],[Duration]]&lt;180,"Medium",Table1[[#This Row],[Duration]]&lt;=240,"Long",TRUE,"Seasons")</f>
        <v>Medium</v>
      </c>
      <c r="P593" s="3" t="s">
        <v>192</v>
      </c>
    </row>
    <row r="594" spans="1:16" ht="56">
      <c r="A594" s="2" t="s">
        <v>2838</v>
      </c>
      <c r="B594" s="2" t="s">
        <v>0</v>
      </c>
      <c r="C594" s="3" t="s">
        <v>2839</v>
      </c>
      <c r="D594" s="3" t="s">
        <v>733</v>
      </c>
      <c r="E594" s="3" t="s">
        <v>2840</v>
      </c>
      <c r="F594" s="3" t="s">
        <v>132</v>
      </c>
      <c r="G594" s="7" t="s">
        <v>2833</v>
      </c>
      <c r="H594" s="4">
        <v>2021</v>
      </c>
      <c r="I594" s="2">
        <v>2020</v>
      </c>
      <c r="J594" s="2">
        <f ca="1">YEAR(TODAY())-Table1[[#This Row],[Release_year]]</f>
        <v>6</v>
      </c>
      <c r="K594" s="2" t="s">
        <v>29</v>
      </c>
      <c r="L594" s="2" t="str">
        <f>_xlfn.XLOOKUP(Table1[[#This Row],[Rating]],Ratings!A$2:A$15,Ratings!B$2:B$15)</f>
        <v>Teen</v>
      </c>
      <c r="M594" s="2" t="str">
        <f>_xlfn.XLOOKUP(Table1[[#This Row],[Rating Category]],Recommendation!A$2:A$6,Recommendation!B$2:B$6)</f>
        <v>Guidance</v>
      </c>
      <c r="N594" s="2">
        <v>113</v>
      </c>
      <c r="O594" s="2" t="str" cm="1">
        <f t="array" ref="O594">_xlfn.IFS(Table1[[#This Row],[Duration]]&lt;90,"Short",Table1[[#This Row],[Duration]]&lt;180,"Medium",Table1[[#This Row],[Duration]]&lt;=240,"Long",TRUE,"Seasons")</f>
        <v>Medium</v>
      </c>
      <c r="P594" s="3" t="s">
        <v>56</v>
      </c>
    </row>
    <row r="595" spans="1:16" ht="70">
      <c r="A595" s="2" t="s">
        <v>2841</v>
      </c>
      <c r="B595" s="2" t="s">
        <v>0</v>
      </c>
      <c r="C595" s="3" t="s">
        <v>2842</v>
      </c>
      <c r="D595" s="3" t="s">
        <v>10</v>
      </c>
      <c r="E595" s="3" t="s">
        <v>2843</v>
      </c>
      <c r="F595" s="3" t="s">
        <v>215</v>
      </c>
      <c r="G595" s="7" t="s">
        <v>2833</v>
      </c>
      <c r="H595" s="4">
        <v>2021</v>
      </c>
      <c r="I595" s="2">
        <v>2021</v>
      </c>
      <c r="J595" s="2">
        <f ca="1">YEAR(TODAY())-Table1[[#This Row],[Release_year]]</f>
        <v>5</v>
      </c>
      <c r="K595" s="2" t="s">
        <v>7</v>
      </c>
      <c r="L595" s="2" t="str">
        <f>_xlfn.XLOOKUP(Table1[[#This Row],[Rating]],Ratings!A$2:A$15,Ratings!B$2:B$15)</f>
        <v>Adult</v>
      </c>
      <c r="M595" s="2" t="str">
        <f>_xlfn.XLOOKUP(Table1[[#This Row],[Rating Category]],Recommendation!A$2:A$6,Recommendation!B$2:B$6)</f>
        <v>Restricted</v>
      </c>
      <c r="N595" s="2">
        <v>81</v>
      </c>
      <c r="O595" s="2" t="str" cm="1">
        <f t="array" ref="O595">_xlfn.IFS(Table1[[#This Row],[Duration]]&lt;90,"Short",Table1[[#This Row],[Duration]]&lt;180,"Medium",Table1[[#This Row],[Duration]]&lt;=240,"Long",TRUE,"Seasons")</f>
        <v>Short</v>
      </c>
      <c r="P595" s="3" t="s">
        <v>90</v>
      </c>
    </row>
    <row r="596" spans="1:16" ht="56">
      <c r="A596" s="2" t="s">
        <v>2844</v>
      </c>
      <c r="B596" s="2" t="s">
        <v>0</v>
      </c>
      <c r="C596" s="3" t="s">
        <v>2845</v>
      </c>
      <c r="D596" s="3" t="s">
        <v>2846</v>
      </c>
      <c r="E596" s="3" t="s">
        <v>2847</v>
      </c>
      <c r="F596" s="3" t="s">
        <v>1064</v>
      </c>
      <c r="G596" s="7" t="s">
        <v>2848</v>
      </c>
      <c r="H596" s="4">
        <v>2021</v>
      </c>
      <c r="I596" s="2">
        <v>2020</v>
      </c>
      <c r="J596" s="2">
        <f ca="1">YEAR(TODAY())-Table1[[#This Row],[Release_year]]</f>
        <v>6</v>
      </c>
      <c r="K596" s="2" t="s">
        <v>29</v>
      </c>
      <c r="L596" s="2" t="str">
        <f>_xlfn.XLOOKUP(Table1[[#This Row],[Rating]],Ratings!A$2:A$15,Ratings!B$2:B$15)</f>
        <v>Teen</v>
      </c>
      <c r="M596" s="2" t="str">
        <f>_xlfn.XLOOKUP(Table1[[#This Row],[Rating Category]],Recommendation!A$2:A$6,Recommendation!B$2:B$6)</f>
        <v>Guidance</v>
      </c>
      <c r="N596" s="2">
        <v>116</v>
      </c>
      <c r="O596" s="2" t="str" cm="1">
        <f t="array" ref="O596">_xlfn.IFS(Table1[[#This Row],[Duration]]&lt;90,"Short",Table1[[#This Row],[Duration]]&lt;180,"Medium",Table1[[#This Row],[Duration]]&lt;=240,"Long",TRUE,"Seasons")</f>
        <v>Medium</v>
      </c>
      <c r="P596" s="3" t="s">
        <v>63</v>
      </c>
    </row>
    <row r="597" spans="1:16" ht="56">
      <c r="A597" s="2" t="s">
        <v>2849</v>
      </c>
      <c r="B597" s="2" t="s">
        <v>0</v>
      </c>
      <c r="C597" s="3" t="s">
        <v>2850</v>
      </c>
      <c r="D597" s="3" t="s">
        <v>2851</v>
      </c>
      <c r="E597" s="3" t="s">
        <v>2852</v>
      </c>
      <c r="F597" s="3" t="s">
        <v>1</v>
      </c>
      <c r="G597" s="7" t="s">
        <v>2848</v>
      </c>
      <c r="H597" s="4">
        <v>2021</v>
      </c>
      <c r="I597" s="2">
        <v>2013</v>
      </c>
      <c r="J597" s="2">
        <f ca="1">YEAR(TODAY())-Table1[[#This Row],[Release_year]]</f>
        <v>13</v>
      </c>
      <c r="K597" s="2" t="s">
        <v>124</v>
      </c>
      <c r="L597" s="2" t="str">
        <f>_xlfn.XLOOKUP(Table1[[#This Row],[Rating]],Ratings!A$2:A$15,Ratings!B$2:B$15)</f>
        <v>Adult</v>
      </c>
      <c r="M597" s="2" t="str">
        <f>_xlfn.XLOOKUP(Table1[[#This Row],[Rating Category]],Recommendation!A$2:A$6,Recommendation!B$2:B$6)</f>
        <v>Restricted</v>
      </c>
      <c r="N597" s="2">
        <v>119</v>
      </c>
      <c r="O597" s="2" t="str" cm="1">
        <f t="array" ref="O597">_xlfn.IFS(Table1[[#This Row],[Duration]]&lt;90,"Short",Table1[[#This Row],[Duration]]&lt;180,"Medium",Table1[[#This Row],[Duration]]&lt;=240,"Long",TRUE,"Seasons")</f>
        <v>Medium</v>
      </c>
      <c r="P597" s="3" t="s">
        <v>125</v>
      </c>
    </row>
    <row r="598" spans="1:16" ht="28">
      <c r="A598" s="2" t="s">
        <v>2853</v>
      </c>
      <c r="B598" s="2" t="s">
        <v>0</v>
      </c>
      <c r="C598" s="3" t="s">
        <v>2854</v>
      </c>
      <c r="D598" s="3" t="s">
        <v>292</v>
      </c>
      <c r="E598" s="3" t="s">
        <v>2855</v>
      </c>
      <c r="F598" s="3" t="s">
        <v>1</v>
      </c>
      <c r="G598" s="7" t="s">
        <v>2848</v>
      </c>
      <c r="H598" s="4">
        <v>2021</v>
      </c>
      <c r="I598" s="2">
        <v>2013</v>
      </c>
      <c r="J598" s="2">
        <f ca="1">YEAR(TODAY())-Table1[[#This Row],[Release_year]]</f>
        <v>13</v>
      </c>
      <c r="K598" s="2" t="s">
        <v>2</v>
      </c>
      <c r="L598" s="2" t="str">
        <f>_xlfn.XLOOKUP(Table1[[#This Row],[Rating]],Ratings!A$2:A$15,Ratings!B$2:B$15)</f>
        <v>Teen</v>
      </c>
      <c r="M598" s="2" t="str">
        <f>_xlfn.XLOOKUP(Table1[[#This Row],[Rating Category]],Recommendation!A$2:A$6,Recommendation!B$2:B$6)</f>
        <v>Guidance</v>
      </c>
      <c r="N598" s="2">
        <v>116</v>
      </c>
      <c r="O598" s="2" t="str" cm="1">
        <f t="array" ref="O598">_xlfn.IFS(Table1[[#This Row],[Duration]]&lt;90,"Short",Table1[[#This Row],[Duration]]&lt;180,"Medium",Table1[[#This Row],[Duration]]&lt;=240,"Long",TRUE,"Seasons")</f>
        <v>Medium</v>
      </c>
      <c r="P598" s="3" t="s">
        <v>264</v>
      </c>
    </row>
    <row r="599" spans="1:16" ht="84">
      <c r="A599" s="2" t="s">
        <v>2856</v>
      </c>
      <c r="B599" s="2" t="s">
        <v>0</v>
      </c>
      <c r="C599" s="3" t="s">
        <v>2857</v>
      </c>
      <c r="D599" s="3" t="s">
        <v>2858</v>
      </c>
      <c r="E599" s="3" t="s">
        <v>2859</v>
      </c>
      <c r="F599" s="3" t="s">
        <v>1</v>
      </c>
      <c r="G599" s="7" t="s">
        <v>2860</v>
      </c>
      <c r="H599" s="4">
        <v>2021</v>
      </c>
      <c r="I599" s="2">
        <v>2021</v>
      </c>
      <c r="J599" s="2">
        <f ca="1">YEAR(TODAY())-Table1[[#This Row],[Release_year]]</f>
        <v>5</v>
      </c>
      <c r="K599" s="2" t="s">
        <v>2</v>
      </c>
      <c r="L599" s="2" t="str">
        <f>_xlfn.XLOOKUP(Table1[[#This Row],[Rating]],Ratings!A$2:A$15,Ratings!B$2:B$15)</f>
        <v>Teen</v>
      </c>
      <c r="M599" s="2" t="str">
        <f>_xlfn.XLOOKUP(Table1[[#This Row],[Rating Category]],Recommendation!A$2:A$6,Recommendation!B$2:B$6)</f>
        <v>Guidance</v>
      </c>
      <c r="N599" s="2">
        <v>112</v>
      </c>
      <c r="O599" s="2" t="str" cm="1">
        <f t="array" ref="O599">_xlfn.IFS(Table1[[#This Row],[Duration]]&lt;90,"Short",Table1[[#This Row],[Duration]]&lt;180,"Medium",Table1[[#This Row],[Duration]]&lt;=240,"Long",TRUE,"Seasons")</f>
        <v>Medium</v>
      </c>
      <c r="P599" s="3" t="s">
        <v>2861</v>
      </c>
    </row>
    <row r="600" spans="1:16" ht="42">
      <c r="A600" s="2" t="s">
        <v>2862</v>
      </c>
      <c r="B600" s="2" t="s">
        <v>0</v>
      </c>
      <c r="C600" s="3" t="s">
        <v>2863</v>
      </c>
      <c r="D600" s="3" t="s">
        <v>2864</v>
      </c>
      <c r="E600" s="3" t="s">
        <v>2865</v>
      </c>
      <c r="F600" s="3" t="s">
        <v>1</v>
      </c>
      <c r="G600" s="7" t="s">
        <v>2866</v>
      </c>
      <c r="H600" s="4">
        <v>2021</v>
      </c>
      <c r="I600" s="2">
        <v>2014</v>
      </c>
      <c r="J600" s="2">
        <f ca="1">YEAR(TODAY())-Table1[[#This Row],[Release_year]]</f>
        <v>12</v>
      </c>
      <c r="K600" s="2" t="s">
        <v>2</v>
      </c>
      <c r="L600" s="2" t="str">
        <f>_xlfn.XLOOKUP(Table1[[#This Row],[Rating]],Ratings!A$2:A$15,Ratings!B$2:B$15)</f>
        <v>Teen</v>
      </c>
      <c r="M600" s="2" t="str">
        <f>_xlfn.XLOOKUP(Table1[[#This Row],[Rating Category]],Recommendation!A$2:A$6,Recommendation!B$2:B$6)</f>
        <v>Guidance</v>
      </c>
      <c r="N600" s="2">
        <v>121</v>
      </c>
      <c r="O600" s="2" t="str" cm="1">
        <f t="array" ref="O600">_xlfn.IFS(Table1[[#This Row],[Duration]]&lt;90,"Short",Table1[[#This Row],[Duration]]&lt;180,"Medium",Table1[[#This Row],[Duration]]&lt;=240,"Long",TRUE,"Seasons")</f>
        <v>Medium</v>
      </c>
      <c r="P600" s="3" t="s">
        <v>251</v>
      </c>
    </row>
    <row r="601" spans="1:16" ht="70">
      <c r="A601" s="2" t="s">
        <v>2867</v>
      </c>
      <c r="B601" s="2" t="s">
        <v>0</v>
      </c>
      <c r="C601" s="3" t="s">
        <v>2868</v>
      </c>
      <c r="D601" s="3" t="s">
        <v>2869</v>
      </c>
      <c r="E601" s="3" t="s">
        <v>2870</v>
      </c>
      <c r="F601" s="3" t="s">
        <v>13</v>
      </c>
      <c r="G601" s="7" t="s">
        <v>2866</v>
      </c>
      <c r="H601" s="4">
        <v>2021</v>
      </c>
      <c r="I601" s="2">
        <v>2020</v>
      </c>
      <c r="J601" s="2">
        <f ca="1">YEAR(TODAY())-Table1[[#This Row],[Release_year]]</f>
        <v>6</v>
      </c>
      <c r="K601" s="2" t="s">
        <v>29</v>
      </c>
      <c r="L601" s="2" t="str">
        <f>_xlfn.XLOOKUP(Table1[[#This Row],[Rating]],Ratings!A$2:A$15,Ratings!B$2:B$15)</f>
        <v>Teen</v>
      </c>
      <c r="M601" s="2" t="str">
        <f>_xlfn.XLOOKUP(Table1[[#This Row],[Rating Category]],Recommendation!A$2:A$6,Recommendation!B$2:B$6)</f>
        <v>Guidance</v>
      </c>
      <c r="N601" s="2">
        <v>115</v>
      </c>
      <c r="O601" s="2" t="str" cm="1">
        <f t="array" ref="O601">_xlfn.IFS(Table1[[#This Row],[Duration]]&lt;90,"Short",Table1[[#This Row],[Duration]]&lt;180,"Medium",Table1[[#This Row],[Duration]]&lt;=240,"Long",TRUE,"Seasons")</f>
        <v>Medium</v>
      </c>
      <c r="P601" s="3" t="s">
        <v>523</v>
      </c>
    </row>
    <row r="602" spans="1:16" ht="28">
      <c r="A602" s="2" t="s">
        <v>2872</v>
      </c>
      <c r="B602" s="2" t="s">
        <v>0</v>
      </c>
      <c r="C602" s="3" t="s">
        <v>2873</v>
      </c>
      <c r="D602" s="3" t="s">
        <v>2874</v>
      </c>
      <c r="E602" s="3" t="s">
        <v>2875</v>
      </c>
      <c r="F602" s="3" t="s">
        <v>1</v>
      </c>
      <c r="G602" s="7" t="s">
        <v>2871</v>
      </c>
      <c r="H602" s="4">
        <v>2021</v>
      </c>
      <c r="I602" s="2">
        <v>2021</v>
      </c>
      <c r="J602" s="2">
        <f ca="1">YEAR(TODAY())-Table1[[#This Row],[Release_year]]</f>
        <v>5</v>
      </c>
      <c r="K602" s="2" t="s">
        <v>124</v>
      </c>
      <c r="L602" s="2" t="str">
        <f>_xlfn.XLOOKUP(Table1[[#This Row],[Rating]],Ratings!A$2:A$15,Ratings!B$2:B$15)</f>
        <v>Adult</v>
      </c>
      <c r="M602" s="2" t="str">
        <f>_xlfn.XLOOKUP(Table1[[#This Row],[Rating Category]],Recommendation!A$2:A$6,Recommendation!B$2:B$6)</f>
        <v>Restricted</v>
      </c>
      <c r="N602" s="2">
        <v>98</v>
      </c>
      <c r="O602" s="2" t="str" cm="1">
        <f t="array" ref="O602">_xlfn.IFS(Table1[[#This Row],[Duration]]&lt;90,"Short",Table1[[#This Row],[Duration]]&lt;180,"Medium",Table1[[#This Row],[Duration]]&lt;=240,"Long",TRUE,"Seasons")</f>
        <v>Medium</v>
      </c>
      <c r="P602" s="3" t="s">
        <v>231</v>
      </c>
    </row>
    <row r="603" spans="1:16" ht="56">
      <c r="A603" s="2" t="s">
        <v>2877</v>
      </c>
      <c r="B603" s="2" t="s">
        <v>0</v>
      </c>
      <c r="C603" s="3" t="s">
        <v>2878</v>
      </c>
      <c r="D603" s="3" t="s">
        <v>2879</v>
      </c>
      <c r="E603" s="3" t="s">
        <v>2880</v>
      </c>
      <c r="F603" s="3" t="s">
        <v>225</v>
      </c>
      <c r="G603" s="7" t="s">
        <v>2871</v>
      </c>
      <c r="H603" s="4">
        <v>2021</v>
      </c>
      <c r="I603" s="2">
        <v>1990</v>
      </c>
      <c r="J603" s="2">
        <f ca="1">YEAR(TODAY())-Table1[[#This Row],[Release_year]]</f>
        <v>36</v>
      </c>
      <c r="K603" s="2" t="s">
        <v>2</v>
      </c>
      <c r="L603" s="2" t="str">
        <f>_xlfn.XLOOKUP(Table1[[#This Row],[Rating]],Ratings!A$2:A$15,Ratings!B$2:B$15)</f>
        <v>Teen</v>
      </c>
      <c r="M603" s="2" t="str">
        <f>_xlfn.XLOOKUP(Table1[[#This Row],[Rating Category]],Recommendation!A$2:A$6,Recommendation!B$2:B$6)</f>
        <v>Guidance</v>
      </c>
      <c r="N603" s="2">
        <v>181</v>
      </c>
      <c r="O603" s="2" t="str" cm="1">
        <f t="array" ref="O603">_xlfn.IFS(Table1[[#This Row],[Duration]]&lt;90,"Short",Table1[[#This Row],[Duration]]&lt;180,"Medium",Table1[[#This Row],[Duration]]&lt;=240,"Long",TRUE,"Seasons")</f>
        <v>Long</v>
      </c>
      <c r="P603" s="3" t="s">
        <v>104</v>
      </c>
    </row>
    <row r="604" spans="1:16" ht="56">
      <c r="A604" s="2" t="s">
        <v>2881</v>
      </c>
      <c r="B604" s="2" t="s">
        <v>0</v>
      </c>
      <c r="C604" s="3" t="s">
        <v>2882</v>
      </c>
      <c r="D604" s="3" t="s">
        <v>2883</v>
      </c>
      <c r="E604" s="3" t="s">
        <v>2884</v>
      </c>
      <c r="F604" s="3" t="s">
        <v>963</v>
      </c>
      <c r="G604" s="7" t="s">
        <v>2871</v>
      </c>
      <c r="H604" s="4">
        <v>2021</v>
      </c>
      <c r="I604" s="2">
        <v>2018</v>
      </c>
      <c r="J604" s="2">
        <f ca="1">YEAR(TODAY())-Table1[[#This Row],[Release_year]]</f>
        <v>8</v>
      </c>
      <c r="K604" s="2" t="s">
        <v>29</v>
      </c>
      <c r="L604" s="2" t="str">
        <f>_xlfn.XLOOKUP(Table1[[#This Row],[Rating]],Ratings!A$2:A$15,Ratings!B$2:B$15)</f>
        <v>Teen</v>
      </c>
      <c r="M604" s="2" t="str">
        <f>_xlfn.XLOOKUP(Table1[[#This Row],[Rating Category]],Recommendation!A$2:A$6,Recommendation!B$2:B$6)</f>
        <v>Guidance</v>
      </c>
      <c r="N604" s="2">
        <v>100</v>
      </c>
      <c r="O604" s="2" t="str" cm="1">
        <f t="array" ref="O604">_xlfn.IFS(Table1[[#This Row],[Duration]]&lt;90,"Short",Table1[[#This Row],[Duration]]&lt;180,"Medium",Table1[[#This Row],[Duration]]&lt;=240,"Long",TRUE,"Seasons")</f>
        <v>Medium</v>
      </c>
      <c r="P604" s="3" t="s">
        <v>56</v>
      </c>
    </row>
    <row r="605" spans="1:16" ht="28">
      <c r="A605" s="2" t="s">
        <v>2885</v>
      </c>
      <c r="B605" s="2" t="s">
        <v>0</v>
      </c>
      <c r="C605" s="3" t="s">
        <v>2886</v>
      </c>
      <c r="D605" s="3" t="s">
        <v>2887</v>
      </c>
      <c r="E605" s="3" t="s">
        <v>2888</v>
      </c>
      <c r="F605" s="3" t="s">
        <v>1</v>
      </c>
      <c r="G605" s="7" t="s">
        <v>2871</v>
      </c>
      <c r="H605" s="4">
        <v>2021</v>
      </c>
      <c r="I605" s="2">
        <v>2019</v>
      </c>
      <c r="J605" s="2">
        <f ca="1">YEAR(TODAY())-Table1[[#This Row],[Release_year]]</f>
        <v>7</v>
      </c>
      <c r="K605" s="2" t="s">
        <v>58</v>
      </c>
      <c r="L605" s="2" t="str">
        <f>_xlfn.XLOOKUP(Table1[[#This Row],[Rating]],Ratings!A$2:A$15,Ratings!B$2:B$15)</f>
        <v>Kids</v>
      </c>
      <c r="M605" s="2" t="str">
        <f>_xlfn.XLOOKUP(Table1[[#This Row],[Rating Category]],Recommendation!A$2:A$6,Recommendation!B$2:B$6)</f>
        <v>Safe</v>
      </c>
      <c r="N605" s="2">
        <v>22</v>
      </c>
      <c r="O605" s="2" t="str" cm="1">
        <f t="array" ref="O605">_xlfn.IFS(Table1[[#This Row],[Duration]]&lt;90,"Short",Table1[[#This Row],[Duration]]&lt;180,"Medium",Table1[[#This Row],[Duration]]&lt;=240,"Long",TRUE,"Seasons")</f>
        <v>Short</v>
      </c>
      <c r="P605" s="3" t="s">
        <v>46</v>
      </c>
    </row>
    <row r="606" spans="1:16" ht="42">
      <c r="A606" s="2" t="s">
        <v>2889</v>
      </c>
      <c r="B606" s="2" t="s">
        <v>0</v>
      </c>
      <c r="C606" s="3" t="s">
        <v>2890</v>
      </c>
      <c r="D606" s="3" t="s">
        <v>1113</v>
      </c>
      <c r="E606" s="3" t="s">
        <v>2891</v>
      </c>
      <c r="F606" s="3" t="s">
        <v>1</v>
      </c>
      <c r="G606" s="7" t="s">
        <v>2871</v>
      </c>
      <c r="H606" s="4">
        <v>2021</v>
      </c>
      <c r="I606" s="2">
        <v>1988</v>
      </c>
      <c r="J606" s="2">
        <f ca="1">YEAR(TODAY())-Table1[[#This Row],[Release_year]]</f>
        <v>38</v>
      </c>
      <c r="K606" s="2" t="s">
        <v>124</v>
      </c>
      <c r="L606" s="2" t="str">
        <f>_xlfn.XLOOKUP(Table1[[#This Row],[Rating]],Ratings!A$2:A$15,Ratings!B$2:B$15)</f>
        <v>Adult</v>
      </c>
      <c r="M606" s="2" t="str">
        <f>_xlfn.XLOOKUP(Table1[[#This Row],[Rating Category]],Recommendation!A$2:A$6,Recommendation!B$2:B$6)</f>
        <v>Restricted</v>
      </c>
      <c r="N606" s="2">
        <v>134</v>
      </c>
      <c r="O606" s="2" t="str" cm="1">
        <f t="array" ref="O606">_xlfn.IFS(Table1[[#This Row],[Duration]]&lt;90,"Short",Table1[[#This Row],[Duration]]&lt;180,"Medium",Table1[[#This Row],[Duration]]&lt;=240,"Long",TRUE,"Seasons")</f>
        <v>Medium</v>
      </c>
      <c r="P606" s="3" t="s">
        <v>436</v>
      </c>
    </row>
    <row r="607" spans="1:16" ht="56">
      <c r="A607" s="2" t="s">
        <v>2892</v>
      </c>
      <c r="B607" s="2" t="s">
        <v>0</v>
      </c>
      <c r="C607" s="3" t="s">
        <v>2893</v>
      </c>
      <c r="D607" s="3" t="s">
        <v>2894</v>
      </c>
      <c r="E607" s="3" t="s">
        <v>2895</v>
      </c>
      <c r="F607" s="3" t="s">
        <v>463</v>
      </c>
      <c r="G607" s="7" t="s">
        <v>2871</v>
      </c>
      <c r="H607" s="4">
        <v>2021</v>
      </c>
      <c r="I607" s="2">
        <v>2006</v>
      </c>
      <c r="J607" s="2">
        <f ca="1">YEAR(TODAY())-Table1[[#This Row],[Release_year]]</f>
        <v>20</v>
      </c>
      <c r="K607" s="2" t="s">
        <v>124</v>
      </c>
      <c r="L607" s="2" t="str">
        <f>_xlfn.XLOOKUP(Table1[[#This Row],[Rating]],Ratings!A$2:A$15,Ratings!B$2:B$15)</f>
        <v>Adult</v>
      </c>
      <c r="M607" s="2" t="str">
        <f>_xlfn.XLOOKUP(Table1[[#This Row],[Rating Category]],Recommendation!A$2:A$6,Recommendation!B$2:B$6)</f>
        <v>Restricted</v>
      </c>
      <c r="N607" s="2">
        <v>94</v>
      </c>
      <c r="O607" s="2" t="str" cm="1">
        <f t="array" ref="O607">_xlfn.IFS(Table1[[#This Row],[Duration]]&lt;90,"Short",Table1[[#This Row],[Duration]]&lt;180,"Medium",Table1[[#This Row],[Duration]]&lt;=240,"Long",TRUE,"Seasons")</f>
        <v>Medium</v>
      </c>
      <c r="P607" s="3" t="s">
        <v>364</v>
      </c>
    </row>
    <row r="608" spans="1:16" ht="42">
      <c r="A608" s="2" t="s">
        <v>2896</v>
      </c>
      <c r="B608" s="2" t="s">
        <v>0</v>
      </c>
      <c r="C608" s="3" t="s">
        <v>2897</v>
      </c>
      <c r="D608" s="3" t="s">
        <v>2898</v>
      </c>
      <c r="E608" s="3" t="s">
        <v>2899</v>
      </c>
      <c r="F608" s="3" t="s">
        <v>2900</v>
      </c>
      <c r="G608" s="7" t="s">
        <v>2901</v>
      </c>
      <c r="H608" s="4">
        <v>2021</v>
      </c>
      <c r="I608" s="2">
        <v>2021</v>
      </c>
      <c r="J608" s="2">
        <f ca="1">YEAR(TODAY())-Table1[[#This Row],[Release_year]]</f>
        <v>5</v>
      </c>
      <c r="K608" s="2" t="s">
        <v>87</v>
      </c>
      <c r="L608" s="2" t="str">
        <f>_xlfn.XLOOKUP(Table1[[#This Row],[Rating]],Ratings!A$2:A$15,Ratings!B$2:B$15)</f>
        <v>Kids</v>
      </c>
      <c r="M608" s="2" t="str">
        <f>_xlfn.XLOOKUP(Table1[[#This Row],[Rating Category]],Recommendation!A$2:A$6,Recommendation!B$2:B$6)</f>
        <v>Safe</v>
      </c>
      <c r="N608" s="2">
        <v>88</v>
      </c>
      <c r="O608" s="2" t="str" cm="1">
        <f t="array" ref="O608">_xlfn.IFS(Table1[[#This Row],[Duration]]&lt;90,"Short",Table1[[#This Row],[Duration]]&lt;180,"Medium",Table1[[#This Row],[Duration]]&lt;=240,"Long",TRUE,"Seasons")</f>
        <v>Short</v>
      </c>
      <c r="P608" s="3" t="s">
        <v>46</v>
      </c>
    </row>
    <row r="609" spans="1:16" ht="56">
      <c r="A609" s="2" t="s">
        <v>2902</v>
      </c>
      <c r="B609" s="2" t="s">
        <v>0</v>
      </c>
      <c r="C609" s="3" t="s">
        <v>2903</v>
      </c>
      <c r="D609" s="3" t="s">
        <v>2904</v>
      </c>
      <c r="E609" s="3" t="s">
        <v>2905</v>
      </c>
      <c r="F609" s="3" t="s">
        <v>1</v>
      </c>
      <c r="G609" s="7" t="s">
        <v>2901</v>
      </c>
      <c r="H609" s="4">
        <v>2021</v>
      </c>
      <c r="I609" s="2">
        <v>2016</v>
      </c>
      <c r="J609" s="2">
        <f ca="1">YEAR(TODAY())-Table1[[#This Row],[Release_year]]</f>
        <v>10</v>
      </c>
      <c r="K609" s="2" t="s">
        <v>124</v>
      </c>
      <c r="L609" s="2" t="str">
        <f>_xlfn.XLOOKUP(Table1[[#This Row],[Rating]],Ratings!A$2:A$15,Ratings!B$2:B$15)</f>
        <v>Adult</v>
      </c>
      <c r="M609" s="2" t="str">
        <f>_xlfn.XLOOKUP(Table1[[#This Row],[Rating Category]],Recommendation!A$2:A$6,Recommendation!B$2:B$6)</f>
        <v>Restricted</v>
      </c>
      <c r="N609" s="2">
        <v>119</v>
      </c>
      <c r="O609" s="2" t="str" cm="1">
        <f t="array" ref="O609">_xlfn.IFS(Table1[[#This Row],[Duration]]&lt;90,"Short",Table1[[#This Row],[Duration]]&lt;180,"Medium",Table1[[#This Row],[Duration]]&lt;=240,"Long",TRUE,"Seasons")</f>
        <v>Medium</v>
      </c>
      <c r="P609" s="3" t="s">
        <v>269</v>
      </c>
    </row>
    <row r="610" spans="1:16" ht="56">
      <c r="A610" s="2" t="s">
        <v>2906</v>
      </c>
      <c r="B610" s="2" t="s">
        <v>0</v>
      </c>
      <c r="C610" s="3" t="s">
        <v>2907</v>
      </c>
      <c r="D610" s="3" t="s">
        <v>2908</v>
      </c>
      <c r="E610" s="3" t="s">
        <v>2909</v>
      </c>
      <c r="F610" s="3" t="s">
        <v>248</v>
      </c>
      <c r="G610" s="7" t="s">
        <v>2901</v>
      </c>
      <c r="H610" s="4">
        <v>2021</v>
      </c>
      <c r="I610" s="2">
        <v>2021</v>
      </c>
      <c r="J610" s="2">
        <f ca="1">YEAR(TODAY())-Table1[[#This Row],[Release_year]]</f>
        <v>5</v>
      </c>
      <c r="K610" s="2" t="s">
        <v>7</v>
      </c>
      <c r="L610" s="2" t="str">
        <f>_xlfn.XLOOKUP(Table1[[#This Row],[Rating]],Ratings!A$2:A$15,Ratings!B$2:B$15)</f>
        <v>Adult</v>
      </c>
      <c r="M610" s="2" t="str">
        <f>_xlfn.XLOOKUP(Table1[[#This Row],[Rating Category]],Recommendation!A$2:A$6,Recommendation!B$2:B$6)</f>
        <v>Restricted</v>
      </c>
      <c r="N610" s="2">
        <v>107</v>
      </c>
      <c r="O610" s="2" t="str" cm="1">
        <f t="array" ref="O610">_xlfn.IFS(Table1[[#This Row],[Duration]]&lt;90,"Short",Table1[[#This Row],[Duration]]&lt;180,"Medium",Table1[[#This Row],[Duration]]&lt;=240,"Long",TRUE,"Seasons")</f>
        <v>Medium</v>
      </c>
      <c r="P610" s="3" t="s">
        <v>63</v>
      </c>
    </row>
    <row r="611" spans="1:16" ht="70">
      <c r="A611" s="2" t="s">
        <v>2910</v>
      </c>
      <c r="B611" s="2" t="s">
        <v>0</v>
      </c>
      <c r="C611" s="3" t="s">
        <v>2911</v>
      </c>
      <c r="D611" s="3" t="s">
        <v>2912</v>
      </c>
      <c r="E611" s="3" t="s">
        <v>2913</v>
      </c>
      <c r="F611" s="3" t="s">
        <v>2914</v>
      </c>
      <c r="G611" s="7" t="s">
        <v>2901</v>
      </c>
      <c r="H611" s="4">
        <v>2021</v>
      </c>
      <c r="I611" s="2">
        <v>2006</v>
      </c>
      <c r="J611" s="2">
        <f ca="1">YEAR(TODAY())-Table1[[#This Row],[Release_year]]</f>
        <v>20</v>
      </c>
      <c r="K611" s="2" t="s">
        <v>7</v>
      </c>
      <c r="L611" s="2" t="str">
        <f>_xlfn.XLOOKUP(Table1[[#This Row],[Rating]],Ratings!A$2:A$15,Ratings!B$2:B$15)</f>
        <v>Adult</v>
      </c>
      <c r="M611" s="2" t="str">
        <f>_xlfn.XLOOKUP(Table1[[#This Row],[Rating Category]],Recommendation!A$2:A$6,Recommendation!B$2:B$6)</f>
        <v>Restricted</v>
      </c>
      <c r="N611" s="2">
        <v>112</v>
      </c>
      <c r="O611" s="2" t="str" cm="1">
        <f t="array" ref="O611">_xlfn.IFS(Table1[[#This Row],[Duration]]&lt;90,"Short",Table1[[#This Row],[Duration]]&lt;180,"Medium",Table1[[#This Row],[Duration]]&lt;=240,"Long",TRUE,"Seasons")</f>
        <v>Medium</v>
      </c>
      <c r="P611" s="3" t="s">
        <v>23</v>
      </c>
    </row>
    <row r="612" spans="1:16" ht="42">
      <c r="A612" s="2" t="s">
        <v>2915</v>
      </c>
      <c r="B612" s="2" t="s">
        <v>0</v>
      </c>
      <c r="C612" s="3" t="s">
        <v>2916</v>
      </c>
      <c r="D612" s="3" t="s">
        <v>2917</v>
      </c>
      <c r="E612" s="3" t="s">
        <v>2918</v>
      </c>
      <c r="F612" s="3" t="s">
        <v>2919</v>
      </c>
      <c r="G612" s="7" t="s">
        <v>2901</v>
      </c>
      <c r="H612" s="4">
        <v>2021</v>
      </c>
      <c r="I612" s="2">
        <v>2015</v>
      </c>
      <c r="J612" s="2">
        <f ca="1">YEAR(TODAY())-Table1[[#This Row],[Release_year]]</f>
        <v>11</v>
      </c>
      <c r="K612" s="2" t="s">
        <v>124</v>
      </c>
      <c r="L612" s="2" t="str">
        <f>_xlfn.XLOOKUP(Table1[[#This Row],[Rating]],Ratings!A$2:A$15,Ratings!B$2:B$15)</f>
        <v>Adult</v>
      </c>
      <c r="M612" s="2" t="str">
        <f>_xlfn.XLOOKUP(Table1[[#This Row],[Rating Category]],Recommendation!A$2:A$6,Recommendation!B$2:B$6)</f>
        <v>Restricted</v>
      </c>
      <c r="N612" s="2">
        <v>103</v>
      </c>
      <c r="O612" s="2" t="str" cm="1">
        <f t="array" ref="O612">_xlfn.IFS(Table1[[#This Row],[Duration]]&lt;90,"Short",Table1[[#This Row],[Duration]]&lt;180,"Medium",Table1[[#This Row],[Duration]]&lt;=240,"Long",TRUE,"Seasons")</f>
        <v>Medium</v>
      </c>
      <c r="P612" s="3" t="s">
        <v>125</v>
      </c>
    </row>
    <row r="613" spans="1:16" ht="56">
      <c r="A613" s="2" t="s">
        <v>2920</v>
      </c>
      <c r="B613" s="2" t="s">
        <v>0</v>
      </c>
      <c r="C613" s="3" t="s">
        <v>2921</v>
      </c>
      <c r="D613" s="3" t="s">
        <v>2922</v>
      </c>
      <c r="E613" s="3" t="s">
        <v>2923</v>
      </c>
      <c r="F613" s="3" t="s">
        <v>1</v>
      </c>
      <c r="G613" s="7" t="s">
        <v>2901</v>
      </c>
      <c r="H613" s="4">
        <v>2021</v>
      </c>
      <c r="I613" s="2">
        <v>2011</v>
      </c>
      <c r="J613" s="2">
        <f ca="1">YEAR(TODAY())-Table1[[#This Row],[Release_year]]</f>
        <v>15</v>
      </c>
      <c r="K613" s="2" t="s">
        <v>124</v>
      </c>
      <c r="L613" s="2" t="str">
        <f>_xlfn.XLOOKUP(Table1[[#This Row],[Rating]],Ratings!A$2:A$15,Ratings!B$2:B$15)</f>
        <v>Adult</v>
      </c>
      <c r="M613" s="2" t="str">
        <f>_xlfn.XLOOKUP(Table1[[#This Row],[Rating Category]],Recommendation!A$2:A$6,Recommendation!B$2:B$6)</f>
        <v>Restricted</v>
      </c>
      <c r="N613" s="2">
        <v>90</v>
      </c>
      <c r="O613" s="2" t="str" cm="1">
        <f t="array" ref="O613">_xlfn.IFS(Table1[[#This Row],[Duration]]&lt;90,"Short",Table1[[#This Row],[Duration]]&lt;180,"Medium",Table1[[#This Row],[Duration]]&lt;=240,"Long",TRUE,"Seasons")</f>
        <v>Medium</v>
      </c>
      <c r="P613" s="3" t="s">
        <v>269</v>
      </c>
    </row>
    <row r="614" spans="1:16" ht="28">
      <c r="A614" s="2" t="s">
        <v>2924</v>
      </c>
      <c r="B614" s="2" t="s">
        <v>0</v>
      </c>
      <c r="C614" s="3" t="s">
        <v>2925</v>
      </c>
      <c r="D614" s="3" t="s">
        <v>2926</v>
      </c>
      <c r="E614" s="3" t="s">
        <v>2927</v>
      </c>
      <c r="F614" s="3" t="s">
        <v>13</v>
      </c>
      <c r="G614" s="7" t="s">
        <v>2901</v>
      </c>
      <c r="H614" s="4">
        <v>2021</v>
      </c>
      <c r="I614" s="2">
        <v>2021</v>
      </c>
      <c r="J614" s="2">
        <f ca="1">YEAR(TODAY())-Table1[[#This Row],[Release_year]]</f>
        <v>5</v>
      </c>
      <c r="K614" s="2" t="s">
        <v>7</v>
      </c>
      <c r="L614" s="2" t="str">
        <f>_xlfn.XLOOKUP(Table1[[#This Row],[Rating]],Ratings!A$2:A$15,Ratings!B$2:B$15)</f>
        <v>Adult</v>
      </c>
      <c r="M614" s="2" t="str">
        <f>_xlfn.XLOOKUP(Table1[[#This Row],[Rating Category]],Recommendation!A$2:A$6,Recommendation!B$2:B$6)</f>
        <v>Restricted</v>
      </c>
      <c r="N614" s="2">
        <v>120</v>
      </c>
      <c r="O614" s="2" t="str" cm="1">
        <f t="array" ref="O614">_xlfn.IFS(Table1[[#This Row],[Duration]]&lt;90,"Short",Table1[[#This Row],[Duration]]&lt;180,"Medium",Table1[[#This Row],[Duration]]&lt;=240,"Long",TRUE,"Seasons")</f>
        <v>Medium</v>
      </c>
      <c r="P614" s="3" t="s">
        <v>206</v>
      </c>
    </row>
    <row r="615" spans="1:16" ht="70">
      <c r="A615" s="2" t="s">
        <v>2928</v>
      </c>
      <c r="B615" s="2" t="s">
        <v>0</v>
      </c>
      <c r="C615" s="3" t="s">
        <v>2929</v>
      </c>
      <c r="D615" s="3" t="s">
        <v>2912</v>
      </c>
      <c r="E615" s="3" t="s">
        <v>2930</v>
      </c>
      <c r="F615" s="3" t="s">
        <v>2931</v>
      </c>
      <c r="G615" s="7" t="s">
        <v>2901</v>
      </c>
      <c r="H615" s="4">
        <v>2021</v>
      </c>
      <c r="I615" s="2">
        <v>2008</v>
      </c>
      <c r="J615" s="2">
        <f ca="1">YEAR(TODAY())-Table1[[#This Row],[Release_year]]</f>
        <v>18</v>
      </c>
      <c r="K615" s="2" t="s">
        <v>7</v>
      </c>
      <c r="L615" s="2" t="str">
        <f>_xlfn.XLOOKUP(Table1[[#This Row],[Rating]],Ratings!A$2:A$15,Ratings!B$2:B$15)</f>
        <v>Adult</v>
      </c>
      <c r="M615" s="2" t="str">
        <f>_xlfn.XLOOKUP(Table1[[#This Row],[Rating Category]],Recommendation!A$2:A$6,Recommendation!B$2:B$6)</f>
        <v>Restricted</v>
      </c>
      <c r="N615" s="2">
        <v>97</v>
      </c>
      <c r="O615" s="2" t="str" cm="1">
        <f t="array" ref="O615">_xlfn.IFS(Table1[[#This Row],[Duration]]&lt;90,"Short",Table1[[#This Row],[Duration]]&lt;180,"Medium",Table1[[#This Row],[Duration]]&lt;=240,"Long",TRUE,"Seasons")</f>
        <v>Medium</v>
      </c>
      <c r="P615" s="3" t="s">
        <v>23</v>
      </c>
    </row>
    <row r="616" spans="1:16" ht="56">
      <c r="A616" s="2" t="s">
        <v>2932</v>
      </c>
      <c r="B616" s="2" t="s">
        <v>0</v>
      </c>
      <c r="C616" s="3" t="s">
        <v>2933</v>
      </c>
      <c r="D616" s="3" t="s">
        <v>1994</v>
      </c>
      <c r="E616" s="3" t="s">
        <v>2934</v>
      </c>
      <c r="F616" s="3" t="s">
        <v>963</v>
      </c>
      <c r="G616" s="7" t="s">
        <v>2901</v>
      </c>
      <c r="H616" s="4">
        <v>2021</v>
      </c>
      <c r="I616" s="2">
        <v>2014</v>
      </c>
      <c r="J616" s="2">
        <f ca="1">YEAR(TODAY())-Table1[[#This Row],[Release_year]]</f>
        <v>12</v>
      </c>
      <c r="K616" s="2" t="s">
        <v>7</v>
      </c>
      <c r="L616" s="2" t="str">
        <f>_xlfn.XLOOKUP(Table1[[#This Row],[Rating]],Ratings!A$2:A$15,Ratings!B$2:B$15)</f>
        <v>Adult</v>
      </c>
      <c r="M616" s="2" t="str">
        <f>_xlfn.XLOOKUP(Table1[[#This Row],[Rating Category]],Recommendation!A$2:A$6,Recommendation!B$2:B$6)</f>
        <v>Restricted</v>
      </c>
      <c r="N616" s="2">
        <v>102</v>
      </c>
      <c r="O616" s="2" t="str" cm="1">
        <f t="array" ref="O616">_xlfn.IFS(Table1[[#This Row],[Duration]]&lt;90,"Short",Table1[[#This Row],[Duration]]&lt;180,"Medium",Table1[[#This Row],[Duration]]&lt;=240,"Long",TRUE,"Seasons")</f>
        <v>Medium</v>
      </c>
      <c r="P616" s="3" t="s">
        <v>206</v>
      </c>
    </row>
    <row r="617" spans="1:16" ht="70">
      <c r="A617" s="2" t="s">
        <v>2936</v>
      </c>
      <c r="B617" s="2" t="s">
        <v>0</v>
      </c>
      <c r="C617" s="3" t="s">
        <v>2937</v>
      </c>
      <c r="D617" s="3" t="s">
        <v>2938</v>
      </c>
      <c r="E617" s="3" t="s">
        <v>2939</v>
      </c>
      <c r="F617" s="3" t="s">
        <v>1064</v>
      </c>
      <c r="G617" s="7" t="s">
        <v>2935</v>
      </c>
      <c r="H617" s="4">
        <v>2021</v>
      </c>
      <c r="I617" s="2">
        <v>2021</v>
      </c>
      <c r="J617" s="2">
        <f ca="1">YEAR(TODAY())-Table1[[#This Row],[Release_year]]</f>
        <v>5</v>
      </c>
      <c r="K617" s="2" t="s">
        <v>45</v>
      </c>
      <c r="L617" s="2" t="str">
        <f>_xlfn.XLOOKUP(Table1[[#This Row],[Rating]],Ratings!A$2:A$15,Ratings!B$2:B$15)</f>
        <v>Family</v>
      </c>
      <c r="M617" s="2" t="str">
        <f>_xlfn.XLOOKUP(Table1[[#This Row],[Rating Category]],Recommendation!A$2:A$6,Recommendation!B$2:B$6)</f>
        <v>Guidance</v>
      </c>
      <c r="N617" s="2">
        <v>106</v>
      </c>
      <c r="O617" s="2" t="str" cm="1">
        <f t="array" ref="O617">_xlfn.IFS(Table1[[#This Row],[Duration]]&lt;90,"Short",Table1[[#This Row],[Duration]]&lt;180,"Medium",Table1[[#This Row],[Duration]]&lt;=240,"Long",TRUE,"Seasons")</f>
        <v>Medium</v>
      </c>
      <c r="P617" s="3" t="s">
        <v>218</v>
      </c>
    </row>
    <row r="618" spans="1:16" ht="42">
      <c r="A618" s="2" t="s">
        <v>2941</v>
      </c>
      <c r="B618" s="2" t="s">
        <v>0</v>
      </c>
      <c r="C618" s="3" t="s">
        <v>2942</v>
      </c>
      <c r="D618" s="3" t="s">
        <v>2943</v>
      </c>
      <c r="E618" s="3" t="s">
        <v>2944</v>
      </c>
      <c r="F618" s="3" t="s">
        <v>139</v>
      </c>
      <c r="G618" s="7" t="s">
        <v>2940</v>
      </c>
      <c r="H618" s="4">
        <v>2021</v>
      </c>
      <c r="I618" s="2">
        <v>2020</v>
      </c>
      <c r="J618" s="2">
        <f ca="1">YEAR(TODAY())-Table1[[#This Row],[Release_year]]</f>
        <v>6</v>
      </c>
      <c r="K618" s="2" t="s">
        <v>29</v>
      </c>
      <c r="L618" s="2" t="str">
        <f>_xlfn.XLOOKUP(Table1[[#This Row],[Rating]],Ratings!A$2:A$15,Ratings!B$2:B$15)</f>
        <v>Teen</v>
      </c>
      <c r="M618" s="2" t="str">
        <f>_xlfn.XLOOKUP(Table1[[#This Row],[Rating Category]],Recommendation!A$2:A$6,Recommendation!B$2:B$6)</f>
        <v>Guidance</v>
      </c>
      <c r="N618" s="2">
        <v>119</v>
      </c>
      <c r="O618" s="2" t="str" cm="1">
        <f t="array" ref="O618">_xlfn.IFS(Table1[[#This Row],[Duration]]&lt;90,"Short",Table1[[#This Row],[Duration]]&lt;180,"Medium",Table1[[#This Row],[Duration]]&lt;=240,"Long",TRUE,"Seasons")</f>
        <v>Medium</v>
      </c>
      <c r="P618" s="3" t="s">
        <v>206</v>
      </c>
    </row>
    <row r="619" spans="1:16" ht="14">
      <c r="A619" s="2" t="s">
        <v>2945</v>
      </c>
      <c r="B619" s="2" t="s">
        <v>0</v>
      </c>
      <c r="C619" s="3" t="s">
        <v>2946</v>
      </c>
      <c r="D619" s="3" t="s">
        <v>2721</v>
      </c>
      <c r="E619" s="3" t="s">
        <v>2947</v>
      </c>
      <c r="F619" s="3" t="s">
        <v>1</v>
      </c>
      <c r="G619" s="7" t="s">
        <v>2948</v>
      </c>
      <c r="H619" s="4">
        <v>2021</v>
      </c>
      <c r="I619" s="2">
        <v>2021</v>
      </c>
      <c r="J619" s="2">
        <f ca="1">YEAR(TODAY())-Table1[[#This Row],[Release_year]]</f>
        <v>5</v>
      </c>
      <c r="K619" s="2" t="s">
        <v>181</v>
      </c>
      <c r="L619" s="2" t="str">
        <f>_xlfn.XLOOKUP(Table1[[#This Row],[Rating]],Ratings!A$2:A$15,Ratings!B$2:B$15)</f>
        <v>Family</v>
      </c>
      <c r="M619" s="2" t="str">
        <f>_xlfn.XLOOKUP(Table1[[#This Row],[Rating Category]],Recommendation!A$2:A$6,Recommendation!B$2:B$6)</f>
        <v>Guidance</v>
      </c>
      <c r="N619" s="2">
        <v>58</v>
      </c>
      <c r="O619" s="2" t="str" cm="1">
        <f t="array" ref="O619">_xlfn.IFS(Table1[[#This Row],[Duration]]&lt;90,"Short",Table1[[#This Row],[Duration]]&lt;180,"Medium",Table1[[#This Row],[Duration]]&lt;=240,"Long",TRUE,"Seasons")</f>
        <v>Short</v>
      </c>
      <c r="P619" s="3" t="s">
        <v>683</v>
      </c>
    </row>
    <row r="620" spans="1:16" ht="42">
      <c r="A620" s="2" t="s">
        <v>2950</v>
      </c>
      <c r="B620" s="2" t="s">
        <v>0</v>
      </c>
      <c r="C620" s="3" t="s">
        <v>2951</v>
      </c>
      <c r="D620" s="3" t="s">
        <v>2952</v>
      </c>
      <c r="E620" s="3" t="s">
        <v>2953</v>
      </c>
      <c r="F620" s="3" t="s">
        <v>13</v>
      </c>
      <c r="G620" s="7" t="s">
        <v>2948</v>
      </c>
      <c r="H620" s="4">
        <v>2021</v>
      </c>
      <c r="I620" s="2">
        <v>2021</v>
      </c>
      <c r="J620" s="2">
        <f ca="1">YEAR(TODAY())-Table1[[#This Row],[Release_year]]</f>
        <v>5</v>
      </c>
      <c r="K620" s="2" t="s">
        <v>29</v>
      </c>
      <c r="L620" s="2" t="str">
        <f>_xlfn.XLOOKUP(Table1[[#This Row],[Rating]],Ratings!A$2:A$15,Ratings!B$2:B$15)</f>
        <v>Teen</v>
      </c>
      <c r="M620" s="2" t="str">
        <f>_xlfn.XLOOKUP(Table1[[#This Row],[Rating Category]],Recommendation!A$2:A$6,Recommendation!B$2:B$6)</f>
        <v>Guidance</v>
      </c>
      <c r="N620" s="2">
        <v>143</v>
      </c>
      <c r="O620" s="2" t="str" cm="1">
        <f t="array" ref="O620">_xlfn.IFS(Table1[[#This Row],[Duration]]&lt;90,"Short",Table1[[#This Row],[Duration]]&lt;180,"Medium",Table1[[#This Row],[Duration]]&lt;=240,"Long",TRUE,"Seasons")</f>
        <v>Medium</v>
      </c>
      <c r="P620" s="3" t="s">
        <v>43</v>
      </c>
    </row>
    <row r="621" spans="1:16" ht="42">
      <c r="A621" s="2" t="s">
        <v>2954</v>
      </c>
      <c r="B621" s="2" t="s">
        <v>0</v>
      </c>
      <c r="C621" s="3" t="s">
        <v>2955</v>
      </c>
      <c r="D621" s="3" t="s">
        <v>2530</v>
      </c>
      <c r="E621" s="3" t="s">
        <v>2956</v>
      </c>
      <c r="F621" s="3" t="s">
        <v>1</v>
      </c>
      <c r="G621" s="7" t="s">
        <v>2957</v>
      </c>
      <c r="H621" s="4">
        <v>2021</v>
      </c>
      <c r="I621" s="2">
        <v>2013</v>
      </c>
      <c r="J621" s="2">
        <f ca="1">YEAR(TODAY())-Table1[[#This Row],[Release_year]]</f>
        <v>13</v>
      </c>
      <c r="K621" s="2" t="s">
        <v>124</v>
      </c>
      <c r="L621" s="2" t="str">
        <f>_xlfn.XLOOKUP(Table1[[#This Row],[Rating]],Ratings!A$2:A$15,Ratings!B$2:B$15)</f>
        <v>Adult</v>
      </c>
      <c r="M621" s="2" t="str">
        <f>_xlfn.XLOOKUP(Table1[[#This Row],[Rating Category]],Recommendation!A$2:A$6,Recommendation!B$2:B$6)</f>
        <v>Restricted</v>
      </c>
      <c r="N621" s="2">
        <v>112</v>
      </c>
      <c r="O621" s="2" t="str" cm="1">
        <f t="array" ref="O621">_xlfn.IFS(Table1[[#This Row],[Duration]]&lt;90,"Short",Table1[[#This Row],[Duration]]&lt;180,"Medium",Table1[[#This Row],[Duration]]&lt;=240,"Long",TRUE,"Seasons")</f>
        <v>Medium</v>
      </c>
      <c r="P621" s="3" t="s">
        <v>1368</v>
      </c>
    </row>
    <row r="622" spans="1:16" ht="56">
      <c r="A622" s="2" t="s">
        <v>2958</v>
      </c>
      <c r="B622" s="2" t="s">
        <v>0</v>
      </c>
      <c r="C622" s="3" t="s">
        <v>2959</v>
      </c>
      <c r="D622" s="3" t="s">
        <v>2530</v>
      </c>
      <c r="E622" s="3" t="s">
        <v>2960</v>
      </c>
      <c r="F622" s="3" t="s">
        <v>2961</v>
      </c>
      <c r="G622" s="7" t="s">
        <v>2957</v>
      </c>
      <c r="H622" s="4">
        <v>2021</v>
      </c>
      <c r="I622" s="2">
        <v>2016</v>
      </c>
      <c r="J622" s="2">
        <f ca="1">YEAR(TODAY())-Table1[[#This Row],[Release_year]]</f>
        <v>10</v>
      </c>
      <c r="K622" s="2" t="s">
        <v>124</v>
      </c>
      <c r="L622" s="2" t="str">
        <f>_xlfn.XLOOKUP(Table1[[#This Row],[Rating]],Ratings!A$2:A$15,Ratings!B$2:B$15)</f>
        <v>Adult</v>
      </c>
      <c r="M622" s="2" t="str">
        <f>_xlfn.XLOOKUP(Table1[[#This Row],[Rating Category]],Recommendation!A$2:A$6,Recommendation!B$2:B$6)</f>
        <v>Restricted</v>
      </c>
      <c r="N622" s="2">
        <v>134</v>
      </c>
      <c r="O622" s="2" t="str" cm="1">
        <f t="array" ref="O622">_xlfn.IFS(Table1[[#This Row],[Duration]]&lt;90,"Short",Table1[[#This Row],[Duration]]&lt;180,"Medium",Table1[[#This Row],[Duration]]&lt;=240,"Long",TRUE,"Seasons")</f>
        <v>Medium</v>
      </c>
      <c r="P622" s="3" t="s">
        <v>617</v>
      </c>
    </row>
    <row r="623" spans="1:16" ht="42">
      <c r="A623" s="2" t="s">
        <v>2962</v>
      </c>
      <c r="B623" s="2" t="s">
        <v>0</v>
      </c>
      <c r="C623" s="3" t="s">
        <v>2963</v>
      </c>
      <c r="D623" s="3" t="s">
        <v>2964</v>
      </c>
      <c r="E623" s="3" t="s">
        <v>2965</v>
      </c>
      <c r="F623" s="3" t="s">
        <v>781</v>
      </c>
      <c r="G623" s="7" t="s">
        <v>2966</v>
      </c>
      <c r="H623" s="4">
        <v>2021</v>
      </c>
      <c r="I623" s="2">
        <v>2020</v>
      </c>
      <c r="J623" s="2">
        <f ca="1">YEAR(TODAY())-Table1[[#This Row],[Release_year]]</f>
        <v>6</v>
      </c>
      <c r="K623" s="2" t="s">
        <v>7</v>
      </c>
      <c r="L623" s="2" t="str">
        <f>_xlfn.XLOOKUP(Table1[[#This Row],[Rating]],Ratings!A$2:A$15,Ratings!B$2:B$15)</f>
        <v>Adult</v>
      </c>
      <c r="M623" s="2" t="str">
        <f>_xlfn.XLOOKUP(Table1[[#This Row],[Rating Category]],Recommendation!A$2:A$6,Recommendation!B$2:B$6)</f>
        <v>Restricted</v>
      </c>
      <c r="N623" s="2">
        <v>123</v>
      </c>
      <c r="O623" s="2" t="str" cm="1">
        <f t="array" ref="O623">_xlfn.IFS(Table1[[#This Row],[Duration]]&lt;90,"Short",Table1[[#This Row],[Duration]]&lt;180,"Medium",Table1[[#This Row],[Duration]]&lt;=240,"Long",TRUE,"Seasons")</f>
        <v>Medium</v>
      </c>
      <c r="P623" s="3" t="s">
        <v>269</v>
      </c>
    </row>
    <row r="624" spans="1:16" ht="56">
      <c r="A624" s="2" t="s">
        <v>2967</v>
      </c>
      <c r="B624" s="2" t="s">
        <v>0</v>
      </c>
      <c r="C624" s="3" t="s">
        <v>2968</v>
      </c>
      <c r="D624" s="3" t="s">
        <v>1053</v>
      </c>
      <c r="E624" s="3" t="s">
        <v>2969</v>
      </c>
      <c r="F624" s="3" t="s">
        <v>1</v>
      </c>
      <c r="G624" s="7" t="s">
        <v>2966</v>
      </c>
      <c r="H624" s="4">
        <v>2021</v>
      </c>
      <c r="I624" s="2">
        <v>2018</v>
      </c>
      <c r="J624" s="2">
        <f ca="1">YEAR(TODAY())-Table1[[#This Row],[Release_year]]</f>
        <v>8</v>
      </c>
      <c r="K624" s="2" t="s">
        <v>2</v>
      </c>
      <c r="L624" s="2" t="str">
        <f>_xlfn.XLOOKUP(Table1[[#This Row],[Rating]],Ratings!A$2:A$15,Ratings!B$2:B$15)</f>
        <v>Teen</v>
      </c>
      <c r="M624" s="2" t="str">
        <f>_xlfn.XLOOKUP(Table1[[#This Row],[Rating Category]],Recommendation!A$2:A$6,Recommendation!B$2:B$6)</f>
        <v>Guidance</v>
      </c>
      <c r="N624" s="2">
        <v>123</v>
      </c>
      <c r="O624" s="2" t="str" cm="1">
        <f t="array" ref="O624">_xlfn.IFS(Table1[[#This Row],[Duration]]&lt;90,"Short",Table1[[#This Row],[Duration]]&lt;180,"Medium",Table1[[#This Row],[Duration]]&lt;=240,"Long",TRUE,"Seasons")</f>
        <v>Medium</v>
      </c>
      <c r="P624" s="3" t="s">
        <v>131</v>
      </c>
    </row>
    <row r="625" spans="1:16" ht="42">
      <c r="A625" s="2" t="s">
        <v>2970</v>
      </c>
      <c r="B625" s="2" t="s">
        <v>0</v>
      </c>
      <c r="C625" s="3" t="s">
        <v>2971</v>
      </c>
      <c r="D625" s="3" t="s">
        <v>2972</v>
      </c>
      <c r="E625" s="3" t="s">
        <v>2973</v>
      </c>
      <c r="F625" s="3" t="s">
        <v>223</v>
      </c>
      <c r="G625" s="7" t="s">
        <v>2974</v>
      </c>
      <c r="H625" s="4">
        <v>2021</v>
      </c>
      <c r="I625" s="2">
        <v>2021</v>
      </c>
      <c r="J625" s="2">
        <f ca="1">YEAR(TODAY())-Table1[[#This Row],[Release_year]]</f>
        <v>5</v>
      </c>
      <c r="K625" s="2" t="s">
        <v>124</v>
      </c>
      <c r="L625" s="2" t="str">
        <f>_xlfn.XLOOKUP(Table1[[#This Row],[Rating]],Ratings!A$2:A$15,Ratings!B$2:B$15)</f>
        <v>Adult</v>
      </c>
      <c r="M625" s="2" t="str">
        <f>_xlfn.XLOOKUP(Table1[[#This Row],[Rating Category]],Recommendation!A$2:A$6,Recommendation!B$2:B$6)</f>
        <v>Restricted</v>
      </c>
      <c r="N625" s="2">
        <v>118</v>
      </c>
      <c r="O625" s="2" t="str" cm="1">
        <f t="array" ref="O625">_xlfn.IFS(Table1[[#This Row],[Duration]]&lt;90,"Short",Table1[[#This Row],[Duration]]&lt;180,"Medium",Table1[[#This Row],[Duration]]&lt;=240,"Long",TRUE,"Seasons")</f>
        <v>Medium</v>
      </c>
      <c r="P625" s="3" t="s">
        <v>2975</v>
      </c>
    </row>
    <row r="626" spans="1:16" ht="70">
      <c r="A626" s="2" t="s">
        <v>2976</v>
      </c>
      <c r="B626" s="2" t="s">
        <v>0</v>
      </c>
      <c r="C626" s="3" t="s">
        <v>2977</v>
      </c>
      <c r="D626" s="3" t="s">
        <v>2978</v>
      </c>
      <c r="E626" s="3" t="s">
        <v>2979</v>
      </c>
      <c r="F626" s="3" t="s">
        <v>13</v>
      </c>
      <c r="G626" s="7" t="s">
        <v>2974</v>
      </c>
      <c r="H626" s="4">
        <v>2021</v>
      </c>
      <c r="I626" s="2">
        <v>2020</v>
      </c>
      <c r="J626" s="2">
        <f ca="1">YEAR(TODAY())-Table1[[#This Row],[Release_year]]</f>
        <v>6</v>
      </c>
      <c r="K626" s="2" t="s">
        <v>29</v>
      </c>
      <c r="L626" s="2" t="str">
        <f>_xlfn.XLOOKUP(Table1[[#This Row],[Rating]],Ratings!A$2:A$15,Ratings!B$2:B$15)</f>
        <v>Teen</v>
      </c>
      <c r="M626" s="2" t="str">
        <f>_xlfn.XLOOKUP(Table1[[#This Row],[Rating Category]],Recommendation!A$2:A$6,Recommendation!B$2:B$6)</f>
        <v>Guidance</v>
      </c>
      <c r="N626" s="2">
        <v>91</v>
      </c>
      <c r="O626" s="2" t="str" cm="1">
        <f t="array" ref="O626">_xlfn.IFS(Table1[[#This Row],[Duration]]&lt;90,"Short",Table1[[#This Row],[Duration]]&lt;180,"Medium",Table1[[#This Row],[Duration]]&lt;=240,"Long",TRUE,"Seasons")</f>
        <v>Medium</v>
      </c>
      <c r="P626" s="3" t="s">
        <v>23</v>
      </c>
    </row>
    <row r="627" spans="1:16" ht="84">
      <c r="A627" s="2" t="s">
        <v>2982</v>
      </c>
      <c r="B627" s="2" t="s">
        <v>4</v>
      </c>
      <c r="C627" s="3" t="s">
        <v>2983</v>
      </c>
      <c r="D627" s="3" t="s">
        <v>2984</v>
      </c>
      <c r="E627" s="3" t="s">
        <v>2985</v>
      </c>
      <c r="F627" s="3" t="s">
        <v>13</v>
      </c>
      <c r="G627" s="7" t="s">
        <v>2974</v>
      </c>
      <c r="H627" s="4">
        <v>2021</v>
      </c>
      <c r="I627" s="2">
        <v>2021</v>
      </c>
      <c r="J627" s="2">
        <f ca="1">YEAR(TODAY())-Table1[[#This Row],[Release_year]]</f>
        <v>5</v>
      </c>
      <c r="K627" s="2" t="s">
        <v>7</v>
      </c>
      <c r="L627" s="2" t="str">
        <f>_xlfn.XLOOKUP(Table1[[#This Row],[Rating]],Ratings!A$2:A$15,Ratings!B$2:B$15)</f>
        <v>Adult</v>
      </c>
      <c r="M627" s="2" t="str">
        <f>_xlfn.XLOOKUP(Table1[[#This Row],[Rating Category]],Recommendation!A$2:A$6,Recommendation!B$2:B$6)</f>
        <v>Restricted</v>
      </c>
      <c r="N627" s="2" t="s">
        <v>11</v>
      </c>
      <c r="O627" s="2" t="str" cm="1">
        <f t="array" ref="O627">_xlfn.IFS(Table1[[#This Row],[Duration]]&lt;90,"Short",Table1[[#This Row],[Duration]]&lt;180,"Medium",Table1[[#This Row],[Duration]]&lt;=240,"Long",TRUE,"Seasons")</f>
        <v>Seasons</v>
      </c>
      <c r="P627" s="3" t="s">
        <v>134</v>
      </c>
    </row>
    <row r="628" spans="1:16" ht="28">
      <c r="A628" s="2" t="s">
        <v>2986</v>
      </c>
      <c r="B628" s="2" t="s">
        <v>0</v>
      </c>
      <c r="C628" s="3" t="s">
        <v>2987</v>
      </c>
      <c r="D628" s="3" t="s">
        <v>2988</v>
      </c>
      <c r="E628" s="3" t="s">
        <v>2989</v>
      </c>
      <c r="F628" s="3" t="s">
        <v>13</v>
      </c>
      <c r="G628" s="7" t="s">
        <v>2990</v>
      </c>
      <c r="H628" s="4">
        <v>2021</v>
      </c>
      <c r="I628" s="2">
        <v>2019</v>
      </c>
      <c r="J628" s="2">
        <f ca="1">YEAR(TODAY())-Table1[[#This Row],[Release_year]]</f>
        <v>7</v>
      </c>
      <c r="K628" s="2" t="s">
        <v>7</v>
      </c>
      <c r="L628" s="2" t="str">
        <f>_xlfn.XLOOKUP(Table1[[#This Row],[Rating]],Ratings!A$2:A$15,Ratings!B$2:B$15)</f>
        <v>Adult</v>
      </c>
      <c r="M628" s="2" t="str">
        <f>_xlfn.XLOOKUP(Table1[[#This Row],[Rating Category]],Recommendation!A$2:A$6,Recommendation!B$2:B$6)</f>
        <v>Restricted</v>
      </c>
      <c r="N628" s="2">
        <v>97</v>
      </c>
      <c r="O628" s="2" t="str" cm="1">
        <f t="array" ref="O628">_xlfn.IFS(Table1[[#This Row],[Duration]]&lt;90,"Short",Table1[[#This Row],[Duration]]&lt;180,"Medium",Table1[[#This Row],[Duration]]&lt;=240,"Long",TRUE,"Seasons")</f>
        <v>Medium</v>
      </c>
      <c r="P628" s="3" t="s">
        <v>269</v>
      </c>
    </row>
    <row r="629" spans="1:16" ht="28">
      <c r="A629" s="2" t="s">
        <v>2991</v>
      </c>
      <c r="B629" s="2" t="s">
        <v>0</v>
      </c>
      <c r="C629" s="3" t="s">
        <v>2992</v>
      </c>
      <c r="D629" s="3" t="s">
        <v>2993</v>
      </c>
      <c r="E629" s="3" t="s">
        <v>2994</v>
      </c>
      <c r="F629" s="3" t="s">
        <v>1</v>
      </c>
      <c r="G629" s="7" t="s">
        <v>2990</v>
      </c>
      <c r="H629" s="4">
        <v>2021</v>
      </c>
      <c r="I629" s="2">
        <v>2018</v>
      </c>
      <c r="J629" s="2">
        <f ca="1">YEAR(TODAY())-Table1[[#This Row],[Release_year]]</f>
        <v>8</v>
      </c>
      <c r="K629" s="2" t="s">
        <v>29</v>
      </c>
      <c r="L629" s="2" t="str">
        <f>_xlfn.XLOOKUP(Table1[[#This Row],[Rating]],Ratings!A$2:A$15,Ratings!B$2:B$15)</f>
        <v>Teen</v>
      </c>
      <c r="M629" s="2" t="str">
        <f>_xlfn.XLOOKUP(Table1[[#This Row],[Rating Category]],Recommendation!A$2:A$6,Recommendation!B$2:B$6)</f>
        <v>Guidance</v>
      </c>
      <c r="N629" s="2">
        <v>85</v>
      </c>
      <c r="O629" s="2" t="str" cm="1">
        <f t="array" ref="O629">_xlfn.IFS(Table1[[#This Row],[Duration]]&lt;90,"Short",Table1[[#This Row],[Duration]]&lt;180,"Medium",Table1[[#This Row],[Duration]]&lt;=240,"Long",TRUE,"Seasons")</f>
        <v>Short</v>
      </c>
      <c r="P629" s="3" t="s">
        <v>617</v>
      </c>
    </row>
    <row r="630" spans="1:16" ht="28">
      <c r="A630" s="2" t="s">
        <v>2996</v>
      </c>
      <c r="B630" s="2" t="s">
        <v>0</v>
      </c>
      <c r="C630" s="3" t="s">
        <v>2997</v>
      </c>
      <c r="D630" s="3" t="s">
        <v>190</v>
      </c>
      <c r="E630" s="3" t="s">
        <v>2998</v>
      </c>
      <c r="F630" s="3" t="s">
        <v>1</v>
      </c>
      <c r="G630" s="7" t="s">
        <v>2999</v>
      </c>
      <c r="H630" s="4">
        <v>2021</v>
      </c>
      <c r="I630" s="2">
        <v>2021</v>
      </c>
      <c r="J630" s="2">
        <f ca="1">YEAR(TODAY())-Table1[[#This Row],[Release_year]]</f>
        <v>5</v>
      </c>
      <c r="K630" s="2" t="s">
        <v>45</v>
      </c>
      <c r="L630" s="2" t="str">
        <f>_xlfn.XLOOKUP(Table1[[#This Row],[Rating]],Ratings!A$2:A$15,Ratings!B$2:B$15)</f>
        <v>Family</v>
      </c>
      <c r="M630" s="2" t="str">
        <f>_xlfn.XLOOKUP(Table1[[#This Row],[Rating Category]],Recommendation!A$2:A$6,Recommendation!B$2:B$6)</f>
        <v>Guidance</v>
      </c>
      <c r="N630" s="2">
        <v>139</v>
      </c>
      <c r="O630" s="2" t="str" cm="1">
        <f t="array" ref="O630">_xlfn.IFS(Table1[[#This Row],[Duration]]&lt;90,"Short",Table1[[#This Row],[Duration]]&lt;180,"Medium",Table1[[#This Row],[Duration]]&lt;=240,"Long",TRUE,"Seasons")</f>
        <v>Medium</v>
      </c>
      <c r="P630" s="3" t="s">
        <v>17</v>
      </c>
    </row>
    <row r="631" spans="1:16" ht="42">
      <c r="A631" s="2" t="s">
        <v>3000</v>
      </c>
      <c r="B631" s="2" t="s">
        <v>0</v>
      </c>
      <c r="C631" s="3" t="s">
        <v>3001</v>
      </c>
      <c r="D631" s="3" t="s">
        <v>3002</v>
      </c>
      <c r="E631" s="3" t="s">
        <v>3003</v>
      </c>
      <c r="F631" s="3" t="s">
        <v>13</v>
      </c>
      <c r="G631" s="7" t="s">
        <v>2999</v>
      </c>
      <c r="H631" s="4">
        <v>2021</v>
      </c>
      <c r="I631" s="2">
        <v>2002</v>
      </c>
      <c r="J631" s="2">
        <f ca="1">YEAR(TODAY())-Table1[[#This Row],[Release_year]]</f>
        <v>24</v>
      </c>
      <c r="K631" s="2" t="s">
        <v>29</v>
      </c>
      <c r="L631" s="2" t="str">
        <f>_xlfn.XLOOKUP(Table1[[#This Row],[Rating]],Ratings!A$2:A$15,Ratings!B$2:B$15)</f>
        <v>Teen</v>
      </c>
      <c r="M631" s="2" t="str">
        <f>_xlfn.XLOOKUP(Table1[[#This Row],[Rating Category]],Recommendation!A$2:A$6,Recommendation!B$2:B$6)</f>
        <v>Guidance</v>
      </c>
      <c r="N631" s="2">
        <v>162</v>
      </c>
      <c r="O631" s="2" t="str" cm="1">
        <f t="array" ref="O631">_xlfn.IFS(Table1[[#This Row],[Duration]]&lt;90,"Short",Table1[[#This Row],[Duration]]&lt;180,"Medium",Table1[[#This Row],[Duration]]&lt;=240,"Long",TRUE,"Seasons")</f>
        <v>Medium</v>
      </c>
      <c r="P631" s="3" t="s">
        <v>203</v>
      </c>
    </row>
    <row r="632" spans="1:16" ht="42">
      <c r="A632" s="2" t="s">
        <v>3004</v>
      </c>
      <c r="B632" s="2" t="s">
        <v>0</v>
      </c>
      <c r="C632" s="3" t="s">
        <v>3005</v>
      </c>
      <c r="D632" s="3" t="s">
        <v>3006</v>
      </c>
      <c r="E632" s="3" t="s">
        <v>3007</v>
      </c>
      <c r="F632" s="3" t="s">
        <v>1</v>
      </c>
      <c r="G632" s="7" t="s">
        <v>2999</v>
      </c>
      <c r="H632" s="4">
        <v>2021</v>
      </c>
      <c r="I632" s="2">
        <v>2017</v>
      </c>
      <c r="J632" s="2">
        <f ca="1">YEAR(TODAY())-Table1[[#This Row],[Release_year]]</f>
        <v>9</v>
      </c>
      <c r="K632" s="2" t="s">
        <v>16</v>
      </c>
      <c r="L632" s="2" t="str">
        <f>_xlfn.XLOOKUP(Table1[[#This Row],[Rating]],Ratings!A$2:A$15,Ratings!B$2:B$15)</f>
        <v>Family</v>
      </c>
      <c r="M632" s="2" t="str">
        <f>_xlfn.XLOOKUP(Table1[[#This Row],[Rating Category]],Recommendation!A$2:A$6,Recommendation!B$2:B$6)</f>
        <v>Guidance</v>
      </c>
      <c r="N632" s="2">
        <v>92</v>
      </c>
      <c r="O632" s="2" t="str" cm="1">
        <f t="array" ref="O632">_xlfn.IFS(Table1[[#This Row],[Duration]]&lt;90,"Short",Table1[[#This Row],[Duration]]&lt;180,"Medium",Table1[[#This Row],[Duration]]&lt;=240,"Long",TRUE,"Seasons")</f>
        <v>Medium</v>
      </c>
      <c r="P632" s="3" t="s">
        <v>863</v>
      </c>
    </row>
    <row r="633" spans="1:16" ht="56">
      <c r="A633" s="2" t="s">
        <v>3009</v>
      </c>
      <c r="B633" s="2" t="s">
        <v>0</v>
      </c>
      <c r="C633" s="3" t="s">
        <v>3010</v>
      </c>
      <c r="D633" s="3" t="s">
        <v>3011</v>
      </c>
      <c r="E633" s="3" t="s">
        <v>3012</v>
      </c>
      <c r="F633" s="3" t="s">
        <v>1</v>
      </c>
      <c r="G633" s="7" t="s">
        <v>3008</v>
      </c>
      <c r="H633" s="4">
        <v>2021</v>
      </c>
      <c r="I633" s="2">
        <v>2018</v>
      </c>
      <c r="J633" s="2">
        <f ca="1">YEAR(TODAY())-Table1[[#This Row],[Release_year]]</f>
        <v>8</v>
      </c>
      <c r="K633" s="2" t="s">
        <v>29</v>
      </c>
      <c r="L633" s="2" t="str">
        <f>_xlfn.XLOOKUP(Table1[[#This Row],[Rating]],Ratings!A$2:A$15,Ratings!B$2:B$15)</f>
        <v>Teen</v>
      </c>
      <c r="M633" s="2" t="str">
        <f>_xlfn.XLOOKUP(Table1[[#This Row],[Rating Category]],Recommendation!A$2:A$6,Recommendation!B$2:B$6)</f>
        <v>Guidance</v>
      </c>
      <c r="N633" s="2">
        <v>86</v>
      </c>
      <c r="O633" s="2" t="str" cm="1">
        <f t="array" ref="O633">_xlfn.IFS(Table1[[#This Row],[Duration]]&lt;90,"Short",Table1[[#This Row],[Duration]]&lt;180,"Medium",Table1[[#This Row],[Duration]]&lt;=240,"Long",TRUE,"Seasons")</f>
        <v>Short</v>
      </c>
      <c r="P633" s="3" t="s">
        <v>51</v>
      </c>
    </row>
    <row r="634" spans="1:16" ht="56">
      <c r="A634" s="2" t="s">
        <v>3013</v>
      </c>
      <c r="B634" s="2" t="s">
        <v>0</v>
      </c>
      <c r="C634" s="3" t="s">
        <v>3014</v>
      </c>
      <c r="D634" s="3" t="s">
        <v>3015</v>
      </c>
      <c r="E634" s="3" t="s">
        <v>3016</v>
      </c>
      <c r="F634" s="3" t="s">
        <v>132</v>
      </c>
      <c r="G634" s="7" t="s">
        <v>3017</v>
      </c>
      <c r="H634" s="4">
        <v>2021</v>
      </c>
      <c r="I634" s="2">
        <v>2021</v>
      </c>
      <c r="J634" s="2">
        <f ca="1">YEAR(TODAY())-Table1[[#This Row],[Release_year]]</f>
        <v>5</v>
      </c>
      <c r="K634" s="2" t="s">
        <v>29</v>
      </c>
      <c r="L634" s="2" t="str">
        <f>_xlfn.XLOOKUP(Table1[[#This Row],[Rating]],Ratings!A$2:A$15,Ratings!B$2:B$15)</f>
        <v>Teen</v>
      </c>
      <c r="M634" s="2" t="str">
        <f>_xlfn.XLOOKUP(Table1[[#This Row],[Rating Category]],Recommendation!A$2:A$6,Recommendation!B$2:B$6)</f>
        <v>Guidance</v>
      </c>
      <c r="N634" s="2">
        <v>107</v>
      </c>
      <c r="O634" s="2" t="str" cm="1">
        <f t="array" ref="O634">_xlfn.IFS(Table1[[#This Row],[Duration]]&lt;90,"Short",Table1[[#This Row],[Duration]]&lt;180,"Medium",Table1[[#This Row],[Duration]]&lt;=240,"Long",TRUE,"Seasons")</f>
        <v>Medium</v>
      </c>
      <c r="P634" s="3" t="s">
        <v>192</v>
      </c>
    </row>
    <row r="635" spans="1:16" ht="56">
      <c r="A635" s="2" t="s">
        <v>3018</v>
      </c>
      <c r="B635" s="2" t="s">
        <v>0</v>
      </c>
      <c r="C635" s="3" t="s">
        <v>3019</v>
      </c>
      <c r="D635" s="3" t="s">
        <v>3020</v>
      </c>
      <c r="E635" s="3" t="s">
        <v>3021</v>
      </c>
      <c r="F635" s="3" t="s">
        <v>28</v>
      </c>
      <c r="G635" s="7" t="s">
        <v>3022</v>
      </c>
      <c r="H635" s="4">
        <v>2021</v>
      </c>
      <c r="I635" s="2">
        <v>2020</v>
      </c>
      <c r="J635" s="2">
        <f ca="1">YEAR(TODAY())-Table1[[#This Row],[Release_year]]</f>
        <v>6</v>
      </c>
      <c r="K635" s="2" t="s">
        <v>7</v>
      </c>
      <c r="L635" s="2" t="str">
        <f>_xlfn.XLOOKUP(Table1[[#This Row],[Rating]],Ratings!A$2:A$15,Ratings!B$2:B$15)</f>
        <v>Adult</v>
      </c>
      <c r="M635" s="2" t="str">
        <f>_xlfn.XLOOKUP(Table1[[#This Row],[Rating Category]],Recommendation!A$2:A$6,Recommendation!B$2:B$6)</f>
        <v>Restricted</v>
      </c>
      <c r="N635" s="2">
        <v>85</v>
      </c>
      <c r="O635" s="2" t="str" cm="1">
        <f t="array" ref="O635">_xlfn.IFS(Table1[[#This Row],[Duration]]&lt;90,"Short",Table1[[#This Row],[Duration]]&lt;180,"Medium",Table1[[#This Row],[Duration]]&lt;=240,"Long",TRUE,"Seasons")</f>
        <v>Short</v>
      </c>
      <c r="P635" s="3" t="s">
        <v>1675</v>
      </c>
    </row>
    <row r="636" spans="1:16" ht="14">
      <c r="A636" s="2" t="s">
        <v>3025</v>
      </c>
      <c r="B636" s="2" t="s">
        <v>0</v>
      </c>
      <c r="C636" s="3" t="s">
        <v>3026</v>
      </c>
      <c r="D636" s="3" t="s">
        <v>3027</v>
      </c>
      <c r="E636" s="3" t="s">
        <v>3028</v>
      </c>
      <c r="F636" s="3" t="s">
        <v>248</v>
      </c>
      <c r="G636" s="7" t="s">
        <v>3023</v>
      </c>
      <c r="H636" s="4">
        <v>2021</v>
      </c>
      <c r="I636" s="2">
        <v>2021</v>
      </c>
      <c r="J636" s="2">
        <f ca="1">YEAR(TODAY())-Table1[[#This Row],[Release_year]]</f>
        <v>5</v>
      </c>
      <c r="K636" s="2" t="s">
        <v>7</v>
      </c>
      <c r="L636" s="2" t="str">
        <f>_xlfn.XLOOKUP(Table1[[#This Row],[Rating]],Ratings!A$2:A$15,Ratings!B$2:B$15)</f>
        <v>Adult</v>
      </c>
      <c r="M636" s="2" t="str">
        <f>_xlfn.XLOOKUP(Table1[[#This Row],[Rating Category]],Recommendation!A$2:A$6,Recommendation!B$2:B$6)</f>
        <v>Restricted</v>
      </c>
      <c r="N636" s="2">
        <v>83</v>
      </c>
      <c r="O636" s="2" t="str" cm="1">
        <f t="array" ref="O636">_xlfn.IFS(Table1[[#This Row],[Duration]]&lt;90,"Short",Table1[[#This Row],[Duration]]&lt;180,"Medium",Table1[[#This Row],[Duration]]&lt;=240,"Long",TRUE,"Seasons")</f>
        <v>Short</v>
      </c>
      <c r="P636" s="3" t="s">
        <v>683</v>
      </c>
    </row>
    <row r="637" spans="1:16" ht="56">
      <c r="A637" s="2" t="s">
        <v>3029</v>
      </c>
      <c r="B637" s="2" t="s">
        <v>0</v>
      </c>
      <c r="C637" s="3" t="s">
        <v>3030</v>
      </c>
      <c r="D637" s="3" t="s">
        <v>3031</v>
      </c>
      <c r="E637" s="3" t="s">
        <v>3032</v>
      </c>
      <c r="F637" s="3" t="s">
        <v>13</v>
      </c>
      <c r="G637" s="7" t="s">
        <v>3023</v>
      </c>
      <c r="H637" s="4">
        <v>2021</v>
      </c>
      <c r="I637" s="2">
        <v>2019</v>
      </c>
      <c r="J637" s="2">
        <f ca="1">YEAR(TODAY())-Table1[[#This Row],[Release_year]]</f>
        <v>7</v>
      </c>
      <c r="K637" s="2" t="s">
        <v>7</v>
      </c>
      <c r="L637" s="2" t="str">
        <f>_xlfn.XLOOKUP(Table1[[#This Row],[Rating]],Ratings!A$2:A$15,Ratings!B$2:B$15)</f>
        <v>Adult</v>
      </c>
      <c r="M637" s="2" t="str">
        <f>_xlfn.XLOOKUP(Table1[[#This Row],[Rating Category]],Recommendation!A$2:A$6,Recommendation!B$2:B$6)</f>
        <v>Restricted</v>
      </c>
      <c r="N637" s="2">
        <v>104</v>
      </c>
      <c r="O637" s="2" t="str" cm="1">
        <f t="array" ref="O637">_xlfn.IFS(Table1[[#This Row],[Duration]]&lt;90,"Short",Table1[[#This Row],[Duration]]&lt;180,"Medium",Table1[[#This Row],[Duration]]&lt;=240,"Long",TRUE,"Seasons")</f>
        <v>Medium</v>
      </c>
      <c r="P637" s="3" t="s">
        <v>218</v>
      </c>
    </row>
    <row r="638" spans="1:16" ht="56">
      <c r="A638" s="2" t="s">
        <v>3033</v>
      </c>
      <c r="B638" s="2" t="s">
        <v>0</v>
      </c>
      <c r="C638" s="3" t="s">
        <v>3034</v>
      </c>
      <c r="D638" s="3" t="s">
        <v>3035</v>
      </c>
      <c r="E638" s="3" t="s">
        <v>3036</v>
      </c>
      <c r="F638" s="3" t="s">
        <v>1</v>
      </c>
      <c r="G638" s="7" t="s">
        <v>3023</v>
      </c>
      <c r="H638" s="4">
        <v>2021</v>
      </c>
      <c r="I638" s="2">
        <v>2021</v>
      </c>
      <c r="J638" s="2">
        <f ca="1">YEAR(TODAY())-Table1[[#This Row],[Release_year]]</f>
        <v>5</v>
      </c>
      <c r="K638" s="2" t="s">
        <v>29</v>
      </c>
      <c r="L638" s="2" t="str">
        <f>_xlfn.XLOOKUP(Table1[[#This Row],[Rating]],Ratings!A$2:A$15,Ratings!B$2:B$15)</f>
        <v>Teen</v>
      </c>
      <c r="M638" s="2" t="str">
        <f>_xlfn.XLOOKUP(Table1[[#This Row],[Rating Category]],Recommendation!A$2:A$6,Recommendation!B$2:B$6)</f>
        <v>Guidance</v>
      </c>
      <c r="N638" s="2">
        <v>116</v>
      </c>
      <c r="O638" s="2" t="str" cm="1">
        <f t="array" ref="O638">_xlfn.IFS(Table1[[#This Row],[Duration]]&lt;90,"Short",Table1[[#This Row],[Duration]]&lt;180,"Medium",Table1[[#This Row],[Duration]]&lt;=240,"Long",TRUE,"Seasons")</f>
        <v>Medium</v>
      </c>
      <c r="P638" s="3" t="s">
        <v>254</v>
      </c>
    </row>
    <row r="639" spans="1:16" ht="56">
      <c r="A639" s="2" t="s">
        <v>3037</v>
      </c>
      <c r="B639" s="2" t="s">
        <v>0</v>
      </c>
      <c r="C639" s="3" t="s">
        <v>3038</v>
      </c>
      <c r="D639" s="3" t="s">
        <v>3039</v>
      </c>
      <c r="E639" s="3" t="s">
        <v>3040</v>
      </c>
      <c r="F639" s="3" t="s">
        <v>50</v>
      </c>
      <c r="G639" s="7" t="s">
        <v>3023</v>
      </c>
      <c r="H639" s="4">
        <v>2021</v>
      </c>
      <c r="I639" s="2">
        <v>2021</v>
      </c>
      <c r="J639" s="2">
        <f ca="1">YEAR(TODAY())-Table1[[#This Row],[Release_year]]</f>
        <v>5</v>
      </c>
      <c r="K639" s="2" t="s">
        <v>87</v>
      </c>
      <c r="L639" s="2" t="str">
        <f>_xlfn.XLOOKUP(Table1[[#This Row],[Rating]],Ratings!A$2:A$15,Ratings!B$2:B$15)</f>
        <v>Kids</v>
      </c>
      <c r="M639" s="2" t="str">
        <f>_xlfn.XLOOKUP(Table1[[#This Row],[Rating Category]],Recommendation!A$2:A$6,Recommendation!B$2:B$6)</f>
        <v>Safe</v>
      </c>
      <c r="N639" s="2">
        <v>87</v>
      </c>
      <c r="O639" s="2" t="str" cm="1">
        <f t="array" ref="O639">_xlfn.IFS(Table1[[#This Row],[Duration]]&lt;90,"Short",Table1[[#This Row],[Duration]]&lt;180,"Medium",Table1[[#This Row],[Duration]]&lt;=240,"Long",TRUE,"Seasons")</f>
        <v>Short</v>
      </c>
      <c r="P639" s="3" t="s">
        <v>17</v>
      </c>
    </row>
    <row r="640" spans="1:16" ht="42">
      <c r="A640" s="2" t="s">
        <v>3042</v>
      </c>
      <c r="B640" s="2" t="s">
        <v>0</v>
      </c>
      <c r="C640" s="3" t="s">
        <v>3043</v>
      </c>
      <c r="D640" s="3" t="s">
        <v>3044</v>
      </c>
      <c r="E640" s="3" t="s">
        <v>3045</v>
      </c>
      <c r="F640" s="3" t="s">
        <v>248</v>
      </c>
      <c r="G640" s="7" t="s">
        <v>3041</v>
      </c>
      <c r="H640" s="4">
        <v>2021</v>
      </c>
      <c r="I640" s="2">
        <v>2018</v>
      </c>
      <c r="J640" s="2">
        <f ca="1">YEAR(TODAY())-Table1[[#This Row],[Release_year]]</f>
        <v>8</v>
      </c>
      <c r="K640" s="2" t="s">
        <v>29</v>
      </c>
      <c r="L640" s="2" t="str">
        <f>_xlfn.XLOOKUP(Table1[[#This Row],[Rating]],Ratings!A$2:A$15,Ratings!B$2:B$15)</f>
        <v>Teen</v>
      </c>
      <c r="M640" s="2" t="str">
        <f>_xlfn.XLOOKUP(Table1[[#This Row],[Rating Category]],Recommendation!A$2:A$6,Recommendation!B$2:B$6)</f>
        <v>Guidance</v>
      </c>
      <c r="N640" s="2">
        <v>91</v>
      </c>
      <c r="O640" s="2" t="str" cm="1">
        <f t="array" ref="O640">_xlfn.IFS(Table1[[#This Row],[Duration]]&lt;90,"Short",Table1[[#This Row],[Duration]]&lt;180,"Medium",Table1[[#This Row],[Duration]]&lt;=240,"Long",TRUE,"Seasons")</f>
        <v>Medium</v>
      </c>
      <c r="P640" s="3" t="s">
        <v>192</v>
      </c>
    </row>
    <row r="641" spans="1:16" ht="84">
      <c r="A641" s="2" t="s">
        <v>3046</v>
      </c>
      <c r="B641" s="2" t="s">
        <v>0</v>
      </c>
      <c r="C641" s="3" t="s">
        <v>3047</v>
      </c>
      <c r="D641" s="3" t="s">
        <v>3048</v>
      </c>
      <c r="E641" s="3" t="s">
        <v>3049</v>
      </c>
      <c r="F641" s="3" t="s">
        <v>1064</v>
      </c>
      <c r="G641" s="7" t="s">
        <v>3041</v>
      </c>
      <c r="H641" s="4">
        <v>2021</v>
      </c>
      <c r="I641" s="2">
        <v>2020</v>
      </c>
      <c r="J641" s="2">
        <f ca="1">YEAR(TODAY())-Table1[[#This Row],[Release_year]]</f>
        <v>6</v>
      </c>
      <c r="K641" s="2" t="s">
        <v>29</v>
      </c>
      <c r="L641" s="2" t="str">
        <f>_xlfn.XLOOKUP(Table1[[#This Row],[Rating]],Ratings!A$2:A$15,Ratings!B$2:B$15)</f>
        <v>Teen</v>
      </c>
      <c r="M641" s="2" t="str">
        <f>_xlfn.XLOOKUP(Table1[[#This Row],[Rating Category]],Recommendation!A$2:A$6,Recommendation!B$2:B$6)</f>
        <v>Guidance</v>
      </c>
      <c r="N641" s="2">
        <v>119</v>
      </c>
      <c r="O641" s="2" t="str" cm="1">
        <f t="array" ref="O641">_xlfn.IFS(Table1[[#This Row],[Duration]]&lt;90,"Short",Table1[[#This Row],[Duration]]&lt;180,"Medium",Table1[[#This Row],[Duration]]&lt;=240,"Long",TRUE,"Seasons")</f>
        <v>Medium</v>
      </c>
      <c r="P641" s="3" t="s">
        <v>218</v>
      </c>
    </row>
    <row r="642" spans="1:16" ht="56">
      <c r="A642" s="2" t="s">
        <v>3050</v>
      </c>
      <c r="B642" s="2" t="s">
        <v>0</v>
      </c>
      <c r="C642" s="3" t="s">
        <v>3051</v>
      </c>
      <c r="D642" s="3" t="s">
        <v>3052</v>
      </c>
      <c r="E642" s="3" t="s">
        <v>3053</v>
      </c>
      <c r="F642" s="3" t="s">
        <v>1</v>
      </c>
      <c r="G642" s="7" t="s">
        <v>3041</v>
      </c>
      <c r="H642" s="4">
        <v>2021</v>
      </c>
      <c r="I642" s="2">
        <v>2012</v>
      </c>
      <c r="J642" s="2">
        <f ca="1">YEAR(TODAY())-Table1[[#This Row],[Release_year]]</f>
        <v>14</v>
      </c>
      <c r="K642" s="2" t="s">
        <v>124</v>
      </c>
      <c r="L642" s="2" t="str">
        <f>_xlfn.XLOOKUP(Table1[[#This Row],[Rating]],Ratings!A$2:A$15,Ratings!B$2:B$15)</f>
        <v>Adult</v>
      </c>
      <c r="M642" s="2" t="str">
        <f>_xlfn.XLOOKUP(Table1[[#This Row],[Rating Category]],Recommendation!A$2:A$6,Recommendation!B$2:B$6)</f>
        <v>Restricted</v>
      </c>
      <c r="N642" s="2">
        <v>102</v>
      </c>
      <c r="O642" s="2" t="str" cm="1">
        <f t="array" ref="O642">_xlfn.IFS(Table1[[#This Row],[Duration]]&lt;90,"Short",Table1[[#This Row],[Duration]]&lt;180,"Medium",Table1[[#This Row],[Duration]]&lt;=240,"Long",TRUE,"Seasons")</f>
        <v>Medium</v>
      </c>
      <c r="P642" s="3" t="s">
        <v>608</v>
      </c>
    </row>
    <row r="643" spans="1:16" ht="42">
      <c r="A643" s="2" t="s">
        <v>3054</v>
      </c>
      <c r="B643" s="2" t="s">
        <v>0</v>
      </c>
      <c r="C643" s="3" t="s">
        <v>3055</v>
      </c>
      <c r="D643" s="3" t="s">
        <v>3056</v>
      </c>
      <c r="E643" s="3" t="s">
        <v>3057</v>
      </c>
      <c r="F643" s="3" t="s">
        <v>1409</v>
      </c>
      <c r="G643" s="7" t="s">
        <v>3041</v>
      </c>
      <c r="H643" s="4">
        <v>2021</v>
      </c>
      <c r="I643" s="2">
        <v>2021</v>
      </c>
      <c r="J643" s="2">
        <f ca="1">YEAR(TODAY())-Table1[[#This Row],[Release_year]]</f>
        <v>5</v>
      </c>
      <c r="K643" s="2" t="s">
        <v>7</v>
      </c>
      <c r="L643" s="2" t="str">
        <f>_xlfn.XLOOKUP(Table1[[#This Row],[Rating]],Ratings!A$2:A$15,Ratings!B$2:B$15)</f>
        <v>Adult</v>
      </c>
      <c r="M643" s="2" t="str">
        <f>_xlfn.XLOOKUP(Table1[[#This Row],[Rating Category]],Recommendation!A$2:A$6,Recommendation!B$2:B$6)</f>
        <v>Restricted</v>
      </c>
      <c r="N643" s="2">
        <v>86</v>
      </c>
      <c r="O643" s="2" t="str" cm="1">
        <f t="array" ref="O643">_xlfn.IFS(Table1[[#This Row],[Duration]]&lt;90,"Short",Table1[[#This Row],[Duration]]&lt;180,"Medium",Table1[[#This Row],[Duration]]&lt;=240,"Long",TRUE,"Seasons")</f>
        <v>Short</v>
      </c>
      <c r="P643" s="3" t="s">
        <v>206</v>
      </c>
    </row>
    <row r="644" spans="1:16" ht="56">
      <c r="A644" s="2" t="s">
        <v>3058</v>
      </c>
      <c r="B644" s="2" t="s">
        <v>0</v>
      </c>
      <c r="C644" s="3" t="s">
        <v>3059</v>
      </c>
      <c r="D644" s="3" t="s">
        <v>3060</v>
      </c>
      <c r="E644" s="3" t="s">
        <v>3061</v>
      </c>
      <c r="F644" s="3" t="s">
        <v>951</v>
      </c>
      <c r="G644" s="7" t="s">
        <v>3041</v>
      </c>
      <c r="H644" s="4">
        <v>2021</v>
      </c>
      <c r="I644" s="2">
        <v>2021</v>
      </c>
      <c r="J644" s="2">
        <f ca="1">YEAR(TODAY())-Table1[[#This Row],[Release_year]]</f>
        <v>5</v>
      </c>
      <c r="K644" s="2" t="s">
        <v>29</v>
      </c>
      <c r="L644" s="2" t="str">
        <f>_xlfn.XLOOKUP(Table1[[#This Row],[Rating]],Ratings!A$2:A$15,Ratings!B$2:B$15)</f>
        <v>Teen</v>
      </c>
      <c r="M644" s="2" t="str">
        <f>_xlfn.XLOOKUP(Table1[[#This Row],[Rating Category]],Recommendation!A$2:A$6,Recommendation!B$2:B$6)</f>
        <v>Guidance</v>
      </c>
      <c r="N644" s="2">
        <v>102</v>
      </c>
      <c r="O644" s="2" t="str" cm="1">
        <f t="array" ref="O644">_xlfn.IFS(Table1[[#This Row],[Duration]]&lt;90,"Short",Table1[[#This Row],[Duration]]&lt;180,"Medium",Table1[[#This Row],[Duration]]&lt;=240,"Long",TRUE,"Seasons")</f>
        <v>Medium</v>
      </c>
      <c r="P644" s="3" t="s">
        <v>63</v>
      </c>
    </row>
    <row r="645" spans="1:16" ht="28">
      <c r="A645" s="2" t="s">
        <v>3062</v>
      </c>
      <c r="B645" s="2" t="s">
        <v>0</v>
      </c>
      <c r="C645" s="3" t="s">
        <v>3063</v>
      </c>
      <c r="D645" s="3" t="s">
        <v>3052</v>
      </c>
      <c r="E645" s="3" t="s">
        <v>3064</v>
      </c>
      <c r="F645" s="3" t="s">
        <v>1</v>
      </c>
      <c r="G645" s="7" t="s">
        <v>3041</v>
      </c>
      <c r="H645" s="4">
        <v>2021</v>
      </c>
      <c r="I645" s="2">
        <v>2008</v>
      </c>
      <c r="J645" s="2">
        <f ca="1">YEAR(TODAY())-Table1[[#This Row],[Release_year]]</f>
        <v>18</v>
      </c>
      <c r="K645" s="2" t="s">
        <v>7</v>
      </c>
      <c r="L645" s="2" t="str">
        <f>_xlfn.XLOOKUP(Table1[[#This Row],[Rating]],Ratings!A$2:A$15,Ratings!B$2:B$15)</f>
        <v>Adult</v>
      </c>
      <c r="M645" s="2" t="str">
        <f>_xlfn.XLOOKUP(Table1[[#This Row],[Rating Category]],Recommendation!A$2:A$6,Recommendation!B$2:B$6)</f>
        <v>Restricted</v>
      </c>
      <c r="N645" s="2">
        <v>98</v>
      </c>
      <c r="O645" s="2" t="str" cm="1">
        <f t="array" ref="O645">_xlfn.IFS(Table1[[#This Row],[Duration]]&lt;90,"Short",Table1[[#This Row],[Duration]]&lt;180,"Medium",Table1[[#This Row],[Duration]]&lt;=240,"Long",TRUE,"Seasons")</f>
        <v>Medium</v>
      </c>
      <c r="P645" s="3" t="s">
        <v>231</v>
      </c>
    </row>
    <row r="646" spans="1:16" ht="56">
      <c r="A646" s="2" t="s">
        <v>3067</v>
      </c>
      <c r="B646" s="2" t="s">
        <v>0</v>
      </c>
      <c r="C646" s="3" t="s">
        <v>3068</v>
      </c>
      <c r="D646" s="3" t="s">
        <v>3069</v>
      </c>
      <c r="E646" s="3" t="s">
        <v>3070</v>
      </c>
      <c r="F646" s="3" t="s">
        <v>215</v>
      </c>
      <c r="G646" s="7" t="s">
        <v>3066</v>
      </c>
      <c r="H646" s="4">
        <v>2021</v>
      </c>
      <c r="I646" s="2">
        <v>2021</v>
      </c>
      <c r="J646" s="2">
        <f ca="1">YEAR(TODAY())-Table1[[#This Row],[Release_year]]</f>
        <v>5</v>
      </c>
      <c r="K646" s="2" t="s">
        <v>7</v>
      </c>
      <c r="L646" s="2" t="str">
        <f>_xlfn.XLOOKUP(Table1[[#This Row],[Rating]],Ratings!A$2:A$15,Ratings!B$2:B$15)</f>
        <v>Adult</v>
      </c>
      <c r="M646" s="2" t="str">
        <f>_xlfn.XLOOKUP(Table1[[#This Row],[Rating Category]],Recommendation!A$2:A$6,Recommendation!B$2:B$6)</f>
        <v>Restricted</v>
      </c>
      <c r="N646" s="2">
        <v>99</v>
      </c>
      <c r="O646" s="2" t="str" cm="1">
        <f t="array" ref="O646">_xlfn.IFS(Table1[[#This Row],[Duration]]&lt;90,"Short",Table1[[#This Row],[Duration]]&lt;180,"Medium",Table1[[#This Row],[Duration]]&lt;=240,"Long",TRUE,"Seasons")</f>
        <v>Medium</v>
      </c>
      <c r="P646" s="3" t="s">
        <v>56</v>
      </c>
    </row>
    <row r="647" spans="1:16" ht="28">
      <c r="A647" s="2" t="s">
        <v>3071</v>
      </c>
      <c r="B647" s="2" t="s">
        <v>0</v>
      </c>
      <c r="C647" s="3" t="s">
        <v>3072</v>
      </c>
      <c r="D647" s="3" t="s">
        <v>3073</v>
      </c>
      <c r="E647" s="3" t="s">
        <v>3074</v>
      </c>
      <c r="F647" s="3" t="s">
        <v>1</v>
      </c>
      <c r="G647" s="7" t="s">
        <v>3066</v>
      </c>
      <c r="H647" s="4">
        <v>2021</v>
      </c>
      <c r="I647" s="2">
        <v>2019</v>
      </c>
      <c r="J647" s="2">
        <f ca="1">YEAR(TODAY())-Table1[[#This Row],[Release_year]]</f>
        <v>7</v>
      </c>
      <c r="K647" s="2" t="s">
        <v>16</v>
      </c>
      <c r="L647" s="2" t="str">
        <f>_xlfn.XLOOKUP(Table1[[#This Row],[Rating]],Ratings!A$2:A$15,Ratings!B$2:B$15)</f>
        <v>Family</v>
      </c>
      <c r="M647" s="2" t="str">
        <f>_xlfn.XLOOKUP(Table1[[#This Row],[Rating Category]],Recommendation!A$2:A$6,Recommendation!B$2:B$6)</f>
        <v>Guidance</v>
      </c>
      <c r="N647" s="2">
        <v>108</v>
      </c>
      <c r="O647" s="2" t="str" cm="1">
        <f t="array" ref="O647">_xlfn.IFS(Table1[[#This Row],[Duration]]&lt;90,"Short",Table1[[#This Row],[Duration]]&lt;180,"Medium",Table1[[#This Row],[Duration]]&lt;=240,"Long",TRUE,"Seasons")</f>
        <v>Medium</v>
      </c>
      <c r="P647" s="3" t="s">
        <v>264</v>
      </c>
    </row>
    <row r="648" spans="1:16" ht="42">
      <c r="A648" s="2" t="s">
        <v>3076</v>
      </c>
      <c r="B648" s="2" t="s">
        <v>0</v>
      </c>
      <c r="C648" s="3" t="s">
        <v>3077</v>
      </c>
      <c r="D648" s="3" t="s">
        <v>1780</v>
      </c>
      <c r="E648" s="3" t="s">
        <v>3078</v>
      </c>
      <c r="F648" s="3" t="s">
        <v>3079</v>
      </c>
      <c r="G648" s="7" t="s">
        <v>3075</v>
      </c>
      <c r="H648" s="4">
        <v>2021</v>
      </c>
      <c r="I648" s="2">
        <v>2016</v>
      </c>
      <c r="J648" s="2">
        <f ca="1">YEAR(TODAY())-Table1[[#This Row],[Release_year]]</f>
        <v>10</v>
      </c>
      <c r="K648" s="2" t="s">
        <v>124</v>
      </c>
      <c r="L648" s="2" t="str">
        <f>_xlfn.XLOOKUP(Table1[[#This Row],[Rating]],Ratings!A$2:A$15,Ratings!B$2:B$15)</f>
        <v>Adult</v>
      </c>
      <c r="M648" s="2" t="str">
        <f>_xlfn.XLOOKUP(Table1[[#This Row],[Rating Category]],Recommendation!A$2:A$6,Recommendation!B$2:B$6)</f>
        <v>Restricted</v>
      </c>
      <c r="N648" s="2">
        <v>114</v>
      </c>
      <c r="O648" s="2" t="str" cm="1">
        <f t="array" ref="O648">_xlfn.IFS(Table1[[#This Row],[Duration]]&lt;90,"Short",Table1[[#This Row],[Duration]]&lt;180,"Medium",Table1[[#This Row],[Duration]]&lt;=240,"Long",TRUE,"Seasons")</f>
        <v>Medium</v>
      </c>
      <c r="P648" s="3" t="s">
        <v>36</v>
      </c>
    </row>
    <row r="649" spans="1:16" ht="56">
      <c r="A649" s="2" t="s">
        <v>3080</v>
      </c>
      <c r="B649" s="2" t="s">
        <v>0</v>
      </c>
      <c r="C649" s="3" t="s">
        <v>3081</v>
      </c>
      <c r="D649" s="3" t="s">
        <v>3082</v>
      </c>
      <c r="E649" s="3" t="s">
        <v>3083</v>
      </c>
      <c r="F649" s="3" t="s">
        <v>1420</v>
      </c>
      <c r="G649" s="7" t="s">
        <v>3084</v>
      </c>
      <c r="H649" s="4">
        <v>2021</v>
      </c>
      <c r="I649" s="2">
        <v>2020</v>
      </c>
      <c r="J649" s="2">
        <f ca="1">YEAR(TODAY())-Table1[[#This Row],[Release_year]]</f>
        <v>6</v>
      </c>
      <c r="K649" s="2" t="s">
        <v>29</v>
      </c>
      <c r="L649" s="2" t="str">
        <f>_xlfn.XLOOKUP(Table1[[#This Row],[Rating]],Ratings!A$2:A$15,Ratings!B$2:B$15)</f>
        <v>Teen</v>
      </c>
      <c r="M649" s="2" t="str">
        <f>_xlfn.XLOOKUP(Table1[[#This Row],[Rating Category]],Recommendation!A$2:A$6,Recommendation!B$2:B$6)</f>
        <v>Guidance</v>
      </c>
      <c r="N649" s="2">
        <v>104</v>
      </c>
      <c r="O649" s="2" t="str" cm="1">
        <f t="array" ref="O649">_xlfn.IFS(Table1[[#This Row],[Duration]]&lt;90,"Short",Table1[[#This Row],[Duration]]&lt;180,"Medium",Table1[[#This Row],[Duration]]&lt;=240,"Long",TRUE,"Seasons")</f>
        <v>Medium</v>
      </c>
      <c r="P649" s="3" t="s">
        <v>384</v>
      </c>
    </row>
    <row r="650" spans="1:16" ht="14">
      <c r="A650" s="2" t="s">
        <v>3085</v>
      </c>
      <c r="B650" s="2" t="s">
        <v>0</v>
      </c>
      <c r="C650" s="3" t="s">
        <v>3086</v>
      </c>
      <c r="D650" s="3" t="s">
        <v>3087</v>
      </c>
      <c r="E650" s="3" t="s">
        <v>2876</v>
      </c>
      <c r="F650" s="3" t="s">
        <v>215</v>
      </c>
      <c r="G650" s="7" t="s">
        <v>3088</v>
      </c>
      <c r="H650" s="4">
        <v>2021</v>
      </c>
      <c r="I650" s="2">
        <v>2017</v>
      </c>
      <c r="J650" s="2">
        <f ca="1">YEAR(TODAY())-Table1[[#This Row],[Release_year]]</f>
        <v>9</v>
      </c>
      <c r="K650" s="2" t="s">
        <v>7</v>
      </c>
      <c r="L650" s="2" t="str">
        <f>_xlfn.XLOOKUP(Table1[[#This Row],[Rating]],Ratings!A$2:A$15,Ratings!B$2:B$15)</f>
        <v>Adult</v>
      </c>
      <c r="M650" s="2" t="str">
        <f>_xlfn.XLOOKUP(Table1[[#This Row],[Rating Category]],Recommendation!A$2:A$6,Recommendation!B$2:B$6)</f>
        <v>Restricted</v>
      </c>
      <c r="N650" s="2">
        <v>88</v>
      </c>
      <c r="O650" s="2" t="str" cm="1">
        <f t="array" ref="O650">_xlfn.IFS(Table1[[#This Row],[Duration]]&lt;90,"Short",Table1[[#This Row],[Duration]]&lt;180,"Medium",Table1[[#This Row],[Duration]]&lt;=240,"Long",TRUE,"Seasons")</f>
        <v>Short</v>
      </c>
      <c r="P650" s="3" t="s">
        <v>683</v>
      </c>
    </row>
    <row r="651" spans="1:16" ht="70">
      <c r="A651" s="2" t="s">
        <v>3089</v>
      </c>
      <c r="B651" s="2" t="s">
        <v>0</v>
      </c>
      <c r="C651" s="3" t="s">
        <v>3090</v>
      </c>
      <c r="D651" s="3" t="s">
        <v>3091</v>
      </c>
      <c r="E651" s="3" t="s">
        <v>3092</v>
      </c>
      <c r="F651" s="3" t="s">
        <v>3093</v>
      </c>
      <c r="G651" s="7" t="s">
        <v>3088</v>
      </c>
      <c r="H651" s="4">
        <v>2021</v>
      </c>
      <c r="I651" s="2">
        <v>2017</v>
      </c>
      <c r="J651" s="2">
        <f ca="1">YEAR(TODAY())-Table1[[#This Row],[Release_year]]</f>
        <v>9</v>
      </c>
      <c r="K651" s="2" t="s">
        <v>45</v>
      </c>
      <c r="L651" s="2" t="str">
        <f>_xlfn.XLOOKUP(Table1[[#This Row],[Rating]],Ratings!A$2:A$15,Ratings!B$2:B$15)</f>
        <v>Family</v>
      </c>
      <c r="M651" s="2" t="str">
        <f>_xlfn.XLOOKUP(Table1[[#This Row],[Rating Category]],Recommendation!A$2:A$6,Recommendation!B$2:B$6)</f>
        <v>Guidance</v>
      </c>
      <c r="N651" s="2">
        <v>104</v>
      </c>
      <c r="O651" s="2" t="str" cm="1">
        <f t="array" ref="O651">_xlfn.IFS(Table1[[#This Row],[Duration]]&lt;90,"Short",Table1[[#This Row],[Duration]]&lt;180,"Medium",Table1[[#This Row],[Duration]]&lt;=240,"Long",TRUE,"Seasons")</f>
        <v>Medium</v>
      </c>
      <c r="P651" s="3" t="s">
        <v>23</v>
      </c>
    </row>
    <row r="652" spans="1:16" ht="42">
      <c r="A652" s="2" t="s">
        <v>3094</v>
      </c>
      <c r="B652" s="2" t="s">
        <v>0</v>
      </c>
      <c r="C652" s="3" t="s">
        <v>3095</v>
      </c>
      <c r="D652" s="3" t="s">
        <v>3096</v>
      </c>
      <c r="E652" s="3" t="s">
        <v>3097</v>
      </c>
      <c r="F652" s="3" t="s">
        <v>781</v>
      </c>
      <c r="G652" s="7" t="s">
        <v>3088</v>
      </c>
      <c r="H652" s="4">
        <v>2021</v>
      </c>
      <c r="I652" s="2">
        <v>2020</v>
      </c>
      <c r="J652" s="2">
        <f ca="1">YEAR(TODAY())-Table1[[#This Row],[Release_year]]</f>
        <v>6</v>
      </c>
      <c r="K652" s="2" t="s">
        <v>29</v>
      </c>
      <c r="L652" s="2" t="str">
        <f>_xlfn.XLOOKUP(Table1[[#This Row],[Rating]],Ratings!A$2:A$15,Ratings!B$2:B$15)</f>
        <v>Teen</v>
      </c>
      <c r="M652" s="2" t="str">
        <f>_xlfn.XLOOKUP(Table1[[#This Row],[Rating Category]],Recommendation!A$2:A$6,Recommendation!B$2:B$6)</f>
        <v>Guidance</v>
      </c>
      <c r="N652" s="2">
        <v>123</v>
      </c>
      <c r="O652" s="2" t="str" cm="1">
        <f t="array" ref="O652">_xlfn.IFS(Table1[[#This Row],[Duration]]&lt;90,"Short",Table1[[#This Row],[Duration]]&lt;180,"Medium",Table1[[#This Row],[Duration]]&lt;=240,"Long",TRUE,"Seasons")</f>
        <v>Medium</v>
      </c>
      <c r="P652" s="3" t="s">
        <v>43</v>
      </c>
    </row>
    <row r="653" spans="1:16" ht="28">
      <c r="A653" s="2" t="s">
        <v>3098</v>
      </c>
      <c r="B653" s="2" t="s">
        <v>0</v>
      </c>
      <c r="C653" s="3" t="s">
        <v>3099</v>
      </c>
      <c r="D653" s="3" t="s">
        <v>3100</v>
      </c>
      <c r="E653" s="3" t="s">
        <v>3101</v>
      </c>
      <c r="F653" s="3" t="s">
        <v>1</v>
      </c>
      <c r="G653" s="7" t="s">
        <v>3088</v>
      </c>
      <c r="H653" s="4">
        <v>2021</v>
      </c>
      <c r="I653" s="2">
        <v>2021</v>
      </c>
      <c r="J653" s="2">
        <f ca="1">YEAR(TODAY())-Table1[[#This Row],[Release_year]]</f>
        <v>5</v>
      </c>
      <c r="K653" s="2" t="s">
        <v>124</v>
      </c>
      <c r="L653" s="2" t="str">
        <f>_xlfn.XLOOKUP(Table1[[#This Row],[Rating]],Ratings!A$2:A$15,Ratings!B$2:B$15)</f>
        <v>Adult</v>
      </c>
      <c r="M653" s="2" t="str">
        <f>_xlfn.XLOOKUP(Table1[[#This Row],[Rating Category]],Recommendation!A$2:A$6,Recommendation!B$2:B$6)</f>
        <v>Restricted</v>
      </c>
      <c r="N653" s="2">
        <v>106</v>
      </c>
      <c r="O653" s="2" t="str" cm="1">
        <f t="array" ref="O653">_xlfn.IFS(Table1[[#This Row],[Duration]]&lt;90,"Short",Table1[[#This Row],[Duration]]&lt;180,"Medium",Table1[[#This Row],[Duration]]&lt;=240,"Long",TRUE,"Seasons")</f>
        <v>Medium</v>
      </c>
      <c r="P653" s="3" t="s">
        <v>517</v>
      </c>
    </row>
    <row r="654" spans="1:16" ht="70">
      <c r="A654" s="2" t="s">
        <v>3102</v>
      </c>
      <c r="B654" s="2" t="s">
        <v>0</v>
      </c>
      <c r="C654" s="3" t="s">
        <v>3103</v>
      </c>
      <c r="D654" s="3" t="s">
        <v>3104</v>
      </c>
      <c r="E654" s="3" t="s">
        <v>3105</v>
      </c>
      <c r="F654" s="3" t="s">
        <v>235</v>
      </c>
      <c r="G654" s="7" t="s">
        <v>3088</v>
      </c>
      <c r="H654" s="4">
        <v>2021</v>
      </c>
      <c r="I654" s="2">
        <v>2021</v>
      </c>
      <c r="J654" s="2">
        <f ca="1">YEAR(TODAY())-Table1[[#This Row],[Release_year]]</f>
        <v>5</v>
      </c>
      <c r="K654" s="2" t="s">
        <v>7</v>
      </c>
      <c r="L654" s="2" t="str">
        <f>_xlfn.XLOOKUP(Table1[[#This Row],[Rating]],Ratings!A$2:A$15,Ratings!B$2:B$15)</f>
        <v>Adult</v>
      </c>
      <c r="M654" s="2" t="str">
        <f>_xlfn.XLOOKUP(Table1[[#This Row],[Rating Category]],Recommendation!A$2:A$6,Recommendation!B$2:B$6)</f>
        <v>Restricted</v>
      </c>
      <c r="N654" s="2">
        <v>138</v>
      </c>
      <c r="O654" s="2" t="str" cm="1">
        <f t="array" ref="O654">_xlfn.IFS(Table1[[#This Row],[Duration]]&lt;90,"Short",Table1[[#This Row],[Duration]]&lt;180,"Medium",Table1[[#This Row],[Duration]]&lt;=240,"Long",TRUE,"Seasons")</f>
        <v>Medium</v>
      </c>
      <c r="P654" s="3" t="s">
        <v>90</v>
      </c>
    </row>
    <row r="655" spans="1:16" ht="56">
      <c r="A655" s="2" t="s">
        <v>3107</v>
      </c>
      <c r="B655" s="2" t="s">
        <v>0</v>
      </c>
      <c r="C655" s="3" t="s">
        <v>3108</v>
      </c>
      <c r="D655" s="3" t="s">
        <v>3109</v>
      </c>
      <c r="E655" s="3" t="s">
        <v>3110</v>
      </c>
      <c r="F655" s="3" t="s">
        <v>658</v>
      </c>
      <c r="G655" s="7" t="s">
        <v>3088</v>
      </c>
      <c r="H655" s="4">
        <v>2021</v>
      </c>
      <c r="I655" s="2">
        <v>2020</v>
      </c>
      <c r="J655" s="2">
        <f ca="1">YEAR(TODAY())-Table1[[#This Row],[Release_year]]</f>
        <v>6</v>
      </c>
      <c r="K655" s="2" t="s">
        <v>7</v>
      </c>
      <c r="L655" s="2" t="str">
        <f>_xlfn.XLOOKUP(Table1[[#This Row],[Rating]],Ratings!A$2:A$15,Ratings!B$2:B$15)</f>
        <v>Adult</v>
      </c>
      <c r="M655" s="2" t="str">
        <f>_xlfn.XLOOKUP(Table1[[#This Row],[Rating Category]],Recommendation!A$2:A$6,Recommendation!B$2:B$6)</f>
        <v>Restricted</v>
      </c>
      <c r="N655" s="2">
        <v>107</v>
      </c>
      <c r="O655" s="2" t="str" cm="1">
        <f t="array" ref="O655">_xlfn.IFS(Table1[[#This Row],[Duration]]&lt;90,"Short",Table1[[#This Row],[Duration]]&lt;180,"Medium",Table1[[#This Row],[Duration]]&lt;=240,"Long",TRUE,"Seasons")</f>
        <v>Medium</v>
      </c>
      <c r="P655" s="3" t="s">
        <v>218</v>
      </c>
    </row>
    <row r="656" spans="1:16" ht="56">
      <c r="A656" s="2" t="s">
        <v>3111</v>
      </c>
      <c r="B656" s="2" t="s">
        <v>0</v>
      </c>
      <c r="C656" s="3" t="s">
        <v>3112</v>
      </c>
      <c r="D656" s="3" t="s">
        <v>3113</v>
      </c>
      <c r="E656" s="3" t="s">
        <v>3114</v>
      </c>
      <c r="F656" s="3" t="s">
        <v>1420</v>
      </c>
      <c r="G656" s="7" t="s">
        <v>3088</v>
      </c>
      <c r="H656" s="4">
        <v>2021</v>
      </c>
      <c r="I656" s="2">
        <v>2021</v>
      </c>
      <c r="J656" s="2">
        <f ca="1">YEAR(TODAY())-Table1[[#This Row],[Release_year]]</f>
        <v>5</v>
      </c>
      <c r="K656" s="2" t="s">
        <v>29</v>
      </c>
      <c r="L656" s="2" t="str">
        <f>_xlfn.XLOOKUP(Table1[[#This Row],[Rating]],Ratings!A$2:A$15,Ratings!B$2:B$15)</f>
        <v>Teen</v>
      </c>
      <c r="M656" s="2" t="str">
        <f>_xlfn.XLOOKUP(Table1[[#This Row],[Rating Category]],Recommendation!A$2:A$6,Recommendation!B$2:B$6)</f>
        <v>Guidance</v>
      </c>
      <c r="N656" s="2">
        <v>133</v>
      </c>
      <c r="O656" s="2" t="str" cm="1">
        <f t="array" ref="O656">_xlfn.IFS(Table1[[#This Row],[Duration]]&lt;90,"Short",Table1[[#This Row],[Duration]]&lt;180,"Medium",Table1[[#This Row],[Duration]]&lt;=240,"Long",TRUE,"Seasons")</f>
        <v>Medium</v>
      </c>
      <c r="P656" s="3" t="s">
        <v>384</v>
      </c>
    </row>
    <row r="657" spans="1:16" ht="98">
      <c r="A657" s="2" t="s">
        <v>3115</v>
      </c>
      <c r="B657" s="2" t="s">
        <v>0</v>
      </c>
      <c r="C657" s="3" t="s">
        <v>3116</v>
      </c>
      <c r="D657" s="3" t="s">
        <v>3117</v>
      </c>
      <c r="E657" s="3" t="s">
        <v>3118</v>
      </c>
      <c r="F657" s="3" t="s">
        <v>951</v>
      </c>
      <c r="G657" s="7" t="s">
        <v>3119</v>
      </c>
      <c r="H657" s="4">
        <v>2021</v>
      </c>
      <c r="I657" s="2">
        <v>2020</v>
      </c>
      <c r="J657" s="2">
        <f ca="1">YEAR(TODAY())-Table1[[#This Row],[Release_year]]</f>
        <v>6</v>
      </c>
      <c r="K657" s="2" t="s">
        <v>7</v>
      </c>
      <c r="L657" s="2" t="str">
        <f>_xlfn.XLOOKUP(Table1[[#This Row],[Rating]],Ratings!A$2:A$15,Ratings!B$2:B$15)</f>
        <v>Adult</v>
      </c>
      <c r="M657" s="2" t="str">
        <f>_xlfn.XLOOKUP(Table1[[#This Row],[Rating Category]],Recommendation!A$2:A$6,Recommendation!B$2:B$6)</f>
        <v>Restricted</v>
      </c>
      <c r="N657" s="2">
        <v>97</v>
      </c>
      <c r="O657" s="2" t="str" cm="1">
        <f t="array" ref="O657">_xlfn.IFS(Table1[[#This Row],[Duration]]&lt;90,"Short",Table1[[#This Row],[Duration]]&lt;180,"Medium",Table1[[#This Row],[Duration]]&lt;=240,"Long",TRUE,"Seasons")</f>
        <v>Medium</v>
      </c>
      <c r="P657" s="3" t="s">
        <v>192</v>
      </c>
    </row>
    <row r="658" spans="1:16" ht="56">
      <c r="A658" s="2" t="s">
        <v>3120</v>
      </c>
      <c r="B658" s="2" t="s">
        <v>0</v>
      </c>
      <c r="C658" s="3" t="s">
        <v>3121</v>
      </c>
      <c r="D658" s="3" t="s">
        <v>3122</v>
      </c>
      <c r="E658" s="3" t="s">
        <v>3123</v>
      </c>
      <c r="F658" s="3" t="s">
        <v>3124</v>
      </c>
      <c r="G658" s="7" t="s">
        <v>3119</v>
      </c>
      <c r="H658" s="4">
        <v>2021</v>
      </c>
      <c r="I658" s="2">
        <v>2020</v>
      </c>
      <c r="J658" s="2">
        <f ca="1">YEAR(TODAY())-Table1[[#This Row],[Release_year]]</f>
        <v>6</v>
      </c>
      <c r="K658" s="2" t="s">
        <v>7</v>
      </c>
      <c r="L658" s="2" t="str">
        <f>_xlfn.XLOOKUP(Table1[[#This Row],[Rating]],Ratings!A$2:A$15,Ratings!B$2:B$15)</f>
        <v>Adult</v>
      </c>
      <c r="M658" s="2" t="str">
        <f>_xlfn.XLOOKUP(Table1[[#This Row],[Rating Category]],Recommendation!A$2:A$6,Recommendation!B$2:B$6)</f>
        <v>Restricted</v>
      </c>
      <c r="N658" s="2">
        <v>116</v>
      </c>
      <c r="O658" s="2" t="str" cm="1">
        <f t="array" ref="O658">_xlfn.IFS(Table1[[#This Row],[Duration]]&lt;90,"Short",Table1[[#This Row],[Duration]]&lt;180,"Medium",Table1[[#This Row],[Duration]]&lt;=240,"Long",TRUE,"Seasons")</f>
        <v>Medium</v>
      </c>
      <c r="P658" s="3" t="s">
        <v>384</v>
      </c>
    </row>
    <row r="659" spans="1:16" ht="56">
      <c r="A659" s="2" t="s">
        <v>3125</v>
      </c>
      <c r="B659" s="2" t="s">
        <v>0</v>
      </c>
      <c r="C659" s="3" t="s">
        <v>3126</v>
      </c>
      <c r="D659" s="3" t="s">
        <v>3127</v>
      </c>
      <c r="E659" s="3" t="s">
        <v>3128</v>
      </c>
      <c r="F659" s="3" t="s">
        <v>50</v>
      </c>
      <c r="G659" s="7" t="s">
        <v>3129</v>
      </c>
      <c r="H659" s="4">
        <v>2021</v>
      </c>
      <c r="I659" s="2">
        <v>2020</v>
      </c>
      <c r="J659" s="2">
        <f ca="1">YEAR(TODAY())-Table1[[#This Row],[Release_year]]</f>
        <v>6</v>
      </c>
      <c r="K659" s="2" t="s">
        <v>45</v>
      </c>
      <c r="L659" s="2" t="str">
        <f>_xlfn.XLOOKUP(Table1[[#This Row],[Rating]],Ratings!A$2:A$15,Ratings!B$2:B$15)</f>
        <v>Family</v>
      </c>
      <c r="M659" s="2" t="str">
        <f>_xlfn.XLOOKUP(Table1[[#This Row],[Rating Category]],Recommendation!A$2:A$6,Recommendation!B$2:B$6)</f>
        <v>Guidance</v>
      </c>
      <c r="N659" s="2">
        <v>123</v>
      </c>
      <c r="O659" s="2" t="str" cm="1">
        <f t="array" ref="O659">_xlfn.IFS(Table1[[#This Row],[Duration]]&lt;90,"Short",Table1[[#This Row],[Duration]]&lt;180,"Medium",Table1[[#This Row],[Duration]]&lt;=240,"Long",TRUE,"Seasons")</f>
        <v>Medium</v>
      </c>
      <c r="P659" s="3" t="s">
        <v>1262</v>
      </c>
    </row>
    <row r="660" spans="1:16" ht="42">
      <c r="A660" s="2" t="s">
        <v>3130</v>
      </c>
      <c r="B660" s="2" t="s">
        <v>0</v>
      </c>
      <c r="C660" s="3" t="s">
        <v>3131</v>
      </c>
      <c r="D660" s="3" t="s">
        <v>69</v>
      </c>
      <c r="E660" s="3" t="s">
        <v>3132</v>
      </c>
      <c r="F660" s="3" t="s">
        <v>1</v>
      </c>
      <c r="G660" s="7" t="s">
        <v>3133</v>
      </c>
      <c r="H660" s="4">
        <v>2021</v>
      </c>
      <c r="I660" s="2">
        <v>1997</v>
      </c>
      <c r="J660" s="2">
        <f ca="1">YEAR(TODAY())-Table1[[#This Row],[Release_year]]</f>
        <v>29</v>
      </c>
      <c r="K660" s="2" t="s">
        <v>2</v>
      </c>
      <c r="L660" s="2" t="str">
        <f>_xlfn.XLOOKUP(Table1[[#This Row],[Rating]],Ratings!A$2:A$15,Ratings!B$2:B$15)</f>
        <v>Teen</v>
      </c>
      <c r="M660" s="2" t="str">
        <f>_xlfn.XLOOKUP(Table1[[#This Row],[Rating Category]],Recommendation!A$2:A$6,Recommendation!B$2:B$6)</f>
        <v>Guidance</v>
      </c>
      <c r="N660" s="2">
        <v>89</v>
      </c>
      <c r="O660" s="2" t="str" cm="1">
        <f t="array" ref="O660">_xlfn.IFS(Table1[[#This Row],[Duration]]&lt;90,"Short",Table1[[#This Row],[Duration]]&lt;180,"Medium",Table1[[#This Row],[Duration]]&lt;=240,"Long",TRUE,"Seasons")</f>
        <v>Short</v>
      </c>
      <c r="P660" s="3" t="s">
        <v>328</v>
      </c>
    </row>
    <row r="661" spans="1:16" ht="42">
      <c r="A661" s="2" t="s">
        <v>3134</v>
      </c>
      <c r="B661" s="2" t="s">
        <v>0</v>
      </c>
      <c r="C661" s="3" t="s">
        <v>3135</v>
      </c>
      <c r="D661" s="3" t="s">
        <v>3136</v>
      </c>
      <c r="E661" s="3" t="s">
        <v>3137</v>
      </c>
      <c r="F661" s="3" t="s">
        <v>28</v>
      </c>
      <c r="G661" s="7" t="s">
        <v>3133</v>
      </c>
      <c r="H661" s="4">
        <v>2021</v>
      </c>
      <c r="I661" s="2">
        <v>2019</v>
      </c>
      <c r="J661" s="2">
        <f ca="1">YEAR(TODAY())-Table1[[#This Row],[Release_year]]</f>
        <v>7</v>
      </c>
      <c r="K661" s="2" t="s">
        <v>7</v>
      </c>
      <c r="L661" s="2" t="str">
        <f>_xlfn.XLOOKUP(Table1[[#This Row],[Rating]],Ratings!A$2:A$15,Ratings!B$2:B$15)</f>
        <v>Adult</v>
      </c>
      <c r="M661" s="2" t="str">
        <f>_xlfn.XLOOKUP(Table1[[#This Row],[Rating Category]],Recommendation!A$2:A$6,Recommendation!B$2:B$6)</f>
        <v>Restricted</v>
      </c>
      <c r="N661" s="2">
        <v>93</v>
      </c>
      <c r="O661" s="2" t="str" cm="1">
        <f t="array" ref="O661">_xlfn.IFS(Table1[[#This Row],[Duration]]&lt;90,"Short",Table1[[#This Row],[Duration]]&lt;180,"Medium",Table1[[#This Row],[Duration]]&lt;=240,"Long",TRUE,"Seasons")</f>
        <v>Medium</v>
      </c>
      <c r="P661" s="3" t="s">
        <v>251</v>
      </c>
    </row>
    <row r="662" spans="1:16" ht="56">
      <c r="A662" s="2" t="s">
        <v>3138</v>
      </c>
      <c r="B662" s="2" t="s">
        <v>0</v>
      </c>
      <c r="C662" s="3" t="s">
        <v>3139</v>
      </c>
      <c r="D662" s="3" t="s">
        <v>3140</v>
      </c>
      <c r="E662" s="3" t="s">
        <v>3141</v>
      </c>
      <c r="F662" s="3" t="s">
        <v>1</v>
      </c>
      <c r="G662" s="7" t="s">
        <v>3133</v>
      </c>
      <c r="H662" s="4">
        <v>2021</v>
      </c>
      <c r="I662" s="2">
        <v>2010</v>
      </c>
      <c r="J662" s="2">
        <f ca="1">YEAR(TODAY())-Table1[[#This Row],[Release_year]]</f>
        <v>16</v>
      </c>
      <c r="K662" s="2" t="s">
        <v>124</v>
      </c>
      <c r="L662" s="2" t="str">
        <f>_xlfn.XLOOKUP(Table1[[#This Row],[Rating]],Ratings!A$2:A$15,Ratings!B$2:B$15)</f>
        <v>Adult</v>
      </c>
      <c r="M662" s="2" t="str">
        <f>_xlfn.XLOOKUP(Table1[[#This Row],[Rating Category]],Recommendation!A$2:A$6,Recommendation!B$2:B$6)</f>
        <v>Restricted</v>
      </c>
      <c r="N662" s="2">
        <v>139</v>
      </c>
      <c r="O662" s="2" t="str" cm="1">
        <f t="array" ref="O662">_xlfn.IFS(Table1[[#This Row],[Duration]]&lt;90,"Short",Table1[[#This Row],[Duration]]&lt;180,"Medium",Table1[[#This Row],[Duration]]&lt;=240,"Long",TRUE,"Seasons")</f>
        <v>Medium</v>
      </c>
      <c r="P662" s="3" t="s">
        <v>51</v>
      </c>
    </row>
    <row r="663" spans="1:16" ht="56">
      <c r="A663" s="2" t="s">
        <v>3142</v>
      </c>
      <c r="B663" s="2" t="s">
        <v>0</v>
      </c>
      <c r="C663" s="3" t="s">
        <v>3143</v>
      </c>
      <c r="D663" s="3" t="s">
        <v>611</v>
      </c>
      <c r="E663" s="3" t="s">
        <v>3144</v>
      </c>
      <c r="F663" s="3" t="s">
        <v>3145</v>
      </c>
      <c r="G663" s="7" t="s">
        <v>3133</v>
      </c>
      <c r="H663" s="4">
        <v>2021</v>
      </c>
      <c r="I663" s="2">
        <v>2008</v>
      </c>
      <c r="J663" s="2">
        <f ca="1">YEAR(TODAY())-Table1[[#This Row],[Release_year]]</f>
        <v>18</v>
      </c>
      <c r="K663" s="2" t="s">
        <v>124</v>
      </c>
      <c r="L663" s="2" t="str">
        <f>_xlfn.XLOOKUP(Table1[[#This Row],[Rating]],Ratings!A$2:A$15,Ratings!B$2:B$15)</f>
        <v>Adult</v>
      </c>
      <c r="M663" s="2" t="str">
        <f>_xlfn.XLOOKUP(Table1[[#This Row],[Rating Category]],Recommendation!A$2:A$6,Recommendation!B$2:B$6)</f>
        <v>Restricted</v>
      </c>
      <c r="N663" s="2">
        <v>112</v>
      </c>
      <c r="O663" s="2" t="str" cm="1">
        <f t="array" ref="O663">_xlfn.IFS(Table1[[#This Row],[Duration]]&lt;90,"Short",Table1[[#This Row],[Duration]]&lt;180,"Medium",Table1[[#This Row],[Duration]]&lt;=240,"Long",TRUE,"Seasons")</f>
        <v>Medium</v>
      </c>
      <c r="P663" s="3" t="s">
        <v>89</v>
      </c>
    </row>
    <row r="664" spans="1:16" ht="56">
      <c r="A664" s="2" t="s">
        <v>3146</v>
      </c>
      <c r="B664" s="2" t="s">
        <v>4</v>
      </c>
      <c r="C664" s="3" t="s">
        <v>3147</v>
      </c>
      <c r="D664" s="3" t="s">
        <v>3148</v>
      </c>
      <c r="E664" s="3" t="s">
        <v>3149</v>
      </c>
      <c r="F664" s="3" t="s">
        <v>1500</v>
      </c>
      <c r="G664" s="7" t="s">
        <v>3133</v>
      </c>
      <c r="H664" s="4">
        <v>2021</v>
      </c>
      <c r="I664" s="2">
        <v>2020</v>
      </c>
      <c r="J664" s="2">
        <f ca="1">YEAR(TODAY())-Table1[[#This Row],[Release_year]]</f>
        <v>6</v>
      </c>
      <c r="K664" s="2" t="s">
        <v>7</v>
      </c>
      <c r="L664" s="2" t="str">
        <f>_xlfn.XLOOKUP(Table1[[#This Row],[Rating]],Ratings!A$2:A$15,Ratings!B$2:B$15)</f>
        <v>Adult</v>
      </c>
      <c r="M664" s="2" t="str">
        <f>_xlfn.XLOOKUP(Table1[[#This Row],[Rating Category]],Recommendation!A$2:A$6,Recommendation!B$2:B$6)</f>
        <v>Restricted</v>
      </c>
      <c r="N664" s="2" t="s">
        <v>11</v>
      </c>
      <c r="O664" s="2" t="str" cm="1">
        <f t="array" ref="O664">_xlfn.IFS(Table1[[#This Row],[Duration]]&lt;90,"Short",Table1[[#This Row],[Duration]]&lt;180,"Medium",Table1[[#This Row],[Duration]]&lt;=240,"Long",TRUE,"Seasons")</f>
        <v>Seasons</v>
      </c>
      <c r="P664" s="3" t="s">
        <v>14</v>
      </c>
    </row>
    <row r="665" spans="1:16" ht="42">
      <c r="A665" s="2" t="s">
        <v>3150</v>
      </c>
      <c r="B665" s="2" t="s">
        <v>0</v>
      </c>
      <c r="C665" s="3" t="s">
        <v>3151</v>
      </c>
      <c r="D665" s="3" t="s">
        <v>3152</v>
      </c>
      <c r="E665" s="3" t="s">
        <v>3153</v>
      </c>
      <c r="F665" s="3" t="s">
        <v>1</v>
      </c>
      <c r="G665" s="7" t="s">
        <v>3133</v>
      </c>
      <c r="H665" s="4">
        <v>2021</v>
      </c>
      <c r="I665" s="2">
        <v>2005</v>
      </c>
      <c r="J665" s="2">
        <f ca="1">YEAR(TODAY())-Table1[[#This Row],[Release_year]]</f>
        <v>21</v>
      </c>
      <c r="K665" s="2" t="s">
        <v>16</v>
      </c>
      <c r="L665" s="2" t="str">
        <f>_xlfn.XLOOKUP(Table1[[#This Row],[Rating]],Ratings!A$2:A$15,Ratings!B$2:B$15)</f>
        <v>Family</v>
      </c>
      <c r="M665" s="2" t="str">
        <f>_xlfn.XLOOKUP(Table1[[#This Row],[Rating Category]],Recommendation!A$2:A$6,Recommendation!B$2:B$6)</f>
        <v>Guidance</v>
      </c>
      <c r="N665" s="2">
        <v>101</v>
      </c>
      <c r="O665" s="2" t="str" cm="1">
        <f t="array" ref="O665">_xlfn.IFS(Table1[[#This Row],[Duration]]&lt;90,"Short",Table1[[#This Row],[Duration]]&lt;180,"Medium",Table1[[#This Row],[Duration]]&lt;=240,"Long",TRUE,"Seasons")</f>
        <v>Medium</v>
      </c>
      <c r="P665" s="3" t="s">
        <v>3154</v>
      </c>
    </row>
    <row r="666" spans="1:16" ht="56">
      <c r="A666" s="2" t="s">
        <v>3155</v>
      </c>
      <c r="B666" s="2" t="s">
        <v>0</v>
      </c>
      <c r="C666" s="3" t="s">
        <v>3156</v>
      </c>
      <c r="D666" s="3" t="s">
        <v>3157</v>
      </c>
      <c r="E666" s="3" t="s">
        <v>3158</v>
      </c>
      <c r="F666" s="3" t="s">
        <v>3159</v>
      </c>
      <c r="G666" s="7" t="s">
        <v>3160</v>
      </c>
      <c r="H666" s="4">
        <v>2021</v>
      </c>
      <c r="I666" s="2">
        <v>2020</v>
      </c>
      <c r="J666" s="2">
        <f ca="1">YEAR(TODAY())-Table1[[#This Row],[Release_year]]</f>
        <v>6</v>
      </c>
      <c r="K666" s="2" t="s">
        <v>2</v>
      </c>
      <c r="L666" s="2" t="str">
        <f>_xlfn.XLOOKUP(Table1[[#This Row],[Rating]],Ratings!A$2:A$15,Ratings!B$2:B$15)</f>
        <v>Teen</v>
      </c>
      <c r="M666" s="2" t="str">
        <f>_xlfn.XLOOKUP(Table1[[#This Row],[Rating Category]],Recommendation!A$2:A$6,Recommendation!B$2:B$6)</f>
        <v>Guidance</v>
      </c>
      <c r="N666" s="2">
        <v>113</v>
      </c>
      <c r="O666" s="2" t="str" cm="1">
        <f t="array" ref="O666">_xlfn.IFS(Table1[[#This Row],[Duration]]&lt;90,"Short",Table1[[#This Row],[Duration]]&lt;180,"Medium",Table1[[#This Row],[Duration]]&lt;=240,"Long",TRUE,"Seasons")</f>
        <v>Medium</v>
      </c>
      <c r="P666" s="3" t="s">
        <v>458</v>
      </c>
    </row>
    <row r="667" spans="1:16" ht="42">
      <c r="A667" s="2" t="s">
        <v>3161</v>
      </c>
      <c r="B667" s="2" t="s">
        <v>0</v>
      </c>
      <c r="C667" s="3" t="s">
        <v>3162</v>
      </c>
      <c r="D667" s="3" t="s">
        <v>3163</v>
      </c>
      <c r="E667" s="3" t="s">
        <v>3164</v>
      </c>
      <c r="F667" s="3" t="s">
        <v>1</v>
      </c>
      <c r="G667" s="7" t="s">
        <v>3160</v>
      </c>
      <c r="H667" s="4">
        <v>2021</v>
      </c>
      <c r="I667" s="2">
        <v>2018</v>
      </c>
      <c r="J667" s="2">
        <f ca="1">YEAR(TODAY())-Table1[[#This Row],[Release_year]]</f>
        <v>8</v>
      </c>
      <c r="K667" s="2" t="s">
        <v>124</v>
      </c>
      <c r="L667" s="2" t="str">
        <f>_xlfn.XLOOKUP(Table1[[#This Row],[Rating]],Ratings!A$2:A$15,Ratings!B$2:B$15)</f>
        <v>Adult</v>
      </c>
      <c r="M667" s="2" t="str">
        <f>_xlfn.XLOOKUP(Table1[[#This Row],[Rating Category]],Recommendation!A$2:A$6,Recommendation!B$2:B$6)</f>
        <v>Restricted</v>
      </c>
      <c r="N667" s="2">
        <v>89</v>
      </c>
      <c r="O667" s="2" t="str" cm="1">
        <f t="array" ref="O667">_xlfn.IFS(Table1[[#This Row],[Duration]]&lt;90,"Short",Table1[[#This Row],[Duration]]&lt;180,"Medium",Table1[[#This Row],[Duration]]&lt;=240,"Long",TRUE,"Seasons")</f>
        <v>Short</v>
      </c>
      <c r="P667" s="3" t="s">
        <v>617</v>
      </c>
    </row>
    <row r="668" spans="1:16" ht="56">
      <c r="A668" s="2" t="s">
        <v>3165</v>
      </c>
      <c r="B668" s="2" t="s">
        <v>0</v>
      </c>
      <c r="C668" s="3" t="s">
        <v>3166</v>
      </c>
      <c r="D668" s="3" t="s">
        <v>3167</v>
      </c>
      <c r="E668" s="3" t="s">
        <v>3168</v>
      </c>
      <c r="F668" s="3" t="s">
        <v>248</v>
      </c>
      <c r="G668" s="7" t="s">
        <v>3169</v>
      </c>
      <c r="H668" s="4">
        <v>2021</v>
      </c>
      <c r="I668" s="2">
        <v>2021</v>
      </c>
      <c r="J668" s="2">
        <f ca="1">YEAR(TODAY())-Table1[[#This Row],[Release_year]]</f>
        <v>5</v>
      </c>
      <c r="K668" s="2" t="s">
        <v>7</v>
      </c>
      <c r="L668" s="2" t="str">
        <f>_xlfn.XLOOKUP(Table1[[#This Row],[Rating]],Ratings!A$2:A$15,Ratings!B$2:B$15)</f>
        <v>Adult</v>
      </c>
      <c r="M668" s="2" t="str">
        <f>_xlfn.XLOOKUP(Table1[[#This Row],[Rating Category]],Recommendation!A$2:A$6,Recommendation!B$2:B$6)</f>
        <v>Restricted</v>
      </c>
      <c r="N668" s="2">
        <v>107</v>
      </c>
      <c r="O668" s="2" t="str" cm="1">
        <f t="array" ref="O668">_xlfn.IFS(Table1[[#This Row],[Duration]]&lt;90,"Short",Table1[[#This Row],[Duration]]&lt;180,"Medium",Table1[[#This Row],[Duration]]&lt;=240,"Long",TRUE,"Seasons")</f>
        <v>Medium</v>
      </c>
      <c r="P668" s="3" t="s">
        <v>384</v>
      </c>
    </row>
    <row r="669" spans="1:16" ht="56">
      <c r="A669" s="2" t="s">
        <v>3170</v>
      </c>
      <c r="B669" s="2" t="s">
        <v>0</v>
      </c>
      <c r="C669" s="3" t="s">
        <v>3171</v>
      </c>
      <c r="D669" s="3" t="s">
        <v>3172</v>
      </c>
      <c r="E669" s="3" t="s">
        <v>3173</v>
      </c>
      <c r="F669" s="3" t="s">
        <v>1</v>
      </c>
      <c r="G669" s="7" t="s">
        <v>3169</v>
      </c>
      <c r="H669" s="4">
        <v>2021</v>
      </c>
      <c r="I669" s="2">
        <v>2021</v>
      </c>
      <c r="J669" s="2">
        <f ca="1">YEAR(TODAY())-Table1[[#This Row],[Release_year]]</f>
        <v>5</v>
      </c>
      <c r="K669" s="2" t="s">
        <v>16</v>
      </c>
      <c r="L669" s="2" t="str">
        <f>_xlfn.XLOOKUP(Table1[[#This Row],[Rating]],Ratings!A$2:A$15,Ratings!B$2:B$15)</f>
        <v>Family</v>
      </c>
      <c r="M669" s="2" t="str">
        <f>_xlfn.XLOOKUP(Table1[[#This Row],[Rating Category]],Recommendation!A$2:A$6,Recommendation!B$2:B$6)</f>
        <v>Guidance</v>
      </c>
      <c r="N669" s="2">
        <v>123</v>
      </c>
      <c r="O669" s="2" t="str" cm="1">
        <f t="array" ref="O669">_xlfn.IFS(Table1[[#This Row],[Duration]]&lt;90,"Short",Table1[[#This Row],[Duration]]&lt;180,"Medium",Table1[[#This Row],[Duration]]&lt;=240,"Long",TRUE,"Seasons")</f>
        <v>Medium</v>
      </c>
      <c r="P669" s="3" t="s">
        <v>46</v>
      </c>
    </row>
    <row r="670" spans="1:16" ht="42">
      <c r="A670" s="2" t="s">
        <v>3174</v>
      </c>
      <c r="B670" s="2" t="s">
        <v>0</v>
      </c>
      <c r="C670" s="3" t="s">
        <v>3175</v>
      </c>
      <c r="D670" s="3" t="s">
        <v>3176</v>
      </c>
      <c r="E670" s="3" t="s">
        <v>3177</v>
      </c>
      <c r="F670" s="3" t="s">
        <v>28</v>
      </c>
      <c r="G670" s="7" t="s">
        <v>3169</v>
      </c>
      <c r="H670" s="4">
        <v>2021</v>
      </c>
      <c r="I670" s="2">
        <v>2021</v>
      </c>
      <c r="J670" s="2">
        <f ca="1">YEAR(TODAY())-Table1[[#This Row],[Release_year]]</f>
        <v>5</v>
      </c>
      <c r="K670" s="2" t="s">
        <v>2</v>
      </c>
      <c r="L670" s="2" t="str">
        <f>_xlfn.XLOOKUP(Table1[[#This Row],[Rating]],Ratings!A$2:A$15,Ratings!B$2:B$15)</f>
        <v>Teen</v>
      </c>
      <c r="M670" s="2" t="str">
        <f>_xlfn.XLOOKUP(Table1[[#This Row],[Rating Category]],Recommendation!A$2:A$6,Recommendation!B$2:B$6)</f>
        <v>Guidance</v>
      </c>
      <c r="N670" s="2">
        <v>113</v>
      </c>
      <c r="O670" s="2" t="str" cm="1">
        <f t="array" ref="O670">_xlfn.IFS(Table1[[#This Row],[Duration]]&lt;90,"Short",Table1[[#This Row],[Duration]]&lt;180,"Medium",Table1[[#This Row],[Duration]]&lt;=240,"Long",TRUE,"Seasons")</f>
        <v>Medium</v>
      </c>
      <c r="P670" s="3" t="s">
        <v>43</v>
      </c>
    </row>
    <row r="671" spans="1:16" ht="56">
      <c r="A671" s="2" t="s">
        <v>3178</v>
      </c>
      <c r="B671" s="2" t="s">
        <v>0</v>
      </c>
      <c r="C671" s="3" t="s">
        <v>3179</v>
      </c>
      <c r="D671" s="3" t="s">
        <v>3180</v>
      </c>
      <c r="E671" s="3" t="s">
        <v>3181</v>
      </c>
      <c r="F671" s="3" t="s">
        <v>1064</v>
      </c>
      <c r="G671" s="7" t="s">
        <v>3182</v>
      </c>
      <c r="H671" s="4">
        <v>2021</v>
      </c>
      <c r="I671" s="2">
        <v>2021</v>
      </c>
      <c r="J671" s="2">
        <f ca="1">YEAR(TODAY())-Table1[[#This Row],[Release_year]]</f>
        <v>5</v>
      </c>
      <c r="K671" s="2" t="s">
        <v>45</v>
      </c>
      <c r="L671" s="2" t="str">
        <f>_xlfn.XLOOKUP(Table1[[#This Row],[Rating]],Ratings!A$2:A$15,Ratings!B$2:B$15)</f>
        <v>Family</v>
      </c>
      <c r="M671" s="2" t="str">
        <f>_xlfn.XLOOKUP(Table1[[#This Row],[Rating Category]],Recommendation!A$2:A$6,Recommendation!B$2:B$6)</f>
        <v>Guidance</v>
      </c>
      <c r="N671" s="2">
        <v>90</v>
      </c>
      <c r="O671" s="2" t="str" cm="1">
        <f t="array" ref="O671">_xlfn.IFS(Table1[[#This Row],[Duration]]&lt;90,"Short",Table1[[#This Row],[Duration]]&lt;180,"Medium",Table1[[#This Row],[Duration]]&lt;=240,"Long",TRUE,"Seasons")</f>
        <v>Medium</v>
      </c>
      <c r="P671" s="3" t="s">
        <v>1083</v>
      </c>
    </row>
    <row r="672" spans="1:16" ht="84">
      <c r="A672" s="2" t="s">
        <v>3184</v>
      </c>
      <c r="B672" s="2" t="s">
        <v>0</v>
      </c>
      <c r="C672" s="3" t="s">
        <v>3185</v>
      </c>
      <c r="D672" s="3" t="s">
        <v>3186</v>
      </c>
      <c r="E672" s="3" t="s">
        <v>3187</v>
      </c>
      <c r="F672" s="3" t="s">
        <v>1</v>
      </c>
      <c r="G672" s="7" t="s">
        <v>3183</v>
      </c>
      <c r="H672" s="4">
        <v>2021</v>
      </c>
      <c r="I672" s="2">
        <v>2021</v>
      </c>
      <c r="J672" s="2">
        <f ca="1">YEAR(TODAY())-Table1[[#This Row],[Release_year]]</f>
        <v>5</v>
      </c>
      <c r="K672" s="2" t="s">
        <v>29</v>
      </c>
      <c r="L672" s="2" t="str">
        <f>_xlfn.XLOOKUP(Table1[[#This Row],[Rating]],Ratings!A$2:A$15,Ratings!B$2:B$15)</f>
        <v>Teen</v>
      </c>
      <c r="M672" s="2" t="str">
        <f>_xlfn.XLOOKUP(Table1[[#This Row],[Rating Category]],Recommendation!A$2:A$6,Recommendation!B$2:B$6)</f>
        <v>Guidance</v>
      </c>
      <c r="N672" s="2">
        <v>52</v>
      </c>
      <c r="O672" s="2" t="str" cm="1">
        <f t="array" ref="O672">_xlfn.IFS(Table1[[#This Row],[Duration]]&lt;90,"Short",Table1[[#This Row],[Duration]]&lt;180,"Medium",Table1[[#This Row],[Duration]]&lt;=240,"Long",TRUE,"Seasons")</f>
        <v>Short</v>
      </c>
      <c r="P672" s="3" t="s">
        <v>183</v>
      </c>
    </row>
    <row r="673" spans="1:16" ht="42">
      <c r="A673" s="2" t="s">
        <v>3188</v>
      </c>
      <c r="B673" s="2" t="s">
        <v>0</v>
      </c>
      <c r="C673" s="3" t="s">
        <v>3189</v>
      </c>
      <c r="D673" s="3" t="s">
        <v>3190</v>
      </c>
      <c r="E673" s="3" t="s">
        <v>3191</v>
      </c>
      <c r="F673" s="3" t="s">
        <v>13</v>
      </c>
      <c r="G673" s="7" t="s">
        <v>3183</v>
      </c>
      <c r="H673" s="4">
        <v>2021</v>
      </c>
      <c r="I673" s="2">
        <v>2020</v>
      </c>
      <c r="J673" s="2">
        <f ca="1">YEAR(TODAY())-Table1[[#This Row],[Release_year]]</f>
        <v>6</v>
      </c>
      <c r="K673" s="2" t="s">
        <v>7</v>
      </c>
      <c r="L673" s="2" t="str">
        <f>_xlfn.XLOOKUP(Table1[[#This Row],[Rating]],Ratings!A$2:A$15,Ratings!B$2:B$15)</f>
        <v>Adult</v>
      </c>
      <c r="M673" s="2" t="str">
        <f>_xlfn.XLOOKUP(Table1[[#This Row],[Rating Category]],Recommendation!A$2:A$6,Recommendation!B$2:B$6)</f>
        <v>Restricted</v>
      </c>
      <c r="N673" s="2">
        <v>127</v>
      </c>
      <c r="O673" s="2" t="str" cm="1">
        <f t="array" ref="O673">_xlfn.IFS(Table1[[#This Row],[Duration]]&lt;90,"Short",Table1[[#This Row],[Duration]]&lt;180,"Medium",Table1[[#This Row],[Duration]]&lt;=240,"Long",TRUE,"Seasons")</f>
        <v>Medium</v>
      </c>
      <c r="P673" s="3" t="s">
        <v>269</v>
      </c>
    </row>
    <row r="674" spans="1:16" ht="42">
      <c r="A674" s="2" t="s">
        <v>3192</v>
      </c>
      <c r="B674" s="2" t="s">
        <v>0</v>
      </c>
      <c r="C674" s="3" t="s">
        <v>3193</v>
      </c>
      <c r="D674" s="3" t="s">
        <v>3194</v>
      </c>
      <c r="E674" s="3" t="s">
        <v>3195</v>
      </c>
      <c r="F674" s="3" t="s">
        <v>327</v>
      </c>
      <c r="G674" s="7" t="s">
        <v>3183</v>
      </c>
      <c r="H674" s="4">
        <v>2021</v>
      </c>
      <c r="I674" s="2">
        <v>2021</v>
      </c>
      <c r="J674" s="2">
        <f ca="1">YEAR(TODAY())-Table1[[#This Row],[Release_year]]</f>
        <v>5</v>
      </c>
      <c r="K674" s="2" t="s">
        <v>29</v>
      </c>
      <c r="L674" s="2" t="str">
        <f>_xlfn.XLOOKUP(Table1[[#This Row],[Rating]],Ratings!A$2:A$15,Ratings!B$2:B$15)</f>
        <v>Teen</v>
      </c>
      <c r="M674" s="2" t="str">
        <f>_xlfn.XLOOKUP(Table1[[#This Row],[Rating Category]],Recommendation!A$2:A$6,Recommendation!B$2:B$6)</f>
        <v>Guidance</v>
      </c>
      <c r="N674" s="2">
        <v>95</v>
      </c>
      <c r="O674" s="2" t="str" cm="1">
        <f t="array" ref="O674">_xlfn.IFS(Table1[[#This Row],[Duration]]&lt;90,"Short",Table1[[#This Row],[Duration]]&lt;180,"Medium",Table1[[#This Row],[Duration]]&lt;=240,"Long",TRUE,"Seasons")</f>
        <v>Medium</v>
      </c>
      <c r="P674" s="3" t="s">
        <v>247</v>
      </c>
    </row>
    <row r="675" spans="1:16" ht="42">
      <c r="A675" s="2" t="s">
        <v>3196</v>
      </c>
      <c r="B675" s="2" t="s">
        <v>0</v>
      </c>
      <c r="C675" s="3" t="s">
        <v>3197</v>
      </c>
      <c r="D675" s="3" t="s">
        <v>3198</v>
      </c>
      <c r="E675" s="3" t="s">
        <v>3199</v>
      </c>
      <c r="F675" s="3" t="s">
        <v>132</v>
      </c>
      <c r="G675" s="7" t="s">
        <v>3200</v>
      </c>
      <c r="H675" s="4">
        <v>2021</v>
      </c>
      <c r="I675" s="2">
        <v>2018</v>
      </c>
      <c r="J675" s="2">
        <f ca="1">YEAR(TODAY())-Table1[[#This Row],[Release_year]]</f>
        <v>8</v>
      </c>
      <c r="K675" s="2" t="s">
        <v>29</v>
      </c>
      <c r="L675" s="2" t="str">
        <f>_xlfn.XLOOKUP(Table1[[#This Row],[Rating]],Ratings!A$2:A$15,Ratings!B$2:B$15)</f>
        <v>Teen</v>
      </c>
      <c r="M675" s="2" t="str">
        <f>_xlfn.XLOOKUP(Table1[[#This Row],[Rating Category]],Recommendation!A$2:A$6,Recommendation!B$2:B$6)</f>
        <v>Guidance</v>
      </c>
      <c r="N675" s="2">
        <v>121</v>
      </c>
      <c r="O675" s="2" t="str" cm="1">
        <f t="array" ref="O675">_xlfn.IFS(Table1[[#This Row],[Duration]]&lt;90,"Short",Table1[[#This Row],[Duration]]&lt;180,"Medium",Table1[[#This Row],[Duration]]&lt;=240,"Long",TRUE,"Seasons")</f>
        <v>Medium</v>
      </c>
      <c r="P675" s="3" t="s">
        <v>43</v>
      </c>
    </row>
    <row r="676" spans="1:16" ht="56">
      <c r="A676" s="2" t="s">
        <v>3202</v>
      </c>
      <c r="B676" s="2" t="s">
        <v>0</v>
      </c>
      <c r="C676" s="3" t="s">
        <v>3203</v>
      </c>
      <c r="D676" s="3" t="s">
        <v>3204</v>
      </c>
      <c r="E676" s="3" t="s">
        <v>3205</v>
      </c>
      <c r="F676" s="3" t="s">
        <v>3206</v>
      </c>
      <c r="G676" s="7" t="s">
        <v>3201</v>
      </c>
      <c r="H676" s="4">
        <v>2021</v>
      </c>
      <c r="I676" s="2">
        <v>2020</v>
      </c>
      <c r="J676" s="2">
        <f ca="1">YEAR(TODAY())-Table1[[#This Row],[Release_year]]</f>
        <v>6</v>
      </c>
      <c r="K676" s="2" t="s">
        <v>7</v>
      </c>
      <c r="L676" s="2" t="str">
        <f>_xlfn.XLOOKUP(Table1[[#This Row],[Rating]],Ratings!A$2:A$15,Ratings!B$2:B$15)</f>
        <v>Adult</v>
      </c>
      <c r="M676" s="2" t="str">
        <f>_xlfn.XLOOKUP(Table1[[#This Row],[Rating Category]],Recommendation!A$2:A$6,Recommendation!B$2:B$6)</f>
        <v>Restricted</v>
      </c>
      <c r="N676" s="2">
        <v>95</v>
      </c>
      <c r="O676" s="2" t="str" cm="1">
        <f t="array" ref="O676">_xlfn.IFS(Table1[[#This Row],[Duration]]&lt;90,"Short",Table1[[#This Row],[Duration]]&lt;180,"Medium",Table1[[#This Row],[Duration]]&lt;=240,"Long",TRUE,"Seasons")</f>
        <v>Medium</v>
      </c>
      <c r="P676" s="3" t="s">
        <v>3207</v>
      </c>
    </row>
    <row r="677" spans="1:16" ht="42">
      <c r="A677" s="2" t="s">
        <v>3208</v>
      </c>
      <c r="B677" s="2" t="s">
        <v>0</v>
      </c>
      <c r="C677" s="3" t="s">
        <v>3209</v>
      </c>
      <c r="D677" s="3" t="s">
        <v>3210</v>
      </c>
      <c r="E677" s="3" t="s">
        <v>3211</v>
      </c>
      <c r="F677" s="3" t="s">
        <v>917</v>
      </c>
      <c r="G677" s="7" t="s">
        <v>3201</v>
      </c>
      <c r="H677" s="4">
        <v>2021</v>
      </c>
      <c r="I677" s="2">
        <v>2010</v>
      </c>
      <c r="J677" s="2">
        <f ca="1">YEAR(TODAY())-Table1[[#This Row],[Release_year]]</f>
        <v>16</v>
      </c>
      <c r="K677" s="2" t="s">
        <v>2</v>
      </c>
      <c r="L677" s="2" t="str">
        <f>_xlfn.XLOOKUP(Table1[[#This Row],[Rating]],Ratings!A$2:A$15,Ratings!B$2:B$15)</f>
        <v>Teen</v>
      </c>
      <c r="M677" s="2" t="str">
        <f>_xlfn.XLOOKUP(Table1[[#This Row],[Rating Category]],Recommendation!A$2:A$6,Recommendation!B$2:B$6)</f>
        <v>Guidance</v>
      </c>
      <c r="N677" s="2">
        <v>133</v>
      </c>
      <c r="O677" s="2" t="str" cm="1">
        <f t="array" ref="O677">_xlfn.IFS(Table1[[#This Row],[Duration]]&lt;90,"Short",Table1[[#This Row],[Duration]]&lt;180,"Medium",Table1[[#This Row],[Duration]]&lt;=240,"Long",TRUE,"Seasons")</f>
        <v>Medium</v>
      </c>
      <c r="P677" s="3" t="s">
        <v>131</v>
      </c>
    </row>
    <row r="678" spans="1:16" ht="28">
      <c r="A678" s="2" t="s">
        <v>3212</v>
      </c>
      <c r="B678" s="2" t="s">
        <v>0</v>
      </c>
      <c r="C678" s="3" t="s">
        <v>3213</v>
      </c>
      <c r="D678" s="3" t="s">
        <v>3214</v>
      </c>
      <c r="E678" s="3" t="s">
        <v>3215</v>
      </c>
      <c r="F678" s="3" t="s">
        <v>3216</v>
      </c>
      <c r="G678" s="7" t="s">
        <v>3201</v>
      </c>
      <c r="H678" s="4">
        <v>2021</v>
      </c>
      <c r="I678" s="2">
        <v>2021</v>
      </c>
      <c r="J678" s="2">
        <f ca="1">YEAR(TODAY())-Table1[[#This Row],[Release_year]]</f>
        <v>5</v>
      </c>
      <c r="K678" s="2" t="s">
        <v>124</v>
      </c>
      <c r="L678" s="2" t="str">
        <f>_xlfn.XLOOKUP(Table1[[#This Row],[Rating]],Ratings!A$2:A$15,Ratings!B$2:B$15)</f>
        <v>Adult</v>
      </c>
      <c r="M678" s="2" t="str">
        <f>_xlfn.XLOOKUP(Table1[[#This Row],[Rating Category]],Recommendation!A$2:A$6,Recommendation!B$2:B$6)</f>
        <v>Restricted</v>
      </c>
      <c r="N678" s="2">
        <v>127</v>
      </c>
      <c r="O678" s="2" t="str" cm="1">
        <f t="array" ref="O678">_xlfn.IFS(Table1[[#This Row],[Duration]]&lt;90,"Short",Table1[[#This Row],[Duration]]&lt;180,"Medium",Table1[[#This Row],[Duration]]&lt;=240,"Long",TRUE,"Seasons")</f>
        <v>Medium</v>
      </c>
      <c r="P678" s="3" t="s">
        <v>251</v>
      </c>
    </row>
    <row r="679" spans="1:16" ht="42">
      <c r="A679" s="2" t="s">
        <v>3217</v>
      </c>
      <c r="B679" s="2" t="s">
        <v>0</v>
      </c>
      <c r="C679" s="3" t="s">
        <v>3218</v>
      </c>
      <c r="D679" s="3" t="s">
        <v>3219</v>
      </c>
      <c r="E679" s="3" t="s">
        <v>3220</v>
      </c>
      <c r="F679" s="3" t="s">
        <v>1</v>
      </c>
      <c r="G679" s="7" t="s">
        <v>3221</v>
      </c>
      <c r="H679" s="4">
        <v>2021</v>
      </c>
      <c r="I679" s="2">
        <v>2020</v>
      </c>
      <c r="J679" s="2">
        <f ca="1">YEAR(TODAY())-Table1[[#This Row],[Release_year]]</f>
        <v>6</v>
      </c>
      <c r="K679" s="2" t="s">
        <v>124</v>
      </c>
      <c r="L679" s="2" t="str">
        <f>_xlfn.XLOOKUP(Table1[[#This Row],[Rating]],Ratings!A$2:A$15,Ratings!B$2:B$15)</f>
        <v>Adult</v>
      </c>
      <c r="M679" s="2" t="str">
        <f>_xlfn.XLOOKUP(Table1[[#This Row],[Rating Category]],Recommendation!A$2:A$6,Recommendation!B$2:B$6)</f>
        <v>Restricted</v>
      </c>
      <c r="N679" s="2">
        <v>95</v>
      </c>
      <c r="O679" s="2" t="str" cm="1">
        <f t="array" ref="O679">_xlfn.IFS(Table1[[#This Row],[Duration]]&lt;90,"Short",Table1[[#This Row],[Duration]]&lt;180,"Medium",Table1[[#This Row],[Duration]]&lt;=240,"Long",TRUE,"Seasons")</f>
        <v>Medium</v>
      </c>
      <c r="P679" s="3" t="s">
        <v>72</v>
      </c>
    </row>
    <row r="680" spans="1:16" ht="42">
      <c r="A680" s="2" t="s">
        <v>3222</v>
      </c>
      <c r="B680" s="2" t="s">
        <v>0</v>
      </c>
      <c r="C680" s="3" t="s">
        <v>3223</v>
      </c>
      <c r="D680" s="3" t="s">
        <v>3224</v>
      </c>
      <c r="E680" s="3" t="s">
        <v>3225</v>
      </c>
      <c r="F680" s="3" t="s">
        <v>3226</v>
      </c>
      <c r="G680" s="7" t="s">
        <v>3221</v>
      </c>
      <c r="H680" s="4">
        <v>2021</v>
      </c>
      <c r="I680" s="2">
        <v>2020</v>
      </c>
      <c r="J680" s="2">
        <f ca="1">YEAR(TODAY())-Table1[[#This Row],[Release_year]]</f>
        <v>6</v>
      </c>
      <c r="K680" s="2" t="s">
        <v>124</v>
      </c>
      <c r="L680" s="2" t="str">
        <f>_xlfn.XLOOKUP(Table1[[#This Row],[Rating]],Ratings!A$2:A$15,Ratings!B$2:B$15)</f>
        <v>Adult</v>
      </c>
      <c r="M680" s="2" t="str">
        <f>_xlfn.XLOOKUP(Table1[[#This Row],[Rating Category]],Recommendation!A$2:A$6,Recommendation!B$2:B$6)</f>
        <v>Restricted</v>
      </c>
      <c r="N680" s="2">
        <v>101</v>
      </c>
      <c r="O680" s="2" t="str" cm="1">
        <f t="array" ref="O680">_xlfn.IFS(Table1[[#This Row],[Duration]]&lt;90,"Short",Table1[[#This Row],[Duration]]&lt;180,"Medium",Table1[[#This Row],[Duration]]&lt;=240,"Long",TRUE,"Seasons")</f>
        <v>Medium</v>
      </c>
      <c r="P680" s="3" t="s">
        <v>251</v>
      </c>
    </row>
    <row r="681" spans="1:16" ht="56">
      <c r="A681" s="2" t="s">
        <v>3227</v>
      </c>
      <c r="B681" s="2" t="s">
        <v>0</v>
      </c>
      <c r="C681" s="3" t="s">
        <v>3228</v>
      </c>
      <c r="D681" s="3" t="s">
        <v>3229</v>
      </c>
      <c r="E681" s="3" t="s">
        <v>3230</v>
      </c>
      <c r="F681" s="3" t="s">
        <v>1</v>
      </c>
      <c r="G681" s="7" t="s">
        <v>3231</v>
      </c>
      <c r="H681" s="4">
        <v>2021</v>
      </c>
      <c r="I681" s="2">
        <v>2020</v>
      </c>
      <c r="J681" s="2">
        <f ca="1">YEAR(TODAY())-Table1[[#This Row],[Release_year]]</f>
        <v>6</v>
      </c>
      <c r="K681" s="2" t="s">
        <v>124</v>
      </c>
      <c r="L681" s="2" t="str">
        <f>_xlfn.XLOOKUP(Table1[[#This Row],[Rating]],Ratings!A$2:A$15,Ratings!B$2:B$15)</f>
        <v>Adult</v>
      </c>
      <c r="M681" s="2" t="str">
        <f>_xlfn.XLOOKUP(Table1[[#This Row],[Rating Category]],Recommendation!A$2:A$6,Recommendation!B$2:B$6)</f>
        <v>Restricted</v>
      </c>
      <c r="N681" s="2">
        <v>123</v>
      </c>
      <c r="O681" s="2" t="str" cm="1">
        <f t="array" ref="O681">_xlfn.IFS(Table1[[#This Row],[Duration]]&lt;90,"Short",Table1[[#This Row],[Duration]]&lt;180,"Medium",Table1[[#This Row],[Duration]]&lt;=240,"Long",TRUE,"Seasons")</f>
        <v>Medium</v>
      </c>
      <c r="P681" s="3" t="s">
        <v>251</v>
      </c>
    </row>
    <row r="682" spans="1:16" ht="28">
      <c r="A682" s="2" t="s">
        <v>3232</v>
      </c>
      <c r="B682" s="2" t="s">
        <v>0</v>
      </c>
      <c r="C682" s="3" t="s">
        <v>3233</v>
      </c>
      <c r="D682" s="3" t="s">
        <v>3234</v>
      </c>
      <c r="E682" s="3" t="s">
        <v>3235</v>
      </c>
      <c r="F682" s="3" t="s">
        <v>1</v>
      </c>
      <c r="G682" s="7" t="s">
        <v>3231</v>
      </c>
      <c r="H682" s="4">
        <v>2021</v>
      </c>
      <c r="I682" s="2">
        <v>2020</v>
      </c>
      <c r="J682" s="2">
        <f ca="1">YEAR(TODAY())-Table1[[#This Row],[Release_year]]</f>
        <v>6</v>
      </c>
      <c r="K682" s="2" t="s">
        <v>29</v>
      </c>
      <c r="L682" s="2" t="str">
        <f>_xlfn.XLOOKUP(Table1[[#This Row],[Rating]],Ratings!A$2:A$15,Ratings!B$2:B$15)</f>
        <v>Teen</v>
      </c>
      <c r="M682" s="2" t="str">
        <f>_xlfn.XLOOKUP(Table1[[#This Row],[Rating Category]],Recommendation!A$2:A$6,Recommendation!B$2:B$6)</f>
        <v>Guidance</v>
      </c>
      <c r="N682" s="2">
        <v>89</v>
      </c>
      <c r="O682" s="2" t="str" cm="1">
        <f t="array" ref="O682">_xlfn.IFS(Table1[[#This Row],[Duration]]&lt;90,"Short",Table1[[#This Row],[Duration]]&lt;180,"Medium",Table1[[#This Row],[Duration]]&lt;=240,"Long",TRUE,"Seasons")</f>
        <v>Short</v>
      </c>
      <c r="P682" s="3" t="s">
        <v>51</v>
      </c>
    </row>
    <row r="683" spans="1:16" ht="56">
      <c r="A683" s="2" t="s">
        <v>3236</v>
      </c>
      <c r="B683" s="2" t="s">
        <v>0</v>
      </c>
      <c r="C683" s="3" t="s">
        <v>3237</v>
      </c>
      <c r="D683" s="3" t="s">
        <v>3238</v>
      </c>
      <c r="E683" s="3" t="s">
        <v>3239</v>
      </c>
      <c r="F683" s="3" t="s">
        <v>1</v>
      </c>
      <c r="G683" s="7" t="s">
        <v>3240</v>
      </c>
      <c r="H683" s="4">
        <v>2021</v>
      </c>
      <c r="I683" s="2">
        <v>2013</v>
      </c>
      <c r="J683" s="2">
        <f ca="1">YEAR(TODAY())-Table1[[#This Row],[Release_year]]</f>
        <v>13</v>
      </c>
      <c r="K683" s="2" t="s">
        <v>124</v>
      </c>
      <c r="L683" s="2" t="str">
        <f>_xlfn.XLOOKUP(Table1[[#This Row],[Rating]],Ratings!A$2:A$15,Ratings!B$2:B$15)</f>
        <v>Adult</v>
      </c>
      <c r="M683" s="2" t="str">
        <f>_xlfn.XLOOKUP(Table1[[#This Row],[Rating Category]],Recommendation!A$2:A$6,Recommendation!B$2:B$6)</f>
        <v>Restricted</v>
      </c>
      <c r="N683" s="2">
        <v>100</v>
      </c>
      <c r="O683" s="2" t="str" cm="1">
        <f t="array" ref="O683">_xlfn.IFS(Table1[[#This Row],[Duration]]&lt;90,"Short",Table1[[#This Row],[Duration]]&lt;180,"Medium",Table1[[#This Row],[Duration]]&lt;=240,"Long",TRUE,"Seasons")</f>
        <v>Medium</v>
      </c>
      <c r="P683" s="3" t="s">
        <v>125</v>
      </c>
    </row>
    <row r="684" spans="1:16" ht="56">
      <c r="A684" s="2" t="s">
        <v>3241</v>
      </c>
      <c r="B684" s="2" t="s">
        <v>0</v>
      </c>
      <c r="C684" s="3" t="s">
        <v>3242</v>
      </c>
      <c r="D684" s="3" t="s">
        <v>3243</v>
      </c>
      <c r="E684" s="3" t="s">
        <v>3244</v>
      </c>
      <c r="F684" s="3" t="s">
        <v>3245</v>
      </c>
      <c r="G684" s="7" t="s">
        <v>3246</v>
      </c>
      <c r="H684" s="4">
        <v>2021</v>
      </c>
      <c r="I684" s="2">
        <v>2016</v>
      </c>
      <c r="J684" s="2">
        <f ca="1">YEAR(TODAY())-Table1[[#This Row],[Release_year]]</f>
        <v>10</v>
      </c>
      <c r="K684" s="2" t="s">
        <v>2</v>
      </c>
      <c r="L684" s="2" t="str">
        <f>_xlfn.XLOOKUP(Table1[[#This Row],[Rating]],Ratings!A$2:A$15,Ratings!B$2:B$15)</f>
        <v>Teen</v>
      </c>
      <c r="M684" s="2" t="str">
        <f>_xlfn.XLOOKUP(Table1[[#This Row],[Rating Category]],Recommendation!A$2:A$6,Recommendation!B$2:B$6)</f>
        <v>Guidance</v>
      </c>
      <c r="N684" s="2">
        <v>108</v>
      </c>
      <c r="O684" s="2" t="str" cm="1">
        <f t="array" ref="O684">_xlfn.IFS(Table1[[#This Row],[Duration]]&lt;90,"Short",Table1[[#This Row],[Duration]]&lt;180,"Medium",Table1[[#This Row],[Duration]]&lt;=240,"Long",TRUE,"Seasons")</f>
        <v>Medium</v>
      </c>
      <c r="P684" s="3" t="s">
        <v>3247</v>
      </c>
    </row>
    <row r="685" spans="1:16" ht="28">
      <c r="A685" s="2" t="s">
        <v>3248</v>
      </c>
      <c r="B685" s="2" t="s">
        <v>0</v>
      </c>
      <c r="C685" s="3" t="s">
        <v>3249</v>
      </c>
      <c r="D685" s="3" t="s">
        <v>3250</v>
      </c>
      <c r="E685" s="3" t="s">
        <v>3251</v>
      </c>
      <c r="F685" s="3" t="s">
        <v>2919</v>
      </c>
      <c r="G685" s="7" t="s">
        <v>3246</v>
      </c>
      <c r="H685" s="4">
        <v>2021</v>
      </c>
      <c r="I685" s="2">
        <v>2020</v>
      </c>
      <c r="J685" s="2">
        <f ca="1">YEAR(TODAY())-Table1[[#This Row],[Release_year]]</f>
        <v>6</v>
      </c>
      <c r="K685" s="2" t="s">
        <v>124</v>
      </c>
      <c r="L685" s="2" t="str">
        <f>_xlfn.XLOOKUP(Table1[[#This Row],[Rating]],Ratings!A$2:A$15,Ratings!B$2:B$15)</f>
        <v>Adult</v>
      </c>
      <c r="M685" s="2" t="str">
        <f>_xlfn.XLOOKUP(Table1[[#This Row],[Rating Category]],Recommendation!A$2:A$6,Recommendation!B$2:B$6)</f>
        <v>Restricted</v>
      </c>
      <c r="N685" s="2">
        <v>94</v>
      </c>
      <c r="O685" s="2" t="str" cm="1">
        <f t="array" ref="O685">_xlfn.IFS(Table1[[#This Row],[Duration]]&lt;90,"Short",Table1[[#This Row],[Duration]]&lt;180,"Medium",Table1[[#This Row],[Duration]]&lt;=240,"Long",TRUE,"Seasons")</f>
        <v>Medium</v>
      </c>
      <c r="P685" s="3" t="s">
        <v>617</v>
      </c>
    </row>
    <row r="686" spans="1:16" ht="56">
      <c r="A686" s="2" t="s">
        <v>3252</v>
      </c>
      <c r="B686" s="2" t="s">
        <v>0</v>
      </c>
      <c r="C686" s="3" t="s">
        <v>3253</v>
      </c>
      <c r="D686" s="3" t="s">
        <v>3254</v>
      </c>
      <c r="E686" s="3" t="s">
        <v>3255</v>
      </c>
      <c r="F686" s="3" t="s">
        <v>1</v>
      </c>
      <c r="G686" s="7" t="s">
        <v>3246</v>
      </c>
      <c r="H686" s="4">
        <v>2021</v>
      </c>
      <c r="I686" s="2">
        <v>2018</v>
      </c>
      <c r="J686" s="2">
        <f ca="1">YEAR(TODAY())-Table1[[#This Row],[Release_year]]</f>
        <v>8</v>
      </c>
      <c r="K686" s="2" t="s">
        <v>29</v>
      </c>
      <c r="L686" s="2" t="str">
        <f>_xlfn.XLOOKUP(Table1[[#This Row],[Rating]],Ratings!A$2:A$15,Ratings!B$2:B$15)</f>
        <v>Teen</v>
      </c>
      <c r="M686" s="2" t="str">
        <f>_xlfn.XLOOKUP(Table1[[#This Row],[Rating Category]],Recommendation!A$2:A$6,Recommendation!B$2:B$6)</f>
        <v>Guidance</v>
      </c>
      <c r="N686" s="2">
        <v>103</v>
      </c>
      <c r="O686" s="2" t="str" cm="1">
        <f t="array" ref="O686">_xlfn.IFS(Table1[[#This Row],[Duration]]&lt;90,"Short",Table1[[#This Row],[Duration]]&lt;180,"Medium",Table1[[#This Row],[Duration]]&lt;=240,"Long",TRUE,"Seasons")</f>
        <v>Medium</v>
      </c>
      <c r="P686" s="3" t="s">
        <v>517</v>
      </c>
    </row>
    <row r="687" spans="1:16" ht="42">
      <c r="A687" s="2" t="s">
        <v>3257</v>
      </c>
      <c r="B687" s="2" t="s">
        <v>0</v>
      </c>
      <c r="C687" s="3" t="s">
        <v>3258</v>
      </c>
      <c r="D687" s="3" t="s">
        <v>3259</v>
      </c>
      <c r="E687" s="3" t="s">
        <v>3260</v>
      </c>
      <c r="F687" s="3" t="s">
        <v>750</v>
      </c>
      <c r="G687" s="7" t="s">
        <v>3256</v>
      </c>
      <c r="H687" s="4">
        <v>2021</v>
      </c>
      <c r="I687" s="2">
        <v>2020</v>
      </c>
      <c r="J687" s="2">
        <f ca="1">YEAR(TODAY())-Table1[[#This Row],[Release_year]]</f>
        <v>6</v>
      </c>
      <c r="K687" s="2" t="s">
        <v>181</v>
      </c>
      <c r="L687" s="2" t="str">
        <f>_xlfn.XLOOKUP(Table1[[#This Row],[Rating]],Ratings!A$2:A$15,Ratings!B$2:B$15)</f>
        <v>Family</v>
      </c>
      <c r="M687" s="2" t="str">
        <f>_xlfn.XLOOKUP(Table1[[#This Row],[Rating Category]],Recommendation!A$2:A$6,Recommendation!B$2:B$6)</f>
        <v>Guidance</v>
      </c>
      <c r="N687" s="2">
        <v>105</v>
      </c>
      <c r="O687" s="2" t="str" cm="1">
        <f t="array" ref="O687">_xlfn.IFS(Table1[[#This Row],[Duration]]&lt;90,"Short",Table1[[#This Row],[Duration]]&lt;180,"Medium",Table1[[#This Row],[Duration]]&lt;=240,"Long",TRUE,"Seasons")</f>
        <v>Medium</v>
      </c>
      <c r="P687" s="3" t="s">
        <v>863</v>
      </c>
    </row>
    <row r="688" spans="1:16" ht="28">
      <c r="A688" s="2" t="s">
        <v>3261</v>
      </c>
      <c r="B688" s="2" t="s">
        <v>0</v>
      </c>
      <c r="C688" s="3" t="s">
        <v>3262</v>
      </c>
      <c r="D688" s="3" t="s">
        <v>3263</v>
      </c>
      <c r="E688" s="3" t="s">
        <v>3264</v>
      </c>
      <c r="F688" s="3" t="s">
        <v>3265</v>
      </c>
      <c r="G688" s="7" t="s">
        <v>3256</v>
      </c>
      <c r="H688" s="4">
        <v>2021</v>
      </c>
      <c r="I688" s="2">
        <v>2021</v>
      </c>
      <c r="J688" s="2">
        <f ca="1">YEAR(TODAY())-Table1[[#This Row],[Release_year]]</f>
        <v>5</v>
      </c>
      <c r="K688" s="2" t="s">
        <v>124</v>
      </c>
      <c r="L688" s="2" t="str">
        <f>_xlfn.XLOOKUP(Table1[[#This Row],[Rating]],Ratings!A$2:A$15,Ratings!B$2:B$15)</f>
        <v>Adult</v>
      </c>
      <c r="M688" s="2" t="str">
        <f>_xlfn.XLOOKUP(Table1[[#This Row],[Rating Category]],Recommendation!A$2:A$6,Recommendation!B$2:B$6)</f>
        <v>Restricted</v>
      </c>
      <c r="N688" s="2">
        <v>116</v>
      </c>
      <c r="O688" s="2" t="str" cm="1">
        <f t="array" ref="O688">_xlfn.IFS(Table1[[#This Row],[Duration]]&lt;90,"Short",Table1[[#This Row],[Duration]]&lt;180,"Medium",Table1[[#This Row],[Duration]]&lt;=240,"Long",TRUE,"Seasons")</f>
        <v>Medium</v>
      </c>
      <c r="P688" s="3" t="s">
        <v>125</v>
      </c>
    </row>
    <row r="689" spans="1:16" ht="56">
      <c r="A689" s="2" t="s">
        <v>3266</v>
      </c>
      <c r="B689" s="2" t="s">
        <v>0</v>
      </c>
      <c r="C689" s="3" t="s">
        <v>3267</v>
      </c>
      <c r="D689" s="3" t="s">
        <v>3268</v>
      </c>
      <c r="E689" s="3" t="s">
        <v>3269</v>
      </c>
      <c r="F689" s="3" t="s">
        <v>1</v>
      </c>
      <c r="G689" s="7" t="s">
        <v>3256</v>
      </c>
      <c r="H689" s="4">
        <v>2021</v>
      </c>
      <c r="I689" s="2">
        <v>2014</v>
      </c>
      <c r="J689" s="2">
        <f ca="1">YEAR(TODAY())-Table1[[#This Row],[Release_year]]</f>
        <v>12</v>
      </c>
      <c r="K689" s="2" t="s">
        <v>16</v>
      </c>
      <c r="L689" s="2" t="str">
        <f>_xlfn.XLOOKUP(Table1[[#This Row],[Rating]],Ratings!A$2:A$15,Ratings!B$2:B$15)</f>
        <v>Family</v>
      </c>
      <c r="M689" s="2" t="str">
        <f>_xlfn.XLOOKUP(Table1[[#This Row],[Rating Category]],Recommendation!A$2:A$6,Recommendation!B$2:B$6)</f>
        <v>Guidance</v>
      </c>
      <c r="N689" s="2">
        <v>92</v>
      </c>
      <c r="O689" s="2" t="str" cm="1">
        <f t="array" ref="O689">_xlfn.IFS(Table1[[#This Row],[Duration]]&lt;90,"Short",Table1[[#This Row],[Duration]]&lt;180,"Medium",Table1[[#This Row],[Duration]]&lt;=240,"Long",TRUE,"Seasons")</f>
        <v>Medium</v>
      </c>
      <c r="P689" s="3" t="s">
        <v>46</v>
      </c>
    </row>
    <row r="690" spans="1:16" ht="28">
      <c r="A690" s="2" t="s">
        <v>3270</v>
      </c>
      <c r="B690" s="2" t="s">
        <v>0</v>
      </c>
      <c r="C690" s="3" t="s">
        <v>3271</v>
      </c>
      <c r="D690" s="3" t="s">
        <v>3272</v>
      </c>
      <c r="E690" s="3" t="s">
        <v>3273</v>
      </c>
      <c r="F690" s="3" t="s">
        <v>3274</v>
      </c>
      <c r="G690" s="7" t="s">
        <v>3256</v>
      </c>
      <c r="H690" s="4">
        <v>2021</v>
      </c>
      <c r="I690" s="2">
        <v>2019</v>
      </c>
      <c r="J690" s="2">
        <f ca="1">YEAR(TODAY())-Table1[[#This Row],[Release_year]]</f>
        <v>7</v>
      </c>
      <c r="K690" s="2" t="s">
        <v>58</v>
      </c>
      <c r="L690" s="2" t="str">
        <f>_xlfn.XLOOKUP(Table1[[#This Row],[Rating]],Ratings!A$2:A$15,Ratings!B$2:B$15)</f>
        <v>Kids</v>
      </c>
      <c r="M690" s="2" t="str">
        <f>_xlfn.XLOOKUP(Table1[[#This Row],[Rating Category]],Recommendation!A$2:A$6,Recommendation!B$2:B$6)</f>
        <v>Safe</v>
      </c>
      <c r="N690" s="2">
        <v>65</v>
      </c>
      <c r="O690" s="2" t="str" cm="1">
        <f t="array" ref="O690">_xlfn.IFS(Table1[[#This Row],[Duration]]&lt;90,"Short",Table1[[#This Row],[Duration]]&lt;180,"Medium",Table1[[#This Row],[Duration]]&lt;=240,"Long",TRUE,"Seasons")</f>
        <v>Short</v>
      </c>
      <c r="P690" s="3" t="s">
        <v>17</v>
      </c>
    </row>
    <row r="691" spans="1:16" ht="42">
      <c r="A691" s="2" t="s">
        <v>3275</v>
      </c>
      <c r="B691" s="2" t="s">
        <v>0</v>
      </c>
      <c r="C691" s="3" t="s">
        <v>3276</v>
      </c>
      <c r="D691" s="3" t="s">
        <v>3277</v>
      </c>
      <c r="E691" s="3" t="s">
        <v>3278</v>
      </c>
      <c r="F691" s="3" t="s">
        <v>1</v>
      </c>
      <c r="G691" s="7" t="s">
        <v>3256</v>
      </c>
      <c r="H691" s="4">
        <v>2021</v>
      </c>
      <c r="I691" s="2">
        <v>2020</v>
      </c>
      <c r="J691" s="2">
        <f ca="1">YEAR(TODAY())-Table1[[#This Row],[Release_year]]</f>
        <v>6</v>
      </c>
      <c r="K691" s="2" t="s">
        <v>124</v>
      </c>
      <c r="L691" s="2" t="str">
        <f>_xlfn.XLOOKUP(Table1[[#This Row],[Rating]],Ratings!A$2:A$15,Ratings!B$2:B$15)</f>
        <v>Adult</v>
      </c>
      <c r="M691" s="2" t="str">
        <f>_xlfn.XLOOKUP(Table1[[#This Row],[Rating Category]],Recommendation!A$2:A$6,Recommendation!B$2:B$6)</f>
        <v>Restricted</v>
      </c>
      <c r="N691" s="2">
        <v>115</v>
      </c>
      <c r="O691" s="2" t="str" cm="1">
        <f t="array" ref="O691">_xlfn.IFS(Table1[[#This Row],[Duration]]&lt;90,"Short",Table1[[#This Row],[Duration]]&lt;180,"Medium",Table1[[#This Row],[Duration]]&lt;=240,"Long",TRUE,"Seasons")</f>
        <v>Medium</v>
      </c>
      <c r="P691" s="3" t="s">
        <v>51</v>
      </c>
    </row>
    <row r="692" spans="1:16" ht="42">
      <c r="A692" s="2" t="s">
        <v>3279</v>
      </c>
      <c r="B692" s="2" t="s">
        <v>0</v>
      </c>
      <c r="C692" s="3" t="s">
        <v>3280</v>
      </c>
      <c r="D692" s="3" t="s">
        <v>3281</v>
      </c>
      <c r="E692" s="3" t="s">
        <v>3282</v>
      </c>
      <c r="F692" s="3" t="s">
        <v>13</v>
      </c>
      <c r="G692" s="7" t="s">
        <v>3256</v>
      </c>
      <c r="H692" s="4">
        <v>2021</v>
      </c>
      <c r="I692" s="2">
        <v>2021</v>
      </c>
      <c r="J692" s="2">
        <f ca="1">YEAR(TODAY())-Table1[[#This Row],[Release_year]]</f>
        <v>5</v>
      </c>
      <c r="K692" s="2" t="s">
        <v>7</v>
      </c>
      <c r="L692" s="2" t="str">
        <f>_xlfn.XLOOKUP(Table1[[#This Row],[Rating]],Ratings!A$2:A$15,Ratings!B$2:B$15)</f>
        <v>Adult</v>
      </c>
      <c r="M692" s="2" t="str">
        <f>_xlfn.XLOOKUP(Table1[[#This Row],[Rating Category]],Recommendation!A$2:A$6,Recommendation!B$2:B$6)</f>
        <v>Restricted</v>
      </c>
      <c r="N692" s="2">
        <v>96</v>
      </c>
      <c r="O692" s="2" t="str" cm="1">
        <f t="array" ref="O692">_xlfn.IFS(Table1[[#This Row],[Duration]]&lt;90,"Short",Table1[[#This Row],[Duration]]&lt;180,"Medium",Table1[[#This Row],[Duration]]&lt;=240,"Long",TRUE,"Seasons")</f>
        <v>Medium</v>
      </c>
      <c r="P692" s="3" t="s">
        <v>43</v>
      </c>
    </row>
    <row r="693" spans="1:16" ht="14">
      <c r="A693" s="2" t="s">
        <v>3283</v>
      </c>
      <c r="B693" s="2" t="s">
        <v>0</v>
      </c>
      <c r="C693" s="3" t="s">
        <v>3284</v>
      </c>
      <c r="D693" s="3" t="s">
        <v>3285</v>
      </c>
      <c r="E693" s="3" t="s">
        <v>3286</v>
      </c>
      <c r="F693" s="3" t="s">
        <v>1</v>
      </c>
      <c r="G693" s="7" t="s">
        <v>3256</v>
      </c>
      <c r="H693" s="4">
        <v>2021</v>
      </c>
      <c r="I693" s="2">
        <v>2021</v>
      </c>
      <c r="J693" s="2">
        <f ca="1">YEAR(TODAY())-Table1[[#This Row],[Release_year]]</f>
        <v>5</v>
      </c>
      <c r="K693" s="2" t="s">
        <v>29</v>
      </c>
      <c r="L693" s="2" t="str">
        <f>_xlfn.XLOOKUP(Table1[[#This Row],[Rating]],Ratings!A$2:A$15,Ratings!B$2:B$15)</f>
        <v>Teen</v>
      </c>
      <c r="M693" s="2" t="str">
        <f>_xlfn.XLOOKUP(Table1[[#This Row],[Rating Category]],Recommendation!A$2:A$6,Recommendation!B$2:B$6)</f>
        <v>Guidance</v>
      </c>
      <c r="N693" s="2">
        <v>32</v>
      </c>
      <c r="O693" s="2" t="str" cm="1">
        <f t="array" ref="O693">_xlfn.IFS(Table1[[#This Row],[Duration]]&lt;90,"Short",Table1[[#This Row],[Duration]]&lt;180,"Medium",Table1[[#This Row],[Duration]]&lt;=240,"Long",TRUE,"Seasons")</f>
        <v>Short</v>
      </c>
      <c r="P693" s="3" t="s">
        <v>3</v>
      </c>
    </row>
    <row r="694" spans="1:16" ht="56">
      <c r="A694" s="2" t="s">
        <v>3287</v>
      </c>
      <c r="B694" s="2" t="s">
        <v>0</v>
      </c>
      <c r="C694" s="3" t="s">
        <v>3288</v>
      </c>
      <c r="D694" s="3" t="s">
        <v>3289</v>
      </c>
      <c r="E694" s="3" t="s">
        <v>3290</v>
      </c>
      <c r="F694" s="3" t="s">
        <v>235</v>
      </c>
      <c r="G694" s="7" t="s">
        <v>3256</v>
      </c>
      <c r="H694" s="4">
        <v>2021</v>
      </c>
      <c r="I694" s="2">
        <v>2021</v>
      </c>
      <c r="J694" s="2">
        <f ca="1">YEAR(TODAY())-Table1[[#This Row],[Release_year]]</f>
        <v>5</v>
      </c>
      <c r="K694" s="2" t="s">
        <v>45</v>
      </c>
      <c r="L694" s="2" t="str">
        <f>_xlfn.XLOOKUP(Table1[[#This Row],[Rating]],Ratings!A$2:A$15,Ratings!B$2:B$15)</f>
        <v>Family</v>
      </c>
      <c r="M694" s="2" t="str">
        <f>_xlfn.XLOOKUP(Table1[[#This Row],[Rating Category]],Recommendation!A$2:A$6,Recommendation!B$2:B$6)</f>
        <v>Guidance</v>
      </c>
      <c r="N694" s="2">
        <v>102</v>
      </c>
      <c r="O694" s="2" t="str" cm="1">
        <f t="array" ref="O694">_xlfn.IFS(Table1[[#This Row],[Duration]]&lt;90,"Short",Table1[[#This Row],[Duration]]&lt;180,"Medium",Table1[[#This Row],[Duration]]&lt;=240,"Long",TRUE,"Seasons")</f>
        <v>Medium</v>
      </c>
      <c r="P694" s="3" t="s">
        <v>1794</v>
      </c>
    </row>
    <row r="695" spans="1:16" ht="42">
      <c r="A695" s="2" t="s">
        <v>3291</v>
      </c>
      <c r="B695" s="2" t="s">
        <v>0</v>
      </c>
      <c r="C695" s="3" t="s">
        <v>3292</v>
      </c>
      <c r="D695" s="3" t="s">
        <v>3293</v>
      </c>
      <c r="E695" s="3" t="s">
        <v>3294</v>
      </c>
      <c r="F695" s="3" t="s">
        <v>1064</v>
      </c>
      <c r="G695" s="7" t="s">
        <v>3295</v>
      </c>
      <c r="H695" s="4">
        <v>2021</v>
      </c>
      <c r="I695" s="2">
        <v>2011</v>
      </c>
      <c r="J695" s="2">
        <f ca="1">YEAR(TODAY())-Table1[[#This Row],[Release_year]]</f>
        <v>15</v>
      </c>
      <c r="K695" s="2" t="s">
        <v>7</v>
      </c>
      <c r="L695" s="2" t="str">
        <f>_xlfn.XLOOKUP(Table1[[#This Row],[Rating]],Ratings!A$2:A$15,Ratings!B$2:B$15)</f>
        <v>Adult</v>
      </c>
      <c r="M695" s="2" t="str">
        <f>_xlfn.XLOOKUP(Table1[[#This Row],[Rating Category]],Recommendation!A$2:A$6,Recommendation!B$2:B$6)</f>
        <v>Restricted</v>
      </c>
      <c r="N695" s="2">
        <v>102</v>
      </c>
      <c r="O695" s="2" t="str" cm="1">
        <f t="array" ref="O695">_xlfn.IFS(Table1[[#This Row],[Duration]]&lt;90,"Short",Table1[[#This Row],[Duration]]&lt;180,"Medium",Table1[[#This Row],[Duration]]&lt;=240,"Long",TRUE,"Seasons")</f>
        <v>Medium</v>
      </c>
      <c r="P695" s="3" t="s">
        <v>43</v>
      </c>
    </row>
    <row r="696" spans="1:16" ht="42">
      <c r="A696" s="2" t="s">
        <v>3296</v>
      </c>
      <c r="B696" s="2" t="s">
        <v>0</v>
      </c>
      <c r="C696" s="3" t="s">
        <v>3297</v>
      </c>
      <c r="D696" s="3" t="s">
        <v>3298</v>
      </c>
      <c r="E696" s="3" t="s">
        <v>3299</v>
      </c>
      <c r="F696" s="3" t="s">
        <v>1064</v>
      </c>
      <c r="G696" s="7" t="s">
        <v>3295</v>
      </c>
      <c r="H696" s="4">
        <v>2021</v>
      </c>
      <c r="I696" s="2">
        <v>2020</v>
      </c>
      <c r="J696" s="2">
        <f ca="1">YEAR(TODAY())-Table1[[#This Row],[Release_year]]</f>
        <v>6</v>
      </c>
      <c r="K696" s="2" t="s">
        <v>29</v>
      </c>
      <c r="L696" s="2" t="str">
        <f>_xlfn.XLOOKUP(Table1[[#This Row],[Rating]],Ratings!A$2:A$15,Ratings!B$2:B$15)</f>
        <v>Teen</v>
      </c>
      <c r="M696" s="2" t="str">
        <f>_xlfn.XLOOKUP(Table1[[#This Row],[Rating Category]],Recommendation!A$2:A$6,Recommendation!B$2:B$6)</f>
        <v>Guidance</v>
      </c>
      <c r="N696" s="2">
        <v>101</v>
      </c>
      <c r="O696" s="2" t="str" cm="1">
        <f t="array" ref="O696">_xlfn.IFS(Table1[[#This Row],[Duration]]&lt;90,"Short",Table1[[#This Row],[Duration]]&lt;180,"Medium",Table1[[#This Row],[Duration]]&lt;=240,"Long",TRUE,"Seasons")</f>
        <v>Medium</v>
      </c>
      <c r="P696" s="3" t="s">
        <v>192</v>
      </c>
    </row>
    <row r="697" spans="1:16" ht="42">
      <c r="A697" s="2" t="s">
        <v>3300</v>
      </c>
      <c r="B697" s="2" t="s">
        <v>0</v>
      </c>
      <c r="C697" s="3" t="s">
        <v>3301</v>
      </c>
      <c r="D697" s="3" t="s">
        <v>3302</v>
      </c>
      <c r="E697" s="3" t="s">
        <v>3303</v>
      </c>
      <c r="F697" s="3" t="s">
        <v>1</v>
      </c>
      <c r="G697" s="7" t="s">
        <v>3304</v>
      </c>
      <c r="H697" s="4">
        <v>2021</v>
      </c>
      <c r="I697" s="2">
        <v>2017</v>
      </c>
      <c r="J697" s="2">
        <f ca="1">YEAR(TODAY())-Table1[[#This Row],[Release_year]]</f>
        <v>9</v>
      </c>
      <c r="K697" s="2" t="s">
        <v>124</v>
      </c>
      <c r="L697" s="2" t="str">
        <f>_xlfn.XLOOKUP(Table1[[#This Row],[Rating]],Ratings!A$2:A$15,Ratings!B$2:B$15)</f>
        <v>Adult</v>
      </c>
      <c r="M697" s="2" t="str">
        <f>_xlfn.XLOOKUP(Table1[[#This Row],[Rating Category]],Recommendation!A$2:A$6,Recommendation!B$2:B$6)</f>
        <v>Restricted</v>
      </c>
      <c r="N697" s="2">
        <v>71</v>
      </c>
      <c r="O697" s="2" t="str" cm="1">
        <f t="array" ref="O697">_xlfn.IFS(Table1[[#This Row],[Duration]]&lt;90,"Short",Table1[[#This Row],[Duration]]&lt;180,"Medium",Table1[[#This Row],[Duration]]&lt;=240,"Long",TRUE,"Seasons")</f>
        <v>Short</v>
      </c>
      <c r="P697" s="3" t="s">
        <v>131</v>
      </c>
    </row>
    <row r="698" spans="1:16" ht="28">
      <c r="A698" s="2" t="s">
        <v>3305</v>
      </c>
      <c r="B698" s="2" t="s">
        <v>0</v>
      </c>
      <c r="C698" s="3" t="s">
        <v>3306</v>
      </c>
      <c r="D698" s="3" t="s">
        <v>3307</v>
      </c>
      <c r="E698" s="3" t="s">
        <v>3308</v>
      </c>
      <c r="F698" s="3" t="s">
        <v>670</v>
      </c>
      <c r="G698" s="7" t="s">
        <v>3309</v>
      </c>
      <c r="H698" s="4">
        <v>2021</v>
      </c>
      <c r="I698" s="2">
        <v>2019</v>
      </c>
      <c r="J698" s="2">
        <f ca="1">YEAR(TODAY())-Table1[[#This Row],[Release_year]]</f>
        <v>7</v>
      </c>
      <c r="K698" s="2" t="s">
        <v>7</v>
      </c>
      <c r="L698" s="2" t="str">
        <f>_xlfn.XLOOKUP(Table1[[#This Row],[Rating]],Ratings!A$2:A$15,Ratings!B$2:B$15)</f>
        <v>Adult</v>
      </c>
      <c r="M698" s="2" t="str">
        <f>_xlfn.XLOOKUP(Table1[[#This Row],[Rating Category]],Recommendation!A$2:A$6,Recommendation!B$2:B$6)</f>
        <v>Restricted</v>
      </c>
      <c r="N698" s="2">
        <v>81</v>
      </c>
      <c r="O698" s="2" t="str" cm="1">
        <f t="array" ref="O698">_xlfn.IFS(Table1[[#This Row],[Duration]]&lt;90,"Short",Table1[[#This Row],[Duration]]&lt;180,"Medium",Table1[[#This Row],[Duration]]&lt;=240,"Long",TRUE,"Seasons")</f>
        <v>Short</v>
      </c>
      <c r="P698" s="3" t="s">
        <v>206</v>
      </c>
    </row>
    <row r="699" spans="1:16" ht="42">
      <c r="A699" s="2" t="s">
        <v>3311</v>
      </c>
      <c r="B699" s="2" t="s">
        <v>4</v>
      </c>
      <c r="C699" s="3" t="s">
        <v>3312</v>
      </c>
      <c r="D699" s="3" t="s">
        <v>3313</v>
      </c>
      <c r="E699" s="3" t="s">
        <v>3314</v>
      </c>
      <c r="F699" s="3" t="s">
        <v>28</v>
      </c>
      <c r="G699" s="7" t="s">
        <v>3309</v>
      </c>
      <c r="H699" s="4">
        <v>2021</v>
      </c>
      <c r="I699" s="2">
        <v>2020</v>
      </c>
      <c r="J699" s="2">
        <f ca="1">YEAR(TODAY())-Table1[[#This Row],[Release_year]]</f>
        <v>6</v>
      </c>
      <c r="K699" s="2" t="s">
        <v>7</v>
      </c>
      <c r="L699" s="2" t="str">
        <f>_xlfn.XLOOKUP(Table1[[#This Row],[Rating]],Ratings!A$2:A$15,Ratings!B$2:B$15)</f>
        <v>Adult</v>
      </c>
      <c r="M699" s="2" t="str">
        <f>_xlfn.XLOOKUP(Table1[[#This Row],[Rating Category]],Recommendation!A$2:A$6,Recommendation!B$2:B$6)</f>
        <v>Restricted</v>
      </c>
      <c r="N699" s="2" t="s">
        <v>47</v>
      </c>
      <c r="O699" s="2" t="str" cm="1">
        <f t="array" ref="O699">_xlfn.IFS(Table1[[#This Row],[Duration]]&lt;90,"Short",Table1[[#This Row],[Duration]]&lt;180,"Medium",Table1[[#This Row],[Duration]]&lt;=240,"Long",TRUE,"Seasons")</f>
        <v>Seasons</v>
      </c>
      <c r="P699" s="3" t="s">
        <v>3315</v>
      </c>
    </row>
    <row r="700" spans="1:16" ht="42">
      <c r="A700" s="2" t="s">
        <v>3318</v>
      </c>
      <c r="B700" s="2" t="s">
        <v>0</v>
      </c>
      <c r="C700" s="3" t="s">
        <v>3319</v>
      </c>
      <c r="D700" s="3" t="s">
        <v>3320</v>
      </c>
      <c r="E700" s="3" t="s">
        <v>3321</v>
      </c>
      <c r="F700" s="3" t="s">
        <v>215</v>
      </c>
      <c r="G700" s="7" t="s">
        <v>3317</v>
      </c>
      <c r="H700" s="4">
        <v>2021</v>
      </c>
      <c r="I700" s="2">
        <v>2011</v>
      </c>
      <c r="J700" s="2">
        <f ca="1">YEAR(TODAY())-Table1[[#This Row],[Release_year]]</f>
        <v>15</v>
      </c>
      <c r="K700" s="2" t="s">
        <v>124</v>
      </c>
      <c r="L700" s="2" t="str">
        <f>_xlfn.XLOOKUP(Table1[[#This Row],[Rating]],Ratings!A$2:A$15,Ratings!B$2:B$15)</f>
        <v>Adult</v>
      </c>
      <c r="M700" s="2" t="str">
        <f>_xlfn.XLOOKUP(Table1[[#This Row],[Rating Category]],Recommendation!A$2:A$6,Recommendation!B$2:B$6)</f>
        <v>Restricted</v>
      </c>
      <c r="N700" s="2">
        <v>112</v>
      </c>
      <c r="O700" s="2" t="str" cm="1">
        <f t="array" ref="O700">_xlfn.IFS(Table1[[#This Row],[Duration]]&lt;90,"Short",Table1[[#This Row],[Duration]]&lt;180,"Medium",Table1[[#This Row],[Duration]]&lt;=240,"Long",TRUE,"Seasons")</f>
        <v>Medium</v>
      </c>
      <c r="P700" s="3" t="s">
        <v>192</v>
      </c>
    </row>
    <row r="701" spans="1:16" ht="42">
      <c r="A701" s="2" t="s">
        <v>3322</v>
      </c>
      <c r="B701" s="2" t="s">
        <v>0</v>
      </c>
      <c r="C701" s="3" t="s">
        <v>3323</v>
      </c>
      <c r="D701" s="3" t="s">
        <v>3324</v>
      </c>
      <c r="E701" s="3" t="s">
        <v>3325</v>
      </c>
      <c r="F701" s="3" t="s">
        <v>13</v>
      </c>
      <c r="G701" s="7" t="s">
        <v>3326</v>
      </c>
      <c r="H701" s="4">
        <v>2021</v>
      </c>
      <c r="I701" s="2">
        <v>2005</v>
      </c>
      <c r="J701" s="2">
        <f ca="1">YEAR(TODAY())-Table1[[#This Row],[Release_year]]</f>
        <v>21</v>
      </c>
      <c r="K701" s="2" t="s">
        <v>29</v>
      </c>
      <c r="L701" s="2" t="str">
        <f>_xlfn.XLOOKUP(Table1[[#This Row],[Rating]],Ratings!A$2:A$15,Ratings!B$2:B$15)</f>
        <v>Teen</v>
      </c>
      <c r="M701" s="2" t="str">
        <f>_xlfn.XLOOKUP(Table1[[#This Row],[Rating Category]],Recommendation!A$2:A$6,Recommendation!B$2:B$6)</f>
        <v>Guidance</v>
      </c>
      <c r="N701" s="2">
        <v>161</v>
      </c>
      <c r="O701" s="2" t="str" cm="1">
        <f t="array" ref="O701">_xlfn.IFS(Table1[[#This Row],[Duration]]&lt;90,"Short",Table1[[#This Row],[Duration]]&lt;180,"Medium",Table1[[#This Row],[Duration]]&lt;=240,"Long",TRUE,"Seasons")</f>
        <v>Medium</v>
      </c>
      <c r="P701" s="3" t="s">
        <v>43</v>
      </c>
    </row>
    <row r="702" spans="1:16" ht="56">
      <c r="A702" s="2" t="s">
        <v>3327</v>
      </c>
      <c r="B702" s="2" t="s">
        <v>0</v>
      </c>
      <c r="C702" s="3" t="s">
        <v>3328</v>
      </c>
      <c r="D702" s="3" t="s">
        <v>3329</v>
      </c>
      <c r="E702" s="3" t="s">
        <v>3330</v>
      </c>
      <c r="F702" s="3" t="s">
        <v>13</v>
      </c>
      <c r="G702" s="7" t="s">
        <v>3326</v>
      </c>
      <c r="H702" s="4">
        <v>2021</v>
      </c>
      <c r="I702" s="2">
        <v>2005</v>
      </c>
      <c r="J702" s="2">
        <f ca="1">YEAR(TODAY())-Table1[[#This Row],[Release_year]]</f>
        <v>21</v>
      </c>
      <c r="K702" s="2" t="s">
        <v>29</v>
      </c>
      <c r="L702" s="2" t="str">
        <f>_xlfn.XLOOKUP(Table1[[#This Row],[Rating]],Ratings!A$2:A$15,Ratings!B$2:B$15)</f>
        <v>Teen</v>
      </c>
      <c r="M702" s="2" t="str">
        <f>_xlfn.XLOOKUP(Table1[[#This Row],[Rating Category]],Recommendation!A$2:A$6,Recommendation!B$2:B$6)</f>
        <v>Guidance</v>
      </c>
      <c r="N702" s="2">
        <v>129</v>
      </c>
      <c r="O702" s="2" t="str" cm="1">
        <f t="array" ref="O702">_xlfn.IFS(Table1[[#This Row],[Duration]]&lt;90,"Short",Table1[[#This Row],[Duration]]&lt;180,"Medium",Table1[[#This Row],[Duration]]&lt;=240,"Long",TRUE,"Seasons")</f>
        <v>Medium</v>
      </c>
      <c r="P702" s="3" t="s">
        <v>63</v>
      </c>
    </row>
    <row r="703" spans="1:16" ht="42">
      <c r="A703" s="2" t="s">
        <v>3331</v>
      </c>
      <c r="B703" s="2" t="s">
        <v>0</v>
      </c>
      <c r="C703" s="3" t="s">
        <v>3332</v>
      </c>
      <c r="D703" s="3" t="s">
        <v>3333</v>
      </c>
      <c r="E703" s="3" t="s">
        <v>3334</v>
      </c>
      <c r="F703" s="3" t="s">
        <v>3335</v>
      </c>
      <c r="G703" s="7" t="s">
        <v>3326</v>
      </c>
      <c r="H703" s="4">
        <v>2021</v>
      </c>
      <c r="I703" s="2">
        <v>2021</v>
      </c>
      <c r="J703" s="2">
        <f ca="1">YEAR(TODAY())-Table1[[#This Row],[Release_year]]</f>
        <v>5</v>
      </c>
      <c r="K703" s="2" t="s">
        <v>87</v>
      </c>
      <c r="L703" s="2" t="str">
        <f>_xlfn.XLOOKUP(Table1[[#This Row],[Rating]],Ratings!A$2:A$15,Ratings!B$2:B$15)</f>
        <v>Kids</v>
      </c>
      <c r="M703" s="2" t="str">
        <f>_xlfn.XLOOKUP(Table1[[#This Row],[Rating Category]],Recommendation!A$2:A$6,Recommendation!B$2:B$6)</f>
        <v>Safe</v>
      </c>
      <c r="N703" s="2">
        <v>85</v>
      </c>
      <c r="O703" s="2" t="str" cm="1">
        <f t="array" ref="O703">_xlfn.IFS(Table1[[#This Row],[Duration]]&lt;90,"Short",Table1[[#This Row],[Duration]]&lt;180,"Medium",Table1[[#This Row],[Duration]]&lt;=240,"Long",TRUE,"Seasons")</f>
        <v>Short</v>
      </c>
      <c r="P703" s="3" t="s">
        <v>46</v>
      </c>
    </row>
    <row r="704" spans="1:16" ht="42">
      <c r="A704" s="2" t="s">
        <v>3336</v>
      </c>
      <c r="B704" s="2" t="s">
        <v>0</v>
      </c>
      <c r="C704" s="3" t="s">
        <v>3337</v>
      </c>
      <c r="D704" s="3" t="s">
        <v>3324</v>
      </c>
      <c r="E704" s="3" t="s">
        <v>3338</v>
      </c>
      <c r="F704" s="3" t="s">
        <v>13</v>
      </c>
      <c r="G704" s="7" t="s">
        <v>3326</v>
      </c>
      <c r="H704" s="4">
        <v>2021</v>
      </c>
      <c r="I704" s="2">
        <v>2003</v>
      </c>
      <c r="J704" s="2">
        <f ca="1">YEAR(TODAY())-Table1[[#This Row],[Release_year]]</f>
        <v>23</v>
      </c>
      <c r="K704" s="2" t="s">
        <v>7</v>
      </c>
      <c r="L704" s="2" t="str">
        <f>_xlfn.XLOOKUP(Table1[[#This Row],[Rating]],Ratings!A$2:A$15,Ratings!B$2:B$15)</f>
        <v>Adult</v>
      </c>
      <c r="M704" s="2" t="str">
        <f>_xlfn.XLOOKUP(Table1[[#This Row],[Rating Category]],Recommendation!A$2:A$6,Recommendation!B$2:B$6)</f>
        <v>Restricted</v>
      </c>
      <c r="N704" s="2">
        <v>148</v>
      </c>
      <c r="O704" s="2" t="str" cm="1">
        <f t="array" ref="O704">_xlfn.IFS(Table1[[#This Row],[Duration]]&lt;90,"Short",Table1[[#This Row],[Duration]]&lt;180,"Medium",Table1[[#This Row],[Duration]]&lt;=240,"Long",TRUE,"Seasons")</f>
        <v>Medium</v>
      </c>
      <c r="P704" s="3" t="s">
        <v>43</v>
      </c>
    </row>
    <row r="705" spans="1:16" ht="70">
      <c r="A705" s="2" t="s">
        <v>3339</v>
      </c>
      <c r="B705" s="2" t="s">
        <v>0</v>
      </c>
      <c r="C705" s="3" t="s">
        <v>3340</v>
      </c>
      <c r="D705" s="3" t="s">
        <v>3341</v>
      </c>
      <c r="E705" s="3" t="s">
        <v>3342</v>
      </c>
      <c r="F705" s="3" t="s">
        <v>3343</v>
      </c>
      <c r="G705" s="7" t="s">
        <v>3326</v>
      </c>
      <c r="H705" s="4">
        <v>2021</v>
      </c>
      <c r="I705" s="2">
        <v>2018</v>
      </c>
      <c r="J705" s="2">
        <f ca="1">YEAR(TODAY())-Table1[[#This Row],[Release_year]]</f>
        <v>8</v>
      </c>
      <c r="K705" s="2" t="s">
        <v>7</v>
      </c>
      <c r="L705" s="2" t="str">
        <f>_xlfn.XLOOKUP(Table1[[#This Row],[Rating]],Ratings!A$2:A$15,Ratings!B$2:B$15)</f>
        <v>Adult</v>
      </c>
      <c r="M705" s="2" t="str">
        <f>_xlfn.XLOOKUP(Table1[[#This Row],[Rating Category]],Recommendation!A$2:A$6,Recommendation!B$2:B$6)</f>
        <v>Restricted</v>
      </c>
      <c r="N705" s="2">
        <v>99</v>
      </c>
      <c r="O705" s="2" t="str" cm="1">
        <f t="array" ref="O705">_xlfn.IFS(Table1[[#This Row],[Duration]]&lt;90,"Short",Table1[[#This Row],[Duration]]&lt;180,"Medium",Table1[[#This Row],[Duration]]&lt;=240,"Long",TRUE,"Seasons")</f>
        <v>Medium</v>
      </c>
      <c r="P705" s="3" t="s">
        <v>23</v>
      </c>
    </row>
    <row r="706" spans="1:16" ht="56">
      <c r="A706" s="2" t="s">
        <v>3344</v>
      </c>
      <c r="B706" s="2" t="s">
        <v>4</v>
      </c>
      <c r="C706" s="3" t="s">
        <v>3345</v>
      </c>
      <c r="D706" s="3" t="s">
        <v>3346</v>
      </c>
      <c r="E706" s="3" t="s">
        <v>3347</v>
      </c>
      <c r="F706" s="3" t="s">
        <v>248</v>
      </c>
      <c r="G706" s="7" t="s">
        <v>3326</v>
      </c>
      <c r="H706" s="4">
        <v>2021</v>
      </c>
      <c r="I706" s="2">
        <v>2021</v>
      </c>
      <c r="J706" s="2">
        <f ca="1">YEAR(TODAY())-Table1[[#This Row],[Release_year]]</f>
        <v>5</v>
      </c>
      <c r="K706" s="2" t="s">
        <v>29</v>
      </c>
      <c r="L706" s="2" t="str">
        <f>_xlfn.XLOOKUP(Table1[[#This Row],[Rating]],Ratings!A$2:A$15,Ratings!B$2:B$15)</f>
        <v>Teen</v>
      </c>
      <c r="M706" s="2" t="str">
        <f>_xlfn.XLOOKUP(Table1[[#This Row],[Rating Category]],Recommendation!A$2:A$6,Recommendation!B$2:B$6)</f>
        <v>Guidance</v>
      </c>
      <c r="N706" s="2" t="s">
        <v>8</v>
      </c>
      <c r="O706" s="2" t="str" cm="1">
        <f t="array" ref="O706">_xlfn.IFS(Table1[[#This Row],[Duration]]&lt;90,"Short",Table1[[#This Row],[Duration]]&lt;180,"Medium",Table1[[#This Row],[Duration]]&lt;=240,"Long",TRUE,"Seasons")</f>
        <v>Seasons</v>
      </c>
      <c r="P706" s="3" t="s">
        <v>3348</v>
      </c>
    </row>
    <row r="707" spans="1:16" ht="42">
      <c r="A707" s="2" t="s">
        <v>3349</v>
      </c>
      <c r="B707" s="2" t="s">
        <v>0</v>
      </c>
      <c r="C707" s="3" t="s">
        <v>3350</v>
      </c>
      <c r="D707" s="3" t="s">
        <v>3351</v>
      </c>
      <c r="E707" s="3" t="s">
        <v>3352</v>
      </c>
      <c r="F707" s="3" t="s">
        <v>1064</v>
      </c>
      <c r="G707" s="7" t="s">
        <v>3353</v>
      </c>
      <c r="H707" s="4">
        <v>2021</v>
      </c>
      <c r="I707" s="2">
        <v>2020</v>
      </c>
      <c r="J707" s="2">
        <f ca="1">YEAR(TODAY())-Table1[[#This Row],[Release_year]]</f>
        <v>6</v>
      </c>
      <c r="K707" s="2" t="s">
        <v>29</v>
      </c>
      <c r="L707" s="2" t="str">
        <f>_xlfn.XLOOKUP(Table1[[#This Row],[Rating]],Ratings!A$2:A$15,Ratings!B$2:B$15)</f>
        <v>Teen</v>
      </c>
      <c r="M707" s="2" t="str">
        <f>_xlfn.XLOOKUP(Table1[[#This Row],[Rating Category]],Recommendation!A$2:A$6,Recommendation!B$2:B$6)</f>
        <v>Guidance</v>
      </c>
      <c r="N707" s="2">
        <v>101</v>
      </c>
      <c r="O707" s="2" t="str" cm="1">
        <f t="array" ref="O707">_xlfn.IFS(Table1[[#This Row],[Duration]]&lt;90,"Short",Table1[[#This Row],[Duration]]&lt;180,"Medium",Table1[[#This Row],[Duration]]&lt;=240,"Long",TRUE,"Seasons")</f>
        <v>Medium</v>
      </c>
      <c r="P707" s="3" t="s">
        <v>43</v>
      </c>
    </row>
    <row r="708" spans="1:16" ht="42">
      <c r="A708" s="2" t="s">
        <v>3354</v>
      </c>
      <c r="B708" s="2" t="s">
        <v>0</v>
      </c>
      <c r="C708" s="3" t="s">
        <v>3355</v>
      </c>
      <c r="D708" s="3" t="s">
        <v>3356</v>
      </c>
      <c r="E708" s="3" t="s">
        <v>3357</v>
      </c>
      <c r="F708" s="3" t="s">
        <v>3358</v>
      </c>
      <c r="G708" s="7" t="s">
        <v>3353</v>
      </c>
      <c r="H708" s="4">
        <v>2021</v>
      </c>
      <c r="I708" s="2">
        <v>2016</v>
      </c>
      <c r="J708" s="2">
        <f ca="1">YEAR(TODAY())-Table1[[#This Row],[Release_year]]</f>
        <v>10</v>
      </c>
      <c r="K708" s="2" t="s">
        <v>16</v>
      </c>
      <c r="L708" s="2" t="str">
        <f>_xlfn.XLOOKUP(Table1[[#This Row],[Rating]],Ratings!A$2:A$15,Ratings!B$2:B$15)</f>
        <v>Family</v>
      </c>
      <c r="M708" s="2" t="str">
        <f>_xlfn.XLOOKUP(Table1[[#This Row],[Rating Category]],Recommendation!A$2:A$6,Recommendation!B$2:B$6)</f>
        <v>Guidance</v>
      </c>
      <c r="N708" s="2">
        <v>89</v>
      </c>
      <c r="O708" s="2" t="str" cm="1">
        <f t="array" ref="O708">_xlfn.IFS(Table1[[#This Row],[Duration]]&lt;90,"Short",Table1[[#This Row],[Duration]]&lt;180,"Medium",Table1[[#This Row],[Duration]]&lt;=240,"Long",TRUE,"Seasons")</f>
        <v>Short</v>
      </c>
      <c r="P708" s="3" t="s">
        <v>46</v>
      </c>
    </row>
    <row r="709" spans="1:16" ht="42">
      <c r="A709" s="2" t="s">
        <v>3359</v>
      </c>
      <c r="B709" s="2" t="s">
        <v>0</v>
      </c>
      <c r="C709" s="3" t="s">
        <v>3360</v>
      </c>
      <c r="D709" s="3" t="s">
        <v>3361</v>
      </c>
      <c r="E709" s="3" t="s">
        <v>3362</v>
      </c>
      <c r="F709" s="3" t="s">
        <v>3363</v>
      </c>
      <c r="G709" s="7" t="s">
        <v>3353</v>
      </c>
      <c r="H709" s="4">
        <v>2021</v>
      </c>
      <c r="I709" s="2">
        <v>2020</v>
      </c>
      <c r="J709" s="2">
        <f ca="1">YEAR(TODAY())-Table1[[#This Row],[Release_year]]</f>
        <v>6</v>
      </c>
      <c r="K709" s="2" t="s">
        <v>124</v>
      </c>
      <c r="L709" s="2" t="str">
        <f>_xlfn.XLOOKUP(Table1[[#This Row],[Rating]],Ratings!A$2:A$15,Ratings!B$2:B$15)</f>
        <v>Adult</v>
      </c>
      <c r="M709" s="2" t="str">
        <f>_xlfn.XLOOKUP(Table1[[#This Row],[Rating Category]],Recommendation!A$2:A$6,Recommendation!B$2:B$6)</f>
        <v>Restricted</v>
      </c>
      <c r="N709" s="2">
        <v>128</v>
      </c>
      <c r="O709" s="2" t="str" cm="1">
        <f t="array" ref="O709">_xlfn.IFS(Table1[[#This Row],[Duration]]&lt;90,"Short",Table1[[#This Row],[Duration]]&lt;180,"Medium",Table1[[#This Row],[Duration]]&lt;=240,"Long",TRUE,"Seasons")</f>
        <v>Medium</v>
      </c>
      <c r="P709" s="3" t="s">
        <v>251</v>
      </c>
    </row>
    <row r="710" spans="1:16" ht="56">
      <c r="A710" s="2" t="s">
        <v>3365</v>
      </c>
      <c r="B710" s="2" t="s">
        <v>0</v>
      </c>
      <c r="C710" s="3" t="s">
        <v>3366</v>
      </c>
      <c r="D710" s="3" t="s">
        <v>3367</v>
      </c>
      <c r="E710" s="3" t="s">
        <v>3368</v>
      </c>
      <c r="F710" s="3" t="s">
        <v>215</v>
      </c>
      <c r="G710" s="7" t="s">
        <v>3364</v>
      </c>
      <c r="H710" s="4">
        <v>2021</v>
      </c>
      <c r="I710" s="2">
        <v>2020</v>
      </c>
      <c r="J710" s="2">
        <f ca="1">YEAR(TODAY())-Table1[[#This Row],[Release_year]]</f>
        <v>6</v>
      </c>
      <c r="K710" s="2" t="s">
        <v>29</v>
      </c>
      <c r="L710" s="2" t="str">
        <f>_xlfn.XLOOKUP(Table1[[#This Row],[Rating]],Ratings!A$2:A$15,Ratings!B$2:B$15)</f>
        <v>Teen</v>
      </c>
      <c r="M710" s="2" t="str">
        <f>_xlfn.XLOOKUP(Table1[[#This Row],[Rating Category]],Recommendation!A$2:A$6,Recommendation!B$2:B$6)</f>
        <v>Guidance</v>
      </c>
      <c r="N710" s="2">
        <v>99</v>
      </c>
      <c r="O710" s="2" t="str" cm="1">
        <f t="array" ref="O710">_xlfn.IFS(Table1[[#This Row],[Duration]]&lt;90,"Short",Table1[[#This Row],[Duration]]&lt;180,"Medium",Table1[[#This Row],[Duration]]&lt;=240,"Long",TRUE,"Seasons")</f>
        <v>Medium</v>
      </c>
      <c r="P710" s="3" t="s">
        <v>183</v>
      </c>
    </row>
    <row r="711" spans="1:16" ht="70">
      <c r="A711" s="2" t="s">
        <v>3370</v>
      </c>
      <c r="B711" s="2" t="s">
        <v>0</v>
      </c>
      <c r="C711" s="3" t="s">
        <v>3371</v>
      </c>
      <c r="D711" s="3" t="s">
        <v>3372</v>
      </c>
      <c r="E711" s="3" t="s">
        <v>3373</v>
      </c>
      <c r="F711" s="3" t="s">
        <v>13</v>
      </c>
      <c r="G711" s="7" t="s">
        <v>3374</v>
      </c>
      <c r="H711" s="4">
        <v>2021</v>
      </c>
      <c r="I711" s="2">
        <v>1999</v>
      </c>
      <c r="J711" s="2">
        <f ca="1">YEAR(TODAY())-Table1[[#This Row],[Release_year]]</f>
        <v>27</v>
      </c>
      <c r="K711" s="2" t="s">
        <v>29</v>
      </c>
      <c r="L711" s="2" t="str">
        <f>_xlfn.XLOOKUP(Table1[[#This Row],[Rating]],Ratings!A$2:A$15,Ratings!B$2:B$15)</f>
        <v>Teen</v>
      </c>
      <c r="M711" s="2" t="str">
        <f>_xlfn.XLOOKUP(Table1[[#This Row],[Rating Category]],Recommendation!A$2:A$6,Recommendation!B$2:B$6)</f>
        <v>Guidance</v>
      </c>
      <c r="N711" s="2">
        <v>126</v>
      </c>
      <c r="O711" s="2" t="str" cm="1">
        <f t="array" ref="O711">_xlfn.IFS(Table1[[#This Row],[Duration]]&lt;90,"Short",Table1[[#This Row],[Duration]]&lt;180,"Medium",Table1[[#This Row],[Duration]]&lt;=240,"Long",TRUE,"Seasons")</f>
        <v>Medium</v>
      </c>
      <c r="P711" s="3" t="s">
        <v>523</v>
      </c>
    </row>
    <row r="712" spans="1:16" ht="42">
      <c r="A712" s="2" t="s">
        <v>3375</v>
      </c>
      <c r="B712" s="2" t="s">
        <v>0</v>
      </c>
      <c r="C712" s="3" t="s">
        <v>3376</v>
      </c>
      <c r="D712" s="3" t="s">
        <v>1299</v>
      </c>
      <c r="E712" s="3" t="s">
        <v>3377</v>
      </c>
      <c r="F712" s="3" t="s">
        <v>1</v>
      </c>
      <c r="G712" s="7" t="s">
        <v>3378</v>
      </c>
      <c r="H712" s="4">
        <v>2021</v>
      </c>
      <c r="I712" s="2">
        <v>2012</v>
      </c>
      <c r="J712" s="2">
        <f ca="1">YEAR(TODAY())-Table1[[#This Row],[Release_year]]</f>
        <v>14</v>
      </c>
      <c r="K712" s="2" t="s">
        <v>2</v>
      </c>
      <c r="L712" s="2" t="str">
        <f>_xlfn.XLOOKUP(Table1[[#This Row],[Rating]],Ratings!A$2:A$15,Ratings!B$2:B$15)</f>
        <v>Teen</v>
      </c>
      <c r="M712" s="2" t="str">
        <f>_xlfn.XLOOKUP(Table1[[#This Row],[Rating Category]],Recommendation!A$2:A$6,Recommendation!B$2:B$6)</f>
        <v>Guidance</v>
      </c>
      <c r="N712" s="2">
        <v>106</v>
      </c>
      <c r="O712" s="2" t="str" cm="1">
        <f t="array" ref="O712">_xlfn.IFS(Table1[[#This Row],[Duration]]&lt;90,"Short",Table1[[#This Row],[Duration]]&lt;180,"Medium",Table1[[#This Row],[Duration]]&lt;=240,"Long",TRUE,"Seasons")</f>
        <v>Medium</v>
      </c>
      <c r="P712" s="3" t="s">
        <v>3379</v>
      </c>
    </row>
    <row r="713" spans="1:16" ht="70">
      <c r="A713" s="2" t="s">
        <v>3380</v>
      </c>
      <c r="B713" s="2" t="s">
        <v>0</v>
      </c>
      <c r="C713" s="3" t="s">
        <v>3381</v>
      </c>
      <c r="D713" s="3" t="s">
        <v>3382</v>
      </c>
      <c r="E713" s="3" t="s">
        <v>3383</v>
      </c>
      <c r="F713" s="3" t="s">
        <v>3384</v>
      </c>
      <c r="G713" s="7" t="s">
        <v>3385</v>
      </c>
      <c r="H713" s="4">
        <v>2021</v>
      </c>
      <c r="I713" s="2">
        <v>2020</v>
      </c>
      <c r="J713" s="2">
        <f ca="1">YEAR(TODAY())-Table1[[#This Row],[Release_year]]</f>
        <v>6</v>
      </c>
      <c r="K713" s="2" t="s">
        <v>29</v>
      </c>
      <c r="L713" s="2" t="str">
        <f>_xlfn.XLOOKUP(Table1[[#This Row],[Rating]],Ratings!A$2:A$15,Ratings!B$2:B$15)</f>
        <v>Teen</v>
      </c>
      <c r="M713" s="2" t="str">
        <f>_xlfn.XLOOKUP(Table1[[#This Row],[Rating Category]],Recommendation!A$2:A$6,Recommendation!B$2:B$6)</f>
        <v>Guidance</v>
      </c>
      <c r="N713" s="2">
        <v>101</v>
      </c>
      <c r="O713" s="2" t="str" cm="1">
        <f t="array" ref="O713">_xlfn.IFS(Table1[[#This Row],[Duration]]&lt;90,"Short",Table1[[#This Row],[Duration]]&lt;180,"Medium",Table1[[#This Row],[Duration]]&lt;=240,"Long",TRUE,"Seasons")</f>
        <v>Medium</v>
      </c>
      <c r="P713" s="3" t="s">
        <v>523</v>
      </c>
    </row>
    <row r="714" spans="1:16" ht="56">
      <c r="A714" s="2" t="s">
        <v>3386</v>
      </c>
      <c r="B714" s="2" t="s">
        <v>0</v>
      </c>
      <c r="C714" s="3" t="s">
        <v>3387</v>
      </c>
      <c r="D714" s="3" t="s">
        <v>3388</v>
      </c>
      <c r="E714" s="3" t="s">
        <v>3389</v>
      </c>
      <c r="F714" s="3" t="s">
        <v>1</v>
      </c>
      <c r="G714" s="7" t="s">
        <v>3390</v>
      </c>
      <c r="H714" s="4">
        <v>2021</v>
      </c>
      <c r="I714" s="2">
        <v>2014</v>
      </c>
      <c r="J714" s="2">
        <f ca="1">YEAR(TODAY())-Table1[[#This Row],[Release_year]]</f>
        <v>12</v>
      </c>
      <c r="K714" s="2" t="s">
        <v>7</v>
      </c>
      <c r="L714" s="2" t="str">
        <f>_xlfn.XLOOKUP(Table1[[#This Row],[Rating]],Ratings!A$2:A$15,Ratings!B$2:B$15)</f>
        <v>Adult</v>
      </c>
      <c r="M714" s="2" t="str">
        <f>_xlfn.XLOOKUP(Table1[[#This Row],[Rating Category]],Recommendation!A$2:A$6,Recommendation!B$2:B$6)</f>
        <v>Restricted</v>
      </c>
      <c r="N714" s="2">
        <v>87</v>
      </c>
      <c r="O714" s="2" t="str" cm="1">
        <f t="array" ref="O714">_xlfn.IFS(Table1[[#This Row],[Duration]]&lt;90,"Short",Table1[[#This Row],[Duration]]&lt;180,"Medium",Table1[[#This Row],[Duration]]&lt;=240,"Long",TRUE,"Seasons")</f>
        <v>Short</v>
      </c>
      <c r="P714" s="3" t="s">
        <v>72</v>
      </c>
    </row>
    <row r="715" spans="1:16" ht="56">
      <c r="A715" s="2" t="s">
        <v>3391</v>
      </c>
      <c r="B715" s="2" t="s">
        <v>0</v>
      </c>
      <c r="C715" s="3" t="s">
        <v>3392</v>
      </c>
      <c r="D715" s="3" t="s">
        <v>3393</v>
      </c>
      <c r="E715" s="3" t="s">
        <v>3394</v>
      </c>
      <c r="F715" s="3" t="s">
        <v>287</v>
      </c>
      <c r="G715" s="7" t="s">
        <v>3390</v>
      </c>
      <c r="H715" s="4">
        <v>2021</v>
      </c>
      <c r="I715" s="2">
        <v>2009</v>
      </c>
      <c r="J715" s="2">
        <f ca="1">YEAR(TODAY())-Table1[[#This Row],[Release_year]]</f>
        <v>17</v>
      </c>
      <c r="K715" s="2" t="s">
        <v>124</v>
      </c>
      <c r="L715" s="2" t="str">
        <f>_xlfn.XLOOKUP(Table1[[#This Row],[Rating]],Ratings!A$2:A$15,Ratings!B$2:B$15)</f>
        <v>Adult</v>
      </c>
      <c r="M715" s="2" t="str">
        <f>_xlfn.XLOOKUP(Table1[[#This Row],[Rating Category]],Recommendation!A$2:A$6,Recommendation!B$2:B$6)</f>
        <v>Restricted</v>
      </c>
      <c r="N715" s="2">
        <v>111</v>
      </c>
      <c r="O715" s="2" t="str" cm="1">
        <f t="array" ref="O715">_xlfn.IFS(Table1[[#This Row],[Duration]]&lt;90,"Short",Table1[[#This Row],[Duration]]&lt;180,"Medium",Table1[[#This Row],[Duration]]&lt;=240,"Long",TRUE,"Seasons")</f>
        <v>Medium</v>
      </c>
      <c r="P715" s="3" t="s">
        <v>1368</v>
      </c>
    </row>
    <row r="716" spans="1:16" ht="14">
      <c r="A716" s="2" t="s">
        <v>3395</v>
      </c>
      <c r="B716" s="2" t="s">
        <v>0</v>
      </c>
      <c r="C716" s="3" t="s">
        <v>3396</v>
      </c>
      <c r="D716" s="3" t="s">
        <v>3397</v>
      </c>
      <c r="E716" s="3" t="s">
        <v>3398</v>
      </c>
      <c r="F716" s="3" t="s">
        <v>1</v>
      </c>
      <c r="G716" s="7" t="s">
        <v>3390</v>
      </c>
      <c r="H716" s="4">
        <v>2021</v>
      </c>
      <c r="I716" s="2">
        <v>1987</v>
      </c>
      <c r="J716" s="2">
        <f ca="1">YEAR(TODAY())-Table1[[#This Row],[Release_year]]</f>
        <v>39</v>
      </c>
      <c r="K716" s="2" t="s">
        <v>124</v>
      </c>
      <c r="L716" s="2" t="str">
        <f>_xlfn.XLOOKUP(Table1[[#This Row],[Rating]],Ratings!A$2:A$15,Ratings!B$2:B$15)</f>
        <v>Adult</v>
      </c>
      <c r="M716" s="2" t="str">
        <f>_xlfn.XLOOKUP(Table1[[#This Row],[Rating Category]],Recommendation!A$2:A$6,Recommendation!B$2:B$6)</f>
        <v>Restricted</v>
      </c>
      <c r="N716" s="2">
        <v>90</v>
      </c>
      <c r="O716" s="2" t="str" cm="1">
        <f t="array" ref="O716">_xlfn.IFS(Table1[[#This Row],[Duration]]&lt;90,"Short",Table1[[#This Row],[Duration]]&lt;180,"Medium",Table1[[#This Row],[Duration]]&lt;=240,"Long",TRUE,"Seasons")</f>
        <v>Medium</v>
      </c>
      <c r="P716" s="3" t="s">
        <v>683</v>
      </c>
    </row>
    <row r="717" spans="1:16" ht="42">
      <c r="A717" s="2" t="s">
        <v>3399</v>
      </c>
      <c r="B717" s="2" t="s">
        <v>0</v>
      </c>
      <c r="C717" s="3" t="s">
        <v>3400</v>
      </c>
      <c r="D717" s="3" t="s">
        <v>3401</v>
      </c>
      <c r="E717" s="3" t="s">
        <v>3402</v>
      </c>
      <c r="F717" s="3" t="s">
        <v>1</v>
      </c>
      <c r="G717" s="7" t="s">
        <v>3390</v>
      </c>
      <c r="H717" s="4">
        <v>2021</v>
      </c>
      <c r="I717" s="2">
        <v>2020</v>
      </c>
      <c r="J717" s="2">
        <f ca="1">YEAR(TODAY())-Table1[[#This Row],[Release_year]]</f>
        <v>6</v>
      </c>
      <c r="K717" s="2" t="s">
        <v>58</v>
      </c>
      <c r="L717" s="2" t="str">
        <f>_xlfn.XLOOKUP(Table1[[#This Row],[Rating]],Ratings!A$2:A$15,Ratings!B$2:B$15)</f>
        <v>Kids</v>
      </c>
      <c r="M717" s="2" t="str">
        <f>_xlfn.XLOOKUP(Table1[[#This Row],[Rating Category]],Recommendation!A$2:A$6,Recommendation!B$2:B$6)</f>
        <v>Safe</v>
      </c>
      <c r="N717" s="2">
        <v>91</v>
      </c>
      <c r="O717" s="2" t="str" cm="1">
        <f t="array" ref="O717">_xlfn.IFS(Table1[[#This Row],[Duration]]&lt;90,"Short",Table1[[#This Row],[Duration]]&lt;180,"Medium",Table1[[#This Row],[Duration]]&lt;=240,"Long",TRUE,"Seasons")</f>
        <v>Medium</v>
      </c>
      <c r="P717" s="3" t="s">
        <v>3403</v>
      </c>
    </row>
    <row r="718" spans="1:16" ht="42">
      <c r="A718" s="2" t="s">
        <v>3404</v>
      </c>
      <c r="B718" s="2" t="s">
        <v>0</v>
      </c>
      <c r="C718" s="3" t="s">
        <v>3405</v>
      </c>
      <c r="D718" s="3" t="s">
        <v>3406</v>
      </c>
      <c r="E718" s="3" t="s">
        <v>3407</v>
      </c>
      <c r="F718" s="3" t="s">
        <v>1</v>
      </c>
      <c r="G718" s="7" t="s">
        <v>3390</v>
      </c>
      <c r="H718" s="4">
        <v>2021</v>
      </c>
      <c r="I718" s="2">
        <v>2013</v>
      </c>
      <c r="J718" s="2">
        <f ca="1">YEAR(TODAY())-Table1[[#This Row],[Release_year]]</f>
        <v>13</v>
      </c>
      <c r="K718" s="2" t="s">
        <v>2</v>
      </c>
      <c r="L718" s="2" t="str">
        <f>_xlfn.XLOOKUP(Table1[[#This Row],[Rating]],Ratings!A$2:A$15,Ratings!B$2:B$15)</f>
        <v>Teen</v>
      </c>
      <c r="M718" s="2" t="str">
        <f>_xlfn.XLOOKUP(Table1[[#This Row],[Rating Category]],Recommendation!A$2:A$6,Recommendation!B$2:B$6)</f>
        <v>Guidance</v>
      </c>
      <c r="N718" s="2">
        <v>101</v>
      </c>
      <c r="O718" s="2" t="str" cm="1">
        <f t="array" ref="O718">_xlfn.IFS(Table1[[#This Row],[Duration]]&lt;90,"Short",Table1[[#This Row],[Duration]]&lt;180,"Medium",Table1[[#This Row],[Duration]]&lt;=240,"Long",TRUE,"Seasons")</f>
        <v>Medium</v>
      </c>
      <c r="P718" s="3" t="s">
        <v>517</v>
      </c>
    </row>
    <row r="719" spans="1:16" ht="56">
      <c r="A719" s="2" t="s">
        <v>3408</v>
      </c>
      <c r="B719" s="2" t="s">
        <v>0</v>
      </c>
      <c r="C719" s="3" t="s">
        <v>3409</v>
      </c>
      <c r="D719" s="3" t="s">
        <v>3410</v>
      </c>
      <c r="E719" s="3" t="s">
        <v>3411</v>
      </c>
      <c r="F719" s="3" t="s">
        <v>1</v>
      </c>
      <c r="G719" s="7" t="s">
        <v>3390</v>
      </c>
      <c r="H719" s="4">
        <v>2021</v>
      </c>
      <c r="I719" s="2">
        <v>1997</v>
      </c>
      <c r="J719" s="2">
        <f ca="1">YEAR(TODAY())-Table1[[#This Row],[Release_year]]</f>
        <v>29</v>
      </c>
      <c r="K719" s="2" t="s">
        <v>16</v>
      </c>
      <c r="L719" s="2" t="str">
        <f>_xlfn.XLOOKUP(Table1[[#This Row],[Rating]],Ratings!A$2:A$15,Ratings!B$2:B$15)</f>
        <v>Family</v>
      </c>
      <c r="M719" s="2" t="str">
        <f>_xlfn.XLOOKUP(Table1[[#This Row],[Rating Category]],Recommendation!A$2:A$6,Recommendation!B$2:B$6)</f>
        <v>Guidance</v>
      </c>
      <c r="N719" s="2">
        <v>96</v>
      </c>
      <c r="O719" s="2" t="str" cm="1">
        <f t="array" ref="O719">_xlfn.IFS(Table1[[#This Row],[Duration]]&lt;90,"Short",Table1[[#This Row],[Duration]]&lt;180,"Medium",Table1[[#This Row],[Duration]]&lt;=240,"Long",TRUE,"Seasons")</f>
        <v>Medium</v>
      </c>
      <c r="P719" s="3" t="s">
        <v>46</v>
      </c>
    </row>
    <row r="720" spans="1:16" ht="28">
      <c r="A720" s="2" t="s">
        <v>3412</v>
      </c>
      <c r="B720" s="2" t="s">
        <v>0</v>
      </c>
      <c r="C720" s="3" t="s">
        <v>3413</v>
      </c>
      <c r="D720" s="3" t="s">
        <v>3414</v>
      </c>
      <c r="E720" s="3" t="s">
        <v>3415</v>
      </c>
      <c r="F720" s="3" t="s">
        <v>1</v>
      </c>
      <c r="G720" s="7" t="s">
        <v>3390</v>
      </c>
      <c r="H720" s="4">
        <v>2021</v>
      </c>
      <c r="I720" s="2">
        <v>2009</v>
      </c>
      <c r="J720" s="2">
        <f ca="1">YEAR(TODAY())-Table1[[#This Row],[Release_year]]</f>
        <v>17</v>
      </c>
      <c r="K720" s="2" t="s">
        <v>2</v>
      </c>
      <c r="L720" s="2" t="str">
        <f>_xlfn.XLOOKUP(Table1[[#This Row],[Rating]],Ratings!A$2:A$15,Ratings!B$2:B$15)</f>
        <v>Teen</v>
      </c>
      <c r="M720" s="2" t="str">
        <f>_xlfn.XLOOKUP(Table1[[#This Row],[Rating Category]],Recommendation!A$2:A$6,Recommendation!B$2:B$6)</f>
        <v>Guidance</v>
      </c>
      <c r="N720" s="2">
        <v>96</v>
      </c>
      <c r="O720" s="2" t="str" cm="1">
        <f t="array" ref="O720">_xlfn.IFS(Table1[[#This Row],[Duration]]&lt;90,"Short",Table1[[#This Row],[Duration]]&lt;180,"Medium",Table1[[#This Row],[Duration]]&lt;=240,"Long",TRUE,"Seasons")</f>
        <v>Medium</v>
      </c>
      <c r="P720" s="3" t="s">
        <v>3</v>
      </c>
    </row>
    <row r="721" spans="1:16" ht="56">
      <c r="A721" s="2" t="s">
        <v>3416</v>
      </c>
      <c r="B721" s="2" t="s">
        <v>0</v>
      </c>
      <c r="C721" s="3" t="s">
        <v>3417</v>
      </c>
      <c r="D721" s="3" t="s">
        <v>3418</v>
      </c>
      <c r="E721" s="3" t="s">
        <v>3419</v>
      </c>
      <c r="F721" s="3" t="s">
        <v>1</v>
      </c>
      <c r="G721" s="7" t="s">
        <v>3390</v>
      </c>
      <c r="H721" s="4">
        <v>2021</v>
      </c>
      <c r="I721" s="2">
        <v>2007</v>
      </c>
      <c r="J721" s="2">
        <f ca="1">YEAR(TODAY())-Table1[[#This Row],[Release_year]]</f>
        <v>19</v>
      </c>
      <c r="K721" s="2" t="s">
        <v>124</v>
      </c>
      <c r="L721" s="2" t="str">
        <f>_xlfn.XLOOKUP(Table1[[#This Row],[Rating]],Ratings!A$2:A$15,Ratings!B$2:B$15)</f>
        <v>Adult</v>
      </c>
      <c r="M721" s="2" t="str">
        <f>_xlfn.XLOOKUP(Table1[[#This Row],[Rating Category]],Recommendation!A$2:A$6,Recommendation!B$2:B$6)</f>
        <v>Restricted</v>
      </c>
      <c r="N721" s="2">
        <v>148</v>
      </c>
      <c r="O721" s="2" t="str" cm="1">
        <f t="array" ref="O721">_xlfn.IFS(Table1[[#This Row],[Duration]]&lt;90,"Short",Table1[[#This Row],[Duration]]&lt;180,"Medium",Table1[[#This Row],[Duration]]&lt;=240,"Long",TRUE,"Seasons")</f>
        <v>Medium</v>
      </c>
      <c r="P721" s="3" t="s">
        <v>3420</v>
      </c>
    </row>
    <row r="722" spans="1:16" ht="56">
      <c r="A722" s="2" t="s">
        <v>3421</v>
      </c>
      <c r="B722" s="2" t="s">
        <v>0</v>
      </c>
      <c r="C722" s="3" t="s">
        <v>3422</v>
      </c>
      <c r="D722" s="3" t="s">
        <v>3423</v>
      </c>
      <c r="E722" s="3" t="s">
        <v>3424</v>
      </c>
      <c r="F722" s="3" t="s">
        <v>28</v>
      </c>
      <c r="G722" s="7" t="s">
        <v>3390</v>
      </c>
      <c r="H722" s="4">
        <v>2021</v>
      </c>
      <c r="I722" s="2">
        <v>2017</v>
      </c>
      <c r="J722" s="2">
        <f ca="1">YEAR(TODAY())-Table1[[#This Row],[Release_year]]</f>
        <v>9</v>
      </c>
      <c r="K722" s="2" t="s">
        <v>124</v>
      </c>
      <c r="L722" s="2" t="str">
        <f>_xlfn.XLOOKUP(Table1[[#This Row],[Rating]],Ratings!A$2:A$15,Ratings!B$2:B$15)</f>
        <v>Adult</v>
      </c>
      <c r="M722" s="2" t="str">
        <f>_xlfn.XLOOKUP(Table1[[#This Row],[Rating Category]],Recommendation!A$2:A$6,Recommendation!B$2:B$6)</f>
        <v>Restricted</v>
      </c>
      <c r="N722" s="2">
        <v>96</v>
      </c>
      <c r="O722" s="2" t="str" cm="1">
        <f t="array" ref="O722">_xlfn.IFS(Table1[[#This Row],[Duration]]&lt;90,"Short",Table1[[#This Row],[Duration]]&lt;180,"Medium",Table1[[#This Row],[Duration]]&lt;=240,"Long",TRUE,"Seasons")</f>
        <v>Medium</v>
      </c>
      <c r="P722" s="3" t="s">
        <v>125</v>
      </c>
    </row>
    <row r="723" spans="1:16" ht="56">
      <c r="A723" s="2" t="s">
        <v>3425</v>
      </c>
      <c r="B723" s="2" t="s">
        <v>0</v>
      </c>
      <c r="C723" s="3" t="s">
        <v>3426</v>
      </c>
      <c r="D723" s="3" t="s">
        <v>3427</v>
      </c>
      <c r="E723" s="3" t="s">
        <v>3428</v>
      </c>
      <c r="F723" s="3" t="s">
        <v>1</v>
      </c>
      <c r="G723" s="7" t="s">
        <v>3390</v>
      </c>
      <c r="H723" s="4">
        <v>2021</v>
      </c>
      <c r="I723" s="2">
        <v>2011</v>
      </c>
      <c r="J723" s="2">
        <f ca="1">YEAR(TODAY())-Table1[[#This Row],[Release_year]]</f>
        <v>15</v>
      </c>
      <c r="K723" s="2" t="s">
        <v>2</v>
      </c>
      <c r="L723" s="2" t="str">
        <f>_xlfn.XLOOKUP(Table1[[#This Row],[Rating]],Ratings!A$2:A$15,Ratings!B$2:B$15)</f>
        <v>Teen</v>
      </c>
      <c r="M723" s="2" t="str">
        <f>_xlfn.XLOOKUP(Table1[[#This Row],[Rating Category]],Recommendation!A$2:A$6,Recommendation!B$2:B$6)</f>
        <v>Guidance</v>
      </c>
      <c r="N723" s="2">
        <v>98</v>
      </c>
      <c r="O723" s="2" t="str" cm="1">
        <f t="array" ref="O723">_xlfn.IFS(Table1[[#This Row],[Duration]]&lt;90,"Short",Table1[[#This Row],[Duration]]&lt;180,"Medium",Table1[[#This Row],[Duration]]&lt;=240,"Long",TRUE,"Seasons")</f>
        <v>Medium</v>
      </c>
      <c r="P723" s="3" t="s">
        <v>72</v>
      </c>
    </row>
    <row r="724" spans="1:16" ht="42">
      <c r="A724" s="2" t="s">
        <v>3429</v>
      </c>
      <c r="B724" s="2" t="s">
        <v>0</v>
      </c>
      <c r="C724" s="3" t="s">
        <v>3430</v>
      </c>
      <c r="D724" s="3" t="s">
        <v>3431</v>
      </c>
      <c r="E724" s="3" t="s">
        <v>3432</v>
      </c>
      <c r="F724" s="3" t="s">
        <v>1</v>
      </c>
      <c r="G724" s="7" t="s">
        <v>3390</v>
      </c>
      <c r="H724" s="4">
        <v>2021</v>
      </c>
      <c r="I724" s="2">
        <v>1988</v>
      </c>
      <c r="J724" s="2">
        <f ca="1">YEAR(TODAY())-Table1[[#This Row],[Release_year]]</f>
        <v>38</v>
      </c>
      <c r="K724" s="2" t="s">
        <v>124</v>
      </c>
      <c r="L724" s="2" t="str">
        <f>_xlfn.XLOOKUP(Table1[[#This Row],[Rating]],Ratings!A$2:A$15,Ratings!B$2:B$15)</f>
        <v>Adult</v>
      </c>
      <c r="M724" s="2" t="str">
        <f>_xlfn.XLOOKUP(Table1[[#This Row],[Rating Category]],Recommendation!A$2:A$6,Recommendation!B$2:B$6)</f>
        <v>Restricted</v>
      </c>
      <c r="N724" s="2">
        <v>104</v>
      </c>
      <c r="O724" s="2" t="str" cm="1">
        <f t="array" ref="O724">_xlfn.IFS(Table1[[#This Row],[Duration]]&lt;90,"Short",Table1[[#This Row],[Duration]]&lt;180,"Medium",Table1[[#This Row],[Duration]]&lt;=240,"Long",TRUE,"Seasons")</f>
        <v>Medium</v>
      </c>
      <c r="P724" s="3" t="s">
        <v>269</v>
      </c>
    </row>
    <row r="725" spans="1:16" ht="28">
      <c r="A725" s="2" t="s">
        <v>3433</v>
      </c>
      <c r="B725" s="2" t="s">
        <v>4</v>
      </c>
      <c r="C725" s="3" t="s">
        <v>3434</v>
      </c>
      <c r="D725" s="3" t="s">
        <v>3435</v>
      </c>
      <c r="E725" s="3" t="s">
        <v>3436</v>
      </c>
      <c r="F725" s="3" t="s">
        <v>3437</v>
      </c>
      <c r="G725" s="7" t="s">
        <v>3390</v>
      </c>
      <c r="H725" s="4">
        <v>2021</v>
      </c>
      <c r="I725" s="2">
        <v>2014</v>
      </c>
      <c r="J725" s="2">
        <f ca="1">YEAR(TODAY())-Table1[[#This Row],[Release_year]]</f>
        <v>12</v>
      </c>
      <c r="K725" s="2" t="s">
        <v>58</v>
      </c>
      <c r="L725" s="2" t="str">
        <f>_xlfn.XLOOKUP(Table1[[#This Row],[Rating]],Ratings!A$2:A$15,Ratings!B$2:B$15)</f>
        <v>Kids</v>
      </c>
      <c r="M725" s="2" t="str">
        <f>_xlfn.XLOOKUP(Table1[[#This Row],[Rating Category]],Recommendation!A$2:A$6,Recommendation!B$2:B$6)</f>
        <v>Safe</v>
      </c>
      <c r="N725" s="2" t="s">
        <v>11</v>
      </c>
      <c r="O725" s="2" t="str" cm="1">
        <f t="array" ref="O725">_xlfn.IFS(Table1[[#This Row],[Duration]]&lt;90,"Short",Table1[[#This Row],[Duration]]&lt;180,"Medium",Table1[[#This Row],[Duration]]&lt;=240,"Long",TRUE,"Seasons")</f>
        <v>Seasons</v>
      </c>
      <c r="P725" s="3" t="s">
        <v>88</v>
      </c>
    </row>
    <row r="726" spans="1:16" ht="14">
      <c r="A726" s="2" t="s">
        <v>3438</v>
      </c>
      <c r="B726" s="2" t="s">
        <v>0</v>
      </c>
      <c r="C726" s="3" t="s">
        <v>3439</v>
      </c>
      <c r="D726" s="3" t="s">
        <v>3440</v>
      </c>
      <c r="E726" s="3" t="s">
        <v>3441</v>
      </c>
      <c r="F726" s="3" t="s">
        <v>1</v>
      </c>
      <c r="G726" s="7" t="s">
        <v>3390</v>
      </c>
      <c r="H726" s="4">
        <v>2021</v>
      </c>
      <c r="I726" s="2">
        <v>2019</v>
      </c>
      <c r="J726" s="2">
        <f ca="1">YEAR(TODAY())-Table1[[#This Row],[Release_year]]</f>
        <v>7</v>
      </c>
      <c r="K726" s="2" t="s">
        <v>29</v>
      </c>
      <c r="L726" s="2" t="str">
        <f>_xlfn.XLOOKUP(Table1[[#This Row],[Rating]],Ratings!A$2:A$15,Ratings!B$2:B$15)</f>
        <v>Teen</v>
      </c>
      <c r="M726" s="2" t="str">
        <f>_xlfn.XLOOKUP(Table1[[#This Row],[Rating Category]],Recommendation!A$2:A$6,Recommendation!B$2:B$6)</f>
        <v>Guidance</v>
      </c>
      <c r="N726" s="2">
        <v>53</v>
      </c>
      <c r="O726" s="2" t="str" cm="1">
        <f t="array" ref="O726">_xlfn.IFS(Table1[[#This Row],[Duration]]&lt;90,"Short",Table1[[#This Row],[Duration]]&lt;180,"Medium",Table1[[#This Row],[Duration]]&lt;=240,"Long",TRUE,"Seasons")</f>
        <v>Short</v>
      </c>
      <c r="P726" s="3" t="s">
        <v>3</v>
      </c>
    </row>
    <row r="727" spans="1:16" ht="42">
      <c r="A727" s="2" t="s">
        <v>3442</v>
      </c>
      <c r="B727" s="2" t="s">
        <v>0</v>
      </c>
      <c r="C727" s="3" t="s">
        <v>3443</v>
      </c>
      <c r="D727" s="3" t="s">
        <v>3444</v>
      </c>
      <c r="E727" s="3" t="s">
        <v>3445</v>
      </c>
      <c r="F727" s="3" t="s">
        <v>3446</v>
      </c>
      <c r="G727" s="7" t="s">
        <v>3390</v>
      </c>
      <c r="H727" s="4">
        <v>2021</v>
      </c>
      <c r="I727" s="2">
        <v>2011</v>
      </c>
      <c r="J727" s="2">
        <f ca="1">YEAR(TODAY())-Table1[[#This Row],[Release_year]]</f>
        <v>15</v>
      </c>
      <c r="K727" s="2" t="s">
        <v>2</v>
      </c>
      <c r="L727" s="2" t="str">
        <f>_xlfn.XLOOKUP(Table1[[#This Row],[Rating]],Ratings!A$2:A$15,Ratings!B$2:B$15)</f>
        <v>Teen</v>
      </c>
      <c r="M727" s="2" t="str">
        <f>_xlfn.XLOOKUP(Table1[[#This Row],[Rating Category]],Recommendation!A$2:A$6,Recommendation!B$2:B$6)</f>
        <v>Guidance</v>
      </c>
      <c r="N727" s="2">
        <v>113</v>
      </c>
      <c r="O727" s="2" t="str" cm="1">
        <f t="array" ref="O727">_xlfn.IFS(Table1[[#This Row],[Duration]]&lt;90,"Short",Table1[[#This Row],[Duration]]&lt;180,"Medium",Table1[[#This Row],[Duration]]&lt;=240,"Long",TRUE,"Seasons")</f>
        <v>Medium</v>
      </c>
      <c r="P727" s="3" t="s">
        <v>1231</v>
      </c>
    </row>
    <row r="728" spans="1:16" ht="42">
      <c r="A728" s="2" t="s">
        <v>3447</v>
      </c>
      <c r="B728" s="2" t="s">
        <v>0</v>
      </c>
      <c r="C728" s="3" t="s">
        <v>3448</v>
      </c>
      <c r="D728" s="3" t="s">
        <v>3449</v>
      </c>
      <c r="E728" s="3" t="s">
        <v>3450</v>
      </c>
      <c r="F728" s="3" t="s">
        <v>235</v>
      </c>
      <c r="G728" s="7" t="s">
        <v>3390</v>
      </c>
      <c r="H728" s="4">
        <v>2021</v>
      </c>
      <c r="I728" s="2">
        <v>2021</v>
      </c>
      <c r="J728" s="2">
        <f ca="1">YEAR(TODAY())-Table1[[#This Row],[Release_year]]</f>
        <v>5</v>
      </c>
      <c r="K728" s="2" t="s">
        <v>7</v>
      </c>
      <c r="L728" s="2" t="str">
        <f>_xlfn.XLOOKUP(Table1[[#This Row],[Rating]],Ratings!A$2:A$15,Ratings!B$2:B$15)</f>
        <v>Adult</v>
      </c>
      <c r="M728" s="2" t="str">
        <f>_xlfn.XLOOKUP(Table1[[#This Row],[Rating Category]],Recommendation!A$2:A$6,Recommendation!B$2:B$6)</f>
        <v>Restricted</v>
      </c>
      <c r="N728" s="2">
        <v>102</v>
      </c>
      <c r="O728" s="2" t="str" cm="1">
        <f t="array" ref="O728">_xlfn.IFS(Table1[[#This Row],[Duration]]&lt;90,"Short",Table1[[#This Row],[Duration]]&lt;180,"Medium",Table1[[#This Row],[Duration]]&lt;=240,"Long",TRUE,"Seasons")</f>
        <v>Medium</v>
      </c>
      <c r="P728" s="3" t="s">
        <v>56</v>
      </c>
    </row>
    <row r="729" spans="1:16" ht="56">
      <c r="A729" s="2" t="s">
        <v>3451</v>
      </c>
      <c r="B729" s="2" t="s">
        <v>0</v>
      </c>
      <c r="C729" s="3" t="s">
        <v>3452</v>
      </c>
      <c r="D729" s="3" t="s">
        <v>292</v>
      </c>
      <c r="E729" s="3" t="s">
        <v>3453</v>
      </c>
      <c r="F729" s="3" t="s">
        <v>1</v>
      </c>
      <c r="G729" s="7" t="s">
        <v>3390</v>
      </c>
      <c r="H729" s="4">
        <v>2021</v>
      </c>
      <c r="I729" s="2">
        <v>1993</v>
      </c>
      <c r="J729" s="2">
        <f ca="1">YEAR(TODAY())-Table1[[#This Row],[Release_year]]</f>
        <v>33</v>
      </c>
      <c r="K729" s="2" t="s">
        <v>2</v>
      </c>
      <c r="L729" s="2" t="str">
        <f>_xlfn.XLOOKUP(Table1[[#This Row],[Rating]],Ratings!A$2:A$15,Ratings!B$2:B$15)</f>
        <v>Teen</v>
      </c>
      <c r="M729" s="2" t="str">
        <f>_xlfn.XLOOKUP(Table1[[#This Row],[Rating Category]],Recommendation!A$2:A$6,Recommendation!B$2:B$6)</f>
        <v>Guidance</v>
      </c>
      <c r="N729" s="2">
        <v>118</v>
      </c>
      <c r="O729" s="2" t="str" cm="1">
        <f t="array" ref="O729">_xlfn.IFS(Table1[[#This Row],[Duration]]&lt;90,"Short",Table1[[#This Row],[Duration]]&lt;180,"Medium",Table1[[#This Row],[Duration]]&lt;=240,"Long",TRUE,"Seasons")</f>
        <v>Medium</v>
      </c>
      <c r="P729" s="3" t="s">
        <v>656</v>
      </c>
    </row>
    <row r="730" spans="1:16" ht="56">
      <c r="A730" s="2" t="s">
        <v>3454</v>
      </c>
      <c r="B730" s="2" t="s">
        <v>0</v>
      </c>
      <c r="C730" s="3" t="s">
        <v>3455</v>
      </c>
      <c r="D730" s="3" t="s">
        <v>3456</v>
      </c>
      <c r="E730" s="3" t="s">
        <v>3457</v>
      </c>
      <c r="F730" s="3" t="s">
        <v>1</v>
      </c>
      <c r="G730" s="7" t="s">
        <v>3458</v>
      </c>
      <c r="H730" s="4">
        <v>2021</v>
      </c>
      <c r="I730" s="2">
        <v>2017</v>
      </c>
      <c r="J730" s="2">
        <f ca="1">YEAR(TODAY())-Table1[[#This Row],[Release_year]]</f>
        <v>9</v>
      </c>
      <c r="K730" s="2" t="s">
        <v>7</v>
      </c>
      <c r="L730" s="2" t="str">
        <f>_xlfn.XLOOKUP(Table1[[#This Row],[Rating]],Ratings!A$2:A$15,Ratings!B$2:B$15)</f>
        <v>Adult</v>
      </c>
      <c r="M730" s="2" t="str">
        <f>_xlfn.XLOOKUP(Table1[[#This Row],[Rating Category]],Recommendation!A$2:A$6,Recommendation!B$2:B$6)</f>
        <v>Restricted</v>
      </c>
      <c r="N730" s="2">
        <v>83</v>
      </c>
      <c r="O730" s="2" t="str" cm="1">
        <f t="array" ref="O730">_xlfn.IFS(Table1[[#This Row],[Duration]]&lt;90,"Short",Table1[[#This Row],[Duration]]&lt;180,"Medium",Table1[[#This Row],[Duration]]&lt;=240,"Long",TRUE,"Seasons")</f>
        <v>Short</v>
      </c>
      <c r="P730" s="3" t="s">
        <v>3459</v>
      </c>
    </row>
    <row r="731" spans="1:16" ht="42">
      <c r="A731" s="2" t="s">
        <v>3460</v>
      </c>
      <c r="B731" s="2" t="s">
        <v>0</v>
      </c>
      <c r="C731" s="3" t="s">
        <v>3461</v>
      </c>
      <c r="D731" s="3" t="s">
        <v>3462</v>
      </c>
      <c r="E731" s="3" t="s">
        <v>3463</v>
      </c>
      <c r="F731" s="3" t="s">
        <v>13</v>
      </c>
      <c r="G731" s="7" t="s">
        <v>3458</v>
      </c>
      <c r="H731" s="4">
        <v>2021</v>
      </c>
      <c r="I731" s="2">
        <v>2014</v>
      </c>
      <c r="J731" s="2">
        <f ca="1">YEAR(TODAY())-Table1[[#This Row],[Release_year]]</f>
        <v>12</v>
      </c>
      <c r="K731" s="2" t="s">
        <v>29</v>
      </c>
      <c r="L731" s="2" t="str">
        <f>_xlfn.XLOOKUP(Table1[[#This Row],[Rating]],Ratings!A$2:A$15,Ratings!B$2:B$15)</f>
        <v>Teen</v>
      </c>
      <c r="M731" s="2" t="str">
        <f>_xlfn.XLOOKUP(Table1[[#This Row],[Rating Category]],Recommendation!A$2:A$6,Recommendation!B$2:B$6)</f>
        <v>Guidance</v>
      </c>
      <c r="N731" s="2">
        <v>116</v>
      </c>
      <c r="O731" s="2" t="str" cm="1">
        <f t="array" ref="O731">_xlfn.IFS(Table1[[#This Row],[Duration]]&lt;90,"Short",Table1[[#This Row],[Duration]]&lt;180,"Medium",Table1[[#This Row],[Duration]]&lt;=240,"Long",TRUE,"Seasons")</f>
        <v>Medium</v>
      </c>
      <c r="P731" s="3" t="s">
        <v>192</v>
      </c>
    </row>
    <row r="732" spans="1:16" ht="56">
      <c r="A732" s="2" t="s">
        <v>3464</v>
      </c>
      <c r="B732" s="2" t="s">
        <v>0</v>
      </c>
      <c r="C732" s="3" t="s">
        <v>3465</v>
      </c>
      <c r="D732" s="3" t="s">
        <v>3466</v>
      </c>
      <c r="E732" s="3" t="s">
        <v>3467</v>
      </c>
      <c r="F732" s="3" t="s">
        <v>1064</v>
      </c>
      <c r="G732" s="7" t="s">
        <v>3458</v>
      </c>
      <c r="H732" s="4">
        <v>2021</v>
      </c>
      <c r="I732" s="2">
        <v>2020</v>
      </c>
      <c r="J732" s="2">
        <f ca="1">YEAR(TODAY())-Table1[[#This Row],[Release_year]]</f>
        <v>6</v>
      </c>
      <c r="K732" s="2" t="s">
        <v>45</v>
      </c>
      <c r="L732" s="2" t="str">
        <f>_xlfn.XLOOKUP(Table1[[#This Row],[Rating]],Ratings!A$2:A$15,Ratings!B$2:B$15)</f>
        <v>Family</v>
      </c>
      <c r="M732" s="2" t="str">
        <f>_xlfn.XLOOKUP(Table1[[#This Row],[Rating Category]],Recommendation!A$2:A$6,Recommendation!B$2:B$6)</f>
        <v>Guidance</v>
      </c>
      <c r="N732" s="2">
        <v>116</v>
      </c>
      <c r="O732" s="2" t="str" cm="1">
        <f t="array" ref="O732">_xlfn.IFS(Table1[[#This Row],[Duration]]&lt;90,"Short",Table1[[#This Row],[Duration]]&lt;180,"Medium",Table1[[#This Row],[Duration]]&lt;=240,"Long",TRUE,"Seasons")</f>
        <v>Medium</v>
      </c>
      <c r="P732" s="3" t="s">
        <v>3468</v>
      </c>
    </row>
    <row r="733" spans="1:16" ht="42">
      <c r="A733" s="2" t="s">
        <v>3469</v>
      </c>
      <c r="B733" s="2" t="s">
        <v>0</v>
      </c>
      <c r="C733" s="3" t="s">
        <v>3470</v>
      </c>
      <c r="D733" s="3" t="s">
        <v>3471</v>
      </c>
      <c r="E733" s="3" t="s">
        <v>3472</v>
      </c>
      <c r="F733" s="3" t="s">
        <v>1064</v>
      </c>
      <c r="G733" s="7" t="s">
        <v>3458</v>
      </c>
      <c r="H733" s="4">
        <v>2021</v>
      </c>
      <c r="I733" s="2">
        <v>2019</v>
      </c>
      <c r="J733" s="2">
        <f ca="1">YEAR(TODAY())-Table1[[#This Row],[Release_year]]</f>
        <v>7</v>
      </c>
      <c r="K733" s="2" t="s">
        <v>29</v>
      </c>
      <c r="L733" s="2" t="str">
        <f>_xlfn.XLOOKUP(Table1[[#This Row],[Rating]],Ratings!A$2:A$15,Ratings!B$2:B$15)</f>
        <v>Teen</v>
      </c>
      <c r="M733" s="2" t="str">
        <f>_xlfn.XLOOKUP(Table1[[#This Row],[Rating Category]],Recommendation!A$2:A$6,Recommendation!B$2:B$6)</f>
        <v>Guidance</v>
      </c>
      <c r="N733" s="2">
        <v>106</v>
      </c>
      <c r="O733" s="2" t="str" cm="1">
        <f t="array" ref="O733">_xlfn.IFS(Table1[[#This Row],[Duration]]&lt;90,"Short",Table1[[#This Row],[Duration]]&lt;180,"Medium",Table1[[#This Row],[Duration]]&lt;=240,"Long",TRUE,"Seasons")</f>
        <v>Medium</v>
      </c>
      <c r="P733" s="3" t="s">
        <v>192</v>
      </c>
    </row>
    <row r="734" spans="1:16" ht="42">
      <c r="A734" s="2" t="s">
        <v>3474</v>
      </c>
      <c r="B734" s="2" t="s">
        <v>0</v>
      </c>
      <c r="C734" s="3" t="s">
        <v>3475</v>
      </c>
      <c r="D734" s="3" t="s">
        <v>3476</v>
      </c>
      <c r="E734" s="3" t="s">
        <v>3477</v>
      </c>
      <c r="F734" s="3" t="s">
        <v>781</v>
      </c>
      <c r="G734" s="7" t="s">
        <v>3473</v>
      </c>
      <c r="H734" s="4">
        <v>2021</v>
      </c>
      <c r="I734" s="2">
        <v>2020</v>
      </c>
      <c r="J734" s="2">
        <f ca="1">YEAR(TODAY())-Table1[[#This Row],[Release_year]]</f>
        <v>6</v>
      </c>
      <c r="K734" s="2" t="s">
        <v>7</v>
      </c>
      <c r="L734" s="2" t="str">
        <f>_xlfn.XLOOKUP(Table1[[#This Row],[Rating]],Ratings!A$2:A$15,Ratings!B$2:B$15)</f>
        <v>Adult</v>
      </c>
      <c r="M734" s="2" t="str">
        <f>_xlfn.XLOOKUP(Table1[[#This Row],[Rating Category]],Recommendation!A$2:A$6,Recommendation!B$2:B$6)</f>
        <v>Restricted</v>
      </c>
      <c r="N734" s="2">
        <v>105</v>
      </c>
      <c r="O734" s="2" t="str" cm="1">
        <f t="array" ref="O734">_xlfn.IFS(Table1[[#This Row],[Duration]]&lt;90,"Short",Table1[[#This Row],[Duration]]&lt;180,"Medium",Table1[[#This Row],[Duration]]&lt;=240,"Long",TRUE,"Seasons")</f>
        <v>Medium</v>
      </c>
      <c r="P734" s="3" t="s">
        <v>583</v>
      </c>
    </row>
    <row r="735" spans="1:16" ht="14">
      <c r="A735" s="2" t="s">
        <v>3479</v>
      </c>
      <c r="B735" s="2" t="s">
        <v>0</v>
      </c>
      <c r="C735" s="3" t="s">
        <v>3480</v>
      </c>
      <c r="D735" s="3" t="s">
        <v>3481</v>
      </c>
      <c r="E735" s="3" t="s">
        <v>3482</v>
      </c>
      <c r="F735" s="3" t="s">
        <v>1</v>
      </c>
      <c r="G735" s="7" t="s">
        <v>3478</v>
      </c>
      <c r="H735" s="4">
        <v>2021</v>
      </c>
      <c r="I735" s="2">
        <v>2020</v>
      </c>
      <c r="J735" s="2">
        <f ca="1">YEAR(TODAY())-Table1[[#This Row],[Release_year]]</f>
        <v>6</v>
      </c>
      <c r="K735" s="2" t="s">
        <v>2</v>
      </c>
      <c r="L735" s="2" t="str">
        <f>_xlfn.XLOOKUP(Table1[[#This Row],[Rating]],Ratings!A$2:A$15,Ratings!B$2:B$15)</f>
        <v>Teen</v>
      </c>
      <c r="M735" s="2" t="str">
        <f>_xlfn.XLOOKUP(Table1[[#This Row],[Rating Category]],Recommendation!A$2:A$6,Recommendation!B$2:B$6)</f>
        <v>Guidance</v>
      </c>
      <c r="N735" s="2">
        <v>8</v>
      </c>
      <c r="O735" s="2" t="str" cm="1">
        <f t="array" ref="O735">_xlfn.IFS(Table1[[#This Row],[Duration]]&lt;90,"Short",Table1[[#This Row],[Duration]]&lt;180,"Medium",Table1[[#This Row],[Duration]]&lt;=240,"Long",TRUE,"Seasons")</f>
        <v>Short</v>
      </c>
      <c r="P735" s="3" t="s">
        <v>251</v>
      </c>
    </row>
    <row r="736" spans="1:16" ht="42">
      <c r="A736" s="2" t="s">
        <v>3483</v>
      </c>
      <c r="B736" s="2" t="s">
        <v>0</v>
      </c>
      <c r="C736" s="3" t="s">
        <v>3484</v>
      </c>
      <c r="D736" s="3" t="s">
        <v>3485</v>
      </c>
      <c r="E736" s="3" t="s">
        <v>3486</v>
      </c>
      <c r="F736" s="3" t="s">
        <v>287</v>
      </c>
      <c r="G736" s="7" t="s">
        <v>3478</v>
      </c>
      <c r="H736" s="4">
        <v>2021</v>
      </c>
      <c r="I736" s="2">
        <v>2011</v>
      </c>
      <c r="J736" s="2">
        <f ca="1">YEAR(TODAY())-Table1[[#This Row],[Release_year]]</f>
        <v>15</v>
      </c>
      <c r="K736" s="2" t="s">
        <v>16</v>
      </c>
      <c r="L736" s="2" t="str">
        <f>_xlfn.XLOOKUP(Table1[[#This Row],[Rating]],Ratings!A$2:A$15,Ratings!B$2:B$15)</f>
        <v>Family</v>
      </c>
      <c r="M736" s="2" t="str">
        <f>_xlfn.XLOOKUP(Table1[[#This Row],[Rating Category]],Recommendation!A$2:A$6,Recommendation!B$2:B$6)</f>
        <v>Guidance</v>
      </c>
      <c r="N736" s="2">
        <v>110</v>
      </c>
      <c r="O736" s="2" t="str" cm="1">
        <f t="array" ref="O736">_xlfn.IFS(Table1[[#This Row],[Duration]]&lt;90,"Short",Table1[[#This Row],[Duration]]&lt;180,"Medium",Table1[[#This Row],[Duration]]&lt;=240,"Long",TRUE,"Seasons")</f>
        <v>Medium</v>
      </c>
      <c r="P736" s="3" t="s">
        <v>46</v>
      </c>
    </row>
    <row r="737" spans="1:16" ht="42">
      <c r="A737" s="2" t="s">
        <v>3487</v>
      </c>
      <c r="B737" s="2" t="s">
        <v>0</v>
      </c>
      <c r="C737" s="3" t="s">
        <v>3488</v>
      </c>
      <c r="D737" s="3" t="s">
        <v>3489</v>
      </c>
      <c r="E737" s="3" t="s">
        <v>3490</v>
      </c>
      <c r="F737" s="3" t="s">
        <v>1</v>
      </c>
      <c r="G737" s="7" t="s">
        <v>3491</v>
      </c>
      <c r="H737" s="4">
        <v>2021</v>
      </c>
      <c r="I737" s="2">
        <v>2020</v>
      </c>
      <c r="J737" s="2">
        <f ca="1">YEAR(TODAY())-Table1[[#This Row],[Release_year]]</f>
        <v>6</v>
      </c>
      <c r="K737" s="2" t="s">
        <v>7</v>
      </c>
      <c r="L737" s="2" t="str">
        <f>_xlfn.XLOOKUP(Table1[[#This Row],[Rating]],Ratings!A$2:A$15,Ratings!B$2:B$15)</f>
        <v>Adult</v>
      </c>
      <c r="M737" s="2" t="str">
        <f>_xlfn.XLOOKUP(Table1[[#This Row],[Rating Category]],Recommendation!A$2:A$6,Recommendation!B$2:B$6)</f>
        <v>Restricted</v>
      </c>
      <c r="N737" s="2">
        <v>71</v>
      </c>
      <c r="O737" s="2" t="str" cm="1">
        <f t="array" ref="O737">_xlfn.IFS(Table1[[#This Row],[Duration]]&lt;90,"Short",Table1[[#This Row],[Duration]]&lt;180,"Medium",Table1[[#This Row],[Duration]]&lt;=240,"Long",TRUE,"Seasons")</f>
        <v>Short</v>
      </c>
      <c r="P737" s="3" t="s">
        <v>72</v>
      </c>
    </row>
    <row r="738" spans="1:16" ht="42">
      <c r="A738" s="2" t="s">
        <v>3492</v>
      </c>
      <c r="B738" s="2" t="s">
        <v>0</v>
      </c>
      <c r="C738" s="3" t="s">
        <v>3493</v>
      </c>
      <c r="D738" s="3" t="s">
        <v>3494</v>
      </c>
      <c r="E738" s="3" t="s">
        <v>3495</v>
      </c>
      <c r="F738" s="3" t="s">
        <v>3496</v>
      </c>
      <c r="G738" s="7" t="s">
        <v>3497</v>
      </c>
      <c r="H738" s="4">
        <v>2021</v>
      </c>
      <c r="I738" s="2">
        <v>2020</v>
      </c>
      <c r="J738" s="2">
        <f ca="1">YEAR(TODAY())-Table1[[#This Row],[Release_year]]</f>
        <v>6</v>
      </c>
      <c r="K738" s="2" t="s">
        <v>7</v>
      </c>
      <c r="L738" s="2" t="str">
        <f>_xlfn.XLOOKUP(Table1[[#This Row],[Rating]],Ratings!A$2:A$15,Ratings!B$2:B$15)</f>
        <v>Adult</v>
      </c>
      <c r="M738" s="2" t="str">
        <f>_xlfn.XLOOKUP(Table1[[#This Row],[Rating Category]],Recommendation!A$2:A$6,Recommendation!B$2:B$6)</f>
        <v>Restricted</v>
      </c>
      <c r="N738" s="2">
        <v>91</v>
      </c>
      <c r="O738" s="2" t="str" cm="1">
        <f t="array" ref="O738">_xlfn.IFS(Table1[[#This Row],[Duration]]&lt;90,"Short",Table1[[#This Row],[Duration]]&lt;180,"Medium",Table1[[#This Row],[Duration]]&lt;=240,"Long",TRUE,"Seasons")</f>
        <v>Medium</v>
      </c>
      <c r="P738" s="3" t="s">
        <v>43</v>
      </c>
    </row>
    <row r="739" spans="1:16" ht="42">
      <c r="A739" s="2" t="s">
        <v>3498</v>
      </c>
      <c r="B739" s="2" t="s">
        <v>0</v>
      </c>
      <c r="C739" s="3" t="s">
        <v>3499</v>
      </c>
      <c r="D739" s="3" t="s">
        <v>3500</v>
      </c>
      <c r="E739" s="3" t="s">
        <v>3501</v>
      </c>
      <c r="F739" s="3" t="s">
        <v>404</v>
      </c>
      <c r="G739" s="7" t="s">
        <v>3497</v>
      </c>
      <c r="H739" s="4">
        <v>2021</v>
      </c>
      <c r="I739" s="2">
        <v>2020</v>
      </c>
      <c r="J739" s="2">
        <f ca="1">YEAR(TODAY())-Table1[[#This Row],[Release_year]]</f>
        <v>6</v>
      </c>
      <c r="K739" s="2" t="s">
        <v>58</v>
      </c>
      <c r="L739" s="2" t="str">
        <f>_xlfn.XLOOKUP(Table1[[#This Row],[Rating]],Ratings!A$2:A$15,Ratings!B$2:B$15)</f>
        <v>Kids</v>
      </c>
      <c r="M739" s="2" t="str">
        <f>_xlfn.XLOOKUP(Table1[[#This Row],[Rating Category]],Recommendation!A$2:A$6,Recommendation!B$2:B$6)</f>
        <v>Safe</v>
      </c>
      <c r="N739" s="2">
        <v>46</v>
      </c>
      <c r="O739" s="2" t="str" cm="1">
        <f t="array" ref="O739">_xlfn.IFS(Table1[[#This Row],[Duration]]&lt;90,"Short",Table1[[#This Row],[Duration]]&lt;180,"Medium",Table1[[#This Row],[Duration]]&lt;=240,"Long",TRUE,"Seasons")</f>
        <v>Short</v>
      </c>
      <c r="P739" s="3" t="s">
        <v>17</v>
      </c>
    </row>
    <row r="740" spans="1:16" ht="42">
      <c r="A740" s="2" t="s">
        <v>3502</v>
      </c>
      <c r="B740" s="2" t="s">
        <v>0</v>
      </c>
      <c r="C740" s="3" t="s">
        <v>3503</v>
      </c>
      <c r="D740" s="3" t="s">
        <v>3504</v>
      </c>
      <c r="E740" s="3" t="s">
        <v>3505</v>
      </c>
      <c r="F740" s="3" t="s">
        <v>13</v>
      </c>
      <c r="G740" s="7" t="s">
        <v>3506</v>
      </c>
      <c r="H740" s="4">
        <v>2021</v>
      </c>
      <c r="I740" s="2">
        <v>2020</v>
      </c>
      <c r="J740" s="2">
        <f ca="1">YEAR(TODAY())-Table1[[#This Row],[Release_year]]</f>
        <v>6</v>
      </c>
      <c r="K740" s="2" t="s">
        <v>7</v>
      </c>
      <c r="L740" s="2" t="str">
        <f>_xlfn.XLOOKUP(Table1[[#This Row],[Rating]],Ratings!A$2:A$15,Ratings!B$2:B$15)</f>
        <v>Adult</v>
      </c>
      <c r="M740" s="2" t="str">
        <f>_xlfn.XLOOKUP(Table1[[#This Row],[Rating Category]],Recommendation!A$2:A$6,Recommendation!B$2:B$6)</f>
        <v>Restricted</v>
      </c>
      <c r="N740" s="2">
        <v>109</v>
      </c>
      <c r="O740" s="2" t="str" cm="1">
        <f t="array" ref="O740">_xlfn.IFS(Table1[[#This Row],[Duration]]&lt;90,"Short",Table1[[#This Row],[Duration]]&lt;180,"Medium",Table1[[#This Row],[Duration]]&lt;=240,"Long",TRUE,"Seasons")</f>
        <v>Medium</v>
      </c>
      <c r="P740" s="3" t="s">
        <v>192</v>
      </c>
    </row>
    <row r="741" spans="1:16" ht="42">
      <c r="A741" s="2" t="s">
        <v>3507</v>
      </c>
      <c r="B741" s="2" t="s">
        <v>0</v>
      </c>
      <c r="C741" s="3" t="s">
        <v>3508</v>
      </c>
      <c r="D741" s="3" t="s">
        <v>3509</v>
      </c>
      <c r="E741" s="3" t="s">
        <v>3510</v>
      </c>
      <c r="F741" s="3" t="s">
        <v>1500</v>
      </c>
      <c r="G741" s="7" t="s">
        <v>3506</v>
      </c>
      <c r="H741" s="4">
        <v>2021</v>
      </c>
      <c r="I741" s="2">
        <v>2019</v>
      </c>
      <c r="J741" s="2">
        <f ca="1">YEAR(TODAY())-Table1[[#This Row],[Release_year]]</f>
        <v>7</v>
      </c>
      <c r="K741" s="2" t="s">
        <v>181</v>
      </c>
      <c r="L741" s="2" t="str">
        <f>_xlfn.XLOOKUP(Table1[[#This Row],[Rating]],Ratings!A$2:A$15,Ratings!B$2:B$15)</f>
        <v>Family</v>
      </c>
      <c r="M741" s="2" t="str">
        <f>_xlfn.XLOOKUP(Table1[[#This Row],[Rating Category]],Recommendation!A$2:A$6,Recommendation!B$2:B$6)</f>
        <v>Guidance</v>
      </c>
      <c r="N741" s="2">
        <v>102</v>
      </c>
      <c r="O741" s="2" t="str" cm="1">
        <f t="array" ref="O741">_xlfn.IFS(Table1[[#This Row],[Duration]]&lt;90,"Short",Table1[[#This Row],[Duration]]&lt;180,"Medium",Table1[[#This Row],[Duration]]&lt;=240,"Long",TRUE,"Seasons")</f>
        <v>Medium</v>
      </c>
      <c r="P741" s="3" t="s">
        <v>1133</v>
      </c>
    </row>
    <row r="742" spans="1:16" ht="98">
      <c r="A742" s="2" t="s">
        <v>3511</v>
      </c>
      <c r="B742" s="2" t="s">
        <v>0</v>
      </c>
      <c r="C742" s="3" t="s">
        <v>3512</v>
      </c>
      <c r="D742" s="3" t="s">
        <v>1886</v>
      </c>
      <c r="E742" s="3" t="s">
        <v>3513</v>
      </c>
      <c r="F742" s="3" t="s">
        <v>1</v>
      </c>
      <c r="G742" s="7" t="s">
        <v>3506</v>
      </c>
      <c r="H742" s="4">
        <v>2021</v>
      </c>
      <c r="I742" s="2">
        <v>2020</v>
      </c>
      <c r="J742" s="2">
        <f ca="1">YEAR(TODAY())-Table1[[#This Row],[Release_year]]</f>
        <v>6</v>
      </c>
      <c r="K742" s="2" t="s">
        <v>16</v>
      </c>
      <c r="L742" s="2" t="str">
        <f>_xlfn.XLOOKUP(Table1[[#This Row],[Rating]],Ratings!A$2:A$15,Ratings!B$2:B$15)</f>
        <v>Family</v>
      </c>
      <c r="M742" s="2" t="str">
        <f>_xlfn.XLOOKUP(Table1[[#This Row],[Rating Category]],Recommendation!A$2:A$6,Recommendation!B$2:B$6)</f>
        <v>Guidance</v>
      </c>
      <c r="N742" s="2">
        <v>101</v>
      </c>
      <c r="O742" s="2" t="str" cm="1">
        <f t="array" ref="O742">_xlfn.IFS(Table1[[#This Row],[Duration]]&lt;90,"Short",Table1[[#This Row],[Duration]]&lt;180,"Medium",Table1[[#This Row],[Duration]]&lt;=240,"Long",TRUE,"Seasons")</f>
        <v>Medium</v>
      </c>
      <c r="P742" s="3" t="s">
        <v>46</v>
      </c>
    </row>
    <row r="743" spans="1:16" ht="42">
      <c r="A743" s="2" t="s">
        <v>3514</v>
      </c>
      <c r="B743" s="2" t="s">
        <v>0</v>
      </c>
      <c r="C743" s="3" t="s">
        <v>3515</v>
      </c>
      <c r="D743" s="3" t="s">
        <v>3516</v>
      </c>
      <c r="E743" s="3" t="s">
        <v>3517</v>
      </c>
      <c r="F743" s="3" t="s">
        <v>1064</v>
      </c>
      <c r="G743" s="7" t="s">
        <v>3518</v>
      </c>
      <c r="H743" s="4">
        <v>2021</v>
      </c>
      <c r="I743" s="2">
        <v>2019</v>
      </c>
      <c r="J743" s="2">
        <f ca="1">YEAR(TODAY())-Table1[[#This Row],[Release_year]]</f>
        <v>7</v>
      </c>
      <c r="K743" s="2" t="s">
        <v>7</v>
      </c>
      <c r="L743" s="2" t="str">
        <f>_xlfn.XLOOKUP(Table1[[#This Row],[Rating]],Ratings!A$2:A$15,Ratings!B$2:B$15)</f>
        <v>Adult</v>
      </c>
      <c r="M743" s="2" t="str">
        <f>_xlfn.XLOOKUP(Table1[[#This Row],[Rating Category]],Recommendation!A$2:A$6,Recommendation!B$2:B$6)</f>
        <v>Restricted</v>
      </c>
      <c r="N743" s="2">
        <v>94</v>
      </c>
      <c r="O743" s="2" t="str" cm="1">
        <f t="array" ref="O743">_xlfn.IFS(Table1[[#This Row],[Duration]]&lt;90,"Short",Table1[[#This Row],[Duration]]&lt;180,"Medium",Table1[[#This Row],[Duration]]&lt;=240,"Long",TRUE,"Seasons")</f>
        <v>Medium</v>
      </c>
      <c r="P743" s="3" t="s">
        <v>192</v>
      </c>
    </row>
    <row r="744" spans="1:16" ht="56">
      <c r="A744" s="2" t="s">
        <v>3519</v>
      </c>
      <c r="B744" s="2" t="s">
        <v>0</v>
      </c>
      <c r="C744" s="3" t="s">
        <v>3520</v>
      </c>
      <c r="D744" s="3" t="s">
        <v>3521</v>
      </c>
      <c r="E744" s="3" t="s">
        <v>3522</v>
      </c>
      <c r="F744" s="3" t="s">
        <v>1064</v>
      </c>
      <c r="G744" s="7" t="s">
        <v>3518</v>
      </c>
      <c r="H744" s="4">
        <v>2021</v>
      </c>
      <c r="I744" s="2">
        <v>2018</v>
      </c>
      <c r="J744" s="2">
        <f ca="1">YEAR(TODAY())-Table1[[#This Row],[Release_year]]</f>
        <v>8</v>
      </c>
      <c r="K744" s="2" t="s">
        <v>181</v>
      </c>
      <c r="L744" s="2" t="str">
        <f>_xlfn.XLOOKUP(Table1[[#This Row],[Rating]],Ratings!A$2:A$15,Ratings!B$2:B$15)</f>
        <v>Family</v>
      </c>
      <c r="M744" s="2" t="str">
        <f>_xlfn.XLOOKUP(Table1[[#This Row],[Rating Category]],Recommendation!A$2:A$6,Recommendation!B$2:B$6)</f>
        <v>Guidance</v>
      </c>
      <c r="N744" s="2">
        <v>110</v>
      </c>
      <c r="O744" s="2" t="str" cm="1">
        <f t="array" ref="O744">_xlfn.IFS(Table1[[#This Row],[Duration]]&lt;90,"Short",Table1[[#This Row],[Duration]]&lt;180,"Medium",Table1[[#This Row],[Duration]]&lt;=240,"Long",TRUE,"Seasons")</f>
        <v>Medium</v>
      </c>
      <c r="P744" s="3" t="s">
        <v>1083</v>
      </c>
    </row>
    <row r="745" spans="1:16" ht="56">
      <c r="A745" s="2" t="s">
        <v>3523</v>
      </c>
      <c r="B745" s="2" t="s">
        <v>0</v>
      </c>
      <c r="C745" s="3" t="s">
        <v>3524</v>
      </c>
      <c r="D745" s="3" t="s">
        <v>3525</v>
      </c>
      <c r="E745" s="3" t="s">
        <v>3526</v>
      </c>
      <c r="F745" s="3" t="s">
        <v>1500</v>
      </c>
      <c r="G745" s="7" t="s">
        <v>3518</v>
      </c>
      <c r="H745" s="4">
        <v>2021</v>
      </c>
      <c r="I745" s="2">
        <v>2019</v>
      </c>
      <c r="J745" s="2">
        <f ca="1">YEAR(TODAY())-Table1[[#This Row],[Release_year]]</f>
        <v>7</v>
      </c>
      <c r="K745" s="2" t="s">
        <v>29</v>
      </c>
      <c r="L745" s="2" t="str">
        <f>_xlfn.XLOOKUP(Table1[[#This Row],[Rating]],Ratings!A$2:A$15,Ratings!B$2:B$15)</f>
        <v>Teen</v>
      </c>
      <c r="M745" s="2" t="str">
        <f>_xlfn.XLOOKUP(Table1[[#This Row],[Rating Category]],Recommendation!A$2:A$6,Recommendation!B$2:B$6)</f>
        <v>Guidance</v>
      </c>
      <c r="N745" s="2">
        <v>117</v>
      </c>
      <c r="O745" s="2" t="str" cm="1">
        <f t="array" ref="O745">_xlfn.IFS(Table1[[#This Row],[Duration]]&lt;90,"Short",Table1[[#This Row],[Duration]]&lt;180,"Medium",Table1[[#This Row],[Duration]]&lt;=240,"Long",TRUE,"Seasons")</f>
        <v>Medium</v>
      </c>
      <c r="P745" s="3" t="s">
        <v>218</v>
      </c>
    </row>
    <row r="746" spans="1:16" ht="56">
      <c r="A746" s="2" t="s">
        <v>3527</v>
      </c>
      <c r="B746" s="2" t="s">
        <v>0</v>
      </c>
      <c r="C746" s="3" t="s">
        <v>3528</v>
      </c>
      <c r="D746" s="3" t="s">
        <v>3529</v>
      </c>
      <c r="E746" s="3" t="s">
        <v>3530</v>
      </c>
      <c r="F746" s="3" t="s">
        <v>1</v>
      </c>
      <c r="G746" s="7" t="s">
        <v>3531</v>
      </c>
      <c r="H746" s="4">
        <v>2021</v>
      </c>
      <c r="I746" s="2">
        <v>2012</v>
      </c>
      <c r="J746" s="2">
        <f ca="1">YEAR(TODAY())-Table1[[#This Row],[Release_year]]</f>
        <v>14</v>
      </c>
      <c r="K746" s="2" t="s">
        <v>29</v>
      </c>
      <c r="L746" s="2" t="str">
        <f>_xlfn.XLOOKUP(Table1[[#This Row],[Rating]],Ratings!A$2:A$15,Ratings!B$2:B$15)</f>
        <v>Teen</v>
      </c>
      <c r="M746" s="2" t="str">
        <f>_xlfn.XLOOKUP(Table1[[#This Row],[Rating Category]],Recommendation!A$2:A$6,Recommendation!B$2:B$6)</f>
        <v>Guidance</v>
      </c>
      <c r="N746" s="2">
        <v>85</v>
      </c>
      <c r="O746" s="2" t="str" cm="1">
        <f t="array" ref="O746">_xlfn.IFS(Table1[[#This Row],[Duration]]&lt;90,"Short",Table1[[#This Row],[Duration]]&lt;180,"Medium",Table1[[#This Row],[Duration]]&lt;=240,"Long",TRUE,"Seasons")</f>
        <v>Short</v>
      </c>
      <c r="P746" s="3" t="s">
        <v>3532</v>
      </c>
    </row>
    <row r="747" spans="1:16" ht="42">
      <c r="A747" s="2" t="s">
        <v>3533</v>
      </c>
      <c r="B747" s="2" t="s">
        <v>0</v>
      </c>
      <c r="C747" s="3" t="s">
        <v>3534</v>
      </c>
      <c r="D747" s="3" t="s">
        <v>3535</v>
      </c>
      <c r="E747" s="3" t="s">
        <v>3536</v>
      </c>
      <c r="F747" s="3" t="s">
        <v>1</v>
      </c>
      <c r="G747" s="7" t="s">
        <v>3531</v>
      </c>
      <c r="H747" s="4">
        <v>2021</v>
      </c>
      <c r="I747" s="2">
        <v>2020</v>
      </c>
      <c r="J747" s="2">
        <f ca="1">YEAR(TODAY())-Table1[[#This Row],[Release_year]]</f>
        <v>6</v>
      </c>
      <c r="K747" s="2" t="s">
        <v>2</v>
      </c>
      <c r="L747" s="2" t="str">
        <f>_xlfn.XLOOKUP(Table1[[#This Row],[Rating]],Ratings!A$2:A$15,Ratings!B$2:B$15)</f>
        <v>Teen</v>
      </c>
      <c r="M747" s="2" t="str">
        <f>_xlfn.XLOOKUP(Table1[[#This Row],[Rating Category]],Recommendation!A$2:A$6,Recommendation!B$2:B$6)</f>
        <v>Guidance</v>
      </c>
      <c r="N747" s="2">
        <v>119</v>
      </c>
      <c r="O747" s="2" t="str" cm="1">
        <f t="array" ref="O747">_xlfn.IFS(Table1[[#This Row],[Duration]]&lt;90,"Short",Table1[[#This Row],[Duration]]&lt;180,"Medium",Table1[[#This Row],[Duration]]&lt;=240,"Long",TRUE,"Seasons")</f>
        <v>Medium</v>
      </c>
      <c r="P747" s="3" t="s">
        <v>251</v>
      </c>
    </row>
    <row r="748" spans="1:16" ht="56">
      <c r="A748" s="2" t="s">
        <v>3537</v>
      </c>
      <c r="B748" s="2" t="s">
        <v>0</v>
      </c>
      <c r="C748" s="3" t="s">
        <v>3538</v>
      </c>
      <c r="D748" s="3" t="s">
        <v>3539</v>
      </c>
      <c r="E748" s="3" t="s">
        <v>3540</v>
      </c>
      <c r="F748" s="3" t="s">
        <v>781</v>
      </c>
      <c r="G748" s="7" t="s">
        <v>3531</v>
      </c>
      <c r="H748" s="4">
        <v>2021</v>
      </c>
      <c r="I748" s="2">
        <v>2020</v>
      </c>
      <c r="J748" s="2">
        <f ca="1">YEAR(TODAY())-Table1[[#This Row],[Release_year]]</f>
        <v>6</v>
      </c>
      <c r="K748" s="2" t="s">
        <v>7</v>
      </c>
      <c r="L748" s="2" t="str">
        <f>_xlfn.XLOOKUP(Table1[[#This Row],[Rating]],Ratings!A$2:A$15,Ratings!B$2:B$15)</f>
        <v>Adult</v>
      </c>
      <c r="M748" s="2" t="str">
        <f>_xlfn.XLOOKUP(Table1[[#This Row],[Rating Category]],Recommendation!A$2:A$6,Recommendation!B$2:B$6)</f>
        <v>Restricted</v>
      </c>
      <c r="N748" s="2">
        <v>115</v>
      </c>
      <c r="O748" s="2" t="str" cm="1">
        <f t="array" ref="O748">_xlfn.IFS(Table1[[#This Row],[Duration]]&lt;90,"Short",Table1[[#This Row],[Duration]]&lt;180,"Medium",Table1[[#This Row],[Duration]]&lt;=240,"Long",TRUE,"Seasons")</f>
        <v>Medium</v>
      </c>
      <c r="P748" s="3" t="s">
        <v>1794</v>
      </c>
    </row>
    <row r="749" spans="1:16" ht="70">
      <c r="A749" s="2" t="s">
        <v>3541</v>
      </c>
      <c r="B749" s="2" t="s">
        <v>0</v>
      </c>
      <c r="C749" s="3" t="s">
        <v>3542</v>
      </c>
      <c r="D749" s="3" t="s">
        <v>2124</v>
      </c>
      <c r="E749" s="3" t="s">
        <v>3543</v>
      </c>
      <c r="F749" s="3" t="s">
        <v>1</v>
      </c>
      <c r="G749" s="7" t="s">
        <v>3544</v>
      </c>
      <c r="H749" s="4">
        <v>2021</v>
      </c>
      <c r="I749" s="2">
        <v>2020</v>
      </c>
      <c r="J749" s="2">
        <f ca="1">YEAR(TODAY())-Table1[[#This Row],[Release_year]]</f>
        <v>6</v>
      </c>
      <c r="K749" s="2" t="s">
        <v>124</v>
      </c>
      <c r="L749" s="2" t="str">
        <f>_xlfn.XLOOKUP(Table1[[#This Row],[Rating]],Ratings!A$2:A$15,Ratings!B$2:B$15)</f>
        <v>Adult</v>
      </c>
      <c r="M749" s="2" t="str">
        <f>_xlfn.XLOOKUP(Table1[[#This Row],[Rating Category]],Recommendation!A$2:A$6,Recommendation!B$2:B$6)</f>
        <v>Restricted</v>
      </c>
      <c r="N749" s="2">
        <v>105</v>
      </c>
      <c r="O749" s="2" t="str" cm="1">
        <f t="array" ref="O749">_xlfn.IFS(Table1[[#This Row],[Duration]]&lt;90,"Short",Table1[[#This Row],[Duration]]&lt;180,"Medium",Table1[[#This Row],[Duration]]&lt;=240,"Long",TRUE,"Seasons")</f>
        <v>Medium</v>
      </c>
      <c r="P749" s="3" t="s">
        <v>264</v>
      </c>
    </row>
    <row r="750" spans="1:16" ht="14">
      <c r="A750" s="2" t="s">
        <v>3545</v>
      </c>
      <c r="B750" s="2" t="s">
        <v>0</v>
      </c>
      <c r="C750" s="3" t="s">
        <v>3546</v>
      </c>
      <c r="D750" s="3" t="s">
        <v>3547</v>
      </c>
      <c r="E750" s="3" t="s">
        <v>3548</v>
      </c>
      <c r="F750" s="3" t="s">
        <v>1</v>
      </c>
      <c r="G750" s="7" t="s">
        <v>3544</v>
      </c>
      <c r="H750" s="4">
        <v>2021</v>
      </c>
      <c r="I750" s="2">
        <v>2020</v>
      </c>
      <c r="J750" s="2">
        <f ca="1">YEAR(TODAY())-Table1[[#This Row],[Release_year]]</f>
        <v>6</v>
      </c>
      <c r="K750" s="2" t="s">
        <v>7</v>
      </c>
      <c r="L750" s="2" t="str">
        <f>_xlfn.XLOOKUP(Table1[[#This Row],[Rating]],Ratings!A$2:A$15,Ratings!B$2:B$15)</f>
        <v>Adult</v>
      </c>
      <c r="M750" s="2" t="str">
        <f>_xlfn.XLOOKUP(Table1[[#This Row],[Rating Category]],Recommendation!A$2:A$6,Recommendation!B$2:B$6)</f>
        <v>Restricted</v>
      </c>
      <c r="N750" s="2">
        <v>68</v>
      </c>
      <c r="O750" s="2" t="str" cm="1">
        <f t="array" ref="O750">_xlfn.IFS(Table1[[#This Row],[Duration]]&lt;90,"Short",Table1[[#This Row],[Duration]]&lt;180,"Medium",Table1[[#This Row],[Duration]]&lt;=240,"Long",TRUE,"Seasons")</f>
        <v>Short</v>
      </c>
      <c r="P750" s="3" t="s">
        <v>683</v>
      </c>
    </row>
    <row r="751" spans="1:16" ht="42">
      <c r="A751" s="2" t="s">
        <v>3549</v>
      </c>
      <c r="B751" s="2" t="s">
        <v>0</v>
      </c>
      <c r="C751" s="3" t="s">
        <v>3550</v>
      </c>
      <c r="D751" s="3" t="s">
        <v>3551</v>
      </c>
      <c r="E751" s="3" t="s">
        <v>3552</v>
      </c>
      <c r="F751" s="3" t="s">
        <v>1621</v>
      </c>
      <c r="G751" s="7" t="s">
        <v>3544</v>
      </c>
      <c r="H751" s="4">
        <v>2021</v>
      </c>
      <c r="I751" s="2">
        <v>2020</v>
      </c>
      <c r="J751" s="2">
        <f ca="1">YEAR(TODAY())-Table1[[#This Row],[Release_year]]</f>
        <v>6</v>
      </c>
      <c r="K751" s="2" t="s">
        <v>29</v>
      </c>
      <c r="L751" s="2" t="str">
        <f>_xlfn.XLOOKUP(Table1[[#This Row],[Rating]],Ratings!A$2:A$15,Ratings!B$2:B$15)</f>
        <v>Teen</v>
      </c>
      <c r="M751" s="2" t="str">
        <f>_xlfn.XLOOKUP(Table1[[#This Row],[Rating Category]],Recommendation!A$2:A$6,Recommendation!B$2:B$6)</f>
        <v>Guidance</v>
      </c>
      <c r="N751" s="2">
        <v>57</v>
      </c>
      <c r="O751" s="2" t="str" cm="1">
        <f t="array" ref="O751">_xlfn.IFS(Table1[[#This Row],[Duration]]&lt;90,"Short",Table1[[#This Row],[Duration]]&lt;180,"Medium",Table1[[#This Row],[Duration]]&lt;=240,"Long",TRUE,"Seasons")</f>
        <v>Short</v>
      </c>
      <c r="P751" s="3" t="s">
        <v>3553</v>
      </c>
    </row>
    <row r="752" spans="1:16" ht="28">
      <c r="A752" s="2" t="s">
        <v>3554</v>
      </c>
      <c r="B752" s="2" t="s">
        <v>0</v>
      </c>
      <c r="C752" s="3" t="s">
        <v>3555</v>
      </c>
      <c r="D752" s="3" t="s">
        <v>3556</v>
      </c>
      <c r="E752" s="3" t="s">
        <v>3557</v>
      </c>
      <c r="F752" s="3" t="s">
        <v>28</v>
      </c>
      <c r="G752" s="7" t="s">
        <v>3544</v>
      </c>
      <c r="H752" s="4">
        <v>2021</v>
      </c>
      <c r="I752" s="2">
        <v>2020</v>
      </c>
      <c r="J752" s="2">
        <f ca="1">YEAR(TODAY())-Table1[[#This Row],[Release_year]]</f>
        <v>6</v>
      </c>
      <c r="K752" s="2" t="s">
        <v>58</v>
      </c>
      <c r="L752" s="2" t="str">
        <f>_xlfn.XLOOKUP(Table1[[#This Row],[Rating]],Ratings!A$2:A$15,Ratings!B$2:B$15)</f>
        <v>Kids</v>
      </c>
      <c r="M752" s="2" t="str">
        <f>_xlfn.XLOOKUP(Table1[[#This Row],[Rating Category]],Recommendation!A$2:A$6,Recommendation!B$2:B$6)</f>
        <v>Safe</v>
      </c>
      <c r="N752" s="2">
        <v>28</v>
      </c>
      <c r="O752" s="2" t="str" cm="1">
        <f t="array" ref="O752">_xlfn.IFS(Table1[[#This Row],[Duration]]&lt;90,"Short",Table1[[#This Row],[Duration]]&lt;180,"Medium",Table1[[#This Row],[Duration]]&lt;=240,"Long",TRUE,"Seasons")</f>
        <v>Short</v>
      </c>
      <c r="P752" s="3" t="s">
        <v>46</v>
      </c>
    </row>
    <row r="753" spans="1:16" ht="28">
      <c r="A753" s="2" t="s">
        <v>3558</v>
      </c>
      <c r="B753" s="2" t="s">
        <v>0</v>
      </c>
      <c r="C753" s="3" t="s">
        <v>3559</v>
      </c>
      <c r="D753" s="3" t="s">
        <v>3560</v>
      </c>
      <c r="E753" s="3" t="s">
        <v>3561</v>
      </c>
      <c r="F753" s="3" t="s">
        <v>1</v>
      </c>
      <c r="G753" s="7" t="s">
        <v>3562</v>
      </c>
      <c r="H753" s="4">
        <v>2021</v>
      </c>
      <c r="I753" s="2">
        <v>2020</v>
      </c>
      <c r="J753" s="2">
        <f ca="1">YEAR(TODAY())-Table1[[#This Row],[Release_year]]</f>
        <v>6</v>
      </c>
      <c r="K753" s="2" t="s">
        <v>7</v>
      </c>
      <c r="L753" s="2" t="str">
        <f>_xlfn.XLOOKUP(Table1[[#This Row],[Rating]],Ratings!A$2:A$15,Ratings!B$2:B$15)</f>
        <v>Adult</v>
      </c>
      <c r="M753" s="2" t="str">
        <f>_xlfn.XLOOKUP(Table1[[#This Row],[Rating Category]],Recommendation!A$2:A$6,Recommendation!B$2:B$6)</f>
        <v>Restricted</v>
      </c>
      <c r="N753" s="2">
        <v>98</v>
      </c>
      <c r="O753" s="2" t="str" cm="1">
        <f t="array" ref="O753">_xlfn.IFS(Table1[[#This Row],[Duration]]&lt;90,"Short",Table1[[#This Row],[Duration]]&lt;180,"Medium",Table1[[#This Row],[Duration]]&lt;=240,"Long",TRUE,"Seasons")</f>
        <v>Medium</v>
      </c>
      <c r="P753" s="3" t="s">
        <v>231</v>
      </c>
    </row>
    <row r="754" spans="1:16" ht="70">
      <c r="A754" s="2" t="s">
        <v>3563</v>
      </c>
      <c r="B754" s="2" t="s">
        <v>0</v>
      </c>
      <c r="C754" s="3" t="s">
        <v>3564</v>
      </c>
      <c r="D754" s="3" t="s">
        <v>3565</v>
      </c>
      <c r="E754" s="3" t="s">
        <v>3566</v>
      </c>
      <c r="F754" s="3" t="s">
        <v>225</v>
      </c>
      <c r="G754" s="7" t="s">
        <v>3562</v>
      </c>
      <c r="H754" s="4">
        <v>2021</v>
      </c>
      <c r="I754" s="2">
        <v>2018</v>
      </c>
      <c r="J754" s="2">
        <f ca="1">YEAR(TODAY())-Table1[[#This Row],[Release_year]]</f>
        <v>8</v>
      </c>
      <c r="K754" s="2" t="s">
        <v>124</v>
      </c>
      <c r="L754" s="2" t="str">
        <f>_xlfn.XLOOKUP(Table1[[#This Row],[Rating]],Ratings!A$2:A$15,Ratings!B$2:B$15)</f>
        <v>Adult</v>
      </c>
      <c r="M754" s="2" t="str">
        <f>_xlfn.XLOOKUP(Table1[[#This Row],[Rating Category]],Recommendation!A$2:A$6,Recommendation!B$2:B$6)</f>
        <v>Restricted</v>
      </c>
      <c r="N754" s="2">
        <v>95</v>
      </c>
      <c r="O754" s="2" t="str" cm="1">
        <f t="array" ref="O754">_xlfn.IFS(Table1[[#This Row],[Duration]]&lt;90,"Short",Table1[[#This Row],[Duration]]&lt;180,"Medium",Table1[[#This Row],[Duration]]&lt;=240,"Long",TRUE,"Seasons")</f>
        <v>Medium</v>
      </c>
      <c r="P754" s="3" t="s">
        <v>72</v>
      </c>
    </row>
    <row r="755" spans="1:16" ht="56">
      <c r="A755" s="2" t="s">
        <v>3567</v>
      </c>
      <c r="B755" s="2" t="s">
        <v>0</v>
      </c>
      <c r="C755" s="3" t="s">
        <v>3568</v>
      </c>
      <c r="D755" s="3" t="s">
        <v>3569</v>
      </c>
      <c r="E755" s="3" t="s">
        <v>3570</v>
      </c>
      <c r="F755" s="3" t="s">
        <v>1155</v>
      </c>
      <c r="G755" s="7" t="s">
        <v>3571</v>
      </c>
      <c r="H755" s="4">
        <v>2021</v>
      </c>
      <c r="I755" s="2">
        <v>2019</v>
      </c>
      <c r="J755" s="2">
        <f ca="1">YEAR(TODAY())-Table1[[#This Row],[Release_year]]</f>
        <v>7</v>
      </c>
      <c r="K755" s="2" t="s">
        <v>29</v>
      </c>
      <c r="L755" s="2" t="str">
        <f>_xlfn.XLOOKUP(Table1[[#This Row],[Rating]],Ratings!A$2:A$15,Ratings!B$2:B$15)</f>
        <v>Teen</v>
      </c>
      <c r="M755" s="2" t="str">
        <f>_xlfn.XLOOKUP(Table1[[#This Row],[Rating Category]],Recommendation!A$2:A$6,Recommendation!B$2:B$6)</f>
        <v>Guidance</v>
      </c>
      <c r="N755" s="2">
        <v>96</v>
      </c>
      <c r="O755" s="2" t="str" cm="1">
        <f t="array" ref="O755">_xlfn.IFS(Table1[[#This Row],[Duration]]&lt;90,"Short",Table1[[#This Row],[Duration]]&lt;180,"Medium",Table1[[#This Row],[Duration]]&lt;=240,"Long",TRUE,"Seasons")</f>
        <v>Medium</v>
      </c>
      <c r="P755" s="3" t="s">
        <v>56</v>
      </c>
    </row>
    <row r="756" spans="1:16" ht="14">
      <c r="A756" s="2" t="s">
        <v>3572</v>
      </c>
      <c r="B756" s="2" t="s">
        <v>0</v>
      </c>
      <c r="C756" s="3" t="s">
        <v>3573</v>
      </c>
      <c r="D756" s="3" t="s">
        <v>3574</v>
      </c>
      <c r="E756" s="3" t="s">
        <v>3575</v>
      </c>
      <c r="F756" s="3" t="s">
        <v>28</v>
      </c>
      <c r="G756" s="7" t="s">
        <v>3571</v>
      </c>
      <c r="H756" s="4">
        <v>2021</v>
      </c>
      <c r="I756" s="2">
        <v>2020</v>
      </c>
      <c r="J756" s="2">
        <f ca="1">YEAR(TODAY())-Table1[[#This Row],[Release_year]]</f>
        <v>6</v>
      </c>
      <c r="K756" s="2" t="s">
        <v>7</v>
      </c>
      <c r="L756" s="2" t="str">
        <f>_xlfn.XLOOKUP(Table1[[#This Row],[Rating]],Ratings!A$2:A$15,Ratings!B$2:B$15)</f>
        <v>Adult</v>
      </c>
      <c r="M756" s="2" t="str">
        <f>_xlfn.XLOOKUP(Table1[[#This Row],[Rating Category]],Recommendation!A$2:A$6,Recommendation!B$2:B$6)</f>
        <v>Restricted</v>
      </c>
      <c r="N756" s="2">
        <v>66</v>
      </c>
      <c r="O756" s="2" t="str" cm="1">
        <f t="array" ref="O756">_xlfn.IFS(Table1[[#This Row],[Duration]]&lt;90,"Short",Table1[[#This Row],[Duration]]&lt;180,"Medium",Table1[[#This Row],[Duration]]&lt;=240,"Long",TRUE,"Seasons")</f>
        <v>Short</v>
      </c>
      <c r="P756" s="3" t="s">
        <v>683</v>
      </c>
    </row>
    <row r="757" spans="1:16" ht="56">
      <c r="A757" s="2" t="s">
        <v>3576</v>
      </c>
      <c r="B757" s="2" t="s">
        <v>0</v>
      </c>
      <c r="C757" s="3" t="s">
        <v>3577</v>
      </c>
      <c r="D757" s="3" t="s">
        <v>3578</v>
      </c>
      <c r="E757" s="3" t="s">
        <v>3579</v>
      </c>
      <c r="F757" s="3" t="s">
        <v>1</v>
      </c>
      <c r="G757" s="7" t="s">
        <v>3580</v>
      </c>
      <c r="H757" s="4">
        <v>2021</v>
      </c>
      <c r="I757" s="2">
        <v>2012</v>
      </c>
      <c r="J757" s="2">
        <f ca="1">YEAR(TODAY())-Table1[[#This Row],[Release_year]]</f>
        <v>14</v>
      </c>
      <c r="K757" s="2" t="s">
        <v>2</v>
      </c>
      <c r="L757" s="2" t="str">
        <f>_xlfn.XLOOKUP(Table1[[#This Row],[Rating]],Ratings!A$2:A$15,Ratings!B$2:B$15)</f>
        <v>Teen</v>
      </c>
      <c r="M757" s="2" t="str">
        <f>_xlfn.XLOOKUP(Table1[[#This Row],[Rating Category]],Recommendation!A$2:A$6,Recommendation!B$2:B$6)</f>
        <v>Guidance</v>
      </c>
      <c r="N757" s="2">
        <v>112</v>
      </c>
      <c r="O757" s="2" t="str" cm="1">
        <f t="array" ref="O757">_xlfn.IFS(Table1[[#This Row],[Duration]]&lt;90,"Short",Table1[[#This Row],[Duration]]&lt;180,"Medium",Table1[[#This Row],[Duration]]&lt;=240,"Long",TRUE,"Seasons")</f>
        <v>Medium</v>
      </c>
      <c r="P757" s="3" t="s">
        <v>251</v>
      </c>
    </row>
    <row r="758" spans="1:16" ht="56">
      <c r="A758" s="2" t="s">
        <v>3582</v>
      </c>
      <c r="B758" s="2" t="s">
        <v>0</v>
      </c>
      <c r="C758" s="3" t="s">
        <v>3583</v>
      </c>
      <c r="D758" s="3" t="s">
        <v>3584</v>
      </c>
      <c r="E758" s="3" t="s">
        <v>3585</v>
      </c>
      <c r="F758" s="3" t="s">
        <v>1</v>
      </c>
      <c r="G758" s="7" t="s">
        <v>3581</v>
      </c>
      <c r="H758" s="4">
        <v>2021</v>
      </c>
      <c r="I758" s="2">
        <v>2020</v>
      </c>
      <c r="J758" s="2">
        <f ca="1">YEAR(TODAY())-Table1[[#This Row],[Release_year]]</f>
        <v>6</v>
      </c>
      <c r="K758" s="2" t="s">
        <v>124</v>
      </c>
      <c r="L758" s="2" t="str">
        <f>_xlfn.XLOOKUP(Table1[[#This Row],[Rating]],Ratings!A$2:A$15,Ratings!B$2:B$15)</f>
        <v>Adult</v>
      </c>
      <c r="M758" s="2" t="str">
        <f>_xlfn.XLOOKUP(Table1[[#This Row],[Rating Category]],Recommendation!A$2:A$6,Recommendation!B$2:B$6)</f>
        <v>Restricted</v>
      </c>
      <c r="N758" s="2">
        <v>84</v>
      </c>
      <c r="O758" s="2" t="str" cm="1">
        <f t="array" ref="O758">_xlfn.IFS(Table1[[#This Row],[Duration]]&lt;90,"Short",Table1[[#This Row],[Duration]]&lt;180,"Medium",Table1[[#This Row],[Duration]]&lt;=240,"Long",TRUE,"Seasons")</f>
        <v>Short</v>
      </c>
      <c r="P758" s="3" t="s">
        <v>72</v>
      </c>
    </row>
    <row r="759" spans="1:16" ht="56">
      <c r="A759" s="2" t="s">
        <v>3586</v>
      </c>
      <c r="B759" s="2" t="s">
        <v>0</v>
      </c>
      <c r="C759" s="3" t="s">
        <v>3587</v>
      </c>
      <c r="D759" s="3" t="s">
        <v>3588</v>
      </c>
      <c r="E759" s="3" t="s">
        <v>3589</v>
      </c>
      <c r="F759" s="3" t="s">
        <v>1</v>
      </c>
      <c r="G759" s="7" t="s">
        <v>3581</v>
      </c>
      <c r="H759" s="4">
        <v>2021</v>
      </c>
      <c r="I759" s="2">
        <v>2020</v>
      </c>
      <c r="J759" s="2">
        <f ca="1">YEAR(TODAY())-Table1[[#This Row],[Release_year]]</f>
        <v>6</v>
      </c>
      <c r="K759" s="2" t="s">
        <v>124</v>
      </c>
      <c r="L759" s="2" t="str">
        <f>_xlfn.XLOOKUP(Table1[[#This Row],[Rating]],Ratings!A$2:A$15,Ratings!B$2:B$15)</f>
        <v>Adult</v>
      </c>
      <c r="M759" s="2" t="str">
        <f>_xlfn.XLOOKUP(Table1[[#This Row],[Rating Category]],Recommendation!A$2:A$6,Recommendation!B$2:B$6)</f>
        <v>Restricted</v>
      </c>
      <c r="N759" s="2">
        <v>94</v>
      </c>
      <c r="O759" s="2" t="str" cm="1">
        <f t="array" ref="O759">_xlfn.IFS(Table1[[#This Row],[Duration]]&lt;90,"Short",Table1[[#This Row],[Duration]]&lt;180,"Medium",Table1[[#This Row],[Duration]]&lt;=240,"Long",TRUE,"Seasons")</f>
        <v>Medium</v>
      </c>
      <c r="P759" s="3" t="s">
        <v>2750</v>
      </c>
    </row>
    <row r="760" spans="1:16" ht="42">
      <c r="A760" s="2" t="s">
        <v>3590</v>
      </c>
      <c r="B760" s="2" t="s">
        <v>0</v>
      </c>
      <c r="C760" s="3" t="s">
        <v>3591</v>
      </c>
      <c r="D760" s="3" t="s">
        <v>3592</v>
      </c>
      <c r="E760" s="3" t="s">
        <v>3593</v>
      </c>
      <c r="F760" s="3" t="s">
        <v>1160</v>
      </c>
      <c r="G760" s="7" t="s">
        <v>3581</v>
      </c>
      <c r="H760" s="4">
        <v>2021</v>
      </c>
      <c r="I760" s="2">
        <v>2006</v>
      </c>
      <c r="J760" s="2">
        <f ca="1">YEAR(TODAY())-Table1[[#This Row],[Release_year]]</f>
        <v>20</v>
      </c>
      <c r="K760" s="2" t="s">
        <v>45</v>
      </c>
      <c r="L760" s="2" t="str">
        <f>_xlfn.XLOOKUP(Table1[[#This Row],[Rating]],Ratings!A$2:A$15,Ratings!B$2:B$15)</f>
        <v>Family</v>
      </c>
      <c r="M760" s="2" t="str">
        <f>_xlfn.XLOOKUP(Table1[[#This Row],[Rating Category]],Recommendation!A$2:A$6,Recommendation!B$2:B$6)</f>
        <v>Guidance</v>
      </c>
      <c r="N760" s="2">
        <v>98</v>
      </c>
      <c r="O760" s="2" t="str" cm="1">
        <f t="array" ref="O760">_xlfn.IFS(Table1[[#This Row],[Duration]]&lt;90,"Short",Table1[[#This Row],[Duration]]&lt;180,"Medium",Table1[[#This Row],[Duration]]&lt;=240,"Long",TRUE,"Seasons")</f>
        <v>Medium</v>
      </c>
      <c r="P760" s="3" t="s">
        <v>863</v>
      </c>
    </row>
    <row r="761" spans="1:16" ht="42">
      <c r="A761" s="2" t="s">
        <v>3594</v>
      </c>
      <c r="B761" s="2" t="s">
        <v>4</v>
      </c>
      <c r="C761" s="3" t="s">
        <v>3595</v>
      </c>
      <c r="D761" s="3" t="s">
        <v>3596</v>
      </c>
      <c r="E761" s="3" t="s">
        <v>3597</v>
      </c>
      <c r="F761" s="3" t="s">
        <v>13</v>
      </c>
      <c r="G761" s="7" t="s">
        <v>3581</v>
      </c>
      <c r="H761" s="4">
        <v>2021</v>
      </c>
      <c r="I761" s="2">
        <v>2020</v>
      </c>
      <c r="J761" s="2">
        <f ca="1">YEAR(TODAY())-Table1[[#This Row],[Release_year]]</f>
        <v>6</v>
      </c>
      <c r="K761" s="2" t="s">
        <v>7</v>
      </c>
      <c r="L761" s="2" t="str">
        <f>_xlfn.XLOOKUP(Table1[[#This Row],[Rating]],Ratings!A$2:A$15,Ratings!B$2:B$15)</f>
        <v>Adult</v>
      </c>
      <c r="M761" s="2" t="str">
        <f>_xlfn.XLOOKUP(Table1[[#This Row],[Rating Category]],Recommendation!A$2:A$6,Recommendation!B$2:B$6)</f>
        <v>Restricted</v>
      </c>
      <c r="N761" s="2" t="s">
        <v>11</v>
      </c>
      <c r="O761" s="2" t="str" cm="1">
        <f t="array" ref="O761">_xlfn.IFS(Table1[[#This Row],[Duration]]&lt;90,"Short",Table1[[#This Row],[Duration]]&lt;180,"Medium",Table1[[#This Row],[Duration]]&lt;=240,"Long",TRUE,"Seasons")</f>
        <v>Seasons</v>
      </c>
      <c r="P761" s="3" t="s">
        <v>134</v>
      </c>
    </row>
    <row r="762" spans="1:16" ht="70">
      <c r="A762" s="2" t="s">
        <v>3598</v>
      </c>
      <c r="B762" s="2" t="s">
        <v>0</v>
      </c>
      <c r="C762" s="3" t="s">
        <v>3599</v>
      </c>
      <c r="D762" s="3" t="s">
        <v>3592</v>
      </c>
      <c r="E762" s="3" t="s">
        <v>3600</v>
      </c>
      <c r="F762" s="3" t="s">
        <v>1160</v>
      </c>
      <c r="G762" s="7" t="s">
        <v>3581</v>
      </c>
      <c r="H762" s="4">
        <v>2021</v>
      </c>
      <c r="I762" s="2">
        <v>2004</v>
      </c>
      <c r="J762" s="2">
        <f ca="1">YEAR(TODAY())-Table1[[#This Row],[Release_year]]</f>
        <v>22</v>
      </c>
      <c r="K762" s="2" t="s">
        <v>45</v>
      </c>
      <c r="L762" s="2" t="str">
        <f>_xlfn.XLOOKUP(Table1[[#This Row],[Rating]],Ratings!A$2:A$15,Ratings!B$2:B$15)</f>
        <v>Family</v>
      </c>
      <c r="M762" s="2" t="str">
        <f>_xlfn.XLOOKUP(Table1[[#This Row],[Rating Category]],Recommendation!A$2:A$6,Recommendation!B$2:B$6)</f>
        <v>Guidance</v>
      </c>
      <c r="N762" s="2">
        <v>85</v>
      </c>
      <c r="O762" s="2" t="str" cm="1">
        <f t="array" ref="O762">_xlfn.IFS(Table1[[#This Row],[Duration]]&lt;90,"Short",Table1[[#This Row],[Duration]]&lt;180,"Medium",Table1[[#This Row],[Duration]]&lt;=240,"Long",TRUE,"Seasons")</f>
        <v>Short</v>
      </c>
      <c r="P762" s="3" t="s">
        <v>23</v>
      </c>
    </row>
    <row r="763" spans="1:16" ht="56">
      <c r="A763" s="2" t="s">
        <v>3601</v>
      </c>
      <c r="B763" s="2" t="s">
        <v>0</v>
      </c>
      <c r="C763" s="3" t="s">
        <v>3602</v>
      </c>
      <c r="D763" s="3" t="s">
        <v>3592</v>
      </c>
      <c r="E763" s="3" t="s">
        <v>3603</v>
      </c>
      <c r="F763" s="3" t="s">
        <v>1160</v>
      </c>
      <c r="G763" s="7" t="s">
        <v>3581</v>
      </c>
      <c r="H763" s="4">
        <v>2021</v>
      </c>
      <c r="I763" s="2">
        <v>2009</v>
      </c>
      <c r="J763" s="2">
        <f ca="1">YEAR(TODAY())-Table1[[#This Row],[Release_year]]</f>
        <v>17</v>
      </c>
      <c r="K763" s="2" t="s">
        <v>29</v>
      </c>
      <c r="L763" s="2" t="str">
        <f>_xlfn.XLOOKUP(Table1[[#This Row],[Rating]],Ratings!A$2:A$15,Ratings!B$2:B$15)</f>
        <v>Teen</v>
      </c>
      <c r="M763" s="2" t="str">
        <f>_xlfn.XLOOKUP(Table1[[#This Row],[Rating Category]],Recommendation!A$2:A$6,Recommendation!B$2:B$6)</f>
        <v>Guidance</v>
      </c>
      <c r="N763" s="2">
        <v>120</v>
      </c>
      <c r="O763" s="2" t="str" cm="1">
        <f t="array" ref="O763">_xlfn.IFS(Table1[[#This Row],[Duration]]&lt;90,"Short",Table1[[#This Row],[Duration]]&lt;180,"Medium",Table1[[#This Row],[Duration]]&lt;=240,"Long",TRUE,"Seasons")</f>
        <v>Medium</v>
      </c>
      <c r="P763" s="3" t="s">
        <v>218</v>
      </c>
    </row>
    <row r="764" spans="1:16" ht="56">
      <c r="A764" s="2" t="s">
        <v>3604</v>
      </c>
      <c r="B764" s="2" t="s">
        <v>0</v>
      </c>
      <c r="C764" s="3" t="s">
        <v>3605</v>
      </c>
      <c r="D764" s="3" t="s">
        <v>3606</v>
      </c>
      <c r="E764" s="3" t="s">
        <v>3607</v>
      </c>
      <c r="F764" s="3" t="s">
        <v>682</v>
      </c>
      <c r="G764" s="7" t="s">
        <v>3608</v>
      </c>
      <c r="H764" s="4">
        <v>2021</v>
      </c>
      <c r="I764" s="2">
        <v>2020</v>
      </c>
      <c r="J764" s="2">
        <f ca="1">YEAR(TODAY())-Table1[[#This Row],[Release_year]]</f>
        <v>6</v>
      </c>
      <c r="K764" s="2" t="s">
        <v>29</v>
      </c>
      <c r="L764" s="2" t="str">
        <f>_xlfn.XLOOKUP(Table1[[#This Row],[Rating]],Ratings!A$2:A$15,Ratings!B$2:B$15)</f>
        <v>Teen</v>
      </c>
      <c r="M764" s="2" t="str">
        <f>_xlfn.XLOOKUP(Table1[[#This Row],[Rating Category]],Recommendation!A$2:A$6,Recommendation!B$2:B$6)</f>
        <v>Guidance</v>
      </c>
      <c r="N764" s="2">
        <v>83</v>
      </c>
      <c r="O764" s="2" t="str" cm="1">
        <f t="array" ref="O764">_xlfn.IFS(Table1[[#This Row],[Duration]]&lt;90,"Short",Table1[[#This Row],[Duration]]&lt;180,"Medium",Table1[[#This Row],[Duration]]&lt;=240,"Long",TRUE,"Seasons")</f>
        <v>Short</v>
      </c>
      <c r="P764" s="3" t="s">
        <v>192</v>
      </c>
    </row>
    <row r="765" spans="1:16" ht="56">
      <c r="A765" s="2" t="s">
        <v>3609</v>
      </c>
      <c r="B765" s="2" t="s">
        <v>0</v>
      </c>
      <c r="C765" s="3" t="s">
        <v>3610</v>
      </c>
      <c r="D765" s="3" t="s">
        <v>3611</v>
      </c>
      <c r="E765" s="3" t="s">
        <v>3612</v>
      </c>
      <c r="F765" s="3" t="s">
        <v>404</v>
      </c>
      <c r="G765" s="7" t="s">
        <v>3608</v>
      </c>
      <c r="H765" s="4">
        <v>2021</v>
      </c>
      <c r="I765" s="2">
        <v>2018</v>
      </c>
      <c r="J765" s="2">
        <f ca="1">YEAR(TODAY())-Table1[[#This Row],[Release_year]]</f>
        <v>8</v>
      </c>
      <c r="K765" s="2" t="s">
        <v>124</v>
      </c>
      <c r="L765" s="2" t="str">
        <f>_xlfn.XLOOKUP(Table1[[#This Row],[Rating]],Ratings!A$2:A$15,Ratings!B$2:B$15)</f>
        <v>Adult</v>
      </c>
      <c r="M765" s="2" t="str">
        <f>_xlfn.XLOOKUP(Table1[[#This Row],[Rating Category]],Recommendation!A$2:A$6,Recommendation!B$2:B$6)</f>
        <v>Restricted</v>
      </c>
      <c r="N765" s="2">
        <v>94</v>
      </c>
      <c r="O765" s="2" t="str" cm="1">
        <f t="array" ref="O765">_xlfn.IFS(Table1[[#This Row],[Duration]]&lt;90,"Short",Table1[[#This Row],[Duration]]&lt;180,"Medium",Table1[[#This Row],[Duration]]&lt;=240,"Long",TRUE,"Seasons")</f>
        <v>Medium</v>
      </c>
      <c r="P765" s="3" t="s">
        <v>125</v>
      </c>
    </row>
    <row r="766" spans="1:16" ht="56">
      <c r="A766" s="2" t="s">
        <v>3613</v>
      </c>
      <c r="B766" s="2" t="s">
        <v>0</v>
      </c>
      <c r="C766" s="3" t="s">
        <v>3614</v>
      </c>
      <c r="D766" s="3" t="s">
        <v>3615</v>
      </c>
      <c r="E766" s="3" t="s">
        <v>3616</v>
      </c>
      <c r="F766" s="3" t="s">
        <v>1064</v>
      </c>
      <c r="G766" s="7" t="s">
        <v>3608</v>
      </c>
      <c r="H766" s="4">
        <v>2021</v>
      </c>
      <c r="I766" s="2">
        <v>2019</v>
      </c>
      <c r="J766" s="2">
        <f ca="1">YEAR(TODAY())-Table1[[#This Row],[Release_year]]</f>
        <v>7</v>
      </c>
      <c r="K766" s="2" t="s">
        <v>29</v>
      </c>
      <c r="L766" s="2" t="str">
        <f>_xlfn.XLOOKUP(Table1[[#This Row],[Rating]],Ratings!A$2:A$15,Ratings!B$2:B$15)</f>
        <v>Teen</v>
      </c>
      <c r="M766" s="2" t="str">
        <f>_xlfn.XLOOKUP(Table1[[#This Row],[Rating Category]],Recommendation!A$2:A$6,Recommendation!B$2:B$6)</f>
        <v>Guidance</v>
      </c>
      <c r="N766" s="2">
        <v>102</v>
      </c>
      <c r="O766" s="2" t="str" cm="1">
        <f t="array" ref="O766">_xlfn.IFS(Table1[[#This Row],[Duration]]&lt;90,"Short",Table1[[#This Row],[Duration]]&lt;180,"Medium",Table1[[#This Row],[Duration]]&lt;=240,"Long",TRUE,"Seasons")</f>
        <v>Medium</v>
      </c>
      <c r="P766" s="3" t="s">
        <v>218</v>
      </c>
    </row>
    <row r="767" spans="1:16" ht="56">
      <c r="A767" s="2" t="s">
        <v>3617</v>
      </c>
      <c r="B767" s="2" t="s">
        <v>0</v>
      </c>
      <c r="C767" s="3" t="s">
        <v>3618</v>
      </c>
      <c r="D767" s="3" t="s">
        <v>1498</v>
      </c>
      <c r="E767" s="3" t="s">
        <v>3619</v>
      </c>
      <c r="F767" s="3" t="s">
        <v>1500</v>
      </c>
      <c r="G767" s="7" t="s">
        <v>3608</v>
      </c>
      <c r="H767" s="4">
        <v>2021</v>
      </c>
      <c r="I767" s="2">
        <v>2017</v>
      </c>
      <c r="J767" s="2">
        <f ca="1">YEAR(TODAY())-Table1[[#This Row],[Release_year]]</f>
        <v>9</v>
      </c>
      <c r="K767" s="2" t="s">
        <v>29</v>
      </c>
      <c r="L767" s="2" t="str">
        <f>_xlfn.XLOOKUP(Table1[[#This Row],[Rating]],Ratings!A$2:A$15,Ratings!B$2:B$15)</f>
        <v>Teen</v>
      </c>
      <c r="M767" s="2" t="str">
        <f>_xlfn.XLOOKUP(Table1[[#This Row],[Rating Category]],Recommendation!A$2:A$6,Recommendation!B$2:B$6)</f>
        <v>Guidance</v>
      </c>
      <c r="N767" s="2">
        <v>111</v>
      </c>
      <c r="O767" s="2" t="str" cm="1">
        <f t="array" ref="O767">_xlfn.IFS(Table1[[#This Row],[Duration]]&lt;90,"Short",Table1[[#This Row],[Duration]]&lt;180,"Medium",Table1[[#This Row],[Duration]]&lt;=240,"Long",TRUE,"Seasons")</f>
        <v>Medium</v>
      </c>
      <c r="P767" s="3" t="s">
        <v>63</v>
      </c>
    </row>
    <row r="768" spans="1:16" ht="42">
      <c r="A768" s="2" t="s">
        <v>3620</v>
      </c>
      <c r="B768" s="2" t="s">
        <v>0</v>
      </c>
      <c r="C768" s="3" t="s">
        <v>3621</v>
      </c>
      <c r="D768" s="3" t="s">
        <v>274</v>
      </c>
      <c r="E768" s="3" t="s">
        <v>3622</v>
      </c>
      <c r="F768" s="3" t="s">
        <v>1500</v>
      </c>
      <c r="G768" s="7" t="s">
        <v>3608</v>
      </c>
      <c r="H768" s="4">
        <v>2021</v>
      </c>
      <c r="I768" s="2">
        <v>2019</v>
      </c>
      <c r="J768" s="2">
        <f ca="1">YEAR(TODAY())-Table1[[#This Row],[Release_year]]</f>
        <v>7</v>
      </c>
      <c r="K768" s="2" t="s">
        <v>29</v>
      </c>
      <c r="L768" s="2" t="str">
        <f>_xlfn.XLOOKUP(Table1[[#This Row],[Rating]],Ratings!A$2:A$15,Ratings!B$2:B$15)</f>
        <v>Teen</v>
      </c>
      <c r="M768" s="2" t="str">
        <f>_xlfn.XLOOKUP(Table1[[#This Row],[Rating Category]],Recommendation!A$2:A$6,Recommendation!B$2:B$6)</f>
        <v>Guidance</v>
      </c>
      <c r="N768" s="2">
        <v>90</v>
      </c>
      <c r="O768" s="2" t="str" cm="1">
        <f t="array" ref="O768">_xlfn.IFS(Table1[[#This Row],[Duration]]&lt;90,"Short",Table1[[#This Row],[Duration]]&lt;180,"Medium",Table1[[#This Row],[Duration]]&lt;=240,"Long",TRUE,"Seasons")</f>
        <v>Medium</v>
      </c>
      <c r="P768" s="3" t="s">
        <v>1133</v>
      </c>
    </row>
    <row r="769" spans="1:16" ht="42">
      <c r="A769" s="2" t="s">
        <v>3623</v>
      </c>
      <c r="B769" s="2" t="s">
        <v>4</v>
      </c>
      <c r="C769" s="3" t="s">
        <v>3624</v>
      </c>
      <c r="D769" s="3" t="s">
        <v>3625</v>
      </c>
      <c r="E769" s="3" t="s">
        <v>3626</v>
      </c>
      <c r="F769" s="3" t="s">
        <v>1</v>
      </c>
      <c r="G769" s="7" t="s">
        <v>3608</v>
      </c>
      <c r="H769" s="4">
        <v>2021</v>
      </c>
      <c r="I769" s="2">
        <v>2020</v>
      </c>
      <c r="J769" s="2">
        <f ca="1">YEAR(TODAY())-Table1[[#This Row],[Release_year]]</f>
        <v>6</v>
      </c>
      <c r="K769" s="2" t="s">
        <v>7</v>
      </c>
      <c r="L769" s="2" t="str">
        <f>_xlfn.XLOOKUP(Table1[[#This Row],[Rating]],Ratings!A$2:A$15,Ratings!B$2:B$15)</f>
        <v>Adult</v>
      </c>
      <c r="M769" s="2" t="str">
        <f>_xlfn.XLOOKUP(Table1[[#This Row],[Rating Category]],Recommendation!A$2:A$6,Recommendation!B$2:B$6)</f>
        <v>Restricted</v>
      </c>
      <c r="N769" s="2" t="s">
        <v>11</v>
      </c>
      <c r="O769" s="2" t="str" cm="1">
        <f t="array" ref="O769">_xlfn.IFS(Table1[[#This Row],[Duration]]&lt;90,"Short",Table1[[#This Row],[Duration]]&lt;180,"Medium",Table1[[#This Row],[Duration]]&lt;=240,"Long",TRUE,"Seasons")</f>
        <v>Seasons</v>
      </c>
      <c r="P769" s="3" t="s">
        <v>965</v>
      </c>
    </row>
    <row r="770" spans="1:16" ht="42">
      <c r="A770" s="2" t="s">
        <v>3627</v>
      </c>
      <c r="B770" s="2" t="s">
        <v>4</v>
      </c>
      <c r="C770" s="3" t="s">
        <v>3628</v>
      </c>
      <c r="D770" s="3" t="s">
        <v>3629</v>
      </c>
      <c r="E770" s="3" t="s">
        <v>3630</v>
      </c>
      <c r="F770" s="3" t="s">
        <v>750</v>
      </c>
      <c r="G770" s="7" t="s">
        <v>3631</v>
      </c>
      <c r="H770" s="4">
        <v>2021</v>
      </c>
      <c r="I770" s="2">
        <v>2020</v>
      </c>
      <c r="J770" s="2">
        <f ca="1">YEAR(TODAY())-Table1[[#This Row],[Release_year]]</f>
        <v>6</v>
      </c>
      <c r="K770" s="2" t="s">
        <v>7</v>
      </c>
      <c r="L770" s="2" t="str">
        <f>_xlfn.XLOOKUP(Table1[[#This Row],[Rating]],Ratings!A$2:A$15,Ratings!B$2:B$15)</f>
        <v>Adult</v>
      </c>
      <c r="M770" s="2" t="str">
        <f>_xlfn.XLOOKUP(Table1[[#This Row],[Rating Category]],Recommendation!A$2:A$6,Recommendation!B$2:B$6)</f>
        <v>Restricted</v>
      </c>
      <c r="N770" s="2" t="s">
        <v>11</v>
      </c>
      <c r="O770" s="2" t="str" cm="1">
        <f t="array" ref="O770">_xlfn.IFS(Table1[[#This Row],[Duration]]&lt;90,"Short",Table1[[#This Row],[Duration]]&lt;180,"Medium",Table1[[#This Row],[Duration]]&lt;=240,"Long",TRUE,"Seasons")</f>
        <v>Seasons</v>
      </c>
      <c r="P770" s="3" t="s">
        <v>182</v>
      </c>
    </row>
    <row r="771" spans="1:16" ht="56">
      <c r="A771" s="2" t="s">
        <v>3632</v>
      </c>
      <c r="B771" s="2" t="s">
        <v>0</v>
      </c>
      <c r="C771" s="3" t="s">
        <v>3633</v>
      </c>
      <c r="D771" s="3" t="s">
        <v>3634</v>
      </c>
      <c r="E771" s="3" t="s">
        <v>3635</v>
      </c>
      <c r="F771" s="3" t="s">
        <v>3636</v>
      </c>
      <c r="G771" s="7" t="s">
        <v>3631</v>
      </c>
      <c r="H771" s="4">
        <v>2021</v>
      </c>
      <c r="I771" s="2">
        <v>2012</v>
      </c>
      <c r="J771" s="2">
        <f ca="1">YEAR(TODAY())-Table1[[#This Row],[Release_year]]</f>
        <v>14</v>
      </c>
      <c r="K771" s="2" t="s">
        <v>7</v>
      </c>
      <c r="L771" s="2" t="str">
        <f>_xlfn.XLOOKUP(Table1[[#This Row],[Rating]],Ratings!A$2:A$15,Ratings!B$2:B$15)</f>
        <v>Adult</v>
      </c>
      <c r="M771" s="2" t="str">
        <f>_xlfn.XLOOKUP(Table1[[#This Row],[Rating Category]],Recommendation!A$2:A$6,Recommendation!B$2:B$6)</f>
        <v>Restricted</v>
      </c>
      <c r="N771" s="2">
        <v>110</v>
      </c>
      <c r="O771" s="2" t="str" cm="1">
        <f t="array" ref="O771">_xlfn.IFS(Table1[[#This Row],[Duration]]&lt;90,"Short",Table1[[#This Row],[Duration]]&lt;180,"Medium",Table1[[#This Row],[Duration]]&lt;=240,"Long",TRUE,"Seasons")</f>
        <v>Medium</v>
      </c>
      <c r="P771" s="3" t="s">
        <v>1794</v>
      </c>
    </row>
    <row r="772" spans="1:16" ht="70">
      <c r="A772" s="2" t="s">
        <v>3637</v>
      </c>
      <c r="B772" s="2" t="s">
        <v>0</v>
      </c>
      <c r="C772" s="3" t="s">
        <v>3638</v>
      </c>
      <c r="D772" s="3" t="s">
        <v>3639</v>
      </c>
      <c r="E772" s="3" t="s">
        <v>3640</v>
      </c>
      <c r="F772" s="3" t="s">
        <v>1</v>
      </c>
      <c r="G772" s="7" t="s">
        <v>3631</v>
      </c>
      <c r="H772" s="4">
        <v>2021</v>
      </c>
      <c r="I772" s="2">
        <v>2016</v>
      </c>
      <c r="J772" s="2">
        <f ca="1">YEAR(TODAY())-Table1[[#This Row],[Release_year]]</f>
        <v>10</v>
      </c>
      <c r="K772" s="2" t="s">
        <v>2</v>
      </c>
      <c r="L772" s="2" t="str">
        <f>_xlfn.XLOOKUP(Table1[[#This Row],[Rating]],Ratings!A$2:A$15,Ratings!B$2:B$15)</f>
        <v>Teen</v>
      </c>
      <c r="M772" s="2" t="str">
        <f>_xlfn.XLOOKUP(Table1[[#This Row],[Rating Category]],Recommendation!A$2:A$6,Recommendation!B$2:B$6)</f>
        <v>Guidance</v>
      </c>
      <c r="N772" s="2">
        <v>87</v>
      </c>
      <c r="O772" s="2" t="str" cm="1">
        <f t="array" ref="O772">_xlfn.IFS(Table1[[#This Row],[Duration]]&lt;90,"Short",Table1[[#This Row],[Duration]]&lt;180,"Medium",Table1[[#This Row],[Duration]]&lt;=240,"Long",TRUE,"Seasons")</f>
        <v>Short</v>
      </c>
      <c r="P772" s="3" t="s">
        <v>1368</v>
      </c>
    </row>
    <row r="773" spans="1:16" ht="84">
      <c r="A773" s="2" t="s">
        <v>3641</v>
      </c>
      <c r="B773" s="2" t="s">
        <v>0</v>
      </c>
      <c r="C773" s="3" t="s">
        <v>3642</v>
      </c>
      <c r="D773" s="3" t="s">
        <v>3643</v>
      </c>
      <c r="E773" s="3" t="s">
        <v>3644</v>
      </c>
      <c r="F773" s="3" t="s">
        <v>1</v>
      </c>
      <c r="G773" s="7" t="s">
        <v>3631</v>
      </c>
      <c r="H773" s="4">
        <v>2021</v>
      </c>
      <c r="I773" s="2">
        <v>2013</v>
      </c>
      <c r="J773" s="2">
        <f ca="1">YEAR(TODAY())-Table1[[#This Row],[Release_year]]</f>
        <v>13</v>
      </c>
      <c r="K773" s="2" t="s">
        <v>2</v>
      </c>
      <c r="L773" s="2" t="str">
        <f>_xlfn.XLOOKUP(Table1[[#This Row],[Rating]],Ratings!A$2:A$15,Ratings!B$2:B$15)</f>
        <v>Teen</v>
      </c>
      <c r="M773" s="2" t="str">
        <f>_xlfn.XLOOKUP(Table1[[#This Row],[Rating Category]],Recommendation!A$2:A$6,Recommendation!B$2:B$6)</f>
        <v>Guidance</v>
      </c>
      <c r="N773" s="2">
        <v>132</v>
      </c>
      <c r="O773" s="2" t="str" cm="1">
        <f t="array" ref="O773">_xlfn.IFS(Table1[[#This Row],[Duration]]&lt;90,"Short",Table1[[#This Row],[Duration]]&lt;180,"Medium",Table1[[#This Row],[Duration]]&lt;=240,"Long",TRUE,"Seasons")</f>
        <v>Medium</v>
      </c>
      <c r="P773" s="3" t="s">
        <v>251</v>
      </c>
    </row>
    <row r="774" spans="1:16" ht="56">
      <c r="A774" s="2" t="s">
        <v>3645</v>
      </c>
      <c r="B774" s="2" t="s">
        <v>0</v>
      </c>
      <c r="C774" s="3" t="s">
        <v>3646</v>
      </c>
      <c r="D774" s="3" t="s">
        <v>3647</v>
      </c>
      <c r="E774" s="3" t="s">
        <v>3648</v>
      </c>
      <c r="F774" s="3" t="s">
        <v>1</v>
      </c>
      <c r="G774" s="7" t="s">
        <v>3631</v>
      </c>
      <c r="H774" s="4">
        <v>2021</v>
      </c>
      <c r="I774" s="2">
        <v>2016</v>
      </c>
      <c r="J774" s="2">
        <f ca="1">YEAR(TODAY())-Table1[[#This Row],[Release_year]]</f>
        <v>10</v>
      </c>
      <c r="K774" s="2" t="s">
        <v>124</v>
      </c>
      <c r="L774" s="2" t="str">
        <f>_xlfn.XLOOKUP(Table1[[#This Row],[Rating]],Ratings!A$2:A$15,Ratings!B$2:B$15)</f>
        <v>Adult</v>
      </c>
      <c r="M774" s="2" t="str">
        <f>_xlfn.XLOOKUP(Table1[[#This Row],[Rating Category]],Recommendation!A$2:A$6,Recommendation!B$2:B$6)</f>
        <v>Restricted</v>
      </c>
      <c r="N774" s="2">
        <v>117</v>
      </c>
      <c r="O774" s="2" t="str" cm="1">
        <f t="array" ref="O774">_xlfn.IFS(Table1[[#This Row],[Duration]]&lt;90,"Short",Table1[[#This Row],[Duration]]&lt;180,"Medium",Table1[[#This Row],[Duration]]&lt;=240,"Long",TRUE,"Seasons")</f>
        <v>Medium</v>
      </c>
      <c r="P774" s="3" t="s">
        <v>131</v>
      </c>
    </row>
    <row r="775" spans="1:16" ht="28">
      <c r="A775" s="2" t="s">
        <v>3649</v>
      </c>
      <c r="B775" s="2" t="s">
        <v>0</v>
      </c>
      <c r="C775" s="3" t="s">
        <v>3650</v>
      </c>
      <c r="D775" s="3" t="s">
        <v>3651</v>
      </c>
      <c r="E775" s="3" t="s">
        <v>3651</v>
      </c>
      <c r="F775" s="3" t="s">
        <v>13</v>
      </c>
      <c r="G775" s="7" t="s">
        <v>3631</v>
      </c>
      <c r="H775" s="4">
        <v>2021</v>
      </c>
      <c r="I775" s="2">
        <v>2020</v>
      </c>
      <c r="J775" s="2">
        <f ca="1">YEAR(TODAY())-Table1[[#This Row],[Release_year]]</f>
        <v>6</v>
      </c>
      <c r="K775" s="2" t="s">
        <v>7</v>
      </c>
      <c r="L775" s="2" t="str">
        <f>_xlfn.XLOOKUP(Table1[[#This Row],[Rating]],Ratings!A$2:A$15,Ratings!B$2:B$15)</f>
        <v>Adult</v>
      </c>
      <c r="M775" s="2" t="str">
        <f>_xlfn.XLOOKUP(Table1[[#This Row],[Rating Category]],Recommendation!A$2:A$6,Recommendation!B$2:B$6)</f>
        <v>Restricted</v>
      </c>
      <c r="N775" s="2">
        <v>50</v>
      </c>
      <c r="O775" s="2" t="str" cm="1">
        <f t="array" ref="O775">_xlfn.IFS(Table1[[#This Row],[Duration]]&lt;90,"Short",Table1[[#This Row],[Duration]]&lt;180,"Medium",Table1[[#This Row],[Duration]]&lt;=240,"Long",TRUE,"Seasons")</f>
        <v>Short</v>
      </c>
      <c r="P775" s="3" t="s">
        <v>683</v>
      </c>
    </row>
    <row r="776" spans="1:16" ht="56">
      <c r="A776" s="2" t="s">
        <v>3653</v>
      </c>
      <c r="B776" s="2" t="s">
        <v>0</v>
      </c>
      <c r="C776" s="3" t="s">
        <v>3654</v>
      </c>
      <c r="D776" s="3" t="s">
        <v>3655</v>
      </c>
      <c r="E776" s="3" t="s">
        <v>3656</v>
      </c>
      <c r="F776" s="3" t="s">
        <v>404</v>
      </c>
      <c r="G776" s="7" t="s">
        <v>3652</v>
      </c>
      <c r="H776" s="4">
        <v>2021</v>
      </c>
      <c r="I776" s="2">
        <v>2018</v>
      </c>
      <c r="J776" s="2">
        <f ca="1">YEAR(TODAY())-Table1[[#This Row],[Release_year]]</f>
        <v>8</v>
      </c>
      <c r="K776" s="2" t="s">
        <v>124</v>
      </c>
      <c r="L776" s="2" t="str">
        <f>_xlfn.XLOOKUP(Table1[[#This Row],[Rating]],Ratings!A$2:A$15,Ratings!B$2:B$15)</f>
        <v>Adult</v>
      </c>
      <c r="M776" s="2" t="str">
        <f>_xlfn.XLOOKUP(Table1[[#This Row],[Rating Category]],Recommendation!A$2:A$6,Recommendation!B$2:B$6)</f>
        <v>Restricted</v>
      </c>
      <c r="N776" s="2">
        <v>106</v>
      </c>
      <c r="O776" s="2" t="str" cm="1">
        <f t="array" ref="O776">_xlfn.IFS(Table1[[#This Row],[Duration]]&lt;90,"Short",Table1[[#This Row],[Duration]]&lt;180,"Medium",Table1[[#This Row],[Duration]]&lt;=240,"Long",TRUE,"Seasons")</f>
        <v>Medium</v>
      </c>
      <c r="P776" s="3" t="s">
        <v>3657</v>
      </c>
    </row>
    <row r="777" spans="1:16" ht="56">
      <c r="A777" s="2" t="s">
        <v>3658</v>
      </c>
      <c r="B777" s="2" t="s">
        <v>0</v>
      </c>
      <c r="C777" s="3" t="s">
        <v>3659</v>
      </c>
      <c r="D777" s="3" t="s">
        <v>3660</v>
      </c>
      <c r="E777" s="3" t="s">
        <v>3661</v>
      </c>
      <c r="F777" s="3" t="s">
        <v>3662</v>
      </c>
      <c r="G777" s="7" t="s">
        <v>3652</v>
      </c>
      <c r="H777" s="4">
        <v>2021</v>
      </c>
      <c r="I777" s="2">
        <v>2019</v>
      </c>
      <c r="J777" s="2">
        <f ca="1">YEAR(TODAY())-Table1[[#This Row],[Release_year]]</f>
        <v>7</v>
      </c>
      <c r="K777" s="2" t="s">
        <v>29</v>
      </c>
      <c r="L777" s="2" t="str">
        <f>_xlfn.XLOOKUP(Table1[[#This Row],[Rating]],Ratings!A$2:A$15,Ratings!B$2:B$15)</f>
        <v>Teen</v>
      </c>
      <c r="M777" s="2" t="str">
        <f>_xlfn.XLOOKUP(Table1[[#This Row],[Rating Category]],Recommendation!A$2:A$6,Recommendation!B$2:B$6)</f>
        <v>Guidance</v>
      </c>
      <c r="N777" s="2">
        <v>125</v>
      </c>
      <c r="O777" s="2" t="str" cm="1">
        <f t="array" ref="O777">_xlfn.IFS(Table1[[#This Row],[Duration]]&lt;90,"Short",Table1[[#This Row],[Duration]]&lt;180,"Medium",Table1[[#This Row],[Duration]]&lt;=240,"Long",TRUE,"Seasons")</f>
        <v>Medium</v>
      </c>
      <c r="P777" s="3" t="s">
        <v>517</v>
      </c>
    </row>
    <row r="778" spans="1:16" ht="42">
      <c r="A778" s="2" t="s">
        <v>3663</v>
      </c>
      <c r="B778" s="2" t="s">
        <v>0</v>
      </c>
      <c r="C778" s="3" t="s">
        <v>3664</v>
      </c>
      <c r="D778" s="3" t="s">
        <v>3665</v>
      </c>
      <c r="E778" s="3" t="s">
        <v>3666</v>
      </c>
      <c r="F778" s="3" t="s">
        <v>1</v>
      </c>
      <c r="G778" s="7" t="s">
        <v>3667</v>
      </c>
      <c r="H778" s="4">
        <v>2021</v>
      </c>
      <c r="I778" s="2">
        <v>2020</v>
      </c>
      <c r="J778" s="2">
        <f ca="1">YEAR(TODAY())-Table1[[#This Row],[Release_year]]</f>
        <v>6</v>
      </c>
      <c r="K778" s="2" t="s">
        <v>2</v>
      </c>
      <c r="L778" s="2" t="str">
        <f>_xlfn.XLOOKUP(Table1[[#This Row],[Rating]],Ratings!A$2:A$15,Ratings!B$2:B$15)</f>
        <v>Teen</v>
      </c>
      <c r="M778" s="2" t="str">
        <f>_xlfn.XLOOKUP(Table1[[#This Row],[Rating Category]],Recommendation!A$2:A$6,Recommendation!B$2:B$6)</f>
        <v>Guidance</v>
      </c>
      <c r="N778" s="2">
        <v>107</v>
      </c>
      <c r="O778" s="2" t="str" cm="1">
        <f t="array" ref="O778">_xlfn.IFS(Table1[[#This Row],[Duration]]&lt;90,"Short",Table1[[#This Row],[Duration]]&lt;180,"Medium",Table1[[#This Row],[Duration]]&lt;=240,"Long",TRUE,"Seasons")</f>
        <v>Medium</v>
      </c>
      <c r="P778" s="3" t="s">
        <v>254</v>
      </c>
    </row>
    <row r="779" spans="1:16" ht="42">
      <c r="A779" s="2" t="s">
        <v>3669</v>
      </c>
      <c r="B779" s="2" t="s">
        <v>0</v>
      </c>
      <c r="C779" s="3" t="s">
        <v>3670</v>
      </c>
      <c r="D779" s="3" t="s">
        <v>3671</v>
      </c>
      <c r="E779" s="3" t="s">
        <v>3672</v>
      </c>
      <c r="F779" s="3" t="s">
        <v>1</v>
      </c>
      <c r="G779" s="7" t="s">
        <v>3668</v>
      </c>
      <c r="H779" s="4">
        <v>2021</v>
      </c>
      <c r="I779" s="2">
        <v>2020</v>
      </c>
      <c r="J779" s="2">
        <f ca="1">YEAR(TODAY())-Table1[[#This Row],[Release_year]]</f>
        <v>6</v>
      </c>
      <c r="K779" s="2" t="s">
        <v>2</v>
      </c>
      <c r="L779" s="2" t="str">
        <f>_xlfn.XLOOKUP(Table1[[#This Row],[Rating]],Ratings!A$2:A$15,Ratings!B$2:B$15)</f>
        <v>Teen</v>
      </c>
      <c r="M779" s="2" t="str">
        <f>_xlfn.XLOOKUP(Table1[[#This Row],[Rating Category]],Recommendation!A$2:A$6,Recommendation!B$2:B$6)</f>
        <v>Guidance</v>
      </c>
      <c r="N779" s="2">
        <v>91</v>
      </c>
      <c r="O779" s="2" t="str" cm="1">
        <f t="array" ref="O779">_xlfn.IFS(Table1[[#This Row],[Duration]]&lt;90,"Short",Table1[[#This Row],[Duration]]&lt;180,"Medium",Table1[[#This Row],[Duration]]&lt;=240,"Long",TRUE,"Seasons")</f>
        <v>Medium</v>
      </c>
      <c r="P779" s="3" t="s">
        <v>3</v>
      </c>
    </row>
    <row r="780" spans="1:16" ht="70">
      <c r="A780" s="2" t="s">
        <v>3673</v>
      </c>
      <c r="B780" s="2" t="s">
        <v>0</v>
      </c>
      <c r="C780" s="3" t="s">
        <v>3674</v>
      </c>
      <c r="D780" s="3" t="s">
        <v>3675</v>
      </c>
      <c r="E780" s="3" t="s">
        <v>3676</v>
      </c>
      <c r="F780" s="3" t="s">
        <v>1</v>
      </c>
      <c r="G780" s="7" t="s">
        <v>3668</v>
      </c>
      <c r="H780" s="4">
        <v>2021</v>
      </c>
      <c r="I780" s="2">
        <v>2020</v>
      </c>
      <c r="J780" s="2">
        <f ca="1">YEAR(TODAY())-Table1[[#This Row],[Release_year]]</f>
        <v>6</v>
      </c>
      <c r="K780" s="2" t="s">
        <v>2</v>
      </c>
      <c r="L780" s="2" t="str">
        <f>_xlfn.XLOOKUP(Table1[[#This Row],[Rating]],Ratings!A$2:A$15,Ratings!B$2:B$15)</f>
        <v>Teen</v>
      </c>
      <c r="M780" s="2" t="str">
        <f>_xlfn.XLOOKUP(Table1[[#This Row],[Rating Category]],Recommendation!A$2:A$6,Recommendation!B$2:B$6)</f>
        <v>Guidance</v>
      </c>
      <c r="N780" s="2">
        <v>132</v>
      </c>
      <c r="O780" s="2" t="str" cm="1">
        <f t="array" ref="O780">_xlfn.IFS(Table1[[#This Row],[Duration]]&lt;90,"Short",Table1[[#This Row],[Duration]]&lt;180,"Medium",Table1[[#This Row],[Duration]]&lt;=240,"Long",TRUE,"Seasons")</f>
        <v>Medium</v>
      </c>
      <c r="P780" s="3" t="s">
        <v>3677</v>
      </c>
    </row>
    <row r="781" spans="1:16" ht="56">
      <c r="A781" s="2" t="s">
        <v>3678</v>
      </c>
      <c r="B781" s="2" t="s">
        <v>0</v>
      </c>
      <c r="C781" s="3" t="s">
        <v>3679</v>
      </c>
      <c r="D781" s="3" t="s">
        <v>3680</v>
      </c>
      <c r="E781" s="3" t="s">
        <v>3681</v>
      </c>
      <c r="F781" s="3" t="s">
        <v>13</v>
      </c>
      <c r="G781" s="7" t="s">
        <v>3668</v>
      </c>
      <c r="H781" s="4">
        <v>2021</v>
      </c>
      <c r="I781" s="2">
        <v>2020</v>
      </c>
      <c r="J781" s="2">
        <f ca="1">YEAR(TODAY())-Table1[[#This Row],[Release_year]]</f>
        <v>6</v>
      </c>
      <c r="K781" s="2" t="s">
        <v>7</v>
      </c>
      <c r="L781" s="2" t="str">
        <f>_xlfn.XLOOKUP(Table1[[#This Row],[Rating]],Ratings!A$2:A$15,Ratings!B$2:B$15)</f>
        <v>Adult</v>
      </c>
      <c r="M781" s="2" t="str">
        <f>_xlfn.XLOOKUP(Table1[[#This Row],[Rating Category]],Recommendation!A$2:A$6,Recommendation!B$2:B$6)</f>
        <v>Restricted</v>
      </c>
      <c r="N781" s="2">
        <v>133</v>
      </c>
      <c r="O781" s="2" t="str" cm="1">
        <f t="array" ref="O781">_xlfn.IFS(Table1[[#This Row],[Duration]]&lt;90,"Short",Table1[[#This Row],[Duration]]&lt;180,"Medium",Table1[[#This Row],[Duration]]&lt;=240,"Long",TRUE,"Seasons")</f>
        <v>Medium</v>
      </c>
      <c r="P781" s="3" t="s">
        <v>1861</v>
      </c>
    </row>
    <row r="782" spans="1:16" ht="42">
      <c r="A782" s="2" t="s">
        <v>3683</v>
      </c>
      <c r="B782" s="2" t="s">
        <v>0</v>
      </c>
      <c r="C782" s="3" t="s">
        <v>3684</v>
      </c>
      <c r="D782" s="3" t="s">
        <v>3685</v>
      </c>
      <c r="E782" s="3" t="s">
        <v>3686</v>
      </c>
      <c r="F782" s="3" t="s">
        <v>744</v>
      </c>
      <c r="G782" s="7" t="s">
        <v>3682</v>
      </c>
      <c r="H782" s="4">
        <v>2021</v>
      </c>
      <c r="I782" s="2">
        <v>2020</v>
      </c>
      <c r="J782" s="2">
        <f ca="1">YEAR(TODAY())-Table1[[#This Row],[Release_year]]</f>
        <v>6</v>
      </c>
      <c r="K782" s="2" t="s">
        <v>7</v>
      </c>
      <c r="L782" s="2" t="str">
        <f>_xlfn.XLOOKUP(Table1[[#This Row],[Rating]],Ratings!A$2:A$15,Ratings!B$2:B$15)</f>
        <v>Adult</v>
      </c>
      <c r="M782" s="2" t="str">
        <f>_xlfn.XLOOKUP(Table1[[#This Row],[Rating Category]],Recommendation!A$2:A$6,Recommendation!B$2:B$6)</f>
        <v>Restricted</v>
      </c>
      <c r="N782" s="2">
        <v>109</v>
      </c>
      <c r="O782" s="2" t="str" cm="1">
        <f t="array" ref="O782">_xlfn.IFS(Table1[[#This Row],[Duration]]&lt;90,"Short",Table1[[#This Row],[Duration]]&lt;180,"Medium",Table1[[#This Row],[Duration]]&lt;=240,"Long",TRUE,"Seasons")</f>
        <v>Medium</v>
      </c>
      <c r="P782" s="3" t="s">
        <v>3459</v>
      </c>
    </row>
    <row r="783" spans="1:16" ht="70">
      <c r="A783" s="2" t="s">
        <v>3687</v>
      </c>
      <c r="B783" s="2" t="s">
        <v>0</v>
      </c>
      <c r="C783" s="3" t="s">
        <v>3688</v>
      </c>
      <c r="D783" s="3" t="s">
        <v>3689</v>
      </c>
      <c r="E783" s="3" t="s">
        <v>3690</v>
      </c>
      <c r="F783" s="3" t="s">
        <v>1500</v>
      </c>
      <c r="G783" s="7" t="s">
        <v>3682</v>
      </c>
      <c r="H783" s="4">
        <v>2021</v>
      </c>
      <c r="I783" s="2">
        <v>2016</v>
      </c>
      <c r="J783" s="2">
        <f ca="1">YEAR(TODAY())-Table1[[#This Row],[Release_year]]</f>
        <v>10</v>
      </c>
      <c r="K783" s="2" t="s">
        <v>181</v>
      </c>
      <c r="L783" s="2" t="str">
        <f>_xlfn.XLOOKUP(Table1[[#This Row],[Rating]],Ratings!A$2:A$15,Ratings!B$2:B$15)</f>
        <v>Family</v>
      </c>
      <c r="M783" s="2" t="str">
        <f>_xlfn.XLOOKUP(Table1[[#This Row],[Rating Category]],Recommendation!A$2:A$6,Recommendation!B$2:B$6)</f>
        <v>Guidance</v>
      </c>
      <c r="N783" s="2">
        <v>107</v>
      </c>
      <c r="O783" s="2" t="str" cm="1">
        <f t="array" ref="O783">_xlfn.IFS(Table1[[#This Row],[Duration]]&lt;90,"Short",Table1[[#This Row],[Duration]]&lt;180,"Medium",Table1[[#This Row],[Duration]]&lt;=240,"Long",TRUE,"Seasons")</f>
        <v>Medium</v>
      </c>
      <c r="P783" s="3" t="s">
        <v>1133</v>
      </c>
    </row>
    <row r="784" spans="1:16" ht="56">
      <c r="A784" s="2" t="s">
        <v>3691</v>
      </c>
      <c r="B784" s="2" t="s">
        <v>0</v>
      </c>
      <c r="C784" s="3" t="s">
        <v>3692</v>
      </c>
      <c r="D784" s="3" t="s">
        <v>1917</v>
      </c>
      <c r="E784" s="3" t="s">
        <v>3693</v>
      </c>
      <c r="F784" s="3" t="s">
        <v>1500</v>
      </c>
      <c r="G784" s="7" t="s">
        <v>3682</v>
      </c>
      <c r="H784" s="4">
        <v>2021</v>
      </c>
      <c r="I784" s="2">
        <v>2013</v>
      </c>
      <c r="J784" s="2">
        <f ca="1">YEAR(TODAY())-Table1[[#This Row],[Release_year]]</f>
        <v>13</v>
      </c>
      <c r="K784" s="2" t="s">
        <v>29</v>
      </c>
      <c r="L784" s="2" t="str">
        <f>_xlfn.XLOOKUP(Table1[[#This Row],[Rating]],Ratings!A$2:A$15,Ratings!B$2:B$15)</f>
        <v>Teen</v>
      </c>
      <c r="M784" s="2" t="str">
        <f>_xlfn.XLOOKUP(Table1[[#This Row],[Rating Category]],Recommendation!A$2:A$6,Recommendation!B$2:B$6)</f>
        <v>Guidance</v>
      </c>
      <c r="N784" s="2">
        <v>111</v>
      </c>
      <c r="O784" s="2" t="str" cm="1">
        <f t="array" ref="O784">_xlfn.IFS(Table1[[#This Row],[Duration]]&lt;90,"Short",Table1[[#This Row],[Duration]]&lt;180,"Medium",Table1[[#This Row],[Duration]]&lt;=240,"Long",TRUE,"Seasons")</f>
        <v>Medium</v>
      </c>
      <c r="P784" s="3" t="s">
        <v>218</v>
      </c>
    </row>
    <row r="785" spans="1:16" ht="56">
      <c r="A785" s="2" t="s">
        <v>3694</v>
      </c>
      <c r="B785" s="2" t="s">
        <v>0</v>
      </c>
      <c r="C785" s="3" t="s">
        <v>3695</v>
      </c>
      <c r="D785" s="3" t="s">
        <v>3634</v>
      </c>
      <c r="E785" s="3" t="s">
        <v>3696</v>
      </c>
      <c r="F785" s="3" t="s">
        <v>1500</v>
      </c>
      <c r="G785" s="7" t="s">
        <v>3682</v>
      </c>
      <c r="H785" s="4">
        <v>2021</v>
      </c>
      <c r="I785" s="2">
        <v>2019</v>
      </c>
      <c r="J785" s="2">
        <f ca="1">YEAR(TODAY())-Table1[[#This Row],[Release_year]]</f>
        <v>7</v>
      </c>
      <c r="K785" s="2" t="s">
        <v>7</v>
      </c>
      <c r="L785" s="2" t="str">
        <f>_xlfn.XLOOKUP(Table1[[#This Row],[Rating]],Ratings!A$2:A$15,Ratings!B$2:B$15)</f>
        <v>Adult</v>
      </c>
      <c r="M785" s="2" t="str">
        <f>_xlfn.XLOOKUP(Table1[[#This Row],[Rating Category]],Recommendation!A$2:A$6,Recommendation!B$2:B$6)</f>
        <v>Restricted</v>
      </c>
      <c r="N785" s="2">
        <v>108</v>
      </c>
      <c r="O785" s="2" t="str" cm="1">
        <f t="array" ref="O785">_xlfn.IFS(Table1[[#This Row],[Duration]]&lt;90,"Short",Table1[[#This Row],[Duration]]&lt;180,"Medium",Table1[[#This Row],[Duration]]&lt;=240,"Long",TRUE,"Seasons")</f>
        <v>Medium</v>
      </c>
      <c r="P785" s="3" t="s">
        <v>3207</v>
      </c>
    </row>
    <row r="786" spans="1:16" ht="70">
      <c r="A786" s="2" t="s">
        <v>3697</v>
      </c>
      <c r="B786" s="2" t="s">
        <v>0</v>
      </c>
      <c r="C786" s="3" t="s">
        <v>3698</v>
      </c>
      <c r="D786" s="3" t="s">
        <v>3634</v>
      </c>
      <c r="E786" s="3" t="s">
        <v>3699</v>
      </c>
      <c r="F786" s="3" t="s">
        <v>1500</v>
      </c>
      <c r="G786" s="7" t="s">
        <v>3700</v>
      </c>
      <c r="H786" s="4">
        <v>2021</v>
      </c>
      <c r="I786" s="2">
        <v>2019</v>
      </c>
      <c r="J786" s="2">
        <f ca="1">YEAR(TODAY())-Table1[[#This Row],[Release_year]]</f>
        <v>7</v>
      </c>
      <c r="K786" s="2" t="s">
        <v>7</v>
      </c>
      <c r="L786" s="2" t="str">
        <f>_xlfn.XLOOKUP(Table1[[#This Row],[Rating]],Ratings!A$2:A$15,Ratings!B$2:B$15)</f>
        <v>Adult</v>
      </c>
      <c r="M786" s="2" t="str">
        <f>_xlfn.XLOOKUP(Table1[[#This Row],[Rating Category]],Recommendation!A$2:A$6,Recommendation!B$2:B$6)</f>
        <v>Restricted</v>
      </c>
      <c r="N786" s="2">
        <v>105</v>
      </c>
      <c r="O786" s="2" t="str" cm="1">
        <f t="array" ref="O786">_xlfn.IFS(Table1[[#This Row],[Duration]]&lt;90,"Short",Table1[[#This Row],[Duration]]&lt;180,"Medium",Table1[[#This Row],[Duration]]&lt;=240,"Long",TRUE,"Seasons")</f>
        <v>Medium</v>
      </c>
      <c r="P786" s="3" t="s">
        <v>23</v>
      </c>
    </row>
    <row r="787" spans="1:16" ht="42">
      <c r="A787" s="2" t="s">
        <v>3701</v>
      </c>
      <c r="B787" s="2" t="s">
        <v>0</v>
      </c>
      <c r="C787" s="3" t="s">
        <v>3702</v>
      </c>
      <c r="D787" s="3" t="s">
        <v>3703</v>
      </c>
      <c r="E787" s="3" t="s">
        <v>3704</v>
      </c>
      <c r="F787" s="3" t="s">
        <v>658</v>
      </c>
      <c r="G787" s="7" t="s">
        <v>3700</v>
      </c>
      <c r="H787" s="4">
        <v>2021</v>
      </c>
      <c r="I787" s="2">
        <v>2020</v>
      </c>
      <c r="J787" s="2">
        <f ca="1">YEAR(TODAY())-Table1[[#This Row],[Release_year]]</f>
        <v>6</v>
      </c>
      <c r="K787" s="2" t="s">
        <v>29</v>
      </c>
      <c r="L787" s="2" t="str">
        <f>_xlfn.XLOOKUP(Table1[[#This Row],[Rating]],Ratings!A$2:A$15,Ratings!B$2:B$15)</f>
        <v>Teen</v>
      </c>
      <c r="M787" s="2" t="str">
        <f>_xlfn.XLOOKUP(Table1[[#This Row],[Rating Category]],Recommendation!A$2:A$6,Recommendation!B$2:B$6)</f>
        <v>Guidance</v>
      </c>
      <c r="N787" s="2">
        <v>119</v>
      </c>
      <c r="O787" s="2" t="str" cm="1">
        <f t="array" ref="O787">_xlfn.IFS(Table1[[#This Row],[Duration]]&lt;90,"Short",Table1[[#This Row],[Duration]]&lt;180,"Medium",Table1[[#This Row],[Duration]]&lt;=240,"Long",TRUE,"Seasons")</f>
        <v>Medium</v>
      </c>
      <c r="P787" s="3" t="s">
        <v>192</v>
      </c>
    </row>
    <row r="788" spans="1:16" ht="42">
      <c r="A788" s="2" t="s">
        <v>3705</v>
      </c>
      <c r="B788" s="2" t="s">
        <v>0</v>
      </c>
      <c r="C788" s="3" t="s">
        <v>3706</v>
      </c>
      <c r="D788" s="3" t="s">
        <v>3707</v>
      </c>
      <c r="E788" s="3" t="s">
        <v>3708</v>
      </c>
      <c r="F788" s="3" t="s">
        <v>3709</v>
      </c>
      <c r="G788" s="7" t="s">
        <v>3710</v>
      </c>
      <c r="H788" s="4">
        <v>2021</v>
      </c>
      <c r="I788" s="2">
        <v>2020</v>
      </c>
      <c r="J788" s="2">
        <f ca="1">YEAR(TODAY())-Table1[[#This Row],[Release_year]]</f>
        <v>6</v>
      </c>
      <c r="K788" s="2" t="s">
        <v>45</v>
      </c>
      <c r="L788" s="2" t="str">
        <f>_xlfn.XLOOKUP(Table1[[#This Row],[Rating]],Ratings!A$2:A$15,Ratings!B$2:B$15)</f>
        <v>Family</v>
      </c>
      <c r="M788" s="2" t="str">
        <f>_xlfn.XLOOKUP(Table1[[#This Row],[Rating Category]],Recommendation!A$2:A$6,Recommendation!B$2:B$6)</f>
        <v>Guidance</v>
      </c>
      <c r="N788" s="2">
        <v>104</v>
      </c>
      <c r="O788" s="2" t="str" cm="1">
        <f t="array" ref="O788">_xlfn.IFS(Table1[[#This Row],[Duration]]&lt;90,"Short",Table1[[#This Row],[Duration]]&lt;180,"Medium",Table1[[#This Row],[Duration]]&lt;=240,"Long",TRUE,"Seasons")</f>
        <v>Medium</v>
      </c>
      <c r="P788" s="3" t="s">
        <v>49</v>
      </c>
    </row>
    <row r="789" spans="1:16" ht="28">
      <c r="A789" s="2" t="s">
        <v>3711</v>
      </c>
      <c r="B789" s="2" t="s">
        <v>0</v>
      </c>
      <c r="C789" s="3" t="s">
        <v>3712</v>
      </c>
      <c r="D789" s="3" t="s">
        <v>3713</v>
      </c>
      <c r="E789" s="3" t="s">
        <v>3714</v>
      </c>
      <c r="F789" s="3" t="s">
        <v>1</v>
      </c>
      <c r="G789" s="7" t="s">
        <v>3710</v>
      </c>
      <c r="H789" s="4">
        <v>2021</v>
      </c>
      <c r="I789" s="2">
        <v>2020</v>
      </c>
      <c r="J789" s="2">
        <f ca="1">YEAR(TODAY())-Table1[[#This Row],[Release_year]]</f>
        <v>6</v>
      </c>
      <c r="K789" s="2" t="s">
        <v>16</v>
      </c>
      <c r="L789" s="2" t="str">
        <f>_xlfn.XLOOKUP(Table1[[#This Row],[Rating]],Ratings!A$2:A$15,Ratings!B$2:B$15)</f>
        <v>Family</v>
      </c>
      <c r="M789" s="2" t="str">
        <f>_xlfn.XLOOKUP(Table1[[#This Row],[Rating Category]],Recommendation!A$2:A$6,Recommendation!B$2:B$6)</f>
        <v>Guidance</v>
      </c>
      <c r="N789" s="2">
        <v>83</v>
      </c>
      <c r="O789" s="2" t="str" cm="1">
        <f t="array" ref="O789">_xlfn.IFS(Table1[[#This Row],[Duration]]&lt;90,"Short",Table1[[#This Row],[Duration]]&lt;180,"Medium",Table1[[#This Row],[Duration]]&lt;=240,"Long",TRUE,"Seasons")</f>
        <v>Short</v>
      </c>
      <c r="P789" s="3" t="s">
        <v>46</v>
      </c>
    </row>
    <row r="790" spans="1:16" ht="42">
      <c r="A790" s="2" t="s">
        <v>3716</v>
      </c>
      <c r="B790" s="2" t="s">
        <v>0</v>
      </c>
      <c r="C790" s="3" t="s">
        <v>3717</v>
      </c>
      <c r="D790" s="3" t="s">
        <v>3718</v>
      </c>
      <c r="E790" s="3" t="s">
        <v>3719</v>
      </c>
      <c r="F790" s="3" t="s">
        <v>1</v>
      </c>
      <c r="G790" s="7" t="s">
        <v>3710</v>
      </c>
      <c r="H790" s="4">
        <v>2021</v>
      </c>
      <c r="I790" s="2">
        <v>2020</v>
      </c>
      <c r="J790" s="2">
        <f ca="1">YEAR(TODAY())-Table1[[#This Row],[Release_year]]</f>
        <v>6</v>
      </c>
      <c r="K790" s="2" t="s">
        <v>87</v>
      </c>
      <c r="L790" s="2" t="str">
        <f>_xlfn.XLOOKUP(Table1[[#This Row],[Rating]],Ratings!A$2:A$15,Ratings!B$2:B$15)</f>
        <v>Kids</v>
      </c>
      <c r="M790" s="2" t="str">
        <f>_xlfn.XLOOKUP(Table1[[#This Row],[Rating Category]],Recommendation!A$2:A$6,Recommendation!B$2:B$6)</f>
        <v>Safe</v>
      </c>
      <c r="N790" s="2">
        <v>79</v>
      </c>
      <c r="O790" s="2" t="str" cm="1">
        <f t="array" ref="O790">_xlfn.IFS(Table1[[#This Row],[Duration]]&lt;90,"Short",Table1[[#This Row],[Duration]]&lt;180,"Medium",Table1[[#This Row],[Duration]]&lt;=240,"Long",TRUE,"Seasons")</f>
        <v>Short</v>
      </c>
      <c r="P790" s="3" t="s">
        <v>17</v>
      </c>
    </row>
    <row r="791" spans="1:16" ht="56">
      <c r="A791" s="2" t="s">
        <v>3720</v>
      </c>
      <c r="B791" s="2" t="s">
        <v>0</v>
      </c>
      <c r="C791" s="3" t="s">
        <v>3721</v>
      </c>
      <c r="D791" s="3" t="s">
        <v>2637</v>
      </c>
      <c r="E791" s="3" t="s">
        <v>3722</v>
      </c>
      <c r="F791" s="3" t="s">
        <v>1</v>
      </c>
      <c r="G791" s="7" t="s">
        <v>3710</v>
      </c>
      <c r="H791" s="4">
        <v>2021</v>
      </c>
      <c r="I791" s="2">
        <v>2016</v>
      </c>
      <c r="J791" s="2">
        <f ca="1">YEAR(TODAY())-Table1[[#This Row],[Release_year]]</f>
        <v>10</v>
      </c>
      <c r="K791" s="2" t="s">
        <v>124</v>
      </c>
      <c r="L791" s="2" t="str">
        <f>_xlfn.XLOOKUP(Table1[[#This Row],[Rating]],Ratings!A$2:A$15,Ratings!B$2:B$15)</f>
        <v>Adult</v>
      </c>
      <c r="M791" s="2" t="str">
        <f>_xlfn.XLOOKUP(Table1[[#This Row],[Rating Category]],Recommendation!A$2:A$6,Recommendation!B$2:B$6)</f>
        <v>Restricted</v>
      </c>
      <c r="N791" s="2">
        <v>115</v>
      </c>
      <c r="O791" s="2" t="str" cm="1">
        <f t="array" ref="O791">_xlfn.IFS(Table1[[#This Row],[Duration]]&lt;90,"Short",Table1[[#This Row],[Duration]]&lt;180,"Medium",Table1[[#This Row],[Duration]]&lt;=240,"Long",TRUE,"Seasons")</f>
        <v>Medium</v>
      </c>
      <c r="P791" s="3" t="s">
        <v>131</v>
      </c>
    </row>
    <row r="792" spans="1:16" ht="42">
      <c r="A792" s="2" t="s">
        <v>3724</v>
      </c>
      <c r="B792" s="2" t="s">
        <v>0</v>
      </c>
      <c r="C792" s="3" t="s">
        <v>3725</v>
      </c>
      <c r="D792" s="3" t="s">
        <v>2747</v>
      </c>
      <c r="E792" s="3" t="s">
        <v>3726</v>
      </c>
      <c r="F792" s="3" t="s">
        <v>1</v>
      </c>
      <c r="G792" s="7" t="s">
        <v>3723</v>
      </c>
      <c r="H792" s="4">
        <v>2021</v>
      </c>
      <c r="I792" s="2">
        <v>2020</v>
      </c>
      <c r="J792" s="2">
        <f ca="1">YEAR(TODAY())-Table1[[#This Row],[Release_year]]</f>
        <v>6</v>
      </c>
      <c r="K792" s="2" t="s">
        <v>124</v>
      </c>
      <c r="L792" s="2" t="str">
        <f>_xlfn.XLOOKUP(Table1[[#This Row],[Rating]],Ratings!A$2:A$15,Ratings!B$2:B$15)</f>
        <v>Adult</v>
      </c>
      <c r="M792" s="2" t="str">
        <f>_xlfn.XLOOKUP(Table1[[#This Row],[Rating Category]],Recommendation!A$2:A$6,Recommendation!B$2:B$6)</f>
        <v>Restricted</v>
      </c>
      <c r="N792" s="2">
        <v>97</v>
      </c>
      <c r="O792" s="2" t="str" cm="1">
        <f t="array" ref="O792">_xlfn.IFS(Table1[[#This Row],[Duration]]&lt;90,"Short",Table1[[#This Row],[Duration]]&lt;180,"Medium",Table1[[#This Row],[Duration]]&lt;=240,"Long",TRUE,"Seasons")</f>
        <v>Medium</v>
      </c>
      <c r="P792" s="3" t="s">
        <v>98</v>
      </c>
    </row>
    <row r="793" spans="1:16" ht="42">
      <c r="A793" s="2" t="s">
        <v>3728</v>
      </c>
      <c r="B793" s="2" t="s">
        <v>4</v>
      </c>
      <c r="C793" s="3" t="s">
        <v>3729</v>
      </c>
      <c r="D793" s="3" t="s">
        <v>3730</v>
      </c>
      <c r="E793" s="3" t="s">
        <v>3731</v>
      </c>
      <c r="F793" s="3" t="s">
        <v>781</v>
      </c>
      <c r="G793" s="7" t="s">
        <v>3732</v>
      </c>
      <c r="H793" s="4">
        <v>2021</v>
      </c>
      <c r="I793" s="2">
        <v>2020</v>
      </c>
      <c r="J793" s="2">
        <f ca="1">YEAR(TODAY())-Table1[[#This Row],[Release_year]]</f>
        <v>6</v>
      </c>
      <c r="K793" s="2" t="s">
        <v>7</v>
      </c>
      <c r="L793" s="2" t="str">
        <f>_xlfn.XLOOKUP(Table1[[#This Row],[Rating]],Ratings!A$2:A$15,Ratings!B$2:B$15)</f>
        <v>Adult</v>
      </c>
      <c r="M793" s="2" t="str">
        <f>_xlfn.XLOOKUP(Table1[[#This Row],[Rating Category]],Recommendation!A$2:A$6,Recommendation!B$2:B$6)</f>
        <v>Restricted</v>
      </c>
      <c r="N793" s="2" t="s">
        <v>11</v>
      </c>
      <c r="O793" s="2" t="str" cm="1">
        <f t="array" ref="O793">_xlfn.IFS(Table1[[#This Row],[Duration]]&lt;90,"Short",Table1[[#This Row],[Duration]]&lt;180,"Medium",Table1[[#This Row],[Duration]]&lt;=240,"Long",TRUE,"Seasons")</f>
        <v>Seasons</v>
      </c>
      <c r="P793" s="3" t="s">
        <v>3733</v>
      </c>
    </row>
    <row r="794" spans="1:16" ht="42">
      <c r="A794" s="2" t="s">
        <v>3734</v>
      </c>
      <c r="B794" s="2" t="s">
        <v>0</v>
      </c>
      <c r="C794" s="3" t="s">
        <v>3735</v>
      </c>
      <c r="D794" s="3" t="s">
        <v>3736</v>
      </c>
      <c r="E794" s="3" t="s">
        <v>3737</v>
      </c>
      <c r="F794" s="3" t="s">
        <v>404</v>
      </c>
      <c r="G794" s="7" t="s">
        <v>3732</v>
      </c>
      <c r="H794" s="4">
        <v>2021</v>
      </c>
      <c r="I794" s="2">
        <v>2020</v>
      </c>
      <c r="J794" s="2">
        <f ca="1">YEAR(TODAY())-Table1[[#This Row],[Release_year]]</f>
        <v>6</v>
      </c>
      <c r="K794" s="2" t="s">
        <v>58</v>
      </c>
      <c r="L794" s="2" t="str">
        <f>_xlfn.XLOOKUP(Table1[[#This Row],[Rating]],Ratings!A$2:A$15,Ratings!B$2:B$15)</f>
        <v>Kids</v>
      </c>
      <c r="M794" s="2" t="str">
        <f>_xlfn.XLOOKUP(Table1[[#This Row],[Rating Category]],Recommendation!A$2:A$6,Recommendation!B$2:B$6)</f>
        <v>Safe</v>
      </c>
      <c r="N794" s="2">
        <v>26</v>
      </c>
      <c r="O794" s="2" t="str" cm="1">
        <f t="array" ref="O794">_xlfn.IFS(Table1[[#This Row],[Duration]]&lt;90,"Short",Table1[[#This Row],[Duration]]&lt;180,"Medium",Table1[[#This Row],[Duration]]&lt;=240,"Long",TRUE,"Seasons")</f>
        <v>Short</v>
      </c>
      <c r="P794" s="3" t="s">
        <v>17</v>
      </c>
    </row>
    <row r="795" spans="1:16" ht="28">
      <c r="A795" s="2" t="s">
        <v>3739</v>
      </c>
      <c r="B795" s="2" t="s">
        <v>0</v>
      </c>
      <c r="C795" s="3" t="s">
        <v>3740</v>
      </c>
      <c r="D795" s="3" t="s">
        <v>3741</v>
      </c>
      <c r="E795" s="3" t="s">
        <v>3742</v>
      </c>
      <c r="F795" s="3" t="s">
        <v>1</v>
      </c>
      <c r="G795" s="7" t="s">
        <v>3738</v>
      </c>
      <c r="H795" s="4">
        <v>2021</v>
      </c>
      <c r="I795" s="2">
        <v>2020</v>
      </c>
      <c r="J795" s="2">
        <f ca="1">YEAR(TODAY())-Table1[[#This Row],[Release_year]]</f>
        <v>6</v>
      </c>
      <c r="K795" s="2" t="s">
        <v>87</v>
      </c>
      <c r="L795" s="2" t="str">
        <f>_xlfn.XLOOKUP(Table1[[#This Row],[Rating]],Ratings!A$2:A$15,Ratings!B$2:B$15)</f>
        <v>Kids</v>
      </c>
      <c r="M795" s="2" t="str">
        <f>_xlfn.XLOOKUP(Table1[[#This Row],[Rating Category]],Recommendation!A$2:A$6,Recommendation!B$2:B$6)</f>
        <v>Safe</v>
      </c>
      <c r="N795" s="2">
        <v>46</v>
      </c>
      <c r="O795" s="2" t="str" cm="1">
        <f t="array" ref="O795">_xlfn.IFS(Table1[[#This Row],[Duration]]&lt;90,"Short",Table1[[#This Row],[Duration]]&lt;180,"Medium",Table1[[#This Row],[Duration]]&lt;=240,"Long",TRUE,"Seasons")</f>
        <v>Short</v>
      </c>
      <c r="P795" s="3" t="s">
        <v>46</v>
      </c>
    </row>
    <row r="796" spans="1:16" ht="56">
      <c r="A796" s="2" t="s">
        <v>3743</v>
      </c>
      <c r="B796" s="2" t="s">
        <v>0</v>
      </c>
      <c r="C796" s="3" t="s">
        <v>3744</v>
      </c>
      <c r="D796" s="3" t="s">
        <v>3745</v>
      </c>
      <c r="E796" s="3" t="s">
        <v>3746</v>
      </c>
      <c r="F796" s="3" t="s">
        <v>963</v>
      </c>
      <c r="G796" s="7" t="s">
        <v>3738</v>
      </c>
      <c r="H796" s="4">
        <v>2021</v>
      </c>
      <c r="I796" s="2">
        <v>2020</v>
      </c>
      <c r="J796" s="2">
        <f ca="1">YEAR(TODAY())-Table1[[#This Row],[Release_year]]</f>
        <v>6</v>
      </c>
      <c r="K796" s="2" t="s">
        <v>7</v>
      </c>
      <c r="L796" s="2" t="str">
        <f>_xlfn.XLOOKUP(Table1[[#This Row],[Rating]],Ratings!A$2:A$15,Ratings!B$2:B$15)</f>
        <v>Adult</v>
      </c>
      <c r="M796" s="2" t="str">
        <f>_xlfn.XLOOKUP(Table1[[#This Row],[Rating Category]],Recommendation!A$2:A$6,Recommendation!B$2:B$6)</f>
        <v>Restricted</v>
      </c>
      <c r="N796" s="2">
        <v>106</v>
      </c>
      <c r="O796" s="2" t="str" cm="1">
        <f t="array" ref="O796">_xlfn.IFS(Table1[[#This Row],[Duration]]&lt;90,"Short",Table1[[#This Row],[Duration]]&lt;180,"Medium",Table1[[#This Row],[Duration]]&lt;=240,"Long",TRUE,"Seasons")</f>
        <v>Medium</v>
      </c>
      <c r="P796" s="3" t="s">
        <v>3747</v>
      </c>
    </row>
    <row r="797" spans="1:16" ht="70">
      <c r="A797" s="2" t="s">
        <v>3748</v>
      </c>
      <c r="B797" s="2" t="s">
        <v>0</v>
      </c>
      <c r="C797" s="3" t="s">
        <v>3749</v>
      </c>
      <c r="D797" s="3" t="s">
        <v>1336</v>
      </c>
      <c r="E797" s="3" t="s">
        <v>3750</v>
      </c>
      <c r="F797" s="3" t="s">
        <v>1</v>
      </c>
      <c r="G797" s="7" t="s">
        <v>3738</v>
      </c>
      <c r="H797" s="4">
        <v>2021</v>
      </c>
      <c r="I797" s="2">
        <v>2020</v>
      </c>
      <c r="J797" s="2">
        <f ca="1">YEAR(TODAY())-Table1[[#This Row],[Release_year]]</f>
        <v>6</v>
      </c>
      <c r="K797" s="2" t="s">
        <v>124</v>
      </c>
      <c r="L797" s="2" t="str">
        <f>_xlfn.XLOOKUP(Table1[[#This Row],[Rating]],Ratings!A$2:A$15,Ratings!B$2:B$15)</f>
        <v>Adult</v>
      </c>
      <c r="M797" s="2" t="str">
        <f>_xlfn.XLOOKUP(Table1[[#This Row],[Rating Category]],Recommendation!A$2:A$6,Recommendation!B$2:B$6)</f>
        <v>Restricted</v>
      </c>
      <c r="N797" s="2">
        <v>133</v>
      </c>
      <c r="O797" s="2" t="str" cm="1">
        <f t="array" ref="O797">_xlfn.IFS(Table1[[#This Row],[Duration]]&lt;90,"Short",Table1[[#This Row],[Duration]]&lt;180,"Medium",Table1[[#This Row],[Duration]]&lt;=240,"Long",TRUE,"Seasons")</f>
        <v>Medium</v>
      </c>
      <c r="P797" s="3" t="s">
        <v>517</v>
      </c>
    </row>
    <row r="798" spans="1:16" ht="28">
      <c r="A798" s="2" t="s">
        <v>3751</v>
      </c>
      <c r="B798" s="2" t="s">
        <v>0</v>
      </c>
      <c r="C798" s="3" t="s">
        <v>3752</v>
      </c>
      <c r="D798" s="3" t="s">
        <v>3753</v>
      </c>
      <c r="E798" s="3" t="s">
        <v>3754</v>
      </c>
      <c r="F798" s="3" t="s">
        <v>1</v>
      </c>
      <c r="G798" s="7" t="s">
        <v>3738</v>
      </c>
      <c r="H798" s="4">
        <v>2021</v>
      </c>
      <c r="I798" s="2">
        <v>2020</v>
      </c>
      <c r="J798" s="2">
        <f ca="1">YEAR(TODAY())-Table1[[#This Row],[Release_year]]</f>
        <v>6</v>
      </c>
      <c r="K798" s="2" t="s">
        <v>45</v>
      </c>
      <c r="L798" s="2" t="str">
        <f>_xlfn.XLOOKUP(Table1[[#This Row],[Rating]],Ratings!A$2:A$15,Ratings!B$2:B$15)</f>
        <v>Family</v>
      </c>
      <c r="M798" s="2" t="str">
        <f>_xlfn.XLOOKUP(Table1[[#This Row],[Rating Category]],Recommendation!A$2:A$6,Recommendation!B$2:B$6)</f>
        <v>Guidance</v>
      </c>
      <c r="N798" s="2">
        <v>93</v>
      </c>
      <c r="O798" s="2" t="str" cm="1">
        <f t="array" ref="O798">_xlfn.IFS(Table1[[#This Row],[Duration]]&lt;90,"Short",Table1[[#This Row],[Duration]]&lt;180,"Medium",Table1[[#This Row],[Duration]]&lt;=240,"Long",TRUE,"Seasons")</f>
        <v>Medium</v>
      </c>
      <c r="P798" s="3" t="s">
        <v>247</v>
      </c>
    </row>
    <row r="799" spans="1:16" ht="56">
      <c r="A799" s="2" t="s">
        <v>3755</v>
      </c>
      <c r="B799" s="2" t="s">
        <v>0</v>
      </c>
      <c r="C799" s="3" t="s">
        <v>3756</v>
      </c>
      <c r="D799" s="3" t="s">
        <v>3757</v>
      </c>
      <c r="E799" s="3" t="s">
        <v>3758</v>
      </c>
      <c r="F799" s="3" t="s">
        <v>1500</v>
      </c>
      <c r="G799" s="7" t="s">
        <v>3759</v>
      </c>
      <c r="H799" s="4">
        <v>2021</v>
      </c>
      <c r="I799" s="2">
        <v>2019</v>
      </c>
      <c r="J799" s="2">
        <f ca="1">YEAR(TODAY())-Table1[[#This Row],[Release_year]]</f>
        <v>7</v>
      </c>
      <c r="K799" s="2" t="s">
        <v>29</v>
      </c>
      <c r="L799" s="2" t="str">
        <f>_xlfn.XLOOKUP(Table1[[#This Row],[Rating]],Ratings!A$2:A$15,Ratings!B$2:B$15)</f>
        <v>Teen</v>
      </c>
      <c r="M799" s="2" t="str">
        <f>_xlfn.XLOOKUP(Table1[[#This Row],[Rating Category]],Recommendation!A$2:A$6,Recommendation!B$2:B$6)</f>
        <v>Guidance</v>
      </c>
      <c r="N799" s="2">
        <v>108</v>
      </c>
      <c r="O799" s="2" t="str" cm="1">
        <f t="array" ref="O799">_xlfn.IFS(Table1[[#This Row],[Duration]]&lt;90,"Short",Table1[[#This Row],[Duration]]&lt;180,"Medium",Table1[[#This Row],[Duration]]&lt;=240,"Long",TRUE,"Seasons")</f>
        <v>Medium</v>
      </c>
      <c r="P799" s="3" t="s">
        <v>218</v>
      </c>
    </row>
    <row r="800" spans="1:16" ht="42">
      <c r="A800" s="2" t="s">
        <v>3760</v>
      </c>
      <c r="B800" s="2" t="s">
        <v>0</v>
      </c>
      <c r="C800" s="3" t="s">
        <v>3761</v>
      </c>
      <c r="D800" s="3" t="s">
        <v>3762</v>
      </c>
      <c r="E800" s="3" t="s">
        <v>3763</v>
      </c>
      <c r="F800" s="3" t="s">
        <v>1140</v>
      </c>
      <c r="G800" s="7" t="s">
        <v>3759</v>
      </c>
      <c r="H800" s="4">
        <v>2021</v>
      </c>
      <c r="I800" s="2">
        <v>2018</v>
      </c>
      <c r="J800" s="2">
        <f ca="1">YEAR(TODAY())-Table1[[#This Row],[Release_year]]</f>
        <v>8</v>
      </c>
      <c r="K800" s="2" t="s">
        <v>7</v>
      </c>
      <c r="L800" s="2" t="str">
        <f>_xlfn.XLOOKUP(Table1[[#This Row],[Rating]],Ratings!A$2:A$15,Ratings!B$2:B$15)</f>
        <v>Adult</v>
      </c>
      <c r="M800" s="2" t="str">
        <f>_xlfn.XLOOKUP(Table1[[#This Row],[Rating Category]],Recommendation!A$2:A$6,Recommendation!B$2:B$6)</f>
        <v>Restricted</v>
      </c>
      <c r="N800" s="2">
        <v>96</v>
      </c>
      <c r="O800" s="2" t="str" cm="1">
        <f t="array" ref="O800">_xlfn.IFS(Table1[[#This Row],[Duration]]&lt;90,"Short",Table1[[#This Row],[Duration]]&lt;180,"Medium",Table1[[#This Row],[Duration]]&lt;=240,"Long",TRUE,"Seasons")</f>
        <v>Medium</v>
      </c>
      <c r="P800" s="3" t="s">
        <v>192</v>
      </c>
    </row>
    <row r="801" spans="1:16" ht="56">
      <c r="A801" s="2" t="s">
        <v>3764</v>
      </c>
      <c r="B801" s="2" t="s">
        <v>0</v>
      </c>
      <c r="C801" s="3" t="s">
        <v>3765</v>
      </c>
      <c r="D801" s="3" t="s">
        <v>3766</v>
      </c>
      <c r="E801" s="3" t="s">
        <v>3767</v>
      </c>
      <c r="F801" s="3" t="s">
        <v>750</v>
      </c>
      <c r="G801" s="7" t="s">
        <v>3759</v>
      </c>
      <c r="H801" s="4">
        <v>2021</v>
      </c>
      <c r="I801" s="2">
        <v>2020</v>
      </c>
      <c r="J801" s="2">
        <f ca="1">YEAR(TODAY())-Table1[[#This Row],[Release_year]]</f>
        <v>6</v>
      </c>
      <c r="K801" s="2" t="s">
        <v>7</v>
      </c>
      <c r="L801" s="2" t="str">
        <f>_xlfn.XLOOKUP(Table1[[#This Row],[Rating]],Ratings!A$2:A$15,Ratings!B$2:B$15)</f>
        <v>Adult</v>
      </c>
      <c r="M801" s="2" t="str">
        <f>_xlfn.XLOOKUP(Table1[[#This Row],[Rating Category]],Recommendation!A$2:A$6,Recommendation!B$2:B$6)</f>
        <v>Restricted</v>
      </c>
      <c r="N801" s="2">
        <v>101</v>
      </c>
      <c r="O801" s="2" t="str" cm="1">
        <f t="array" ref="O801">_xlfn.IFS(Table1[[#This Row],[Duration]]&lt;90,"Short",Table1[[#This Row],[Duration]]&lt;180,"Medium",Table1[[#This Row],[Duration]]&lt;=240,"Long",TRUE,"Seasons")</f>
        <v>Medium</v>
      </c>
      <c r="P801" s="3" t="s">
        <v>56</v>
      </c>
    </row>
    <row r="802" spans="1:16" ht="42">
      <c r="A802" s="2" t="s">
        <v>3768</v>
      </c>
      <c r="B802" s="2" t="s">
        <v>0</v>
      </c>
      <c r="C802" s="3" t="s">
        <v>3769</v>
      </c>
      <c r="D802" s="3" t="s">
        <v>3770</v>
      </c>
      <c r="E802" s="3" t="s">
        <v>3771</v>
      </c>
      <c r="F802" s="3" t="s">
        <v>1500</v>
      </c>
      <c r="G802" s="7" t="s">
        <v>3759</v>
      </c>
      <c r="H802" s="4">
        <v>2021</v>
      </c>
      <c r="I802" s="2">
        <v>2013</v>
      </c>
      <c r="J802" s="2">
        <f ca="1">YEAR(TODAY())-Table1[[#This Row],[Release_year]]</f>
        <v>13</v>
      </c>
      <c r="K802" s="2" t="s">
        <v>29</v>
      </c>
      <c r="L802" s="2" t="str">
        <f>_xlfn.XLOOKUP(Table1[[#This Row],[Rating]],Ratings!A$2:A$15,Ratings!B$2:B$15)</f>
        <v>Teen</v>
      </c>
      <c r="M802" s="2" t="str">
        <f>_xlfn.XLOOKUP(Table1[[#This Row],[Rating Category]],Recommendation!A$2:A$6,Recommendation!B$2:B$6)</f>
        <v>Guidance</v>
      </c>
      <c r="N802" s="2">
        <v>106</v>
      </c>
      <c r="O802" s="2" t="str" cm="1">
        <f t="array" ref="O802">_xlfn.IFS(Table1[[#This Row],[Duration]]&lt;90,"Short",Table1[[#This Row],[Duration]]&lt;180,"Medium",Table1[[#This Row],[Duration]]&lt;=240,"Long",TRUE,"Seasons")</f>
        <v>Medium</v>
      </c>
      <c r="P802" s="3" t="s">
        <v>192</v>
      </c>
    </row>
    <row r="803" spans="1:16" ht="14">
      <c r="A803" s="2" t="s">
        <v>3773</v>
      </c>
      <c r="B803" s="2" t="s">
        <v>0</v>
      </c>
      <c r="C803" s="3" t="s">
        <v>3774</v>
      </c>
      <c r="D803" s="3" t="s">
        <v>3775</v>
      </c>
      <c r="E803" s="3" t="s">
        <v>3776</v>
      </c>
      <c r="F803" s="3" t="s">
        <v>1501</v>
      </c>
      <c r="G803" s="7" t="s">
        <v>3772</v>
      </c>
      <c r="H803" s="4">
        <v>2021</v>
      </c>
      <c r="I803" s="2">
        <v>2020</v>
      </c>
      <c r="J803" s="2">
        <f ca="1">YEAR(TODAY())-Table1[[#This Row],[Release_year]]</f>
        <v>6</v>
      </c>
      <c r="K803" s="2" t="s">
        <v>7</v>
      </c>
      <c r="L803" s="2" t="str">
        <f>_xlfn.XLOOKUP(Table1[[#This Row],[Rating]],Ratings!A$2:A$15,Ratings!B$2:B$15)</f>
        <v>Adult</v>
      </c>
      <c r="M803" s="2" t="str">
        <f>_xlfn.XLOOKUP(Table1[[#This Row],[Rating Category]],Recommendation!A$2:A$6,Recommendation!B$2:B$6)</f>
        <v>Restricted</v>
      </c>
      <c r="N803" s="2">
        <v>54</v>
      </c>
      <c r="O803" s="2" t="str" cm="1">
        <f t="array" ref="O803">_xlfn.IFS(Table1[[#This Row],[Duration]]&lt;90,"Short",Table1[[#This Row],[Duration]]&lt;180,"Medium",Table1[[#This Row],[Duration]]&lt;=240,"Long",TRUE,"Seasons")</f>
        <v>Short</v>
      </c>
      <c r="P803" s="3" t="s">
        <v>683</v>
      </c>
    </row>
    <row r="804" spans="1:16" ht="70">
      <c r="A804" s="2" t="s">
        <v>3777</v>
      </c>
      <c r="B804" s="2" t="s">
        <v>0</v>
      </c>
      <c r="C804" s="3" t="s">
        <v>3778</v>
      </c>
      <c r="D804" s="3" t="s">
        <v>3779</v>
      </c>
      <c r="E804" s="3" t="s">
        <v>3780</v>
      </c>
      <c r="F804" s="3" t="s">
        <v>951</v>
      </c>
      <c r="G804" s="7" t="s">
        <v>3772</v>
      </c>
      <c r="H804" s="4">
        <v>2021</v>
      </c>
      <c r="I804" s="2">
        <v>2020</v>
      </c>
      <c r="J804" s="2">
        <f ca="1">YEAR(TODAY())-Table1[[#This Row],[Release_year]]</f>
        <v>6</v>
      </c>
      <c r="K804" s="2" t="s">
        <v>7</v>
      </c>
      <c r="L804" s="2" t="str">
        <f>_xlfn.XLOOKUP(Table1[[#This Row],[Rating]],Ratings!A$2:A$15,Ratings!B$2:B$15)</f>
        <v>Adult</v>
      </c>
      <c r="M804" s="2" t="str">
        <f>_xlfn.XLOOKUP(Table1[[#This Row],[Rating Category]],Recommendation!A$2:A$6,Recommendation!B$2:B$6)</f>
        <v>Restricted</v>
      </c>
      <c r="N804" s="2">
        <v>118</v>
      </c>
      <c r="O804" s="2" t="str" cm="1">
        <f t="array" ref="O804">_xlfn.IFS(Table1[[#This Row],[Duration]]&lt;90,"Short",Table1[[#This Row],[Duration]]&lt;180,"Medium",Table1[[#This Row],[Duration]]&lt;=240,"Long",TRUE,"Seasons")</f>
        <v>Medium</v>
      </c>
      <c r="P804" s="3" t="s">
        <v>192</v>
      </c>
    </row>
    <row r="805" spans="1:16" ht="56">
      <c r="A805" s="2" t="s">
        <v>3781</v>
      </c>
      <c r="B805" s="2" t="s">
        <v>0</v>
      </c>
      <c r="C805" s="3" t="s">
        <v>3782</v>
      </c>
      <c r="D805" s="3" t="s">
        <v>1225</v>
      </c>
      <c r="E805" s="3" t="s">
        <v>3783</v>
      </c>
      <c r="F805" s="3" t="s">
        <v>3784</v>
      </c>
      <c r="G805" s="7" t="s">
        <v>3785</v>
      </c>
      <c r="H805" s="4">
        <v>2021</v>
      </c>
      <c r="I805" s="2">
        <v>2014</v>
      </c>
      <c r="J805" s="2">
        <f ca="1">YEAR(TODAY())-Table1[[#This Row],[Release_year]]</f>
        <v>12</v>
      </c>
      <c r="K805" s="2" t="s">
        <v>2</v>
      </c>
      <c r="L805" s="2" t="str">
        <f>_xlfn.XLOOKUP(Table1[[#This Row],[Rating]],Ratings!A$2:A$15,Ratings!B$2:B$15)</f>
        <v>Teen</v>
      </c>
      <c r="M805" s="2" t="str">
        <f>_xlfn.XLOOKUP(Table1[[#This Row],[Rating Category]],Recommendation!A$2:A$6,Recommendation!B$2:B$6)</f>
        <v>Guidance</v>
      </c>
      <c r="N805" s="2">
        <v>117</v>
      </c>
      <c r="O805" s="2" t="str" cm="1">
        <f t="array" ref="O805">_xlfn.IFS(Table1[[#This Row],[Duration]]&lt;90,"Short",Table1[[#This Row],[Duration]]&lt;180,"Medium",Table1[[#This Row],[Duration]]&lt;=240,"Long",TRUE,"Seasons")</f>
        <v>Medium</v>
      </c>
      <c r="P805" s="3" t="s">
        <v>125</v>
      </c>
    </row>
    <row r="806" spans="1:16" ht="56">
      <c r="A806" s="2" t="s">
        <v>3786</v>
      </c>
      <c r="B806" s="2" t="s">
        <v>0</v>
      </c>
      <c r="C806" s="3" t="s">
        <v>3787</v>
      </c>
      <c r="D806" s="3" t="s">
        <v>3788</v>
      </c>
      <c r="E806" s="3" t="s">
        <v>3789</v>
      </c>
      <c r="F806" s="3" t="s">
        <v>1</v>
      </c>
      <c r="G806" s="7" t="s">
        <v>3785</v>
      </c>
      <c r="H806" s="4">
        <v>2021</v>
      </c>
      <c r="I806" s="2">
        <v>2020</v>
      </c>
      <c r="J806" s="2">
        <f ca="1">YEAR(TODAY())-Table1[[#This Row],[Release_year]]</f>
        <v>6</v>
      </c>
      <c r="K806" s="2" t="s">
        <v>58</v>
      </c>
      <c r="L806" s="2" t="str">
        <f>_xlfn.XLOOKUP(Table1[[#This Row],[Rating]],Ratings!A$2:A$15,Ratings!B$2:B$15)</f>
        <v>Kids</v>
      </c>
      <c r="M806" s="2" t="str">
        <f>_xlfn.XLOOKUP(Table1[[#This Row],[Rating Category]],Recommendation!A$2:A$6,Recommendation!B$2:B$6)</f>
        <v>Safe</v>
      </c>
      <c r="N806" s="2">
        <v>48</v>
      </c>
      <c r="O806" s="2" t="str" cm="1">
        <f t="array" ref="O806">_xlfn.IFS(Table1[[#This Row],[Duration]]&lt;90,"Short",Table1[[#This Row],[Duration]]&lt;180,"Medium",Table1[[#This Row],[Duration]]&lt;=240,"Long",TRUE,"Seasons")</f>
        <v>Short</v>
      </c>
      <c r="P806" s="3" t="s">
        <v>17</v>
      </c>
    </row>
    <row r="807" spans="1:16" ht="56">
      <c r="A807" s="2" t="s">
        <v>3790</v>
      </c>
      <c r="B807" s="2" t="s">
        <v>0</v>
      </c>
      <c r="C807" s="3" t="s">
        <v>3791</v>
      </c>
      <c r="D807" s="3" t="s">
        <v>2344</v>
      </c>
      <c r="E807" s="3" t="s">
        <v>3792</v>
      </c>
      <c r="F807" s="3" t="s">
        <v>3793</v>
      </c>
      <c r="G807" s="7" t="s">
        <v>3785</v>
      </c>
      <c r="H807" s="4">
        <v>2021</v>
      </c>
      <c r="I807" s="2">
        <v>2009</v>
      </c>
      <c r="J807" s="2">
        <f ca="1">YEAR(TODAY())-Table1[[#This Row],[Release_year]]</f>
        <v>17</v>
      </c>
      <c r="K807" s="2" t="s">
        <v>2</v>
      </c>
      <c r="L807" s="2" t="str">
        <f>_xlfn.XLOOKUP(Table1[[#This Row],[Rating]],Ratings!A$2:A$15,Ratings!B$2:B$15)</f>
        <v>Teen</v>
      </c>
      <c r="M807" s="2" t="str">
        <f>_xlfn.XLOOKUP(Table1[[#This Row],[Rating Category]],Recommendation!A$2:A$6,Recommendation!B$2:B$6)</f>
        <v>Guidance</v>
      </c>
      <c r="N807" s="2">
        <v>139</v>
      </c>
      <c r="O807" s="2" t="str" cm="1">
        <f t="array" ref="O807">_xlfn.IFS(Table1[[#This Row],[Duration]]&lt;90,"Short",Table1[[#This Row],[Duration]]&lt;180,"Medium",Table1[[#This Row],[Duration]]&lt;=240,"Long",TRUE,"Seasons")</f>
        <v>Medium</v>
      </c>
      <c r="P807" s="3" t="s">
        <v>51</v>
      </c>
    </row>
    <row r="808" spans="1:16" ht="56">
      <c r="A808" s="2" t="s">
        <v>3794</v>
      </c>
      <c r="B808" s="2" t="s">
        <v>0</v>
      </c>
      <c r="C808" s="3" t="s">
        <v>3795</v>
      </c>
      <c r="D808" s="3" t="s">
        <v>3152</v>
      </c>
      <c r="E808" s="3" t="s">
        <v>3796</v>
      </c>
      <c r="F808" s="3" t="s">
        <v>1</v>
      </c>
      <c r="G808" s="7" t="s">
        <v>3785</v>
      </c>
      <c r="H808" s="4">
        <v>2021</v>
      </c>
      <c r="I808" s="2">
        <v>2014</v>
      </c>
      <c r="J808" s="2">
        <f ca="1">YEAR(TODAY())-Table1[[#This Row],[Release_year]]</f>
        <v>12</v>
      </c>
      <c r="K808" s="2" t="s">
        <v>124</v>
      </c>
      <c r="L808" s="2" t="str">
        <f>_xlfn.XLOOKUP(Table1[[#This Row],[Rating]],Ratings!A$2:A$15,Ratings!B$2:B$15)</f>
        <v>Adult</v>
      </c>
      <c r="M808" s="2" t="str">
        <f>_xlfn.XLOOKUP(Table1[[#This Row],[Rating Category]],Recommendation!A$2:A$6,Recommendation!B$2:B$6)</f>
        <v>Restricted</v>
      </c>
      <c r="N808" s="2">
        <v>115</v>
      </c>
      <c r="O808" s="2" t="str" cm="1">
        <f t="array" ref="O808">_xlfn.IFS(Table1[[#This Row],[Duration]]&lt;90,"Short",Table1[[#This Row],[Duration]]&lt;180,"Medium",Table1[[#This Row],[Duration]]&lt;=240,"Long",TRUE,"Seasons")</f>
        <v>Medium</v>
      </c>
      <c r="P808" s="3" t="s">
        <v>650</v>
      </c>
    </row>
    <row r="809" spans="1:16" ht="56">
      <c r="A809" s="2" t="s">
        <v>3797</v>
      </c>
      <c r="B809" s="2" t="s">
        <v>0</v>
      </c>
      <c r="C809" s="3" t="s">
        <v>3798</v>
      </c>
      <c r="D809" s="3" t="s">
        <v>3799</v>
      </c>
      <c r="E809" s="3" t="s">
        <v>3800</v>
      </c>
      <c r="F809" s="3" t="s">
        <v>28</v>
      </c>
      <c r="G809" s="7" t="s">
        <v>3785</v>
      </c>
      <c r="H809" s="4">
        <v>2021</v>
      </c>
      <c r="I809" s="2">
        <v>2014</v>
      </c>
      <c r="J809" s="2">
        <f ca="1">YEAR(TODAY())-Table1[[#This Row],[Release_year]]</f>
        <v>12</v>
      </c>
      <c r="K809" s="2" t="s">
        <v>2</v>
      </c>
      <c r="L809" s="2" t="str">
        <f>_xlfn.XLOOKUP(Table1[[#This Row],[Rating]],Ratings!A$2:A$15,Ratings!B$2:B$15)</f>
        <v>Teen</v>
      </c>
      <c r="M809" s="2" t="str">
        <f>_xlfn.XLOOKUP(Table1[[#This Row],[Rating Category]],Recommendation!A$2:A$6,Recommendation!B$2:B$6)</f>
        <v>Guidance</v>
      </c>
      <c r="N809" s="2">
        <v>109</v>
      </c>
      <c r="O809" s="2" t="str" cm="1">
        <f t="array" ref="O809">_xlfn.IFS(Table1[[#This Row],[Duration]]&lt;90,"Short",Table1[[#This Row],[Duration]]&lt;180,"Medium",Table1[[#This Row],[Duration]]&lt;=240,"Long",TRUE,"Seasons")</f>
        <v>Medium</v>
      </c>
      <c r="P809" s="3" t="s">
        <v>218</v>
      </c>
    </row>
    <row r="810" spans="1:16" ht="56">
      <c r="A810" s="2" t="s">
        <v>3802</v>
      </c>
      <c r="B810" s="2" t="s">
        <v>0</v>
      </c>
      <c r="C810" s="3" t="s">
        <v>3803</v>
      </c>
      <c r="D810" s="3" t="s">
        <v>3804</v>
      </c>
      <c r="E810" s="3" t="s">
        <v>3805</v>
      </c>
      <c r="F810" s="3" t="s">
        <v>1</v>
      </c>
      <c r="G810" s="7" t="s">
        <v>3785</v>
      </c>
      <c r="H810" s="4">
        <v>2021</v>
      </c>
      <c r="I810" s="2">
        <v>2006</v>
      </c>
      <c r="J810" s="2">
        <f ca="1">YEAR(TODAY())-Table1[[#This Row],[Release_year]]</f>
        <v>20</v>
      </c>
      <c r="K810" s="2" t="s">
        <v>16</v>
      </c>
      <c r="L810" s="2" t="str">
        <f>_xlfn.XLOOKUP(Table1[[#This Row],[Rating]],Ratings!A$2:A$15,Ratings!B$2:B$15)</f>
        <v>Family</v>
      </c>
      <c r="M810" s="2" t="str">
        <f>_xlfn.XLOOKUP(Table1[[#This Row],[Rating Category]],Recommendation!A$2:A$6,Recommendation!B$2:B$6)</f>
        <v>Guidance</v>
      </c>
      <c r="N810" s="2">
        <v>91</v>
      </c>
      <c r="O810" s="2" t="str" cm="1">
        <f t="array" ref="O810">_xlfn.IFS(Table1[[#This Row],[Duration]]&lt;90,"Short",Table1[[#This Row],[Duration]]&lt;180,"Medium",Table1[[#This Row],[Duration]]&lt;=240,"Long",TRUE,"Seasons")</f>
        <v>Medium</v>
      </c>
      <c r="P810" s="3" t="s">
        <v>46</v>
      </c>
    </row>
    <row r="811" spans="1:16" ht="28">
      <c r="A811" s="2" t="s">
        <v>3806</v>
      </c>
      <c r="B811" s="2" t="s">
        <v>0</v>
      </c>
      <c r="C811" s="3" t="s">
        <v>3807</v>
      </c>
      <c r="D811" s="3" t="s">
        <v>3808</v>
      </c>
      <c r="E811" s="3" t="s">
        <v>3809</v>
      </c>
      <c r="F811" s="3" t="s">
        <v>1</v>
      </c>
      <c r="G811" s="7" t="s">
        <v>3785</v>
      </c>
      <c r="H811" s="4">
        <v>2021</v>
      </c>
      <c r="I811" s="2">
        <v>2020</v>
      </c>
      <c r="J811" s="2">
        <f ca="1">YEAR(TODAY())-Table1[[#This Row],[Release_year]]</f>
        <v>6</v>
      </c>
      <c r="K811" s="2" t="s">
        <v>7</v>
      </c>
      <c r="L811" s="2" t="str">
        <f>_xlfn.XLOOKUP(Table1[[#This Row],[Rating]],Ratings!A$2:A$15,Ratings!B$2:B$15)</f>
        <v>Adult</v>
      </c>
      <c r="M811" s="2" t="str">
        <f>_xlfn.XLOOKUP(Table1[[#This Row],[Rating Category]],Recommendation!A$2:A$6,Recommendation!B$2:B$6)</f>
        <v>Restricted</v>
      </c>
      <c r="N811" s="2">
        <v>60</v>
      </c>
      <c r="O811" s="2" t="str" cm="1">
        <f t="array" ref="O811">_xlfn.IFS(Table1[[#This Row],[Duration]]&lt;90,"Short",Table1[[#This Row],[Duration]]&lt;180,"Medium",Table1[[#This Row],[Duration]]&lt;=240,"Long",TRUE,"Seasons")</f>
        <v>Short</v>
      </c>
      <c r="P811" s="3" t="s">
        <v>72</v>
      </c>
    </row>
    <row r="812" spans="1:16" ht="42">
      <c r="A812" s="2" t="s">
        <v>3810</v>
      </c>
      <c r="B812" s="2" t="s">
        <v>0</v>
      </c>
      <c r="C812" s="3" t="s">
        <v>3811</v>
      </c>
      <c r="D812" s="3" t="s">
        <v>3812</v>
      </c>
      <c r="E812" s="3" t="s">
        <v>3813</v>
      </c>
      <c r="F812" s="3" t="s">
        <v>3814</v>
      </c>
      <c r="G812" s="7" t="s">
        <v>3785</v>
      </c>
      <c r="H812" s="4">
        <v>2021</v>
      </c>
      <c r="I812" s="2">
        <v>2018</v>
      </c>
      <c r="J812" s="2">
        <f ca="1">YEAR(TODAY())-Table1[[#This Row],[Release_year]]</f>
        <v>8</v>
      </c>
      <c r="K812" s="2" t="s">
        <v>124</v>
      </c>
      <c r="L812" s="2" t="str">
        <f>_xlfn.XLOOKUP(Table1[[#This Row],[Rating]],Ratings!A$2:A$15,Ratings!B$2:B$15)</f>
        <v>Adult</v>
      </c>
      <c r="M812" s="2" t="str">
        <f>_xlfn.XLOOKUP(Table1[[#This Row],[Rating Category]],Recommendation!A$2:A$6,Recommendation!B$2:B$6)</f>
        <v>Restricted</v>
      </c>
      <c r="N812" s="2">
        <v>102</v>
      </c>
      <c r="O812" s="2" t="str" cm="1">
        <f t="array" ref="O812">_xlfn.IFS(Table1[[#This Row],[Duration]]&lt;90,"Short",Table1[[#This Row],[Duration]]&lt;180,"Medium",Table1[[#This Row],[Duration]]&lt;=240,"Long",TRUE,"Seasons")</f>
        <v>Medium</v>
      </c>
      <c r="P812" s="3" t="s">
        <v>125</v>
      </c>
    </row>
    <row r="813" spans="1:16" ht="56">
      <c r="A813" s="2" t="s">
        <v>3815</v>
      </c>
      <c r="B813" s="2" t="s">
        <v>0</v>
      </c>
      <c r="C813" s="3" t="s">
        <v>3816</v>
      </c>
      <c r="D813" s="3" t="s">
        <v>325</v>
      </c>
      <c r="E813" s="3" t="s">
        <v>3817</v>
      </c>
      <c r="F813" s="3" t="s">
        <v>327</v>
      </c>
      <c r="G813" s="7" t="s">
        <v>3785</v>
      </c>
      <c r="H813" s="4">
        <v>2021</v>
      </c>
      <c r="I813" s="2">
        <v>1990</v>
      </c>
      <c r="J813" s="2">
        <f ca="1">YEAR(TODAY())-Table1[[#This Row],[Release_year]]</f>
        <v>36</v>
      </c>
      <c r="K813" s="2" t="s">
        <v>2</v>
      </c>
      <c r="L813" s="2" t="str">
        <f>_xlfn.XLOOKUP(Table1[[#This Row],[Rating]],Ratings!A$2:A$15,Ratings!B$2:B$15)</f>
        <v>Teen</v>
      </c>
      <c r="M813" s="2" t="str">
        <f>_xlfn.XLOOKUP(Table1[[#This Row],[Rating Category]],Recommendation!A$2:A$6,Recommendation!B$2:B$6)</f>
        <v>Guidance</v>
      </c>
      <c r="N813" s="2">
        <v>120</v>
      </c>
      <c r="O813" s="2" t="str" cm="1">
        <f t="array" ref="O813">_xlfn.IFS(Table1[[#This Row],[Duration]]&lt;90,"Short",Table1[[#This Row],[Duration]]&lt;180,"Medium",Table1[[#This Row],[Duration]]&lt;=240,"Long",TRUE,"Seasons")</f>
        <v>Medium</v>
      </c>
      <c r="P813" s="3" t="s">
        <v>125</v>
      </c>
    </row>
    <row r="814" spans="1:16" ht="42">
      <c r="A814" s="2" t="s">
        <v>3818</v>
      </c>
      <c r="B814" s="2" t="s">
        <v>0</v>
      </c>
      <c r="C814" s="3" t="s">
        <v>3819</v>
      </c>
      <c r="D814" s="3" t="s">
        <v>2344</v>
      </c>
      <c r="E814" s="3" t="s">
        <v>3820</v>
      </c>
      <c r="F814" s="3" t="s">
        <v>3821</v>
      </c>
      <c r="G814" s="7" t="s">
        <v>3785</v>
      </c>
      <c r="H814" s="4">
        <v>2021</v>
      </c>
      <c r="I814" s="2">
        <v>2006</v>
      </c>
      <c r="J814" s="2">
        <f ca="1">YEAR(TODAY())-Table1[[#This Row],[Release_year]]</f>
        <v>20</v>
      </c>
      <c r="K814" s="2" t="s">
        <v>2</v>
      </c>
      <c r="L814" s="2" t="str">
        <f>_xlfn.XLOOKUP(Table1[[#This Row],[Rating]],Ratings!A$2:A$15,Ratings!B$2:B$15)</f>
        <v>Teen</v>
      </c>
      <c r="M814" s="2" t="str">
        <f>_xlfn.XLOOKUP(Table1[[#This Row],[Rating Category]],Recommendation!A$2:A$6,Recommendation!B$2:B$6)</f>
        <v>Guidance</v>
      </c>
      <c r="N814" s="2">
        <v>149</v>
      </c>
      <c r="O814" s="2" t="str" cm="1">
        <f t="array" ref="O814">_xlfn.IFS(Table1[[#This Row],[Duration]]&lt;90,"Short",Table1[[#This Row],[Duration]]&lt;180,"Medium",Table1[[#This Row],[Duration]]&lt;=240,"Long",TRUE,"Seasons")</f>
        <v>Medium</v>
      </c>
      <c r="P814" s="3" t="s">
        <v>51</v>
      </c>
    </row>
    <row r="815" spans="1:16" ht="42">
      <c r="A815" s="2" t="s">
        <v>3823</v>
      </c>
      <c r="B815" s="2" t="s">
        <v>0</v>
      </c>
      <c r="C815" s="3" t="s">
        <v>3824</v>
      </c>
      <c r="D815" s="3" t="s">
        <v>3825</v>
      </c>
      <c r="E815" s="3" t="s">
        <v>3826</v>
      </c>
      <c r="F815" s="3" t="s">
        <v>3827</v>
      </c>
      <c r="G815" s="7" t="s">
        <v>3785</v>
      </c>
      <c r="H815" s="4">
        <v>2021</v>
      </c>
      <c r="I815" s="2">
        <v>2018</v>
      </c>
      <c r="J815" s="2">
        <f ca="1">YEAR(TODAY())-Table1[[#This Row],[Release_year]]</f>
        <v>8</v>
      </c>
      <c r="K815" s="2" t="s">
        <v>124</v>
      </c>
      <c r="L815" s="2" t="str">
        <f>_xlfn.XLOOKUP(Table1[[#This Row],[Rating]],Ratings!A$2:A$15,Ratings!B$2:B$15)</f>
        <v>Adult</v>
      </c>
      <c r="M815" s="2" t="str">
        <f>_xlfn.XLOOKUP(Table1[[#This Row],[Rating Category]],Recommendation!A$2:A$6,Recommendation!B$2:B$6)</f>
        <v>Restricted</v>
      </c>
      <c r="N815" s="2">
        <v>91</v>
      </c>
      <c r="O815" s="2" t="str" cm="1">
        <f t="array" ref="O815">_xlfn.IFS(Table1[[#This Row],[Duration]]&lt;90,"Short",Table1[[#This Row],[Duration]]&lt;180,"Medium",Table1[[#This Row],[Duration]]&lt;=240,"Long",TRUE,"Seasons")</f>
        <v>Medium</v>
      </c>
      <c r="P815" s="3" t="s">
        <v>328</v>
      </c>
    </row>
    <row r="816" spans="1:16" ht="70">
      <c r="A816" s="2" t="s">
        <v>3828</v>
      </c>
      <c r="B816" s="2" t="s">
        <v>0</v>
      </c>
      <c r="C816" s="3" t="s">
        <v>3829</v>
      </c>
      <c r="D816" s="3" t="s">
        <v>3830</v>
      </c>
      <c r="E816" s="3" t="s">
        <v>3831</v>
      </c>
      <c r="F816" s="3" t="s">
        <v>1500</v>
      </c>
      <c r="G816" s="7" t="s">
        <v>3785</v>
      </c>
      <c r="H816" s="4">
        <v>2021</v>
      </c>
      <c r="I816" s="2">
        <v>2020</v>
      </c>
      <c r="J816" s="2">
        <f ca="1">YEAR(TODAY())-Table1[[#This Row],[Release_year]]</f>
        <v>6</v>
      </c>
      <c r="K816" s="2" t="s">
        <v>7</v>
      </c>
      <c r="L816" s="2" t="str">
        <f>_xlfn.XLOOKUP(Table1[[#This Row],[Rating]],Ratings!A$2:A$15,Ratings!B$2:B$15)</f>
        <v>Adult</v>
      </c>
      <c r="M816" s="2" t="str">
        <f>_xlfn.XLOOKUP(Table1[[#This Row],[Rating Category]],Recommendation!A$2:A$6,Recommendation!B$2:B$6)</f>
        <v>Restricted</v>
      </c>
      <c r="N816" s="2">
        <v>99</v>
      </c>
      <c r="O816" s="2" t="str" cm="1">
        <f t="array" ref="O816">_xlfn.IFS(Table1[[#This Row],[Duration]]&lt;90,"Short",Table1[[#This Row],[Duration]]&lt;180,"Medium",Table1[[#This Row],[Duration]]&lt;=240,"Long",TRUE,"Seasons")</f>
        <v>Medium</v>
      </c>
      <c r="P816" s="3" t="s">
        <v>583</v>
      </c>
    </row>
    <row r="817" spans="1:16" ht="42">
      <c r="A817" s="2" t="s">
        <v>3832</v>
      </c>
      <c r="B817" s="2" t="s">
        <v>0</v>
      </c>
      <c r="C817" s="3" t="s">
        <v>3833</v>
      </c>
      <c r="D817" s="3" t="s">
        <v>3834</v>
      </c>
      <c r="E817" s="3" t="s">
        <v>3835</v>
      </c>
      <c r="F817" s="3" t="s">
        <v>1500</v>
      </c>
      <c r="G817" s="7" t="s">
        <v>3836</v>
      </c>
      <c r="H817" s="4">
        <v>2021</v>
      </c>
      <c r="I817" s="2">
        <v>2020</v>
      </c>
      <c r="J817" s="2">
        <f ca="1">YEAR(TODAY())-Table1[[#This Row],[Release_year]]</f>
        <v>6</v>
      </c>
      <c r="K817" s="2" t="s">
        <v>45</v>
      </c>
      <c r="L817" s="2" t="str">
        <f>_xlfn.XLOOKUP(Table1[[#This Row],[Rating]],Ratings!A$2:A$15,Ratings!B$2:B$15)</f>
        <v>Family</v>
      </c>
      <c r="M817" s="2" t="str">
        <f>_xlfn.XLOOKUP(Table1[[#This Row],[Rating Category]],Recommendation!A$2:A$6,Recommendation!B$2:B$6)</f>
        <v>Guidance</v>
      </c>
      <c r="N817" s="2">
        <v>106</v>
      </c>
      <c r="O817" s="2" t="str" cm="1">
        <f t="array" ref="O817">_xlfn.IFS(Table1[[#This Row],[Duration]]&lt;90,"Short",Table1[[#This Row],[Duration]]&lt;180,"Medium",Table1[[#This Row],[Duration]]&lt;=240,"Long",TRUE,"Seasons")</f>
        <v>Medium</v>
      </c>
      <c r="P817" s="3" t="s">
        <v>43</v>
      </c>
    </row>
    <row r="818" spans="1:16" ht="56">
      <c r="A818" s="2" t="s">
        <v>3837</v>
      </c>
      <c r="B818" s="2" t="s">
        <v>0</v>
      </c>
      <c r="C818" s="3" t="s">
        <v>3838</v>
      </c>
      <c r="D818" s="3" t="s">
        <v>3839</v>
      </c>
      <c r="E818" s="3" t="s">
        <v>3840</v>
      </c>
      <c r="F818" s="3" t="s">
        <v>1</v>
      </c>
      <c r="G818" s="7" t="s">
        <v>3836</v>
      </c>
      <c r="H818" s="4">
        <v>2021</v>
      </c>
      <c r="I818" s="2">
        <v>2018</v>
      </c>
      <c r="J818" s="2">
        <f ca="1">YEAR(TODAY())-Table1[[#This Row],[Release_year]]</f>
        <v>8</v>
      </c>
      <c r="K818" s="2" t="s">
        <v>124</v>
      </c>
      <c r="L818" s="2" t="str">
        <f>_xlfn.XLOOKUP(Table1[[#This Row],[Rating]],Ratings!A$2:A$15,Ratings!B$2:B$15)</f>
        <v>Adult</v>
      </c>
      <c r="M818" s="2" t="str">
        <f>_xlfn.XLOOKUP(Table1[[#This Row],[Rating Category]],Recommendation!A$2:A$6,Recommendation!B$2:B$6)</f>
        <v>Restricted</v>
      </c>
      <c r="N818" s="2">
        <v>108</v>
      </c>
      <c r="O818" s="2" t="str" cm="1">
        <f t="array" ref="O818">_xlfn.IFS(Table1[[#This Row],[Duration]]&lt;90,"Short",Table1[[#This Row],[Duration]]&lt;180,"Medium",Table1[[#This Row],[Duration]]&lt;=240,"Long",TRUE,"Seasons")</f>
        <v>Medium</v>
      </c>
      <c r="P818" s="3" t="s">
        <v>51</v>
      </c>
    </row>
    <row r="819" spans="1:16" ht="42">
      <c r="A819" s="2" t="s">
        <v>3841</v>
      </c>
      <c r="B819" s="2" t="s">
        <v>0</v>
      </c>
      <c r="C819" s="3" t="s">
        <v>3842</v>
      </c>
      <c r="D819" s="3" t="s">
        <v>3843</v>
      </c>
      <c r="E819" s="3" t="s">
        <v>3844</v>
      </c>
      <c r="F819" s="3" t="s">
        <v>1</v>
      </c>
      <c r="G819" s="7" t="s">
        <v>3836</v>
      </c>
      <c r="H819" s="4">
        <v>2021</v>
      </c>
      <c r="I819" s="2">
        <v>2019</v>
      </c>
      <c r="J819" s="2">
        <f ca="1">YEAR(TODAY())-Table1[[#This Row],[Release_year]]</f>
        <v>7</v>
      </c>
      <c r="K819" s="2" t="s">
        <v>58</v>
      </c>
      <c r="L819" s="2" t="str">
        <f>_xlfn.XLOOKUP(Table1[[#This Row],[Rating]],Ratings!A$2:A$15,Ratings!B$2:B$15)</f>
        <v>Kids</v>
      </c>
      <c r="M819" s="2" t="str">
        <f>_xlfn.XLOOKUP(Table1[[#This Row],[Rating Category]],Recommendation!A$2:A$6,Recommendation!B$2:B$6)</f>
        <v>Safe</v>
      </c>
      <c r="N819" s="2">
        <v>45</v>
      </c>
      <c r="O819" s="2" t="str" cm="1">
        <f t="array" ref="O819">_xlfn.IFS(Table1[[#This Row],[Duration]]&lt;90,"Short",Table1[[#This Row],[Duration]]&lt;180,"Medium",Table1[[#This Row],[Duration]]&lt;=240,"Long",TRUE,"Seasons")</f>
        <v>Short</v>
      </c>
      <c r="P819" s="3" t="s">
        <v>17</v>
      </c>
    </row>
    <row r="820" spans="1:16" ht="42">
      <c r="A820" s="2" t="s">
        <v>3845</v>
      </c>
      <c r="B820" s="2" t="s">
        <v>0</v>
      </c>
      <c r="C820" s="3" t="s">
        <v>3846</v>
      </c>
      <c r="D820" s="3" t="s">
        <v>3847</v>
      </c>
      <c r="E820" s="3" t="s">
        <v>3848</v>
      </c>
      <c r="F820" s="3" t="s">
        <v>1</v>
      </c>
      <c r="G820" s="7" t="s">
        <v>3836</v>
      </c>
      <c r="H820" s="4">
        <v>2021</v>
      </c>
      <c r="I820" s="2">
        <v>2020</v>
      </c>
      <c r="J820" s="2">
        <f ca="1">YEAR(TODAY())-Table1[[#This Row],[Release_year]]</f>
        <v>6</v>
      </c>
      <c r="K820" s="2" t="s">
        <v>7</v>
      </c>
      <c r="L820" s="2" t="str">
        <f>_xlfn.XLOOKUP(Table1[[#This Row],[Rating]],Ratings!A$2:A$15,Ratings!B$2:B$15)</f>
        <v>Adult</v>
      </c>
      <c r="M820" s="2" t="str">
        <f>_xlfn.XLOOKUP(Table1[[#This Row],[Rating Category]],Recommendation!A$2:A$6,Recommendation!B$2:B$6)</f>
        <v>Restricted</v>
      </c>
      <c r="N820" s="2">
        <v>93</v>
      </c>
      <c r="O820" s="2" t="str" cm="1">
        <f t="array" ref="O820">_xlfn.IFS(Table1[[#This Row],[Duration]]&lt;90,"Short",Table1[[#This Row],[Duration]]&lt;180,"Medium",Table1[[#This Row],[Duration]]&lt;=240,"Long",TRUE,"Seasons")</f>
        <v>Medium</v>
      </c>
      <c r="P820" s="3" t="s">
        <v>125</v>
      </c>
    </row>
    <row r="821" spans="1:16" ht="56">
      <c r="A821" s="2" t="s">
        <v>3849</v>
      </c>
      <c r="B821" s="2" t="s">
        <v>0</v>
      </c>
      <c r="C821" s="3" t="s">
        <v>3850</v>
      </c>
      <c r="D821" s="3" t="s">
        <v>3851</v>
      </c>
      <c r="E821" s="3" t="s">
        <v>3852</v>
      </c>
      <c r="F821" s="3" t="s">
        <v>1</v>
      </c>
      <c r="G821" s="7" t="s">
        <v>3853</v>
      </c>
      <c r="H821" s="4">
        <v>2021</v>
      </c>
      <c r="I821" s="2">
        <v>2020</v>
      </c>
      <c r="J821" s="2">
        <f ca="1">YEAR(TODAY())-Table1[[#This Row],[Release_year]]</f>
        <v>6</v>
      </c>
      <c r="K821" s="2" t="s">
        <v>58</v>
      </c>
      <c r="L821" s="2" t="str">
        <f>_xlfn.XLOOKUP(Table1[[#This Row],[Rating]],Ratings!A$2:A$15,Ratings!B$2:B$15)</f>
        <v>Kids</v>
      </c>
      <c r="M821" s="2" t="str">
        <f>_xlfn.XLOOKUP(Table1[[#This Row],[Rating Category]],Recommendation!A$2:A$6,Recommendation!B$2:B$6)</f>
        <v>Safe</v>
      </c>
      <c r="N821" s="2">
        <v>22</v>
      </c>
      <c r="O821" s="2" t="str" cm="1">
        <f t="array" ref="O821">_xlfn.IFS(Table1[[#This Row],[Duration]]&lt;90,"Short",Table1[[#This Row],[Duration]]&lt;180,"Medium",Table1[[#This Row],[Duration]]&lt;=240,"Long",TRUE,"Seasons")</f>
        <v>Short</v>
      </c>
      <c r="P821" s="3" t="s">
        <v>17</v>
      </c>
    </row>
    <row r="822" spans="1:16" ht="42">
      <c r="A822" s="2" t="s">
        <v>3854</v>
      </c>
      <c r="B822" s="2" t="s">
        <v>0</v>
      </c>
      <c r="C822" s="3" t="s">
        <v>3855</v>
      </c>
      <c r="D822" s="3" t="s">
        <v>3856</v>
      </c>
      <c r="E822" s="3" t="s">
        <v>3857</v>
      </c>
      <c r="F822" s="3" t="s">
        <v>1</v>
      </c>
      <c r="G822" s="7" t="s">
        <v>3853</v>
      </c>
      <c r="H822" s="4">
        <v>2021</v>
      </c>
      <c r="I822" s="2">
        <v>2020</v>
      </c>
      <c r="J822" s="2">
        <f ca="1">YEAR(TODAY())-Table1[[#This Row],[Release_year]]</f>
        <v>6</v>
      </c>
      <c r="K822" s="2" t="s">
        <v>45</v>
      </c>
      <c r="L822" s="2" t="str">
        <f>_xlfn.XLOOKUP(Table1[[#This Row],[Rating]],Ratings!A$2:A$15,Ratings!B$2:B$15)</f>
        <v>Family</v>
      </c>
      <c r="M822" s="2" t="str">
        <f>_xlfn.XLOOKUP(Table1[[#This Row],[Rating Category]],Recommendation!A$2:A$6,Recommendation!B$2:B$6)</f>
        <v>Guidance</v>
      </c>
      <c r="N822" s="2">
        <v>81</v>
      </c>
      <c r="O822" s="2" t="str" cm="1">
        <f t="array" ref="O822">_xlfn.IFS(Table1[[#This Row],[Duration]]&lt;90,"Short",Table1[[#This Row],[Duration]]&lt;180,"Medium",Table1[[#This Row],[Duration]]&lt;=240,"Long",TRUE,"Seasons")</f>
        <v>Short</v>
      </c>
      <c r="P822" s="3" t="s">
        <v>3858</v>
      </c>
    </row>
    <row r="823" spans="1:16" ht="42">
      <c r="A823" s="2" t="s">
        <v>3859</v>
      </c>
      <c r="B823" s="2" t="s">
        <v>0</v>
      </c>
      <c r="C823" s="3" t="s">
        <v>3860</v>
      </c>
      <c r="D823" s="3" t="s">
        <v>3861</v>
      </c>
      <c r="E823" s="3" t="s">
        <v>3862</v>
      </c>
      <c r="F823" s="3" t="s">
        <v>248</v>
      </c>
      <c r="G823" s="7" t="s">
        <v>3853</v>
      </c>
      <c r="H823" s="4">
        <v>2021</v>
      </c>
      <c r="I823" s="2">
        <v>2020</v>
      </c>
      <c r="J823" s="2">
        <f ca="1">YEAR(TODAY())-Table1[[#This Row],[Release_year]]</f>
        <v>6</v>
      </c>
      <c r="K823" s="2" t="s">
        <v>7</v>
      </c>
      <c r="L823" s="2" t="str">
        <f>_xlfn.XLOOKUP(Table1[[#This Row],[Rating]],Ratings!A$2:A$15,Ratings!B$2:B$15)</f>
        <v>Adult</v>
      </c>
      <c r="M823" s="2" t="str">
        <f>_xlfn.XLOOKUP(Table1[[#This Row],[Rating Category]],Recommendation!A$2:A$6,Recommendation!B$2:B$6)</f>
        <v>Restricted</v>
      </c>
      <c r="N823" s="2">
        <v>98</v>
      </c>
      <c r="O823" s="2" t="str" cm="1">
        <f t="array" ref="O823">_xlfn.IFS(Table1[[#This Row],[Duration]]&lt;90,"Short",Table1[[#This Row],[Duration]]&lt;180,"Medium",Table1[[#This Row],[Duration]]&lt;=240,"Long",TRUE,"Seasons")</f>
        <v>Medium</v>
      </c>
      <c r="P823" s="3" t="s">
        <v>583</v>
      </c>
    </row>
    <row r="824" spans="1:16" ht="56">
      <c r="A824" s="2" t="s">
        <v>3863</v>
      </c>
      <c r="B824" s="2" t="s">
        <v>0</v>
      </c>
      <c r="C824" s="3" t="s">
        <v>3864</v>
      </c>
      <c r="D824" s="3" t="s">
        <v>3865</v>
      </c>
      <c r="E824" s="3" t="s">
        <v>3866</v>
      </c>
      <c r="F824" s="3" t="s">
        <v>658</v>
      </c>
      <c r="G824" s="7" t="s">
        <v>3853</v>
      </c>
      <c r="H824" s="4">
        <v>2021</v>
      </c>
      <c r="I824" s="2">
        <v>2020</v>
      </c>
      <c r="J824" s="2">
        <f ca="1">YEAR(TODAY())-Table1[[#This Row],[Release_year]]</f>
        <v>6</v>
      </c>
      <c r="K824" s="2" t="s">
        <v>7</v>
      </c>
      <c r="L824" s="2" t="str">
        <f>_xlfn.XLOOKUP(Table1[[#This Row],[Rating]],Ratings!A$2:A$15,Ratings!B$2:B$15)</f>
        <v>Adult</v>
      </c>
      <c r="M824" s="2" t="str">
        <f>_xlfn.XLOOKUP(Table1[[#This Row],[Rating Category]],Recommendation!A$2:A$6,Recommendation!B$2:B$6)</f>
        <v>Restricted</v>
      </c>
      <c r="N824" s="2">
        <v>100</v>
      </c>
      <c r="O824" s="2" t="str" cm="1">
        <f t="array" ref="O824">_xlfn.IFS(Table1[[#This Row],[Duration]]&lt;90,"Short",Table1[[#This Row],[Duration]]&lt;180,"Medium",Table1[[#This Row],[Duration]]&lt;=240,"Long",TRUE,"Seasons")</f>
        <v>Medium</v>
      </c>
      <c r="P824" s="3" t="s">
        <v>384</v>
      </c>
    </row>
    <row r="825" spans="1:16" ht="42">
      <c r="A825" s="2" t="s">
        <v>3867</v>
      </c>
      <c r="B825" s="2" t="s">
        <v>0</v>
      </c>
      <c r="C825" s="3" t="s">
        <v>3868</v>
      </c>
      <c r="D825" s="3" t="s">
        <v>3869</v>
      </c>
      <c r="E825" s="3" t="s">
        <v>3870</v>
      </c>
      <c r="F825" s="3" t="s">
        <v>235</v>
      </c>
      <c r="G825" s="7" t="s">
        <v>3853</v>
      </c>
      <c r="H825" s="4">
        <v>2021</v>
      </c>
      <c r="I825" s="2">
        <v>2020</v>
      </c>
      <c r="J825" s="2">
        <f ca="1">YEAR(TODAY())-Table1[[#This Row],[Release_year]]</f>
        <v>6</v>
      </c>
      <c r="K825" s="2" t="s">
        <v>7</v>
      </c>
      <c r="L825" s="2" t="str">
        <f>_xlfn.XLOOKUP(Table1[[#This Row],[Rating]],Ratings!A$2:A$15,Ratings!B$2:B$15)</f>
        <v>Adult</v>
      </c>
      <c r="M825" s="2" t="str">
        <f>_xlfn.XLOOKUP(Table1[[#This Row],[Rating Category]],Recommendation!A$2:A$6,Recommendation!B$2:B$6)</f>
        <v>Restricted</v>
      </c>
      <c r="N825" s="2">
        <v>112</v>
      </c>
      <c r="O825" s="2" t="str" cm="1">
        <f t="array" ref="O825">_xlfn.IFS(Table1[[#This Row],[Duration]]&lt;90,"Short",Table1[[#This Row],[Duration]]&lt;180,"Medium",Table1[[#This Row],[Duration]]&lt;=240,"Long",TRUE,"Seasons")</f>
        <v>Medium</v>
      </c>
      <c r="P825" s="3" t="s">
        <v>206</v>
      </c>
    </row>
    <row r="826" spans="1:16" ht="56">
      <c r="A826" s="2" t="s">
        <v>3871</v>
      </c>
      <c r="B826" s="2" t="s">
        <v>0</v>
      </c>
      <c r="C826" s="3" t="s">
        <v>3872</v>
      </c>
      <c r="D826" s="3" t="s">
        <v>3873</v>
      </c>
      <c r="E826" s="3" t="s">
        <v>3874</v>
      </c>
      <c r="F826" s="3" t="s">
        <v>1500</v>
      </c>
      <c r="G826" s="7" t="s">
        <v>3875</v>
      </c>
      <c r="H826" s="4">
        <v>2021</v>
      </c>
      <c r="I826" s="2">
        <v>2018</v>
      </c>
      <c r="J826" s="2">
        <f ca="1">YEAR(TODAY())-Table1[[#This Row],[Release_year]]</f>
        <v>8</v>
      </c>
      <c r="K826" s="2" t="s">
        <v>45</v>
      </c>
      <c r="L826" s="2" t="str">
        <f>_xlfn.XLOOKUP(Table1[[#This Row],[Rating]],Ratings!A$2:A$15,Ratings!B$2:B$15)</f>
        <v>Family</v>
      </c>
      <c r="M826" s="2" t="str">
        <f>_xlfn.XLOOKUP(Table1[[#This Row],[Rating Category]],Recommendation!A$2:A$6,Recommendation!B$2:B$6)</f>
        <v>Guidance</v>
      </c>
      <c r="N826" s="2">
        <v>114</v>
      </c>
      <c r="O826" s="2" t="str" cm="1">
        <f t="array" ref="O826">_xlfn.IFS(Table1[[#This Row],[Duration]]&lt;90,"Short",Table1[[#This Row],[Duration]]&lt;180,"Medium",Table1[[#This Row],[Duration]]&lt;=240,"Long",TRUE,"Seasons")</f>
        <v>Medium</v>
      </c>
      <c r="P826" s="3" t="s">
        <v>3207</v>
      </c>
    </row>
    <row r="827" spans="1:16" ht="14">
      <c r="A827" s="2" t="s">
        <v>3876</v>
      </c>
      <c r="B827" s="2" t="s">
        <v>0</v>
      </c>
      <c r="C827" s="3" t="s">
        <v>3877</v>
      </c>
      <c r="D827" s="3" t="s">
        <v>3878</v>
      </c>
      <c r="E827" s="3" t="s">
        <v>3879</v>
      </c>
      <c r="F827" s="3" t="s">
        <v>1</v>
      </c>
      <c r="G827" s="7" t="s">
        <v>3875</v>
      </c>
      <c r="H827" s="4">
        <v>2021</v>
      </c>
      <c r="I827" s="2">
        <v>2020</v>
      </c>
      <c r="J827" s="2">
        <f ca="1">YEAR(TODAY())-Table1[[#This Row],[Release_year]]</f>
        <v>6</v>
      </c>
      <c r="K827" s="2" t="s">
        <v>29</v>
      </c>
      <c r="L827" s="2" t="str">
        <f>_xlfn.XLOOKUP(Table1[[#This Row],[Rating]],Ratings!A$2:A$15,Ratings!B$2:B$15)</f>
        <v>Teen</v>
      </c>
      <c r="M827" s="2" t="str">
        <f>_xlfn.XLOOKUP(Table1[[#This Row],[Rating Category]],Recommendation!A$2:A$6,Recommendation!B$2:B$6)</f>
        <v>Guidance</v>
      </c>
      <c r="N827" s="2">
        <v>68</v>
      </c>
      <c r="O827" s="2" t="str" cm="1">
        <f t="array" ref="O827">_xlfn.IFS(Table1[[#This Row],[Duration]]&lt;90,"Short",Table1[[#This Row],[Duration]]&lt;180,"Medium",Table1[[#This Row],[Duration]]&lt;=240,"Long",TRUE,"Seasons")</f>
        <v>Short</v>
      </c>
      <c r="P827" s="3" t="s">
        <v>683</v>
      </c>
    </row>
    <row r="828" spans="1:16" ht="84">
      <c r="A828" s="2" t="s">
        <v>3880</v>
      </c>
      <c r="B828" s="2" t="s">
        <v>0</v>
      </c>
      <c r="C828" s="3" t="s">
        <v>3881</v>
      </c>
      <c r="D828" s="3" t="s">
        <v>3882</v>
      </c>
      <c r="E828" s="3" t="s">
        <v>3883</v>
      </c>
      <c r="F828" s="3" t="s">
        <v>1</v>
      </c>
      <c r="G828" s="7" t="s">
        <v>3875</v>
      </c>
      <c r="H828" s="4">
        <v>2021</v>
      </c>
      <c r="I828" s="2">
        <v>2020</v>
      </c>
      <c r="J828" s="2">
        <f ca="1">YEAR(TODAY())-Table1[[#This Row],[Release_year]]</f>
        <v>6</v>
      </c>
      <c r="K828" s="2" t="s">
        <v>7</v>
      </c>
      <c r="L828" s="2" t="str">
        <f>_xlfn.XLOOKUP(Table1[[#This Row],[Rating]],Ratings!A$2:A$15,Ratings!B$2:B$15)</f>
        <v>Adult</v>
      </c>
      <c r="M828" s="2" t="str">
        <f>_xlfn.XLOOKUP(Table1[[#This Row],[Rating Category]],Recommendation!A$2:A$6,Recommendation!B$2:B$6)</f>
        <v>Restricted</v>
      </c>
      <c r="N828" s="2">
        <v>103</v>
      </c>
      <c r="O828" s="2" t="str" cm="1">
        <f t="array" ref="O828">_xlfn.IFS(Table1[[#This Row],[Duration]]&lt;90,"Short",Table1[[#This Row],[Duration]]&lt;180,"Medium",Table1[[#This Row],[Duration]]&lt;=240,"Long",TRUE,"Seasons")</f>
        <v>Medium</v>
      </c>
      <c r="P828" s="3" t="s">
        <v>90</v>
      </c>
    </row>
    <row r="829" spans="1:16" ht="56">
      <c r="A829" s="2" t="s">
        <v>3884</v>
      </c>
      <c r="B829" s="2" t="s">
        <v>0</v>
      </c>
      <c r="C829" s="3" t="s">
        <v>3885</v>
      </c>
      <c r="D829" s="3" t="s">
        <v>3525</v>
      </c>
      <c r="E829" s="3" t="s">
        <v>3886</v>
      </c>
      <c r="F829" s="3" t="s">
        <v>1500</v>
      </c>
      <c r="G829" s="7" t="s">
        <v>3875</v>
      </c>
      <c r="H829" s="4">
        <v>2021</v>
      </c>
      <c r="I829" s="2">
        <v>2017</v>
      </c>
      <c r="J829" s="2">
        <f ca="1">YEAR(TODAY())-Table1[[#This Row],[Release_year]]</f>
        <v>9</v>
      </c>
      <c r="K829" s="2" t="s">
        <v>29</v>
      </c>
      <c r="L829" s="2" t="str">
        <f>_xlfn.XLOOKUP(Table1[[#This Row],[Rating]],Ratings!A$2:A$15,Ratings!B$2:B$15)</f>
        <v>Teen</v>
      </c>
      <c r="M829" s="2" t="str">
        <f>_xlfn.XLOOKUP(Table1[[#This Row],[Rating Category]],Recommendation!A$2:A$6,Recommendation!B$2:B$6)</f>
        <v>Guidance</v>
      </c>
      <c r="N829" s="2">
        <v>121</v>
      </c>
      <c r="O829" s="2" t="str" cm="1">
        <f t="array" ref="O829">_xlfn.IFS(Table1[[#This Row],[Duration]]&lt;90,"Short",Table1[[#This Row],[Duration]]&lt;180,"Medium",Table1[[#This Row],[Duration]]&lt;=240,"Long",TRUE,"Seasons")</f>
        <v>Medium</v>
      </c>
      <c r="P829" s="3" t="s">
        <v>63</v>
      </c>
    </row>
    <row r="830" spans="1:16" ht="28">
      <c r="A830" s="2" t="s">
        <v>3887</v>
      </c>
      <c r="B830" s="2" t="s">
        <v>0</v>
      </c>
      <c r="C830" s="3" t="s">
        <v>3888</v>
      </c>
      <c r="D830" s="3" t="s">
        <v>3889</v>
      </c>
      <c r="E830" s="3" t="s">
        <v>3890</v>
      </c>
      <c r="F830" s="3" t="s">
        <v>28</v>
      </c>
      <c r="G830" s="7" t="s">
        <v>3891</v>
      </c>
      <c r="H830" s="4">
        <v>2021</v>
      </c>
      <c r="I830" s="2">
        <v>2020</v>
      </c>
      <c r="J830" s="2">
        <f ca="1">YEAR(TODAY())-Table1[[#This Row],[Release_year]]</f>
        <v>6</v>
      </c>
      <c r="K830" s="2" t="s">
        <v>124</v>
      </c>
      <c r="L830" s="2" t="str">
        <f>_xlfn.XLOOKUP(Table1[[#This Row],[Rating]],Ratings!A$2:A$15,Ratings!B$2:B$15)</f>
        <v>Adult</v>
      </c>
      <c r="M830" s="2" t="str">
        <f>_xlfn.XLOOKUP(Table1[[#This Row],[Rating Category]],Recommendation!A$2:A$6,Recommendation!B$2:B$6)</f>
        <v>Restricted</v>
      </c>
      <c r="N830" s="2">
        <v>95</v>
      </c>
      <c r="O830" s="2" t="str" cm="1">
        <f t="array" ref="O830">_xlfn.IFS(Table1[[#This Row],[Duration]]&lt;90,"Short",Table1[[#This Row],[Duration]]&lt;180,"Medium",Table1[[#This Row],[Duration]]&lt;=240,"Long",TRUE,"Seasons")</f>
        <v>Medium</v>
      </c>
      <c r="P830" s="3" t="s">
        <v>617</v>
      </c>
    </row>
    <row r="831" spans="1:16" ht="14">
      <c r="A831" s="2" t="s">
        <v>3892</v>
      </c>
      <c r="B831" s="2" t="s">
        <v>0</v>
      </c>
      <c r="C831" s="3" t="s">
        <v>3893</v>
      </c>
      <c r="D831" s="3" t="s">
        <v>3560</v>
      </c>
      <c r="E831" s="3" t="s">
        <v>3894</v>
      </c>
      <c r="F831" s="3" t="s">
        <v>223</v>
      </c>
      <c r="G831" s="7" t="s">
        <v>3891</v>
      </c>
      <c r="H831" s="4">
        <v>2021</v>
      </c>
      <c r="I831" s="2">
        <v>2020</v>
      </c>
      <c r="J831" s="2">
        <f ca="1">YEAR(TODAY())-Table1[[#This Row],[Release_year]]</f>
        <v>6</v>
      </c>
      <c r="K831" s="2" t="s">
        <v>45</v>
      </c>
      <c r="L831" s="2" t="str">
        <f>_xlfn.XLOOKUP(Table1[[#This Row],[Rating]],Ratings!A$2:A$15,Ratings!B$2:B$15)</f>
        <v>Family</v>
      </c>
      <c r="M831" s="2" t="str">
        <f>_xlfn.XLOOKUP(Table1[[#This Row],[Rating Category]],Recommendation!A$2:A$6,Recommendation!B$2:B$6)</f>
        <v>Guidance</v>
      </c>
      <c r="N831" s="2">
        <v>87</v>
      </c>
      <c r="O831" s="2" t="str" cm="1">
        <f t="array" ref="O831">_xlfn.IFS(Table1[[#This Row],[Duration]]&lt;90,"Short",Table1[[#This Row],[Duration]]&lt;180,"Medium",Table1[[#This Row],[Duration]]&lt;=240,"Long",TRUE,"Seasons")</f>
        <v>Short</v>
      </c>
      <c r="P831" s="3" t="s">
        <v>3553</v>
      </c>
    </row>
    <row r="832" spans="1:16" ht="42">
      <c r="A832" s="2" t="s">
        <v>3895</v>
      </c>
      <c r="B832" s="2" t="s">
        <v>0</v>
      </c>
      <c r="C832" s="3" t="s">
        <v>3896</v>
      </c>
      <c r="D832" s="3" t="s">
        <v>3897</v>
      </c>
      <c r="E832" s="3" t="s">
        <v>3898</v>
      </c>
      <c r="F832" s="3" t="s">
        <v>404</v>
      </c>
      <c r="G832" s="7" t="s">
        <v>3891</v>
      </c>
      <c r="H832" s="4">
        <v>2021</v>
      </c>
      <c r="I832" s="2">
        <v>2020</v>
      </c>
      <c r="J832" s="2">
        <f ca="1">YEAR(TODAY())-Table1[[#This Row],[Release_year]]</f>
        <v>6</v>
      </c>
      <c r="K832" s="2" t="s">
        <v>16</v>
      </c>
      <c r="L832" s="2" t="str">
        <f>_xlfn.XLOOKUP(Table1[[#This Row],[Rating]],Ratings!A$2:A$15,Ratings!B$2:B$15)</f>
        <v>Family</v>
      </c>
      <c r="M832" s="2" t="str">
        <f>_xlfn.XLOOKUP(Table1[[#This Row],[Rating Category]],Recommendation!A$2:A$6,Recommendation!B$2:B$6)</f>
        <v>Guidance</v>
      </c>
      <c r="N832" s="2">
        <v>115</v>
      </c>
      <c r="O832" s="2" t="str" cm="1">
        <f t="array" ref="O832">_xlfn.IFS(Table1[[#This Row],[Duration]]&lt;90,"Short",Table1[[#This Row],[Duration]]&lt;180,"Medium",Table1[[#This Row],[Duration]]&lt;=240,"Long",TRUE,"Seasons")</f>
        <v>Medium</v>
      </c>
      <c r="P832" s="3" t="s">
        <v>46</v>
      </c>
    </row>
    <row r="833" spans="1:16" ht="42">
      <c r="A833" s="2" t="s">
        <v>3902</v>
      </c>
      <c r="B833" s="2" t="s">
        <v>0</v>
      </c>
      <c r="C833" s="3" t="s">
        <v>3903</v>
      </c>
      <c r="D833" s="3" t="s">
        <v>3899</v>
      </c>
      <c r="E833" s="3" t="s">
        <v>3900</v>
      </c>
      <c r="F833" s="3" t="s">
        <v>13</v>
      </c>
      <c r="G833" s="7" t="s">
        <v>3901</v>
      </c>
      <c r="H833" s="4">
        <v>2021</v>
      </c>
      <c r="I833" s="2">
        <v>2020</v>
      </c>
      <c r="J833" s="2">
        <f ca="1">YEAR(TODAY())-Table1[[#This Row],[Release_year]]</f>
        <v>6</v>
      </c>
      <c r="K833" s="2" t="s">
        <v>29</v>
      </c>
      <c r="L833" s="2" t="str">
        <f>_xlfn.XLOOKUP(Table1[[#This Row],[Rating]],Ratings!A$2:A$15,Ratings!B$2:B$15)</f>
        <v>Teen</v>
      </c>
      <c r="M833" s="2" t="str">
        <f>_xlfn.XLOOKUP(Table1[[#This Row],[Rating Category]],Recommendation!A$2:A$6,Recommendation!B$2:B$6)</f>
        <v>Guidance</v>
      </c>
      <c r="N833" s="2">
        <v>171</v>
      </c>
      <c r="O833" s="2" t="str" cm="1">
        <f t="array" ref="O833">_xlfn.IFS(Table1[[#This Row],[Duration]]&lt;90,"Short",Table1[[#This Row],[Duration]]&lt;180,"Medium",Table1[[#This Row],[Duration]]&lt;=240,"Long",TRUE,"Seasons")</f>
        <v>Medium</v>
      </c>
      <c r="P833" s="3" t="s">
        <v>622</v>
      </c>
    </row>
    <row r="834" spans="1:16" ht="56">
      <c r="A834" s="2" t="s">
        <v>3904</v>
      </c>
      <c r="B834" s="2" t="s">
        <v>4</v>
      </c>
      <c r="C834" s="3" t="s">
        <v>3905</v>
      </c>
      <c r="D834" s="3" t="s">
        <v>2494</v>
      </c>
      <c r="E834" s="3" t="s">
        <v>3906</v>
      </c>
      <c r="F834" s="3" t="s">
        <v>132</v>
      </c>
      <c r="G834" s="7" t="s">
        <v>3901</v>
      </c>
      <c r="H834" s="4">
        <v>2021</v>
      </c>
      <c r="I834" s="2">
        <v>2015</v>
      </c>
      <c r="J834" s="2">
        <f ca="1">YEAR(TODAY())-Table1[[#This Row],[Release_year]]</f>
        <v>11</v>
      </c>
      <c r="K834" s="2" t="s">
        <v>7</v>
      </c>
      <c r="L834" s="2" t="str">
        <f>_xlfn.XLOOKUP(Table1[[#This Row],[Rating]],Ratings!A$2:A$15,Ratings!B$2:B$15)</f>
        <v>Adult</v>
      </c>
      <c r="M834" s="2" t="str">
        <f>_xlfn.XLOOKUP(Table1[[#This Row],[Rating Category]],Recommendation!A$2:A$6,Recommendation!B$2:B$6)</f>
        <v>Restricted</v>
      </c>
      <c r="N834" s="2" t="s">
        <v>11</v>
      </c>
      <c r="O834" s="2" t="str" cm="1">
        <f t="array" ref="O834">_xlfn.IFS(Table1[[#This Row],[Duration]]&lt;90,"Short",Table1[[#This Row],[Duration]]&lt;180,"Medium",Table1[[#This Row],[Duration]]&lt;=240,"Long",TRUE,"Seasons")</f>
        <v>Seasons</v>
      </c>
      <c r="P834" s="3" t="s">
        <v>14</v>
      </c>
    </row>
    <row r="835" spans="1:16" ht="70">
      <c r="A835" s="2" t="s">
        <v>3907</v>
      </c>
      <c r="B835" s="2" t="s">
        <v>0</v>
      </c>
      <c r="C835" s="3" t="s">
        <v>3908</v>
      </c>
      <c r="D835" s="3" t="s">
        <v>3909</v>
      </c>
      <c r="E835" s="3" t="s">
        <v>3910</v>
      </c>
      <c r="F835" s="3" t="s">
        <v>1</v>
      </c>
      <c r="G835" s="7" t="s">
        <v>3901</v>
      </c>
      <c r="H835" s="4">
        <v>2021</v>
      </c>
      <c r="I835" s="2">
        <v>2020</v>
      </c>
      <c r="J835" s="2">
        <f ca="1">YEAR(TODAY())-Table1[[#This Row],[Release_year]]</f>
        <v>6</v>
      </c>
      <c r="K835" s="2" t="s">
        <v>58</v>
      </c>
      <c r="L835" s="2" t="str">
        <f>_xlfn.XLOOKUP(Table1[[#This Row],[Rating]],Ratings!A$2:A$15,Ratings!B$2:B$15)</f>
        <v>Kids</v>
      </c>
      <c r="M835" s="2" t="str">
        <f>_xlfn.XLOOKUP(Table1[[#This Row],[Rating Category]],Recommendation!A$2:A$6,Recommendation!B$2:B$6)</f>
        <v>Safe</v>
      </c>
      <c r="N835" s="2">
        <v>46</v>
      </c>
      <c r="O835" s="2" t="str" cm="1">
        <f t="array" ref="O835">_xlfn.IFS(Table1[[#This Row],[Duration]]&lt;90,"Short",Table1[[#This Row],[Duration]]&lt;180,"Medium",Table1[[#This Row],[Duration]]&lt;=240,"Long",TRUE,"Seasons")</f>
        <v>Short</v>
      </c>
      <c r="P835" s="3" t="s">
        <v>46</v>
      </c>
    </row>
    <row r="836" spans="1:16" ht="28">
      <c r="A836" s="2" t="s">
        <v>3911</v>
      </c>
      <c r="B836" s="2" t="s">
        <v>0</v>
      </c>
      <c r="C836" s="3" t="s">
        <v>3912</v>
      </c>
      <c r="D836" s="3" t="s">
        <v>2344</v>
      </c>
      <c r="E836" s="3" t="s">
        <v>3913</v>
      </c>
      <c r="F836" s="3" t="s">
        <v>1</v>
      </c>
      <c r="G836" s="7" t="s">
        <v>3901</v>
      </c>
      <c r="H836" s="4">
        <v>2021</v>
      </c>
      <c r="I836" s="2">
        <v>2020</v>
      </c>
      <c r="J836" s="2">
        <f ca="1">YEAR(TODAY())-Table1[[#This Row],[Release_year]]</f>
        <v>6</v>
      </c>
      <c r="K836" s="2" t="s">
        <v>124</v>
      </c>
      <c r="L836" s="2" t="str">
        <f>_xlfn.XLOOKUP(Table1[[#This Row],[Rating]],Ratings!A$2:A$15,Ratings!B$2:B$15)</f>
        <v>Adult</v>
      </c>
      <c r="M836" s="2" t="str">
        <f>_xlfn.XLOOKUP(Table1[[#This Row],[Rating Category]],Recommendation!A$2:A$6,Recommendation!B$2:B$6)</f>
        <v>Restricted</v>
      </c>
      <c r="N836" s="2">
        <v>117</v>
      </c>
      <c r="O836" s="2" t="str" cm="1">
        <f t="array" ref="O836">_xlfn.IFS(Table1[[#This Row],[Duration]]&lt;90,"Short",Table1[[#This Row],[Duration]]&lt;180,"Medium",Table1[[#This Row],[Duration]]&lt;=240,"Long",TRUE,"Seasons")</f>
        <v>Medium</v>
      </c>
      <c r="P836" s="3" t="s">
        <v>251</v>
      </c>
    </row>
    <row r="837" spans="1:16" ht="70">
      <c r="A837" s="2" t="s">
        <v>3914</v>
      </c>
      <c r="B837" s="2" t="s">
        <v>0</v>
      </c>
      <c r="C837" s="3" t="s">
        <v>3915</v>
      </c>
      <c r="D837" s="3" t="s">
        <v>3916</v>
      </c>
      <c r="E837" s="3" t="s">
        <v>3917</v>
      </c>
      <c r="F837" s="3" t="s">
        <v>670</v>
      </c>
      <c r="G837" s="7" t="s">
        <v>3901</v>
      </c>
      <c r="H837" s="4">
        <v>2021</v>
      </c>
      <c r="I837" s="2">
        <v>2020</v>
      </c>
      <c r="J837" s="2">
        <f ca="1">YEAR(TODAY())-Table1[[#This Row],[Release_year]]</f>
        <v>6</v>
      </c>
      <c r="K837" s="2" t="s">
        <v>7</v>
      </c>
      <c r="L837" s="2" t="str">
        <f>_xlfn.XLOOKUP(Table1[[#This Row],[Rating]],Ratings!A$2:A$15,Ratings!B$2:B$15)</f>
        <v>Adult</v>
      </c>
      <c r="M837" s="2" t="str">
        <f>_xlfn.XLOOKUP(Table1[[#This Row],[Rating Category]],Recommendation!A$2:A$6,Recommendation!B$2:B$6)</f>
        <v>Restricted</v>
      </c>
      <c r="N837" s="2">
        <v>84</v>
      </c>
      <c r="O837" s="2" t="str" cm="1">
        <f t="array" ref="O837">_xlfn.IFS(Table1[[#This Row],[Duration]]&lt;90,"Short",Table1[[#This Row],[Duration]]&lt;180,"Medium",Table1[[#This Row],[Duration]]&lt;=240,"Long",TRUE,"Seasons")</f>
        <v>Short</v>
      </c>
      <c r="P837" s="3" t="s">
        <v>43</v>
      </c>
    </row>
    <row r="838" spans="1:16" ht="42">
      <c r="A838" s="2" t="s">
        <v>3918</v>
      </c>
      <c r="B838" s="2" t="s">
        <v>0</v>
      </c>
      <c r="C838" s="3" t="s">
        <v>3919</v>
      </c>
      <c r="D838" s="3" t="s">
        <v>3920</v>
      </c>
      <c r="E838" s="3" t="s">
        <v>3921</v>
      </c>
      <c r="F838" s="3" t="s">
        <v>1</v>
      </c>
      <c r="G838" s="7" t="s">
        <v>3922</v>
      </c>
      <c r="H838" s="4">
        <v>2021</v>
      </c>
      <c r="I838" s="2">
        <v>2020</v>
      </c>
      <c r="J838" s="2">
        <f ca="1">YEAR(TODAY())-Table1[[#This Row],[Release_year]]</f>
        <v>6</v>
      </c>
      <c r="K838" s="2" t="s">
        <v>124</v>
      </c>
      <c r="L838" s="2" t="str">
        <f>_xlfn.XLOOKUP(Table1[[#This Row],[Rating]],Ratings!A$2:A$15,Ratings!B$2:B$15)</f>
        <v>Adult</v>
      </c>
      <c r="M838" s="2" t="str">
        <f>_xlfn.XLOOKUP(Table1[[#This Row],[Rating Category]],Recommendation!A$2:A$6,Recommendation!B$2:B$6)</f>
        <v>Restricted</v>
      </c>
      <c r="N838" s="2">
        <v>98</v>
      </c>
      <c r="O838" s="2" t="str" cm="1">
        <f t="array" ref="O838">_xlfn.IFS(Table1[[#This Row],[Duration]]&lt;90,"Short",Table1[[#This Row],[Duration]]&lt;180,"Medium",Table1[[#This Row],[Duration]]&lt;=240,"Long",TRUE,"Seasons")</f>
        <v>Medium</v>
      </c>
      <c r="P838" s="3" t="s">
        <v>125</v>
      </c>
    </row>
    <row r="839" spans="1:16" ht="28">
      <c r="A839" s="2" t="s">
        <v>3923</v>
      </c>
      <c r="B839" s="2" t="s">
        <v>0</v>
      </c>
      <c r="C839" s="3" t="s">
        <v>3924</v>
      </c>
      <c r="D839" s="3" t="s">
        <v>3925</v>
      </c>
      <c r="E839" s="3" t="s">
        <v>3894</v>
      </c>
      <c r="F839" s="3" t="s">
        <v>1</v>
      </c>
      <c r="G839" s="7" t="s">
        <v>3922</v>
      </c>
      <c r="H839" s="4">
        <v>2021</v>
      </c>
      <c r="I839" s="2">
        <v>2020</v>
      </c>
      <c r="J839" s="2">
        <f ca="1">YEAR(TODAY())-Table1[[#This Row],[Release_year]]</f>
        <v>6</v>
      </c>
      <c r="K839" s="2" t="s">
        <v>7</v>
      </c>
      <c r="L839" s="2" t="str">
        <f>_xlfn.XLOOKUP(Table1[[#This Row],[Rating]],Ratings!A$2:A$15,Ratings!B$2:B$15)</f>
        <v>Adult</v>
      </c>
      <c r="M839" s="2" t="str">
        <f>_xlfn.XLOOKUP(Table1[[#This Row],[Rating Category]],Recommendation!A$2:A$6,Recommendation!B$2:B$6)</f>
        <v>Restricted</v>
      </c>
      <c r="N839" s="2">
        <v>83</v>
      </c>
      <c r="O839" s="2" t="str" cm="1">
        <f t="array" ref="O839">_xlfn.IFS(Table1[[#This Row],[Duration]]&lt;90,"Short",Table1[[#This Row],[Duration]]&lt;180,"Medium",Table1[[#This Row],[Duration]]&lt;=240,"Long",TRUE,"Seasons")</f>
        <v>Short</v>
      </c>
      <c r="P839" s="3" t="s">
        <v>231</v>
      </c>
    </row>
    <row r="840" spans="1:16" ht="70">
      <c r="A840" s="2" t="s">
        <v>3926</v>
      </c>
      <c r="B840" s="2" t="s">
        <v>0</v>
      </c>
      <c r="C840" s="3" t="s">
        <v>3927</v>
      </c>
      <c r="D840" s="3" t="s">
        <v>3928</v>
      </c>
      <c r="E840" s="3" t="s">
        <v>3929</v>
      </c>
      <c r="F840" s="3" t="s">
        <v>1155</v>
      </c>
      <c r="G840" s="7" t="s">
        <v>3922</v>
      </c>
      <c r="H840" s="4">
        <v>2021</v>
      </c>
      <c r="I840" s="2">
        <v>2018</v>
      </c>
      <c r="J840" s="2">
        <f ca="1">YEAR(TODAY())-Table1[[#This Row],[Release_year]]</f>
        <v>8</v>
      </c>
      <c r="K840" s="2" t="s">
        <v>29</v>
      </c>
      <c r="L840" s="2" t="str">
        <f>_xlfn.XLOOKUP(Table1[[#This Row],[Rating]],Ratings!A$2:A$15,Ratings!B$2:B$15)</f>
        <v>Teen</v>
      </c>
      <c r="M840" s="2" t="str">
        <f>_xlfn.XLOOKUP(Table1[[#This Row],[Rating Category]],Recommendation!A$2:A$6,Recommendation!B$2:B$6)</f>
        <v>Guidance</v>
      </c>
      <c r="N840" s="2">
        <v>97</v>
      </c>
      <c r="O840" s="2" t="str" cm="1">
        <f t="array" ref="O840">_xlfn.IFS(Table1[[#This Row],[Duration]]&lt;90,"Short",Table1[[#This Row],[Duration]]&lt;180,"Medium",Table1[[#This Row],[Duration]]&lt;=240,"Long",TRUE,"Seasons")</f>
        <v>Medium</v>
      </c>
      <c r="P840" s="3" t="s">
        <v>523</v>
      </c>
    </row>
    <row r="841" spans="1:16" ht="42">
      <c r="A841" s="2" t="s">
        <v>3930</v>
      </c>
      <c r="B841" s="2" t="s">
        <v>0</v>
      </c>
      <c r="C841" s="3" t="s">
        <v>3931</v>
      </c>
      <c r="D841" s="3" t="s">
        <v>3857</v>
      </c>
      <c r="E841" s="3" t="s">
        <v>3932</v>
      </c>
      <c r="F841" s="3" t="s">
        <v>1</v>
      </c>
      <c r="G841" s="7" t="s">
        <v>3933</v>
      </c>
      <c r="H841" s="4">
        <v>2021</v>
      </c>
      <c r="I841" s="2">
        <v>2020</v>
      </c>
      <c r="J841" s="2">
        <f ca="1">YEAR(TODAY())-Table1[[#This Row],[Release_year]]</f>
        <v>6</v>
      </c>
      <c r="K841" s="2" t="s">
        <v>45</v>
      </c>
      <c r="L841" s="2" t="str">
        <f>_xlfn.XLOOKUP(Table1[[#This Row],[Rating]],Ratings!A$2:A$15,Ratings!B$2:B$15)</f>
        <v>Family</v>
      </c>
      <c r="M841" s="2" t="str">
        <f>_xlfn.XLOOKUP(Table1[[#This Row],[Rating Category]],Recommendation!A$2:A$6,Recommendation!B$2:B$6)</f>
        <v>Guidance</v>
      </c>
      <c r="N841" s="2">
        <v>99</v>
      </c>
      <c r="O841" s="2" t="str" cm="1">
        <f t="array" ref="O841">_xlfn.IFS(Table1[[#This Row],[Duration]]&lt;90,"Short",Table1[[#This Row],[Duration]]&lt;180,"Medium",Table1[[#This Row],[Duration]]&lt;=240,"Long",TRUE,"Seasons")</f>
        <v>Medium</v>
      </c>
      <c r="P841" s="3" t="s">
        <v>295</v>
      </c>
    </row>
    <row r="842" spans="1:16" ht="70">
      <c r="A842" s="2" t="s">
        <v>3934</v>
      </c>
      <c r="B842" s="2" t="s">
        <v>0</v>
      </c>
      <c r="C842" s="3" t="s">
        <v>3935</v>
      </c>
      <c r="D842" s="3" t="s">
        <v>1886</v>
      </c>
      <c r="E842" s="3" t="s">
        <v>3936</v>
      </c>
      <c r="F842" s="3" t="s">
        <v>2115</v>
      </c>
      <c r="G842" s="7" t="s">
        <v>3933</v>
      </c>
      <c r="H842" s="4">
        <v>2021</v>
      </c>
      <c r="I842" s="2">
        <v>2013</v>
      </c>
      <c r="J842" s="2">
        <f ca="1">YEAR(TODAY())-Table1[[#This Row],[Release_year]]</f>
        <v>13</v>
      </c>
      <c r="K842" s="2" t="s">
        <v>124</v>
      </c>
      <c r="L842" s="2" t="str">
        <f>_xlfn.XLOOKUP(Table1[[#This Row],[Rating]],Ratings!A$2:A$15,Ratings!B$2:B$15)</f>
        <v>Adult</v>
      </c>
      <c r="M842" s="2" t="str">
        <f>_xlfn.XLOOKUP(Table1[[#This Row],[Rating Category]],Recommendation!A$2:A$6,Recommendation!B$2:B$6)</f>
        <v>Restricted</v>
      </c>
      <c r="N842" s="2">
        <v>108</v>
      </c>
      <c r="O842" s="2" t="str" cm="1">
        <f t="array" ref="O842">_xlfn.IFS(Table1[[#This Row],[Duration]]&lt;90,"Short",Table1[[#This Row],[Duration]]&lt;180,"Medium",Table1[[#This Row],[Duration]]&lt;=240,"Long",TRUE,"Seasons")</f>
        <v>Medium</v>
      </c>
      <c r="P842" s="3" t="s">
        <v>125</v>
      </c>
    </row>
    <row r="843" spans="1:16" ht="42">
      <c r="A843" s="2" t="s">
        <v>3937</v>
      </c>
      <c r="B843" s="2" t="s">
        <v>0</v>
      </c>
      <c r="C843" s="3" t="s">
        <v>3938</v>
      </c>
      <c r="D843" s="3" t="s">
        <v>3939</v>
      </c>
      <c r="E843" s="3" t="s">
        <v>3940</v>
      </c>
      <c r="F843" s="3" t="s">
        <v>2777</v>
      </c>
      <c r="G843" s="7" t="s">
        <v>3941</v>
      </c>
      <c r="H843" s="4">
        <v>2021</v>
      </c>
      <c r="I843" s="2">
        <v>2019</v>
      </c>
      <c r="J843" s="2">
        <f ca="1">YEAR(TODAY())-Table1[[#This Row],[Release_year]]</f>
        <v>7</v>
      </c>
      <c r="K843" s="2" t="s">
        <v>29</v>
      </c>
      <c r="L843" s="2" t="str">
        <f>_xlfn.XLOOKUP(Table1[[#This Row],[Rating]],Ratings!A$2:A$15,Ratings!B$2:B$15)</f>
        <v>Teen</v>
      </c>
      <c r="M843" s="2" t="str">
        <f>_xlfn.XLOOKUP(Table1[[#This Row],[Rating Category]],Recommendation!A$2:A$6,Recommendation!B$2:B$6)</f>
        <v>Guidance</v>
      </c>
      <c r="N843" s="2">
        <v>93</v>
      </c>
      <c r="O843" s="2" t="str" cm="1">
        <f t="array" ref="O843">_xlfn.IFS(Table1[[#This Row],[Duration]]&lt;90,"Short",Table1[[#This Row],[Duration]]&lt;180,"Medium",Table1[[#This Row],[Duration]]&lt;=240,"Long",TRUE,"Seasons")</f>
        <v>Medium</v>
      </c>
      <c r="P843" s="3" t="s">
        <v>206</v>
      </c>
    </row>
    <row r="844" spans="1:16" ht="28">
      <c r="A844" s="2" t="s">
        <v>3942</v>
      </c>
      <c r="B844" s="2" t="s">
        <v>0</v>
      </c>
      <c r="C844" s="3" t="s">
        <v>3943</v>
      </c>
      <c r="D844" s="3" t="s">
        <v>3944</v>
      </c>
      <c r="E844" s="3" t="s">
        <v>3945</v>
      </c>
      <c r="F844" s="3" t="s">
        <v>1</v>
      </c>
      <c r="G844" s="7" t="s">
        <v>3941</v>
      </c>
      <c r="H844" s="4">
        <v>2021</v>
      </c>
      <c r="I844" s="2">
        <v>2020</v>
      </c>
      <c r="J844" s="2">
        <f ca="1">YEAR(TODAY())-Table1[[#This Row],[Release_year]]</f>
        <v>6</v>
      </c>
      <c r="K844" s="2" t="s">
        <v>58</v>
      </c>
      <c r="L844" s="2" t="str">
        <f>_xlfn.XLOOKUP(Table1[[#This Row],[Rating]],Ratings!A$2:A$15,Ratings!B$2:B$15)</f>
        <v>Kids</v>
      </c>
      <c r="M844" s="2" t="str">
        <f>_xlfn.XLOOKUP(Table1[[#This Row],[Rating Category]],Recommendation!A$2:A$6,Recommendation!B$2:B$6)</f>
        <v>Safe</v>
      </c>
      <c r="N844" s="2">
        <v>42</v>
      </c>
      <c r="O844" s="2" t="str" cm="1">
        <f t="array" ref="O844">_xlfn.IFS(Table1[[#This Row],[Duration]]&lt;90,"Short",Table1[[#This Row],[Duration]]&lt;180,"Medium",Table1[[#This Row],[Duration]]&lt;=240,"Long",TRUE,"Seasons")</f>
        <v>Short</v>
      </c>
      <c r="P844" s="3" t="s">
        <v>17</v>
      </c>
    </row>
    <row r="845" spans="1:16" ht="42">
      <c r="A845" s="2" t="s">
        <v>3946</v>
      </c>
      <c r="B845" s="2" t="s">
        <v>0</v>
      </c>
      <c r="C845" s="3" t="s">
        <v>3947</v>
      </c>
      <c r="D845" s="3" t="s">
        <v>3948</v>
      </c>
      <c r="E845" s="3" t="s">
        <v>3949</v>
      </c>
      <c r="F845" s="3" t="s">
        <v>1</v>
      </c>
      <c r="G845" s="7" t="s">
        <v>3941</v>
      </c>
      <c r="H845" s="4">
        <v>2021</v>
      </c>
      <c r="I845" s="2">
        <v>2020</v>
      </c>
      <c r="J845" s="2">
        <f ca="1">YEAR(TODAY())-Table1[[#This Row],[Release_year]]</f>
        <v>6</v>
      </c>
      <c r="K845" s="2" t="s">
        <v>45</v>
      </c>
      <c r="L845" s="2" t="str">
        <f>_xlfn.XLOOKUP(Table1[[#This Row],[Rating]],Ratings!A$2:A$15,Ratings!B$2:B$15)</f>
        <v>Family</v>
      </c>
      <c r="M845" s="2" t="str">
        <f>_xlfn.XLOOKUP(Table1[[#This Row],[Rating Category]],Recommendation!A$2:A$6,Recommendation!B$2:B$6)</f>
        <v>Guidance</v>
      </c>
      <c r="N845" s="2">
        <v>64</v>
      </c>
      <c r="O845" s="2" t="str" cm="1">
        <f t="array" ref="O845">_xlfn.IFS(Table1[[#This Row],[Duration]]&lt;90,"Short",Table1[[#This Row],[Duration]]&lt;180,"Medium",Table1[[#This Row],[Duration]]&lt;=240,"Long",TRUE,"Seasons")</f>
        <v>Short</v>
      </c>
      <c r="P845" s="3" t="s">
        <v>46</v>
      </c>
    </row>
    <row r="846" spans="1:16" ht="42">
      <c r="A846" s="2" t="s">
        <v>3950</v>
      </c>
      <c r="B846" s="2" t="s">
        <v>0</v>
      </c>
      <c r="C846" s="3" t="s">
        <v>3951</v>
      </c>
      <c r="D846" s="3" t="s">
        <v>3952</v>
      </c>
      <c r="E846" s="3" t="s">
        <v>3953</v>
      </c>
      <c r="F846" s="3" t="s">
        <v>13</v>
      </c>
      <c r="G846" s="7" t="s">
        <v>3954</v>
      </c>
      <c r="H846" s="4">
        <v>2021</v>
      </c>
      <c r="I846" s="2">
        <v>2004</v>
      </c>
      <c r="J846" s="2">
        <f ca="1">YEAR(TODAY())-Table1[[#This Row],[Release_year]]</f>
        <v>22</v>
      </c>
      <c r="K846" s="2" t="s">
        <v>7</v>
      </c>
      <c r="L846" s="2" t="str">
        <f>_xlfn.XLOOKUP(Table1[[#This Row],[Rating]],Ratings!A$2:A$15,Ratings!B$2:B$15)</f>
        <v>Adult</v>
      </c>
      <c r="M846" s="2" t="str">
        <f>_xlfn.XLOOKUP(Table1[[#This Row],[Rating Category]],Recommendation!A$2:A$6,Recommendation!B$2:B$6)</f>
        <v>Restricted</v>
      </c>
      <c r="N846" s="2">
        <v>162</v>
      </c>
      <c r="O846" s="2" t="str" cm="1">
        <f t="array" ref="O846">_xlfn.IFS(Table1[[#This Row],[Duration]]&lt;90,"Short",Table1[[#This Row],[Duration]]&lt;180,"Medium",Table1[[#This Row],[Duration]]&lt;=240,"Long",TRUE,"Seasons")</f>
        <v>Medium</v>
      </c>
      <c r="P846" s="3" t="s">
        <v>43</v>
      </c>
    </row>
    <row r="847" spans="1:16" ht="70">
      <c r="A847" s="2" t="s">
        <v>3955</v>
      </c>
      <c r="B847" s="2" t="s">
        <v>0</v>
      </c>
      <c r="C847" s="3" t="s">
        <v>3956</v>
      </c>
      <c r="D847" s="3" t="s">
        <v>3957</v>
      </c>
      <c r="E847" s="3" t="s">
        <v>3958</v>
      </c>
      <c r="F847" s="3" t="s">
        <v>13</v>
      </c>
      <c r="G847" s="7" t="s">
        <v>3954</v>
      </c>
      <c r="H847" s="4">
        <v>2021</v>
      </c>
      <c r="I847" s="2">
        <v>2011</v>
      </c>
      <c r="J847" s="2">
        <f ca="1">YEAR(TODAY())-Table1[[#This Row],[Release_year]]</f>
        <v>15</v>
      </c>
      <c r="K847" s="2" t="s">
        <v>29</v>
      </c>
      <c r="L847" s="2" t="str">
        <f>_xlfn.XLOOKUP(Table1[[#This Row],[Rating]],Ratings!A$2:A$15,Ratings!B$2:B$15)</f>
        <v>Teen</v>
      </c>
      <c r="M847" s="2" t="str">
        <f>_xlfn.XLOOKUP(Table1[[#This Row],[Rating Category]],Recommendation!A$2:A$6,Recommendation!B$2:B$6)</f>
        <v>Guidance</v>
      </c>
      <c r="N847" s="2">
        <v>130</v>
      </c>
      <c r="O847" s="2" t="str" cm="1">
        <f t="array" ref="O847">_xlfn.IFS(Table1[[#This Row],[Duration]]&lt;90,"Short",Table1[[#This Row],[Duration]]&lt;180,"Medium",Table1[[#This Row],[Duration]]&lt;=240,"Long",TRUE,"Seasons")</f>
        <v>Medium</v>
      </c>
      <c r="P847" s="3" t="s">
        <v>523</v>
      </c>
    </row>
    <row r="848" spans="1:16" ht="56">
      <c r="A848" s="2" t="s">
        <v>3959</v>
      </c>
      <c r="B848" s="2" t="s">
        <v>0</v>
      </c>
      <c r="C848" s="3" t="s">
        <v>3960</v>
      </c>
      <c r="D848" s="3" t="s">
        <v>3961</v>
      </c>
      <c r="E848" s="3" t="s">
        <v>3962</v>
      </c>
      <c r="F848" s="3" t="s">
        <v>13</v>
      </c>
      <c r="G848" s="7" t="s">
        <v>3954</v>
      </c>
      <c r="H848" s="4">
        <v>2021</v>
      </c>
      <c r="I848" s="2">
        <v>2010</v>
      </c>
      <c r="J848" s="2">
        <f ca="1">YEAR(TODAY())-Table1[[#This Row],[Release_year]]</f>
        <v>16</v>
      </c>
      <c r="K848" s="2" t="s">
        <v>29</v>
      </c>
      <c r="L848" s="2" t="str">
        <f>_xlfn.XLOOKUP(Table1[[#This Row],[Rating]],Ratings!A$2:A$15,Ratings!B$2:B$15)</f>
        <v>Teen</v>
      </c>
      <c r="M848" s="2" t="str">
        <f>_xlfn.XLOOKUP(Table1[[#This Row],[Rating Category]],Recommendation!A$2:A$6,Recommendation!B$2:B$6)</f>
        <v>Guidance</v>
      </c>
      <c r="N848" s="2">
        <v>108</v>
      </c>
      <c r="O848" s="2" t="str" cm="1">
        <f t="array" ref="O848">_xlfn.IFS(Table1[[#This Row],[Duration]]&lt;90,"Short",Table1[[#This Row],[Duration]]&lt;180,"Medium",Table1[[#This Row],[Duration]]&lt;=240,"Long",TRUE,"Seasons")</f>
        <v>Medium</v>
      </c>
      <c r="P848" s="3" t="s">
        <v>66</v>
      </c>
    </row>
    <row r="849" spans="1:16" ht="56">
      <c r="A849" s="2" t="s">
        <v>3963</v>
      </c>
      <c r="B849" s="2" t="s">
        <v>0</v>
      </c>
      <c r="C849" s="3" t="s">
        <v>3964</v>
      </c>
      <c r="D849" s="3" t="s">
        <v>3965</v>
      </c>
      <c r="E849" s="3" t="s">
        <v>3966</v>
      </c>
      <c r="F849" s="3" t="s">
        <v>13</v>
      </c>
      <c r="G849" s="7" t="s">
        <v>3954</v>
      </c>
      <c r="H849" s="4">
        <v>2021</v>
      </c>
      <c r="I849" s="2">
        <v>2015</v>
      </c>
      <c r="J849" s="2">
        <f ca="1">YEAR(TODAY())-Table1[[#This Row],[Release_year]]</f>
        <v>11</v>
      </c>
      <c r="K849" s="2" t="s">
        <v>29</v>
      </c>
      <c r="L849" s="2" t="str">
        <f>_xlfn.XLOOKUP(Table1[[#This Row],[Rating]],Ratings!A$2:A$15,Ratings!B$2:B$15)</f>
        <v>Teen</v>
      </c>
      <c r="M849" s="2" t="str">
        <f>_xlfn.XLOOKUP(Table1[[#This Row],[Rating Category]],Recommendation!A$2:A$6,Recommendation!B$2:B$6)</f>
        <v>Guidance</v>
      </c>
      <c r="N849" s="2">
        <v>129</v>
      </c>
      <c r="O849" s="2" t="str" cm="1">
        <f t="array" ref="O849">_xlfn.IFS(Table1[[#This Row],[Duration]]&lt;90,"Short",Table1[[#This Row],[Duration]]&lt;180,"Medium",Table1[[#This Row],[Duration]]&lt;=240,"Long",TRUE,"Seasons")</f>
        <v>Medium</v>
      </c>
      <c r="P849" s="3" t="s">
        <v>218</v>
      </c>
    </row>
    <row r="850" spans="1:16" ht="42">
      <c r="A850" s="2" t="s">
        <v>3967</v>
      </c>
      <c r="B850" s="2" t="s">
        <v>0</v>
      </c>
      <c r="C850" s="3" t="s">
        <v>3968</v>
      </c>
      <c r="D850" s="3" t="s">
        <v>3525</v>
      </c>
      <c r="E850" s="3" t="s">
        <v>3969</v>
      </c>
      <c r="F850" s="3" t="s">
        <v>1500</v>
      </c>
      <c r="G850" s="7" t="s">
        <v>3954</v>
      </c>
      <c r="H850" s="4">
        <v>2021</v>
      </c>
      <c r="I850" s="2">
        <v>2010</v>
      </c>
      <c r="J850" s="2">
        <f ca="1">YEAR(TODAY())-Table1[[#This Row],[Release_year]]</f>
        <v>16</v>
      </c>
      <c r="K850" s="2" t="s">
        <v>29</v>
      </c>
      <c r="L850" s="2" t="str">
        <f>_xlfn.XLOOKUP(Table1[[#This Row],[Rating]],Ratings!A$2:A$15,Ratings!B$2:B$15)</f>
        <v>Teen</v>
      </c>
      <c r="M850" s="2" t="str">
        <f>_xlfn.XLOOKUP(Table1[[#This Row],[Rating Category]],Recommendation!A$2:A$6,Recommendation!B$2:B$6)</f>
        <v>Guidance</v>
      </c>
      <c r="N850" s="2">
        <v>105</v>
      </c>
      <c r="O850" s="2" t="str" cm="1">
        <f t="array" ref="O850">_xlfn.IFS(Table1[[#This Row],[Duration]]&lt;90,"Short",Table1[[#This Row],[Duration]]&lt;180,"Medium",Table1[[#This Row],[Duration]]&lt;=240,"Long",TRUE,"Seasons")</f>
        <v>Medium</v>
      </c>
      <c r="P850" s="3" t="s">
        <v>1133</v>
      </c>
    </row>
    <row r="851" spans="1:16" ht="56">
      <c r="A851" s="2" t="s">
        <v>3970</v>
      </c>
      <c r="B851" s="2" t="s">
        <v>0</v>
      </c>
      <c r="C851" s="3" t="s">
        <v>3971</v>
      </c>
      <c r="D851" s="3" t="s">
        <v>3952</v>
      </c>
      <c r="E851" s="3" t="s">
        <v>3972</v>
      </c>
      <c r="F851" s="3" t="s">
        <v>13</v>
      </c>
      <c r="G851" s="7" t="s">
        <v>3954</v>
      </c>
      <c r="H851" s="4">
        <v>2021</v>
      </c>
      <c r="I851" s="2">
        <v>2016</v>
      </c>
      <c r="J851" s="2">
        <f ca="1">YEAR(TODAY())-Table1[[#This Row],[Release_year]]</f>
        <v>10</v>
      </c>
      <c r="K851" s="2" t="s">
        <v>7</v>
      </c>
      <c r="L851" s="2" t="str">
        <f>_xlfn.XLOOKUP(Table1[[#This Row],[Rating]],Ratings!A$2:A$15,Ratings!B$2:B$15)</f>
        <v>Adult</v>
      </c>
      <c r="M851" s="2" t="str">
        <f>_xlfn.XLOOKUP(Table1[[#This Row],[Rating Category]],Recommendation!A$2:A$6,Recommendation!B$2:B$6)</f>
        <v>Restricted</v>
      </c>
      <c r="N851" s="2">
        <v>133</v>
      </c>
      <c r="O851" s="2" t="str" cm="1">
        <f t="array" ref="O851">_xlfn.IFS(Table1[[#This Row],[Duration]]&lt;90,"Short",Table1[[#This Row],[Duration]]&lt;180,"Medium",Table1[[#This Row],[Duration]]&lt;=240,"Long",TRUE,"Seasons")</f>
        <v>Medium</v>
      </c>
      <c r="P851" s="3" t="s">
        <v>206</v>
      </c>
    </row>
    <row r="852" spans="1:16" ht="70">
      <c r="A852" s="2" t="s">
        <v>3973</v>
      </c>
      <c r="B852" s="2" t="s">
        <v>0</v>
      </c>
      <c r="C852" s="3" t="s">
        <v>3974</v>
      </c>
      <c r="D852" s="3" t="s">
        <v>747</v>
      </c>
      <c r="E852" s="3" t="s">
        <v>3975</v>
      </c>
      <c r="F852" s="3" t="s">
        <v>13</v>
      </c>
      <c r="G852" s="7" t="s">
        <v>3954</v>
      </c>
      <c r="H852" s="4">
        <v>2021</v>
      </c>
      <c r="I852" s="2">
        <v>2011</v>
      </c>
      <c r="J852" s="2">
        <f ca="1">YEAR(TODAY())-Table1[[#This Row],[Release_year]]</f>
        <v>15</v>
      </c>
      <c r="K852" s="2" t="s">
        <v>29</v>
      </c>
      <c r="L852" s="2" t="str">
        <f>_xlfn.XLOOKUP(Table1[[#This Row],[Rating]],Ratings!A$2:A$15,Ratings!B$2:B$15)</f>
        <v>Teen</v>
      </c>
      <c r="M852" s="2" t="str">
        <f>_xlfn.XLOOKUP(Table1[[#This Row],[Rating Category]],Recommendation!A$2:A$6,Recommendation!B$2:B$6)</f>
        <v>Guidance</v>
      </c>
      <c r="N852" s="2">
        <v>142</v>
      </c>
      <c r="O852" s="2" t="str" cm="1">
        <f t="array" ref="O852">_xlfn.IFS(Table1[[#This Row],[Duration]]&lt;90,"Short",Table1[[#This Row],[Duration]]&lt;180,"Medium",Table1[[#This Row],[Duration]]&lt;=240,"Long",TRUE,"Seasons")</f>
        <v>Medium</v>
      </c>
      <c r="P852" s="3" t="s">
        <v>90</v>
      </c>
    </row>
    <row r="853" spans="1:16" ht="56">
      <c r="A853" s="2" t="s">
        <v>3976</v>
      </c>
      <c r="B853" s="2" t="s">
        <v>0</v>
      </c>
      <c r="C853" s="3" t="s">
        <v>3977</v>
      </c>
      <c r="D853" s="3" t="s">
        <v>2926</v>
      </c>
      <c r="E853" s="3" t="s">
        <v>3978</v>
      </c>
      <c r="F853" s="3" t="s">
        <v>13</v>
      </c>
      <c r="G853" s="7" t="s">
        <v>3954</v>
      </c>
      <c r="H853" s="4">
        <v>2021</v>
      </c>
      <c r="I853" s="2">
        <v>2016</v>
      </c>
      <c r="J853" s="2">
        <f ca="1">YEAR(TODAY())-Table1[[#This Row],[Release_year]]</f>
        <v>10</v>
      </c>
      <c r="K853" s="2" t="s">
        <v>29</v>
      </c>
      <c r="L853" s="2" t="str">
        <f>_xlfn.XLOOKUP(Table1[[#This Row],[Rating]],Ratings!A$2:A$15,Ratings!B$2:B$15)</f>
        <v>Teen</v>
      </c>
      <c r="M853" s="2" t="str">
        <f>_xlfn.XLOOKUP(Table1[[#This Row],[Rating Category]],Recommendation!A$2:A$6,Recommendation!B$2:B$6)</f>
        <v>Guidance</v>
      </c>
      <c r="N853" s="2">
        <v>128</v>
      </c>
      <c r="O853" s="2" t="str" cm="1">
        <f t="array" ref="O853">_xlfn.IFS(Table1[[#This Row],[Duration]]&lt;90,"Short",Table1[[#This Row],[Duration]]&lt;180,"Medium",Table1[[#This Row],[Duration]]&lt;=240,"Long",TRUE,"Seasons")</f>
        <v>Medium</v>
      </c>
      <c r="P853" s="3" t="s">
        <v>89</v>
      </c>
    </row>
    <row r="854" spans="1:16" ht="42">
      <c r="A854" s="2" t="s">
        <v>3979</v>
      </c>
      <c r="B854" s="2" t="s">
        <v>0</v>
      </c>
      <c r="C854" s="3" t="s">
        <v>3980</v>
      </c>
      <c r="D854" s="3" t="s">
        <v>3981</v>
      </c>
      <c r="E854" s="3" t="s">
        <v>3982</v>
      </c>
      <c r="F854" s="3" t="s">
        <v>1</v>
      </c>
      <c r="G854" s="7" t="s">
        <v>3954</v>
      </c>
      <c r="H854" s="4">
        <v>2021</v>
      </c>
      <c r="I854" s="2">
        <v>2020</v>
      </c>
      <c r="J854" s="2">
        <f ca="1">YEAR(TODAY())-Table1[[#This Row],[Release_year]]</f>
        <v>6</v>
      </c>
      <c r="K854" s="2" t="s">
        <v>181</v>
      </c>
      <c r="L854" s="2" t="str">
        <f>_xlfn.XLOOKUP(Table1[[#This Row],[Rating]],Ratings!A$2:A$15,Ratings!B$2:B$15)</f>
        <v>Family</v>
      </c>
      <c r="M854" s="2" t="str">
        <f>_xlfn.XLOOKUP(Table1[[#This Row],[Rating Category]],Recommendation!A$2:A$6,Recommendation!B$2:B$6)</f>
        <v>Guidance</v>
      </c>
      <c r="N854" s="2">
        <v>97</v>
      </c>
      <c r="O854" s="2" t="str" cm="1">
        <f t="array" ref="O854">_xlfn.IFS(Table1[[#This Row],[Duration]]&lt;90,"Short",Table1[[#This Row],[Duration]]&lt;180,"Medium",Table1[[#This Row],[Duration]]&lt;=240,"Long",TRUE,"Seasons")</f>
        <v>Medium</v>
      </c>
      <c r="P854" s="3" t="s">
        <v>863</v>
      </c>
    </row>
    <row r="855" spans="1:16" ht="42">
      <c r="A855" s="2" t="s">
        <v>3983</v>
      </c>
      <c r="B855" s="2" t="s">
        <v>0</v>
      </c>
      <c r="C855" s="3" t="s">
        <v>3984</v>
      </c>
      <c r="D855" s="3" t="s">
        <v>3525</v>
      </c>
      <c r="E855" s="3" t="s">
        <v>3985</v>
      </c>
      <c r="F855" s="3" t="s">
        <v>1500</v>
      </c>
      <c r="G855" s="7" t="s">
        <v>3954</v>
      </c>
      <c r="H855" s="4">
        <v>2021</v>
      </c>
      <c r="I855" s="2">
        <v>2018</v>
      </c>
      <c r="J855" s="2">
        <f ca="1">YEAR(TODAY())-Table1[[#This Row],[Release_year]]</f>
        <v>8</v>
      </c>
      <c r="K855" s="2" t="s">
        <v>181</v>
      </c>
      <c r="L855" s="2" t="str">
        <f>_xlfn.XLOOKUP(Table1[[#This Row],[Rating]],Ratings!A$2:A$15,Ratings!B$2:B$15)</f>
        <v>Family</v>
      </c>
      <c r="M855" s="2" t="str">
        <f>_xlfn.XLOOKUP(Table1[[#This Row],[Rating Category]],Recommendation!A$2:A$6,Recommendation!B$2:B$6)</f>
        <v>Guidance</v>
      </c>
      <c r="N855" s="2">
        <v>107</v>
      </c>
      <c r="O855" s="2" t="str" cm="1">
        <f t="array" ref="O855">_xlfn.IFS(Table1[[#This Row],[Duration]]&lt;90,"Short",Table1[[#This Row],[Duration]]&lt;180,"Medium",Table1[[#This Row],[Duration]]&lt;=240,"Long",TRUE,"Seasons")</f>
        <v>Medium</v>
      </c>
      <c r="P855" s="3" t="s">
        <v>192</v>
      </c>
    </row>
    <row r="856" spans="1:16" ht="42">
      <c r="A856" s="2" t="s">
        <v>3986</v>
      </c>
      <c r="B856" s="2" t="s">
        <v>0</v>
      </c>
      <c r="C856" s="3" t="s">
        <v>3987</v>
      </c>
      <c r="D856" s="3" t="s">
        <v>3988</v>
      </c>
      <c r="E856" s="3" t="s">
        <v>3989</v>
      </c>
      <c r="F856" s="3" t="s">
        <v>13</v>
      </c>
      <c r="G856" s="7" t="s">
        <v>3954</v>
      </c>
      <c r="H856" s="4">
        <v>2021</v>
      </c>
      <c r="I856" s="2">
        <v>2009</v>
      </c>
      <c r="J856" s="2">
        <f ca="1">YEAR(TODAY())-Table1[[#This Row],[Release_year]]</f>
        <v>17</v>
      </c>
      <c r="K856" s="2" t="s">
        <v>29</v>
      </c>
      <c r="L856" s="2" t="str">
        <f>_xlfn.XLOOKUP(Table1[[#This Row],[Rating]],Ratings!A$2:A$15,Ratings!B$2:B$15)</f>
        <v>Teen</v>
      </c>
      <c r="M856" s="2" t="str">
        <f>_xlfn.XLOOKUP(Table1[[#This Row],[Rating Category]],Recommendation!A$2:A$6,Recommendation!B$2:B$6)</f>
        <v>Guidance</v>
      </c>
      <c r="N856" s="2">
        <v>135</v>
      </c>
      <c r="O856" s="2" t="str" cm="1">
        <f t="array" ref="O856">_xlfn.IFS(Table1[[#This Row],[Duration]]&lt;90,"Short",Table1[[#This Row],[Duration]]&lt;180,"Medium",Table1[[#This Row],[Duration]]&lt;=240,"Long",TRUE,"Seasons")</f>
        <v>Medium</v>
      </c>
      <c r="P856" s="3" t="s">
        <v>56</v>
      </c>
    </row>
    <row r="857" spans="1:16" ht="42">
      <c r="A857" s="2" t="s">
        <v>3990</v>
      </c>
      <c r="B857" s="2" t="s">
        <v>0</v>
      </c>
      <c r="C857" s="3" t="s">
        <v>3991</v>
      </c>
      <c r="D857" s="3" t="s">
        <v>3992</v>
      </c>
      <c r="E857" s="3" t="s">
        <v>3993</v>
      </c>
      <c r="F857" s="3" t="s">
        <v>688</v>
      </c>
      <c r="G857" s="7" t="s">
        <v>3994</v>
      </c>
      <c r="H857" s="4">
        <v>2021</v>
      </c>
      <c r="I857" s="2">
        <v>2020</v>
      </c>
      <c r="J857" s="2">
        <f ca="1">YEAR(TODAY())-Table1[[#This Row],[Release_year]]</f>
        <v>6</v>
      </c>
      <c r="K857" s="2" t="s">
        <v>45</v>
      </c>
      <c r="L857" s="2" t="str">
        <f>_xlfn.XLOOKUP(Table1[[#This Row],[Rating]],Ratings!A$2:A$15,Ratings!B$2:B$15)</f>
        <v>Family</v>
      </c>
      <c r="M857" s="2" t="str">
        <f>_xlfn.XLOOKUP(Table1[[#This Row],[Rating Category]],Recommendation!A$2:A$6,Recommendation!B$2:B$6)</f>
        <v>Guidance</v>
      </c>
      <c r="N857" s="2">
        <v>84</v>
      </c>
      <c r="O857" s="2" t="str" cm="1">
        <f t="array" ref="O857">_xlfn.IFS(Table1[[#This Row],[Duration]]&lt;90,"Short",Table1[[#This Row],[Duration]]&lt;180,"Medium",Table1[[#This Row],[Duration]]&lt;=240,"Long",TRUE,"Seasons")</f>
        <v>Short</v>
      </c>
      <c r="P857" s="3" t="s">
        <v>43</v>
      </c>
    </row>
    <row r="858" spans="1:16" ht="14">
      <c r="A858" s="2" t="s">
        <v>3995</v>
      </c>
      <c r="B858" s="2" t="s">
        <v>0</v>
      </c>
      <c r="C858" s="3" t="s">
        <v>3996</v>
      </c>
      <c r="D858" s="3" t="s">
        <v>3997</v>
      </c>
      <c r="E858" s="3" t="s">
        <v>3998</v>
      </c>
      <c r="F858" s="3" t="s">
        <v>1</v>
      </c>
      <c r="G858" s="7" t="s">
        <v>3994</v>
      </c>
      <c r="H858" s="4">
        <v>2021</v>
      </c>
      <c r="I858" s="2">
        <v>2020</v>
      </c>
      <c r="J858" s="2">
        <f ca="1">YEAR(TODAY())-Table1[[#This Row],[Release_year]]</f>
        <v>6</v>
      </c>
      <c r="K858" s="2" t="s">
        <v>7</v>
      </c>
      <c r="L858" s="2" t="str">
        <f>_xlfn.XLOOKUP(Table1[[#This Row],[Rating]],Ratings!A$2:A$15,Ratings!B$2:B$15)</f>
        <v>Adult</v>
      </c>
      <c r="M858" s="2" t="str">
        <f>_xlfn.XLOOKUP(Table1[[#This Row],[Rating Category]],Recommendation!A$2:A$6,Recommendation!B$2:B$6)</f>
        <v>Restricted</v>
      </c>
      <c r="N858" s="2">
        <v>70</v>
      </c>
      <c r="O858" s="2" t="str" cm="1">
        <f t="array" ref="O858">_xlfn.IFS(Table1[[#This Row],[Duration]]&lt;90,"Short",Table1[[#This Row],[Duration]]&lt;180,"Medium",Table1[[#This Row],[Duration]]&lt;=240,"Long",TRUE,"Seasons")</f>
        <v>Short</v>
      </c>
      <c r="P858" s="3" t="s">
        <v>683</v>
      </c>
    </row>
    <row r="859" spans="1:16" ht="42">
      <c r="A859" s="2" t="s">
        <v>3999</v>
      </c>
      <c r="B859" s="2" t="s">
        <v>0</v>
      </c>
      <c r="C859" s="3" t="s">
        <v>4000</v>
      </c>
      <c r="D859" s="3" t="s">
        <v>4001</v>
      </c>
      <c r="E859" s="3" t="s">
        <v>4002</v>
      </c>
      <c r="F859" s="3" t="s">
        <v>223</v>
      </c>
      <c r="G859" s="7" t="s">
        <v>4003</v>
      </c>
      <c r="H859" s="4">
        <v>2021</v>
      </c>
      <c r="I859" s="2">
        <v>2016</v>
      </c>
      <c r="J859" s="2">
        <f ca="1">YEAR(TODAY())-Table1[[#This Row],[Release_year]]</f>
        <v>10</v>
      </c>
      <c r="K859" s="2" t="s">
        <v>2</v>
      </c>
      <c r="L859" s="2" t="str">
        <f>_xlfn.XLOOKUP(Table1[[#This Row],[Rating]],Ratings!A$2:A$15,Ratings!B$2:B$15)</f>
        <v>Teen</v>
      </c>
      <c r="M859" s="2" t="str">
        <f>_xlfn.XLOOKUP(Table1[[#This Row],[Rating Category]],Recommendation!A$2:A$6,Recommendation!B$2:B$6)</f>
        <v>Guidance</v>
      </c>
      <c r="N859" s="2">
        <v>124</v>
      </c>
      <c r="O859" s="2" t="str" cm="1">
        <f t="array" ref="O859">_xlfn.IFS(Table1[[#This Row],[Duration]]&lt;90,"Short",Table1[[#This Row],[Duration]]&lt;180,"Medium",Table1[[#This Row],[Duration]]&lt;=240,"Long",TRUE,"Seasons")</f>
        <v>Medium</v>
      </c>
      <c r="P859" s="3" t="s">
        <v>264</v>
      </c>
    </row>
    <row r="860" spans="1:16" ht="28">
      <c r="A860" s="2" t="s">
        <v>4004</v>
      </c>
      <c r="B860" s="2" t="s">
        <v>0</v>
      </c>
      <c r="C860" s="3" t="s">
        <v>4005</v>
      </c>
      <c r="D860" s="3" t="s">
        <v>4006</v>
      </c>
      <c r="E860" s="3" t="s">
        <v>4007</v>
      </c>
      <c r="F860" s="3" t="s">
        <v>287</v>
      </c>
      <c r="G860" s="7" t="s">
        <v>4008</v>
      </c>
      <c r="H860" s="4">
        <v>2021</v>
      </c>
      <c r="I860" s="2">
        <v>2017</v>
      </c>
      <c r="J860" s="2">
        <f ca="1">YEAR(TODAY())-Table1[[#This Row],[Release_year]]</f>
        <v>9</v>
      </c>
      <c r="K860" s="2" t="s">
        <v>181</v>
      </c>
      <c r="L860" s="2" t="str">
        <f>_xlfn.XLOOKUP(Table1[[#This Row],[Rating]],Ratings!A$2:A$15,Ratings!B$2:B$15)</f>
        <v>Family</v>
      </c>
      <c r="M860" s="2" t="str">
        <f>_xlfn.XLOOKUP(Table1[[#This Row],[Rating Category]],Recommendation!A$2:A$6,Recommendation!B$2:B$6)</f>
        <v>Guidance</v>
      </c>
      <c r="N860" s="2">
        <v>84</v>
      </c>
      <c r="O860" s="2" t="str" cm="1">
        <f t="array" ref="O860">_xlfn.IFS(Table1[[#This Row],[Duration]]&lt;90,"Short",Table1[[#This Row],[Duration]]&lt;180,"Medium",Table1[[#This Row],[Duration]]&lt;=240,"Long",TRUE,"Seasons")</f>
        <v>Short</v>
      </c>
      <c r="P860" s="3" t="s">
        <v>4009</v>
      </c>
    </row>
    <row r="861" spans="1:16" ht="42">
      <c r="A861" s="2" t="s">
        <v>4010</v>
      </c>
      <c r="B861" s="2" t="s">
        <v>0</v>
      </c>
      <c r="C861" s="3" t="s">
        <v>4011</v>
      </c>
      <c r="D861" s="3" t="s">
        <v>4012</v>
      </c>
      <c r="E861" s="3" t="s">
        <v>4013</v>
      </c>
      <c r="F861" s="3" t="s">
        <v>1</v>
      </c>
      <c r="G861" s="7" t="s">
        <v>4008</v>
      </c>
      <c r="H861" s="4">
        <v>2021</v>
      </c>
      <c r="I861" s="2">
        <v>2013</v>
      </c>
      <c r="J861" s="2">
        <f ca="1">YEAR(TODAY())-Table1[[#This Row],[Release_year]]</f>
        <v>13</v>
      </c>
      <c r="K861" s="2" t="s">
        <v>16</v>
      </c>
      <c r="L861" s="2" t="str">
        <f>_xlfn.XLOOKUP(Table1[[#This Row],[Rating]],Ratings!A$2:A$15,Ratings!B$2:B$15)</f>
        <v>Family</v>
      </c>
      <c r="M861" s="2" t="str">
        <f>_xlfn.XLOOKUP(Table1[[#This Row],[Rating Category]],Recommendation!A$2:A$6,Recommendation!B$2:B$6)</f>
        <v>Guidance</v>
      </c>
      <c r="N861" s="2">
        <v>95</v>
      </c>
      <c r="O861" s="2" t="str" cm="1">
        <f t="array" ref="O861">_xlfn.IFS(Table1[[#This Row],[Duration]]&lt;90,"Short",Table1[[#This Row],[Duration]]&lt;180,"Medium",Table1[[#This Row],[Duration]]&lt;=240,"Long",TRUE,"Seasons")</f>
        <v>Medium</v>
      </c>
      <c r="P861" s="3" t="s">
        <v>46</v>
      </c>
    </row>
    <row r="862" spans="1:16" ht="28">
      <c r="A862" s="2" t="s">
        <v>4014</v>
      </c>
      <c r="B862" s="2" t="s">
        <v>0</v>
      </c>
      <c r="C862" s="3" t="s">
        <v>4015</v>
      </c>
      <c r="D862" s="3" t="s">
        <v>4006</v>
      </c>
      <c r="E862" s="3" t="s">
        <v>4016</v>
      </c>
      <c r="F862" s="3" t="s">
        <v>404</v>
      </c>
      <c r="G862" s="7" t="s">
        <v>4008</v>
      </c>
      <c r="H862" s="4">
        <v>2021</v>
      </c>
      <c r="I862" s="2">
        <v>2018</v>
      </c>
      <c r="J862" s="2">
        <f ca="1">YEAR(TODAY())-Table1[[#This Row],[Release_year]]</f>
        <v>8</v>
      </c>
      <c r="K862" s="2" t="s">
        <v>181</v>
      </c>
      <c r="L862" s="2" t="str">
        <f>_xlfn.XLOOKUP(Table1[[#This Row],[Rating]],Ratings!A$2:A$15,Ratings!B$2:B$15)</f>
        <v>Family</v>
      </c>
      <c r="M862" s="2" t="str">
        <f>_xlfn.XLOOKUP(Table1[[#This Row],[Rating Category]],Recommendation!A$2:A$6,Recommendation!B$2:B$6)</f>
        <v>Guidance</v>
      </c>
      <c r="N862" s="2">
        <v>84</v>
      </c>
      <c r="O862" s="2" t="str" cm="1">
        <f t="array" ref="O862">_xlfn.IFS(Table1[[#This Row],[Duration]]&lt;90,"Short",Table1[[#This Row],[Duration]]&lt;180,"Medium",Table1[[#This Row],[Duration]]&lt;=240,"Long",TRUE,"Seasons")</f>
        <v>Short</v>
      </c>
      <c r="P862" s="3" t="s">
        <v>4017</v>
      </c>
    </row>
    <row r="863" spans="1:16" ht="42">
      <c r="A863" s="2" t="s">
        <v>4018</v>
      </c>
      <c r="B863" s="2" t="s">
        <v>0</v>
      </c>
      <c r="C863" s="3" t="s">
        <v>4019</v>
      </c>
      <c r="D863" s="3" t="s">
        <v>4020</v>
      </c>
      <c r="E863" s="3" t="s">
        <v>4021</v>
      </c>
      <c r="F863" s="3" t="s">
        <v>1</v>
      </c>
      <c r="G863" s="7" t="s">
        <v>4008</v>
      </c>
      <c r="H863" s="4">
        <v>2021</v>
      </c>
      <c r="I863" s="2">
        <v>1954</v>
      </c>
      <c r="J863" s="2">
        <f ca="1">YEAR(TODAY())-Table1[[#This Row],[Release_year]]</f>
        <v>72</v>
      </c>
      <c r="K863" s="2" t="s">
        <v>181</v>
      </c>
      <c r="L863" s="2" t="str">
        <f>_xlfn.XLOOKUP(Table1[[#This Row],[Rating]],Ratings!A$2:A$15,Ratings!B$2:B$15)</f>
        <v>Family</v>
      </c>
      <c r="M863" s="2" t="str">
        <f>_xlfn.XLOOKUP(Table1[[#This Row],[Rating Category]],Recommendation!A$2:A$6,Recommendation!B$2:B$6)</f>
        <v>Guidance</v>
      </c>
      <c r="N863" s="2">
        <v>120</v>
      </c>
      <c r="O863" s="2" t="str" cm="1">
        <f t="array" ref="O863">_xlfn.IFS(Table1[[#This Row],[Duration]]&lt;90,"Short",Table1[[#This Row],[Duration]]&lt;180,"Medium",Table1[[#This Row],[Duration]]&lt;=240,"Long",TRUE,"Seasons")</f>
        <v>Medium</v>
      </c>
      <c r="P863" s="3" t="s">
        <v>4022</v>
      </c>
    </row>
    <row r="864" spans="1:16" ht="42">
      <c r="A864" s="2" t="s">
        <v>4023</v>
      </c>
      <c r="B864" s="2" t="s">
        <v>0</v>
      </c>
      <c r="C864" s="3" t="s">
        <v>4024</v>
      </c>
      <c r="D864" s="3" t="s">
        <v>3011</v>
      </c>
      <c r="E864" s="3" t="s">
        <v>4025</v>
      </c>
      <c r="F864" s="3" t="s">
        <v>1</v>
      </c>
      <c r="G864" s="7" t="s">
        <v>4026</v>
      </c>
      <c r="H864" s="4">
        <v>2021</v>
      </c>
      <c r="I864" s="2">
        <v>2019</v>
      </c>
      <c r="J864" s="2">
        <f ca="1">YEAR(TODAY())-Table1[[#This Row],[Release_year]]</f>
        <v>7</v>
      </c>
      <c r="K864" s="2" t="s">
        <v>29</v>
      </c>
      <c r="L864" s="2" t="str">
        <f>_xlfn.XLOOKUP(Table1[[#This Row],[Rating]],Ratings!A$2:A$15,Ratings!B$2:B$15)</f>
        <v>Teen</v>
      </c>
      <c r="M864" s="2" t="str">
        <f>_xlfn.XLOOKUP(Table1[[#This Row],[Rating Category]],Recommendation!A$2:A$6,Recommendation!B$2:B$6)</f>
        <v>Guidance</v>
      </c>
      <c r="N864" s="2">
        <v>87</v>
      </c>
      <c r="O864" s="2" t="str" cm="1">
        <f t="array" ref="O864">_xlfn.IFS(Table1[[#This Row],[Duration]]&lt;90,"Short",Table1[[#This Row],[Duration]]&lt;180,"Medium",Table1[[#This Row],[Duration]]&lt;=240,"Long",TRUE,"Seasons")</f>
        <v>Short</v>
      </c>
      <c r="P864" s="3" t="s">
        <v>51</v>
      </c>
    </row>
    <row r="865" spans="1:16" ht="42">
      <c r="A865" s="2" t="s">
        <v>4028</v>
      </c>
      <c r="B865" s="2" t="s">
        <v>0</v>
      </c>
      <c r="C865" s="3" t="s">
        <v>4029</v>
      </c>
      <c r="D865" s="3" t="s">
        <v>4030</v>
      </c>
      <c r="E865" s="3" t="s">
        <v>4031</v>
      </c>
      <c r="F865" s="3" t="s">
        <v>13</v>
      </c>
      <c r="G865" s="7" t="s">
        <v>4027</v>
      </c>
      <c r="H865" s="4">
        <v>2021</v>
      </c>
      <c r="I865" s="2">
        <v>2020</v>
      </c>
      <c r="J865" s="2">
        <f ca="1">YEAR(TODAY())-Table1[[#This Row],[Release_year]]</f>
        <v>6</v>
      </c>
      <c r="K865" s="2" t="s">
        <v>87</v>
      </c>
      <c r="L865" s="2" t="str">
        <f>_xlfn.XLOOKUP(Table1[[#This Row],[Rating]],Ratings!A$2:A$15,Ratings!B$2:B$15)</f>
        <v>Kids</v>
      </c>
      <c r="M865" s="2" t="str">
        <f>_xlfn.XLOOKUP(Table1[[#This Row],[Rating Category]],Recommendation!A$2:A$6,Recommendation!B$2:B$6)</f>
        <v>Safe</v>
      </c>
      <c r="N865" s="2">
        <v>75</v>
      </c>
      <c r="O865" s="2" t="str" cm="1">
        <f t="array" ref="O865">_xlfn.IFS(Table1[[#This Row],[Duration]]&lt;90,"Short",Table1[[#This Row],[Duration]]&lt;180,"Medium",Table1[[#This Row],[Duration]]&lt;=240,"Long",TRUE,"Seasons")</f>
        <v>Short</v>
      </c>
      <c r="P865" s="3" t="s">
        <v>46</v>
      </c>
    </row>
    <row r="866" spans="1:16" ht="56">
      <c r="A866" s="2" t="s">
        <v>4032</v>
      </c>
      <c r="B866" s="2" t="s">
        <v>0</v>
      </c>
      <c r="C866" s="3" t="s">
        <v>4033</v>
      </c>
      <c r="D866" s="3" t="s">
        <v>4034</v>
      </c>
      <c r="E866" s="3" t="s">
        <v>4035</v>
      </c>
      <c r="F866" s="3" t="s">
        <v>1</v>
      </c>
      <c r="G866" s="7" t="s">
        <v>4027</v>
      </c>
      <c r="H866" s="4">
        <v>2021</v>
      </c>
      <c r="I866" s="2">
        <v>2020</v>
      </c>
      <c r="J866" s="2">
        <f ca="1">YEAR(TODAY())-Table1[[#This Row],[Release_year]]</f>
        <v>6</v>
      </c>
      <c r="K866" s="2" t="s">
        <v>16</v>
      </c>
      <c r="L866" s="2" t="str">
        <f>_xlfn.XLOOKUP(Table1[[#This Row],[Rating]],Ratings!A$2:A$15,Ratings!B$2:B$15)</f>
        <v>Family</v>
      </c>
      <c r="M866" s="2" t="str">
        <f>_xlfn.XLOOKUP(Table1[[#This Row],[Rating Category]],Recommendation!A$2:A$6,Recommendation!B$2:B$6)</f>
        <v>Guidance</v>
      </c>
      <c r="N866" s="2">
        <v>124</v>
      </c>
      <c r="O866" s="2" t="str" cm="1">
        <f t="array" ref="O866">_xlfn.IFS(Table1[[#This Row],[Duration]]&lt;90,"Short",Table1[[#This Row],[Duration]]&lt;180,"Medium",Table1[[#This Row],[Duration]]&lt;=240,"Long",TRUE,"Seasons")</f>
        <v>Medium</v>
      </c>
      <c r="P866" s="3" t="s">
        <v>295</v>
      </c>
    </row>
    <row r="867" spans="1:16" ht="42">
      <c r="A867" s="2" t="s">
        <v>4036</v>
      </c>
      <c r="B867" s="2" t="s">
        <v>0</v>
      </c>
      <c r="C867" s="3" t="s">
        <v>4037</v>
      </c>
      <c r="D867" s="3" t="s">
        <v>4038</v>
      </c>
      <c r="E867" s="3" t="s">
        <v>4039</v>
      </c>
      <c r="F867" s="3" t="s">
        <v>658</v>
      </c>
      <c r="G867" s="7" t="s">
        <v>4027</v>
      </c>
      <c r="H867" s="4">
        <v>2021</v>
      </c>
      <c r="I867" s="2">
        <v>2020</v>
      </c>
      <c r="J867" s="2">
        <f ca="1">YEAR(TODAY())-Table1[[#This Row],[Release_year]]</f>
        <v>6</v>
      </c>
      <c r="K867" s="2" t="s">
        <v>2</v>
      </c>
      <c r="L867" s="2" t="str">
        <f>_xlfn.XLOOKUP(Table1[[#This Row],[Rating]],Ratings!A$2:A$15,Ratings!B$2:B$15)</f>
        <v>Teen</v>
      </c>
      <c r="M867" s="2" t="str">
        <f>_xlfn.XLOOKUP(Table1[[#This Row],[Rating Category]],Recommendation!A$2:A$6,Recommendation!B$2:B$6)</f>
        <v>Guidance</v>
      </c>
      <c r="N867" s="2">
        <v>95</v>
      </c>
      <c r="O867" s="2" t="str" cm="1">
        <f t="array" ref="O867">_xlfn.IFS(Table1[[#This Row],[Duration]]&lt;90,"Short",Table1[[#This Row],[Duration]]&lt;180,"Medium",Table1[[#This Row],[Duration]]&lt;=240,"Long",TRUE,"Seasons")</f>
        <v>Medium</v>
      </c>
      <c r="P867" s="3" t="s">
        <v>43</v>
      </c>
    </row>
    <row r="868" spans="1:16" ht="84">
      <c r="A868" s="2" t="s">
        <v>4040</v>
      </c>
      <c r="B868" s="2" t="s">
        <v>4</v>
      </c>
      <c r="C868" s="3" t="s">
        <v>4041</v>
      </c>
      <c r="D868" s="3" t="s">
        <v>4042</v>
      </c>
      <c r="E868" s="3" t="s">
        <v>4043</v>
      </c>
      <c r="F868" s="3" t="s">
        <v>248</v>
      </c>
      <c r="G868" s="7" t="s">
        <v>4027</v>
      </c>
      <c r="H868" s="4">
        <v>2021</v>
      </c>
      <c r="I868" s="2">
        <v>2020</v>
      </c>
      <c r="J868" s="2">
        <f ca="1">YEAR(TODAY())-Table1[[#This Row],[Release_year]]</f>
        <v>6</v>
      </c>
      <c r="K868" s="2" t="s">
        <v>7</v>
      </c>
      <c r="L868" s="2" t="str">
        <f>_xlfn.XLOOKUP(Table1[[#This Row],[Rating]],Ratings!A$2:A$15,Ratings!B$2:B$15)</f>
        <v>Adult</v>
      </c>
      <c r="M868" s="2" t="str">
        <f>_xlfn.XLOOKUP(Table1[[#This Row],[Rating Category]],Recommendation!A$2:A$6,Recommendation!B$2:B$6)</f>
        <v>Restricted</v>
      </c>
      <c r="N868" s="2" t="s">
        <v>11</v>
      </c>
      <c r="O868" s="2" t="str" cm="1">
        <f t="array" ref="O868">_xlfn.IFS(Table1[[#This Row],[Duration]]&lt;90,"Short",Table1[[#This Row],[Duration]]&lt;180,"Medium",Table1[[#This Row],[Duration]]&lt;=240,"Long",TRUE,"Seasons")</f>
        <v>Seasons</v>
      </c>
      <c r="P868" s="3" t="s">
        <v>249</v>
      </c>
    </row>
    <row r="869" spans="1:16" ht="56">
      <c r="A869" s="2" t="s">
        <v>4044</v>
      </c>
      <c r="B869" s="2" t="s">
        <v>0</v>
      </c>
      <c r="C869" s="3" t="s">
        <v>4045</v>
      </c>
      <c r="D869" s="3" t="s">
        <v>3525</v>
      </c>
      <c r="E869" s="3" t="s">
        <v>4046</v>
      </c>
      <c r="F869" s="3" t="s">
        <v>1500</v>
      </c>
      <c r="G869" s="7" t="s">
        <v>4047</v>
      </c>
      <c r="H869" s="4">
        <v>2021</v>
      </c>
      <c r="I869" s="2">
        <v>2008</v>
      </c>
      <c r="J869" s="2">
        <f ca="1">YEAR(TODAY())-Table1[[#This Row],[Release_year]]</f>
        <v>18</v>
      </c>
      <c r="K869" s="2" t="s">
        <v>181</v>
      </c>
      <c r="L869" s="2" t="str">
        <f>_xlfn.XLOOKUP(Table1[[#This Row],[Rating]],Ratings!A$2:A$15,Ratings!B$2:B$15)</f>
        <v>Family</v>
      </c>
      <c r="M869" s="2" t="str">
        <f>_xlfn.XLOOKUP(Table1[[#This Row],[Rating Category]],Recommendation!A$2:A$6,Recommendation!B$2:B$6)</f>
        <v>Guidance</v>
      </c>
      <c r="N869" s="2">
        <v>107</v>
      </c>
      <c r="O869" s="2" t="str" cm="1">
        <f t="array" ref="O869">_xlfn.IFS(Table1[[#This Row],[Duration]]&lt;90,"Short",Table1[[#This Row],[Duration]]&lt;180,"Medium",Table1[[#This Row],[Duration]]&lt;=240,"Long",TRUE,"Seasons")</f>
        <v>Medium</v>
      </c>
      <c r="P869" s="3" t="s">
        <v>1133</v>
      </c>
    </row>
    <row r="870" spans="1:16" ht="56">
      <c r="A870" s="2" t="s">
        <v>4048</v>
      </c>
      <c r="B870" s="2" t="s">
        <v>0</v>
      </c>
      <c r="C870" s="3" t="s">
        <v>4049</v>
      </c>
      <c r="D870" s="3" t="s">
        <v>4050</v>
      </c>
      <c r="E870" s="3" t="s">
        <v>4051</v>
      </c>
      <c r="F870" s="3" t="s">
        <v>1500</v>
      </c>
      <c r="G870" s="7" t="s">
        <v>4047</v>
      </c>
      <c r="H870" s="4">
        <v>2021</v>
      </c>
      <c r="I870" s="2">
        <v>2018</v>
      </c>
      <c r="J870" s="2">
        <f ca="1">YEAR(TODAY())-Table1[[#This Row],[Release_year]]</f>
        <v>8</v>
      </c>
      <c r="K870" s="2" t="s">
        <v>7</v>
      </c>
      <c r="L870" s="2" t="str">
        <f>_xlfn.XLOOKUP(Table1[[#This Row],[Rating]],Ratings!A$2:A$15,Ratings!B$2:B$15)</f>
        <v>Adult</v>
      </c>
      <c r="M870" s="2" t="str">
        <f>_xlfn.XLOOKUP(Table1[[#This Row],[Rating Category]],Recommendation!A$2:A$6,Recommendation!B$2:B$6)</f>
        <v>Restricted</v>
      </c>
      <c r="N870" s="2">
        <v>123</v>
      </c>
      <c r="O870" s="2" t="str" cm="1">
        <f t="array" ref="O870">_xlfn.IFS(Table1[[#This Row],[Duration]]&lt;90,"Short",Table1[[#This Row],[Duration]]&lt;180,"Medium",Table1[[#This Row],[Duration]]&lt;=240,"Long",TRUE,"Seasons")</f>
        <v>Medium</v>
      </c>
      <c r="P870" s="3" t="s">
        <v>218</v>
      </c>
    </row>
    <row r="871" spans="1:16" ht="56">
      <c r="A871" s="2" t="s">
        <v>4052</v>
      </c>
      <c r="B871" s="2" t="s">
        <v>0</v>
      </c>
      <c r="C871" s="3" t="s">
        <v>4053</v>
      </c>
      <c r="D871" s="3" t="s">
        <v>4054</v>
      </c>
      <c r="E871" s="3" t="s">
        <v>4055</v>
      </c>
      <c r="F871" s="3" t="s">
        <v>1</v>
      </c>
      <c r="G871" s="7" t="s">
        <v>4047</v>
      </c>
      <c r="H871" s="4">
        <v>2021</v>
      </c>
      <c r="I871" s="2">
        <v>2013</v>
      </c>
      <c r="J871" s="2">
        <f ca="1">YEAR(TODAY())-Table1[[#This Row],[Release_year]]</f>
        <v>13</v>
      </c>
      <c r="K871" s="2" t="s">
        <v>124</v>
      </c>
      <c r="L871" s="2" t="str">
        <f>_xlfn.XLOOKUP(Table1[[#This Row],[Rating]],Ratings!A$2:A$15,Ratings!B$2:B$15)</f>
        <v>Adult</v>
      </c>
      <c r="M871" s="2" t="str">
        <f>_xlfn.XLOOKUP(Table1[[#This Row],[Rating Category]],Recommendation!A$2:A$6,Recommendation!B$2:B$6)</f>
        <v>Restricted</v>
      </c>
      <c r="N871" s="2">
        <v>85</v>
      </c>
      <c r="O871" s="2" t="str" cm="1">
        <f t="array" ref="O871">_xlfn.IFS(Table1[[#This Row],[Duration]]&lt;90,"Short",Table1[[#This Row],[Duration]]&lt;180,"Medium",Table1[[#This Row],[Duration]]&lt;=240,"Long",TRUE,"Seasons")</f>
        <v>Short</v>
      </c>
      <c r="P871" s="3" t="s">
        <v>517</v>
      </c>
    </row>
    <row r="872" spans="1:16" ht="42">
      <c r="A872" s="2" t="s">
        <v>4056</v>
      </c>
      <c r="B872" s="2" t="s">
        <v>0</v>
      </c>
      <c r="C872" s="3" t="s">
        <v>4057</v>
      </c>
      <c r="D872" s="3" t="s">
        <v>4058</v>
      </c>
      <c r="E872" s="3" t="s">
        <v>4059</v>
      </c>
      <c r="F872" s="3" t="s">
        <v>13</v>
      </c>
      <c r="G872" s="7" t="s">
        <v>4047</v>
      </c>
      <c r="H872" s="4">
        <v>2021</v>
      </c>
      <c r="I872" s="2">
        <v>2020</v>
      </c>
      <c r="J872" s="2">
        <f ca="1">YEAR(TODAY())-Table1[[#This Row],[Release_year]]</f>
        <v>6</v>
      </c>
      <c r="K872" s="2" t="s">
        <v>7</v>
      </c>
      <c r="L872" s="2" t="str">
        <f>_xlfn.XLOOKUP(Table1[[#This Row],[Rating]],Ratings!A$2:A$15,Ratings!B$2:B$15)</f>
        <v>Adult</v>
      </c>
      <c r="M872" s="2" t="str">
        <f>_xlfn.XLOOKUP(Table1[[#This Row],[Rating Category]],Recommendation!A$2:A$6,Recommendation!B$2:B$6)</f>
        <v>Restricted</v>
      </c>
      <c r="N872" s="2">
        <v>150</v>
      </c>
      <c r="O872" s="2" t="str" cm="1">
        <f t="array" ref="O872">_xlfn.IFS(Table1[[#This Row],[Duration]]&lt;90,"Short",Table1[[#This Row],[Duration]]&lt;180,"Medium",Table1[[#This Row],[Duration]]&lt;=240,"Long",TRUE,"Seasons")</f>
        <v>Medium</v>
      </c>
      <c r="P872" s="3" t="s">
        <v>192</v>
      </c>
    </row>
    <row r="873" spans="1:16" ht="56">
      <c r="A873" s="2" t="s">
        <v>4060</v>
      </c>
      <c r="B873" s="2" t="s">
        <v>0</v>
      </c>
      <c r="C873" s="3" t="s">
        <v>4061</v>
      </c>
      <c r="D873" s="3" t="s">
        <v>4062</v>
      </c>
      <c r="E873" s="3" t="s">
        <v>4063</v>
      </c>
      <c r="F873" s="3" t="s">
        <v>670</v>
      </c>
      <c r="G873" s="7" t="s">
        <v>4047</v>
      </c>
      <c r="H873" s="4">
        <v>2021</v>
      </c>
      <c r="I873" s="2">
        <v>2019</v>
      </c>
      <c r="J873" s="2">
        <f ca="1">YEAR(TODAY())-Table1[[#This Row],[Release_year]]</f>
        <v>7</v>
      </c>
      <c r="K873" s="2" t="s">
        <v>7</v>
      </c>
      <c r="L873" s="2" t="str">
        <f>_xlfn.XLOOKUP(Table1[[#This Row],[Rating]],Ratings!A$2:A$15,Ratings!B$2:B$15)</f>
        <v>Adult</v>
      </c>
      <c r="M873" s="2" t="str">
        <f>_xlfn.XLOOKUP(Table1[[#This Row],[Rating Category]],Recommendation!A$2:A$6,Recommendation!B$2:B$6)</f>
        <v>Restricted</v>
      </c>
      <c r="N873" s="2">
        <v>97</v>
      </c>
      <c r="O873" s="2" t="str" cm="1">
        <f t="array" ref="O873">_xlfn.IFS(Table1[[#This Row],[Duration]]&lt;90,"Short",Table1[[#This Row],[Duration]]&lt;180,"Medium",Table1[[#This Row],[Duration]]&lt;=240,"Long",TRUE,"Seasons")</f>
        <v>Medium</v>
      </c>
      <c r="P873" s="3" t="s">
        <v>1794</v>
      </c>
    </row>
    <row r="874" spans="1:16" ht="56">
      <c r="A874" s="2" t="s">
        <v>4064</v>
      </c>
      <c r="B874" s="2" t="s">
        <v>0</v>
      </c>
      <c r="C874" s="3" t="s">
        <v>4065</v>
      </c>
      <c r="D874" s="3" t="s">
        <v>2592</v>
      </c>
      <c r="E874" s="3" t="s">
        <v>4066</v>
      </c>
      <c r="F874" s="3" t="s">
        <v>287</v>
      </c>
      <c r="G874" s="7" t="s">
        <v>4047</v>
      </c>
      <c r="H874" s="4">
        <v>2021</v>
      </c>
      <c r="I874" s="2">
        <v>2008</v>
      </c>
      <c r="J874" s="2">
        <f ca="1">YEAR(TODAY())-Table1[[#This Row],[Release_year]]</f>
        <v>18</v>
      </c>
      <c r="K874" s="2" t="s">
        <v>2</v>
      </c>
      <c r="L874" s="2" t="str">
        <f>_xlfn.XLOOKUP(Table1[[#This Row],[Rating]],Ratings!A$2:A$15,Ratings!B$2:B$15)</f>
        <v>Teen</v>
      </c>
      <c r="M874" s="2" t="str">
        <f>_xlfn.XLOOKUP(Table1[[#This Row],[Rating Category]],Recommendation!A$2:A$6,Recommendation!B$2:B$6)</f>
        <v>Guidance</v>
      </c>
      <c r="N874" s="2">
        <v>88</v>
      </c>
      <c r="O874" s="2" t="str" cm="1">
        <f t="array" ref="O874">_xlfn.IFS(Table1[[#This Row],[Duration]]&lt;90,"Short",Table1[[#This Row],[Duration]]&lt;180,"Medium",Table1[[#This Row],[Duration]]&lt;=240,"Long",TRUE,"Seasons")</f>
        <v>Short</v>
      </c>
      <c r="P874" s="3" t="s">
        <v>617</v>
      </c>
    </row>
    <row r="875" spans="1:16" ht="28">
      <c r="A875" s="2" t="s">
        <v>4067</v>
      </c>
      <c r="B875" s="2" t="s">
        <v>4</v>
      </c>
      <c r="C875" s="3" t="s">
        <v>4068</v>
      </c>
      <c r="D875" s="3" t="s">
        <v>4069</v>
      </c>
      <c r="E875" s="3" t="s">
        <v>4070</v>
      </c>
      <c r="F875" s="3" t="s">
        <v>750</v>
      </c>
      <c r="G875" s="7" t="s">
        <v>4071</v>
      </c>
      <c r="H875" s="4">
        <v>2021</v>
      </c>
      <c r="I875" s="2">
        <v>2020</v>
      </c>
      <c r="J875" s="2">
        <f ca="1">YEAR(TODAY())-Table1[[#This Row],[Release_year]]</f>
        <v>6</v>
      </c>
      <c r="K875" s="2" t="s">
        <v>29</v>
      </c>
      <c r="L875" s="2" t="str">
        <f>_xlfn.XLOOKUP(Table1[[#This Row],[Rating]],Ratings!A$2:A$15,Ratings!B$2:B$15)</f>
        <v>Teen</v>
      </c>
      <c r="M875" s="2" t="str">
        <f>_xlfn.XLOOKUP(Table1[[#This Row],[Rating Category]],Recommendation!A$2:A$6,Recommendation!B$2:B$6)</f>
        <v>Guidance</v>
      </c>
      <c r="N875" s="2" t="s">
        <v>11</v>
      </c>
      <c r="O875" s="2" t="str" cm="1">
        <f t="array" ref="O875">_xlfn.IFS(Table1[[#This Row],[Duration]]&lt;90,"Short",Table1[[#This Row],[Duration]]&lt;180,"Medium",Table1[[#This Row],[Duration]]&lt;=240,"Long",TRUE,"Seasons")</f>
        <v>Seasons</v>
      </c>
      <c r="P875" s="3" t="s">
        <v>602</v>
      </c>
    </row>
    <row r="876" spans="1:16" ht="42">
      <c r="A876" s="2" t="s">
        <v>4073</v>
      </c>
      <c r="B876" s="2" t="s">
        <v>0</v>
      </c>
      <c r="C876" s="3" t="s">
        <v>4074</v>
      </c>
      <c r="D876" s="3" t="s">
        <v>4075</v>
      </c>
      <c r="E876" s="3" t="s">
        <v>4076</v>
      </c>
      <c r="F876" s="3" t="s">
        <v>1951</v>
      </c>
      <c r="G876" s="7" t="s">
        <v>4071</v>
      </c>
      <c r="H876" s="4">
        <v>2021</v>
      </c>
      <c r="I876" s="2">
        <v>2020</v>
      </c>
      <c r="J876" s="2">
        <f ca="1">YEAR(TODAY())-Table1[[#This Row],[Release_year]]</f>
        <v>6</v>
      </c>
      <c r="K876" s="2" t="s">
        <v>7</v>
      </c>
      <c r="L876" s="2" t="str">
        <f>_xlfn.XLOOKUP(Table1[[#This Row],[Rating]],Ratings!A$2:A$15,Ratings!B$2:B$15)</f>
        <v>Adult</v>
      </c>
      <c r="M876" s="2" t="str">
        <f>_xlfn.XLOOKUP(Table1[[#This Row],[Rating Category]],Recommendation!A$2:A$6,Recommendation!B$2:B$6)</f>
        <v>Restricted</v>
      </c>
      <c r="N876" s="2">
        <v>93</v>
      </c>
      <c r="O876" s="2" t="str" cm="1">
        <f t="array" ref="O876">_xlfn.IFS(Table1[[#This Row],[Duration]]&lt;90,"Short",Table1[[#This Row],[Duration]]&lt;180,"Medium",Table1[[#This Row],[Duration]]&lt;=240,"Long",TRUE,"Seasons")</f>
        <v>Medium</v>
      </c>
      <c r="P876" s="3" t="s">
        <v>43</v>
      </c>
    </row>
    <row r="877" spans="1:16" ht="70">
      <c r="A877" s="2" t="s">
        <v>4078</v>
      </c>
      <c r="B877" s="2" t="s">
        <v>0</v>
      </c>
      <c r="C877" s="3" t="s">
        <v>4079</v>
      </c>
      <c r="D877" s="3" t="s">
        <v>4080</v>
      </c>
      <c r="E877" s="3" t="s">
        <v>4081</v>
      </c>
      <c r="F877" s="3" t="s">
        <v>132</v>
      </c>
      <c r="G877" s="7" t="s">
        <v>4077</v>
      </c>
      <c r="H877" s="4">
        <v>2021</v>
      </c>
      <c r="I877" s="2">
        <v>2020</v>
      </c>
      <c r="J877" s="2">
        <f ca="1">YEAR(TODAY())-Table1[[#This Row],[Release_year]]</f>
        <v>6</v>
      </c>
      <c r="K877" s="2" t="s">
        <v>7</v>
      </c>
      <c r="L877" s="2" t="str">
        <f>_xlfn.XLOOKUP(Table1[[#This Row],[Rating]],Ratings!A$2:A$15,Ratings!B$2:B$15)</f>
        <v>Adult</v>
      </c>
      <c r="M877" s="2" t="str">
        <f>_xlfn.XLOOKUP(Table1[[#This Row],[Rating Category]],Recommendation!A$2:A$6,Recommendation!B$2:B$6)</f>
        <v>Restricted</v>
      </c>
      <c r="N877" s="2">
        <v>151</v>
      </c>
      <c r="O877" s="2" t="str" cm="1">
        <f t="array" ref="O877">_xlfn.IFS(Table1[[#This Row],[Duration]]&lt;90,"Short",Table1[[#This Row],[Duration]]&lt;180,"Medium",Table1[[#This Row],[Duration]]&lt;=240,"Long",TRUE,"Seasons")</f>
        <v>Medium</v>
      </c>
      <c r="P877" s="3" t="s">
        <v>43</v>
      </c>
    </row>
    <row r="878" spans="1:16" ht="42">
      <c r="A878" s="2" t="s">
        <v>4082</v>
      </c>
      <c r="B878" s="2" t="s">
        <v>0</v>
      </c>
      <c r="C878" s="3" t="s">
        <v>4083</v>
      </c>
      <c r="D878" s="3" t="s">
        <v>4084</v>
      </c>
      <c r="E878" s="3" t="s">
        <v>4085</v>
      </c>
      <c r="F878" s="3" t="s">
        <v>781</v>
      </c>
      <c r="G878" s="7" t="s">
        <v>4077</v>
      </c>
      <c r="H878" s="4">
        <v>2021</v>
      </c>
      <c r="I878" s="2">
        <v>2020</v>
      </c>
      <c r="J878" s="2">
        <f ca="1">YEAR(TODAY())-Table1[[#This Row],[Release_year]]</f>
        <v>6</v>
      </c>
      <c r="K878" s="2" t="s">
        <v>7</v>
      </c>
      <c r="L878" s="2" t="str">
        <f>_xlfn.XLOOKUP(Table1[[#This Row],[Rating]],Ratings!A$2:A$15,Ratings!B$2:B$15)</f>
        <v>Adult</v>
      </c>
      <c r="M878" s="2" t="str">
        <f>_xlfn.XLOOKUP(Table1[[#This Row],[Rating Category]],Recommendation!A$2:A$6,Recommendation!B$2:B$6)</f>
        <v>Restricted</v>
      </c>
      <c r="N878" s="2">
        <v>82</v>
      </c>
      <c r="O878" s="2" t="str" cm="1">
        <f t="array" ref="O878">_xlfn.IFS(Table1[[#This Row],[Duration]]&lt;90,"Short",Table1[[#This Row],[Duration]]&lt;180,"Medium",Table1[[#This Row],[Duration]]&lt;=240,"Long",TRUE,"Seasons")</f>
        <v>Short</v>
      </c>
      <c r="P878" s="3" t="s">
        <v>43</v>
      </c>
    </row>
    <row r="879" spans="1:16" ht="70">
      <c r="A879" s="2" t="s">
        <v>4086</v>
      </c>
      <c r="B879" s="2" t="s">
        <v>0</v>
      </c>
      <c r="C879" s="3" t="s">
        <v>4087</v>
      </c>
      <c r="D879" s="3" t="s">
        <v>4088</v>
      </c>
      <c r="E879" s="3" t="s">
        <v>4089</v>
      </c>
      <c r="F879" s="3" t="s">
        <v>4090</v>
      </c>
      <c r="G879" s="7" t="s">
        <v>4077</v>
      </c>
      <c r="H879" s="4">
        <v>2021</v>
      </c>
      <c r="I879" s="2">
        <v>2019</v>
      </c>
      <c r="J879" s="2">
        <f ca="1">YEAR(TODAY())-Table1[[#This Row],[Release_year]]</f>
        <v>7</v>
      </c>
      <c r="K879" s="2" t="s">
        <v>7</v>
      </c>
      <c r="L879" s="2" t="str">
        <f>_xlfn.XLOOKUP(Table1[[#This Row],[Rating]],Ratings!A$2:A$15,Ratings!B$2:B$15)</f>
        <v>Adult</v>
      </c>
      <c r="M879" s="2" t="str">
        <f>_xlfn.XLOOKUP(Table1[[#This Row],[Rating Category]],Recommendation!A$2:A$6,Recommendation!B$2:B$6)</f>
        <v>Restricted</v>
      </c>
      <c r="N879" s="2">
        <v>148</v>
      </c>
      <c r="O879" s="2" t="str" cm="1">
        <f t="array" ref="O879">_xlfn.IFS(Table1[[#This Row],[Duration]]&lt;90,"Short",Table1[[#This Row],[Duration]]&lt;180,"Medium",Table1[[#This Row],[Duration]]&lt;=240,"Long",TRUE,"Seasons")</f>
        <v>Medium</v>
      </c>
      <c r="P879" s="3" t="s">
        <v>23</v>
      </c>
    </row>
    <row r="880" spans="1:16" ht="42">
      <c r="A880" s="2" t="s">
        <v>4091</v>
      </c>
      <c r="B880" s="2" t="s">
        <v>0</v>
      </c>
      <c r="C880" s="3" t="s">
        <v>4092</v>
      </c>
      <c r="D880" s="3" t="s">
        <v>4093</v>
      </c>
      <c r="E880" s="3" t="s">
        <v>4094</v>
      </c>
      <c r="F880" s="3" t="s">
        <v>1</v>
      </c>
      <c r="G880" s="7" t="s">
        <v>4077</v>
      </c>
      <c r="H880" s="4">
        <v>2021</v>
      </c>
      <c r="I880" s="2">
        <v>2016</v>
      </c>
      <c r="J880" s="2">
        <f ca="1">YEAR(TODAY())-Table1[[#This Row],[Release_year]]</f>
        <v>10</v>
      </c>
      <c r="K880" s="2" t="s">
        <v>124</v>
      </c>
      <c r="L880" s="2" t="str">
        <f>_xlfn.XLOOKUP(Table1[[#This Row],[Rating]],Ratings!A$2:A$15,Ratings!B$2:B$15)</f>
        <v>Adult</v>
      </c>
      <c r="M880" s="2" t="str">
        <f>_xlfn.XLOOKUP(Table1[[#This Row],[Rating Category]],Recommendation!A$2:A$6,Recommendation!B$2:B$6)</f>
        <v>Restricted</v>
      </c>
      <c r="N880" s="2">
        <v>95</v>
      </c>
      <c r="O880" s="2" t="str" cm="1">
        <f t="array" ref="O880">_xlfn.IFS(Table1[[#This Row],[Duration]]&lt;90,"Short",Table1[[#This Row],[Duration]]&lt;180,"Medium",Table1[[#This Row],[Duration]]&lt;=240,"Long",TRUE,"Seasons")</f>
        <v>Medium</v>
      </c>
      <c r="P880" s="3" t="s">
        <v>72</v>
      </c>
    </row>
    <row r="881" spans="1:16" ht="56">
      <c r="A881" s="2" t="s">
        <v>4095</v>
      </c>
      <c r="B881" s="2" t="s">
        <v>0</v>
      </c>
      <c r="C881" s="3" t="s">
        <v>4096</v>
      </c>
      <c r="D881" s="3" t="s">
        <v>4097</v>
      </c>
      <c r="E881" s="3" t="s">
        <v>4098</v>
      </c>
      <c r="F881" s="3" t="s">
        <v>1</v>
      </c>
      <c r="G881" s="7" t="s">
        <v>4099</v>
      </c>
      <c r="H881" s="4">
        <v>2021</v>
      </c>
      <c r="I881" s="2">
        <v>2020</v>
      </c>
      <c r="J881" s="2">
        <f ca="1">YEAR(TODAY())-Table1[[#This Row],[Release_year]]</f>
        <v>6</v>
      </c>
      <c r="K881" s="2" t="s">
        <v>7</v>
      </c>
      <c r="L881" s="2" t="str">
        <f>_xlfn.XLOOKUP(Table1[[#This Row],[Rating]],Ratings!A$2:A$15,Ratings!B$2:B$15)</f>
        <v>Adult</v>
      </c>
      <c r="M881" s="2" t="str">
        <f>_xlfn.XLOOKUP(Table1[[#This Row],[Rating Category]],Recommendation!A$2:A$6,Recommendation!B$2:B$6)</f>
        <v>Restricted</v>
      </c>
      <c r="N881" s="2">
        <v>90</v>
      </c>
      <c r="O881" s="2" t="str" cm="1">
        <f t="array" ref="O881">_xlfn.IFS(Table1[[#This Row],[Duration]]&lt;90,"Short",Table1[[#This Row],[Duration]]&lt;180,"Medium",Table1[[#This Row],[Duration]]&lt;=240,"Long",TRUE,"Seasons")</f>
        <v>Medium</v>
      </c>
      <c r="P881" s="3" t="s">
        <v>4100</v>
      </c>
    </row>
    <row r="882" spans="1:16" ht="56">
      <c r="A882" s="2" t="s">
        <v>4101</v>
      </c>
      <c r="B882" s="2" t="s">
        <v>0</v>
      </c>
      <c r="C882" s="3" t="s">
        <v>4102</v>
      </c>
      <c r="D882" s="3" t="s">
        <v>1498</v>
      </c>
      <c r="E882" s="3" t="s">
        <v>4103</v>
      </c>
      <c r="F882" s="3" t="s">
        <v>1500</v>
      </c>
      <c r="G882" s="7" t="s">
        <v>4099</v>
      </c>
      <c r="H882" s="4">
        <v>2021</v>
      </c>
      <c r="I882" s="2">
        <v>2019</v>
      </c>
      <c r="J882" s="2">
        <f ca="1">YEAR(TODAY())-Table1[[#This Row],[Release_year]]</f>
        <v>7</v>
      </c>
      <c r="K882" s="2" t="s">
        <v>29</v>
      </c>
      <c r="L882" s="2" t="str">
        <f>_xlfn.XLOOKUP(Table1[[#This Row],[Rating]],Ratings!A$2:A$15,Ratings!B$2:B$15)</f>
        <v>Teen</v>
      </c>
      <c r="M882" s="2" t="str">
        <f>_xlfn.XLOOKUP(Table1[[#This Row],[Rating Category]],Recommendation!A$2:A$6,Recommendation!B$2:B$6)</f>
        <v>Guidance</v>
      </c>
      <c r="N882" s="2">
        <v>103</v>
      </c>
      <c r="O882" s="2" t="str" cm="1">
        <f t="array" ref="O882">_xlfn.IFS(Table1[[#This Row],[Duration]]&lt;90,"Short",Table1[[#This Row],[Duration]]&lt;180,"Medium",Table1[[#This Row],[Duration]]&lt;=240,"Long",TRUE,"Seasons")</f>
        <v>Medium</v>
      </c>
      <c r="P882" s="3" t="s">
        <v>218</v>
      </c>
    </row>
    <row r="883" spans="1:16" ht="28">
      <c r="A883" s="2" t="s">
        <v>4104</v>
      </c>
      <c r="B883" s="2" t="s">
        <v>0</v>
      </c>
      <c r="C883" s="3" t="s">
        <v>4105</v>
      </c>
      <c r="D883" s="3" t="s">
        <v>4106</v>
      </c>
      <c r="E883" s="3" t="s">
        <v>4107</v>
      </c>
      <c r="F883" s="3" t="s">
        <v>404</v>
      </c>
      <c r="G883" s="7" t="s">
        <v>4099</v>
      </c>
      <c r="H883" s="4">
        <v>2021</v>
      </c>
      <c r="I883" s="2">
        <v>2020</v>
      </c>
      <c r="J883" s="2">
        <f ca="1">YEAR(TODAY())-Table1[[#This Row],[Release_year]]</f>
        <v>6</v>
      </c>
      <c r="K883" s="2" t="s">
        <v>181</v>
      </c>
      <c r="L883" s="2" t="str">
        <f>_xlfn.XLOOKUP(Table1[[#This Row],[Rating]],Ratings!A$2:A$15,Ratings!B$2:B$15)</f>
        <v>Family</v>
      </c>
      <c r="M883" s="2" t="str">
        <f>_xlfn.XLOOKUP(Table1[[#This Row],[Rating Category]],Recommendation!A$2:A$6,Recommendation!B$2:B$6)</f>
        <v>Guidance</v>
      </c>
      <c r="N883" s="2">
        <v>87</v>
      </c>
      <c r="O883" s="2" t="str" cm="1">
        <f t="array" ref="O883">_xlfn.IFS(Table1[[#This Row],[Duration]]&lt;90,"Short",Table1[[#This Row],[Duration]]&lt;180,"Medium",Table1[[#This Row],[Duration]]&lt;=240,"Long",TRUE,"Seasons")</f>
        <v>Short</v>
      </c>
      <c r="P883" s="3" t="s">
        <v>254</v>
      </c>
    </row>
    <row r="884" spans="1:16" ht="56">
      <c r="A884" s="2" t="s">
        <v>4108</v>
      </c>
      <c r="B884" s="2" t="s">
        <v>0</v>
      </c>
      <c r="C884" s="3" t="s">
        <v>4109</v>
      </c>
      <c r="D884" s="3" t="s">
        <v>4110</v>
      </c>
      <c r="E884" s="3" t="s">
        <v>4111</v>
      </c>
      <c r="F884" s="3" t="s">
        <v>1500</v>
      </c>
      <c r="G884" s="7" t="s">
        <v>4099</v>
      </c>
      <c r="H884" s="4">
        <v>2021</v>
      </c>
      <c r="I884" s="2">
        <v>2012</v>
      </c>
      <c r="J884" s="2">
        <f ca="1">YEAR(TODAY())-Table1[[#This Row],[Release_year]]</f>
        <v>14</v>
      </c>
      <c r="K884" s="2" t="s">
        <v>29</v>
      </c>
      <c r="L884" s="2" t="str">
        <f>_xlfn.XLOOKUP(Table1[[#This Row],[Rating]],Ratings!A$2:A$15,Ratings!B$2:B$15)</f>
        <v>Teen</v>
      </c>
      <c r="M884" s="2" t="str">
        <f>_xlfn.XLOOKUP(Table1[[#This Row],[Rating Category]],Recommendation!A$2:A$6,Recommendation!B$2:B$6)</f>
        <v>Guidance</v>
      </c>
      <c r="N884" s="2">
        <v>102</v>
      </c>
      <c r="O884" s="2" t="str" cm="1">
        <f t="array" ref="O884">_xlfn.IFS(Table1[[#This Row],[Duration]]&lt;90,"Short",Table1[[#This Row],[Duration]]&lt;180,"Medium",Table1[[#This Row],[Duration]]&lt;=240,"Long",TRUE,"Seasons")</f>
        <v>Medium</v>
      </c>
      <c r="P884" s="3" t="s">
        <v>218</v>
      </c>
    </row>
    <row r="885" spans="1:16" ht="56">
      <c r="A885" s="2" t="s">
        <v>4112</v>
      </c>
      <c r="B885" s="2" t="s">
        <v>0</v>
      </c>
      <c r="C885" s="3" t="s">
        <v>4113</v>
      </c>
      <c r="D885" s="3" t="s">
        <v>4114</v>
      </c>
      <c r="E885" s="3" t="s">
        <v>4115</v>
      </c>
      <c r="F885" s="3" t="s">
        <v>1</v>
      </c>
      <c r="G885" s="7" t="s">
        <v>4099</v>
      </c>
      <c r="H885" s="4">
        <v>2021</v>
      </c>
      <c r="I885" s="2">
        <v>2020</v>
      </c>
      <c r="J885" s="2">
        <f ca="1">YEAR(TODAY())-Table1[[#This Row],[Release_year]]</f>
        <v>6</v>
      </c>
      <c r="K885" s="2" t="s">
        <v>181</v>
      </c>
      <c r="L885" s="2" t="str">
        <f>_xlfn.XLOOKUP(Table1[[#This Row],[Rating]],Ratings!A$2:A$15,Ratings!B$2:B$15)</f>
        <v>Family</v>
      </c>
      <c r="M885" s="2" t="str">
        <f>_xlfn.XLOOKUP(Table1[[#This Row],[Rating Category]],Recommendation!A$2:A$6,Recommendation!B$2:B$6)</f>
        <v>Guidance</v>
      </c>
      <c r="N885" s="2">
        <v>96</v>
      </c>
      <c r="O885" s="2" t="str" cm="1">
        <f t="array" ref="O885">_xlfn.IFS(Table1[[#This Row],[Duration]]&lt;90,"Short",Table1[[#This Row],[Duration]]&lt;180,"Medium",Table1[[#This Row],[Duration]]&lt;=240,"Long",TRUE,"Seasons")</f>
        <v>Medium</v>
      </c>
      <c r="P885" s="3" t="s">
        <v>4116</v>
      </c>
    </row>
    <row r="886" spans="1:16" ht="42">
      <c r="A886" s="2" t="s">
        <v>4118</v>
      </c>
      <c r="B886" s="2" t="s">
        <v>0</v>
      </c>
      <c r="C886" s="3" t="s">
        <v>4119</v>
      </c>
      <c r="D886" s="3" t="s">
        <v>4006</v>
      </c>
      <c r="E886" s="3" t="s">
        <v>4120</v>
      </c>
      <c r="F886" s="3" t="s">
        <v>404</v>
      </c>
      <c r="G886" s="7" t="s">
        <v>4117</v>
      </c>
      <c r="H886" s="4">
        <v>2021</v>
      </c>
      <c r="I886" s="2">
        <v>2018</v>
      </c>
      <c r="J886" s="2">
        <f ca="1">YEAR(TODAY())-Table1[[#This Row],[Release_year]]</f>
        <v>8</v>
      </c>
      <c r="K886" s="2" t="s">
        <v>45</v>
      </c>
      <c r="L886" s="2" t="str">
        <f>_xlfn.XLOOKUP(Table1[[#This Row],[Rating]],Ratings!A$2:A$15,Ratings!B$2:B$15)</f>
        <v>Family</v>
      </c>
      <c r="M886" s="2" t="str">
        <f>_xlfn.XLOOKUP(Table1[[#This Row],[Rating Category]],Recommendation!A$2:A$6,Recommendation!B$2:B$6)</f>
        <v>Guidance</v>
      </c>
      <c r="N886" s="2">
        <v>86</v>
      </c>
      <c r="O886" s="2" t="str" cm="1">
        <f t="array" ref="O886">_xlfn.IFS(Table1[[#This Row],[Duration]]&lt;90,"Short",Table1[[#This Row],[Duration]]&lt;180,"Medium",Table1[[#This Row],[Duration]]&lt;=240,"Long",TRUE,"Seasons")</f>
        <v>Short</v>
      </c>
      <c r="P886" s="3" t="s">
        <v>399</v>
      </c>
    </row>
    <row r="887" spans="1:16" ht="56">
      <c r="A887" s="2" t="s">
        <v>4121</v>
      </c>
      <c r="B887" s="2" t="s">
        <v>0</v>
      </c>
      <c r="C887" s="3" t="s">
        <v>4122</v>
      </c>
      <c r="D887" s="3" t="s">
        <v>4123</v>
      </c>
      <c r="E887" s="3" t="s">
        <v>4124</v>
      </c>
      <c r="F887" s="3" t="s">
        <v>13</v>
      </c>
      <c r="G887" s="7" t="s">
        <v>4117</v>
      </c>
      <c r="H887" s="4">
        <v>2021</v>
      </c>
      <c r="I887" s="2">
        <v>2020</v>
      </c>
      <c r="J887" s="2">
        <f ca="1">YEAR(TODAY())-Table1[[#This Row],[Release_year]]</f>
        <v>6</v>
      </c>
      <c r="K887" s="2" t="s">
        <v>45</v>
      </c>
      <c r="L887" s="2" t="str">
        <f>_xlfn.XLOOKUP(Table1[[#This Row],[Rating]],Ratings!A$2:A$15,Ratings!B$2:B$15)</f>
        <v>Family</v>
      </c>
      <c r="M887" s="2" t="str">
        <f>_xlfn.XLOOKUP(Table1[[#This Row],[Rating Category]],Recommendation!A$2:A$6,Recommendation!B$2:B$6)</f>
        <v>Guidance</v>
      </c>
      <c r="N887" s="2">
        <v>136</v>
      </c>
      <c r="O887" s="2" t="str" cm="1">
        <f t="array" ref="O887">_xlfn.IFS(Table1[[#This Row],[Duration]]&lt;90,"Short",Table1[[#This Row],[Duration]]&lt;180,"Medium",Table1[[#This Row],[Duration]]&lt;=240,"Long",TRUE,"Seasons")</f>
        <v>Medium</v>
      </c>
      <c r="P887" s="3" t="s">
        <v>43</v>
      </c>
    </row>
    <row r="888" spans="1:16" ht="14">
      <c r="A888" s="2" t="s">
        <v>4125</v>
      </c>
      <c r="B888" s="2" t="s">
        <v>0</v>
      </c>
      <c r="C888" s="3" t="s">
        <v>4126</v>
      </c>
      <c r="D888" s="3" t="s">
        <v>4127</v>
      </c>
      <c r="E888" s="3" t="s">
        <v>4128</v>
      </c>
      <c r="F888" s="3" t="s">
        <v>963</v>
      </c>
      <c r="G888" s="7" t="s">
        <v>4129</v>
      </c>
      <c r="H888" s="4">
        <v>2021</v>
      </c>
      <c r="I888" s="2">
        <v>2020</v>
      </c>
      <c r="J888" s="2">
        <f ca="1">YEAR(TODAY())-Table1[[#This Row],[Release_year]]</f>
        <v>6</v>
      </c>
      <c r="K888" s="2" t="s">
        <v>7</v>
      </c>
      <c r="L888" s="2" t="str">
        <f>_xlfn.XLOOKUP(Table1[[#This Row],[Rating]],Ratings!A$2:A$15,Ratings!B$2:B$15)</f>
        <v>Adult</v>
      </c>
      <c r="M888" s="2" t="str">
        <f>_xlfn.XLOOKUP(Table1[[#This Row],[Rating Category]],Recommendation!A$2:A$6,Recommendation!B$2:B$6)</f>
        <v>Restricted</v>
      </c>
      <c r="N888" s="2">
        <v>60</v>
      </c>
      <c r="O888" s="2" t="str" cm="1">
        <f t="array" ref="O888">_xlfn.IFS(Table1[[#This Row],[Duration]]&lt;90,"Short",Table1[[#This Row],[Duration]]&lt;180,"Medium",Table1[[#This Row],[Duration]]&lt;=240,"Long",TRUE,"Seasons")</f>
        <v>Short</v>
      </c>
      <c r="P888" s="3" t="s">
        <v>683</v>
      </c>
    </row>
    <row r="889" spans="1:16" ht="42">
      <c r="A889" s="2" t="s">
        <v>4130</v>
      </c>
      <c r="B889" s="2" t="s">
        <v>0</v>
      </c>
      <c r="C889" s="3" t="s">
        <v>4131</v>
      </c>
      <c r="D889" s="3" t="s">
        <v>4132</v>
      </c>
      <c r="E889" s="3" t="s">
        <v>4133</v>
      </c>
      <c r="F889" s="3" t="s">
        <v>139</v>
      </c>
      <c r="G889" s="7" t="s">
        <v>4129</v>
      </c>
      <c r="H889" s="4">
        <v>2021</v>
      </c>
      <c r="I889" s="2">
        <v>2020</v>
      </c>
      <c r="J889" s="2">
        <f ca="1">YEAR(TODAY())-Table1[[#This Row],[Release_year]]</f>
        <v>6</v>
      </c>
      <c r="K889" s="2" t="s">
        <v>29</v>
      </c>
      <c r="L889" s="2" t="str">
        <f>_xlfn.XLOOKUP(Table1[[#This Row],[Rating]],Ratings!A$2:A$15,Ratings!B$2:B$15)</f>
        <v>Teen</v>
      </c>
      <c r="M889" s="2" t="str">
        <f>_xlfn.XLOOKUP(Table1[[#This Row],[Rating Category]],Recommendation!A$2:A$6,Recommendation!B$2:B$6)</f>
        <v>Guidance</v>
      </c>
      <c r="N889" s="2">
        <v>127</v>
      </c>
      <c r="O889" s="2" t="str" cm="1">
        <f t="array" ref="O889">_xlfn.IFS(Table1[[#This Row],[Duration]]&lt;90,"Short",Table1[[#This Row],[Duration]]&lt;180,"Medium",Table1[[#This Row],[Duration]]&lt;=240,"Long",TRUE,"Seasons")</f>
        <v>Medium</v>
      </c>
      <c r="P889" s="3" t="s">
        <v>43</v>
      </c>
    </row>
    <row r="890" spans="1:16" ht="28">
      <c r="A890" s="2" t="s">
        <v>4135</v>
      </c>
      <c r="B890" s="2" t="s">
        <v>0</v>
      </c>
      <c r="C890" s="3" t="s">
        <v>4136</v>
      </c>
      <c r="D890" s="3" t="s">
        <v>4137</v>
      </c>
      <c r="E890" s="3" t="s">
        <v>4138</v>
      </c>
      <c r="F890" s="3" t="s">
        <v>744</v>
      </c>
      <c r="G890" s="7" t="s">
        <v>4134</v>
      </c>
      <c r="H890" s="4">
        <v>2021</v>
      </c>
      <c r="I890" s="2">
        <v>2018</v>
      </c>
      <c r="J890" s="2">
        <f ca="1">YEAR(TODAY())-Table1[[#This Row],[Release_year]]</f>
        <v>8</v>
      </c>
      <c r="K890" s="2" t="s">
        <v>124</v>
      </c>
      <c r="L890" s="2" t="str">
        <f>_xlfn.XLOOKUP(Table1[[#This Row],[Rating]],Ratings!A$2:A$15,Ratings!B$2:B$15)</f>
        <v>Adult</v>
      </c>
      <c r="M890" s="2" t="str">
        <f>_xlfn.XLOOKUP(Table1[[#This Row],[Rating Category]],Recommendation!A$2:A$6,Recommendation!B$2:B$6)</f>
        <v>Restricted</v>
      </c>
      <c r="N890" s="2">
        <v>100</v>
      </c>
      <c r="O890" s="2" t="str" cm="1">
        <f t="array" ref="O890">_xlfn.IFS(Table1[[#This Row],[Duration]]&lt;90,"Short",Table1[[#This Row],[Duration]]&lt;180,"Medium",Table1[[#This Row],[Duration]]&lt;=240,"Long",TRUE,"Seasons")</f>
        <v>Medium</v>
      </c>
      <c r="P890" s="3" t="s">
        <v>214</v>
      </c>
    </row>
    <row r="891" spans="1:16" ht="42">
      <c r="A891" s="2" t="s">
        <v>4140</v>
      </c>
      <c r="B891" s="2" t="s">
        <v>0</v>
      </c>
      <c r="C891" s="3" t="s">
        <v>4141</v>
      </c>
      <c r="D891" s="3" t="s">
        <v>4142</v>
      </c>
      <c r="E891" s="3" t="s">
        <v>4143</v>
      </c>
      <c r="F891" s="3" t="s">
        <v>1</v>
      </c>
      <c r="G891" s="7" t="s">
        <v>4139</v>
      </c>
      <c r="H891" s="4">
        <v>2021</v>
      </c>
      <c r="I891" s="2">
        <v>2019</v>
      </c>
      <c r="J891" s="2">
        <f ca="1">YEAR(TODAY())-Table1[[#This Row],[Release_year]]</f>
        <v>7</v>
      </c>
      <c r="K891" s="2" t="s">
        <v>45</v>
      </c>
      <c r="L891" s="2" t="str">
        <f>_xlfn.XLOOKUP(Table1[[#This Row],[Rating]],Ratings!A$2:A$15,Ratings!B$2:B$15)</f>
        <v>Family</v>
      </c>
      <c r="M891" s="2" t="str">
        <f>_xlfn.XLOOKUP(Table1[[#This Row],[Rating Category]],Recommendation!A$2:A$6,Recommendation!B$2:B$6)</f>
        <v>Guidance</v>
      </c>
      <c r="N891" s="2">
        <v>87</v>
      </c>
      <c r="O891" s="2" t="str" cm="1">
        <f t="array" ref="O891">_xlfn.IFS(Table1[[#This Row],[Duration]]&lt;90,"Short",Table1[[#This Row],[Duration]]&lt;180,"Medium",Table1[[#This Row],[Duration]]&lt;=240,"Long",TRUE,"Seasons")</f>
        <v>Short</v>
      </c>
      <c r="P891" s="3" t="s">
        <v>46</v>
      </c>
    </row>
    <row r="892" spans="1:16" ht="28">
      <c r="A892" s="2" t="s">
        <v>4144</v>
      </c>
      <c r="B892" s="2" t="s">
        <v>0</v>
      </c>
      <c r="C892" s="3" t="s">
        <v>4145</v>
      </c>
      <c r="D892" s="3" t="s">
        <v>4146</v>
      </c>
      <c r="E892" s="3" t="s">
        <v>4147</v>
      </c>
      <c r="F892" s="3" t="s">
        <v>1</v>
      </c>
      <c r="G892" s="7" t="s">
        <v>4139</v>
      </c>
      <c r="H892" s="4">
        <v>2021</v>
      </c>
      <c r="I892" s="2">
        <v>2020</v>
      </c>
      <c r="J892" s="2">
        <f ca="1">YEAR(TODAY())-Table1[[#This Row],[Release_year]]</f>
        <v>6</v>
      </c>
      <c r="K892" s="2" t="s">
        <v>58</v>
      </c>
      <c r="L892" s="2" t="str">
        <f>_xlfn.XLOOKUP(Table1[[#This Row],[Rating]],Ratings!A$2:A$15,Ratings!B$2:B$15)</f>
        <v>Kids</v>
      </c>
      <c r="M892" s="2" t="str">
        <f>_xlfn.XLOOKUP(Table1[[#This Row],[Rating Category]],Recommendation!A$2:A$6,Recommendation!B$2:B$6)</f>
        <v>Safe</v>
      </c>
      <c r="N892" s="2">
        <v>28</v>
      </c>
      <c r="O892" s="2" t="str" cm="1">
        <f t="array" ref="O892">_xlfn.IFS(Table1[[#This Row],[Duration]]&lt;90,"Short",Table1[[#This Row],[Duration]]&lt;180,"Medium",Table1[[#This Row],[Duration]]&lt;=240,"Long",TRUE,"Seasons")</f>
        <v>Short</v>
      </c>
      <c r="P892" s="3" t="s">
        <v>17</v>
      </c>
    </row>
    <row r="893" spans="1:16" ht="42">
      <c r="A893" s="2" t="s">
        <v>4148</v>
      </c>
      <c r="B893" s="2" t="s">
        <v>0</v>
      </c>
      <c r="C893" s="3" t="s">
        <v>4149</v>
      </c>
      <c r="D893" s="3" t="s">
        <v>4146</v>
      </c>
      <c r="E893" s="3" t="s">
        <v>4150</v>
      </c>
      <c r="F893" s="3" t="s">
        <v>1</v>
      </c>
      <c r="G893" s="7" t="s">
        <v>4139</v>
      </c>
      <c r="H893" s="4">
        <v>2021</v>
      </c>
      <c r="I893" s="2">
        <v>2020</v>
      </c>
      <c r="J893" s="2">
        <f ca="1">YEAR(TODAY())-Table1[[#This Row],[Release_year]]</f>
        <v>6</v>
      </c>
      <c r="K893" s="2" t="s">
        <v>58</v>
      </c>
      <c r="L893" s="2" t="str">
        <f>_xlfn.XLOOKUP(Table1[[#This Row],[Rating]],Ratings!A$2:A$15,Ratings!B$2:B$15)</f>
        <v>Kids</v>
      </c>
      <c r="M893" s="2" t="str">
        <f>_xlfn.XLOOKUP(Table1[[#This Row],[Rating Category]],Recommendation!A$2:A$6,Recommendation!B$2:B$6)</f>
        <v>Safe</v>
      </c>
      <c r="N893" s="2">
        <v>27</v>
      </c>
      <c r="O893" s="2" t="str" cm="1">
        <f t="array" ref="O893">_xlfn.IFS(Table1[[#This Row],[Duration]]&lt;90,"Short",Table1[[#This Row],[Duration]]&lt;180,"Medium",Table1[[#This Row],[Duration]]&lt;=240,"Long",TRUE,"Seasons")</f>
        <v>Short</v>
      </c>
      <c r="P893" s="3" t="s">
        <v>17</v>
      </c>
    </row>
    <row r="894" spans="1:16" ht="28">
      <c r="A894" s="2" t="s">
        <v>4151</v>
      </c>
      <c r="B894" s="2" t="s">
        <v>0</v>
      </c>
      <c r="C894" s="3" t="s">
        <v>4152</v>
      </c>
      <c r="D894" s="3" t="s">
        <v>4153</v>
      </c>
      <c r="E894" s="3" t="s">
        <v>4154</v>
      </c>
      <c r="F894" s="3" t="s">
        <v>404</v>
      </c>
      <c r="G894" s="7" t="s">
        <v>4139</v>
      </c>
      <c r="H894" s="4">
        <v>2021</v>
      </c>
      <c r="I894" s="2">
        <v>2018</v>
      </c>
      <c r="J894" s="2">
        <f ca="1">YEAR(TODAY())-Table1[[#This Row],[Release_year]]</f>
        <v>8</v>
      </c>
      <c r="K894" s="2" t="s">
        <v>16</v>
      </c>
      <c r="L894" s="2" t="str">
        <f>_xlfn.XLOOKUP(Table1[[#This Row],[Rating]],Ratings!A$2:A$15,Ratings!B$2:B$15)</f>
        <v>Family</v>
      </c>
      <c r="M894" s="2" t="str">
        <f>_xlfn.XLOOKUP(Table1[[#This Row],[Rating Category]],Recommendation!A$2:A$6,Recommendation!B$2:B$6)</f>
        <v>Guidance</v>
      </c>
      <c r="N894" s="2">
        <v>90</v>
      </c>
      <c r="O894" s="2" t="str" cm="1">
        <f t="array" ref="O894">_xlfn.IFS(Table1[[#This Row],[Duration]]&lt;90,"Short",Table1[[#This Row],[Duration]]&lt;180,"Medium",Table1[[#This Row],[Duration]]&lt;=240,"Long",TRUE,"Seasons")</f>
        <v>Medium</v>
      </c>
      <c r="P894" s="3" t="s">
        <v>17</v>
      </c>
    </row>
    <row r="895" spans="1:16" ht="42">
      <c r="A895" s="2" t="s">
        <v>4155</v>
      </c>
      <c r="B895" s="2" t="s">
        <v>0</v>
      </c>
      <c r="C895" s="3" t="s">
        <v>4156</v>
      </c>
      <c r="D895" s="3" t="s">
        <v>4157</v>
      </c>
      <c r="E895" s="3" t="s">
        <v>4158</v>
      </c>
      <c r="F895" s="3" t="s">
        <v>1</v>
      </c>
      <c r="G895" s="7" t="s">
        <v>4139</v>
      </c>
      <c r="H895" s="4">
        <v>2021</v>
      </c>
      <c r="I895" s="2">
        <v>1989</v>
      </c>
      <c r="J895" s="2">
        <f ca="1">YEAR(TODAY())-Table1[[#This Row],[Release_year]]</f>
        <v>37</v>
      </c>
      <c r="K895" s="2" t="s">
        <v>16</v>
      </c>
      <c r="L895" s="2" t="str">
        <f>_xlfn.XLOOKUP(Table1[[#This Row],[Rating]],Ratings!A$2:A$15,Ratings!B$2:B$15)</f>
        <v>Family</v>
      </c>
      <c r="M895" s="2" t="str">
        <f>_xlfn.XLOOKUP(Table1[[#This Row],[Rating Category]],Recommendation!A$2:A$6,Recommendation!B$2:B$6)</f>
        <v>Guidance</v>
      </c>
      <c r="N895" s="2">
        <v>102</v>
      </c>
      <c r="O895" s="2" t="str" cm="1">
        <f t="array" ref="O895">_xlfn.IFS(Table1[[#This Row],[Duration]]&lt;90,"Short",Table1[[#This Row],[Duration]]&lt;180,"Medium",Table1[[#This Row],[Duration]]&lt;=240,"Long",TRUE,"Seasons")</f>
        <v>Medium</v>
      </c>
      <c r="P895" s="3" t="s">
        <v>46</v>
      </c>
    </row>
    <row r="896" spans="1:16" ht="42">
      <c r="A896" s="2" t="s">
        <v>4159</v>
      </c>
      <c r="B896" s="2" t="s">
        <v>0</v>
      </c>
      <c r="C896" s="3" t="s">
        <v>4160</v>
      </c>
      <c r="D896" s="3" t="s">
        <v>4161</v>
      </c>
      <c r="E896" s="3" t="s">
        <v>4162</v>
      </c>
      <c r="F896" s="3" t="s">
        <v>4163</v>
      </c>
      <c r="G896" s="7" t="s">
        <v>4139</v>
      </c>
      <c r="H896" s="4">
        <v>2021</v>
      </c>
      <c r="I896" s="2">
        <v>2018</v>
      </c>
      <c r="J896" s="2">
        <f ca="1">YEAR(TODAY())-Table1[[#This Row],[Release_year]]</f>
        <v>8</v>
      </c>
      <c r="K896" s="2" t="s">
        <v>124</v>
      </c>
      <c r="L896" s="2" t="str">
        <f>_xlfn.XLOOKUP(Table1[[#This Row],[Rating]],Ratings!A$2:A$15,Ratings!B$2:B$15)</f>
        <v>Adult</v>
      </c>
      <c r="M896" s="2" t="str">
        <f>_xlfn.XLOOKUP(Table1[[#This Row],[Rating Category]],Recommendation!A$2:A$6,Recommendation!B$2:B$6)</f>
        <v>Restricted</v>
      </c>
      <c r="N896" s="2">
        <v>94</v>
      </c>
      <c r="O896" s="2" t="str" cm="1">
        <f t="array" ref="O896">_xlfn.IFS(Table1[[#This Row],[Duration]]&lt;90,"Short",Table1[[#This Row],[Duration]]&lt;180,"Medium",Table1[[#This Row],[Duration]]&lt;=240,"Long",TRUE,"Seasons")</f>
        <v>Medium</v>
      </c>
      <c r="P896" s="3" t="s">
        <v>125</v>
      </c>
    </row>
    <row r="897" spans="1:16" ht="42">
      <c r="A897" s="2" t="s">
        <v>4164</v>
      </c>
      <c r="B897" s="2" t="s">
        <v>0</v>
      </c>
      <c r="C897" s="3" t="s">
        <v>4165</v>
      </c>
      <c r="D897" s="3" t="s">
        <v>4166</v>
      </c>
      <c r="E897" s="3" t="s">
        <v>4167</v>
      </c>
      <c r="F897" s="3" t="s">
        <v>1</v>
      </c>
      <c r="G897" s="7" t="s">
        <v>4139</v>
      </c>
      <c r="H897" s="4">
        <v>2021</v>
      </c>
      <c r="I897" s="2">
        <v>2018</v>
      </c>
      <c r="J897" s="2">
        <f ca="1">YEAR(TODAY())-Table1[[#This Row],[Release_year]]</f>
        <v>8</v>
      </c>
      <c r="K897" s="2" t="s">
        <v>124</v>
      </c>
      <c r="L897" s="2" t="str">
        <f>_xlfn.XLOOKUP(Table1[[#This Row],[Rating]],Ratings!A$2:A$15,Ratings!B$2:B$15)</f>
        <v>Adult</v>
      </c>
      <c r="M897" s="2" t="str">
        <f>_xlfn.XLOOKUP(Table1[[#This Row],[Rating Category]],Recommendation!A$2:A$6,Recommendation!B$2:B$6)</f>
        <v>Restricted</v>
      </c>
      <c r="N897" s="2">
        <v>81</v>
      </c>
      <c r="O897" s="2" t="str" cm="1">
        <f t="array" ref="O897">_xlfn.IFS(Table1[[#This Row],[Duration]]&lt;90,"Short",Table1[[#This Row],[Duration]]&lt;180,"Medium",Table1[[#This Row],[Duration]]&lt;=240,"Long",TRUE,"Seasons")</f>
        <v>Short</v>
      </c>
      <c r="P897" s="3" t="s">
        <v>922</v>
      </c>
    </row>
    <row r="898" spans="1:16" ht="56">
      <c r="A898" s="2" t="s">
        <v>4168</v>
      </c>
      <c r="B898" s="2" t="s">
        <v>0</v>
      </c>
      <c r="C898" s="3" t="s">
        <v>4169</v>
      </c>
      <c r="D898" s="3" t="s">
        <v>2757</v>
      </c>
      <c r="E898" s="3" t="s">
        <v>4170</v>
      </c>
      <c r="F898" s="3" t="s">
        <v>1799</v>
      </c>
      <c r="G898" s="7" t="s">
        <v>4139</v>
      </c>
      <c r="H898" s="4">
        <v>2021</v>
      </c>
      <c r="I898" s="2">
        <v>2016</v>
      </c>
      <c r="J898" s="2">
        <f ca="1">YEAR(TODAY())-Table1[[#This Row],[Release_year]]</f>
        <v>10</v>
      </c>
      <c r="K898" s="2" t="s">
        <v>124</v>
      </c>
      <c r="L898" s="2" t="str">
        <f>_xlfn.XLOOKUP(Table1[[#This Row],[Rating]],Ratings!A$2:A$15,Ratings!B$2:B$15)</f>
        <v>Adult</v>
      </c>
      <c r="M898" s="2" t="str">
        <f>_xlfn.XLOOKUP(Table1[[#This Row],[Rating Category]],Recommendation!A$2:A$6,Recommendation!B$2:B$6)</f>
        <v>Restricted</v>
      </c>
      <c r="N898" s="2">
        <v>134</v>
      </c>
      <c r="O898" s="2" t="str" cm="1">
        <f t="array" ref="O898">_xlfn.IFS(Table1[[#This Row],[Duration]]&lt;90,"Short",Table1[[#This Row],[Duration]]&lt;180,"Medium",Table1[[#This Row],[Duration]]&lt;=240,"Long",TRUE,"Seasons")</f>
        <v>Medium</v>
      </c>
      <c r="P898" s="3" t="s">
        <v>131</v>
      </c>
    </row>
    <row r="899" spans="1:16" ht="56">
      <c r="A899" s="2" t="s">
        <v>4171</v>
      </c>
      <c r="B899" s="2" t="s">
        <v>0</v>
      </c>
      <c r="C899" s="3" t="s">
        <v>4172</v>
      </c>
      <c r="D899" s="3" t="s">
        <v>3243</v>
      </c>
      <c r="E899" s="3" t="s">
        <v>4173</v>
      </c>
      <c r="F899" s="3" t="s">
        <v>4174</v>
      </c>
      <c r="G899" s="7" t="s">
        <v>4139</v>
      </c>
      <c r="H899" s="4">
        <v>2021</v>
      </c>
      <c r="I899" s="2">
        <v>2012</v>
      </c>
      <c r="J899" s="2">
        <f ca="1">YEAR(TODAY())-Table1[[#This Row],[Release_year]]</f>
        <v>14</v>
      </c>
      <c r="K899" s="2" t="s">
        <v>2</v>
      </c>
      <c r="L899" s="2" t="str">
        <f>_xlfn.XLOOKUP(Table1[[#This Row],[Rating]],Ratings!A$2:A$15,Ratings!B$2:B$15)</f>
        <v>Teen</v>
      </c>
      <c r="M899" s="2" t="str">
        <f>_xlfn.XLOOKUP(Table1[[#This Row],[Rating Category]],Recommendation!A$2:A$6,Recommendation!B$2:B$6)</f>
        <v>Guidance</v>
      </c>
      <c r="N899" s="2">
        <v>114</v>
      </c>
      <c r="O899" s="2" t="str" cm="1">
        <f t="array" ref="O899">_xlfn.IFS(Table1[[#This Row],[Duration]]&lt;90,"Short",Table1[[#This Row],[Duration]]&lt;180,"Medium",Table1[[#This Row],[Duration]]&lt;=240,"Long",TRUE,"Seasons")</f>
        <v>Medium</v>
      </c>
      <c r="P899" s="3" t="s">
        <v>251</v>
      </c>
    </row>
    <row r="900" spans="1:16" ht="56">
      <c r="A900" s="2" t="s">
        <v>4175</v>
      </c>
      <c r="B900" s="2" t="s">
        <v>0</v>
      </c>
      <c r="C900" s="3" t="s">
        <v>4176</v>
      </c>
      <c r="D900" s="3" t="s">
        <v>4177</v>
      </c>
      <c r="E900" s="3" t="s">
        <v>4178</v>
      </c>
      <c r="F900" s="3" t="s">
        <v>1</v>
      </c>
      <c r="G900" s="7" t="s">
        <v>4139</v>
      </c>
      <c r="H900" s="4">
        <v>2021</v>
      </c>
      <c r="I900" s="2">
        <v>1994</v>
      </c>
      <c r="J900" s="2">
        <f ca="1">YEAR(TODAY())-Table1[[#This Row],[Release_year]]</f>
        <v>32</v>
      </c>
      <c r="K900" s="2" t="s">
        <v>16</v>
      </c>
      <c r="L900" s="2" t="str">
        <f>_xlfn.XLOOKUP(Table1[[#This Row],[Rating]],Ratings!A$2:A$15,Ratings!B$2:B$15)</f>
        <v>Family</v>
      </c>
      <c r="M900" s="2" t="str">
        <f>_xlfn.XLOOKUP(Table1[[#This Row],[Rating Category]],Recommendation!A$2:A$6,Recommendation!B$2:B$6)</f>
        <v>Guidance</v>
      </c>
      <c r="N900" s="2">
        <v>107</v>
      </c>
      <c r="O900" s="2" t="str" cm="1">
        <f t="array" ref="O900">_xlfn.IFS(Table1[[#This Row],[Duration]]&lt;90,"Short",Table1[[#This Row],[Duration]]&lt;180,"Medium",Table1[[#This Row],[Duration]]&lt;=240,"Long",TRUE,"Seasons")</f>
        <v>Medium</v>
      </c>
      <c r="P900" s="3" t="s">
        <v>1758</v>
      </c>
    </row>
    <row r="901" spans="1:16" ht="56">
      <c r="A901" s="2" t="s">
        <v>4179</v>
      </c>
      <c r="B901" s="2" t="s">
        <v>0</v>
      </c>
      <c r="C901" s="3" t="s">
        <v>4180</v>
      </c>
      <c r="D901" s="3" t="s">
        <v>3665</v>
      </c>
      <c r="E901" s="3" t="s">
        <v>4181</v>
      </c>
      <c r="F901" s="3" t="s">
        <v>1</v>
      </c>
      <c r="G901" s="7" t="s">
        <v>4139</v>
      </c>
      <c r="H901" s="4">
        <v>2021</v>
      </c>
      <c r="I901" s="2">
        <v>2020</v>
      </c>
      <c r="J901" s="2">
        <f ca="1">YEAR(TODAY())-Table1[[#This Row],[Release_year]]</f>
        <v>6</v>
      </c>
      <c r="K901" s="2" t="s">
        <v>124</v>
      </c>
      <c r="L901" s="2" t="str">
        <f>_xlfn.XLOOKUP(Table1[[#This Row],[Rating]],Ratings!A$2:A$15,Ratings!B$2:B$15)</f>
        <v>Adult</v>
      </c>
      <c r="M901" s="2" t="str">
        <f>_xlfn.XLOOKUP(Table1[[#This Row],[Rating Category]],Recommendation!A$2:A$6,Recommendation!B$2:B$6)</f>
        <v>Restricted</v>
      </c>
      <c r="N901" s="2">
        <v>107</v>
      </c>
      <c r="O901" s="2" t="str" cm="1">
        <f t="array" ref="O901">_xlfn.IFS(Table1[[#This Row],[Duration]]&lt;90,"Short",Table1[[#This Row],[Duration]]&lt;180,"Medium",Table1[[#This Row],[Duration]]&lt;=240,"Long",TRUE,"Seasons")</f>
        <v>Medium</v>
      </c>
      <c r="P901" s="3" t="s">
        <v>4182</v>
      </c>
    </row>
    <row r="902" spans="1:16" ht="112">
      <c r="A902" s="2" t="s">
        <v>4183</v>
      </c>
      <c r="B902" s="2" t="s">
        <v>4</v>
      </c>
      <c r="C902" s="3" t="s">
        <v>4184</v>
      </c>
      <c r="D902" s="3" t="s">
        <v>4185</v>
      </c>
      <c r="E902" s="3" t="s">
        <v>4186</v>
      </c>
      <c r="F902" s="3" t="s">
        <v>750</v>
      </c>
      <c r="G902" s="7" t="s">
        <v>4187</v>
      </c>
      <c r="H902" s="4">
        <v>2021</v>
      </c>
      <c r="I902" s="2">
        <v>2017</v>
      </c>
      <c r="J902" s="2">
        <f ca="1">YEAR(TODAY())-Table1[[#This Row],[Release_year]]</f>
        <v>9</v>
      </c>
      <c r="K902" s="2" t="s">
        <v>45</v>
      </c>
      <c r="L902" s="2" t="str">
        <f>_xlfn.XLOOKUP(Table1[[#This Row],[Rating]],Ratings!A$2:A$15,Ratings!B$2:B$15)</f>
        <v>Family</v>
      </c>
      <c r="M902" s="2" t="str">
        <f>_xlfn.XLOOKUP(Table1[[#This Row],[Rating Category]],Recommendation!A$2:A$6,Recommendation!B$2:B$6)</f>
        <v>Guidance</v>
      </c>
      <c r="N902" s="2" t="s">
        <v>11</v>
      </c>
      <c r="O902" s="2" t="str" cm="1">
        <f t="array" ref="O902">_xlfn.IFS(Table1[[#This Row],[Duration]]&lt;90,"Short",Table1[[#This Row],[Duration]]&lt;180,"Medium",Table1[[#This Row],[Duration]]&lt;=240,"Long",TRUE,"Seasons")</f>
        <v>Seasons</v>
      </c>
      <c r="P902" s="3" t="s">
        <v>182</v>
      </c>
    </row>
    <row r="903" spans="1:16" ht="70">
      <c r="A903" s="2" t="s">
        <v>4188</v>
      </c>
      <c r="B903" s="2" t="s">
        <v>0</v>
      </c>
      <c r="C903" s="3" t="s">
        <v>4189</v>
      </c>
      <c r="D903" s="3" t="s">
        <v>4190</v>
      </c>
      <c r="E903" s="3" t="s">
        <v>4191</v>
      </c>
      <c r="F903" s="3" t="s">
        <v>3384</v>
      </c>
      <c r="G903" s="7" t="s">
        <v>4187</v>
      </c>
      <c r="H903" s="4">
        <v>2021</v>
      </c>
      <c r="I903" s="2">
        <v>2018</v>
      </c>
      <c r="J903" s="2">
        <f ca="1">YEAR(TODAY())-Table1[[#This Row],[Release_year]]</f>
        <v>8</v>
      </c>
      <c r="K903" s="2" t="s">
        <v>7</v>
      </c>
      <c r="L903" s="2" t="str">
        <f>_xlfn.XLOOKUP(Table1[[#This Row],[Rating]],Ratings!A$2:A$15,Ratings!B$2:B$15)</f>
        <v>Adult</v>
      </c>
      <c r="M903" s="2" t="str">
        <f>_xlfn.XLOOKUP(Table1[[#This Row],[Rating Category]],Recommendation!A$2:A$6,Recommendation!B$2:B$6)</f>
        <v>Restricted</v>
      </c>
      <c r="N903" s="2">
        <v>130</v>
      </c>
      <c r="O903" s="2" t="str" cm="1">
        <f t="array" ref="O903">_xlfn.IFS(Table1[[#This Row],[Duration]]&lt;90,"Short",Table1[[#This Row],[Duration]]&lt;180,"Medium",Table1[[#This Row],[Duration]]&lt;=240,"Long",TRUE,"Seasons")</f>
        <v>Medium</v>
      </c>
      <c r="P903" s="3" t="s">
        <v>90</v>
      </c>
    </row>
    <row r="904" spans="1:16" ht="42">
      <c r="A904" s="2" t="s">
        <v>4192</v>
      </c>
      <c r="B904" s="2" t="s">
        <v>0</v>
      </c>
      <c r="C904" s="3" t="s">
        <v>4193</v>
      </c>
      <c r="D904" s="3" t="s">
        <v>4194</v>
      </c>
      <c r="E904" s="3" t="s">
        <v>4195</v>
      </c>
      <c r="F904" s="3" t="s">
        <v>1</v>
      </c>
      <c r="G904" s="7" t="s">
        <v>4196</v>
      </c>
      <c r="H904" s="4">
        <v>2021</v>
      </c>
      <c r="I904" s="2">
        <v>2019</v>
      </c>
      <c r="J904" s="2">
        <f ca="1">YEAR(TODAY())-Table1[[#This Row],[Release_year]]</f>
        <v>7</v>
      </c>
      <c r="K904" s="2" t="s">
        <v>29</v>
      </c>
      <c r="L904" s="2" t="str">
        <f>_xlfn.XLOOKUP(Table1[[#This Row],[Rating]],Ratings!A$2:A$15,Ratings!B$2:B$15)</f>
        <v>Teen</v>
      </c>
      <c r="M904" s="2" t="str">
        <f>_xlfn.XLOOKUP(Table1[[#This Row],[Rating Category]],Recommendation!A$2:A$6,Recommendation!B$2:B$6)</f>
        <v>Guidance</v>
      </c>
      <c r="N904" s="2">
        <v>87</v>
      </c>
      <c r="O904" s="2" t="str" cm="1">
        <f t="array" ref="O904">_xlfn.IFS(Table1[[#This Row],[Duration]]&lt;90,"Short",Table1[[#This Row],[Duration]]&lt;180,"Medium",Table1[[#This Row],[Duration]]&lt;=240,"Long",TRUE,"Seasons")</f>
        <v>Short</v>
      </c>
      <c r="P904" s="3" t="s">
        <v>922</v>
      </c>
    </row>
    <row r="905" spans="1:16" ht="28">
      <c r="A905" s="2" t="s">
        <v>4197</v>
      </c>
      <c r="B905" s="2" t="s">
        <v>0</v>
      </c>
      <c r="C905" s="3" t="s">
        <v>4198</v>
      </c>
      <c r="D905" s="3" t="s">
        <v>4199</v>
      </c>
      <c r="E905" s="3" t="s">
        <v>4200</v>
      </c>
      <c r="F905" s="3" t="s">
        <v>28</v>
      </c>
      <c r="G905" s="7" t="s">
        <v>4196</v>
      </c>
      <c r="H905" s="4">
        <v>2021</v>
      </c>
      <c r="I905" s="2">
        <v>2020</v>
      </c>
      <c r="J905" s="2">
        <f ca="1">YEAR(TODAY())-Table1[[#This Row],[Release_year]]</f>
        <v>6</v>
      </c>
      <c r="K905" s="2" t="s">
        <v>29</v>
      </c>
      <c r="L905" s="2" t="str">
        <f>_xlfn.XLOOKUP(Table1[[#This Row],[Rating]],Ratings!A$2:A$15,Ratings!B$2:B$15)</f>
        <v>Teen</v>
      </c>
      <c r="M905" s="2" t="str">
        <f>_xlfn.XLOOKUP(Table1[[#This Row],[Rating Category]],Recommendation!A$2:A$6,Recommendation!B$2:B$6)</f>
        <v>Guidance</v>
      </c>
      <c r="N905" s="2">
        <v>93</v>
      </c>
      <c r="O905" s="2" t="str" cm="1">
        <f t="array" ref="O905">_xlfn.IFS(Table1[[#This Row],[Duration]]&lt;90,"Short",Table1[[#This Row],[Duration]]&lt;180,"Medium",Table1[[#This Row],[Duration]]&lt;=240,"Long",TRUE,"Seasons")</f>
        <v>Medium</v>
      </c>
      <c r="P905" s="3" t="s">
        <v>2817</v>
      </c>
    </row>
    <row r="906" spans="1:16" ht="42">
      <c r="A906" s="2" t="s">
        <v>4201</v>
      </c>
      <c r="B906" s="2" t="s">
        <v>0</v>
      </c>
      <c r="C906" s="3" t="s">
        <v>4202</v>
      </c>
      <c r="D906" s="3" t="s">
        <v>4203</v>
      </c>
      <c r="E906" s="3" t="s">
        <v>4204</v>
      </c>
      <c r="F906" s="3" t="s">
        <v>132</v>
      </c>
      <c r="G906" s="7" t="s">
        <v>4196</v>
      </c>
      <c r="H906" s="4">
        <v>2021</v>
      </c>
      <c r="I906" s="2">
        <v>2017</v>
      </c>
      <c r="J906" s="2">
        <f ca="1">YEAR(TODAY())-Table1[[#This Row],[Release_year]]</f>
        <v>9</v>
      </c>
      <c r="K906" s="2" t="s">
        <v>29</v>
      </c>
      <c r="L906" s="2" t="str">
        <f>_xlfn.XLOOKUP(Table1[[#This Row],[Rating]],Ratings!A$2:A$15,Ratings!B$2:B$15)</f>
        <v>Teen</v>
      </c>
      <c r="M906" s="2" t="str">
        <f>_xlfn.XLOOKUP(Table1[[#This Row],[Rating Category]],Recommendation!A$2:A$6,Recommendation!B$2:B$6)</f>
        <v>Guidance</v>
      </c>
      <c r="N906" s="2">
        <v>114</v>
      </c>
      <c r="O906" s="2" t="str" cm="1">
        <f t="array" ref="O906">_xlfn.IFS(Table1[[#This Row],[Duration]]&lt;90,"Short",Table1[[#This Row],[Duration]]&lt;180,"Medium",Table1[[#This Row],[Duration]]&lt;=240,"Long",TRUE,"Seasons")</f>
        <v>Medium</v>
      </c>
      <c r="P906" s="3" t="s">
        <v>43</v>
      </c>
    </row>
    <row r="907" spans="1:16" ht="42">
      <c r="A907" s="2" t="s">
        <v>4205</v>
      </c>
      <c r="B907" s="2" t="s">
        <v>0</v>
      </c>
      <c r="C907" s="3" t="s">
        <v>4206</v>
      </c>
      <c r="D907" s="3" t="s">
        <v>4207</v>
      </c>
      <c r="E907" s="3" t="s">
        <v>4208</v>
      </c>
      <c r="F907" s="3" t="s">
        <v>13</v>
      </c>
      <c r="G907" s="7" t="s">
        <v>4196</v>
      </c>
      <c r="H907" s="4">
        <v>2021</v>
      </c>
      <c r="I907" s="2">
        <v>2020</v>
      </c>
      <c r="J907" s="2">
        <f ca="1">YEAR(TODAY())-Table1[[#This Row],[Release_year]]</f>
        <v>6</v>
      </c>
      <c r="K907" s="2" t="s">
        <v>29</v>
      </c>
      <c r="L907" s="2" t="str">
        <f>_xlfn.XLOOKUP(Table1[[#This Row],[Rating]],Ratings!A$2:A$15,Ratings!B$2:B$15)</f>
        <v>Teen</v>
      </c>
      <c r="M907" s="2" t="str">
        <f>_xlfn.XLOOKUP(Table1[[#This Row],[Rating Category]],Recommendation!A$2:A$6,Recommendation!B$2:B$6)</f>
        <v>Guidance</v>
      </c>
      <c r="N907" s="2">
        <v>91</v>
      </c>
      <c r="O907" s="2" t="str" cm="1">
        <f t="array" ref="O907">_xlfn.IFS(Table1[[#This Row],[Duration]]&lt;90,"Short",Table1[[#This Row],[Duration]]&lt;180,"Medium",Table1[[#This Row],[Duration]]&lt;=240,"Long",TRUE,"Seasons")</f>
        <v>Medium</v>
      </c>
      <c r="P907" s="3" t="s">
        <v>583</v>
      </c>
    </row>
    <row r="908" spans="1:16" ht="42">
      <c r="A908" s="2" t="s">
        <v>4209</v>
      </c>
      <c r="B908" s="2" t="s">
        <v>0</v>
      </c>
      <c r="C908" s="3" t="s">
        <v>4210</v>
      </c>
      <c r="D908" s="3" t="s">
        <v>4211</v>
      </c>
      <c r="E908" s="3" t="s">
        <v>4212</v>
      </c>
      <c r="F908" s="3" t="s">
        <v>215</v>
      </c>
      <c r="G908" s="7" t="s">
        <v>4196</v>
      </c>
      <c r="H908" s="4">
        <v>2021</v>
      </c>
      <c r="I908" s="2">
        <v>2020</v>
      </c>
      <c r="J908" s="2">
        <f ca="1">YEAR(TODAY())-Table1[[#This Row],[Release_year]]</f>
        <v>6</v>
      </c>
      <c r="K908" s="2" t="s">
        <v>7</v>
      </c>
      <c r="L908" s="2" t="str">
        <f>_xlfn.XLOOKUP(Table1[[#This Row],[Rating]],Ratings!A$2:A$15,Ratings!B$2:B$15)</f>
        <v>Adult</v>
      </c>
      <c r="M908" s="2" t="str">
        <f>_xlfn.XLOOKUP(Table1[[#This Row],[Rating Category]],Recommendation!A$2:A$6,Recommendation!B$2:B$6)</f>
        <v>Restricted</v>
      </c>
      <c r="N908" s="2">
        <v>116</v>
      </c>
      <c r="O908" s="2" t="str" cm="1">
        <f t="array" ref="O908">_xlfn.IFS(Table1[[#This Row],[Duration]]&lt;90,"Short",Table1[[#This Row],[Duration]]&lt;180,"Medium",Table1[[#This Row],[Duration]]&lt;=240,"Long",TRUE,"Seasons")</f>
        <v>Medium</v>
      </c>
      <c r="P908" s="3" t="s">
        <v>89</v>
      </c>
    </row>
    <row r="909" spans="1:16" ht="42">
      <c r="A909" s="2" t="s">
        <v>4213</v>
      </c>
      <c r="B909" s="2" t="s">
        <v>0</v>
      </c>
      <c r="C909" s="3" t="s">
        <v>4214</v>
      </c>
      <c r="D909" s="3" t="s">
        <v>4215</v>
      </c>
      <c r="E909" s="3" t="s">
        <v>4216</v>
      </c>
      <c r="F909" s="3" t="s">
        <v>4217</v>
      </c>
      <c r="G909" s="7" t="s">
        <v>4196</v>
      </c>
      <c r="H909" s="4">
        <v>2021</v>
      </c>
      <c r="I909" s="2">
        <v>2020</v>
      </c>
      <c r="J909" s="2">
        <f ca="1">YEAR(TODAY())-Table1[[#This Row],[Release_year]]</f>
        <v>6</v>
      </c>
      <c r="K909" s="2" t="s">
        <v>7</v>
      </c>
      <c r="L909" s="2" t="str">
        <f>_xlfn.XLOOKUP(Table1[[#This Row],[Rating]],Ratings!A$2:A$15,Ratings!B$2:B$15)</f>
        <v>Adult</v>
      </c>
      <c r="M909" s="2" t="str">
        <f>_xlfn.XLOOKUP(Table1[[#This Row],[Rating Category]],Recommendation!A$2:A$6,Recommendation!B$2:B$6)</f>
        <v>Restricted</v>
      </c>
      <c r="N909" s="2">
        <v>93</v>
      </c>
      <c r="O909" s="2" t="str" cm="1">
        <f t="array" ref="O909">_xlfn.IFS(Table1[[#This Row],[Duration]]&lt;90,"Short",Table1[[#This Row],[Duration]]&lt;180,"Medium",Table1[[#This Row],[Duration]]&lt;=240,"Long",TRUE,"Seasons")</f>
        <v>Medium</v>
      </c>
      <c r="P909" s="3" t="s">
        <v>583</v>
      </c>
    </row>
    <row r="910" spans="1:16" ht="42">
      <c r="A910" s="2" t="s">
        <v>4218</v>
      </c>
      <c r="B910" s="2" t="s">
        <v>0</v>
      </c>
      <c r="C910" s="3" t="s">
        <v>4219</v>
      </c>
      <c r="D910" s="3" t="s">
        <v>4220</v>
      </c>
      <c r="E910" s="3" t="s">
        <v>4221</v>
      </c>
      <c r="F910" s="3" t="s">
        <v>1500</v>
      </c>
      <c r="G910" s="7" t="s">
        <v>4222</v>
      </c>
      <c r="H910" s="4">
        <v>2021</v>
      </c>
      <c r="I910" s="2">
        <v>2013</v>
      </c>
      <c r="J910" s="2">
        <f ca="1">YEAR(TODAY())-Table1[[#This Row],[Release_year]]</f>
        <v>13</v>
      </c>
      <c r="K910" s="2" t="s">
        <v>29</v>
      </c>
      <c r="L910" s="2" t="str">
        <f>_xlfn.XLOOKUP(Table1[[#This Row],[Rating]],Ratings!A$2:A$15,Ratings!B$2:B$15)</f>
        <v>Teen</v>
      </c>
      <c r="M910" s="2" t="str">
        <f>_xlfn.XLOOKUP(Table1[[#This Row],[Rating Category]],Recommendation!A$2:A$6,Recommendation!B$2:B$6)</f>
        <v>Guidance</v>
      </c>
      <c r="N910" s="2">
        <v>106</v>
      </c>
      <c r="O910" s="2" t="str" cm="1">
        <f t="array" ref="O910">_xlfn.IFS(Table1[[#This Row],[Duration]]&lt;90,"Short",Table1[[#This Row],[Duration]]&lt;180,"Medium",Table1[[#This Row],[Duration]]&lt;=240,"Long",TRUE,"Seasons")</f>
        <v>Medium</v>
      </c>
      <c r="P910" s="3" t="s">
        <v>583</v>
      </c>
    </row>
    <row r="911" spans="1:16" ht="42">
      <c r="A911" s="2" t="s">
        <v>4223</v>
      </c>
      <c r="B911" s="2" t="s">
        <v>0</v>
      </c>
      <c r="C911" s="3" t="s">
        <v>4224</v>
      </c>
      <c r="D911" s="3" t="s">
        <v>4225</v>
      </c>
      <c r="E911" s="3" t="s">
        <v>4226</v>
      </c>
      <c r="F911" s="3" t="s">
        <v>1</v>
      </c>
      <c r="G911" s="7" t="s">
        <v>4227</v>
      </c>
      <c r="H911" s="4">
        <v>2021</v>
      </c>
      <c r="I911" s="2">
        <v>2020</v>
      </c>
      <c r="J911" s="2">
        <f ca="1">YEAR(TODAY())-Table1[[#This Row],[Release_year]]</f>
        <v>6</v>
      </c>
      <c r="K911" s="2" t="s">
        <v>7</v>
      </c>
      <c r="L911" s="2" t="str">
        <f>_xlfn.XLOOKUP(Table1[[#This Row],[Rating]],Ratings!A$2:A$15,Ratings!B$2:B$15)</f>
        <v>Adult</v>
      </c>
      <c r="M911" s="2" t="str">
        <f>_xlfn.XLOOKUP(Table1[[#This Row],[Rating Category]],Recommendation!A$2:A$6,Recommendation!B$2:B$6)</f>
        <v>Restricted</v>
      </c>
      <c r="N911" s="2">
        <v>105</v>
      </c>
      <c r="O911" s="2" t="str" cm="1">
        <f t="array" ref="O911">_xlfn.IFS(Table1[[#This Row],[Duration]]&lt;90,"Short",Table1[[#This Row],[Duration]]&lt;180,"Medium",Table1[[#This Row],[Duration]]&lt;=240,"Long",TRUE,"Seasons")</f>
        <v>Medium</v>
      </c>
      <c r="P911" s="3" t="s">
        <v>254</v>
      </c>
    </row>
    <row r="912" spans="1:16" ht="28">
      <c r="A912" s="2" t="s">
        <v>4228</v>
      </c>
      <c r="B912" s="2" t="s">
        <v>0</v>
      </c>
      <c r="C912" s="3" t="s">
        <v>4229</v>
      </c>
      <c r="D912" s="3" t="s">
        <v>4230</v>
      </c>
      <c r="E912" s="3" t="s">
        <v>4231</v>
      </c>
      <c r="F912" s="3" t="s">
        <v>1</v>
      </c>
      <c r="G912" s="7" t="s">
        <v>4227</v>
      </c>
      <c r="H912" s="4">
        <v>2021</v>
      </c>
      <c r="I912" s="2">
        <v>2013</v>
      </c>
      <c r="J912" s="2">
        <f ca="1">YEAR(TODAY())-Table1[[#This Row],[Release_year]]</f>
        <v>13</v>
      </c>
      <c r="K912" s="2" t="s">
        <v>124</v>
      </c>
      <c r="L912" s="2" t="str">
        <f>_xlfn.XLOOKUP(Table1[[#This Row],[Rating]],Ratings!A$2:A$15,Ratings!B$2:B$15)</f>
        <v>Adult</v>
      </c>
      <c r="M912" s="2" t="str">
        <f>_xlfn.XLOOKUP(Table1[[#This Row],[Rating Category]],Recommendation!A$2:A$6,Recommendation!B$2:B$6)</f>
        <v>Restricted</v>
      </c>
      <c r="N912" s="2">
        <v>93</v>
      </c>
      <c r="O912" s="2" t="str" cm="1">
        <f t="array" ref="O912">_xlfn.IFS(Table1[[#This Row],[Duration]]&lt;90,"Short",Table1[[#This Row],[Duration]]&lt;180,"Medium",Table1[[#This Row],[Duration]]&lt;=240,"Long",TRUE,"Seasons")</f>
        <v>Medium</v>
      </c>
      <c r="P912" s="3" t="s">
        <v>3553</v>
      </c>
    </row>
    <row r="913" spans="1:16" ht="56">
      <c r="A913" s="2" t="s">
        <v>4232</v>
      </c>
      <c r="B913" s="2" t="s">
        <v>0</v>
      </c>
      <c r="C913" s="3" t="s">
        <v>4233</v>
      </c>
      <c r="D913" s="3" t="s">
        <v>4234</v>
      </c>
      <c r="E913" s="3" t="s">
        <v>4235</v>
      </c>
      <c r="F913" s="3" t="s">
        <v>951</v>
      </c>
      <c r="G913" s="7" t="s">
        <v>4227</v>
      </c>
      <c r="H913" s="4">
        <v>2021</v>
      </c>
      <c r="I913" s="2">
        <v>2020</v>
      </c>
      <c r="J913" s="2">
        <f ca="1">YEAR(TODAY())-Table1[[#This Row],[Release_year]]</f>
        <v>6</v>
      </c>
      <c r="K913" s="2" t="s">
        <v>7</v>
      </c>
      <c r="L913" s="2" t="str">
        <f>_xlfn.XLOOKUP(Table1[[#This Row],[Rating]],Ratings!A$2:A$15,Ratings!B$2:B$15)</f>
        <v>Adult</v>
      </c>
      <c r="M913" s="2" t="str">
        <f>_xlfn.XLOOKUP(Table1[[#This Row],[Rating Category]],Recommendation!A$2:A$6,Recommendation!B$2:B$6)</f>
        <v>Restricted</v>
      </c>
      <c r="N913" s="2">
        <v>103</v>
      </c>
      <c r="O913" s="2" t="str" cm="1">
        <f t="array" ref="O913">_xlfn.IFS(Table1[[#This Row],[Duration]]&lt;90,"Short",Table1[[#This Row],[Duration]]&lt;180,"Medium",Table1[[#This Row],[Duration]]&lt;=240,"Long",TRUE,"Seasons")</f>
        <v>Medium</v>
      </c>
      <c r="P913" s="3" t="s">
        <v>583</v>
      </c>
    </row>
    <row r="914" spans="1:16" ht="84">
      <c r="A914" s="2" t="s">
        <v>4238</v>
      </c>
      <c r="B914" s="2" t="s">
        <v>0</v>
      </c>
      <c r="C914" s="3" t="s">
        <v>4239</v>
      </c>
      <c r="D914" s="3" t="s">
        <v>4240</v>
      </c>
      <c r="E914" s="3" t="s">
        <v>4241</v>
      </c>
      <c r="F914" s="3" t="s">
        <v>1</v>
      </c>
      <c r="G914" s="7" t="s">
        <v>4236</v>
      </c>
      <c r="H914" s="4">
        <v>2021</v>
      </c>
      <c r="I914" s="2">
        <v>2020</v>
      </c>
      <c r="J914" s="2">
        <f ca="1">YEAR(TODAY())-Table1[[#This Row],[Release_year]]</f>
        <v>6</v>
      </c>
      <c r="K914" s="2" t="s">
        <v>7</v>
      </c>
      <c r="L914" s="2" t="str">
        <f>_xlfn.XLOOKUP(Table1[[#This Row],[Rating]],Ratings!A$2:A$15,Ratings!B$2:B$15)</f>
        <v>Adult</v>
      </c>
      <c r="M914" s="2" t="str">
        <f>_xlfn.XLOOKUP(Table1[[#This Row],[Rating Category]],Recommendation!A$2:A$6,Recommendation!B$2:B$6)</f>
        <v>Restricted</v>
      </c>
      <c r="N914" s="2">
        <v>50</v>
      </c>
      <c r="O914" s="2" t="str" cm="1">
        <f t="array" ref="O914">_xlfn.IFS(Table1[[#This Row],[Duration]]&lt;90,"Short",Table1[[#This Row],[Duration]]&lt;180,"Medium",Table1[[#This Row],[Duration]]&lt;=240,"Long",TRUE,"Seasons")</f>
        <v>Short</v>
      </c>
      <c r="P914" s="3" t="s">
        <v>72</v>
      </c>
    </row>
    <row r="915" spans="1:16" ht="56">
      <c r="A915" s="2" t="s">
        <v>4242</v>
      </c>
      <c r="B915" s="2" t="s">
        <v>4</v>
      </c>
      <c r="C915" s="3" t="s">
        <v>4243</v>
      </c>
      <c r="D915" s="3" t="s">
        <v>4244</v>
      </c>
      <c r="E915" s="3" t="s">
        <v>4245</v>
      </c>
      <c r="F915" s="3" t="s">
        <v>781</v>
      </c>
      <c r="G915" s="7" t="s">
        <v>4246</v>
      </c>
      <c r="H915" s="4">
        <v>2021</v>
      </c>
      <c r="I915" s="2">
        <v>2020</v>
      </c>
      <c r="J915" s="2">
        <f ca="1">YEAR(TODAY())-Table1[[#This Row],[Release_year]]</f>
        <v>6</v>
      </c>
      <c r="K915" s="2" t="s">
        <v>29</v>
      </c>
      <c r="L915" s="2" t="str">
        <f>_xlfn.XLOOKUP(Table1[[#This Row],[Rating]],Ratings!A$2:A$15,Ratings!B$2:B$15)</f>
        <v>Teen</v>
      </c>
      <c r="M915" s="2" t="str">
        <f>_xlfn.XLOOKUP(Table1[[#This Row],[Rating Category]],Recommendation!A$2:A$6,Recommendation!B$2:B$6)</f>
        <v>Guidance</v>
      </c>
      <c r="N915" s="2" t="s">
        <v>11</v>
      </c>
      <c r="O915" s="2" t="str" cm="1">
        <f t="array" ref="O915">_xlfn.IFS(Table1[[#This Row],[Duration]]&lt;90,"Short",Table1[[#This Row],[Duration]]&lt;180,"Medium",Table1[[#This Row],[Duration]]&lt;=240,"Long",TRUE,"Seasons")</f>
        <v>Seasons</v>
      </c>
      <c r="P915" s="3" t="s">
        <v>4247</v>
      </c>
    </row>
    <row r="916" spans="1:16" ht="56">
      <c r="A916" s="2" t="s">
        <v>4248</v>
      </c>
      <c r="B916" s="2" t="s">
        <v>0</v>
      </c>
      <c r="C916" s="3" t="s">
        <v>4249</v>
      </c>
      <c r="D916" s="3" t="s">
        <v>4250</v>
      </c>
      <c r="E916" s="3" t="s">
        <v>4251</v>
      </c>
      <c r="F916" s="3" t="s">
        <v>13</v>
      </c>
      <c r="G916" s="7" t="s">
        <v>4252</v>
      </c>
      <c r="H916" s="4">
        <v>2021</v>
      </c>
      <c r="I916" s="2">
        <v>2009</v>
      </c>
      <c r="J916" s="2">
        <f ca="1">YEAR(TODAY())-Table1[[#This Row],[Release_year]]</f>
        <v>17</v>
      </c>
      <c r="K916" s="2" t="s">
        <v>29</v>
      </c>
      <c r="L916" s="2" t="str">
        <f>_xlfn.XLOOKUP(Table1[[#This Row],[Rating]],Ratings!A$2:A$15,Ratings!B$2:B$15)</f>
        <v>Teen</v>
      </c>
      <c r="M916" s="2" t="str">
        <f>_xlfn.XLOOKUP(Table1[[#This Row],[Rating Category]],Recommendation!A$2:A$6,Recommendation!B$2:B$6)</f>
        <v>Guidance</v>
      </c>
      <c r="N916" s="2">
        <v>150</v>
      </c>
      <c r="O916" s="2" t="str" cm="1">
        <f t="array" ref="O916">_xlfn.IFS(Table1[[#This Row],[Duration]]&lt;90,"Short",Table1[[#This Row],[Duration]]&lt;180,"Medium",Table1[[#This Row],[Duration]]&lt;=240,"Long",TRUE,"Seasons")</f>
        <v>Medium</v>
      </c>
      <c r="P916" s="3" t="s">
        <v>66</v>
      </c>
    </row>
    <row r="917" spans="1:16" ht="56">
      <c r="A917" s="2" t="s">
        <v>4253</v>
      </c>
      <c r="B917" s="2" t="s">
        <v>0</v>
      </c>
      <c r="C917" s="3" t="s">
        <v>4254</v>
      </c>
      <c r="D917" s="3" t="s">
        <v>4255</v>
      </c>
      <c r="E917" s="3" t="s">
        <v>4256</v>
      </c>
      <c r="F917" s="3" t="s">
        <v>4257</v>
      </c>
      <c r="G917" s="7" t="s">
        <v>4258</v>
      </c>
      <c r="H917" s="4">
        <v>2021</v>
      </c>
      <c r="I917" s="2">
        <v>2018</v>
      </c>
      <c r="J917" s="2">
        <f ca="1">YEAR(TODAY())-Table1[[#This Row],[Release_year]]</f>
        <v>8</v>
      </c>
      <c r="K917" s="2" t="s">
        <v>124</v>
      </c>
      <c r="L917" s="2" t="str">
        <f>_xlfn.XLOOKUP(Table1[[#This Row],[Rating]],Ratings!A$2:A$15,Ratings!B$2:B$15)</f>
        <v>Adult</v>
      </c>
      <c r="M917" s="2" t="str">
        <f>_xlfn.XLOOKUP(Table1[[#This Row],[Rating Category]],Recommendation!A$2:A$6,Recommendation!B$2:B$6)</f>
        <v>Restricted</v>
      </c>
      <c r="N917" s="2">
        <v>100</v>
      </c>
      <c r="O917" s="2" t="str" cm="1">
        <f t="array" ref="O917">_xlfn.IFS(Table1[[#This Row],[Duration]]&lt;90,"Short",Table1[[#This Row],[Duration]]&lt;180,"Medium",Table1[[#This Row],[Duration]]&lt;=240,"Long",TRUE,"Seasons")</f>
        <v>Medium</v>
      </c>
      <c r="P917" s="3" t="s">
        <v>3420</v>
      </c>
    </row>
    <row r="918" spans="1:16" ht="42">
      <c r="A918" s="2" t="s">
        <v>4259</v>
      </c>
      <c r="B918" s="2" t="s">
        <v>0</v>
      </c>
      <c r="C918" s="3" t="s">
        <v>4260</v>
      </c>
      <c r="D918" s="3" t="s">
        <v>4261</v>
      </c>
      <c r="E918" s="3" t="s">
        <v>4262</v>
      </c>
      <c r="F918" s="3" t="s">
        <v>64</v>
      </c>
      <c r="G918" s="7" t="s">
        <v>4258</v>
      </c>
      <c r="H918" s="4">
        <v>2021</v>
      </c>
      <c r="I918" s="2">
        <v>2019</v>
      </c>
      <c r="J918" s="2">
        <f ca="1">YEAR(TODAY())-Table1[[#This Row],[Release_year]]</f>
        <v>7</v>
      </c>
      <c r="K918" s="2" t="s">
        <v>7</v>
      </c>
      <c r="L918" s="2" t="str">
        <f>_xlfn.XLOOKUP(Table1[[#This Row],[Rating]],Ratings!A$2:A$15,Ratings!B$2:B$15)</f>
        <v>Adult</v>
      </c>
      <c r="M918" s="2" t="str">
        <f>_xlfn.XLOOKUP(Table1[[#This Row],[Rating Category]],Recommendation!A$2:A$6,Recommendation!B$2:B$6)</f>
        <v>Restricted</v>
      </c>
      <c r="N918" s="2">
        <v>117</v>
      </c>
      <c r="O918" s="2" t="str" cm="1">
        <f t="array" ref="O918">_xlfn.IFS(Table1[[#This Row],[Duration]]&lt;90,"Short",Table1[[#This Row],[Duration]]&lt;180,"Medium",Table1[[#This Row],[Duration]]&lt;=240,"Long",TRUE,"Seasons")</f>
        <v>Medium</v>
      </c>
      <c r="P918" s="3" t="s">
        <v>2750</v>
      </c>
    </row>
    <row r="919" spans="1:16" ht="56">
      <c r="A919" s="2" t="s">
        <v>4263</v>
      </c>
      <c r="B919" s="2" t="s">
        <v>0</v>
      </c>
      <c r="C919" s="3" t="s">
        <v>4264</v>
      </c>
      <c r="D919" s="3" t="s">
        <v>4265</v>
      </c>
      <c r="E919" s="3" t="s">
        <v>4266</v>
      </c>
      <c r="F919" s="3" t="s">
        <v>750</v>
      </c>
      <c r="G919" s="7" t="s">
        <v>4267</v>
      </c>
      <c r="H919" s="4">
        <v>2021</v>
      </c>
      <c r="I919" s="2">
        <v>2019</v>
      </c>
      <c r="J919" s="2">
        <f ca="1">YEAR(TODAY())-Table1[[#This Row],[Release_year]]</f>
        <v>7</v>
      </c>
      <c r="K919" s="2" t="s">
        <v>7</v>
      </c>
      <c r="L919" s="2" t="str">
        <f>_xlfn.XLOOKUP(Table1[[#This Row],[Rating]],Ratings!A$2:A$15,Ratings!B$2:B$15)</f>
        <v>Adult</v>
      </c>
      <c r="M919" s="2" t="str">
        <f>_xlfn.XLOOKUP(Table1[[#This Row],[Rating Category]],Recommendation!A$2:A$6,Recommendation!B$2:B$6)</f>
        <v>Restricted</v>
      </c>
      <c r="N919" s="2">
        <v>87</v>
      </c>
      <c r="O919" s="2" t="str" cm="1">
        <f t="array" ref="O919">_xlfn.IFS(Table1[[#This Row],[Duration]]&lt;90,"Short",Table1[[#This Row],[Duration]]&lt;180,"Medium",Table1[[#This Row],[Duration]]&lt;=240,"Long",TRUE,"Seasons")</f>
        <v>Short</v>
      </c>
      <c r="P919" s="3" t="s">
        <v>3207</v>
      </c>
    </row>
    <row r="920" spans="1:16" ht="56">
      <c r="A920" s="2" t="s">
        <v>4269</v>
      </c>
      <c r="B920" s="2" t="s">
        <v>0</v>
      </c>
      <c r="C920" s="3" t="s">
        <v>4270</v>
      </c>
      <c r="D920" s="3" t="s">
        <v>4271</v>
      </c>
      <c r="E920" s="3" t="s">
        <v>4272</v>
      </c>
      <c r="F920" s="3" t="s">
        <v>4273</v>
      </c>
      <c r="G920" s="7" t="s">
        <v>4267</v>
      </c>
      <c r="H920" s="4">
        <v>2021</v>
      </c>
      <c r="I920" s="2">
        <v>2020</v>
      </c>
      <c r="J920" s="2">
        <f ca="1">YEAR(TODAY())-Table1[[#This Row],[Release_year]]</f>
        <v>6</v>
      </c>
      <c r="K920" s="2" t="s">
        <v>16</v>
      </c>
      <c r="L920" s="2" t="str">
        <f>_xlfn.XLOOKUP(Table1[[#This Row],[Rating]],Ratings!A$2:A$15,Ratings!B$2:B$15)</f>
        <v>Family</v>
      </c>
      <c r="M920" s="2" t="str">
        <f>_xlfn.XLOOKUP(Table1[[#This Row],[Rating Category]],Recommendation!A$2:A$6,Recommendation!B$2:B$6)</f>
        <v>Guidance</v>
      </c>
      <c r="N920" s="2">
        <v>100</v>
      </c>
      <c r="O920" s="2" t="str" cm="1">
        <f t="array" ref="O920">_xlfn.IFS(Table1[[#This Row],[Duration]]&lt;90,"Short",Table1[[#This Row],[Duration]]&lt;180,"Medium",Table1[[#This Row],[Duration]]&lt;=240,"Long",TRUE,"Seasons")</f>
        <v>Medium</v>
      </c>
      <c r="P920" s="3" t="s">
        <v>295</v>
      </c>
    </row>
    <row r="921" spans="1:16" ht="42">
      <c r="A921" s="2" t="s">
        <v>4274</v>
      </c>
      <c r="B921" s="2" t="s">
        <v>0</v>
      </c>
      <c r="C921" s="3" t="s">
        <v>4275</v>
      </c>
      <c r="D921" s="3" t="s">
        <v>4276</v>
      </c>
      <c r="E921" s="3" t="s">
        <v>4277</v>
      </c>
      <c r="F921" s="3" t="s">
        <v>1</v>
      </c>
      <c r="G921" s="7" t="s">
        <v>4267</v>
      </c>
      <c r="H921" s="4">
        <v>2021</v>
      </c>
      <c r="I921" s="2">
        <v>2018</v>
      </c>
      <c r="J921" s="2">
        <f ca="1">YEAR(TODAY())-Table1[[#This Row],[Release_year]]</f>
        <v>8</v>
      </c>
      <c r="K921" s="2" t="s">
        <v>29</v>
      </c>
      <c r="L921" s="2" t="str">
        <f>_xlfn.XLOOKUP(Table1[[#This Row],[Rating]],Ratings!A$2:A$15,Ratings!B$2:B$15)</f>
        <v>Teen</v>
      </c>
      <c r="M921" s="2" t="str">
        <f>_xlfn.XLOOKUP(Table1[[#This Row],[Rating Category]],Recommendation!A$2:A$6,Recommendation!B$2:B$6)</f>
        <v>Guidance</v>
      </c>
      <c r="N921" s="2">
        <v>86</v>
      </c>
      <c r="O921" s="2" t="str" cm="1">
        <f t="array" ref="O921">_xlfn.IFS(Table1[[#This Row],[Duration]]&lt;90,"Short",Table1[[#This Row],[Duration]]&lt;180,"Medium",Table1[[#This Row],[Duration]]&lt;=240,"Long",TRUE,"Seasons")</f>
        <v>Short</v>
      </c>
      <c r="P921" s="3" t="s">
        <v>131</v>
      </c>
    </row>
    <row r="922" spans="1:16" ht="42">
      <c r="A922" s="2" t="s">
        <v>4279</v>
      </c>
      <c r="B922" s="2" t="s">
        <v>0</v>
      </c>
      <c r="C922" s="3" t="s">
        <v>4280</v>
      </c>
      <c r="D922" s="3" t="s">
        <v>4281</v>
      </c>
      <c r="E922" s="3" t="s">
        <v>4282</v>
      </c>
      <c r="F922" s="3" t="s">
        <v>3384</v>
      </c>
      <c r="G922" s="7" t="s">
        <v>4278</v>
      </c>
      <c r="H922" s="4">
        <v>2021</v>
      </c>
      <c r="I922" s="2">
        <v>2020</v>
      </c>
      <c r="J922" s="2">
        <f ca="1">YEAR(TODAY())-Table1[[#This Row],[Release_year]]</f>
        <v>6</v>
      </c>
      <c r="K922" s="2" t="s">
        <v>7</v>
      </c>
      <c r="L922" s="2" t="str">
        <f>_xlfn.XLOOKUP(Table1[[#This Row],[Rating]],Ratings!A$2:A$15,Ratings!B$2:B$15)</f>
        <v>Adult</v>
      </c>
      <c r="M922" s="2" t="str">
        <f>_xlfn.XLOOKUP(Table1[[#This Row],[Rating Category]],Recommendation!A$2:A$6,Recommendation!B$2:B$6)</f>
        <v>Restricted</v>
      </c>
      <c r="N922" s="2">
        <v>87</v>
      </c>
      <c r="O922" s="2" t="str" cm="1">
        <f t="array" ref="O922">_xlfn.IFS(Table1[[#This Row],[Duration]]&lt;90,"Short",Table1[[#This Row],[Duration]]&lt;180,"Medium",Table1[[#This Row],[Duration]]&lt;=240,"Long",TRUE,"Seasons")</f>
        <v>Short</v>
      </c>
      <c r="P922" s="3" t="s">
        <v>583</v>
      </c>
    </row>
    <row r="923" spans="1:16" ht="56">
      <c r="A923" s="2" t="s">
        <v>4283</v>
      </c>
      <c r="B923" s="2" t="s">
        <v>0</v>
      </c>
      <c r="C923" s="3" t="s">
        <v>4284</v>
      </c>
      <c r="D923" s="3" t="s">
        <v>4285</v>
      </c>
      <c r="E923" s="3" t="s">
        <v>4286</v>
      </c>
      <c r="F923" s="3" t="s">
        <v>1500</v>
      </c>
      <c r="G923" s="7" t="s">
        <v>4278</v>
      </c>
      <c r="H923" s="4">
        <v>2021</v>
      </c>
      <c r="I923" s="2">
        <v>2018</v>
      </c>
      <c r="J923" s="2">
        <f ca="1">YEAR(TODAY())-Table1[[#This Row],[Release_year]]</f>
        <v>8</v>
      </c>
      <c r="K923" s="2" t="s">
        <v>7</v>
      </c>
      <c r="L923" s="2" t="str">
        <f>_xlfn.XLOOKUP(Table1[[#This Row],[Rating]],Ratings!A$2:A$15,Ratings!B$2:B$15)</f>
        <v>Adult</v>
      </c>
      <c r="M923" s="2" t="str">
        <f>_xlfn.XLOOKUP(Table1[[#This Row],[Rating Category]],Recommendation!A$2:A$6,Recommendation!B$2:B$6)</f>
        <v>Restricted</v>
      </c>
      <c r="N923" s="2">
        <v>103</v>
      </c>
      <c r="O923" s="2" t="str" cm="1">
        <f t="array" ref="O923">_xlfn.IFS(Table1[[#This Row],[Duration]]&lt;90,"Short",Table1[[#This Row],[Duration]]&lt;180,"Medium",Table1[[#This Row],[Duration]]&lt;=240,"Long",TRUE,"Seasons")</f>
        <v>Medium</v>
      </c>
      <c r="P923" s="3" t="s">
        <v>218</v>
      </c>
    </row>
    <row r="924" spans="1:16" ht="56">
      <c r="A924" s="2" t="s">
        <v>4287</v>
      </c>
      <c r="B924" s="2" t="s">
        <v>0</v>
      </c>
      <c r="C924" s="3" t="s">
        <v>4288</v>
      </c>
      <c r="D924" s="3" t="s">
        <v>4289</v>
      </c>
      <c r="E924" s="3" t="s">
        <v>4290</v>
      </c>
      <c r="F924" s="3" t="s">
        <v>28</v>
      </c>
      <c r="G924" s="7" t="s">
        <v>4278</v>
      </c>
      <c r="H924" s="4">
        <v>2021</v>
      </c>
      <c r="I924" s="2">
        <v>2019</v>
      </c>
      <c r="J924" s="2">
        <f ca="1">YEAR(TODAY())-Table1[[#This Row],[Release_year]]</f>
        <v>7</v>
      </c>
      <c r="K924" s="2" t="s">
        <v>2</v>
      </c>
      <c r="L924" s="2" t="str">
        <f>_xlfn.XLOOKUP(Table1[[#This Row],[Rating]],Ratings!A$2:A$15,Ratings!B$2:B$15)</f>
        <v>Teen</v>
      </c>
      <c r="M924" s="2" t="str">
        <f>_xlfn.XLOOKUP(Table1[[#This Row],[Rating Category]],Recommendation!A$2:A$6,Recommendation!B$2:B$6)</f>
        <v>Guidance</v>
      </c>
      <c r="N924" s="2">
        <v>112</v>
      </c>
      <c r="O924" s="2" t="str" cm="1">
        <f t="array" ref="O924">_xlfn.IFS(Table1[[#This Row],[Duration]]&lt;90,"Short",Table1[[#This Row],[Duration]]&lt;180,"Medium",Table1[[#This Row],[Duration]]&lt;=240,"Long",TRUE,"Seasons")</f>
        <v>Medium</v>
      </c>
      <c r="P924" s="3" t="s">
        <v>2861</v>
      </c>
    </row>
    <row r="925" spans="1:16" ht="56">
      <c r="A925" s="2" t="s">
        <v>4291</v>
      </c>
      <c r="B925" s="2" t="s">
        <v>0</v>
      </c>
      <c r="C925" s="3" t="s">
        <v>4292</v>
      </c>
      <c r="D925" s="3" t="s">
        <v>3525</v>
      </c>
      <c r="E925" s="3" t="s">
        <v>4293</v>
      </c>
      <c r="F925" s="3" t="s">
        <v>1500</v>
      </c>
      <c r="G925" s="7" t="s">
        <v>4278</v>
      </c>
      <c r="H925" s="4">
        <v>2021</v>
      </c>
      <c r="I925" s="2">
        <v>2018</v>
      </c>
      <c r="J925" s="2">
        <f ca="1">YEAR(TODAY())-Table1[[#This Row],[Release_year]]</f>
        <v>8</v>
      </c>
      <c r="K925" s="2" t="s">
        <v>29</v>
      </c>
      <c r="L925" s="2" t="str">
        <f>_xlfn.XLOOKUP(Table1[[#This Row],[Rating]],Ratings!A$2:A$15,Ratings!B$2:B$15)</f>
        <v>Teen</v>
      </c>
      <c r="M925" s="2" t="str">
        <f>_xlfn.XLOOKUP(Table1[[#This Row],[Rating Category]],Recommendation!A$2:A$6,Recommendation!B$2:B$6)</f>
        <v>Guidance</v>
      </c>
      <c r="N925" s="2">
        <v>120</v>
      </c>
      <c r="O925" s="2" t="str" cm="1">
        <f t="array" ref="O925">_xlfn.IFS(Table1[[#This Row],[Duration]]&lt;90,"Short",Table1[[#This Row],[Duration]]&lt;180,"Medium",Table1[[#This Row],[Duration]]&lt;=240,"Long",TRUE,"Seasons")</f>
        <v>Medium</v>
      </c>
      <c r="P925" s="3" t="s">
        <v>218</v>
      </c>
    </row>
    <row r="926" spans="1:16" ht="56">
      <c r="A926" s="2" t="s">
        <v>4294</v>
      </c>
      <c r="B926" s="2" t="s">
        <v>0</v>
      </c>
      <c r="C926" s="3" t="s">
        <v>4295</v>
      </c>
      <c r="D926" s="3" t="s">
        <v>4296</v>
      </c>
      <c r="E926" s="3" t="s">
        <v>4297</v>
      </c>
      <c r="F926" s="3" t="s">
        <v>4298</v>
      </c>
      <c r="G926" s="7" t="s">
        <v>4278</v>
      </c>
      <c r="H926" s="4">
        <v>2021</v>
      </c>
      <c r="I926" s="2">
        <v>2018</v>
      </c>
      <c r="J926" s="2">
        <f ca="1">YEAR(TODAY())-Table1[[#This Row],[Release_year]]</f>
        <v>8</v>
      </c>
      <c r="K926" s="2" t="s">
        <v>124</v>
      </c>
      <c r="L926" s="2" t="str">
        <f>_xlfn.XLOOKUP(Table1[[#This Row],[Rating]],Ratings!A$2:A$15,Ratings!B$2:B$15)</f>
        <v>Adult</v>
      </c>
      <c r="M926" s="2" t="str">
        <f>_xlfn.XLOOKUP(Table1[[#This Row],[Rating Category]],Recommendation!A$2:A$6,Recommendation!B$2:B$6)</f>
        <v>Restricted</v>
      </c>
      <c r="N926" s="2">
        <v>111</v>
      </c>
      <c r="O926" s="2" t="str" cm="1">
        <f t="array" ref="O926">_xlfn.IFS(Table1[[#This Row],[Duration]]&lt;90,"Short",Table1[[#This Row],[Duration]]&lt;180,"Medium",Table1[[#This Row],[Duration]]&lt;=240,"Long",TRUE,"Seasons")</f>
        <v>Medium</v>
      </c>
      <c r="P926" s="3" t="s">
        <v>517</v>
      </c>
    </row>
    <row r="927" spans="1:16" ht="42">
      <c r="A927" s="2" t="s">
        <v>4299</v>
      </c>
      <c r="B927" s="2" t="s">
        <v>0</v>
      </c>
      <c r="C927" s="3" t="s">
        <v>4300</v>
      </c>
      <c r="D927" s="3" t="s">
        <v>4301</v>
      </c>
      <c r="E927" s="3" t="s">
        <v>4302</v>
      </c>
      <c r="F927" s="3" t="s">
        <v>1</v>
      </c>
      <c r="G927" s="7" t="s">
        <v>4278</v>
      </c>
      <c r="H927" s="4">
        <v>2021</v>
      </c>
      <c r="I927" s="2">
        <v>2020</v>
      </c>
      <c r="J927" s="2">
        <f ca="1">YEAR(TODAY())-Table1[[#This Row],[Release_year]]</f>
        <v>6</v>
      </c>
      <c r="K927" s="2" t="s">
        <v>124</v>
      </c>
      <c r="L927" s="2" t="str">
        <f>_xlfn.XLOOKUP(Table1[[#This Row],[Rating]],Ratings!A$2:A$15,Ratings!B$2:B$15)</f>
        <v>Adult</v>
      </c>
      <c r="M927" s="2" t="str">
        <f>_xlfn.XLOOKUP(Table1[[#This Row],[Rating Category]],Recommendation!A$2:A$6,Recommendation!B$2:B$6)</f>
        <v>Restricted</v>
      </c>
      <c r="N927" s="2">
        <v>78</v>
      </c>
      <c r="O927" s="2" t="str" cm="1">
        <f t="array" ref="O927">_xlfn.IFS(Table1[[#This Row],[Duration]]&lt;90,"Short",Table1[[#This Row],[Duration]]&lt;180,"Medium",Table1[[#This Row],[Duration]]&lt;=240,"Long",TRUE,"Seasons")</f>
        <v>Short</v>
      </c>
      <c r="P927" s="3" t="s">
        <v>269</v>
      </c>
    </row>
    <row r="928" spans="1:16" ht="42">
      <c r="A928" s="2" t="s">
        <v>4303</v>
      </c>
      <c r="B928" s="2" t="s">
        <v>0</v>
      </c>
      <c r="C928" s="3" t="s">
        <v>4304</v>
      </c>
      <c r="D928" s="3" t="s">
        <v>4305</v>
      </c>
      <c r="E928" s="3" t="s">
        <v>4306</v>
      </c>
      <c r="F928" s="3" t="s">
        <v>4307</v>
      </c>
      <c r="G928" s="7" t="s">
        <v>4308</v>
      </c>
      <c r="H928" s="4">
        <v>2021</v>
      </c>
      <c r="I928" s="2">
        <v>2020</v>
      </c>
      <c r="J928" s="2">
        <f ca="1">YEAR(TODAY())-Table1[[#This Row],[Release_year]]</f>
        <v>6</v>
      </c>
      <c r="K928" s="2" t="s">
        <v>45</v>
      </c>
      <c r="L928" s="2" t="str">
        <f>_xlfn.XLOOKUP(Table1[[#This Row],[Rating]],Ratings!A$2:A$15,Ratings!B$2:B$15)</f>
        <v>Family</v>
      </c>
      <c r="M928" s="2" t="str">
        <f>_xlfn.XLOOKUP(Table1[[#This Row],[Rating Category]],Recommendation!A$2:A$6,Recommendation!B$2:B$6)</f>
        <v>Guidance</v>
      </c>
      <c r="N928" s="2">
        <v>51</v>
      </c>
      <c r="O928" s="2" t="str" cm="1">
        <f t="array" ref="O928">_xlfn.IFS(Table1[[#This Row],[Duration]]&lt;90,"Short",Table1[[#This Row],[Duration]]&lt;180,"Medium",Table1[[#This Row],[Duration]]&lt;=240,"Long",TRUE,"Seasons")</f>
        <v>Short</v>
      </c>
      <c r="P928" s="3" t="s">
        <v>49</v>
      </c>
    </row>
    <row r="929" spans="1:16" ht="56">
      <c r="A929" s="2" t="s">
        <v>4310</v>
      </c>
      <c r="B929" s="2" t="s">
        <v>0</v>
      </c>
      <c r="C929" s="3" t="s">
        <v>4311</v>
      </c>
      <c r="D929" s="3" t="s">
        <v>4312</v>
      </c>
      <c r="E929" s="3" t="s">
        <v>4313</v>
      </c>
      <c r="F929" s="3" t="s">
        <v>28</v>
      </c>
      <c r="G929" s="7" t="s">
        <v>4308</v>
      </c>
      <c r="H929" s="4">
        <v>2021</v>
      </c>
      <c r="I929" s="2">
        <v>2020</v>
      </c>
      <c r="J929" s="2">
        <f ca="1">YEAR(TODAY())-Table1[[#This Row],[Release_year]]</f>
        <v>6</v>
      </c>
      <c r="K929" s="2" t="s">
        <v>2</v>
      </c>
      <c r="L929" s="2" t="str">
        <f>_xlfn.XLOOKUP(Table1[[#This Row],[Rating]],Ratings!A$2:A$15,Ratings!B$2:B$15)</f>
        <v>Teen</v>
      </c>
      <c r="M929" s="2" t="str">
        <f>_xlfn.XLOOKUP(Table1[[#This Row],[Rating Category]],Recommendation!A$2:A$6,Recommendation!B$2:B$6)</f>
        <v>Guidance</v>
      </c>
      <c r="N929" s="2">
        <v>123</v>
      </c>
      <c r="O929" s="2" t="str" cm="1">
        <f t="array" ref="O929">_xlfn.IFS(Table1[[#This Row],[Duration]]&lt;90,"Short",Table1[[#This Row],[Duration]]&lt;180,"Medium",Table1[[#This Row],[Duration]]&lt;=240,"Long",TRUE,"Seasons")</f>
        <v>Medium</v>
      </c>
      <c r="P929" s="3" t="s">
        <v>1815</v>
      </c>
    </row>
    <row r="930" spans="1:16" ht="42">
      <c r="A930" s="2" t="s">
        <v>4314</v>
      </c>
      <c r="B930" s="2" t="s">
        <v>0</v>
      </c>
      <c r="C930" s="3" t="s">
        <v>4315</v>
      </c>
      <c r="D930" s="3" t="s">
        <v>3500</v>
      </c>
      <c r="E930" s="3" t="s">
        <v>4316</v>
      </c>
      <c r="F930" s="3" t="s">
        <v>404</v>
      </c>
      <c r="G930" s="7" t="s">
        <v>4317</v>
      </c>
      <c r="H930" s="4">
        <v>2021</v>
      </c>
      <c r="I930" s="2">
        <v>2020</v>
      </c>
      <c r="J930" s="2">
        <f ca="1">YEAR(TODAY())-Table1[[#This Row],[Release_year]]</f>
        <v>6</v>
      </c>
      <c r="K930" s="2" t="s">
        <v>58</v>
      </c>
      <c r="L930" s="2" t="str">
        <f>_xlfn.XLOOKUP(Table1[[#This Row],[Rating]],Ratings!A$2:A$15,Ratings!B$2:B$15)</f>
        <v>Kids</v>
      </c>
      <c r="M930" s="2" t="str">
        <f>_xlfn.XLOOKUP(Table1[[#This Row],[Rating Category]],Recommendation!A$2:A$6,Recommendation!B$2:B$6)</f>
        <v>Safe</v>
      </c>
      <c r="N930" s="2">
        <v>46</v>
      </c>
      <c r="O930" s="2" t="str" cm="1">
        <f t="array" ref="O930">_xlfn.IFS(Table1[[#This Row],[Duration]]&lt;90,"Short",Table1[[#This Row],[Duration]]&lt;180,"Medium",Table1[[#This Row],[Duration]]&lt;=240,"Long",TRUE,"Seasons")</f>
        <v>Short</v>
      </c>
      <c r="P930" s="3" t="s">
        <v>17</v>
      </c>
    </row>
    <row r="931" spans="1:16" ht="42">
      <c r="A931" s="2" t="s">
        <v>4318</v>
      </c>
      <c r="B931" s="2" t="s">
        <v>0</v>
      </c>
      <c r="C931" s="3" t="s">
        <v>4319</v>
      </c>
      <c r="D931" s="3" t="s">
        <v>1704</v>
      </c>
      <c r="E931" s="3" t="s">
        <v>4320</v>
      </c>
      <c r="F931" s="3" t="s">
        <v>1</v>
      </c>
      <c r="G931" s="7" t="s">
        <v>4317</v>
      </c>
      <c r="H931" s="4">
        <v>2021</v>
      </c>
      <c r="I931" s="2">
        <v>2020</v>
      </c>
      <c r="J931" s="2">
        <f ca="1">YEAR(TODAY())-Table1[[#This Row],[Release_year]]</f>
        <v>6</v>
      </c>
      <c r="K931" s="2" t="s">
        <v>2</v>
      </c>
      <c r="L931" s="2" t="str">
        <f>_xlfn.XLOOKUP(Table1[[#This Row],[Rating]],Ratings!A$2:A$15,Ratings!B$2:B$15)</f>
        <v>Teen</v>
      </c>
      <c r="M931" s="2" t="str">
        <f>_xlfn.XLOOKUP(Table1[[#This Row],[Rating Category]],Recommendation!A$2:A$6,Recommendation!B$2:B$6)</f>
        <v>Guidance</v>
      </c>
      <c r="N931" s="2">
        <v>102</v>
      </c>
      <c r="O931" s="2" t="str" cm="1">
        <f t="array" ref="O931">_xlfn.IFS(Table1[[#This Row],[Duration]]&lt;90,"Short",Table1[[#This Row],[Duration]]&lt;180,"Medium",Table1[[#This Row],[Duration]]&lt;=240,"Long",TRUE,"Seasons")</f>
        <v>Medium</v>
      </c>
      <c r="P931" s="3" t="s">
        <v>1877</v>
      </c>
    </row>
    <row r="932" spans="1:16" ht="56">
      <c r="A932" s="2" t="s">
        <v>4321</v>
      </c>
      <c r="B932" s="2" t="s">
        <v>0</v>
      </c>
      <c r="C932" s="3" t="s">
        <v>4322</v>
      </c>
      <c r="D932" s="3" t="s">
        <v>4323</v>
      </c>
      <c r="E932" s="3" t="s">
        <v>4324</v>
      </c>
      <c r="F932" s="3" t="s">
        <v>1435</v>
      </c>
      <c r="G932" s="7" t="s">
        <v>4325</v>
      </c>
      <c r="H932" s="4">
        <v>2021</v>
      </c>
      <c r="I932" s="2">
        <v>1975</v>
      </c>
      <c r="J932" s="2">
        <f ca="1">YEAR(TODAY())-Table1[[#This Row],[Release_year]]</f>
        <v>51</v>
      </c>
      <c r="K932" s="2" t="s">
        <v>29</v>
      </c>
      <c r="L932" s="2" t="str">
        <f>_xlfn.XLOOKUP(Table1[[#This Row],[Rating]],Ratings!A$2:A$15,Ratings!B$2:B$15)</f>
        <v>Teen</v>
      </c>
      <c r="M932" s="2" t="str">
        <f>_xlfn.XLOOKUP(Table1[[#This Row],[Rating Category]],Recommendation!A$2:A$6,Recommendation!B$2:B$6)</f>
        <v>Guidance</v>
      </c>
      <c r="N932" s="2">
        <v>106</v>
      </c>
      <c r="O932" s="2" t="str" cm="1">
        <f t="array" ref="O932">_xlfn.IFS(Table1[[#This Row],[Duration]]&lt;90,"Short",Table1[[#This Row],[Duration]]&lt;180,"Medium",Table1[[#This Row],[Duration]]&lt;=240,"Long",TRUE,"Seasons")</f>
        <v>Medium</v>
      </c>
      <c r="P932" s="3" t="s">
        <v>765</v>
      </c>
    </row>
    <row r="933" spans="1:16" ht="70">
      <c r="A933" s="2" t="s">
        <v>4326</v>
      </c>
      <c r="B933" s="2" t="s">
        <v>0</v>
      </c>
      <c r="C933" s="3" t="s">
        <v>4327</v>
      </c>
      <c r="D933" s="3" t="s">
        <v>4328</v>
      </c>
      <c r="E933" s="3" t="s">
        <v>4329</v>
      </c>
      <c r="F933" s="3" t="s">
        <v>1435</v>
      </c>
      <c r="G933" s="7" t="s">
        <v>4325</v>
      </c>
      <c r="H933" s="4">
        <v>2021</v>
      </c>
      <c r="I933" s="2">
        <v>2005</v>
      </c>
      <c r="J933" s="2">
        <f ca="1">YEAR(TODAY())-Table1[[#This Row],[Release_year]]</f>
        <v>21</v>
      </c>
      <c r="K933" s="2" t="s">
        <v>29</v>
      </c>
      <c r="L933" s="2" t="str">
        <f>_xlfn.XLOOKUP(Table1[[#This Row],[Rating]],Ratings!A$2:A$15,Ratings!B$2:B$15)</f>
        <v>Teen</v>
      </c>
      <c r="M933" s="2" t="str">
        <f>_xlfn.XLOOKUP(Table1[[#This Row],[Rating Category]],Recommendation!A$2:A$6,Recommendation!B$2:B$6)</f>
        <v>Guidance</v>
      </c>
      <c r="N933" s="2">
        <v>112</v>
      </c>
      <c r="O933" s="2" t="str" cm="1">
        <f t="array" ref="O933">_xlfn.IFS(Table1[[#This Row],[Duration]]&lt;90,"Short",Table1[[#This Row],[Duration]]&lt;180,"Medium",Table1[[#This Row],[Duration]]&lt;=240,"Long",TRUE,"Seasons")</f>
        <v>Medium</v>
      </c>
      <c r="P933" s="3" t="s">
        <v>575</v>
      </c>
    </row>
    <row r="934" spans="1:16" ht="42">
      <c r="A934" s="2" t="s">
        <v>4330</v>
      </c>
      <c r="B934" s="2" t="s">
        <v>0</v>
      </c>
      <c r="C934" s="3" t="s">
        <v>4331</v>
      </c>
      <c r="D934" s="3" t="s">
        <v>4332</v>
      </c>
      <c r="E934" s="3" t="s">
        <v>4333</v>
      </c>
      <c r="F934" s="3" t="s">
        <v>1435</v>
      </c>
      <c r="G934" s="7" t="s">
        <v>4325</v>
      </c>
      <c r="H934" s="4">
        <v>2021</v>
      </c>
      <c r="I934" s="2">
        <v>2013</v>
      </c>
      <c r="J934" s="2">
        <f ca="1">YEAR(TODAY())-Table1[[#This Row],[Release_year]]</f>
        <v>13</v>
      </c>
      <c r="K934" s="2" t="s">
        <v>7</v>
      </c>
      <c r="L934" s="2" t="str">
        <f>_xlfn.XLOOKUP(Table1[[#This Row],[Rating]],Ratings!A$2:A$15,Ratings!B$2:B$15)</f>
        <v>Adult</v>
      </c>
      <c r="M934" s="2" t="str">
        <f>_xlfn.XLOOKUP(Table1[[#This Row],[Rating Category]],Recommendation!A$2:A$6,Recommendation!B$2:B$6)</f>
        <v>Restricted</v>
      </c>
      <c r="N934" s="2">
        <v>101</v>
      </c>
      <c r="O934" s="2" t="str" cm="1">
        <f t="array" ref="O934">_xlfn.IFS(Table1[[#This Row],[Duration]]&lt;90,"Short",Table1[[#This Row],[Duration]]&lt;180,"Medium",Table1[[#This Row],[Duration]]&lt;=240,"Long",TRUE,"Seasons")</f>
        <v>Medium</v>
      </c>
      <c r="P934" s="3" t="s">
        <v>192</v>
      </c>
    </row>
    <row r="935" spans="1:16" ht="42">
      <c r="A935" s="2" t="s">
        <v>4334</v>
      </c>
      <c r="B935" s="2" t="s">
        <v>0</v>
      </c>
      <c r="C935" s="3" t="s">
        <v>4335</v>
      </c>
      <c r="D935" s="3" t="s">
        <v>4328</v>
      </c>
      <c r="E935" s="3" t="s">
        <v>4336</v>
      </c>
      <c r="F935" s="3" t="s">
        <v>4337</v>
      </c>
      <c r="G935" s="7" t="s">
        <v>4325</v>
      </c>
      <c r="H935" s="4">
        <v>2021</v>
      </c>
      <c r="I935" s="2">
        <v>2014</v>
      </c>
      <c r="J935" s="2">
        <f ca="1">YEAR(TODAY())-Table1[[#This Row],[Release_year]]</f>
        <v>12</v>
      </c>
      <c r="K935" s="2" t="s">
        <v>29</v>
      </c>
      <c r="L935" s="2" t="str">
        <f>_xlfn.XLOOKUP(Table1[[#This Row],[Rating]],Ratings!A$2:A$15,Ratings!B$2:B$15)</f>
        <v>Teen</v>
      </c>
      <c r="M935" s="2" t="str">
        <f>_xlfn.XLOOKUP(Table1[[#This Row],[Rating Category]],Recommendation!A$2:A$6,Recommendation!B$2:B$6)</f>
        <v>Guidance</v>
      </c>
      <c r="N935" s="2">
        <v>96</v>
      </c>
      <c r="O935" s="2" t="str" cm="1">
        <f t="array" ref="O935">_xlfn.IFS(Table1[[#This Row],[Duration]]&lt;90,"Short",Table1[[#This Row],[Duration]]&lt;180,"Medium",Table1[[#This Row],[Duration]]&lt;=240,"Long",TRUE,"Seasons")</f>
        <v>Medium</v>
      </c>
      <c r="P935" s="3" t="s">
        <v>49</v>
      </c>
    </row>
    <row r="936" spans="1:16" ht="70">
      <c r="A936" s="2" t="s">
        <v>4338</v>
      </c>
      <c r="B936" s="2" t="s">
        <v>0</v>
      </c>
      <c r="C936" s="3" t="s">
        <v>4339</v>
      </c>
      <c r="D936" s="3" t="s">
        <v>4328</v>
      </c>
      <c r="E936" s="3" t="s">
        <v>4340</v>
      </c>
      <c r="F936" s="3" t="s">
        <v>1435</v>
      </c>
      <c r="G936" s="7" t="s">
        <v>4325</v>
      </c>
      <c r="H936" s="4">
        <v>2021</v>
      </c>
      <c r="I936" s="2">
        <v>2017</v>
      </c>
      <c r="J936" s="2">
        <f ca="1">YEAR(TODAY())-Table1[[#This Row],[Release_year]]</f>
        <v>9</v>
      </c>
      <c r="K936" s="2" t="s">
        <v>7</v>
      </c>
      <c r="L936" s="2" t="str">
        <f>_xlfn.XLOOKUP(Table1[[#This Row],[Rating]],Ratings!A$2:A$15,Ratings!B$2:B$15)</f>
        <v>Adult</v>
      </c>
      <c r="M936" s="2" t="str">
        <f>_xlfn.XLOOKUP(Table1[[#This Row],[Rating Category]],Recommendation!A$2:A$6,Recommendation!B$2:B$6)</f>
        <v>Restricted</v>
      </c>
      <c r="N936" s="2">
        <v>103</v>
      </c>
      <c r="O936" s="2" t="str" cm="1">
        <f t="array" ref="O936">_xlfn.IFS(Table1[[#This Row],[Duration]]&lt;90,"Short",Table1[[#This Row],[Duration]]&lt;180,"Medium",Table1[[#This Row],[Duration]]&lt;=240,"Long",TRUE,"Seasons")</f>
        <v>Medium</v>
      </c>
      <c r="P936" s="3" t="s">
        <v>23</v>
      </c>
    </row>
    <row r="937" spans="1:16" ht="70">
      <c r="A937" s="2" t="s">
        <v>4341</v>
      </c>
      <c r="B937" s="2" t="s">
        <v>0</v>
      </c>
      <c r="C937" s="3" t="s">
        <v>4342</v>
      </c>
      <c r="D937" s="3" t="s">
        <v>4323</v>
      </c>
      <c r="E937" s="3" t="s">
        <v>4343</v>
      </c>
      <c r="F937" s="3" t="s">
        <v>4344</v>
      </c>
      <c r="G937" s="7" t="s">
        <v>4325</v>
      </c>
      <c r="H937" s="4">
        <v>2021</v>
      </c>
      <c r="I937" s="2">
        <v>1991</v>
      </c>
      <c r="J937" s="2">
        <f ca="1">YEAR(TODAY())-Table1[[#This Row],[Release_year]]</f>
        <v>35</v>
      </c>
      <c r="K937" s="2" t="s">
        <v>7</v>
      </c>
      <c r="L937" s="2" t="str">
        <f>_xlfn.XLOOKUP(Table1[[#This Row],[Rating]],Ratings!A$2:A$15,Ratings!B$2:B$15)</f>
        <v>Adult</v>
      </c>
      <c r="M937" s="2" t="str">
        <f>_xlfn.XLOOKUP(Table1[[#This Row],[Rating Category]],Recommendation!A$2:A$6,Recommendation!B$2:B$6)</f>
        <v>Restricted</v>
      </c>
      <c r="N937" s="2">
        <v>94</v>
      </c>
      <c r="O937" s="2" t="str" cm="1">
        <f t="array" ref="O937">_xlfn.IFS(Table1[[#This Row],[Duration]]&lt;90,"Short",Table1[[#This Row],[Duration]]&lt;180,"Medium",Table1[[#This Row],[Duration]]&lt;=240,"Long",TRUE,"Seasons")</f>
        <v>Medium</v>
      </c>
      <c r="P937" s="3" t="s">
        <v>656</v>
      </c>
    </row>
    <row r="938" spans="1:16" ht="42">
      <c r="A938" s="2" t="s">
        <v>4345</v>
      </c>
      <c r="B938" s="2" t="s">
        <v>0</v>
      </c>
      <c r="C938" s="3" t="s">
        <v>4346</v>
      </c>
      <c r="D938" s="3" t="s">
        <v>4347</v>
      </c>
      <c r="E938" s="3" t="s">
        <v>4347</v>
      </c>
      <c r="F938" s="3" t="s">
        <v>1435</v>
      </c>
      <c r="G938" s="7" t="s">
        <v>4325</v>
      </c>
      <c r="H938" s="4">
        <v>2021</v>
      </c>
      <c r="I938" s="2">
        <v>2017</v>
      </c>
      <c r="J938" s="2">
        <f ca="1">YEAR(TODAY())-Table1[[#This Row],[Release_year]]</f>
        <v>9</v>
      </c>
      <c r="K938" s="2" t="s">
        <v>7</v>
      </c>
      <c r="L938" s="2" t="str">
        <f>_xlfn.XLOOKUP(Table1[[#This Row],[Rating]],Ratings!A$2:A$15,Ratings!B$2:B$15)</f>
        <v>Adult</v>
      </c>
      <c r="M938" s="2" t="str">
        <f>_xlfn.XLOOKUP(Table1[[#This Row],[Rating Category]],Recommendation!A$2:A$6,Recommendation!B$2:B$6)</f>
        <v>Restricted</v>
      </c>
      <c r="N938" s="2">
        <v>69</v>
      </c>
      <c r="O938" s="2" t="str" cm="1">
        <f t="array" ref="O938">_xlfn.IFS(Table1[[#This Row],[Duration]]&lt;90,"Short",Table1[[#This Row],[Duration]]&lt;180,"Medium",Table1[[#This Row],[Duration]]&lt;=240,"Long",TRUE,"Seasons")</f>
        <v>Short</v>
      </c>
      <c r="P938" s="3" t="s">
        <v>49</v>
      </c>
    </row>
    <row r="939" spans="1:16" ht="42">
      <c r="A939" s="2" t="s">
        <v>4348</v>
      </c>
      <c r="B939" s="2" t="s">
        <v>0</v>
      </c>
      <c r="C939" s="3" t="s">
        <v>4349</v>
      </c>
      <c r="D939" s="3" t="s">
        <v>4350</v>
      </c>
      <c r="E939" s="3" t="s">
        <v>4351</v>
      </c>
      <c r="F939" s="3" t="s">
        <v>4352</v>
      </c>
      <c r="G939" s="7" t="s">
        <v>4325</v>
      </c>
      <c r="H939" s="4">
        <v>2021</v>
      </c>
      <c r="I939" s="2">
        <v>2012</v>
      </c>
      <c r="J939" s="2">
        <f ca="1">YEAR(TODAY())-Table1[[#This Row],[Release_year]]</f>
        <v>14</v>
      </c>
      <c r="K939" s="2" t="s">
        <v>7</v>
      </c>
      <c r="L939" s="2" t="str">
        <f>_xlfn.XLOOKUP(Table1[[#This Row],[Rating]],Ratings!A$2:A$15,Ratings!B$2:B$15)</f>
        <v>Adult</v>
      </c>
      <c r="M939" s="2" t="str">
        <f>_xlfn.XLOOKUP(Table1[[#This Row],[Rating Category]],Recommendation!A$2:A$6,Recommendation!B$2:B$6)</f>
        <v>Restricted</v>
      </c>
      <c r="N939" s="2">
        <v>81</v>
      </c>
      <c r="O939" s="2" t="str" cm="1">
        <f t="array" ref="O939">_xlfn.IFS(Table1[[#This Row],[Duration]]&lt;90,"Short",Table1[[#This Row],[Duration]]&lt;180,"Medium",Table1[[#This Row],[Duration]]&lt;=240,"Long",TRUE,"Seasons")</f>
        <v>Short</v>
      </c>
      <c r="P939" s="3" t="s">
        <v>43</v>
      </c>
    </row>
    <row r="940" spans="1:16" ht="56">
      <c r="A940" s="2" t="s">
        <v>4353</v>
      </c>
      <c r="B940" s="2" t="s">
        <v>0</v>
      </c>
      <c r="C940" s="3" t="s">
        <v>4354</v>
      </c>
      <c r="D940" s="3" t="s">
        <v>4355</v>
      </c>
      <c r="E940" s="3" t="s">
        <v>4356</v>
      </c>
      <c r="F940" s="3" t="s">
        <v>4357</v>
      </c>
      <c r="G940" s="7" t="s">
        <v>4325</v>
      </c>
      <c r="H940" s="4">
        <v>2021</v>
      </c>
      <c r="I940" s="2">
        <v>2003</v>
      </c>
      <c r="J940" s="2">
        <f ca="1">YEAR(TODAY())-Table1[[#This Row],[Release_year]]</f>
        <v>23</v>
      </c>
      <c r="K940" s="2" t="s">
        <v>7</v>
      </c>
      <c r="L940" s="2" t="str">
        <f>_xlfn.XLOOKUP(Table1[[#This Row],[Rating]],Ratings!A$2:A$15,Ratings!B$2:B$15)</f>
        <v>Adult</v>
      </c>
      <c r="M940" s="2" t="str">
        <f>_xlfn.XLOOKUP(Table1[[#This Row],[Rating Category]],Recommendation!A$2:A$6,Recommendation!B$2:B$6)</f>
        <v>Restricted</v>
      </c>
      <c r="N940" s="2">
        <v>76</v>
      </c>
      <c r="O940" s="2" t="str" cm="1">
        <f t="array" ref="O940">_xlfn.IFS(Table1[[#This Row],[Duration]]&lt;90,"Short",Table1[[#This Row],[Duration]]&lt;180,"Medium",Table1[[#This Row],[Duration]]&lt;=240,"Long",TRUE,"Seasons")</f>
        <v>Short</v>
      </c>
      <c r="P940" s="3" t="s">
        <v>218</v>
      </c>
    </row>
    <row r="941" spans="1:16" ht="70">
      <c r="A941" s="2" t="s">
        <v>4358</v>
      </c>
      <c r="B941" s="2" t="s">
        <v>0</v>
      </c>
      <c r="C941" s="3" t="s">
        <v>4359</v>
      </c>
      <c r="D941" s="3" t="s">
        <v>4323</v>
      </c>
      <c r="E941" s="3" t="s">
        <v>4360</v>
      </c>
      <c r="F941" s="3" t="s">
        <v>4361</v>
      </c>
      <c r="G941" s="7" t="s">
        <v>4325</v>
      </c>
      <c r="H941" s="4">
        <v>2021</v>
      </c>
      <c r="I941" s="2">
        <v>1982</v>
      </c>
      <c r="J941" s="2">
        <f ca="1">YEAR(TODAY())-Table1[[#This Row],[Release_year]]</f>
        <v>44</v>
      </c>
      <c r="K941" s="2" t="s">
        <v>29</v>
      </c>
      <c r="L941" s="2" t="str">
        <f>_xlfn.XLOOKUP(Table1[[#This Row],[Rating]],Ratings!A$2:A$15,Ratings!B$2:B$15)</f>
        <v>Teen</v>
      </c>
      <c r="M941" s="2" t="str">
        <f>_xlfn.XLOOKUP(Table1[[#This Row],[Rating Category]],Recommendation!A$2:A$6,Recommendation!B$2:B$6)</f>
        <v>Guidance</v>
      </c>
      <c r="N941" s="2">
        <v>108</v>
      </c>
      <c r="O941" s="2" t="str" cm="1">
        <f t="array" ref="O941">_xlfn.IFS(Table1[[#This Row],[Duration]]&lt;90,"Short",Table1[[#This Row],[Duration]]&lt;180,"Medium",Table1[[#This Row],[Duration]]&lt;=240,"Long",TRUE,"Seasons")</f>
        <v>Medium</v>
      </c>
      <c r="P941" s="3" t="s">
        <v>23</v>
      </c>
    </row>
    <row r="942" spans="1:16" ht="70">
      <c r="A942" s="2" t="s">
        <v>4362</v>
      </c>
      <c r="B942" s="2" t="s">
        <v>0</v>
      </c>
      <c r="C942" s="3" t="s">
        <v>4363</v>
      </c>
      <c r="D942" s="3" t="s">
        <v>4328</v>
      </c>
      <c r="E942" s="3" t="s">
        <v>4364</v>
      </c>
      <c r="F942" s="3" t="s">
        <v>4365</v>
      </c>
      <c r="G942" s="7" t="s">
        <v>4325</v>
      </c>
      <c r="H942" s="4">
        <v>2021</v>
      </c>
      <c r="I942" s="2">
        <v>2007</v>
      </c>
      <c r="J942" s="2">
        <f ca="1">YEAR(TODAY())-Table1[[#This Row],[Release_year]]</f>
        <v>19</v>
      </c>
      <c r="K942" s="2" t="s">
        <v>7</v>
      </c>
      <c r="L942" s="2" t="str">
        <f>_xlfn.XLOOKUP(Table1[[#This Row],[Rating]],Ratings!A$2:A$15,Ratings!B$2:B$15)</f>
        <v>Adult</v>
      </c>
      <c r="M942" s="2" t="str">
        <f>_xlfn.XLOOKUP(Table1[[#This Row],[Rating Category]],Recommendation!A$2:A$6,Recommendation!B$2:B$6)</f>
        <v>Restricted</v>
      </c>
      <c r="N942" s="2">
        <v>94</v>
      </c>
      <c r="O942" s="2" t="str" cm="1">
        <f t="array" ref="O942">_xlfn.IFS(Table1[[#This Row],[Duration]]&lt;90,"Short",Table1[[#This Row],[Duration]]&lt;180,"Medium",Table1[[#This Row],[Duration]]&lt;=240,"Long",TRUE,"Seasons")</f>
        <v>Medium</v>
      </c>
      <c r="P942" s="3" t="s">
        <v>23</v>
      </c>
    </row>
    <row r="943" spans="1:16" ht="42">
      <c r="A943" s="2" t="s">
        <v>4366</v>
      </c>
      <c r="B943" s="2" t="s">
        <v>0</v>
      </c>
      <c r="C943" s="3" t="s">
        <v>4367</v>
      </c>
      <c r="D943" s="3" t="s">
        <v>4368</v>
      </c>
      <c r="E943" s="3" t="s">
        <v>4369</v>
      </c>
      <c r="F943" s="3" t="s">
        <v>4370</v>
      </c>
      <c r="G943" s="7" t="s">
        <v>4325</v>
      </c>
      <c r="H943" s="4">
        <v>2021</v>
      </c>
      <c r="I943" s="2">
        <v>1999</v>
      </c>
      <c r="J943" s="2">
        <f ca="1">YEAR(TODAY())-Table1[[#This Row],[Release_year]]</f>
        <v>27</v>
      </c>
      <c r="K943" s="2" t="s">
        <v>7</v>
      </c>
      <c r="L943" s="2" t="str">
        <f>_xlfn.XLOOKUP(Table1[[#This Row],[Rating]],Ratings!A$2:A$15,Ratings!B$2:B$15)</f>
        <v>Adult</v>
      </c>
      <c r="M943" s="2" t="str">
        <f>_xlfn.XLOOKUP(Table1[[#This Row],[Rating Category]],Recommendation!A$2:A$6,Recommendation!B$2:B$6)</f>
        <v>Restricted</v>
      </c>
      <c r="N943" s="2">
        <v>106</v>
      </c>
      <c r="O943" s="2" t="str" cm="1">
        <f t="array" ref="O943">_xlfn.IFS(Table1[[#This Row],[Duration]]&lt;90,"Short",Table1[[#This Row],[Duration]]&lt;180,"Medium",Table1[[#This Row],[Duration]]&lt;=240,"Long",TRUE,"Seasons")</f>
        <v>Medium</v>
      </c>
      <c r="P943" s="3" t="s">
        <v>43</v>
      </c>
    </row>
    <row r="944" spans="1:16" ht="56">
      <c r="A944" s="2" t="s">
        <v>4371</v>
      </c>
      <c r="B944" s="2" t="s">
        <v>0</v>
      </c>
      <c r="C944" s="3" t="s">
        <v>4372</v>
      </c>
      <c r="D944" s="3" t="s">
        <v>4373</v>
      </c>
      <c r="E944" s="3" t="s">
        <v>4374</v>
      </c>
      <c r="F944" s="3" t="s">
        <v>1435</v>
      </c>
      <c r="G944" s="7" t="s">
        <v>4325</v>
      </c>
      <c r="H944" s="4">
        <v>2021</v>
      </c>
      <c r="I944" s="2">
        <v>2018</v>
      </c>
      <c r="J944" s="2">
        <f ca="1">YEAR(TODAY())-Table1[[#This Row],[Release_year]]</f>
        <v>8</v>
      </c>
      <c r="K944" s="2" t="s">
        <v>29</v>
      </c>
      <c r="L944" s="2" t="str">
        <f>_xlfn.XLOOKUP(Table1[[#This Row],[Rating]],Ratings!A$2:A$15,Ratings!B$2:B$15)</f>
        <v>Teen</v>
      </c>
      <c r="M944" s="2" t="str">
        <f>_xlfn.XLOOKUP(Table1[[#This Row],[Rating Category]],Recommendation!A$2:A$6,Recommendation!B$2:B$6)</f>
        <v>Guidance</v>
      </c>
      <c r="N944" s="2">
        <v>98</v>
      </c>
      <c r="O944" s="2" t="str" cm="1">
        <f t="array" ref="O944">_xlfn.IFS(Table1[[#This Row],[Duration]]&lt;90,"Short",Table1[[#This Row],[Duration]]&lt;180,"Medium",Table1[[#This Row],[Duration]]&lt;=240,"Long",TRUE,"Seasons")</f>
        <v>Medium</v>
      </c>
      <c r="P944" s="3" t="s">
        <v>63</v>
      </c>
    </row>
    <row r="945" spans="1:16" ht="42">
      <c r="A945" s="2" t="s">
        <v>4375</v>
      </c>
      <c r="B945" s="2" t="s">
        <v>0</v>
      </c>
      <c r="C945" s="3" t="s">
        <v>4376</v>
      </c>
      <c r="D945" s="3" t="s">
        <v>4323</v>
      </c>
      <c r="E945" s="3" t="s">
        <v>4377</v>
      </c>
      <c r="F945" s="3" t="s">
        <v>4072</v>
      </c>
      <c r="G945" s="7" t="s">
        <v>4325</v>
      </c>
      <c r="H945" s="4">
        <v>2021</v>
      </c>
      <c r="I945" s="2">
        <v>1980</v>
      </c>
      <c r="J945" s="2">
        <f ca="1">YEAR(TODAY())-Table1[[#This Row],[Release_year]]</f>
        <v>46</v>
      </c>
      <c r="K945" s="2" t="s">
        <v>29</v>
      </c>
      <c r="L945" s="2" t="str">
        <f>_xlfn.XLOOKUP(Table1[[#This Row],[Rating]],Ratings!A$2:A$15,Ratings!B$2:B$15)</f>
        <v>Teen</v>
      </c>
      <c r="M945" s="2" t="str">
        <f>_xlfn.XLOOKUP(Table1[[#This Row],[Rating Category]],Recommendation!A$2:A$6,Recommendation!B$2:B$6)</f>
        <v>Guidance</v>
      </c>
      <c r="N945" s="2">
        <v>93</v>
      </c>
      <c r="O945" s="2" t="str" cm="1">
        <f t="array" ref="O945">_xlfn.IFS(Table1[[#This Row],[Duration]]&lt;90,"Short",Table1[[#This Row],[Duration]]&lt;180,"Medium",Table1[[#This Row],[Duration]]&lt;=240,"Long",TRUE,"Seasons")</f>
        <v>Medium</v>
      </c>
      <c r="P945" s="3" t="s">
        <v>49</v>
      </c>
    </row>
    <row r="946" spans="1:16" ht="42">
      <c r="A946" s="2" t="s">
        <v>4378</v>
      </c>
      <c r="B946" s="2" t="s">
        <v>0</v>
      </c>
      <c r="C946" s="3" t="s">
        <v>4379</v>
      </c>
      <c r="D946" s="3" t="s">
        <v>4380</v>
      </c>
      <c r="E946" s="3" t="s">
        <v>4381</v>
      </c>
      <c r="F946" s="3" t="s">
        <v>4382</v>
      </c>
      <c r="G946" s="7" t="s">
        <v>4325</v>
      </c>
      <c r="H946" s="4">
        <v>2021</v>
      </c>
      <c r="I946" s="2">
        <v>2005</v>
      </c>
      <c r="J946" s="2">
        <f ca="1">YEAR(TODAY())-Table1[[#This Row],[Release_year]]</f>
        <v>21</v>
      </c>
      <c r="K946" s="2" t="s">
        <v>7</v>
      </c>
      <c r="L946" s="2" t="str">
        <f>_xlfn.XLOOKUP(Table1[[#This Row],[Rating]],Ratings!A$2:A$15,Ratings!B$2:B$15)</f>
        <v>Adult</v>
      </c>
      <c r="M946" s="2" t="str">
        <f>_xlfn.XLOOKUP(Table1[[#This Row],[Rating Category]],Recommendation!A$2:A$6,Recommendation!B$2:B$6)</f>
        <v>Restricted</v>
      </c>
      <c r="N946" s="2">
        <v>99</v>
      </c>
      <c r="O946" s="2" t="str" cm="1">
        <f t="array" ref="O946">_xlfn.IFS(Table1[[#This Row],[Duration]]&lt;90,"Short",Table1[[#This Row],[Duration]]&lt;180,"Medium",Table1[[#This Row],[Duration]]&lt;=240,"Long",TRUE,"Seasons")</f>
        <v>Medium</v>
      </c>
      <c r="P946" s="3" t="s">
        <v>43</v>
      </c>
    </row>
    <row r="947" spans="1:16" ht="70">
      <c r="A947" s="2" t="s">
        <v>4383</v>
      </c>
      <c r="B947" s="2" t="s">
        <v>0</v>
      </c>
      <c r="C947" s="3" t="s">
        <v>4384</v>
      </c>
      <c r="D947" s="3" t="s">
        <v>4385</v>
      </c>
      <c r="E947" s="3" t="s">
        <v>4386</v>
      </c>
      <c r="F947" s="3" t="s">
        <v>1</v>
      </c>
      <c r="G947" s="7" t="s">
        <v>4387</v>
      </c>
      <c r="H947" s="4">
        <v>2021</v>
      </c>
      <c r="I947" s="2">
        <v>2012</v>
      </c>
      <c r="J947" s="2">
        <f ca="1">YEAR(TODAY())-Table1[[#This Row],[Release_year]]</f>
        <v>14</v>
      </c>
      <c r="K947" s="2" t="s">
        <v>16</v>
      </c>
      <c r="L947" s="2" t="str">
        <f>_xlfn.XLOOKUP(Table1[[#This Row],[Rating]],Ratings!A$2:A$15,Ratings!B$2:B$15)</f>
        <v>Family</v>
      </c>
      <c r="M947" s="2" t="str">
        <f>_xlfn.XLOOKUP(Table1[[#This Row],[Rating Category]],Recommendation!A$2:A$6,Recommendation!B$2:B$6)</f>
        <v>Guidance</v>
      </c>
      <c r="N947" s="2">
        <v>93</v>
      </c>
      <c r="O947" s="2" t="str" cm="1">
        <f t="array" ref="O947">_xlfn.IFS(Table1[[#This Row],[Duration]]&lt;90,"Short",Table1[[#This Row],[Duration]]&lt;180,"Medium",Table1[[#This Row],[Duration]]&lt;=240,"Long",TRUE,"Seasons")</f>
        <v>Medium</v>
      </c>
      <c r="P947" s="3" t="s">
        <v>46</v>
      </c>
    </row>
    <row r="948" spans="1:16" ht="56">
      <c r="A948" s="2" t="s">
        <v>4388</v>
      </c>
      <c r="B948" s="2" t="s">
        <v>0</v>
      </c>
      <c r="C948" s="3" t="s">
        <v>4389</v>
      </c>
      <c r="D948" s="3" t="s">
        <v>4390</v>
      </c>
      <c r="E948" s="3" t="s">
        <v>4391</v>
      </c>
      <c r="F948" s="3" t="s">
        <v>28</v>
      </c>
      <c r="G948" s="7" t="s">
        <v>4392</v>
      </c>
      <c r="H948" s="4">
        <v>2021</v>
      </c>
      <c r="I948" s="2">
        <v>2020</v>
      </c>
      <c r="J948" s="2">
        <f ca="1">YEAR(TODAY())-Table1[[#This Row],[Release_year]]</f>
        <v>6</v>
      </c>
      <c r="K948" s="2" t="s">
        <v>124</v>
      </c>
      <c r="L948" s="2" t="str">
        <f>_xlfn.XLOOKUP(Table1[[#This Row],[Rating]],Ratings!A$2:A$15,Ratings!B$2:B$15)</f>
        <v>Adult</v>
      </c>
      <c r="M948" s="2" t="str">
        <f>_xlfn.XLOOKUP(Table1[[#This Row],[Rating Category]],Recommendation!A$2:A$6,Recommendation!B$2:B$6)</f>
        <v>Restricted</v>
      </c>
      <c r="N948" s="2">
        <v>82</v>
      </c>
      <c r="O948" s="2" t="str" cm="1">
        <f t="array" ref="O948">_xlfn.IFS(Table1[[#This Row],[Duration]]&lt;90,"Short",Table1[[#This Row],[Duration]]&lt;180,"Medium",Table1[[#This Row],[Duration]]&lt;=240,"Long",TRUE,"Seasons")</f>
        <v>Short</v>
      </c>
      <c r="P948" s="3" t="s">
        <v>125</v>
      </c>
    </row>
    <row r="949" spans="1:16" ht="70">
      <c r="A949" s="2" t="s">
        <v>4393</v>
      </c>
      <c r="B949" s="2" t="s">
        <v>0</v>
      </c>
      <c r="C949" s="3" t="s">
        <v>4394</v>
      </c>
      <c r="D949" s="3" t="s">
        <v>4395</v>
      </c>
      <c r="E949" s="3" t="s">
        <v>4396</v>
      </c>
      <c r="F949" s="3" t="s">
        <v>2777</v>
      </c>
      <c r="G949" s="7" t="s">
        <v>4397</v>
      </c>
      <c r="H949" s="4">
        <v>2021</v>
      </c>
      <c r="I949" s="2">
        <v>2018</v>
      </c>
      <c r="J949" s="2">
        <f ca="1">YEAR(TODAY())-Table1[[#This Row],[Release_year]]</f>
        <v>8</v>
      </c>
      <c r="K949" s="2" t="s">
        <v>7</v>
      </c>
      <c r="L949" s="2" t="str">
        <f>_xlfn.XLOOKUP(Table1[[#This Row],[Rating]],Ratings!A$2:A$15,Ratings!B$2:B$15)</f>
        <v>Adult</v>
      </c>
      <c r="M949" s="2" t="str">
        <f>_xlfn.XLOOKUP(Table1[[#This Row],[Rating Category]],Recommendation!A$2:A$6,Recommendation!B$2:B$6)</f>
        <v>Restricted</v>
      </c>
      <c r="N949" s="2">
        <v>107</v>
      </c>
      <c r="O949" s="2" t="str" cm="1">
        <f t="array" ref="O949">_xlfn.IFS(Table1[[#This Row],[Duration]]&lt;90,"Short",Table1[[#This Row],[Duration]]&lt;180,"Medium",Table1[[#This Row],[Duration]]&lt;=240,"Long",TRUE,"Seasons")</f>
        <v>Medium</v>
      </c>
      <c r="P949" s="3" t="s">
        <v>63</v>
      </c>
    </row>
    <row r="950" spans="1:16" ht="42">
      <c r="A950" s="2" t="s">
        <v>4398</v>
      </c>
      <c r="B950" s="2" t="s">
        <v>0</v>
      </c>
      <c r="C950" s="3" t="s">
        <v>4399</v>
      </c>
      <c r="D950" s="3" t="s">
        <v>4400</v>
      </c>
      <c r="E950" s="3" t="s">
        <v>4401</v>
      </c>
      <c r="F950" s="3" t="s">
        <v>1</v>
      </c>
      <c r="G950" s="7" t="s">
        <v>4397</v>
      </c>
      <c r="H950" s="4">
        <v>2021</v>
      </c>
      <c r="I950" s="2">
        <v>2016</v>
      </c>
      <c r="J950" s="2">
        <f ca="1">YEAR(TODAY())-Table1[[#This Row],[Release_year]]</f>
        <v>10</v>
      </c>
      <c r="K950" s="2" t="s">
        <v>124</v>
      </c>
      <c r="L950" s="2" t="str">
        <f>_xlfn.XLOOKUP(Table1[[#This Row],[Rating]],Ratings!A$2:A$15,Ratings!B$2:B$15)</f>
        <v>Adult</v>
      </c>
      <c r="M950" s="2" t="str">
        <f>_xlfn.XLOOKUP(Table1[[#This Row],[Rating Category]],Recommendation!A$2:A$6,Recommendation!B$2:B$6)</f>
        <v>Restricted</v>
      </c>
      <c r="N950" s="2">
        <v>104</v>
      </c>
      <c r="O950" s="2" t="str" cm="1">
        <f t="array" ref="O950">_xlfn.IFS(Table1[[#This Row],[Duration]]&lt;90,"Short",Table1[[#This Row],[Duration]]&lt;180,"Medium",Table1[[#This Row],[Duration]]&lt;=240,"Long",TRUE,"Seasons")</f>
        <v>Medium</v>
      </c>
      <c r="P950" s="3" t="s">
        <v>125</v>
      </c>
    </row>
    <row r="951" spans="1:16" ht="70">
      <c r="A951" s="2" t="s">
        <v>4402</v>
      </c>
      <c r="B951" s="2" t="s">
        <v>4</v>
      </c>
      <c r="C951" s="3" t="s">
        <v>4403</v>
      </c>
      <c r="D951" s="3" t="s">
        <v>1446</v>
      </c>
      <c r="E951" s="3" t="s">
        <v>4404</v>
      </c>
      <c r="F951" s="3" t="s">
        <v>4217</v>
      </c>
      <c r="G951" s="7" t="s">
        <v>4397</v>
      </c>
      <c r="H951" s="4">
        <v>2021</v>
      </c>
      <c r="I951" s="2">
        <v>2020</v>
      </c>
      <c r="J951" s="2">
        <f ca="1">YEAR(TODAY())-Table1[[#This Row],[Release_year]]</f>
        <v>6</v>
      </c>
      <c r="K951" s="2" t="s">
        <v>7</v>
      </c>
      <c r="L951" s="2" t="str">
        <f>_xlfn.XLOOKUP(Table1[[#This Row],[Rating]],Ratings!A$2:A$15,Ratings!B$2:B$15)</f>
        <v>Adult</v>
      </c>
      <c r="M951" s="2" t="str">
        <f>_xlfn.XLOOKUP(Table1[[#This Row],[Rating Category]],Recommendation!A$2:A$6,Recommendation!B$2:B$6)</f>
        <v>Restricted</v>
      </c>
      <c r="N951" s="2" t="s">
        <v>11</v>
      </c>
      <c r="O951" s="2" t="str" cm="1">
        <f t="array" ref="O951">_xlfn.IFS(Table1[[#This Row],[Duration]]&lt;90,"Short",Table1[[#This Row],[Duration]]&lt;180,"Medium",Table1[[#This Row],[Duration]]&lt;=240,"Long",TRUE,"Seasons")</f>
        <v>Seasons</v>
      </c>
      <c r="P951" s="3" t="s">
        <v>249</v>
      </c>
    </row>
    <row r="952" spans="1:16" ht="70">
      <c r="A952" s="2" t="s">
        <v>4405</v>
      </c>
      <c r="B952" s="2" t="s">
        <v>0</v>
      </c>
      <c r="C952" s="3" t="s">
        <v>4406</v>
      </c>
      <c r="D952" s="3" t="s">
        <v>4407</v>
      </c>
      <c r="E952" s="3" t="s">
        <v>4408</v>
      </c>
      <c r="F952" s="3" t="s">
        <v>4409</v>
      </c>
      <c r="G952" s="7" t="s">
        <v>4397</v>
      </c>
      <c r="H952" s="4">
        <v>2021</v>
      </c>
      <c r="I952" s="2">
        <v>2020</v>
      </c>
      <c r="J952" s="2">
        <f ca="1">YEAR(TODAY())-Table1[[#This Row],[Release_year]]</f>
        <v>6</v>
      </c>
      <c r="K952" s="2" t="s">
        <v>124</v>
      </c>
      <c r="L952" s="2" t="str">
        <f>_xlfn.XLOOKUP(Table1[[#This Row],[Rating]],Ratings!A$2:A$15,Ratings!B$2:B$15)</f>
        <v>Adult</v>
      </c>
      <c r="M952" s="2" t="str">
        <f>_xlfn.XLOOKUP(Table1[[#This Row],[Rating Category]],Recommendation!A$2:A$6,Recommendation!B$2:B$6)</f>
        <v>Restricted</v>
      </c>
      <c r="N952" s="2">
        <v>130</v>
      </c>
      <c r="O952" s="2" t="str" cm="1">
        <f t="array" ref="O952">_xlfn.IFS(Table1[[#This Row],[Duration]]&lt;90,"Short",Table1[[#This Row],[Duration]]&lt;180,"Medium",Table1[[#This Row],[Duration]]&lt;=240,"Long",TRUE,"Seasons")</f>
        <v>Medium</v>
      </c>
      <c r="P952" s="3" t="s">
        <v>251</v>
      </c>
    </row>
    <row r="953" spans="1:16" ht="42">
      <c r="A953" s="2" t="s">
        <v>4410</v>
      </c>
      <c r="B953" s="2" t="s">
        <v>0</v>
      </c>
      <c r="C953" s="3" t="s">
        <v>4411</v>
      </c>
      <c r="D953" s="3" t="s">
        <v>4412</v>
      </c>
      <c r="E953" s="3" t="s">
        <v>4413</v>
      </c>
      <c r="F953" s="3" t="s">
        <v>2115</v>
      </c>
      <c r="G953" s="7" t="s">
        <v>4397</v>
      </c>
      <c r="H953" s="4">
        <v>2021</v>
      </c>
      <c r="I953" s="2">
        <v>2014</v>
      </c>
      <c r="J953" s="2">
        <f ca="1">YEAR(TODAY())-Table1[[#This Row],[Release_year]]</f>
        <v>12</v>
      </c>
      <c r="K953" s="2" t="s">
        <v>124</v>
      </c>
      <c r="L953" s="2" t="str">
        <f>_xlfn.XLOOKUP(Table1[[#This Row],[Rating]],Ratings!A$2:A$15,Ratings!B$2:B$15)</f>
        <v>Adult</v>
      </c>
      <c r="M953" s="2" t="str">
        <f>_xlfn.XLOOKUP(Table1[[#This Row],[Rating Category]],Recommendation!A$2:A$6,Recommendation!B$2:B$6)</f>
        <v>Restricted</v>
      </c>
      <c r="N953" s="2">
        <v>83</v>
      </c>
      <c r="O953" s="2" t="str" cm="1">
        <f t="array" ref="O953">_xlfn.IFS(Table1[[#This Row],[Duration]]&lt;90,"Short",Table1[[#This Row],[Duration]]&lt;180,"Medium",Table1[[#This Row],[Duration]]&lt;=240,"Long",TRUE,"Seasons")</f>
        <v>Short</v>
      </c>
      <c r="P953" s="3" t="s">
        <v>1368</v>
      </c>
    </row>
    <row r="954" spans="1:16" ht="56">
      <c r="A954" s="2" t="s">
        <v>4414</v>
      </c>
      <c r="B954" s="2" t="s">
        <v>0</v>
      </c>
      <c r="C954" s="3" t="s">
        <v>4415</v>
      </c>
      <c r="D954" s="3" t="s">
        <v>4416</v>
      </c>
      <c r="E954" s="3" t="s">
        <v>4417</v>
      </c>
      <c r="F954" s="3" t="s">
        <v>1</v>
      </c>
      <c r="G954" s="7" t="s">
        <v>4418</v>
      </c>
      <c r="H954" s="4">
        <v>2021</v>
      </c>
      <c r="I954" s="2">
        <v>2020</v>
      </c>
      <c r="J954" s="2">
        <f ca="1">YEAR(TODAY())-Table1[[#This Row],[Release_year]]</f>
        <v>6</v>
      </c>
      <c r="K954" s="2" t="s">
        <v>45</v>
      </c>
      <c r="L954" s="2" t="str">
        <f>_xlfn.XLOOKUP(Table1[[#This Row],[Rating]],Ratings!A$2:A$15,Ratings!B$2:B$15)</f>
        <v>Family</v>
      </c>
      <c r="M954" s="2" t="str">
        <f>_xlfn.XLOOKUP(Table1[[#This Row],[Rating Category]],Recommendation!A$2:A$6,Recommendation!B$2:B$6)</f>
        <v>Guidance</v>
      </c>
      <c r="N954" s="2">
        <v>99</v>
      </c>
      <c r="O954" s="2" t="str" cm="1">
        <f t="array" ref="O954">_xlfn.IFS(Table1[[#This Row],[Duration]]&lt;90,"Short",Table1[[#This Row],[Duration]]&lt;180,"Medium",Table1[[#This Row],[Duration]]&lt;=240,"Long",TRUE,"Seasons")</f>
        <v>Medium</v>
      </c>
      <c r="P954" s="3" t="s">
        <v>17</v>
      </c>
    </row>
    <row r="955" spans="1:16" ht="42">
      <c r="A955" s="2" t="s">
        <v>4419</v>
      </c>
      <c r="B955" s="2" t="s">
        <v>0</v>
      </c>
      <c r="C955" s="3" t="s">
        <v>4420</v>
      </c>
      <c r="D955" s="3" t="s">
        <v>4421</v>
      </c>
      <c r="E955" s="3" t="s">
        <v>4422</v>
      </c>
      <c r="F955" s="3" t="s">
        <v>1</v>
      </c>
      <c r="G955" s="7" t="s">
        <v>4418</v>
      </c>
      <c r="H955" s="4">
        <v>2021</v>
      </c>
      <c r="I955" s="2">
        <v>2016</v>
      </c>
      <c r="J955" s="2">
        <f ca="1">YEAR(TODAY())-Table1[[#This Row],[Release_year]]</f>
        <v>10</v>
      </c>
      <c r="K955" s="2" t="s">
        <v>124</v>
      </c>
      <c r="L955" s="2" t="str">
        <f>_xlfn.XLOOKUP(Table1[[#This Row],[Rating]],Ratings!A$2:A$15,Ratings!B$2:B$15)</f>
        <v>Adult</v>
      </c>
      <c r="M955" s="2" t="str">
        <f>_xlfn.XLOOKUP(Table1[[#This Row],[Rating Category]],Recommendation!A$2:A$6,Recommendation!B$2:B$6)</f>
        <v>Restricted</v>
      </c>
      <c r="N955" s="2">
        <v>77</v>
      </c>
      <c r="O955" s="2" t="str" cm="1">
        <f t="array" ref="O955">_xlfn.IFS(Table1[[#This Row],[Duration]]&lt;90,"Short",Table1[[#This Row],[Duration]]&lt;180,"Medium",Table1[[#This Row],[Duration]]&lt;=240,"Long",TRUE,"Seasons")</f>
        <v>Short</v>
      </c>
      <c r="P955" s="3" t="s">
        <v>125</v>
      </c>
    </row>
    <row r="956" spans="1:16" ht="70">
      <c r="A956" s="2" t="s">
        <v>4423</v>
      </c>
      <c r="B956" s="2" t="s">
        <v>0</v>
      </c>
      <c r="C956" s="3" t="s">
        <v>4424</v>
      </c>
      <c r="D956" s="3" t="s">
        <v>4425</v>
      </c>
      <c r="E956" s="3" t="s">
        <v>4426</v>
      </c>
      <c r="F956" s="3" t="s">
        <v>1155</v>
      </c>
      <c r="G956" s="7" t="s">
        <v>4418</v>
      </c>
      <c r="H956" s="4">
        <v>2021</v>
      </c>
      <c r="I956" s="2">
        <v>2018</v>
      </c>
      <c r="J956" s="2">
        <f ca="1">YEAR(TODAY())-Table1[[#This Row],[Release_year]]</f>
        <v>8</v>
      </c>
      <c r="K956" s="2" t="s">
        <v>29</v>
      </c>
      <c r="L956" s="2" t="str">
        <f>_xlfn.XLOOKUP(Table1[[#This Row],[Rating]],Ratings!A$2:A$15,Ratings!B$2:B$15)</f>
        <v>Teen</v>
      </c>
      <c r="M956" s="2" t="str">
        <f>_xlfn.XLOOKUP(Table1[[#This Row],[Rating Category]],Recommendation!A$2:A$6,Recommendation!B$2:B$6)</f>
        <v>Guidance</v>
      </c>
      <c r="N956" s="2">
        <v>94</v>
      </c>
      <c r="O956" s="2" t="str" cm="1">
        <f t="array" ref="O956">_xlfn.IFS(Table1[[#This Row],[Duration]]&lt;90,"Short",Table1[[#This Row],[Duration]]&lt;180,"Medium",Table1[[#This Row],[Duration]]&lt;=240,"Long",TRUE,"Seasons")</f>
        <v>Medium</v>
      </c>
      <c r="P956" s="3" t="s">
        <v>523</v>
      </c>
    </row>
    <row r="957" spans="1:16" ht="42">
      <c r="A957" s="2" t="s">
        <v>4427</v>
      </c>
      <c r="B957" s="2" t="s">
        <v>0</v>
      </c>
      <c r="C957" s="3" t="s">
        <v>4428</v>
      </c>
      <c r="D957" s="3" t="s">
        <v>3293</v>
      </c>
      <c r="E957" s="3" t="s">
        <v>4429</v>
      </c>
      <c r="F957" s="3" t="s">
        <v>4430</v>
      </c>
      <c r="G957" s="7" t="s">
        <v>4418</v>
      </c>
      <c r="H957" s="4">
        <v>2021</v>
      </c>
      <c r="I957" s="2">
        <v>2017</v>
      </c>
      <c r="J957" s="2">
        <f ca="1">YEAR(TODAY())-Table1[[#This Row],[Release_year]]</f>
        <v>9</v>
      </c>
      <c r="K957" s="2" t="s">
        <v>45</v>
      </c>
      <c r="L957" s="2" t="str">
        <f>_xlfn.XLOOKUP(Table1[[#This Row],[Rating]],Ratings!A$2:A$15,Ratings!B$2:B$15)</f>
        <v>Family</v>
      </c>
      <c r="M957" s="2" t="str">
        <f>_xlfn.XLOOKUP(Table1[[#This Row],[Rating Category]],Recommendation!A$2:A$6,Recommendation!B$2:B$6)</f>
        <v>Guidance</v>
      </c>
      <c r="N957" s="2">
        <v>118</v>
      </c>
      <c r="O957" s="2" t="str" cm="1">
        <f t="array" ref="O957">_xlfn.IFS(Table1[[#This Row],[Duration]]&lt;90,"Short",Table1[[#This Row],[Duration]]&lt;180,"Medium",Table1[[#This Row],[Duration]]&lt;=240,"Long",TRUE,"Seasons")</f>
        <v>Medium</v>
      </c>
      <c r="P957" s="3" t="s">
        <v>43</v>
      </c>
    </row>
    <row r="958" spans="1:16" ht="56">
      <c r="A958" s="2" t="s">
        <v>4431</v>
      </c>
      <c r="B958" s="2" t="s">
        <v>0</v>
      </c>
      <c r="C958" s="3" t="s">
        <v>4432</v>
      </c>
      <c r="D958" s="3" t="s">
        <v>4433</v>
      </c>
      <c r="E958" s="3" t="s">
        <v>4434</v>
      </c>
      <c r="F958" s="3" t="s">
        <v>1064</v>
      </c>
      <c r="G958" s="7" t="s">
        <v>4418</v>
      </c>
      <c r="H958" s="4">
        <v>2021</v>
      </c>
      <c r="I958" s="2">
        <v>2020</v>
      </c>
      <c r="J958" s="2">
        <f ca="1">YEAR(TODAY())-Table1[[#This Row],[Release_year]]</f>
        <v>6</v>
      </c>
      <c r="K958" s="2" t="s">
        <v>29</v>
      </c>
      <c r="L958" s="2" t="str">
        <f>_xlfn.XLOOKUP(Table1[[#This Row],[Rating]],Ratings!A$2:A$15,Ratings!B$2:B$15)</f>
        <v>Teen</v>
      </c>
      <c r="M958" s="2" t="str">
        <f>_xlfn.XLOOKUP(Table1[[#This Row],[Rating Category]],Recommendation!A$2:A$6,Recommendation!B$2:B$6)</f>
        <v>Guidance</v>
      </c>
      <c r="N958" s="2">
        <v>87</v>
      </c>
      <c r="O958" s="2" t="str" cm="1">
        <f t="array" ref="O958">_xlfn.IFS(Table1[[#This Row],[Duration]]&lt;90,"Short",Table1[[#This Row],[Duration]]&lt;180,"Medium",Table1[[#This Row],[Duration]]&lt;=240,"Long",TRUE,"Seasons")</f>
        <v>Short</v>
      </c>
      <c r="P958" s="3" t="s">
        <v>218</v>
      </c>
    </row>
    <row r="959" spans="1:16" ht="70">
      <c r="A959" s="2" t="s">
        <v>4435</v>
      </c>
      <c r="B959" s="2" t="s">
        <v>0</v>
      </c>
      <c r="C959" s="3" t="s">
        <v>4436</v>
      </c>
      <c r="D959" s="3" t="s">
        <v>4437</v>
      </c>
      <c r="E959" s="3" t="s">
        <v>4438</v>
      </c>
      <c r="F959" s="3" t="s">
        <v>781</v>
      </c>
      <c r="G959" s="7" t="s">
        <v>4439</v>
      </c>
      <c r="H959" s="4">
        <v>2021</v>
      </c>
      <c r="I959" s="2">
        <v>2020</v>
      </c>
      <c r="J959" s="2">
        <f ca="1">YEAR(TODAY())-Table1[[#This Row],[Release_year]]</f>
        <v>6</v>
      </c>
      <c r="K959" s="2" t="s">
        <v>29</v>
      </c>
      <c r="L959" s="2" t="str">
        <f>_xlfn.XLOOKUP(Table1[[#This Row],[Rating]],Ratings!A$2:A$15,Ratings!B$2:B$15)</f>
        <v>Teen</v>
      </c>
      <c r="M959" s="2" t="str">
        <f>_xlfn.XLOOKUP(Table1[[#This Row],[Rating Category]],Recommendation!A$2:A$6,Recommendation!B$2:B$6)</f>
        <v>Guidance</v>
      </c>
      <c r="N959" s="2">
        <v>101</v>
      </c>
      <c r="O959" s="2" t="str" cm="1">
        <f t="array" ref="O959">_xlfn.IFS(Table1[[#This Row],[Duration]]&lt;90,"Short",Table1[[#This Row],[Duration]]&lt;180,"Medium",Table1[[#This Row],[Duration]]&lt;=240,"Long",TRUE,"Seasons")</f>
        <v>Medium</v>
      </c>
      <c r="P959" s="3" t="s">
        <v>4440</v>
      </c>
    </row>
    <row r="960" spans="1:16" ht="28">
      <c r="A960" s="2" t="s">
        <v>4441</v>
      </c>
      <c r="B960" s="2" t="s">
        <v>0</v>
      </c>
      <c r="C960" s="3" t="s">
        <v>4442</v>
      </c>
      <c r="D960" s="3" t="s">
        <v>4443</v>
      </c>
      <c r="E960" s="3" t="s">
        <v>4444</v>
      </c>
      <c r="F960" s="3" t="s">
        <v>1</v>
      </c>
      <c r="G960" s="7" t="s">
        <v>4439</v>
      </c>
      <c r="H960" s="4">
        <v>2021</v>
      </c>
      <c r="I960" s="2">
        <v>2020</v>
      </c>
      <c r="J960" s="2">
        <f ca="1">YEAR(TODAY())-Table1[[#This Row],[Release_year]]</f>
        <v>6</v>
      </c>
      <c r="K960" s="2" t="s">
        <v>29</v>
      </c>
      <c r="L960" s="2" t="str">
        <f>_xlfn.XLOOKUP(Table1[[#This Row],[Rating]],Ratings!A$2:A$15,Ratings!B$2:B$15)</f>
        <v>Teen</v>
      </c>
      <c r="M960" s="2" t="str">
        <f>_xlfn.XLOOKUP(Table1[[#This Row],[Rating Category]],Recommendation!A$2:A$6,Recommendation!B$2:B$6)</f>
        <v>Guidance</v>
      </c>
      <c r="N960" s="2">
        <v>80</v>
      </c>
      <c r="O960" s="2" t="str" cm="1">
        <f t="array" ref="O960">_xlfn.IFS(Table1[[#This Row],[Duration]]&lt;90,"Short",Table1[[#This Row],[Duration]]&lt;180,"Medium",Table1[[#This Row],[Duration]]&lt;=240,"Long",TRUE,"Seasons")</f>
        <v>Short</v>
      </c>
      <c r="P960" s="3" t="s">
        <v>231</v>
      </c>
    </row>
    <row r="961" spans="1:16" ht="42">
      <c r="A961" s="2" t="s">
        <v>4445</v>
      </c>
      <c r="B961" s="2" t="s">
        <v>0</v>
      </c>
      <c r="C961" s="3" t="s">
        <v>4446</v>
      </c>
      <c r="D961" s="3" t="s">
        <v>4447</v>
      </c>
      <c r="E961" s="3" t="s">
        <v>4448</v>
      </c>
      <c r="F961" s="3" t="s">
        <v>13</v>
      </c>
      <c r="G961" s="7" t="s">
        <v>4449</v>
      </c>
      <c r="H961" s="4">
        <v>2021</v>
      </c>
      <c r="I961" s="2">
        <v>2004</v>
      </c>
      <c r="J961" s="2">
        <f ca="1">YEAR(TODAY())-Table1[[#This Row],[Release_year]]</f>
        <v>22</v>
      </c>
      <c r="K961" s="2" t="s">
        <v>29</v>
      </c>
      <c r="L961" s="2" t="str">
        <f>_xlfn.XLOOKUP(Table1[[#This Row],[Rating]],Ratings!A$2:A$15,Ratings!B$2:B$15)</f>
        <v>Teen</v>
      </c>
      <c r="M961" s="2" t="str">
        <f>_xlfn.XLOOKUP(Table1[[#This Row],[Rating Category]],Recommendation!A$2:A$6,Recommendation!B$2:B$6)</f>
        <v>Guidance</v>
      </c>
      <c r="N961" s="2">
        <v>117</v>
      </c>
      <c r="O961" s="2" t="str" cm="1">
        <f t="array" ref="O961">_xlfn.IFS(Table1[[#This Row],[Duration]]&lt;90,"Short",Table1[[#This Row],[Duration]]&lt;180,"Medium",Table1[[#This Row],[Duration]]&lt;=240,"Long",TRUE,"Seasons")</f>
        <v>Medium</v>
      </c>
      <c r="P961" s="3" t="s">
        <v>1182</v>
      </c>
    </row>
    <row r="962" spans="1:16" ht="56">
      <c r="A962" s="2" t="s">
        <v>4450</v>
      </c>
      <c r="B962" s="2" t="s">
        <v>0</v>
      </c>
      <c r="C962" s="3" t="s">
        <v>4451</v>
      </c>
      <c r="D962" s="3" t="s">
        <v>2627</v>
      </c>
      <c r="E962" s="3" t="s">
        <v>2628</v>
      </c>
      <c r="F962" s="3" t="s">
        <v>28</v>
      </c>
      <c r="G962" s="7" t="s">
        <v>4449</v>
      </c>
      <c r="H962" s="4">
        <v>2021</v>
      </c>
      <c r="I962" s="2">
        <v>2020</v>
      </c>
      <c r="J962" s="2">
        <f ca="1">YEAR(TODAY())-Table1[[#This Row],[Release_year]]</f>
        <v>6</v>
      </c>
      <c r="K962" s="2" t="s">
        <v>58</v>
      </c>
      <c r="L962" s="2" t="str">
        <f>_xlfn.XLOOKUP(Table1[[#This Row],[Rating]],Ratings!A$2:A$15,Ratings!B$2:B$15)</f>
        <v>Kids</v>
      </c>
      <c r="M962" s="2" t="str">
        <f>_xlfn.XLOOKUP(Table1[[#This Row],[Rating Category]],Recommendation!A$2:A$6,Recommendation!B$2:B$6)</f>
        <v>Safe</v>
      </c>
      <c r="N962" s="2">
        <v>47</v>
      </c>
      <c r="O962" s="2" t="str" cm="1">
        <f t="array" ref="O962">_xlfn.IFS(Table1[[#This Row],[Duration]]&lt;90,"Short",Table1[[#This Row],[Duration]]&lt;180,"Medium",Table1[[#This Row],[Duration]]&lt;=240,"Long",TRUE,"Seasons")</f>
        <v>Short</v>
      </c>
      <c r="P962" s="3" t="s">
        <v>17</v>
      </c>
    </row>
    <row r="963" spans="1:16" ht="42">
      <c r="A963" s="2" t="s">
        <v>4452</v>
      </c>
      <c r="B963" s="2" t="s">
        <v>0</v>
      </c>
      <c r="C963" s="3" t="s">
        <v>4453</v>
      </c>
      <c r="D963" s="3" t="s">
        <v>4454</v>
      </c>
      <c r="E963" s="3" t="s">
        <v>4455</v>
      </c>
      <c r="F963" s="3" t="s">
        <v>13</v>
      </c>
      <c r="G963" s="7" t="s">
        <v>4456</v>
      </c>
      <c r="H963" s="4">
        <v>2021</v>
      </c>
      <c r="I963" s="2">
        <v>1990</v>
      </c>
      <c r="J963" s="2">
        <f ca="1">YEAR(TODAY())-Table1[[#This Row],[Release_year]]</f>
        <v>36</v>
      </c>
      <c r="K963" s="2" t="s">
        <v>29</v>
      </c>
      <c r="L963" s="2" t="str">
        <f>_xlfn.XLOOKUP(Table1[[#This Row],[Rating]],Ratings!A$2:A$15,Ratings!B$2:B$15)</f>
        <v>Teen</v>
      </c>
      <c r="M963" s="2" t="str">
        <f>_xlfn.XLOOKUP(Table1[[#This Row],[Rating Category]],Recommendation!A$2:A$6,Recommendation!B$2:B$6)</f>
        <v>Guidance</v>
      </c>
      <c r="N963" s="2">
        <v>165</v>
      </c>
      <c r="O963" s="2" t="str" cm="1">
        <f t="array" ref="O963">_xlfn.IFS(Table1[[#This Row],[Duration]]&lt;90,"Short",Table1[[#This Row],[Duration]]&lt;180,"Medium",Table1[[#This Row],[Duration]]&lt;=240,"Long",TRUE,"Seasons")</f>
        <v>Medium</v>
      </c>
      <c r="P963" s="3" t="s">
        <v>192</v>
      </c>
    </row>
    <row r="964" spans="1:16" ht="56">
      <c r="A964" s="2" t="s">
        <v>4457</v>
      </c>
      <c r="B964" s="2" t="s">
        <v>0</v>
      </c>
      <c r="C964" s="3" t="s">
        <v>4458</v>
      </c>
      <c r="D964" s="3" t="s">
        <v>4459</v>
      </c>
      <c r="E964" s="3" t="s">
        <v>4460</v>
      </c>
      <c r="F964" s="3" t="s">
        <v>13</v>
      </c>
      <c r="G964" s="7" t="s">
        <v>4456</v>
      </c>
      <c r="H964" s="4">
        <v>2021</v>
      </c>
      <c r="I964" s="2">
        <v>1982</v>
      </c>
      <c r="J964" s="2">
        <f ca="1">YEAR(TODAY())-Table1[[#This Row],[Release_year]]</f>
        <v>44</v>
      </c>
      <c r="K964" s="2" t="s">
        <v>29</v>
      </c>
      <c r="L964" s="2" t="str">
        <f>_xlfn.XLOOKUP(Table1[[#This Row],[Rating]],Ratings!A$2:A$15,Ratings!B$2:B$15)</f>
        <v>Teen</v>
      </c>
      <c r="M964" s="2" t="str">
        <f>_xlfn.XLOOKUP(Table1[[#This Row],[Rating Category]],Recommendation!A$2:A$6,Recommendation!B$2:B$6)</f>
        <v>Guidance</v>
      </c>
      <c r="N964" s="2">
        <v>134</v>
      </c>
      <c r="O964" s="2" t="str" cm="1">
        <f t="array" ref="O964">_xlfn.IFS(Table1[[#This Row],[Duration]]&lt;90,"Short",Table1[[#This Row],[Duration]]&lt;180,"Medium",Table1[[#This Row],[Duration]]&lt;=240,"Long",TRUE,"Seasons")</f>
        <v>Medium</v>
      </c>
      <c r="P964" s="3" t="s">
        <v>4461</v>
      </c>
    </row>
    <row r="965" spans="1:16" ht="56">
      <c r="A965" s="2" t="s">
        <v>4462</v>
      </c>
      <c r="B965" s="2" t="s">
        <v>0</v>
      </c>
      <c r="C965" s="3" t="s">
        <v>4463</v>
      </c>
      <c r="D965" s="3" t="s">
        <v>4464</v>
      </c>
      <c r="E965" s="3" t="s">
        <v>4465</v>
      </c>
      <c r="F965" s="3" t="s">
        <v>13</v>
      </c>
      <c r="G965" s="7" t="s">
        <v>4456</v>
      </c>
      <c r="H965" s="4">
        <v>2021</v>
      </c>
      <c r="I965" s="2">
        <v>2015</v>
      </c>
      <c r="J965" s="2">
        <f ca="1">YEAR(TODAY())-Table1[[#This Row],[Release_year]]</f>
        <v>11</v>
      </c>
      <c r="K965" s="2" t="s">
        <v>7</v>
      </c>
      <c r="L965" s="2" t="str">
        <f>_xlfn.XLOOKUP(Table1[[#This Row],[Rating]],Ratings!A$2:A$15,Ratings!B$2:B$15)</f>
        <v>Adult</v>
      </c>
      <c r="M965" s="2" t="str">
        <f>_xlfn.XLOOKUP(Table1[[#This Row],[Rating Category]],Recommendation!A$2:A$6,Recommendation!B$2:B$6)</f>
        <v>Restricted</v>
      </c>
      <c r="N965" s="2">
        <v>140</v>
      </c>
      <c r="O965" s="2" t="str" cm="1">
        <f t="array" ref="O965">_xlfn.IFS(Table1[[#This Row],[Duration]]&lt;90,"Short",Table1[[#This Row],[Duration]]&lt;180,"Medium",Table1[[#This Row],[Duration]]&lt;=240,"Long",TRUE,"Seasons")</f>
        <v>Medium</v>
      </c>
      <c r="P965" s="3" t="s">
        <v>63</v>
      </c>
    </row>
    <row r="966" spans="1:16" ht="42">
      <c r="A966" s="2" t="s">
        <v>4466</v>
      </c>
      <c r="B966" s="2" t="s">
        <v>0</v>
      </c>
      <c r="C966" s="3" t="s">
        <v>4467</v>
      </c>
      <c r="D966" s="3" t="s">
        <v>4468</v>
      </c>
      <c r="E966" s="3" t="s">
        <v>4469</v>
      </c>
      <c r="F966" s="3" t="s">
        <v>13</v>
      </c>
      <c r="G966" s="7" t="s">
        <v>4456</v>
      </c>
      <c r="H966" s="4">
        <v>2021</v>
      </c>
      <c r="I966" s="2">
        <v>2006</v>
      </c>
      <c r="J966" s="2">
        <f ca="1">YEAR(TODAY())-Table1[[#This Row],[Release_year]]</f>
        <v>20</v>
      </c>
      <c r="K966" s="2" t="s">
        <v>29</v>
      </c>
      <c r="L966" s="2" t="str">
        <f>_xlfn.XLOOKUP(Table1[[#This Row],[Rating]],Ratings!A$2:A$15,Ratings!B$2:B$15)</f>
        <v>Teen</v>
      </c>
      <c r="M966" s="2" t="str">
        <f>_xlfn.XLOOKUP(Table1[[#This Row],[Rating Category]],Recommendation!A$2:A$6,Recommendation!B$2:B$6)</f>
        <v>Guidance</v>
      </c>
      <c r="N966" s="2">
        <v>150</v>
      </c>
      <c r="O966" s="2" t="str" cm="1">
        <f t="array" ref="O966">_xlfn.IFS(Table1[[#This Row],[Duration]]&lt;90,"Short",Table1[[#This Row],[Duration]]&lt;180,"Medium",Table1[[#This Row],[Duration]]&lt;=240,"Long",TRUE,"Seasons")</f>
        <v>Medium</v>
      </c>
      <c r="P966" s="3" t="s">
        <v>56</v>
      </c>
    </row>
    <row r="967" spans="1:16" ht="42">
      <c r="A967" s="2" t="s">
        <v>4470</v>
      </c>
      <c r="B967" s="2" t="s">
        <v>0</v>
      </c>
      <c r="C967" s="3" t="s">
        <v>4471</v>
      </c>
      <c r="D967" s="3" t="s">
        <v>4250</v>
      </c>
      <c r="E967" s="3" t="s">
        <v>4472</v>
      </c>
      <c r="F967" s="3" t="s">
        <v>13</v>
      </c>
      <c r="G967" s="7" t="s">
        <v>4456</v>
      </c>
      <c r="H967" s="4">
        <v>2021</v>
      </c>
      <c r="I967" s="2">
        <v>2002</v>
      </c>
      <c r="J967" s="2">
        <f ca="1">YEAR(TODAY())-Table1[[#This Row],[Release_year]]</f>
        <v>24</v>
      </c>
      <c r="K967" s="2" t="s">
        <v>29</v>
      </c>
      <c r="L967" s="2" t="str">
        <f>_xlfn.XLOOKUP(Table1[[#This Row],[Rating]],Ratings!A$2:A$15,Ratings!B$2:B$15)</f>
        <v>Teen</v>
      </c>
      <c r="M967" s="2" t="str">
        <f>_xlfn.XLOOKUP(Table1[[#This Row],[Rating Category]],Recommendation!A$2:A$6,Recommendation!B$2:B$6)</f>
        <v>Guidance</v>
      </c>
      <c r="N967" s="2">
        <v>156</v>
      </c>
      <c r="O967" s="2" t="str" cm="1">
        <f t="array" ref="O967">_xlfn.IFS(Table1[[#This Row],[Duration]]&lt;90,"Short",Table1[[#This Row],[Duration]]&lt;180,"Medium",Table1[[#This Row],[Duration]]&lt;=240,"Long",TRUE,"Seasons")</f>
        <v>Medium</v>
      </c>
      <c r="P967" s="3" t="s">
        <v>43</v>
      </c>
    </row>
    <row r="968" spans="1:16" ht="42">
      <c r="A968" s="2" t="s">
        <v>4473</v>
      </c>
      <c r="B968" s="2" t="s">
        <v>0</v>
      </c>
      <c r="C968" s="3" t="s">
        <v>4474</v>
      </c>
      <c r="D968" s="3" t="s">
        <v>2993</v>
      </c>
      <c r="E968" s="3" t="s">
        <v>4475</v>
      </c>
      <c r="F968" s="3" t="s">
        <v>1</v>
      </c>
      <c r="G968" s="7" t="s">
        <v>4476</v>
      </c>
      <c r="H968" s="4">
        <v>2021</v>
      </c>
      <c r="I968" s="2">
        <v>2017</v>
      </c>
      <c r="J968" s="2">
        <f ca="1">YEAR(TODAY())-Table1[[#This Row],[Release_year]]</f>
        <v>9</v>
      </c>
      <c r="K968" s="2" t="s">
        <v>7</v>
      </c>
      <c r="L968" s="2" t="str">
        <f>_xlfn.XLOOKUP(Table1[[#This Row],[Rating]],Ratings!A$2:A$15,Ratings!B$2:B$15)</f>
        <v>Adult</v>
      </c>
      <c r="M968" s="2" t="str">
        <f>_xlfn.XLOOKUP(Table1[[#This Row],[Rating Category]],Recommendation!A$2:A$6,Recommendation!B$2:B$6)</f>
        <v>Restricted</v>
      </c>
      <c r="N968" s="2">
        <v>86</v>
      </c>
      <c r="O968" s="2" t="str" cm="1">
        <f t="array" ref="O968">_xlfn.IFS(Table1[[#This Row],[Duration]]&lt;90,"Short",Table1[[#This Row],[Duration]]&lt;180,"Medium",Table1[[#This Row],[Duration]]&lt;=240,"Long",TRUE,"Seasons")</f>
        <v>Short</v>
      </c>
      <c r="P968" s="3" t="s">
        <v>617</v>
      </c>
    </row>
    <row r="969" spans="1:16" ht="56">
      <c r="A969" s="2" t="s">
        <v>4478</v>
      </c>
      <c r="B969" s="2" t="s">
        <v>0</v>
      </c>
      <c r="C969" s="3" t="s">
        <v>4479</v>
      </c>
      <c r="D969" s="3" t="s">
        <v>4480</v>
      </c>
      <c r="E969" s="3" t="s">
        <v>4481</v>
      </c>
      <c r="F969" s="3" t="s">
        <v>13</v>
      </c>
      <c r="G969" s="7" t="s">
        <v>4477</v>
      </c>
      <c r="H969" s="4">
        <v>2021</v>
      </c>
      <c r="I969" s="2">
        <v>2020</v>
      </c>
      <c r="J969" s="2">
        <f ca="1">YEAR(TODAY())-Table1[[#This Row],[Release_year]]</f>
        <v>6</v>
      </c>
      <c r="K969" s="2" t="s">
        <v>7</v>
      </c>
      <c r="L969" s="2" t="str">
        <f>_xlfn.XLOOKUP(Table1[[#This Row],[Rating]],Ratings!A$2:A$15,Ratings!B$2:B$15)</f>
        <v>Adult</v>
      </c>
      <c r="M969" s="2" t="str">
        <f>_xlfn.XLOOKUP(Table1[[#This Row],[Rating Category]],Recommendation!A$2:A$6,Recommendation!B$2:B$6)</f>
        <v>Restricted</v>
      </c>
      <c r="N969" s="2">
        <v>126</v>
      </c>
      <c r="O969" s="2" t="str" cm="1">
        <f t="array" ref="O969">_xlfn.IFS(Table1[[#This Row],[Duration]]&lt;90,"Short",Table1[[#This Row],[Duration]]&lt;180,"Medium",Table1[[#This Row],[Duration]]&lt;=240,"Long",TRUE,"Seasons")</f>
        <v>Medium</v>
      </c>
      <c r="P969" s="3" t="s">
        <v>63</v>
      </c>
    </row>
    <row r="970" spans="1:16" ht="42">
      <c r="A970" s="2" t="s">
        <v>4482</v>
      </c>
      <c r="B970" s="2" t="s">
        <v>0</v>
      </c>
      <c r="C970" s="3" t="s">
        <v>4483</v>
      </c>
      <c r="D970" s="3" t="s">
        <v>2191</v>
      </c>
      <c r="E970" s="3" t="s">
        <v>4484</v>
      </c>
      <c r="F970" s="3" t="s">
        <v>4485</v>
      </c>
      <c r="G970" s="7" t="s">
        <v>4477</v>
      </c>
      <c r="H970" s="4">
        <v>2021</v>
      </c>
      <c r="I970" s="2">
        <v>2018</v>
      </c>
      <c r="J970" s="2">
        <f ca="1">YEAR(TODAY())-Table1[[#This Row],[Release_year]]</f>
        <v>8</v>
      </c>
      <c r="K970" s="2" t="s">
        <v>7</v>
      </c>
      <c r="L970" s="2" t="str">
        <f>_xlfn.XLOOKUP(Table1[[#This Row],[Rating]],Ratings!A$2:A$15,Ratings!B$2:B$15)</f>
        <v>Adult</v>
      </c>
      <c r="M970" s="2" t="str">
        <f>_xlfn.XLOOKUP(Table1[[#This Row],[Rating Category]],Recommendation!A$2:A$6,Recommendation!B$2:B$6)</f>
        <v>Restricted</v>
      </c>
      <c r="N970" s="2">
        <v>100</v>
      </c>
      <c r="O970" s="2" t="str" cm="1">
        <f t="array" ref="O970">_xlfn.IFS(Table1[[#This Row],[Duration]]&lt;90,"Short",Table1[[#This Row],[Duration]]&lt;180,"Medium",Table1[[#This Row],[Duration]]&lt;=240,"Long",TRUE,"Seasons")</f>
        <v>Medium</v>
      </c>
      <c r="P970" s="3" t="s">
        <v>56</v>
      </c>
    </row>
    <row r="971" spans="1:16" ht="42">
      <c r="A971" s="2" t="s">
        <v>4486</v>
      </c>
      <c r="B971" s="2" t="s">
        <v>0</v>
      </c>
      <c r="C971" s="3" t="s">
        <v>4487</v>
      </c>
      <c r="D971" s="3" t="s">
        <v>4488</v>
      </c>
      <c r="E971" s="3" t="s">
        <v>4489</v>
      </c>
      <c r="F971" s="3" t="s">
        <v>1</v>
      </c>
      <c r="G971" s="7" t="s">
        <v>4477</v>
      </c>
      <c r="H971" s="4">
        <v>2021</v>
      </c>
      <c r="I971" s="2">
        <v>2020</v>
      </c>
      <c r="J971" s="2">
        <f ca="1">YEAR(TODAY())-Table1[[#This Row],[Release_year]]</f>
        <v>6</v>
      </c>
      <c r="K971" s="2" t="s">
        <v>124</v>
      </c>
      <c r="L971" s="2" t="str">
        <f>_xlfn.XLOOKUP(Table1[[#This Row],[Rating]],Ratings!A$2:A$15,Ratings!B$2:B$15)</f>
        <v>Adult</v>
      </c>
      <c r="M971" s="2" t="str">
        <f>_xlfn.XLOOKUP(Table1[[#This Row],[Rating Category]],Recommendation!A$2:A$6,Recommendation!B$2:B$6)</f>
        <v>Restricted</v>
      </c>
      <c r="N971" s="2">
        <v>124</v>
      </c>
      <c r="O971" s="2" t="str" cm="1">
        <f t="array" ref="O971">_xlfn.IFS(Table1[[#This Row],[Duration]]&lt;90,"Short",Table1[[#This Row],[Duration]]&lt;180,"Medium",Table1[[#This Row],[Duration]]&lt;=240,"Long",TRUE,"Seasons")</f>
        <v>Medium</v>
      </c>
      <c r="P971" s="3" t="s">
        <v>269</v>
      </c>
    </row>
    <row r="972" spans="1:16" ht="56">
      <c r="A972" s="2" t="s">
        <v>4490</v>
      </c>
      <c r="B972" s="2" t="s">
        <v>0</v>
      </c>
      <c r="C972" s="3" t="s">
        <v>4491</v>
      </c>
      <c r="D972" s="3" t="s">
        <v>4492</v>
      </c>
      <c r="E972" s="3" t="s">
        <v>4493</v>
      </c>
      <c r="F972" s="3" t="s">
        <v>215</v>
      </c>
      <c r="G972" s="7" t="s">
        <v>4494</v>
      </c>
      <c r="H972" s="4">
        <v>2021</v>
      </c>
      <c r="I972" s="2">
        <v>2020</v>
      </c>
      <c r="J972" s="2">
        <f ca="1">YEAR(TODAY())-Table1[[#This Row],[Release_year]]</f>
        <v>6</v>
      </c>
      <c r="K972" s="2" t="s">
        <v>7</v>
      </c>
      <c r="L972" s="2" t="str">
        <f>_xlfn.XLOOKUP(Table1[[#This Row],[Rating]],Ratings!A$2:A$15,Ratings!B$2:B$15)</f>
        <v>Adult</v>
      </c>
      <c r="M972" s="2" t="str">
        <f>_xlfn.XLOOKUP(Table1[[#This Row],[Rating Category]],Recommendation!A$2:A$6,Recommendation!B$2:B$6)</f>
        <v>Restricted</v>
      </c>
      <c r="N972" s="2">
        <v>100</v>
      </c>
      <c r="O972" s="2" t="str" cm="1">
        <f t="array" ref="O972">_xlfn.IFS(Table1[[#This Row],[Duration]]&lt;90,"Short",Table1[[#This Row],[Duration]]&lt;180,"Medium",Table1[[#This Row],[Duration]]&lt;=240,"Long",TRUE,"Seasons")</f>
        <v>Medium</v>
      </c>
      <c r="P972" s="3" t="s">
        <v>1066</v>
      </c>
    </row>
    <row r="973" spans="1:16" ht="42">
      <c r="A973" s="2" t="s">
        <v>4495</v>
      </c>
      <c r="B973" s="2" t="s">
        <v>0</v>
      </c>
      <c r="C973" s="3" t="s">
        <v>4496</v>
      </c>
      <c r="D973" s="3" t="s">
        <v>4497</v>
      </c>
      <c r="E973" s="3" t="s">
        <v>4498</v>
      </c>
      <c r="F973" s="3" t="s">
        <v>670</v>
      </c>
      <c r="G973" s="7" t="s">
        <v>4494</v>
      </c>
      <c r="H973" s="4">
        <v>2021</v>
      </c>
      <c r="I973" s="2">
        <v>2004</v>
      </c>
      <c r="J973" s="2">
        <f ca="1">YEAR(TODAY())-Table1[[#This Row],[Release_year]]</f>
        <v>22</v>
      </c>
      <c r="K973" s="2" t="s">
        <v>7</v>
      </c>
      <c r="L973" s="2" t="str">
        <f>_xlfn.XLOOKUP(Table1[[#This Row],[Rating]],Ratings!A$2:A$15,Ratings!B$2:B$15)</f>
        <v>Adult</v>
      </c>
      <c r="M973" s="2" t="str">
        <f>_xlfn.XLOOKUP(Table1[[#This Row],[Rating Category]],Recommendation!A$2:A$6,Recommendation!B$2:B$6)</f>
        <v>Restricted</v>
      </c>
      <c r="N973" s="2">
        <v>106</v>
      </c>
      <c r="O973" s="2" t="str" cm="1">
        <f t="array" ref="O973">_xlfn.IFS(Table1[[#This Row],[Duration]]&lt;90,"Short",Table1[[#This Row],[Duration]]&lt;180,"Medium",Table1[[#This Row],[Duration]]&lt;=240,"Long",TRUE,"Seasons")</f>
        <v>Medium</v>
      </c>
      <c r="P973" s="3" t="s">
        <v>43</v>
      </c>
    </row>
    <row r="974" spans="1:16" ht="98">
      <c r="A974" s="2" t="s">
        <v>4499</v>
      </c>
      <c r="B974" s="2" t="s">
        <v>0</v>
      </c>
      <c r="C974" s="3" t="s">
        <v>4500</v>
      </c>
      <c r="D974" s="3" t="s">
        <v>648</v>
      </c>
      <c r="E974" s="3" t="s">
        <v>4501</v>
      </c>
      <c r="F974" s="3" t="s">
        <v>1</v>
      </c>
      <c r="G974" s="7" t="s">
        <v>4502</v>
      </c>
      <c r="H974" s="4">
        <v>2021</v>
      </c>
      <c r="I974" s="2">
        <v>2020</v>
      </c>
      <c r="J974" s="2">
        <f ca="1">YEAR(TODAY())-Table1[[#This Row],[Release_year]]</f>
        <v>6</v>
      </c>
      <c r="K974" s="2" t="s">
        <v>2</v>
      </c>
      <c r="L974" s="2" t="str">
        <f>_xlfn.XLOOKUP(Table1[[#This Row],[Rating]],Ratings!A$2:A$15,Ratings!B$2:B$15)</f>
        <v>Teen</v>
      </c>
      <c r="M974" s="2" t="str">
        <f>_xlfn.XLOOKUP(Table1[[#This Row],[Rating Category]],Recommendation!A$2:A$6,Recommendation!B$2:B$6)</f>
        <v>Guidance</v>
      </c>
      <c r="N974" s="2">
        <v>104</v>
      </c>
      <c r="O974" s="2" t="str" cm="1">
        <f t="array" ref="O974">_xlfn.IFS(Table1[[#This Row],[Duration]]&lt;90,"Short",Table1[[#This Row],[Duration]]&lt;180,"Medium",Table1[[#This Row],[Duration]]&lt;=240,"Long",TRUE,"Seasons")</f>
        <v>Medium</v>
      </c>
      <c r="P974" s="3" t="s">
        <v>1580</v>
      </c>
    </row>
    <row r="975" spans="1:16" ht="56">
      <c r="A975" s="2" t="s">
        <v>4503</v>
      </c>
      <c r="B975" s="2" t="s">
        <v>4</v>
      </c>
      <c r="C975" s="3" t="s">
        <v>4504</v>
      </c>
      <c r="D975" s="3" t="s">
        <v>4505</v>
      </c>
      <c r="E975" s="3" t="s">
        <v>4506</v>
      </c>
      <c r="F975" s="3" t="s">
        <v>389</v>
      </c>
      <c r="G975" s="7" t="s">
        <v>4502</v>
      </c>
      <c r="H975" s="4">
        <v>2021</v>
      </c>
      <c r="I975" s="2">
        <v>2020</v>
      </c>
      <c r="J975" s="2">
        <f ca="1">YEAR(TODAY())-Table1[[#This Row],[Release_year]]</f>
        <v>6</v>
      </c>
      <c r="K975" s="2" t="s">
        <v>7</v>
      </c>
      <c r="L975" s="2" t="str">
        <f>_xlfn.XLOOKUP(Table1[[#This Row],[Rating]],Ratings!A$2:A$15,Ratings!B$2:B$15)</f>
        <v>Adult</v>
      </c>
      <c r="M975" s="2" t="str">
        <f>_xlfn.XLOOKUP(Table1[[#This Row],[Rating Category]],Recommendation!A$2:A$6,Recommendation!B$2:B$6)</f>
        <v>Restricted</v>
      </c>
      <c r="N975" s="2" t="s">
        <v>11</v>
      </c>
      <c r="O975" s="2" t="str" cm="1">
        <f t="array" ref="O975">_xlfn.IFS(Table1[[#This Row],[Duration]]&lt;90,"Short",Table1[[#This Row],[Duration]]&lt;180,"Medium",Table1[[#This Row],[Duration]]&lt;=240,"Long",TRUE,"Seasons")</f>
        <v>Seasons</v>
      </c>
      <c r="P975" s="3" t="s">
        <v>9</v>
      </c>
    </row>
    <row r="976" spans="1:16" ht="56">
      <c r="A976" s="2" t="s">
        <v>4507</v>
      </c>
      <c r="B976" s="2" t="s">
        <v>0</v>
      </c>
      <c r="C976" s="3" t="s">
        <v>4508</v>
      </c>
      <c r="D976" s="3" t="s">
        <v>4509</v>
      </c>
      <c r="E976" s="3" t="s">
        <v>4510</v>
      </c>
      <c r="F976" s="3" t="s">
        <v>1</v>
      </c>
      <c r="G976" s="7" t="s">
        <v>4511</v>
      </c>
      <c r="H976" s="4">
        <v>2021</v>
      </c>
      <c r="I976" s="2">
        <v>2020</v>
      </c>
      <c r="J976" s="2">
        <f ca="1">YEAR(TODAY())-Table1[[#This Row],[Release_year]]</f>
        <v>6</v>
      </c>
      <c r="K976" s="2" t="s">
        <v>124</v>
      </c>
      <c r="L976" s="2" t="str">
        <f>_xlfn.XLOOKUP(Table1[[#This Row],[Rating]],Ratings!A$2:A$15,Ratings!B$2:B$15)</f>
        <v>Adult</v>
      </c>
      <c r="M976" s="2" t="str">
        <f>_xlfn.XLOOKUP(Table1[[#This Row],[Rating Category]],Recommendation!A$2:A$6,Recommendation!B$2:B$6)</f>
        <v>Restricted</v>
      </c>
      <c r="N976" s="2">
        <v>96</v>
      </c>
      <c r="O976" s="2" t="str" cm="1">
        <f t="array" ref="O976">_xlfn.IFS(Table1[[#This Row],[Duration]]&lt;90,"Short",Table1[[#This Row],[Duration]]&lt;180,"Medium",Table1[[#This Row],[Duration]]&lt;=240,"Long",TRUE,"Seasons")</f>
        <v>Medium</v>
      </c>
      <c r="P976" s="3" t="s">
        <v>72</v>
      </c>
    </row>
    <row r="977" spans="1:16" ht="28">
      <c r="A977" s="2" t="s">
        <v>4512</v>
      </c>
      <c r="B977" s="2" t="s">
        <v>0</v>
      </c>
      <c r="C977" s="3" t="s">
        <v>4513</v>
      </c>
      <c r="D977" s="3" t="s">
        <v>4514</v>
      </c>
      <c r="E977" s="3" t="s">
        <v>2451</v>
      </c>
      <c r="F977" s="3" t="s">
        <v>28</v>
      </c>
      <c r="G977" s="7" t="s">
        <v>4511</v>
      </c>
      <c r="H977" s="4">
        <v>2021</v>
      </c>
      <c r="I977" s="2">
        <v>2019</v>
      </c>
      <c r="J977" s="2">
        <f ca="1">YEAR(TODAY())-Table1[[#This Row],[Release_year]]</f>
        <v>7</v>
      </c>
      <c r="K977" s="2" t="s">
        <v>29</v>
      </c>
      <c r="L977" s="2" t="str">
        <f>_xlfn.XLOOKUP(Table1[[#This Row],[Rating]],Ratings!A$2:A$15,Ratings!B$2:B$15)</f>
        <v>Teen</v>
      </c>
      <c r="M977" s="2" t="str">
        <f>_xlfn.XLOOKUP(Table1[[#This Row],[Rating Category]],Recommendation!A$2:A$6,Recommendation!B$2:B$6)</f>
        <v>Guidance</v>
      </c>
      <c r="N977" s="2">
        <v>90</v>
      </c>
      <c r="O977" s="2" t="str" cm="1">
        <f t="array" ref="O977">_xlfn.IFS(Table1[[#This Row],[Duration]]&lt;90,"Short",Table1[[#This Row],[Duration]]&lt;180,"Medium",Table1[[#This Row],[Duration]]&lt;=240,"Long",TRUE,"Seasons")</f>
        <v>Medium</v>
      </c>
      <c r="P977" s="3" t="s">
        <v>231</v>
      </c>
    </row>
    <row r="978" spans="1:16" ht="28">
      <c r="A978" s="2" t="s">
        <v>4515</v>
      </c>
      <c r="B978" s="2" t="s">
        <v>0</v>
      </c>
      <c r="C978" s="3" t="s">
        <v>4516</v>
      </c>
      <c r="D978" s="3" t="s">
        <v>4517</v>
      </c>
      <c r="E978" s="3" t="s">
        <v>4518</v>
      </c>
      <c r="F978" s="3" t="s">
        <v>404</v>
      </c>
      <c r="G978" s="7" t="s">
        <v>4511</v>
      </c>
      <c r="H978" s="4">
        <v>2021</v>
      </c>
      <c r="I978" s="2">
        <v>2020</v>
      </c>
      <c r="J978" s="2">
        <f ca="1">YEAR(TODAY())-Table1[[#This Row],[Release_year]]</f>
        <v>6</v>
      </c>
      <c r="K978" s="2" t="s">
        <v>58</v>
      </c>
      <c r="L978" s="2" t="str">
        <f>_xlfn.XLOOKUP(Table1[[#This Row],[Rating]],Ratings!A$2:A$15,Ratings!B$2:B$15)</f>
        <v>Kids</v>
      </c>
      <c r="M978" s="2" t="str">
        <f>_xlfn.XLOOKUP(Table1[[#This Row],[Rating Category]],Recommendation!A$2:A$6,Recommendation!B$2:B$6)</f>
        <v>Safe</v>
      </c>
      <c r="N978" s="2">
        <v>33</v>
      </c>
      <c r="O978" s="2" t="str" cm="1">
        <f t="array" ref="O978">_xlfn.IFS(Table1[[#This Row],[Duration]]&lt;90,"Short",Table1[[#This Row],[Duration]]&lt;180,"Medium",Table1[[#This Row],[Duration]]&lt;=240,"Long",TRUE,"Seasons")</f>
        <v>Short</v>
      </c>
      <c r="P978" s="3" t="s">
        <v>17</v>
      </c>
    </row>
    <row r="979" spans="1:16" ht="28">
      <c r="A979" s="2" t="s">
        <v>4519</v>
      </c>
      <c r="B979" s="2" t="s">
        <v>0</v>
      </c>
      <c r="C979" s="3" t="s">
        <v>4520</v>
      </c>
      <c r="D979" s="3" t="s">
        <v>4521</v>
      </c>
      <c r="E979" s="3" t="s">
        <v>4522</v>
      </c>
      <c r="F979" s="3" t="s">
        <v>1</v>
      </c>
      <c r="G979" s="7" t="s">
        <v>4511</v>
      </c>
      <c r="H979" s="4">
        <v>2021</v>
      </c>
      <c r="I979" s="2">
        <v>2017</v>
      </c>
      <c r="J979" s="2">
        <f ca="1">YEAR(TODAY())-Table1[[#This Row],[Release_year]]</f>
        <v>9</v>
      </c>
      <c r="K979" s="2" t="s">
        <v>29</v>
      </c>
      <c r="L979" s="2" t="str">
        <f>_xlfn.XLOOKUP(Table1[[#This Row],[Rating]],Ratings!A$2:A$15,Ratings!B$2:B$15)</f>
        <v>Teen</v>
      </c>
      <c r="M979" s="2" t="str">
        <f>_xlfn.XLOOKUP(Table1[[#This Row],[Rating Category]],Recommendation!A$2:A$6,Recommendation!B$2:B$6)</f>
        <v>Guidance</v>
      </c>
      <c r="N979" s="2">
        <v>81</v>
      </c>
      <c r="O979" s="2" t="str" cm="1">
        <f t="array" ref="O979">_xlfn.IFS(Table1[[#This Row],[Duration]]&lt;90,"Short",Table1[[#This Row],[Duration]]&lt;180,"Medium",Table1[[#This Row],[Duration]]&lt;=240,"Long",TRUE,"Seasons")</f>
        <v>Short</v>
      </c>
      <c r="P979" s="3" t="s">
        <v>264</v>
      </c>
    </row>
    <row r="980" spans="1:16" ht="28">
      <c r="A980" s="2" t="s">
        <v>4523</v>
      </c>
      <c r="B980" s="2" t="s">
        <v>0</v>
      </c>
      <c r="C980" s="3" t="s">
        <v>4524</v>
      </c>
      <c r="D980" s="3" t="s">
        <v>4525</v>
      </c>
      <c r="E980" s="3" t="s">
        <v>2255</v>
      </c>
      <c r="F980" s="3" t="s">
        <v>225</v>
      </c>
      <c r="G980" s="7" t="s">
        <v>4526</v>
      </c>
      <c r="H980" s="4">
        <v>2021</v>
      </c>
      <c r="I980" s="2">
        <v>2020</v>
      </c>
      <c r="J980" s="2">
        <f ca="1">YEAR(TODAY())-Table1[[#This Row],[Release_year]]</f>
        <v>6</v>
      </c>
      <c r="K980" s="2" t="s">
        <v>16</v>
      </c>
      <c r="L980" s="2" t="str">
        <f>_xlfn.XLOOKUP(Table1[[#This Row],[Rating]],Ratings!A$2:A$15,Ratings!B$2:B$15)</f>
        <v>Family</v>
      </c>
      <c r="M980" s="2" t="str">
        <f>_xlfn.XLOOKUP(Table1[[#This Row],[Rating Category]],Recommendation!A$2:A$6,Recommendation!B$2:B$6)</f>
        <v>Guidance</v>
      </c>
      <c r="N980" s="2">
        <v>84</v>
      </c>
      <c r="O980" s="2" t="str" cm="1">
        <f t="array" ref="O980">_xlfn.IFS(Table1[[#This Row],[Duration]]&lt;90,"Short",Table1[[#This Row],[Duration]]&lt;180,"Medium",Table1[[#This Row],[Duration]]&lt;=240,"Long",TRUE,"Seasons")</f>
        <v>Short</v>
      </c>
      <c r="P980" s="3" t="s">
        <v>3</v>
      </c>
    </row>
    <row r="981" spans="1:16" ht="56">
      <c r="A981" s="2" t="s">
        <v>4527</v>
      </c>
      <c r="B981" s="2" t="s">
        <v>0</v>
      </c>
      <c r="C981" s="3" t="s">
        <v>4528</v>
      </c>
      <c r="D981" s="3" t="s">
        <v>4529</v>
      </c>
      <c r="E981" s="3" t="s">
        <v>4530</v>
      </c>
      <c r="F981" s="3" t="s">
        <v>404</v>
      </c>
      <c r="G981" s="7" t="s">
        <v>4531</v>
      </c>
      <c r="H981" s="4">
        <v>2021</v>
      </c>
      <c r="I981" s="2">
        <v>2020</v>
      </c>
      <c r="J981" s="2">
        <f ca="1">YEAR(TODAY())-Table1[[#This Row],[Release_year]]</f>
        <v>6</v>
      </c>
      <c r="K981" s="2" t="s">
        <v>7</v>
      </c>
      <c r="L981" s="2" t="str">
        <f>_xlfn.XLOOKUP(Table1[[#This Row],[Rating]],Ratings!A$2:A$15,Ratings!B$2:B$15)</f>
        <v>Adult</v>
      </c>
      <c r="M981" s="2" t="str">
        <f>_xlfn.XLOOKUP(Table1[[#This Row],[Rating Category]],Recommendation!A$2:A$6,Recommendation!B$2:B$6)</f>
        <v>Restricted</v>
      </c>
      <c r="N981" s="2">
        <v>44</v>
      </c>
      <c r="O981" s="2" t="str" cm="1">
        <f t="array" ref="O981">_xlfn.IFS(Table1[[#This Row],[Duration]]&lt;90,"Short",Table1[[#This Row],[Duration]]&lt;180,"Medium",Table1[[#This Row],[Duration]]&lt;=240,"Long",TRUE,"Seasons")</f>
        <v>Short</v>
      </c>
      <c r="P981" s="3" t="s">
        <v>468</v>
      </c>
    </row>
    <row r="982" spans="1:16" ht="56">
      <c r="A982" s="2" t="s">
        <v>4532</v>
      </c>
      <c r="B982" s="2" t="s">
        <v>0</v>
      </c>
      <c r="C982" s="3" t="s">
        <v>4533</v>
      </c>
      <c r="D982" s="3" t="s">
        <v>4534</v>
      </c>
      <c r="E982" s="3" t="s">
        <v>4535</v>
      </c>
      <c r="F982" s="3" t="s">
        <v>53</v>
      </c>
      <c r="G982" s="7" t="s">
        <v>4531</v>
      </c>
      <c r="H982" s="4">
        <v>2021</v>
      </c>
      <c r="I982" s="2">
        <v>2018</v>
      </c>
      <c r="J982" s="2">
        <f ca="1">YEAR(TODAY())-Table1[[#This Row],[Release_year]]</f>
        <v>8</v>
      </c>
      <c r="K982" s="2" t="s">
        <v>29</v>
      </c>
      <c r="L982" s="2" t="str">
        <f>_xlfn.XLOOKUP(Table1[[#This Row],[Rating]],Ratings!A$2:A$15,Ratings!B$2:B$15)</f>
        <v>Teen</v>
      </c>
      <c r="M982" s="2" t="str">
        <f>_xlfn.XLOOKUP(Table1[[#This Row],[Rating Category]],Recommendation!A$2:A$6,Recommendation!B$2:B$6)</f>
        <v>Guidance</v>
      </c>
      <c r="N982" s="2">
        <v>115</v>
      </c>
      <c r="O982" s="2" t="str" cm="1">
        <f t="array" ref="O982">_xlfn.IFS(Table1[[#This Row],[Duration]]&lt;90,"Short",Table1[[#This Row],[Duration]]&lt;180,"Medium",Table1[[#This Row],[Duration]]&lt;=240,"Long",TRUE,"Seasons")</f>
        <v>Medium</v>
      </c>
      <c r="P982" s="3" t="s">
        <v>1861</v>
      </c>
    </row>
    <row r="983" spans="1:16" ht="56">
      <c r="A983" s="2" t="s">
        <v>4536</v>
      </c>
      <c r="B983" s="2" t="s">
        <v>0</v>
      </c>
      <c r="C983" s="3" t="s">
        <v>4537</v>
      </c>
      <c r="D983" s="3" t="s">
        <v>4538</v>
      </c>
      <c r="E983" s="3" t="s">
        <v>4539</v>
      </c>
      <c r="F983" s="3" t="s">
        <v>53</v>
      </c>
      <c r="G983" s="7" t="s">
        <v>4540</v>
      </c>
      <c r="H983" s="4">
        <v>2021</v>
      </c>
      <c r="I983" s="2">
        <v>2016</v>
      </c>
      <c r="J983" s="2">
        <f ca="1">YEAR(TODAY())-Table1[[#This Row],[Release_year]]</f>
        <v>10</v>
      </c>
      <c r="K983" s="2" t="s">
        <v>29</v>
      </c>
      <c r="L983" s="2" t="str">
        <f>_xlfn.XLOOKUP(Table1[[#This Row],[Rating]],Ratings!A$2:A$15,Ratings!B$2:B$15)</f>
        <v>Teen</v>
      </c>
      <c r="M983" s="2" t="str">
        <f>_xlfn.XLOOKUP(Table1[[#This Row],[Rating Category]],Recommendation!A$2:A$6,Recommendation!B$2:B$6)</f>
        <v>Guidance</v>
      </c>
      <c r="N983" s="2">
        <v>94</v>
      </c>
      <c r="O983" s="2" t="str" cm="1">
        <f t="array" ref="O983">_xlfn.IFS(Table1[[#This Row],[Duration]]&lt;90,"Short",Table1[[#This Row],[Duration]]&lt;180,"Medium",Table1[[#This Row],[Duration]]&lt;=240,"Long",TRUE,"Seasons")</f>
        <v>Medium</v>
      </c>
      <c r="P983" s="3" t="s">
        <v>63</v>
      </c>
    </row>
    <row r="984" spans="1:16" ht="70">
      <c r="A984" s="2" t="s">
        <v>4541</v>
      </c>
      <c r="B984" s="2" t="s">
        <v>0</v>
      </c>
      <c r="C984" s="3" t="s">
        <v>4542</v>
      </c>
      <c r="D984" s="3" t="s">
        <v>934</v>
      </c>
      <c r="E984" s="3" t="s">
        <v>4543</v>
      </c>
      <c r="F984" s="3" t="s">
        <v>132</v>
      </c>
      <c r="G984" s="7" t="s">
        <v>4540</v>
      </c>
      <c r="H984" s="4">
        <v>2021</v>
      </c>
      <c r="I984" s="2">
        <v>2020</v>
      </c>
      <c r="J984" s="2">
        <f ca="1">YEAR(TODAY())-Table1[[#This Row],[Release_year]]</f>
        <v>6</v>
      </c>
      <c r="K984" s="2" t="s">
        <v>7</v>
      </c>
      <c r="L984" s="2" t="str">
        <f>_xlfn.XLOOKUP(Table1[[#This Row],[Rating]],Ratings!A$2:A$15,Ratings!B$2:B$15)</f>
        <v>Adult</v>
      </c>
      <c r="M984" s="2" t="str">
        <f>_xlfn.XLOOKUP(Table1[[#This Row],[Rating Category]],Recommendation!A$2:A$6,Recommendation!B$2:B$6)</f>
        <v>Restricted</v>
      </c>
      <c r="N984" s="2">
        <v>107</v>
      </c>
      <c r="O984" s="2" t="str" cm="1">
        <f t="array" ref="O984">_xlfn.IFS(Table1[[#This Row],[Duration]]&lt;90,"Short",Table1[[#This Row],[Duration]]&lt;180,"Medium",Table1[[#This Row],[Duration]]&lt;=240,"Long",TRUE,"Seasons")</f>
        <v>Medium</v>
      </c>
      <c r="P984" s="3" t="s">
        <v>43</v>
      </c>
    </row>
    <row r="985" spans="1:16" ht="42">
      <c r="A985" s="2" t="s">
        <v>4544</v>
      </c>
      <c r="B985" s="2" t="s">
        <v>0</v>
      </c>
      <c r="C985" s="3" t="s">
        <v>4545</v>
      </c>
      <c r="D985" s="3" t="s">
        <v>4546</v>
      </c>
      <c r="E985" s="3" t="s">
        <v>4547</v>
      </c>
      <c r="F985" s="3" t="s">
        <v>13</v>
      </c>
      <c r="G985" s="7" t="s">
        <v>4540</v>
      </c>
      <c r="H985" s="4">
        <v>2021</v>
      </c>
      <c r="I985" s="2">
        <v>2020</v>
      </c>
      <c r="J985" s="2">
        <f ca="1">YEAR(TODAY())-Table1[[#This Row],[Release_year]]</f>
        <v>6</v>
      </c>
      <c r="K985" s="2" t="s">
        <v>7</v>
      </c>
      <c r="L985" s="2" t="str">
        <f>_xlfn.XLOOKUP(Table1[[#This Row],[Rating]],Ratings!A$2:A$15,Ratings!B$2:B$15)</f>
        <v>Adult</v>
      </c>
      <c r="M985" s="2" t="str">
        <f>_xlfn.XLOOKUP(Table1[[#This Row],[Rating Category]],Recommendation!A$2:A$6,Recommendation!B$2:B$6)</f>
        <v>Restricted</v>
      </c>
      <c r="N985" s="2">
        <v>115</v>
      </c>
      <c r="O985" s="2" t="str" cm="1">
        <f t="array" ref="O985">_xlfn.IFS(Table1[[#This Row],[Duration]]&lt;90,"Short",Table1[[#This Row],[Duration]]&lt;180,"Medium",Table1[[#This Row],[Duration]]&lt;=240,"Long",TRUE,"Seasons")</f>
        <v>Medium</v>
      </c>
      <c r="P985" s="3" t="s">
        <v>192</v>
      </c>
    </row>
    <row r="986" spans="1:16" ht="42">
      <c r="A986" s="2" t="s">
        <v>4548</v>
      </c>
      <c r="B986" s="2" t="s">
        <v>0</v>
      </c>
      <c r="C986" s="3" t="s">
        <v>4549</v>
      </c>
      <c r="D986" s="3" t="s">
        <v>4550</v>
      </c>
      <c r="E986" s="3" t="s">
        <v>4551</v>
      </c>
      <c r="F986" s="3" t="s">
        <v>658</v>
      </c>
      <c r="G986" s="7" t="s">
        <v>4540</v>
      </c>
      <c r="H986" s="4">
        <v>2021</v>
      </c>
      <c r="I986" s="2">
        <v>2020</v>
      </c>
      <c r="J986" s="2">
        <f ca="1">YEAR(TODAY())-Table1[[#This Row],[Release_year]]</f>
        <v>6</v>
      </c>
      <c r="K986" s="2" t="s">
        <v>7</v>
      </c>
      <c r="L986" s="2" t="str">
        <f>_xlfn.XLOOKUP(Table1[[#This Row],[Rating]],Ratings!A$2:A$15,Ratings!B$2:B$15)</f>
        <v>Adult</v>
      </c>
      <c r="M986" s="2" t="str">
        <f>_xlfn.XLOOKUP(Table1[[#This Row],[Rating Category]],Recommendation!A$2:A$6,Recommendation!B$2:B$6)</f>
        <v>Restricted</v>
      </c>
      <c r="N986" s="2">
        <v>93</v>
      </c>
      <c r="O986" s="2" t="str" cm="1">
        <f t="array" ref="O986">_xlfn.IFS(Table1[[#This Row],[Duration]]&lt;90,"Short",Table1[[#This Row],[Duration]]&lt;180,"Medium",Table1[[#This Row],[Duration]]&lt;=240,"Long",TRUE,"Seasons")</f>
        <v>Medium</v>
      </c>
      <c r="P986" s="3" t="s">
        <v>622</v>
      </c>
    </row>
    <row r="987" spans="1:16" ht="56">
      <c r="A987" s="2" t="s">
        <v>4552</v>
      </c>
      <c r="B987" s="2" t="s">
        <v>0</v>
      </c>
      <c r="C987" s="3" t="s">
        <v>4553</v>
      </c>
      <c r="D987" s="3" t="s">
        <v>2219</v>
      </c>
      <c r="E987" s="3" t="s">
        <v>4554</v>
      </c>
      <c r="F987" s="3" t="s">
        <v>53</v>
      </c>
      <c r="G987" s="7" t="s">
        <v>4540</v>
      </c>
      <c r="H987" s="4">
        <v>2021</v>
      </c>
      <c r="I987" s="2">
        <v>2017</v>
      </c>
      <c r="J987" s="2">
        <f ca="1">YEAR(TODAY())-Table1[[#This Row],[Release_year]]</f>
        <v>9</v>
      </c>
      <c r="K987" s="2" t="s">
        <v>7</v>
      </c>
      <c r="L987" s="2" t="str">
        <f>_xlfn.XLOOKUP(Table1[[#This Row],[Rating]],Ratings!A$2:A$15,Ratings!B$2:B$15)</f>
        <v>Adult</v>
      </c>
      <c r="M987" s="2" t="str">
        <f>_xlfn.XLOOKUP(Table1[[#This Row],[Rating Category]],Recommendation!A$2:A$6,Recommendation!B$2:B$6)</f>
        <v>Restricted</v>
      </c>
      <c r="N987" s="2">
        <v>107</v>
      </c>
      <c r="O987" s="2" t="str" cm="1">
        <f t="array" ref="O987">_xlfn.IFS(Table1[[#This Row],[Duration]]&lt;90,"Short",Table1[[#This Row],[Duration]]&lt;180,"Medium",Table1[[#This Row],[Duration]]&lt;=240,"Long",TRUE,"Seasons")</f>
        <v>Medium</v>
      </c>
      <c r="P987" s="3" t="s">
        <v>63</v>
      </c>
    </row>
    <row r="988" spans="1:16" ht="56">
      <c r="A988" s="2" t="s">
        <v>4555</v>
      </c>
      <c r="B988" s="2" t="s">
        <v>0</v>
      </c>
      <c r="C988" s="3" t="s">
        <v>4556</v>
      </c>
      <c r="D988" s="3" t="s">
        <v>4557</v>
      </c>
      <c r="E988" s="3" t="s">
        <v>4558</v>
      </c>
      <c r="F988" s="3" t="s">
        <v>1</v>
      </c>
      <c r="G988" s="7" t="s">
        <v>4540</v>
      </c>
      <c r="H988" s="4">
        <v>2021</v>
      </c>
      <c r="I988" s="2">
        <v>2020</v>
      </c>
      <c r="J988" s="2">
        <f ca="1">YEAR(TODAY())-Table1[[#This Row],[Release_year]]</f>
        <v>6</v>
      </c>
      <c r="K988" s="2" t="s">
        <v>2</v>
      </c>
      <c r="L988" s="2" t="str">
        <f>_xlfn.XLOOKUP(Table1[[#This Row],[Rating]],Ratings!A$2:A$15,Ratings!B$2:B$15)</f>
        <v>Teen</v>
      </c>
      <c r="M988" s="2" t="str">
        <f>_xlfn.XLOOKUP(Table1[[#This Row],[Rating Category]],Recommendation!A$2:A$6,Recommendation!B$2:B$6)</f>
        <v>Guidance</v>
      </c>
      <c r="N988" s="2">
        <v>86</v>
      </c>
      <c r="O988" s="2" t="str" cm="1">
        <f t="array" ref="O988">_xlfn.IFS(Table1[[#This Row],[Duration]]&lt;90,"Short",Table1[[#This Row],[Duration]]&lt;180,"Medium",Table1[[#This Row],[Duration]]&lt;=240,"Long",TRUE,"Seasons")</f>
        <v>Short</v>
      </c>
      <c r="P988" s="3" t="s">
        <v>1580</v>
      </c>
    </row>
    <row r="989" spans="1:16" ht="70">
      <c r="A989" s="2" t="s">
        <v>4559</v>
      </c>
      <c r="B989" s="2" t="s">
        <v>0</v>
      </c>
      <c r="C989" s="3" t="s">
        <v>4560</v>
      </c>
      <c r="D989" s="3" t="s">
        <v>4561</v>
      </c>
      <c r="E989" s="3" t="s">
        <v>4562</v>
      </c>
      <c r="F989" s="3" t="s">
        <v>50</v>
      </c>
      <c r="G989" s="7" t="s">
        <v>4540</v>
      </c>
      <c r="H989" s="4">
        <v>2021</v>
      </c>
      <c r="I989" s="2">
        <v>2020</v>
      </c>
      <c r="J989" s="2">
        <f ca="1">YEAR(TODAY())-Table1[[#This Row],[Release_year]]</f>
        <v>6</v>
      </c>
      <c r="K989" s="2" t="s">
        <v>7</v>
      </c>
      <c r="L989" s="2" t="str">
        <f>_xlfn.XLOOKUP(Table1[[#This Row],[Rating]],Ratings!A$2:A$15,Ratings!B$2:B$15)</f>
        <v>Adult</v>
      </c>
      <c r="M989" s="2" t="str">
        <f>_xlfn.XLOOKUP(Table1[[#This Row],[Rating Category]],Recommendation!A$2:A$6,Recommendation!B$2:B$6)</f>
        <v>Restricted</v>
      </c>
      <c r="N989" s="2">
        <v>112</v>
      </c>
      <c r="O989" s="2" t="str" cm="1">
        <f t="array" ref="O989">_xlfn.IFS(Table1[[#This Row],[Duration]]&lt;90,"Short",Table1[[#This Row],[Duration]]&lt;180,"Medium",Table1[[#This Row],[Duration]]&lt;=240,"Long",TRUE,"Seasons")</f>
        <v>Medium</v>
      </c>
      <c r="P989" s="3" t="s">
        <v>63</v>
      </c>
    </row>
    <row r="990" spans="1:16" ht="70">
      <c r="A990" s="2" t="s">
        <v>4563</v>
      </c>
      <c r="B990" s="2" t="s">
        <v>0</v>
      </c>
      <c r="C990" s="3" t="s">
        <v>4564</v>
      </c>
      <c r="D990" s="3" t="s">
        <v>4565</v>
      </c>
      <c r="E990" s="3" t="s">
        <v>4566</v>
      </c>
      <c r="F990" s="3" t="s">
        <v>1160</v>
      </c>
      <c r="G990" s="7" t="s">
        <v>4567</v>
      </c>
      <c r="H990" s="4">
        <v>2021</v>
      </c>
      <c r="I990" s="2">
        <v>2020</v>
      </c>
      <c r="J990" s="2">
        <f ca="1">YEAR(TODAY())-Table1[[#This Row],[Release_year]]</f>
        <v>6</v>
      </c>
      <c r="K990" s="2" t="s">
        <v>45</v>
      </c>
      <c r="L990" s="2" t="str">
        <f>_xlfn.XLOOKUP(Table1[[#This Row],[Rating]],Ratings!A$2:A$15,Ratings!B$2:B$15)</f>
        <v>Family</v>
      </c>
      <c r="M990" s="2" t="str">
        <f>_xlfn.XLOOKUP(Table1[[#This Row],[Rating Category]],Recommendation!A$2:A$6,Recommendation!B$2:B$6)</f>
        <v>Guidance</v>
      </c>
      <c r="N990" s="2">
        <v>102</v>
      </c>
      <c r="O990" s="2" t="str" cm="1">
        <f t="array" ref="O990">_xlfn.IFS(Table1[[#This Row],[Duration]]&lt;90,"Short",Table1[[#This Row],[Duration]]&lt;180,"Medium",Table1[[#This Row],[Duration]]&lt;=240,"Long",TRUE,"Seasons")</f>
        <v>Medium</v>
      </c>
      <c r="P990" s="3" t="s">
        <v>523</v>
      </c>
    </row>
    <row r="991" spans="1:16" ht="14">
      <c r="A991" s="2" t="s">
        <v>4568</v>
      </c>
      <c r="B991" s="2" t="s">
        <v>0</v>
      </c>
      <c r="C991" s="3" t="s">
        <v>4569</v>
      </c>
      <c r="D991" s="3" t="s">
        <v>4570</v>
      </c>
      <c r="E991" s="3" t="s">
        <v>4571</v>
      </c>
      <c r="F991" s="3" t="s">
        <v>4572</v>
      </c>
      <c r="G991" s="7" t="s">
        <v>4567</v>
      </c>
      <c r="H991" s="4">
        <v>2021</v>
      </c>
      <c r="I991" s="2">
        <v>2017</v>
      </c>
      <c r="J991" s="2">
        <f ca="1">YEAR(TODAY())-Table1[[#This Row],[Release_year]]</f>
        <v>9</v>
      </c>
      <c r="K991" s="2" t="s">
        <v>124</v>
      </c>
      <c r="L991" s="2" t="str">
        <f>_xlfn.XLOOKUP(Table1[[#This Row],[Rating]],Ratings!A$2:A$15,Ratings!B$2:B$15)</f>
        <v>Adult</v>
      </c>
      <c r="M991" s="2" t="str">
        <f>_xlfn.XLOOKUP(Table1[[#This Row],[Rating Category]],Recommendation!A$2:A$6,Recommendation!B$2:B$6)</f>
        <v>Restricted</v>
      </c>
      <c r="N991" s="2">
        <v>91</v>
      </c>
      <c r="O991" s="2" t="str" cm="1">
        <f t="array" ref="O991">_xlfn.IFS(Table1[[#This Row],[Duration]]&lt;90,"Short",Table1[[#This Row],[Duration]]&lt;180,"Medium",Table1[[#This Row],[Duration]]&lt;=240,"Long",TRUE,"Seasons")</f>
        <v>Medium</v>
      </c>
      <c r="P991" s="3" t="s">
        <v>131</v>
      </c>
    </row>
    <row r="992" spans="1:16" ht="28">
      <c r="A992" s="2" t="s">
        <v>4573</v>
      </c>
      <c r="B992" s="2" t="s">
        <v>0</v>
      </c>
      <c r="C992" s="3" t="s">
        <v>4574</v>
      </c>
      <c r="D992" s="3" t="s">
        <v>4575</v>
      </c>
      <c r="E992" s="3" t="s">
        <v>4576</v>
      </c>
      <c r="F992" s="3" t="s">
        <v>1</v>
      </c>
      <c r="G992" s="7" t="s">
        <v>4567</v>
      </c>
      <c r="H992" s="4">
        <v>2021</v>
      </c>
      <c r="I992" s="2">
        <v>2019</v>
      </c>
      <c r="J992" s="2">
        <f ca="1">YEAR(TODAY())-Table1[[#This Row],[Release_year]]</f>
        <v>7</v>
      </c>
      <c r="K992" s="2" t="s">
        <v>29</v>
      </c>
      <c r="L992" s="2" t="str">
        <f>_xlfn.XLOOKUP(Table1[[#This Row],[Rating]],Ratings!A$2:A$15,Ratings!B$2:B$15)</f>
        <v>Teen</v>
      </c>
      <c r="M992" s="2" t="str">
        <f>_xlfn.XLOOKUP(Table1[[#This Row],[Rating Category]],Recommendation!A$2:A$6,Recommendation!B$2:B$6)</f>
        <v>Guidance</v>
      </c>
      <c r="N992" s="2">
        <v>83</v>
      </c>
      <c r="O992" s="2" t="str" cm="1">
        <f t="array" ref="O992">_xlfn.IFS(Table1[[#This Row],[Duration]]&lt;90,"Short",Table1[[#This Row],[Duration]]&lt;180,"Medium",Table1[[#This Row],[Duration]]&lt;=240,"Long",TRUE,"Seasons")</f>
        <v>Short</v>
      </c>
      <c r="P992" s="3" t="s">
        <v>468</v>
      </c>
    </row>
    <row r="993" spans="1:16" ht="70">
      <c r="A993" s="2" t="s">
        <v>4577</v>
      </c>
      <c r="B993" s="2" t="s">
        <v>0</v>
      </c>
      <c r="C993" s="3" t="s">
        <v>4578</v>
      </c>
      <c r="D993" s="3" t="s">
        <v>4579</v>
      </c>
      <c r="E993" s="3" t="s">
        <v>4580</v>
      </c>
      <c r="F993" s="3" t="s">
        <v>5</v>
      </c>
      <c r="G993" s="7" t="s">
        <v>4567</v>
      </c>
      <c r="H993" s="4">
        <v>2021</v>
      </c>
      <c r="I993" s="2">
        <v>2013</v>
      </c>
      <c r="J993" s="2">
        <f ca="1">YEAR(TODAY())-Table1[[#This Row],[Release_year]]</f>
        <v>13</v>
      </c>
      <c r="K993" s="2" t="s">
        <v>7</v>
      </c>
      <c r="L993" s="2" t="str">
        <f>_xlfn.XLOOKUP(Table1[[#This Row],[Rating]],Ratings!A$2:A$15,Ratings!B$2:B$15)</f>
        <v>Adult</v>
      </c>
      <c r="M993" s="2" t="str">
        <f>_xlfn.XLOOKUP(Table1[[#This Row],[Rating Category]],Recommendation!A$2:A$6,Recommendation!B$2:B$6)</f>
        <v>Restricted</v>
      </c>
      <c r="N993" s="2">
        <v>73</v>
      </c>
      <c r="O993" s="2" t="str" cm="1">
        <f t="array" ref="O993">_xlfn.IFS(Table1[[#This Row],[Duration]]&lt;90,"Short",Table1[[#This Row],[Duration]]&lt;180,"Medium",Table1[[#This Row],[Duration]]&lt;=240,"Long",TRUE,"Seasons")</f>
        <v>Short</v>
      </c>
      <c r="P993" s="3" t="s">
        <v>90</v>
      </c>
    </row>
    <row r="994" spans="1:16" ht="56">
      <c r="A994" s="2" t="s">
        <v>4581</v>
      </c>
      <c r="B994" s="2" t="s">
        <v>0</v>
      </c>
      <c r="C994" s="3" t="s">
        <v>4582</v>
      </c>
      <c r="D994" s="3" t="s">
        <v>883</v>
      </c>
      <c r="E994" s="3" t="s">
        <v>4583</v>
      </c>
      <c r="F994" s="3" t="s">
        <v>1</v>
      </c>
      <c r="G994" s="7" t="s">
        <v>4567</v>
      </c>
      <c r="H994" s="4">
        <v>2021</v>
      </c>
      <c r="I994" s="2">
        <v>2016</v>
      </c>
      <c r="J994" s="2">
        <f ca="1">YEAR(TODAY())-Table1[[#This Row],[Release_year]]</f>
        <v>10</v>
      </c>
      <c r="K994" s="2" t="s">
        <v>124</v>
      </c>
      <c r="L994" s="2" t="str">
        <f>_xlfn.XLOOKUP(Table1[[#This Row],[Rating]],Ratings!A$2:A$15,Ratings!B$2:B$15)</f>
        <v>Adult</v>
      </c>
      <c r="M994" s="2" t="str">
        <f>_xlfn.XLOOKUP(Table1[[#This Row],[Rating Category]],Recommendation!A$2:A$6,Recommendation!B$2:B$6)</f>
        <v>Restricted</v>
      </c>
      <c r="N994" s="2">
        <v>139</v>
      </c>
      <c r="O994" s="2" t="str" cm="1">
        <f t="array" ref="O994">_xlfn.IFS(Table1[[#This Row],[Duration]]&lt;90,"Short",Table1[[#This Row],[Duration]]&lt;180,"Medium",Table1[[#This Row],[Duration]]&lt;=240,"Long",TRUE,"Seasons")</f>
        <v>Medium</v>
      </c>
      <c r="P994" s="3" t="s">
        <v>98</v>
      </c>
    </row>
    <row r="995" spans="1:16" ht="56">
      <c r="A995" s="2" t="s">
        <v>4584</v>
      </c>
      <c r="B995" s="2" t="s">
        <v>0</v>
      </c>
      <c r="C995" s="3" t="s">
        <v>4585</v>
      </c>
      <c r="D995" s="3" t="s">
        <v>4586</v>
      </c>
      <c r="E995" s="3" t="s">
        <v>4587</v>
      </c>
      <c r="F995" s="3" t="s">
        <v>1001</v>
      </c>
      <c r="G995" s="7" t="s">
        <v>4567</v>
      </c>
      <c r="H995" s="4">
        <v>2021</v>
      </c>
      <c r="I995" s="2">
        <v>2016</v>
      </c>
      <c r="J995" s="2">
        <f ca="1">YEAR(TODAY())-Table1[[#This Row],[Release_year]]</f>
        <v>10</v>
      </c>
      <c r="K995" s="2" t="s">
        <v>2</v>
      </c>
      <c r="L995" s="2" t="str">
        <f>_xlfn.XLOOKUP(Table1[[#This Row],[Rating]],Ratings!A$2:A$15,Ratings!B$2:B$15)</f>
        <v>Teen</v>
      </c>
      <c r="M995" s="2" t="str">
        <f>_xlfn.XLOOKUP(Table1[[#This Row],[Rating Category]],Recommendation!A$2:A$6,Recommendation!B$2:B$6)</f>
        <v>Guidance</v>
      </c>
      <c r="N995" s="2">
        <v>101</v>
      </c>
      <c r="O995" s="2" t="str" cm="1">
        <f t="array" ref="O995">_xlfn.IFS(Table1[[#This Row],[Duration]]&lt;90,"Short",Table1[[#This Row],[Duration]]&lt;180,"Medium",Table1[[#This Row],[Duration]]&lt;=240,"Long",TRUE,"Seasons")</f>
        <v>Medium</v>
      </c>
      <c r="P995" s="3" t="s">
        <v>203</v>
      </c>
    </row>
    <row r="996" spans="1:16" ht="28">
      <c r="A996" s="2" t="s">
        <v>4588</v>
      </c>
      <c r="B996" s="2" t="s">
        <v>0</v>
      </c>
      <c r="C996" s="3" t="s">
        <v>4589</v>
      </c>
      <c r="D996" s="3" t="s">
        <v>4590</v>
      </c>
      <c r="E996" s="3" t="s">
        <v>4591</v>
      </c>
      <c r="F996" s="3" t="s">
        <v>225</v>
      </c>
      <c r="G996" s="7" t="s">
        <v>4567</v>
      </c>
      <c r="H996" s="4">
        <v>2021</v>
      </c>
      <c r="I996" s="2">
        <v>2005</v>
      </c>
      <c r="J996" s="2">
        <f ca="1">YEAR(TODAY())-Table1[[#This Row],[Release_year]]</f>
        <v>21</v>
      </c>
      <c r="K996" s="2" t="s">
        <v>2</v>
      </c>
      <c r="L996" s="2" t="str">
        <f>_xlfn.XLOOKUP(Table1[[#This Row],[Rating]],Ratings!A$2:A$15,Ratings!B$2:B$15)</f>
        <v>Teen</v>
      </c>
      <c r="M996" s="2" t="str">
        <f>_xlfn.XLOOKUP(Table1[[#This Row],[Rating Category]],Recommendation!A$2:A$6,Recommendation!B$2:B$6)</f>
        <v>Guidance</v>
      </c>
      <c r="N996" s="2">
        <v>87</v>
      </c>
      <c r="O996" s="2" t="str" cm="1">
        <f t="array" ref="O996">_xlfn.IFS(Table1[[#This Row],[Duration]]&lt;90,"Short",Table1[[#This Row],[Duration]]&lt;180,"Medium",Table1[[#This Row],[Duration]]&lt;=240,"Long",TRUE,"Seasons")</f>
        <v>Short</v>
      </c>
      <c r="P996" s="3" t="s">
        <v>231</v>
      </c>
    </row>
    <row r="997" spans="1:16" ht="70">
      <c r="A997" s="2" t="s">
        <v>4592</v>
      </c>
      <c r="B997" s="2" t="s">
        <v>0</v>
      </c>
      <c r="C997" s="3" t="s">
        <v>4593</v>
      </c>
      <c r="D997" s="3" t="s">
        <v>4594</v>
      </c>
      <c r="E997" s="3" t="s">
        <v>4595</v>
      </c>
      <c r="F997" s="3" t="s">
        <v>1018</v>
      </c>
      <c r="G997" s="7" t="s">
        <v>4567</v>
      </c>
      <c r="H997" s="4">
        <v>2021</v>
      </c>
      <c r="I997" s="2">
        <v>2020</v>
      </c>
      <c r="J997" s="2">
        <f ca="1">YEAR(TODAY())-Table1[[#This Row],[Release_year]]</f>
        <v>6</v>
      </c>
      <c r="K997" s="2" t="s">
        <v>29</v>
      </c>
      <c r="L997" s="2" t="str">
        <f>_xlfn.XLOOKUP(Table1[[#This Row],[Rating]],Ratings!A$2:A$15,Ratings!B$2:B$15)</f>
        <v>Teen</v>
      </c>
      <c r="M997" s="2" t="str">
        <f>_xlfn.XLOOKUP(Table1[[#This Row],[Rating Category]],Recommendation!A$2:A$6,Recommendation!B$2:B$6)</f>
        <v>Guidance</v>
      </c>
      <c r="N997" s="2">
        <v>120</v>
      </c>
      <c r="O997" s="2" t="str" cm="1">
        <f t="array" ref="O997">_xlfn.IFS(Table1[[#This Row],[Duration]]&lt;90,"Short",Table1[[#This Row],[Duration]]&lt;180,"Medium",Table1[[#This Row],[Duration]]&lt;=240,"Long",TRUE,"Seasons")</f>
        <v>Medium</v>
      </c>
      <c r="P997" s="3" t="s">
        <v>1923</v>
      </c>
    </row>
    <row r="998" spans="1:16" ht="56">
      <c r="A998" s="2" t="s">
        <v>4596</v>
      </c>
      <c r="B998" s="2" t="s">
        <v>0</v>
      </c>
      <c r="C998" s="3" t="s">
        <v>4597</v>
      </c>
      <c r="D998" s="3" t="s">
        <v>4598</v>
      </c>
      <c r="E998" s="3" t="s">
        <v>4599</v>
      </c>
      <c r="F998" s="3" t="s">
        <v>1777</v>
      </c>
      <c r="G998" s="7" t="s">
        <v>4567</v>
      </c>
      <c r="H998" s="4">
        <v>2021</v>
      </c>
      <c r="I998" s="2">
        <v>2020</v>
      </c>
      <c r="J998" s="2">
        <f ca="1">YEAR(TODAY())-Table1[[#This Row],[Release_year]]</f>
        <v>6</v>
      </c>
      <c r="K998" s="2" t="s">
        <v>124</v>
      </c>
      <c r="L998" s="2" t="str">
        <f>_xlfn.XLOOKUP(Table1[[#This Row],[Rating]],Ratings!A$2:A$15,Ratings!B$2:B$15)</f>
        <v>Adult</v>
      </c>
      <c r="M998" s="2" t="str">
        <f>_xlfn.XLOOKUP(Table1[[#This Row],[Rating Category]],Recommendation!A$2:A$6,Recommendation!B$2:B$6)</f>
        <v>Restricted</v>
      </c>
      <c r="N998" s="2">
        <v>123</v>
      </c>
      <c r="O998" s="2" t="str" cm="1">
        <f t="array" ref="O998">_xlfn.IFS(Table1[[#This Row],[Duration]]&lt;90,"Short",Table1[[#This Row],[Duration]]&lt;180,"Medium",Table1[[#This Row],[Duration]]&lt;=240,"Long",TRUE,"Seasons")</f>
        <v>Medium</v>
      </c>
      <c r="P998" s="3" t="s">
        <v>98</v>
      </c>
    </row>
    <row r="999" spans="1:16" ht="42">
      <c r="A999" s="2" t="s">
        <v>4600</v>
      </c>
      <c r="B999" s="2" t="s">
        <v>0</v>
      </c>
      <c r="C999" s="3" t="s">
        <v>4601</v>
      </c>
      <c r="D999" s="3" t="s">
        <v>4602</v>
      </c>
      <c r="E999" s="3" t="s">
        <v>4603</v>
      </c>
      <c r="F999" s="3" t="s">
        <v>1</v>
      </c>
      <c r="G999" s="7" t="s">
        <v>4567</v>
      </c>
      <c r="H999" s="4">
        <v>2021</v>
      </c>
      <c r="I999" s="2">
        <v>2018</v>
      </c>
      <c r="J999" s="2">
        <f ca="1">YEAR(TODAY())-Table1[[#This Row],[Release_year]]</f>
        <v>8</v>
      </c>
      <c r="K999" s="2" t="s">
        <v>29</v>
      </c>
      <c r="L999" s="2" t="str">
        <f>_xlfn.XLOOKUP(Table1[[#This Row],[Rating]],Ratings!A$2:A$15,Ratings!B$2:B$15)</f>
        <v>Teen</v>
      </c>
      <c r="M999" s="2" t="str">
        <f>_xlfn.XLOOKUP(Table1[[#This Row],[Rating Category]],Recommendation!A$2:A$6,Recommendation!B$2:B$6)</f>
        <v>Guidance</v>
      </c>
      <c r="N999" s="2">
        <v>95</v>
      </c>
      <c r="O999" s="2" t="str" cm="1">
        <f t="array" ref="O999">_xlfn.IFS(Table1[[#This Row],[Duration]]&lt;90,"Short",Table1[[#This Row],[Duration]]&lt;180,"Medium",Table1[[#This Row],[Duration]]&lt;=240,"Long",TRUE,"Seasons")</f>
        <v>Medium</v>
      </c>
      <c r="P999" s="3" t="s">
        <v>131</v>
      </c>
    </row>
    <row r="1000" spans="1:16" ht="42">
      <c r="A1000" s="2" t="s">
        <v>4605</v>
      </c>
      <c r="B1000" s="2" t="s">
        <v>0</v>
      </c>
      <c r="C1000" s="3" t="s">
        <v>4606</v>
      </c>
      <c r="D1000" s="3" t="s">
        <v>4607</v>
      </c>
      <c r="E1000" s="3" t="s">
        <v>4608</v>
      </c>
      <c r="F1000" s="3" t="s">
        <v>4609</v>
      </c>
      <c r="G1000" s="7" t="s">
        <v>4604</v>
      </c>
      <c r="H1000" s="4">
        <v>2021</v>
      </c>
      <c r="I1000" s="2">
        <v>2019</v>
      </c>
      <c r="J1000" s="2">
        <f ca="1">YEAR(TODAY())-Table1[[#This Row],[Release_year]]</f>
        <v>7</v>
      </c>
      <c r="K1000" s="2" t="s">
        <v>45</v>
      </c>
      <c r="L1000" s="2" t="str">
        <f>_xlfn.XLOOKUP(Table1[[#This Row],[Rating]],Ratings!A$2:A$15,Ratings!B$2:B$15)</f>
        <v>Family</v>
      </c>
      <c r="M1000" s="2" t="str">
        <f>_xlfn.XLOOKUP(Table1[[#This Row],[Rating Category]],Recommendation!A$2:A$6,Recommendation!B$2:B$6)</f>
        <v>Guidance</v>
      </c>
      <c r="N1000" s="2">
        <v>29</v>
      </c>
      <c r="O1000" s="2" t="str" cm="1">
        <f t="array" ref="O1000">_xlfn.IFS(Table1[[#This Row],[Duration]]&lt;90,"Short",Table1[[#This Row],[Duration]]&lt;180,"Medium",Table1[[#This Row],[Duration]]&lt;=240,"Long",TRUE,"Seasons")</f>
        <v>Short</v>
      </c>
      <c r="P1000" s="3" t="s">
        <v>43</v>
      </c>
    </row>
    <row r="1001" spans="1:16" ht="42">
      <c r="A1001" s="2" t="s">
        <v>4610</v>
      </c>
      <c r="B1001" s="2" t="s">
        <v>0</v>
      </c>
      <c r="C1001" s="3" t="s">
        <v>4611</v>
      </c>
      <c r="D1001" s="3" t="s">
        <v>4612</v>
      </c>
      <c r="E1001" s="3" t="s">
        <v>4613</v>
      </c>
      <c r="F1001" s="3" t="s">
        <v>4614</v>
      </c>
      <c r="G1001" s="7" t="s">
        <v>4604</v>
      </c>
      <c r="H1001" s="4">
        <v>2021</v>
      </c>
      <c r="I1001" s="2">
        <v>2018</v>
      </c>
      <c r="J1001" s="2">
        <f ca="1">YEAR(TODAY())-Table1[[#This Row],[Release_year]]</f>
        <v>8</v>
      </c>
      <c r="K1001" s="2" t="s">
        <v>7</v>
      </c>
      <c r="L1001" s="2" t="str">
        <f>_xlfn.XLOOKUP(Table1[[#This Row],[Rating]],Ratings!A$2:A$15,Ratings!B$2:B$15)</f>
        <v>Adult</v>
      </c>
      <c r="M1001" s="2" t="str">
        <f>_xlfn.XLOOKUP(Table1[[#This Row],[Rating Category]],Recommendation!A$2:A$6,Recommendation!B$2:B$6)</f>
        <v>Restricted</v>
      </c>
      <c r="N1001" s="2">
        <v>28</v>
      </c>
      <c r="O1001" s="2" t="str" cm="1">
        <f t="array" ref="O1001">_xlfn.IFS(Table1[[#This Row],[Duration]]&lt;90,"Short",Table1[[#This Row],[Duration]]&lt;180,"Medium",Table1[[#This Row],[Duration]]&lt;=240,"Long",TRUE,"Seasons")</f>
        <v>Short</v>
      </c>
      <c r="P1001" s="3" t="s">
        <v>89</v>
      </c>
    </row>
    <row r="1002" spans="1:16" ht="56">
      <c r="A1002" s="2" t="s">
        <v>4615</v>
      </c>
      <c r="B1002" s="2" t="s">
        <v>0</v>
      </c>
      <c r="C1002" s="3" t="s">
        <v>4616</v>
      </c>
      <c r="D1002" s="3" t="s">
        <v>4617</v>
      </c>
      <c r="E1002" s="3" t="s">
        <v>4618</v>
      </c>
      <c r="F1002" s="3" t="s">
        <v>1</v>
      </c>
      <c r="G1002" s="7" t="s">
        <v>4604</v>
      </c>
      <c r="H1002" s="4">
        <v>2021</v>
      </c>
      <c r="I1002" s="2">
        <v>2020</v>
      </c>
      <c r="J1002" s="2">
        <f ca="1">YEAR(TODAY())-Table1[[#This Row],[Release_year]]</f>
        <v>6</v>
      </c>
      <c r="K1002" s="2" t="s">
        <v>124</v>
      </c>
      <c r="L1002" s="2" t="str">
        <f>_xlfn.XLOOKUP(Table1[[#This Row],[Rating]],Ratings!A$2:A$15,Ratings!B$2:B$15)</f>
        <v>Adult</v>
      </c>
      <c r="M1002" s="2" t="str">
        <f>_xlfn.XLOOKUP(Table1[[#This Row],[Rating Category]],Recommendation!A$2:A$6,Recommendation!B$2:B$6)</f>
        <v>Restricted</v>
      </c>
      <c r="N1002" s="2">
        <v>122</v>
      </c>
      <c r="O1002" s="2" t="str" cm="1">
        <f t="array" ref="O1002">_xlfn.IFS(Table1[[#This Row],[Duration]]&lt;90,"Short",Table1[[#This Row],[Duration]]&lt;180,"Medium",Table1[[#This Row],[Duration]]&lt;=240,"Long",TRUE,"Seasons")</f>
        <v>Medium</v>
      </c>
      <c r="P1002" s="3" t="s">
        <v>3459</v>
      </c>
    </row>
    <row r="1003" spans="1:16" ht="28">
      <c r="A1003" s="2" t="s">
        <v>4621</v>
      </c>
      <c r="B1003" s="2" t="s">
        <v>0</v>
      </c>
      <c r="C1003" s="3" t="s">
        <v>4622</v>
      </c>
      <c r="D1003" s="3" t="s">
        <v>4623</v>
      </c>
      <c r="E1003" s="3" t="s">
        <v>224</v>
      </c>
      <c r="F1003" s="3" t="s">
        <v>1</v>
      </c>
      <c r="G1003" s="7" t="s">
        <v>4620</v>
      </c>
      <c r="H1003" s="4">
        <v>2021</v>
      </c>
      <c r="I1003" s="2">
        <v>2020</v>
      </c>
      <c r="J1003" s="2">
        <f ca="1">YEAR(TODAY())-Table1[[#This Row],[Release_year]]</f>
        <v>6</v>
      </c>
      <c r="K1003" s="2" t="s">
        <v>7</v>
      </c>
      <c r="L1003" s="2" t="str">
        <f>_xlfn.XLOOKUP(Table1[[#This Row],[Rating]],Ratings!A$2:A$15,Ratings!B$2:B$15)</f>
        <v>Adult</v>
      </c>
      <c r="M1003" s="2" t="str">
        <f>_xlfn.XLOOKUP(Table1[[#This Row],[Rating Category]],Recommendation!A$2:A$6,Recommendation!B$2:B$6)</f>
        <v>Restricted</v>
      </c>
      <c r="N1003" s="2">
        <v>59</v>
      </c>
      <c r="O1003" s="2" t="str" cm="1">
        <f t="array" ref="O1003">_xlfn.IFS(Table1[[#This Row],[Duration]]&lt;90,"Short",Table1[[#This Row],[Duration]]&lt;180,"Medium",Table1[[#This Row],[Duration]]&lt;=240,"Long",TRUE,"Seasons")</f>
        <v>Short</v>
      </c>
      <c r="P1003" s="3" t="s">
        <v>683</v>
      </c>
    </row>
    <row r="1004" spans="1:16" ht="84">
      <c r="A1004" s="2" t="s">
        <v>4624</v>
      </c>
      <c r="B1004" s="2" t="s">
        <v>0</v>
      </c>
      <c r="C1004" s="3" t="s">
        <v>4625</v>
      </c>
      <c r="D1004" s="3" t="s">
        <v>4626</v>
      </c>
      <c r="E1004" s="3" t="s">
        <v>4627</v>
      </c>
      <c r="F1004" s="3" t="s">
        <v>1</v>
      </c>
      <c r="G1004" s="7" t="s">
        <v>4620</v>
      </c>
      <c r="H1004" s="4">
        <v>2021</v>
      </c>
      <c r="I1004" s="2">
        <v>2020</v>
      </c>
      <c r="J1004" s="2">
        <f ca="1">YEAR(TODAY())-Table1[[#This Row],[Release_year]]</f>
        <v>6</v>
      </c>
      <c r="K1004" s="2" t="s">
        <v>124</v>
      </c>
      <c r="L1004" s="2" t="str">
        <f>_xlfn.XLOOKUP(Table1[[#This Row],[Rating]],Ratings!A$2:A$15,Ratings!B$2:B$15)</f>
        <v>Adult</v>
      </c>
      <c r="M1004" s="2" t="str">
        <f>_xlfn.XLOOKUP(Table1[[#This Row],[Rating Category]],Recommendation!A$2:A$6,Recommendation!B$2:B$6)</f>
        <v>Restricted</v>
      </c>
      <c r="N1004" s="2">
        <v>80</v>
      </c>
      <c r="O1004" s="2" t="str" cm="1">
        <f t="array" ref="O1004">_xlfn.IFS(Table1[[#This Row],[Duration]]&lt;90,"Short",Table1[[#This Row],[Duration]]&lt;180,"Medium",Table1[[#This Row],[Duration]]&lt;=240,"Long",TRUE,"Seasons")</f>
        <v>Short</v>
      </c>
      <c r="P1004" s="3" t="s">
        <v>125</v>
      </c>
    </row>
    <row r="1005" spans="1:16" ht="56">
      <c r="A1005" s="2" t="s">
        <v>4628</v>
      </c>
      <c r="B1005" s="2" t="s">
        <v>0</v>
      </c>
      <c r="C1005" s="3" t="s">
        <v>4629</v>
      </c>
      <c r="D1005" s="3" t="s">
        <v>4619</v>
      </c>
      <c r="E1005" s="3" t="s">
        <v>4630</v>
      </c>
      <c r="F1005" s="3" t="s">
        <v>306</v>
      </c>
      <c r="G1005" s="7" t="s">
        <v>4631</v>
      </c>
      <c r="H1005" s="4">
        <v>2021</v>
      </c>
      <c r="I1005" s="2">
        <v>2002</v>
      </c>
      <c r="J1005" s="2">
        <f ca="1">YEAR(TODAY())-Table1[[#This Row],[Release_year]]</f>
        <v>24</v>
      </c>
      <c r="K1005" s="2" t="s">
        <v>2</v>
      </c>
      <c r="L1005" s="2" t="str">
        <f>_xlfn.XLOOKUP(Table1[[#This Row],[Rating]],Ratings!A$2:A$15,Ratings!B$2:B$15)</f>
        <v>Teen</v>
      </c>
      <c r="M1005" s="2" t="str">
        <f>_xlfn.XLOOKUP(Table1[[#This Row],[Rating Category]],Recommendation!A$2:A$6,Recommendation!B$2:B$6)</f>
        <v>Guidance</v>
      </c>
      <c r="N1005" s="2">
        <v>103</v>
      </c>
      <c r="O1005" s="2" t="str" cm="1">
        <f t="array" ref="O1005">_xlfn.IFS(Table1[[#This Row],[Duration]]&lt;90,"Short",Table1[[#This Row],[Duration]]&lt;180,"Medium",Table1[[#This Row],[Duration]]&lt;=240,"Long",TRUE,"Seasons")</f>
        <v>Medium</v>
      </c>
      <c r="P1005" s="3" t="s">
        <v>1066</v>
      </c>
    </row>
    <row r="1006" spans="1:16" ht="70">
      <c r="A1006" s="2" t="s">
        <v>4632</v>
      </c>
      <c r="B1006" s="2" t="s">
        <v>0</v>
      </c>
      <c r="C1006" s="3" t="s">
        <v>4633</v>
      </c>
      <c r="D1006" s="3" t="s">
        <v>4634</v>
      </c>
      <c r="E1006" s="3" t="s">
        <v>4635</v>
      </c>
      <c r="F1006" s="3" t="s">
        <v>13</v>
      </c>
      <c r="G1006" s="7" t="s">
        <v>4631</v>
      </c>
      <c r="H1006" s="4">
        <v>2021</v>
      </c>
      <c r="I1006" s="2">
        <v>2013</v>
      </c>
      <c r="J1006" s="2">
        <f ca="1">YEAR(TODAY())-Table1[[#This Row],[Release_year]]</f>
        <v>13</v>
      </c>
      <c r="K1006" s="2" t="s">
        <v>45</v>
      </c>
      <c r="L1006" s="2" t="str">
        <f>_xlfn.XLOOKUP(Table1[[#This Row],[Rating]],Ratings!A$2:A$15,Ratings!B$2:B$15)</f>
        <v>Family</v>
      </c>
      <c r="M1006" s="2" t="str">
        <f>_xlfn.XLOOKUP(Table1[[#This Row],[Rating Category]],Recommendation!A$2:A$6,Recommendation!B$2:B$6)</f>
        <v>Guidance</v>
      </c>
      <c r="N1006" s="2">
        <v>104</v>
      </c>
      <c r="O1006" s="2" t="str" cm="1">
        <f t="array" ref="O1006">_xlfn.IFS(Table1[[#This Row],[Duration]]&lt;90,"Short",Table1[[#This Row],[Duration]]&lt;180,"Medium",Table1[[#This Row],[Duration]]&lt;=240,"Long",TRUE,"Seasons")</f>
        <v>Medium</v>
      </c>
      <c r="P1006" s="3" t="s">
        <v>23</v>
      </c>
    </row>
    <row r="1007" spans="1:16" ht="42">
      <c r="A1007" s="2" t="s">
        <v>4636</v>
      </c>
      <c r="B1007" s="2" t="s">
        <v>0</v>
      </c>
      <c r="C1007" s="3" t="s">
        <v>4637</v>
      </c>
      <c r="D1007" s="3" t="s">
        <v>4638</v>
      </c>
      <c r="E1007" s="3" t="s">
        <v>4639</v>
      </c>
      <c r="F1007" s="3" t="s">
        <v>13</v>
      </c>
      <c r="G1007" s="7" t="s">
        <v>4631</v>
      </c>
      <c r="H1007" s="4">
        <v>2021</v>
      </c>
      <c r="I1007" s="2">
        <v>2014</v>
      </c>
      <c r="J1007" s="2">
        <f ca="1">YEAR(TODAY())-Table1[[#This Row],[Release_year]]</f>
        <v>12</v>
      </c>
      <c r="K1007" s="2" t="s">
        <v>29</v>
      </c>
      <c r="L1007" s="2" t="str">
        <f>_xlfn.XLOOKUP(Table1[[#This Row],[Rating]],Ratings!A$2:A$15,Ratings!B$2:B$15)</f>
        <v>Teen</v>
      </c>
      <c r="M1007" s="2" t="str">
        <f>_xlfn.XLOOKUP(Table1[[#This Row],[Rating Category]],Recommendation!A$2:A$6,Recommendation!B$2:B$6)</f>
        <v>Guidance</v>
      </c>
      <c r="N1007" s="2">
        <v>146</v>
      </c>
      <c r="O1007" s="2" t="str" cm="1">
        <f t="array" ref="O1007">_xlfn.IFS(Table1[[#This Row],[Duration]]&lt;90,"Short",Table1[[#This Row],[Duration]]&lt;180,"Medium",Table1[[#This Row],[Duration]]&lt;=240,"Long",TRUE,"Seasons")</f>
        <v>Medium</v>
      </c>
      <c r="P1007" s="3" t="s">
        <v>192</v>
      </c>
    </row>
    <row r="1008" spans="1:16" ht="56">
      <c r="A1008" s="2" t="s">
        <v>4640</v>
      </c>
      <c r="B1008" s="2" t="s">
        <v>0</v>
      </c>
      <c r="C1008" s="3" t="s">
        <v>4641</v>
      </c>
      <c r="D1008" s="3" t="s">
        <v>747</v>
      </c>
      <c r="E1008" s="3" t="s">
        <v>4642</v>
      </c>
      <c r="F1008" s="3" t="s">
        <v>13</v>
      </c>
      <c r="G1008" s="7" t="s">
        <v>4631</v>
      </c>
      <c r="H1008" s="4">
        <v>2021</v>
      </c>
      <c r="I1008" s="2">
        <v>2008</v>
      </c>
      <c r="J1008" s="2">
        <f ca="1">YEAR(TODAY())-Table1[[#This Row],[Release_year]]</f>
        <v>18</v>
      </c>
      <c r="K1008" s="2" t="s">
        <v>7</v>
      </c>
      <c r="L1008" s="2" t="str">
        <f>_xlfn.XLOOKUP(Table1[[#This Row],[Rating]],Ratings!A$2:A$15,Ratings!B$2:B$15)</f>
        <v>Adult</v>
      </c>
      <c r="M1008" s="2" t="str">
        <f>_xlfn.XLOOKUP(Table1[[#This Row],[Rating Category]],Recommendation!A$2:A$6,Recommendation!B$2:B$6)</f>
        <v>Restricted</v>
      </c>
      <c r="N1008" s="2">
        <v>135</v>
      </c>
      <c r="O1008" s="2" t="str" cm="1">
        <f t="array" ref="O1008">_xlfn.IFS(Table1[[#This Row],[Duration]]&lt;90,"Short",Table1[[#This Row],[Duration]]&lt;180,"Medium",Table1[[#This Row],[Duration]]&lt;=240,"Long",TRUE,"Seasons")</f>
        <v>Medium</v>
      </c>
      <c r="P1008" s="3" t="s">
        <v>66</v>
      </c>
    </row>
    <row r="1009" spans="1:16" ht="56">
      <c r="A1009" s="2" t="s">
        <v>4643</v>
      </c>
      <c r="B1009" s="2" t="s">
        <v>0</v>
      </c>
      <c r="C1009" s="3" t="s">
        <v>4644</v>
      </c>
      <c r="D1009" s="3" t="s">
        <v>4447</v>
      </c>
      <c r="E1009" s="3" t="s">
        <v>4645</v>
      </c>
      <c r="F1009" s="3" t="s">
        <v>13</v>
      </c>
      <c r="G1009" s="7" t="s">
        <v>4631</v>
      </c>
      <c r="H1009" s="4">
        <v>2021</v>
      </c>
      <c r="I1009" s="2">
        <v>2003</v>
      </c>
      <c r="J1009" s="2">
        <f ca="1">YEAR(TODAY())-Table1[[#This Row],[Release_year]]</f>
        <v>23</v>
      </c>
      <c r="K1009" s="2" t="s">
        <v>45</v>
      </c>
      <c r="L1009" s="2" t="str">
        <f>_xlfn.XLOOKUP(Table1[[#This Row],[Rating]],Ratings!A$2:A$15,Ratings!B$2:B$15)</f>
        <v>Family</v>
      </c>
      <c r="M1009" s="2" t="str">
        <f>_xlfn.XLOOKUP(Table1[[#This Row],[Rating Category]],Recommendation!A$2:A$6,Recommendation!B$2:B$6)</f>
        <v>Guidance</v>
      </c>
      <c r="N1009" s="2">
        <v>129</v>
      </c>
      <c r="O1009" s="2" t="str" cm="1">
        <f t="array" ref="O1009">_xlfn.IFS(Table1[[#This Row],[Duration]]&lt;90,"Short",Table1[[#This Row],[Duration]]&lt;180,"Medium",Table1[[#This Row],[Duration]]&lt;=240,"Long",TRUE,"Seasons")</f>
        <v>Medium</v>
      </c>
      <c r="P1009" s="3" t="s">
        <v>66</v>
      </c>
    </row>
    <row r="1010" spans="1:16" ht="56">
      <c r="A1010" s="2" t="s">
        <v>4646</v>
      </c>
      <c r="B1010" s="2" t="s">
        <v>0</v>
      </c>
      <c r="C1010" s="3" t="s">
        <v>4647</v>
      </c>
      <c r="D1010" s="3" t="s">
        <v>4638</v>
      </c>
      <c r="E1010" s="3" t="s">
        <v>4648</v>
      </c>
      <c r="F1010" s="3" t="s">
        <v>13</v>
      </c>
      <c r="G1010" s="7" t="s">
        <v>4631</v>
      </c>
      <c r="H1010" s="4">
        <v>2021</v>
      </c>
      <c r="I1010" s="2">
        <v>2009</v>
      </c>
      <c r="J1010" s="2">
        <f ca="1">YEAR(TODAY())-Table1[[#This Row],[Release_year]]</f>
        <v>17</v>
      </c>
      <c r="K1010" s="2" t="s">
        <v>29</v>
      </c>
      <c r="L1010" s="2" t="str">
        <f>_xlfn.XLOOKUP(Table1[[#This Row],[Rating]],Ratings!A$2:A$15,Ratings!B$2:B$15)</f>
        <v>Teen</v>
      </c>
      <c r="M1010" s="2" t="str">
        <f>_xlfn.XLOOKUP(Table1[[#This Row],[Rating Category]],Recommendation!A$2:A$6,Recommendation!B$2:B$6)</f>
        <v>Guidance</v>
      </c>
      <c r="N1010" s="2">
        <v>115</v>
      </c>
      <c r="O1010" s="2" t="str" cm="1">
        <f t="array" ref="O1010">_xlfn.IFS(Table1[[#This Row],[Duration]]&lt;90,"Short",Table1[[#This Row],[Duration]]&lt;180,"Medium",Table1[[#This Row],[Duration]]&lt;=240,"Long",TRUE,"Seasons")</f>
        <v>Medium</v>
      </c>
      <c r="P1010" s="3" t="s">
        <v>63</v>
      </c>
    </row>
    <row r="1011" spans="1:16" ht="56">
      <c r="A1011" s="2" t="s">
        <v>4649</v>
      </c>
      <c r="B1011" s="2" t="s">
        <v>0</v>
      </c>
      <c r="C1011" s="3" t="s">
        <v>4650</v>
      </c>
      <c r="D1011" s="3" t="s">
        <v>4651</v>
      </c>
      <c r="E1011" s="3" t="s">
        <v>4652</v>
      </c>
      <c r="F1011" s="3" t="s">
        <v>13</v>
      </c>
      <c r="G1011" s="7" t="s">
        <v>4631</v>
      </c>
      <c r="H1011" s="4">
        <v>2021</v>
      </c>
      <c r="I1011" s="2">
        <v>2007</v>
      </c>
      <c r="J1011" s="2">
        <f ca="1">YEAR(TODAY())-Table1[[#This Row],[Release_year]]</f>
        <v>19</v>
      </c>
      <c r="K1011" s="2" t="s">
        <v>29</v>
      </c>
      <c r="L1011" s="2" t="str">
        <f>_xlfn.XLOOKUP(Table1[[#This Row],[Rating]],Ratings!A$2:A$15,Ratings!B$2:B$15)</f>
        <v>Teen</v>
      </c>
      <c r="M1011" s="2" t="str">
        <f>_xlfn.XLOOKUP(Table1[[#This Row],[Rating Category]],Recommendation!A$2:A$6,Recommendation!B$2:B$6)</f>
        <v>Guidance</v>
      </c>
      <c r="N1011" s="2">
        <v>143</v>
      </c>
      <c r="O1011" s="2" t="str" cm="1">
        <f t="array" ref="O1011">_xlfn.IFS(Table1[[#This Row],[Duration]]&lt;90,"Short",Table1[[#This Row],[Duration]]&lt;180,"Medium",Table1[[#This Row],[Duration]]&lt;=240,"Long",TRUE,"Seasons")</f>
        <v>Medium</v>
      </c>
      <c r="P1011" s="3" t="s">
        <v>66</v>
      </c>
    </row>
    <row r="1012" spans="1:16" ht="56">
      <c r="A1012" s="2" t="s">
        <v>4653</v>
      </c>
      <c r="B1012" s="2" t="s">
        <v>0</v>
      </c>
      <c r="C1012" s="3" t="s">
        <v>4654</v>
      </c>
      <c r="D1012" s="3" t="s">
        <v>4454</v>
      </c>
      <c r="E1012" s="3" t="s">
        <v>4655</v>
      </c>
      <c r="F1012" s="3" t="s">
        <v>13</v>
      </c>
      <c r="G1012" s="7" t="s">
        <v>4631</v>
      </c>
      <c r="H1012" s="4">
        <v>2021</v>
      </c>
      <c r="I1012" s="2">
        <v>1999</v>
      </c>
      <c r="J1012" s="2">
        <f ca="1">YEAR(TODAY())-Table1[[#This Row],[Release_year]]</f>
        <v>27</v>
      </c>
      <c r="K1012" s="2" t="s">
        <v>29</v>
      </c>
      <c r="L1012" s="2" t="str">
        <f>_xlfn.XLOOKUP(Table1[[#This Row],[Rating]],Ratings!A$2:A$15,Ratings!B$2:B$15)</f>
        <v>Teen</v>
      </c>
      <c r="M1012" s="2" t="str">
        <f>_xlfn.XLOOKUP(Table1[[#This Row],[Rating Category]],Recommendation!A$2:A$6,Recommendation!B$2:B$6)</f>
        <v>Guidance</v>
      </c>
      <c r="N1012" s="2">
        <v>173</v>
      </c>
      <c r="O1012" s="2" t="str" cm="1">
        <f t="array" ref="O1012">_xlfn.IFS(Table1[[#This Row],[Duration]]&lt;90,"Short",Table1[[#This Row],[Duration]]&lt;180,"Medium",Table1[[#This Row],[Duration]]&lt;=240,"Long",TRUE,"Seasons")</f>
        <v>Medium</v>
      </c>
      <c r="P1012" s="3" t="s">
        <v>218</v>
      </c>
    </row>
    <row r="1013" spans="1:16" ht="42">
      <c r="A1013" s="2" t="s">
        <v>4656</v>
      </c>
      <c r="B1013" s="2" t="s">
        <v>0</v>
      </c>
      <c r="C1013" s="3" t="s">
        <v>4657</v>
      </c>
      <c r="D1013" s="3" t="s">
        <v>4658</v>
      </c>
      <c r="E1013" s="3" t="s">
        <v>4659</v>
      </c>
      <c r="F1013" s="3" t="s">
        <v>13</v>
      </c>
      <c r="G1013" s="7" t="s">
        <v>4631</v>
      </c>
      <c r="H1013" s="4">
        <v>2021</v>
      </c>
      <c r="I1013" s="2">
        <v>2007</v>
      </c>
      <c r="J1013" s="2">
        <f ca="1">YEAR(TODAY())-Table1[[#This Row],[Release_year]]</f>
        <v>19</v>
      </c>
      <c r="K1013" s="2" t="s">
        <v>29</v>
      </c>
      <c r="L1013" s="2" t="str">
        <f>_xlfn.XLOOKUP(Table1[[#This Row],[Rating]],Ratings!A$2:A$15,Ratings!B$2:B$15)</f>
        <v>Teen</v>
      </c>
      <c r="M1013" s="2" t="str">
        <f>_xlfn.XLOOKUP(Table1[[#This Row],[Rating Category]],Recommendation!A$2:A$6,Recommendation!B$2:B$6)</f>
        <v>Guidance</v>
      </c>
      <c r="N1013" s="2">
        <v>129</v>
      </c>
      <c r="O1013" s="2" t="str" cm="1">
        <f t="array" ref="O1013">_xlfn.IFS(Table1[[#This Row],[Duration]]&lt;90,"Short",Table1[[#This Row],[Duration]]&lt;180,"Medium",Table1[[#This Row],[Duration]]&lt;=240,"Long",TRUE,"Seasons")</f>
        <v>Medium</v>
      </c>
      <c r="P1013" s="3" t="s">
        <v>89</v>
      </c>
    </row>
    <row r="1014" spans="1:16" ht="56">
      <c r="A1014" s="2" t="s">
        <v>4660</v>
      </c>
      <c r="B1014" s="2" t="s">
        <v>0</v>
      </c>
      <c r="C1014" s="3" t="s">
        <v>4661</v>
      </c>
      <c r="D1014" s="3" t="s">
        <v>4662</v>
      </c>
      <c r="E1014" s="3" t="s">
        <v>4663</v>
      </c>
      <c r="F1014" s="3" t="s">
        <v>13</v>
      </c>
      <c r="G1014" s="7" t="s">
        <v>4631</v>
      </c>
      <c r="H1014" s="4">
        <v>2021</v>
      </c>
      <c r="I1014" s="2">
        <v>2007</v>
      </c>
      <c r="J1014" s="2">
        <f ca="1">YEAR(TODAY())-Table1[[#This Row],[Release_year]]</f>
        <v>19</v>
      </c>
      <c r="K1014" s="2" t="s">
        <v>45</v>
      </c>
      <c r="L1014" s="2" t="str">
        <f>_xlfn.XLOOKUP(Table1[[#This Row],[Rating]],Ratings!A$2:A$15,Ratings!B$2:B$15)</f>
        <v>Family</v>
      </c>
      <c r="M1014" s="2" t="str">
        <f>_xlfn.XLOOKUP(Table1[[#This Row],[Rating Category]],Recommendation!A$2:A$6,Recommendation!B$2:B$6)</f>
        <v>Guidance</v>
      </c>
      <c r="N1014" s="2">
        <v>149</v>
      </c>
      <c r="O1014" s="2" t="str" cm="1">
        <f t="array" ref="O1014">_xlfn.IFS(Table1[[#This Row],[Duration]]&lt;90,"Short",Table1[[#This Row],[Duration]]&lt;180,"Medium",Table1[[#This Row],[Duration]]&lt;=240,"Long",TRUE,"Seasons")</f>
        <v>Medium</v>
      </c>
      <c r="P1014" s="3" t="s">
        <v>66</v>
      </c>
    </row>
    <row r="1015" spans="1:16" ht="70">
      <c r="A1015" s="2" t="s">
        <v>4665</v>
      </c>
      <c r="B1015" s="2" t="s">
        <v>0</v>
      </c>
      <c r="C1015" s="3" t="s">
        <v>4666</v>
      </c>
      <c r="D1015" s="3" t="s">
        <v>4667</v>
      </c>
      <c r="E1015" s="3" t="s">
        <v>4668</v>
      </c>
      <c r="F1015" s="3" t="s">
        <v>13</v>
      </c>
      <c r="G1015" s="7" t="s">
        <v>4664</v>
      </c>
      <c r="H1015" s="4">
        <v>2021</v>
      </c>
      <c r="I1015" s="2">
        <v>2015</v>
      </c>
      <c r="J1015" s="2">
        <f ca="1">YEAR(TODAY())-Table1[[#This Row],[Release_year]]</f>
        <v>11</v>
      </c>
      <c r="K1015" s="2" t="s">
        <v>29</v>
      </c>
      <c r="L1015" s="2" t="str">
        <f>_xlfn.XLOOKUP(Table1[[#This Row],[Rating]],Ratings!A$2:A$15,Ratings!B$2:B$15)</f>
        <v>Teen</v>
      </c>
      <c r="M1015" s="2" t="str">
        <f>_xlfn.XLOOKUP(Table1[[#This Row],[Rating Category]],Recommendation!A$2:A$6,Recommendation!B$2:B$6)</f>
        <v>Guidance</v>
      </c>
      <c r="N1015" s="2">
        <v>98</v>
      </c>
      <c r="O1015" s="2" t="str" cm="1">
        <f t="array" ref="O1015">_xlfn.IFS(Table1[[#This Row],[Duration]]&lt;90,"Short",Table1[[#This Row],[Duration]]&lt;180,"Medium",Table1[[#This Row],[Duration]]&lt;=240,"Long",TRUE,"Seasons")</f>
        <v>Medium</v>
      </c>
      <c r="P1015" s="3" t="s">
        <v>23</v>
      </c>
    </row>
    <row r="1016" spans="1:16" ht="56">
      <c r="A1016" s="2" t="s">
        <v>4669</v>
      </c>
      <c r="B1016" s="2" t="s">
        <v>0</v>
      </c>
      <c r="C1016" s="3" t="s">
        <v>4670</v>
      </c>
      <c r="D1016" s="3" t="s">
        <v>4671</v>
      </c>
      <c r="E1016" s="3" t="s">
        <v>4672</v>
      </c>
      <c r="F1016" s="3" t="s">
        <v>1563</v>
      </c>
      <c r="G1016" s="7" t="s">
        <v>4673</v>
      </c>
      <c r="H1016" s="4">
        <v>2021</v>
      </c>
      <c r="I1016" s="2">
        <v>2011</v>
      </c>
      <c r="J1016" s="2">
        <f ca="1">YEAR(TODAY())-Table1[[#This Row],[Release_year]]</f>
        <v>15</v>
      </c>
      <c r="K1016" s="2" t="s">
        <v>2</v>
      </c>
      <c r="L1016" s="2" t="str">
        <f>_xlfn.XLOOKUP(Table1[[#This Row],[Rating]],Ratings!A$2:A$15,Ratings!B$2:B$15)</f>
        <v>Teen</v>
      </c>
      <c r="M1016" s="2" t="str">
        <f>_xlfn.XLOOKUP(Table1[[#This Row],[Rating Category]],Recommendation!A$2:A$6,Recommendation!B$2:B$6)</f>
        <v>Guidance</v>
      </c>
      <c r="N1016" s="2">
        <v>127</v>
      </c>
      <c r="O1016" s="2" t="str" cm="1">
        <f t="array" ref="O1016">_xlfn.IFS(Table1[[#This Row],[Duration]]&lt;90,"Short",Table1[[#This Row],[Duration]]&lt;180,"Medium",Table1[[#This Row],[Duration]]&lt;=240,"Long",TRUE,"Seasons")</f>
        <v>Medium</v>
      </c>
      <c r="P1016" s="3" t="s">
        <v>4674</v>
      </c>
    </row>
    <row r="1017" spans="1:16" ht="56">
      <c r="A1017" s="2" t="s">
        <v>4675</v>
      </c>
      <c r="B1017" s="2" t="s">
        <v>0</v>
      </c>
      <c r="C1017" s="3" t="s">
        <v>4676</v>
      </c>
      <c r="D1017" s="3" t="s">
        <v>4677</v>
      </c>
      <c r="E1017" s="3" t="s">
        <v>4678</v>
      </c>
      <c r="F1017" s="3" t="s">
        <v>28</v>
      </c>
      <c r="G1017" s="7" t="s">
        <v>4679</v>
      </c>
      <c r="H1017" s="4">
        <v>2021</v>
      </c>
      <c r="I1017" s="2">
        <v>2020</v>
      </c>
      <c r="J1017" s="2">
        <f ca="1">YEAR(TODAY())-Table1[[#This Row],[Release_year]]</f>
        <v>6</v>
      </c>
      <c r="K1017" s="2" t="s">
        <v>2</v>
      </c>
      <c r="L1017" s="2" t="str">
        <f>_xlfn.XLOOKUP(Table1[[#This Row],[Rating]],Ratings!A$2:A$15,Ratings!B$2:B$15)</f>
        <v>Teen</v>
      </c>
      <c r="M1017" s="2" t="str">
        <f>_xlfn.XLOOKUP(Table1[[#This Row],[Rating Category]],Recommendation!A$2:A$6,Recommendation!B$2:B$6)</f>
        <v>Guidance</v>
      </c>
      <c r="N1017" s="2">
        <v>124</v>
      </c>
      <c r="O1017" s="2" t="str" cm="1">
        <f t="array" ref="O1017">_xlfn.IFS(Table1[[#This Row],[Duration]]&lt;90,"Short",Table1[[#This Row],[Duration]]&lt;180,"Medium",Table1[[#This Row],[Duration]]&lt;=240,"Long",TRUE,"Seasons")</f>
        <v>Medium</v>
      </c>
      <c r="P1017" s="3" t="s">
        <v>1346</v>
      </c>
    </row>
    <row r="1018" spans="1:16" ht="14">
      <c r="A1018" s="2" t="s">
        <v>4680</v>
      </c>
      <c r="B1018" s="2" t="s">
        <v>0</v>
      </c>
      <c r="C1018" s="3" t="s">
        <v>4681</v>
      </c>
      <c r="D1018" s="3" t="s">
        <v>4682</v>
      </c>
      <c r="E1018" s="3" t="s">
        <v>4683</v>
      </c>
      <c r="F1018" s="3" t="s">
        <v>1</v>
      </c>
      <c r="G1018" s="7" t="s">
        <v>4684</v>
      </c>
      <c r="H1018" s="4">
        <v>2021</v>
      </c>
      <c r="I1018" s="2">
        <v>2020</v>
      </c>
      <c r="J1018" s="2">
        <f ca="1">YEAR(TODAY())-Table1[[#This Row],[Release_year]]</f>
        <v>6</v>
      </c>
      <c r="K1018" s="2" t="s">
        <v>181</v>
      </c>
      <c r="L1018" s="2" t="str">
        <f>_xlfn.XLOOKUP(Table1[[#This Row],[Rating]],Ratings!A$2:A$15,Ratings!B$2:B$15)</f>
        <v>Family</v>
      </c>
      <c r="M1018" s="2" t="str">
        <f>_xlfn.XLOOKUP(Table1[[#This Row],[Rating Category]],Recommendation!A$2:A$6,Recommendation!B$2:B$6)</f>
        <v>Guidance</v>
      </c>
      <c r="N1018" s="2">
        <v>85</v>
      </c>
      <c r="O1018" s="2" t="str" cm="1">
        <f t="array" ref="O1018">_xlfn.IFS(Table1[[#This Row],[Duration]]&lt;90,"Short",Table1[[#This Row],[Duration]]&lt;180,"Medium",Table1[[#This Row],[Duration]]&lt;=240,"Long",TRUE,"Seasons")</f>
        <v>Short</v>
      </c>
      <c r="P1018" s="3" t="s">
        <v>3</v>
      </c>
    </row>
    <row r="1019" spans="1:16" ht="70">
      <c r="A1019" s="2" t="s">
        <v>4685</v>
      </c>
      <c r="B1019" s="2" t="s">
        <v>0</v>
      </c>
      <c r="C1019" s="3" t="s">
        <v>4686</v>
      </c>
      <c r="D1019" s="3" t="s">
        <v>4687</v>
      </c>
      <c r="E1019" s="3" t="s">
        <v>4688</v>
      </c>
      <c r="F1019" s="3" t="s">
        <v>139</v>
      </c>
      <c r="G1019" s="7" t="s">
        <v>4689</v>
      </c>
      <c r="H1019" s="4">
        <v>2021</v>
      </c>
      <c r="I1019" s="2">
        <v>2018</v>
      </c>
      <c r="J1019" s="2">
        <f ca="1">YEAR(TODAY())-Table1[[#This Row],[Release_year]]</f>
        <v>8</v>
      </c>
      <c r="K1019" s="2" t="s">
        <v>45</v>
      </c>
      <c r="L1019" s="2" t="str">
        <f>_xlfn.XLOOKUP(Table1[[#This Row],[Rating]],Ratings!A$2:A$15,Ratings!B$2:B$15)</f>
        <v>Family</v>
      </c>
      <c r="M1019" s="2" t="str">
        <f>_xlfn.XLOOKUP(Table1[[#This Row],[Rating Category]],Recommendation!A$2:A$6,Recommendation!B$2:B$6)</f>
        <v>Guidance</v>
      </c>
      <c r="N1019" s="2">
        <v>102</v>
      </c>
      <c r="O1019" s="2" t="str" cm="1">
        <f t="array" ref="O1019">_xlfn.IFS(Table1[[#This Row],[Duration]]&lt;90,"Short",Table1[[#This Row],[Duration]]&lt;180,"Medium",Table1[[#This Row],[Duration]]&lt;=240,"Long",TRUE,"Seasons")</f>
        <v>Medium</v>
      </c>
      <c r="P1019" s="3" t="s">
        <v>43</v>
      </c>
    </row>
    <row r="1020" spans="1:16" ht="70">
      <c r="A1020" s="2" t="s">
        <v>4690</v>
      </c>
      <c r="B1020" s="2" t="s">
        <v>0</v>
      </c>
      <c r="C1020" s="3" t="s">
        <v>4691</v>
      </c>
      <c r="D1020" s="3" t="s">
        <v>4692</v>
      </c>
      <c r="E1020" s="3" t="s">
        <v>4693</v>
      </c>
      <c r="F1020" s="3" t="s">
        <v>139</v>
      </c>
      <c r="G1020" s="7" t="s">
        <v>4689</v>
      </c>
      <c r="H1020" s="4">
        <v>2021</v>
      </c>
      <c r="I1020" s="2">
        <v>2016</v>
      </c>
      <c r="J1020" s="2">
        <f ca="1">YEAR(TODAY())-Table1[[#This Row],[Release_year]]</f>
        <v>10</v>
      </c>
      <c r="K1020" s="2" t="s">
        <v>7</v>
      </c>
      <c r="L1020" s="2" t="str">
        <f>_xlfn.XLOOKUP(Table1[[#This Row],[Rating]],Ratings!A$2:A$15,Ratings!B$2:B$15)</f>
        <v>Adult</v>
      </c>
      <c r="M1020" s="2" t="str">
        <f>_xlfn.XLOOKUP(Table1[[#This Row],[Rating Category]],Recommendation!A$2:A$6,Recommendation!B$2:B$6)</f>
        <v>Restricted</v>
      </c>
      <c r="N1020" s="2">
        <v>129</v>
      </c>
      <c r="O1020" s="2" t="str" cm="1">
        <f t="array" ref="O1020">_xlfn.IFS(Table1[[#This Row],[Duration]]&lt;90,"Short",Table1[[#This Row],[Duration]]&lt;180,"Medium",Table1[[#This Row],[Duration]]&lt;=240,"Long",TRUE,"Seasons")</f>
        <v>Medium</v>
      </c>
      <c r="P1020" s="3" t="s">
        <v>384</v>
      </c>
    </row>
    <row r="1021" spans="1:16" ht="70">
      <c r="A1021" s="2" t="s">
        <v>4694</v>
      </c>
      <c r="B1021" s="2" t="s">
        <v>0</v>
      </c>
      <c r="C1021" s="3" t="s">
        <v>4695</v>
      </c>
      <c r="D1021" s="3" t="s">
        <v>4696</v>
      </c>
      <c r="E1021" s="3" t="s">
        <v>4697</v>
      </c>
      <c r="F1021" s="3" t="s">
        <v>139</v>
      </c>
      <c r="G1021" s="7" t="s">
        <v>4689</v>
      </c>
      <c r="H1021" s="4">
        <v>2021</v>
      </c>
      <c r="I1021" s="2">
        <v>2017</v>
      </c>
      <c r="J1021" s="2">
        <f ca="1">YEAR(TODAY())-Table1[[#This Row],[Release_year]]</f>
        <v>9</v>
      </c>
      <c r="K1021" s="2" t="s">
        <v>7</v>
      </c>
      <c r="L1021" s="2" t="str">
        <f>_xlfn.XLOOKUP(Table1[[#This Row],[Rating]],Ratings!A$2:A$15,Ratings!B$2:B$15)</f>
        <v>Adult</v>
      </c>
      <c r="M1021" s="2" t="str">
        <f>_xlfn.XLOOKUP(Table1[[#This Row],[Rating Category]],Recommendation!A$2:A$6,Recommendation!B$2:B$6)</f>
        <v>Restricted</v>
      </c>
      <c r="N1021" s="2">
        <v>124</v>
      </c>
      <c r="O1021" s="2" t="str" cm="1">
        <f t="array" ref="O1021">_xlfn.IFS(Table1[[#This Row],[Duration]]&lt;90,"Short",Table1[[#This Row],[Duration]]&lt;180,"Medium",Table1[[#This Row],[Duration]]&lt;=240,"Long",TRUE,"Seasons")</f>
        <v>Medium</v>
      </c>
      <c r="P1021" s="3" t="s">
        <v>384</v>
      </c>
    </row>
    <row r="1022" spans="1:16" ht="56">
      <c r="A1022" s="2" t="s">
        <v>4698</v>
      </c>
      <c r="B1022" s="2" t="s">
        <v>0</v>
      </c>
      <c r="C1022" s="3" t="s">
        <v>4699</v>
      </c>
      <c r="D1022" s="3" t="s">
        <v>4696</v>
      </c>
      <c r="E1022" s="3" t="s">
        <v>4700</v>
      </c>
      <c r="F1022" s="3" t="s">
        <v>139</v>
      </c>
      <c r="G1022" s="7" t="s">
        <v>4689</v>
      </c>
      <c r="H1022" s="4">
        <v>2021</v>
      </c>
      <c r="I1022" s="2">
        <v>2017</v>
      </c>
      <c r="J1022" s="2">
        <f ca="1">YEAR(TODAY())-Table1[[#This Row],[Release_year]]</f>
        <v>9</v>
      </c>
      <c r="K1022" s="2" t="s">
        <v>7</v>
      </c>
      <c r="L1022" s="2" t="str">
        <f>_xlfn.XLOOKUP(Table1[[#This Row],[Rating]],Ratings!A$2:A$15,Ratings!B$2:B$15)</f>
        <v>Adult</v>
      </c>
      <c r="M1022" s="2" t="str">
        <f>_xlfn.XLOOKUP(Table1[[#This Row],[Rating Category]],Recommendation!A$2:A$6,Recommendation!B$2:B$6)</f>
        <v>Restricted</v>
      </c>
      <c r="N1022" s="2">
        <v>118</v>
      </c>
      <c r="O1022" s="2" t="str" cm="1">
        <f t="array" ref="O1022">_xlfn.IFS(Table1[[#This Row],[Duration]]&lt;90,"Short",Table1[[#This Row],[Duration]]&lt;180,"Medium",Table1[[#This Row],[Duration]]&lt;=240,"Long",TRUE,"Seasons")</f>
        <v>Medium</v>
      </c>
      <c r="P1022" s="3" t="s">
        <v>384</v>
      </c>
    </row>
    <row r="1023" spans="1:16" ht="70">
      <c r="A1023" s="2" t="s">
        <v>4701</v>
      </c>
      <c r="B1023" s="2" t="s">
        <v>0</v>
      </c>
      <c r="C1023" s="3" t="s">
        <v>4702</v>
      </c>
      <c r="D1023" s="3" t="s">
        <v>4703</v>
      </c>
      <c r="E1023" s="3" t="s">
        <v>4704</v>
      </c>
      <c r="F1023" s="3" t="s">
        <v>139</v>
      </c>
      <c r="G1023" s="7" t="s">
        <v>4689</v>
      </c>
      <c r="H1023" s="4">
        <v>2021</v>
      </c>
      <c r="I1023" s="2">
        <v>2016</v>
      </c>
      <c r="J1023" s="2">
        <f ca="1">YEAR(TODAY())-Table1[[#This Row],[Release_year]]</f>
        <v>10</v>
      </c>
      <c r="K1023" s="2" t="s">
        <v>7</v>
      </c>
      <c r="L1023" s="2" t="str">
        <f>_xlfn.XLOOKUP(Table1[[#This Row],[Rating]],Ratings!A$2:A$15,Ratings!B$2:B$15)</f>
        <v>Adult</v>
      </c>
      <c r="M1023" s="2" t="str">
        <f>_xlfn.XLOOKUP(Table1[[#This Row],[Rating Category]],Recommendation!A$2:A$6,Recommendation!B$2:B$6)</f>
        <v>Restricted</v>
      </c>
      <c r="N1023" s="2">
        <v>111</v>
      </c>
      <c r="O1023" s="2" t="str" cm="1">
        <f t="array" ref="O1023">_xlfn.IFS(Table1[[#This Row],[Duration]]&lt;90,"Short",Table1[[#This Row],[Duration]]&lt;180,"Medium",Table1[[#This Row],[Duration]]&lt;=240,"Long",TRUE,"Seasons")</f>
        <v>Medium</v>
      </c>
      <c r="P1023" s="3" t="s">
        <v>384</v>
      </c>
    </row>
    <row r="1024" spans="1:16" ht="70">
      <c r="A1024" s="2" t="s">
        <v>4705</v>
      </c>
      <c r="B1024" s="2" t="s">
        <v>0</v>
      </c>
      <c r="C1024" s="3" t="s">
        <v>4706</v>
      </c>
      <c r="D1024" s="3" t="s">
        <v>4692</v>
      </c>
      <c r="E1024" s="3" t="s">
        <v>4707</v>
      </c>
      <c r="F1024" s="3" t="s">
        <v>139</v>
      </c>
      <c r="G1024" s="7" t="s">
        <v>4689</v>
      </c>
      <c r="H1024" s="4">
        <v>2021</v>
      </c>
      <c r="I1024" s="2">
        <v>2016</v>
      </c>
      <c r="J1024" s="2">
        <f ca="1">YEAR(TODAY())-Table1[[#This Row],[Release_year]]</f>
        <v>10</v>
      </c>
      <c r="K1024" s="2" t="s">
        <v>7</v>
      </c>
      <c r="L1024" s="2" t="str">
        <f>_xlfn.XLOOKUP(Table1[[#This Row],[Rating]],Ratings!A$2:A$15,Ratings!B$2:B$15)</f>
        <v>Adult</v>
      </c>
      <c r="M1024" s="2" t="str">
        <f>_xlfn.XLOOKUP(Table1[[#This Row],[Rating Category]],Recommendation!A$2:A$6,Recommendation!B$2:B$6)</f>
        <v>Restricted</v>
      </c>
      <c r="N1024" s="2">
        <v>94</v>
      </c>
      <c r="O1024" s="2" t="str" cm="1">
        <f t="array" ref="O1024">_xlfn.IFS(Table1[[#This Row],[Duration]]&lt;90,"Short",Table1[[#This Row],[Duration]]&lt;180,"Medium",Table1[[#This Row],[Duration]]&lt;=240,"Long",TRUE,"Seasons")</f>
        <v>Medium</v>
      </c>
      <c r="P1024" s="3" t="s">
        <v>384</v>
      </c>
    </row>
    <row r="1025" spans="1:16" ht="42">
      <c r="A1025" s="2" t="s">
        <v>4708</v>
      </c>
      <c r="B1025" s="2" t="s">
        <v>0</v>
      </c>
      <c r="C1025" s="3" t="s">
        <v>4709</v>
      </c>
      <c r="D1025" s="3" t="s">
        <v>4710</v>
      </c>
      <c r="E1025" s="3" t="s">
        <v>4711</v>
      </c>
      <c r="F1025" s="3" t="s">
        <v>1155</v>
      </c>
      <c r="G1025" s="7" t="s">
        <v>4689</v>
      </c>
      <c r="H1025" s="4">
        <v>2021</v>
      </c>
      <c r="I1025" s="2">
        <v>2019</v>
      </c>
      <c r="J1025" s="2">
        <f ca="1">YEAR(TODAY())-Table1[[#This Row],[Release_year]]</f>
        <v>7</v>
      </c>
      <c r="K1025" s="2" t="s">
        <v>7</v>
      </c>
      <c r="L1025" s="2" t="str">
        <f>_xlfn.XLOOKUP(Table1[[#This Row],[Rating]],Ratings!A$2:A$15,Ratings!B$2:B$15)</f>
        <v>Adult</v>
      </c>
      <c r="M1025" s="2" t="str">
        <f>_xlfn.XLOOKUP(Table1[[#This Row],[Rating Category]],Recommendation!A$2:A$6,Recommendation!B$2:B$6)</f>
        <v>Restricted</v>
      </c>
      <c r="N1025" s="2">
        <v>130</v>
      </c>
      <c r="O1025" s="2" t="str" cm="1">
        <f t="array" ref="O1025">_xlfn.IFS(Table1[[#This Row],[Duration]]&lt;90,"Short",Table1[[#This Row],[Duration]]&lt;180,"Medium",Table1[[#This Row],[Duration]]&lt;=240,"Long",TRUE,"Seasons")</f>
        <v>Medium</v>
      </c>
      <c r="P1025" s="3" t="s">
        <v>622</v>
      </c>
    </row>
    <row r="1026" spans="1:16" ht="42">
      <c r="A1026" s="2" t="s">
        <v>4712</v>
      </c>
      <c r="B1026" s="2" t="s">
        <v>0</v>
      </c>
      <c r="C1026" s="3" t="s">
        <v>4713</v>
      </c>
      <c r="D1026" s="3" t="s">
        <v>4714</v>
      </c>
      <c r="E1026" s="3" t="s">
        <v>4715</v>
      </c>
      <c r="F1026" s="3" t="s">
        <v>13</v>
      </c>
      <c r="G1026" s="7" t="s">
        <v>4716</v>
      </c>
      <c r="H1026" s="4">
        <v>2021</v>
      </c>
      <c r="I1026" s="2">
        <v>2013</v>
      </c>
      <c r="J1026" s="2">
        <f ca="1">YEAR(TODAY())-Table1[[#This Row],[Release_year]]</f>
        <v>13</v>
      </c>
      <c r="K1026" s="2" t="s">
        <v>29</v>
      </c>
      <c r="L1026" s="2" t="str">
        <f>_xlfn.XLOOKUP(Table1[[#This Row],[Rating]],Ratings!A$2:A$15,Ratings!B$2:B$15)</f>
        <v>Teen</v>
      </c>
      <c r="M1026" s="2" t="str">
        <f>_xlfn.XLOOKUP(Table1[[#This Row],[Rating Category]],Recommendation!A$2:A$6,Recommendation!B$2:B$6)</f>
        <v>Guidance</v>
      </c>
      <c r="N1026" s="2">
        <v>117</v>
      </c>
      <c r="O1026" s="2" t="str" cm="1">
        <f t="array" ref="O1026">_xlfn.IFS(Table1[[#This Row],[Duration]]&lt;90,"Short",Table1[[#This Row],[Duration]]&lt;180,"Medium",Table1[[#This Row],[Duration]]&lt;=240,"Long",TRUE,"Seasons")</f>
        <v>Medium</v>
      </c>
      <c r="P1026" s="3" t="s">
        <v>56</v>
      </c>
    </row>
    <row r="1027" spans="1:16" ht="56">
      <c r="A1027" s="2" t="s">
        <v>4717</v>
      </c>
      <c r="B1027" s="2" t="s">
        <v>0</v>
      </c>
      <c r="C1027" s="3" t="s">
        <v>4718</v>
      </c>
      <c r="D1027" s="3" t="s">
        <v>4719</v>
      </c>
      <c r="E1027" s="3" t="s">
        <v>4720</v>
      </c>
      <c r="F1027" s="3" t="s">
        <v>13</v>
      </c>
      <c r="G1027" s="7" t="s">
        <v>4716</v>
      </c>
      <c r="H1027" s="4">
        <v>2021</v>
      </c>
      <c r="I1027" s="2">
        <v>2015</v>
      </c>
      <c r="J1027" s="2">
        <f ca="1">YEAR(TODAY())-Table1[[#This Row],[Release_year]]</f>
        <v>11</v>
      </c>
      <c r="K1027" s="2" t="s">
        <v>29</v>
      </c>
      <c r="L1027" s="2" t="str">
        <f>_xlfn.XLOOKUP(Table1[[#This Row],[Rating]],Ratings!A$2:A$15,Ratings!B$2:B$15)</f>
        <v>Teen</v>
      </c>
      <c r="M1027" s="2" t="str">
        <f>_xlfn.XLOOKUP(Table1[[#This Row],[Rating Category]],Recommendation!A$2:A$6,Recommendation!B$2:B$6)</f>
        <v>Guidance</v>
      </c>
      <c r="N1027" s="2">
        <v>137</v>
      </c>
      <c r="O1027" s="2" t="str" cm="1">
        <f t="array" ref="O1027">_xlfn.IFS(Table1[[#This Row],[Duration]]&lt;90,"Short",Table1[[#This Row],[Duration]]&lt;180,"Medium",Table1[[#This Row],[Duration]]&lt;=240,"Long",TRUE,"Seasons")</f>
        <v>Medium</v>
      </c>
      <c r="P1027" s="3" t="s">
        <v>384</v>
      </c>
    </row>
    <row r="1028" spans="1:16" ht="56">
      <c r="A1028" s="2" t="s">
        <v>4721</v>
      </c>
      <c r="B1028" s="2" t="s">
        <v>0</v>
      </c>
      <c r="C1028" s="3" t="s">
        <v>4722</v>
      </c>
      <c r="D1028" s="3" t="s">
        <v>4723</v>
      </c>
      <c r="E1028" s="3" t="s">
        <v>4724</v>
      </c>
      <c r="F1028" s="3" t="s">
        <v>13</v>
      </c>
      <c r="G1028" s="7" t="s">
        <v>4716</v>
      </c>
      <c r="H1028" s="4">
        <v>2021</v>
      </c>
      <c r="I1028" s="2">
        <v>2013</v>
      </c>
      <c r="J1028" s="2">
        <f ca="1">YEAR(TODAY())-Table1[[#This Row],[Release_year]]</f>
        <v>13</v>
      </c>
      <c r="K1028" s="2" t="s">
        <v>7</v>
      </c>
      <c r="L1028" s="2" t="str">
        <f>_xlfn.XLOOKUP(Table1[[#This Row],[Rating]],Ratings!A$2:A$15,Ratings!B$2:B$15)</f>
        <v>Adult</v>
      </c>
      <c r="M1028" s="2" t="str">
        <f>_xlfn.XLOOKUP(Table1[[#This Row],[Rating Category]],Recommendation!A$2:A$6,Recommendation!B$2:B$6)</f>
        <v>Restricted</v>
      </c>
      <c r="N1028" s="2">
        <v>139</v>
      </c>
      <c r="O1028" s="2" t="str" cm="1">
        <f t="array" ref="O1028">_xlfn.IFS(Table1[[#This Row],[Duration]]&lt;90,"Short",Table1[[#This Row],[Duration]]&lt;180,"Medium",Table1[[#This Row],[Duration]]&lt;=240,"Long",TRUE,"Seasons")</f>
        <v>Medium</v>
      </c>
      <c r="P1028" s="3" t="s">
        <v>218</v>
      </c>
    </row>
    <row r="1029" spans="1:16" ht="42">
      <c r="A1029" s="2" t="s">
        <v>4725</v>
      </c>
      <c r="B1029" s="2" t="s">
        <v>0</v>
      </c>
      <c r="C1029" s="3" t="s">
        <v>4726</v>
      </c>
      <c r="D1029" s="3" t="s">
        <v>4727</v>
      </c>
      <c r="E1029" s="3" t="s">
        <v>4728</v>
      </c>
      <c r="F1029" s="3" t="s">
        <v>13</v>
      </c>
      <c r="G1029" s="7" t="s">
        <v>4716</v>
      </c>
      <c r="H1029" s="4">
        <v>2021</v>
      </c>
      <c r="I1029" s="2">
        <v>2016</v>
      </c>
      <c r="J1029" s="2">
        <f ca="1">YEAR(TODAY())-Table1[[#This Row],[Release_year]]</f>
        <v>10</v>
      </c>
      <c r="K1029" s="2" t="s">
        <v>29</v>
      </c>
      <c r="L1029" s="2" t="str">
        <f>_xlfn.XLOOKUP(Table1[[#This Row],[Rating]],Ratings!A$2:A$15,Ratings!B$2:B$15)</f>
        <v>Teen</v>
      </c>
      <c r="M1029" s="2" t="str">
        <f>_xlfn.XLOOKUP(Table1[[#This Row],[Rating Category]],Recommendation!A$2:A$6,Recommendation!B$2:B$6)</f>
        <v>Guidance</v>
      </c>
      <c r="N1029" s="2">
        <v>111</v>
      </c>
      <c r="O1029" s="2" t="str" cm="1">
        <f t="array" ref="O1029">_xlfn.IFS(Table1[[#This Row],[Duration]]&lt;90,"Short",Table1[[#This Row],[Duration]]&lt;180,"Medium",Table1[[#This Row],[Duration]]&lt;=240,"Long",TRUE,"Seasons")</f>
        <v>Medium</v>
      </c>
      <c r="P1029" s="3" t="s">
        <v>56</v>
      </c>
    </row>
    <row r="1030" spans="1:16" ht="42">
      <c r="A1030" s="2" t="s">
        <v>4729</v>
      </c>
      <c r="B1030" s="2" t="s">
        <v>0</v>
      </c>
      <c r="C1030" s="3" t="s">
        <v>4730</v>
      </c>
      <c r="D1030" s="3" t="s">
        <v>4731</v>
      </c>
      <c r="E1030" s="3" t="s">
        <v>4732</v>
      </c>
      <c r="F1030" s="3" t="s">
        <v>13</v>
      </c>
      <c r="G1030" s="7" t="s">
        <v>4716</v>
      </c>
      <c r="H1030" s="4">
        <v>2021</v>
      </c>
      <c r="I1030" s="2">
        <v>2014</v>
      </c>
      <c r="J1030" s="2">
        <f ca="1">YEAR(TODAY())-Table1[[#This Row],[Release_year]]</f>
        <v>12</v>
      </c>
      <c r="K1030" s="2" t="s">
        <v>7</v>
      </c>
      <c r="L1030" s="2" t="str">
        <f>_xlfn.XLOOKUP(Table1[[#This Row],[Rating]],Ratings!A$2:A$15,Ratings!B$2:B$15)</f>
        <v>Adult</v>
      </c>
      <c r="M1030" s="2" t="str">
        <f>_xlfn.XLOOKUP(Table1[[#This Row],[Rating Category]],Recommendation!A$2:A$6,Recommendation!B$2:B$6)</f>
        <v>Restricted</v>
      </c>
      <c r="N1030" s="2">
        <v>103</v>
      </c>
      <c r="O1030" s="2" t="str" cm="1">
        <f t="array" ref="O1030">_xlfn.IFS(Table1[[#This Row],[Duration]]&lt;90,"Short",Table1[[#This Row],[Duration]]&lt;180,"Medium",Table1[[#This Row],[Duration]]&lt;=240,"Long",TRUE,"Seasons")</f>
        <v>Medium</v>
      </c>
      <c r="P1030" s="3" t="s">
        <v>89</v>
      </c>
    </row>
    <row r="1031" spans="1:16" ht="70">
      <c r="A1031" s="2" t="s">
        <v>4733</v>
      </c>
      <c r="B1031" s="2" t="s">
        <v>0</v>
      </c>
      <c r="C1031" s="3" t="s">
        <v>4734</v>
      </c>
      <c r="D1031" s="3" t="s">
        <v>4735</v>
      </c>
      <c r="E1031" s="3" t="s">
        <v>4736</v>
      </c>
      <c r="F1031" s="3" t="s">
        <v>13</v>
      </c>
      <c r="G1031" s="7" t="s">
        <v>4737</v>
      </c>
      <c r="H1031" s="4">
        <v>2021</v>
      </c>
      <c r="I1031" s="2">
        <v>2020</v>
      </c>
      <c r="J1031" s="2">
        <f ca="1">YEAR(TODAY())-Table1[[#This Row],[Release_year]]</f>
        <v>6</v>
      </c>
      <c r="K1031" s="2" t="s">
        <v>7</v>
      </c>
      <c r="L1031" s="2" t="str">
        <f>_xlfn.XLOOKUP(Table1[[#This Row],[Rating]],Ratings!A$2:A$15,Ratings!B$2:B$15)</f>
        <v>Adult</v>
      </c>
      <c r="M1031" s="2" t="str">
        <f>_xlfn.XLOOKUP(Table1[[#This Row],[Rating Category]],Recommendation!A$2:A$6,Recommendation!B$2:B$6)</f>
        <v>Restricted</v>
      </c>
      <c r="N1031" s="2">
        <v>120</v>
      </c>
      <c r="O1031" s="2" t="str" cm="1">
        <f t="array" ref="O1031">_xlfn.IFS(Table1[[#This Row],[Duration]]&lt;90,"Short",Table1[[#This Row],[Duration]]&lt;180,"Medium",Table1[[#This Row],[Duration]]&lt;=240,"Long",TRUE,"Seasons")</f>
        <v>Medium</v>
      </c>
      <c r="P1031" s="3" t="s">
        <v>23</v>
      </c>
    </row>
    <row r="1032" spans="1:16" ht="56">
      <c r="A1032" s="2" t="s">
        <v>4738</v>
      </c>
      <c r="B1032" s="2" t="s">
        <v>0</v>
      </c>
      <c r="C1032" s="3" t="s">
        <v>4739</v>
      </c>
      <c r="D1032" s="3" t="s">
        <v>4740</v>
      </c>
      <c r="E1032" s="3" t="s">
        <v>4741</v>
      </c>
      <c r="F1032" s="3" t="s">
        <v>1064</v>
      </c>
      <c r="G1032" s="7" t="s">
        <v>4737</v>
      </c>
      <c r="H1032" s="4">
        <v>2021</v>
      </c>
      <c r="I1032" s="2">
        <v>2020</v>
      </c>
      <c r="J1032" s="2">
        <f ca="1">YEAR(TODAY())-Table1[[#This Row],[Release_year]]</f>
        <v>6</v>
      </c>
      <c r="K1032" s="2" t="s">
        <v>29</v>
      </c>
      <c r="L1032" s="2" t="str">
        <f>_xlfn.XLOOKUP(Table1[[#This Row],[Rating]],Ratings!A$2:A$15,Ratings!B$2:B$15)</f>
        <v>Teen</v>
      </c>
      <c r="M1032" s="2" t="str">
        <f>_xlfn.XLOOKUP(Table1[[#This Row],[Rating Category]],Recommendation!A$2:A$6,Recommendation!B$2:B$6)</f>
        <v>Guidance</v>
      </c>
      <c r="N1032" s="2">
        <v>98</v>
      </c>
      <c r="O1032" s="2" t="str" cm="1">
        <f t="array" ref="O1032">_xlfn.IFS(Table1[[#This Row],[Duration]]&lt;90,"Short",Table1[[#This Row],[Duration]]&lt;180,"Medium",Table1[[#This Row],[Duration]]&lt;=240,"Long",TRUE,"Seasons")</f>
        <v>Medium</v>
      </c>
      <c r="P1032" s="3" t="s">
        <v>63</v>
      </c>
    </row>
    <row r="1033" spans="1:16" ht="42">
      <c r="A1033" s="2" t="s">
        <v>4742</v>
      </c>
      <c r="B1033" s="2" t="s">
        <v>0</v>
      </c>
      <c r="C1033" s="3" t="s">
        <v>4743</v>
      </c>
      <c r="D1033" s="3" t="s">
        <v>4744</v>
      </c>
      <c r="E1033" s="3" t="s">
        <v>4745</v>
      </c>
      <c r="F1033" s="3" t="s">
        <v>13</v>
      </c>
      <c r="G1033" s="7" t="s">
        <v>4746</v>
      </c>
      <c r="H1033" s="4">
        <v>2021</v>
      </c>
      <c r="I1033" s="2">
        <v>2014</v>
      </c>
      <c r="J1033" s="2">
        <f ca="1">YEAR(TODAY())-Table1[[#This Row],[Release_year]]</f>
        <v>12</v>
      </c>
      <c r="K1033" s="2" t="s">
        <v>29</v>
      </c>
      <c r="L1033" s="2" t="str">
        <f>_xlfn.XLOOKUP(Table1[[#This Row],[Rating]],Ratings!A$2:A$15,Ratings!B$2:B$15)</f>
        <v>Teen</v>
      </c>
      <c r="M1033" s="2" t="str">
        <f>_xlfn.XLOOKUP(Table1[[#This Row],[Rating Category]],Recommendation!A$2:A$6,Recommendation!B$2:B$6)</f>
        <v>Guidance</v>
      </c>
      <c r="N1033" s="2">
        <v>130</v>
      </c>
      <c r="O1033" s="2" t="str" cm="1">
        <f t="array" ref="O1033">_xlfn.IFS(Table1[[#This Row],[Duration]]&lt;90,"Short",Table1[[#This Row],[Duration]]&lt;180,"Medium",Table1[[#This Row],[Duration]]&lt;=240,"Long",TRUE,"Seasons")</f>
        <v>Medium</v>
      </c>
      <c r="P1033" s="3" t="s">
        <v>206</v>
      </c>
    </row>
    <row r="1034" spans="1:16" ht="56">
      <c r="A1034" s="2" t="s">
        <v>4747</v>
      </c>
      <c r="B1034" s="2" t="s">
        <v>0</v>
      </c>
      <c r="C1034" s="3" t="s">
        <v>4748</v>
      </c>
      <c r="D1034" s="3" t="s">
        <v>3367</v>
      </c>
      <c r="E1034" s="3" t="s">
        <v>4749</v>
      </c>
      <c r="F1034" s="3" t="s">
        <v>215</v>
      </c>
      <c r="G1034" s="7" t="s">
        <v>4746</v>
      </c>
      <c r="H1034" s="4">
        <v>2021</v>
      </c>
      <c r="I1034" s="2">
        <v>2020</v>
      </c>
      <c r="J1034" s="2">
        <f ca="1">YEAR(TODAY())-Table1[[#This Row],[Release_year]]</f>
        <v>6</v>
      </c>
      <c r="K1034" s="2" t="s">
        <v>7</v>
      </c>
      <c r="L1034" s="2" t="str">
        <f>_xlfn.XLOOKUP(Table1[[#This Row],[Rating]],Ratings!A$2:A$15,Ratings!B$2:B$15)</f>
        <v>Adult</v>
      </c>
      <c r="M1034" s="2" t="str">
        <f>_xlfn.XLOOKUP(Table1[[#This Row],[Rating Category]],Recommendation!A$2:A$6,Recommendation!B$2:B$6)</f>
        <v>Restricted</v>
      </c>
      <c r="N1034" s="2">
        <v>96</v>
      </c>
      <c r="O1034" s="2" t="str" cm="1">
        <f t="array" ref="O1034">_xlfn.IFS(Table1[[#This Row],[Duration]]&lt;90,"Short",Table1[[#This Row],[Duration]]&lt;180,"Medium",Table1[[#This Row],[Duration]]&lt;=240,"Long",TRUE,"Seasons")</f>
        <v>Medium</v>
      </c>
      <c r="P1034" s="3" t="s">
        <v>1066</v>
      </c>
    </row>
    <row r="1035" spans="1:16" ht="42">
      <c r="A1035" s="2" t="s">
        <v>4750</v>
      </c>
      <c r="B1035" s="2" t="s">
        <v>0</v>
      </c>
      <c r="C1035" s="3" t="s">
        <v>4751</v>
      </c>
      <c r="D1035" s="3" t="s">
        <v>4752</v>
      </c>
      <c r="E1035" s="3" t="s">
        <v>4753</v>
      </c>
      <c r="F1035" s="3" t="s">
        <v>28</v>
      </c>
      <c r="G1035" s="7" t="s">
        <v>4746</v>
      </c>
      <c r="H1035" s="4">
        <v>2021</v>
      </c>
      <c r="I1035" s="2">
        <v>2020</v>
      </c>
      <c r="J1035" s="2">
        <f ca="1">YEAR(TODAY())-Table1[[#This Row],[Release_year]]</f>
        <v>6</v>
      </c>
      <c r="K1035" s="2" t="s">
        <v>58</v>
      </c>
      <c r="L1035" s="2" t="str">
        <f>_xlfn.XLOOKUP(Table1[[#This Row],[Rating]],Ratings!A$2:A$15,Ratings!B$2:B$15)</f>
        <v>Kids</v>
      </c>
      <c r="M1035" s="2" t="str">
        <f>_xlfn.XLOOKUP(Table1[[#This Row],[Rating Category]],Recommendation!A$2:A$6,Recommendation!B$2:B$6)</f>
        <v>Safe</v>
      </c>
      <c r="N1035" s="2">
        <v>61</v>
      </c>
      <c r="O1035" s="2" t="str" cm="1">
        <f t="array" ref="O1035">_xlfn.IFS(Table1[[#This Row],[Duration]]&lt;90,"Short",Table1[[#This Row],[Duration]]&lt;180,"Medium",Table1[[#This Row],[Duration]]&lt;=240,"Long",TRUE,"Seasons")</f>
        <v>Short</v>
      </c>
      <c r="P1035" s="3" t="s">
        <v>46</v>
      </c>
    </row>
    <row r="1036" spans="1:16" ht="56">
      <c r="A1036" s="2" t="s">
        <v>4754</v>
      </c>
      <c r="B1036" s="2" t="s">
        <v>0</v>
      </c>
      <c r="C1036" s="3" t="s">
        <v>4755</v>
      </c>
      <c r="D1036" s="3" t="s">
        <v>4756</v>
      </c>
      <c r="E1036" s="3" t="s">
        <v>4757</v>
      </c>
      <c r="F1036" s="3" t="s">
        <v>1</v>
      </c>
      <c r="G1036" s="7" t="s">
        <v>4746</v>
      </c>
      <c r="H1036" s="4">
        <v>2021</v>
      </c>
      <c r="I1036" s="2">
        <v>2020</v>
      </c>
      <c r="J1036" s="2">
        <f ca="1">YEAR(TODAY())-Table1[[#This Row],[Release_year]]</f>
        <v>6</v>
      </c>
      <c r="K1036" s="2" t="s">
        <v>7</v>
      </c>
      <c r="L1036" s="2" t="str">
        <f>_xlfn.XLOOKUP(Table1[[#This Row],[Rating]],Ratings!A$2:A$15,Ratings!B$2:B$15)</f>
        <v>Adult</v>
      </c>
      <c r="M1036" s="2" t="str">
        <f>_xlfn.XLOOKUP(Table1[[#This Row],[Rating Category]],Recommendation!A$2:A$6,Recommendation!B$2:B$6)</f>
        <v>Restricted</v>
      </c>
      <c r="N1036" s="2">
        <v>90</v>
      </c>
      <c r="O1036" s="2" t="str" cm="1">
        <f t="array" ref="O1036">_xlfn.IFS(Table1[[#This Row],[Duration]]&lt;90,"Short",Table1[[#This Row],[Duration]]&lt;180,"Medium",Table1[[#This Row],[Duration]]&lt;=240,"Long",TRUE,"Seasons")</f>
        <v>Medium</v>
      </c>
      <c r="P1036" s="3" t="s">
        <v>517</v>
      </c>
    </row>
    <row r="1037" spans="1:16" ht="42">
      <c r="A1037" s="2" t="s">
        <v>4759</v>
      </c>
      <c r="B1037" s="2" t="s">
        <v>0</v>
      </c>
      <c r="C1037" s="3" t="s">
        <v>4760</v>
      </c>
      <c r="D1037" s="3" t="s">
        <v>4761</v>
      </c>
      <c r="E1037" s="3" t="s">
        <v>4762</v>
      </c>
      <c r="F1037" s="3" t="s">
        <v>1</v>
      </c>
      <c r="G1037" s="7" t="s">
        <v>4758</v>
      </c>
      <c r="H1037" s="4">
        <v>2021</v>
      </c>
      <c r="I1037" s="2">
        <v>2020</v>
      </c>
      <c r="J1037" s="2">
        <f ca="1">YEAR(TODAY())-Table1[[#This Row],[Release_year]]</f>
        <v>6</v>
      </c>
      <c r="K1037" s="2" t="s">
        <v>124</v>
      </c>
      <c r="L1037" s="2" t="str">
        <f>_xlfn.XLOOKUP(Table1[[#This Row],[Rating]],Ratings!A$2:A$15,Ratings!B$2:B$15)</f>
        <v>Adult</v>
      </c>
      <c r="M1037" s="2" t="str">
        <f>_xlfn.XLOOKUP(Table1[[#This Row],[Rating Category]],Recommendation!A$2:A$6,Recommendation!B$2:B$6)</f>
        <v>Restricted</v>
      </c>
      <c r="N1037" s="2">
        <v>139</v>
      </c>
      <c r="O1037" s="2" t="str" cm="1">
        <f t="array" ref="O1037">_xlfn.IFS(Table1[[#This Row],[Duration]]&lt;90,"Short",Table1[[#This Row],[Duration]]&lt;180,"Medium",Table1[[#This Row],[Duration]]&lt;=240,"Long",TRUE,"Seasons")</f>
        <v>Medium</v>
      </c>
      <c r="P1037" s="3" t="s">
        <v>131</v>
      </c>
    </row>
    <row r="1038" spans="1:16" ht="42">
      <c r="A1038" s="2" t="s">
        <v>4763</v>
      </c>
      <c r="B1038" s="2" t="s">
        <v>0</v>
      </c>
      <c r="C1038" s="3" t="s">
        <v>4764</v>
      </c>
      <c r="D1038" s="3" t="s">
        <v>4765</v>
      </c>
      <c r="E1038" s="3" t="s">
        <v>4766</v>
      </c>
      <c r="F1038" s="3" t="s">
        <v>248</v>
      </c>
      <c r="G1038" s="7" t="s">
        <v>4758</v>
      </c>
      <c r="H1038" s="4">
        <v>2021</v>
      </c>
      <c r="I1038" s="2">
        <v>2020</v>
      </c>
      <c r="J1038" s="2">
        <f ca="1">YEAR(TODAY())-Table1[[#This Row],[Release_year]]</f>
        <v>6</v>
      </c>
      <c r="K1038" s="2" t="s">
        <v>7</v>
      </c>
      <c r="L1038" s="2" t="str">
        <f>_xlfn.XLOOKUP(Table1[[#This Row],[Rating]],Ratings!A$2:A$15,Ratings!B$2:B$15)</f>
        <v>Adult</v>
      </c>
      <c r="M1038" s="2" t="str">
        <f>_xlfn.XLOOKUP(Table1[[#This Row],[Rating Category]],Recommendation!A$2:A$6,Recommendation!B$2:B$6)</f>
        <v>Restricted</v>
      </c>
      <c r="N1038" s="2">
        <v>94</v>
      </c>
      <c r="O1038" s="2" t="str" cm="1">
        <f t="array" ref="O1038">_xlfn.IFS(Table1[[#This Row],[Duration]]&lt;90,"Short",Table1[[#This Row],[Duration]]&lt;180,"Medium",Table1[[#This Row],[Duration]]&lt;=240,"Long",TRUE,"Seasons")</f>
        <v>Medium</v>
      </c>
      <c r="P1038" s="3" t="s">
        <v>89</v>
      </c>
    </row>
    <row r="1039" spans="1:16" ht="56">
      <c r="A1039" s="2" t="s">
        <v>4767</v>
      </c>
      <c r="B1039" s="2" t="s">
        <v>0</v>
      </c>
      <c r="C1039" s="3" t="s">
        <v>4768</v>
      </c>
      <c r="D1039" s="3" t="s">
        <v>4769</v>
      </c>
      <c r="E1039" s="3" t="s">
        <v>4770</v>
      </c>
      <c r="F1039" s="3" t="s">
        <v>4771</v>
      </c>
      <c r="G1039" s="7" t="s">
        <v>4758</v>
      </c>
      <c r="H1039" s="4">
        <v>2021</v>
      </c>
      <c r="I1039" s="2">
        <v>2016</v>
      </c>
      <c r="J1039" s="2">
        <f ca="1">YEAR(TODAY())-Table1[[#This Row],[Release_year]]</f>
        <v>10</v>
      </c>
      <c r="K1039" s="2" t="s">
        <v>124</v>
      </c>
      <c r="L1039" s="2" t="str">
        <f>_xlfn.XLOOKUP(Table1[[#This Row],[Rating]],Ratings!A$2:A$15,Ratings!B$2:B$15)</f>
        <v>Adult</v>
      </c>
      <c r="M1039" s="2" t="str">
        <f>_xlfn.XLOOKUP(Table1[[#This Row],[Rating Category]],Recommendation!A$2:A$6,Recommendation!B$2:B$6)</f>
        <v>Restricted</v>
      </c>
      <c r="N1039" s="2">
        <v>92</v>
      </c>
      <c r="O1039" s="2" t="str" cm="1">
        <f t="array" ref="O1039">_xlfn.IFS(Table1[[#This Row],[Duration]]&lt;90,"Short",Table1[[#This Row],[Duration]]&lt;180,"Medium",Table1[[#This Row],[Duration]]&lt;=240,"Long",TRUE,"Seasons")</f>
        <v>Medium</v>
      </c>
      <c r="P1039" s="3" t="s">
        <v>384</v>
      </c>
    </row>
    <row r="1040" spans="1:16" ht="70">
      <c r="A1040" s="2" t="s">
        <v>4772</v>
      </c>
      <c r="B1040" s="2" t="s">
        <v>4</v>
      </c>
      <c r="C1040" s="3" t="s">
        <v>4773</v>
      </c>
      <c r="D1040" s="3" t="s">
        <v>4774</v>
      </c>
      <c r="E1040" s="3" t="s">
        <v>4775</v>
      </c>
      <c r="F1040" s="3" t="s">
        <v>28</v>
      </c>
      <c r="G1040" s="7" t="s">
        <v>4776</v>
      </c>
      <c r="H1040" s="4">
        <v>2021</v>
      </c>
      <c r="I1040" s="2">
        <v>2020</v>
      </c>
      <c r="J1040" s="2">
        <f ca="1">YEAR(TODAY())-Table1[[#This Row],[Release_year]]</f>
        <v>6</v>
      </c>
      <c r="K1040" s="2" t="s">
        <v>7</v>
      </c>
      <c r="L1040" s="2" t="str">
        <f>_xlfn.XLOOKUP(Table1[[#This Row],[Rating]],Ratings!A$2:A$15,Ratings!B$2:B$15)</f>
        <v>Adult</v>
      </c>
      <c r="M1040" s="2" t="str">
        <f>_xlfn.XLOOKUP(Table1[[#This Row],[Rating Category]],Recommendation!A$2:A$6,Recommendation!B$2:B$6)</f>
        <v>Restricted</v>
      </c>
      <c r="N1040" s="2" t="s">
        <v>30</v>
      </c>
      <c r="O1040" s="2" t="str" cm="1">
        <f t="array" ref="O1040">_xlfn.IFS(Table1[[#This Row],[Duration]]&lt;90,"Short",Table1[[#This Row],[Duration]]&lt;180,"Medium",Table1[[#This Row],[Duration]]&lt;=240,"Long",TRUE,"Seasons")</f>
        <v>Seasons</v>
      </c>
      <c r="P1040" s="3" t="s">
        <v>1166</v>
      </c>
    </row>
    <row r="1041" spans="1:16" ht="14">
      <c r="A1041" s="2" t="s">
        <v>4778</v>
      </c>
      <c r="B1041" s="2" t="s">
        <v>0</v>
      </c>
      <c r="C1041" s="3" t="s">
        <v>4779</v>
      </c>
      <c r="D1041" s="3" t="s">
        <v>4780</v>
      </c>
      <c r="E1041" s="3" t="s">
        <v>4781</v>
      </c>
      <c r="F1041" s="3" t="s">
        <v>28</v>
      </c>
      <c r="G1041" s="7" t="s">
        <v>4776</v>
      </c>
      <c r="H1041" s="4">
        <v>2021</v>
      </c>
      <c r="I1041" s="2">
        <v>2020</v>
      </c>
      <c r="J1041" s="2">
        <f ca="1">YEAR(TODAY())-Table1[[#This Row],[Release_year]]</f>
        <v>6</v>
      </c>
      <c r="K1041" s="2" t="s">
        <v>7</v>
      </c>
      <c r="L1041" s="2" t="str">
        <f>_xlfn.XLOOKUP(Table1[[#This Row],[Rating]],Ratings!A$2:A$15,Ratings!B$2:B$15)</f>
        <v>Adult</v>
      </c>
      <c r="M1041" s="2" t="str">
        <f>_xlfn.XLOOKUP(Table1[[#This Row],[Rating Category]],Recommendation!A$2:A$6,Recommendation!B$2:B$6)</f>
        <v>Restricted</v>
      </c>
      <c r="N1041" s="2">
        <v>63</v>
      </c>
      <c r="O1041" s="2" t="str" cm="1">
        <f t="array" ref="O1041">_xlfn.IFS(Table1[[#This Row],[Duration]]&lt;90,"Short",Table1[[#This Row],[Duration]]&lt;180,"Medium",Table1[[#This Row],[Duration]]&lt;=240,"Long",TRUE,"Seasons")</f>
        <v>Short</v>
      </c>
      <c r="P1041" s="3" t="s">
        <v>683</v>
      </c>
    </row>
    <row r="1042" spans="1:16" ht="56">
      <c r="A1042" s="2" t="s">
        <v>4782</v>
      </c>
      <c r="B1042" s="2" t="s">
        <v>0</v>
      </c>
      <c r="C1042" s="3" t="s">
        <v>4783</v>
      </c>
      <c r="D1042" s="3" t="s">
        <v>4784</v>
      </c>
      <c r="E1042" s="3" t="s">
        <v>4785</v>
      </c>
      <c r="F1042" s="3" t="s">
        <v>233</v>
      </c>
      <c r="G1042" s="7" t="s">
        <v>4776</v>
      </c>
      <c r="H1042" s="4">
        <v>2021</v>
      </c>
      <c r="I1042" s="2">
        <v>2002</v>
      </c>
      <c r="J1042" s="2">
        <f ca="1">YEAR(TODAY())-Table1[[#This Row],[Release_year]]</f>
        <v>24</v>
      </c>
      <c r="K1042" s="2" t="s">
        <v>124</v>
      </c>
      <c r="L1042" s="2" t="str">
        <f>_xlfn.XLOOKUP(Table1[[#This Row],[Rating]],Ratings!A$2:A$15,Ratings!B$2:B$15)</f>
        <v>Adult</v>
      </c>
      <c r="M1042" s="2" t="str">
        <f>_xlfn.XLOOKUP(Table1[[#This Row],[Rating Category]],Recommendation!A$2:A$6,Recommendation!B$2:B$6)</f>
        <v>Restricted</v>
      </c>
      <c r="N1042" s="2">
        <v>88</v>
      </c>
      <c r="O1042" s="2" t="str" cm="1">
        <f t="array" ref="O1042">_xlfn.IFS(Table1[[#This Row],[Duration]]&lt;90,"Short",Table1[[#This Row],[Duration]]&lt;180,"Medium",Table1[[#This Row],[Duration]]&lt;=240,"Long",TRUE,"Seasons")</f>
        <v>Short</v>
      </c>
      <c r="P1042" s="3" t="s">
        <v>608</v>
      </c>
    </row>
    <row r="1043" spans="1:16" ht="56">
      <c r="A1043" s="2" t="s">
        <v>4786</v>
      </c>
      <c r="B1043" s="2" t="s">
        <v>0</v>
      </c>
      <c r="C1043" s="3" t="s">
        <v>4787</v>
      </c>
      <c r="D1043" s="3" t="s">
        <v>221</v>
      </c>
      <c r="E1043" s="3" t="s">
        <v>4788</v>
      </c>
      <c r="F1043" s="3" t="s">
        <v>4789</v>
      </c>
      <c r="G1043" s="7" t="s">
        <v>4776</v>
      </c>
      <c r="H1043" s="4">
        <v>2021</v>
      </c>
      <c r="I1043" s="2">
        <v>2013</v>
      </c>
      <c r="J1043" s="2">
        <f ca="1">YEAR(TODAY())-Table1[[#This Row],[Release_year]]</f>
        <v>13</v>
      </c>
      <c r="K1043" s="2" t="s">
        <v>16</v>
      </c>
      <c r="L1043" s="2" t="str">
        <f>_xlfn.XLOOKUP(Table1[[#This Row],[Rating]],Ratings!A$2:A$15,Ratings!B$2:B$15)</f>
        <v>Family</v>
      </c>
      <c r="M1043" s="2" t="str">
        <f>_xlfn.XLOOKUP(Table1[[#This Row],[Rating Category]],Recommendation!A$2:A$6,Recommendation!B$2:B$6)</f>
        <v>Guidance</v>
      </c>
      <c r="N1043" s="2">
        <v>105</v>
      </c>
      <c r="O1043" s="2" t="str" cm="1">
        <f t="array" ref="O1043">_xlfn.IFS(Table1[[#This Row],[Duration]]&lt;90,"Short",Table1[[#This Row],[Duration]]&lt;180,"Medium",Table1[[#This Row],[Duration]]&lt;=240,"Long",TRUE,"Seasons")</f>
        <v>Medium</v>
      </c>
      <c r="P1043" s="3" t="s">
        <v>46</v>
      </c>
    </row>
    <row r="1044" spans="1:16" ht="56">
      <c r="A1044" s="2" t="s">
        <v>4790</v>
      </c>
      <c r="B1044" s="2" t="s">
        <v>0</v>
      </c>
      <c r="C1044" s="3" t="s">
        <v>4791</v>
      </c>
      <c r="D1044" s="3" t="s">
        <v>4792</v>
      </c>
      <c r="E1044" s="3" t="s">
        <v>4793</v>
      </c>
      <c r="F1044" s="3" t="s">
        <v>132</v>
      </c>
      <c r="G1044" s="7" t="s">
        <v>4794</v>
      </c>
      <c r="H1044" s="4">
        <v>2021</v>
      </c>
      <c r="I1044" s="2">
        <v>2018</v>
      </c>
      <c r="J1044" s="2">
        <f ca="1">YEAR(TODAY())-Table1[[#This Row],[Release_year]]</f>
        <v>8</v>
      </c>
      <c r="K1044" s="2" t="s">
        <v>7</v>
      </c>
      <c r="L1044" s="2" t="str">
        <f>_xlfn.XLOOKUP(Table1[[#This Row],[Rating]],Ratings!A$2:A$15,Ratings!B$2:B$15)</f>
        <v>Adult</v>
      </c>
      <c r="M1044" s="2" t="str">
        <f>_xlfn.XLOOKUP(Table1[[#This Row],[Rating Category]],Recommendation!A$2:A$6,Recommendation!B$2:B$6)</f>
        <v>Restricted</v>
      </c>
      <c r="N1044" s="2">
        <v>140</v>
      </c>
      <c r="O1044" s="2" t="str" cm="1">
        <f t="array" ref="O1044">_xlfn.IFS(Table1[[#This Row],[Duration]]&lt;90,"Short",Table1[[#This Row],[Duration]]&lt;180,"Medium",Table1[[#This Row],[Duration]]&lt;=240,"Long",TRUE,"Seasons")</f>
        <v>Medium</v>
      </c>
      <c r="P1044" s="3" t="s">
        <v>575</v>
      </c>
    </row>
    <row r="1045" spans="1:16" ht="112">
      <c r="A1045" s="2" t="s">
        <v>4796</v>
      </c>
      <c r="B1045" s="2" t="s">
        <v>0</v>
      </c>
      <c r="C1045" s="3" t="s">
        <v>4797</v>
      </c>
      <c r="D1045" s="3" t="s">
        <v>4798</v>
      </c>
      <c r="E1045" s="3" t="s">
        <v>4799</v>
      </c>
      <c r="F1045" s="3" t="s">
        <v>50</v>
      </c>
      <c r="G1045" s="7" t="s">
        <v>4795</v>
      </c>
      <c r="H1045" s="4">
        <v>2021</v>
      </c>
      <c r="I1045" s="2">
        <v>2020</v>
      </c>
      <c r="J1045" s="2">
        <f ca="1">YEAR(TODAY())-Table1[[#This Row],[Release_year]]</f>
        <v>6</v>
      </c>
      <c r="K1045" s="2" t="s">
        <v>29</v>
      </c>
      <c r="L1045" s="2" t="str">
        <f>_xlfn.XLOOKUP(Table1[[#This Row],[Rating]],Ratings!A$2:A$15,Ratings!B$2:B$15)</f>
        <v>Teen</v>
      </c>
      <c r="M1045" s="2" t="str">
        <f>_xlfn.XLOOKUP(Table1[[#This Row],[Rating Category]],Recommendation!A$2:A$6,Recommendation!B$2:B$6)</f>
        <v>Guidance</v>
      </c>
      <c r="N1045" s="2">
        <v>103</v>
      </c>
      <c r="O1045" s="2" t="str" cm="1">
        <f t="array" ref="O1045">_xlfn.IFS(Table1[[#This Row],[Duration]]&lt;90,"Short",Table1[[#This Row],[Duration]]&lt;180,"Medium",Table1[[#This Row],[Duration]]&lt;=240,"Long",TRUE,"Seasons")</f>
        <v>Medium</v>
      </c>
      <c r="P1045" s="3" t="s">
        <v>863</v>
      </c>
    </row>
    <row r="1046" spans="1:16" ht="56">
      <c r="A1046" s="2" t="s">
        <v>4800</v>
      </c>
      <c r="B1046" s="2" t="s">
        <v>0</v>
      </c>
      <c r="C1046" s="3" t="s">
        <v>4801</v>
      </c>
      <c r="D1046" s="3" t="s">
        <v>4802</v>
      </c>
      <c r="E1046" s="3" t="s">
        <v>4803</v>
      </c>
      <c r="F1046" s="3" t="s">
        <v>1</v>
      </c>
      <c r="G1046" s="7" t="s">
        <v>4795</v>
      </c>
      <c r="H1046" s="4">
        <v>2021</v>
      </c>
      <c r="I1046" s="2">
        <v>2014</v>
      </c>
      <c r="J1046" s="2">
        <f ca="1">YEAR(TODAY())-Table1[[#This Row],[Release_year]]</f>
        <v>12</v>
      </c>
      <c r="K1046" s="2" t="s">
        <v>16</v>
      </c>
      <c r="L1046" s="2" t="str">
        <f>_xlfn.XLOOKUP(Table1[[#This Row],[Rating]],Ratings!A$2:A$15,Ratings!B$2:B$15)</f>
        <v>Family</v>
      </c>
      <c r="M1046" s="2" t="str">
        <f>_xlfn.XLOOKUP(Table1[[#This Row],[Rating Category]],Recommendation!A$2:A$6,Recommendation!B$2:B$6)</f>
        <v>Guidance</v>
      </c>
      <c r="N1046" s="2">
        <v>102</v>
      </c>
      <c r="O1046" s="2" t="str" cm="1">
        <f t="array" ref="O1046">_xlfn.IFS(Table1[[#This Row],[Duration]]&lt;90,"Short",Table1[[#This Row],[Duration]]&lt;180,"Medium",Table1[[#This Row],[Duration]]&lt;=240,"Long",TRUE,"Seasons")</f>
        <v>Medium</v>
      </c>
      <c r="P1046" s="3" t="s">
        <v>17</v>
      </c>
    </row>
    <row r="1047" spans="1:16" ht="42">
      <c r="A1047" s="2" t="s">
        <v>4804</v>
      </c>
      <c r="B1047" s="2" t="s">
        <v>0</v>
      </c>
      <c r="C1047" s="3" t="s">
        <v>4805</v>
      </c>
      <c r="D1047" s="3" t="s">
        <v>4806</v>
      </c>
      <c r="E1047" s="3" t="s">
        <v>4807</v>
      </c>
      <c r="F1047" s="3" t="s">
        <v>4808</v>
      </c>
      <c r="G1047" s="7" t="s">
        <v>4795</v>
      </c>
      <c r="H1047" s="4">
        <v>2021</v>
      </c>
      <c r="I1047" s="2">
        <v>2020</v>
      </c>
      <c r="J1047" s="2">
        <f ca="1">YEAR(TODAY())-Table1[[#This Row],[Release_year]]</f>
        <v>6</v>
      </c>
      <c r="K1047" s="2" t="s">
        <v>87</v>
      </c>
      <c r="L1047" s="2" t="str">
        <f>_xlfn.XLOOKUP(Table1[[#This Row],[Rating]],Ratings!A$2:A$15,Ratings!B$2:B$15)</f>
        <v>Kids</v>
      </c>
      <c r="M1047" s="2" t="str">
        <f>_xlfn.XLOOKUP(Table1[[#This Row],[Rating Category]],Recommendation!A$2:A$6,Recommendation!B$2:B$6)</f>
        <v>Safe</v>
      </c>
      <c r="N1047" s="2">
        <v>93</v>
      </c>
      <c r="O1047" s="2" t="str" cm="1">
        <f t="array" ref="O1047">_xlfn.IFS(Table1[[#This Row],[Duration]]&lt;90,"Short",Table1[[#This Row],[Duration]]&lt;180,"Medium",Table1[[#This Row],[Duration]]&lt;=240,"Long",TRUE,"Seasons")</f>
        <v>Medium</v>
      </c>
      <c r="P1047" s="3" t="s">
        <v>46</v>
      </c>
    </row>
    <row r="1048" spans="1:16" ht="42">
      <c r="A1048" s="2" t="s">
        <v>4809</v>
      </c>
      <c r="B1048" s="2" t="s">
        <v>0</v>
      </c>
      <c r="C1048" s="3" t="s">
        <v>4810</v>
      </c>
      <c r="D1048" s="3" t="s">
        <v>4811</v>
      </c>
      <c r="E1048" s="3" t="s">
        <v>4812</v>
      </c>
      <c r="F1048" s="3" t="s">
        <v>13</v>
      </c>
      <c r="G1048" s="7" t="s">
        <v>4813</v>
      </c>
      <c r="H1048" s="4">
        <v>2021</v>
      </c>
      <c r="I1048" s="2">
        <v>2018</v>
      </c>
      <c r="J1048" s="2">
        <f ca="1">YEAR(TODAY())-Table1[[#This Row],[Release_year]]</f>
        <v>8</v>
      </c>
      <c r="K1048" s="2" t="s">
        <v>29</v>
      </c>
      <c r="L1048" s="2" t="str">
        <f>_xlfn.XLOOKUP(Table1[[#This Row],[Rating]],Ratings!A$2:A$15,Ratings!B$2:B$15)</f>
        <v>Teen</v>
      </c>
      <c r="M1048" s="2" t="str">
        <f>_xlfn.XLOOKUP(Table1[[#This Row],[Rating Category]],Recommendation!A$2:A$6,Recommendation!B$2:B$6)</f>
        <v>Guidance</v>
      </c>
      <c r="N1048" s="2">
        <v>133</v>
      </c>
      <c r="O1048" s="2" t="str" cm="1">
        <f t="array" ref="O1048">_xlfn.IFS(Table1[[#This Row],[Duration]]&lt;90,"Short",Table1[[#This Row],[Duration]]&lt;180,"Medium",Table1[[#This Row],[Duration]]&lt;=240,"Long",TRUE,"Seasons")</f>
        <v>Medium</v>
      </c>
      <c r="P1048" s="3" t="s">
        <v>89</v>
      </c>
    </row>
    <row r="1049" spans="1:16" ht="42">
      <c r="A1049" s="2" t="s">
        <v>4814</v>
      </c>
      <c r="B1049" s="2" t="s">
        <v>0</v>
      </c>
      <c r="C1049" s="3" t="s">
        <v>4815</v>
      </c>
      <c r="D1049" s="3" t="s">
        <v>4816</v>
      </c>
      <c r="E1049" s="3" t="s">
        <v>4817</v>
      </c>
      <c r="F1049" s="3" t="s">
        <v>13</v>
      </c>
      <c r="G1049" s="7" t="s">
        <v>4813</v>
      </c>
      <c r="H1049" s="4">
        <v>2021</v>
      </c>
      <c r="I1049" s="2">
        <v>2018</v>
      </c>
      <c r="J1049" s="2">
        <f ca="1">YEAR(TODAY())-Table1[[#This Row],[Release_year]]</f>
        <v>8</v>
      </c>
      <c r="K1049" s="2" t="s">
        <v>29</v>
      </c>
      <c r="L1049" s="2" t="str">
        <f>_xlfn.XLOOKUP(Table1[[#This Row],[Rating]],Ratings!A$2:A$15,Ratings!B$2:B$15)</f>
        <v>Teen</v>
      </c>
      <c r="M1049" s="2" t="str">
        <f>_xlfn.XLOOKUP(Table1[[#This Row],[Rating Category]],Recommendation!A$2:A$6,Recommendation!B$2:B$6)</f>
        <v>Guidance</v>
      </c>
      <c r="N1049" s="2">
        <v>157</v>
      </c>
      <c r="O1049" s="2" t="str" cm="1">
        <f t="array" ref="O1049">_xlfn.IFS(Table1[[#This Row],[Duration]]&lt;90,"Short",Table1[[#This Row],[Duration]]&lt;180,"Medium",Table1[[#This Row],[Duration]]&lt;=240,"Long",TRUE,"Seasons")</f>
        <v>Medium</v>
      </c>
      <c r="P1049" s="3" t="s">
        <v>43</v>
      </c>
    </row>
    <row r="1050" spans="1:16" ht="42">
      <c r="A1050" s="2" t="s">
        <v>4818</v>
      </c>
      <c r="B1050" s="2" t="s">
        <v>0</v>
      </c>
      <c r="C1050" s="3" t="s">
        <v>4819</v>
      </c>
      <c r="D1050" s="3" t="s">
        <v>4820</v>
      </c>
      <c r="E1050" s="3" t="s">
        <v>4821</v>
      </c>
      <c r="F1050" s="3" t="s">
        <v>13</v>
      </c>
      <c r="G1050" s="7" t="s">
        <v>4813</v>
      </c>
      <c r="H1050" s="4">
        <v>2021</v>
      </c>
      <c r="I1050" s="2">
        <v>2019</v>
      </c>
      <c r="J1050" s="2">
        <f ca="1">YEAR(TODAY())-Table1[[#This Row],[Release_year]]</f>
        <v>7</v>
      </c>
      <c r="K1050" s="2" t="s">
        <v>29</v>
      </c>
      <c r="L1050" s="2" t="str">
        <f>_xlfn.XLOOKUP(Table1[[#This Row],[Rating]],Ratings!A$2:A$15,Ratings!B$2:B$15)</f>
        <v>Teen</v>
      </c>
      <c r="M1050" s="2" t="str">
        <f>_xlfn.XLOOKUP(Table1[[#This Row],[Rating Category]],Recommendation!A$2:A$6,Recommendation!B$2:B$6)</f>
        <v>Guidance</v>
      </c>
      <c r="N1050" s="2">
        <v>116</v>
      </c>
      <c r="O1050" s="2" t="str" cm="1">
        <f t="array" ref="O1050">_xlfn.IFS(Table1[[#This Row],[Duration]]&lt;90,"Short",Table1[[#This Row],[Duration]]&lt;180,"Medium",Table1[[#This Row],[Duration]]&lt;=240,"Long",TRUE,"Seasons")</f>
        <v>Medium</v>
      </c>
      <c r="P1050" s="3" t="s">
        <v>43</v>
      </c>
    </row>
    <row r="1051" spans="1:16" ht="42">
      <c r="A1051" s="2" t="s">
        <v>4822</v>
      </c>
      <c r="B1051" s="2" t="s">
        <v>0</v>
      </c>
      <c r="C1051" s="3" t="s">
        <v>4823</v>
      </c>
      <c r="D1051" s="3" t="s">
        <v>4820</v>
      </c>
      <c r="E1051" s="3" t="s">
        <v>4824</v>
      </c>
      <c r="F1051" s="3" t="s">
        <v>13</v>
      </c>
      <c r="G1051" s="7" t="s">
        <v>4813</v>
      </c>
      <c r="H1051" s="4">
        <v>2021</v>
      </c>
      <c r="I1051" s="2">
        <v>2019</v>
      </c>
      <c r="J1051" s="2">
        <f ca="1">YEAR(TODAY())-Table1[[#This Row],[Release_year]]</f>
        <v>7</v>
      </c>
      <c r="K1051" s="2" t="s">
        <v>45</v>
      </c>
      <c r="L1051" s="2" t="str">
        <f>_xlfn.XLOOKUP(Table1[[#This Row],[Rating]],Ratings!A$2:A$15,Ratings!B$2:B$15)</f>
        <v>Family</v>
      </c>
      <c r="M1051" s="2" t="str">
        <f>_xlfn.XLOOKUP(Table1[[#This Row],[Rating Category]],Recommendation!A$2:A$6,Recommendation!B$2:B$6)</f>
        <v>Guidance</v>
      </c>
      <c r="N1051" s="2">
        <v>112</v>
      </c>
      <c r="O1051" s="2" t="str" cm="1">
        <f t="array" ref="O1051">_xlfn.IFS(Table1[[#This Row],[Duration]]&lt;90,"Short",Table1[[#This Row],[Duration]]&lt;180,"Medium",Table1[[#This Row],[Duration]]&lt;=240,"Long",TRUE,"Seasons")</f>
        <v>Medium</v>
      </c>
      <c r="P1051" s="3" t="s">
        <v>43</v>
      </c>
    </row>
    <row r="1052" spans="1:16" ht="42">
      <c r="A1052" s="2" t="s">
        <v>4825</v>
      </c>
      <c r="B1052" s="2" t="s">
        <v>0</v>
      </c>
      <c r="C1052" s="3" t="s">
        <v>4826</v>
      </c>
      <c r="D1052" s="3" t="s">
        <v>4827</v>
      </c>
      <c r="E1052" s="3" t="s">
        <v>4828</v>
      </c>
      <c r="F1052" s="3" t="s">
        <v>13</v>
      </c>
      <c r="G1052" s="7" t="s">
        <v>4813</v>
      </c>
      <c r="H1052" s="4">
        <v>2021</v>
      </c>
      <c r="I1052" s="2">
        <v>2018</v>
      </c>
      <c r="J1052" s="2">
        <f ca="1">YEAR(TODAY())-Table1[[#This Row],[Release_year]]</f>
        <v>8</v>
      </c>
      <c r="K1052" s="2" t="s">
        <v>45</v>
      </c>
      <c r="L1052" s="2" t="str">
        <f>_xlfn.XLOOKUP(Table1[[#This Row],[Rating]],Ratings!A$2:A$15,Ratings!B$2:B$15)</f>
        <v>Family</v>
      </c>
      <c r="M1052" s="2" t="str">
        <f>_xlfn.XLOOKUP(Table1[[#This Row],[Rating Category]],Recommendation!A$2:A$6,Recommendation!B$2:B$6)</f>
        <v>Guidance</v>
      </c>
      <c r="N1052" s="2">
        <v>96</v>
      </c>
      <c r="O1052" s="2" t="str" cm="1">
        <f t="array" ref="O1052">_xlfn.IFS(Table1[[#This Row],[Duration]]&lt;90,"Short",Table1[[#This Row],[Duration]]&lt;180,"Medium",Table1[[#This Row],[Duration]]&lt;=240,"Long",TRUE,"Seasons")</f>
        <v>Medium</v>
      </c>
      <c r="P1052" s="3" t="s">
        <v>192</v>
      </c>
    </row>
    <row r="1053" spans="1:16" ht="56">
      <c r="A1053" s="2" t="s">
        <v>4829</v>
      </c>
      <c r="B1053" s="2" t="s">
        <v>0</v>
      </c>
      <c r="C1053" s="3" t="s">
        <v>4830</v>
      </c>
      <c r="D1053" s="3" t="s">
        <v>4831</v>
      </c>
      <c r="E1053" s="3" t="s">
        <v>4832</v>
      </c>
      <c r="F1053" s="3" t="s">
        <v>13</v>
      </c>
      <c r="G1053" s="7" t="s">
        <v>4813</v>
      </c>
      <c r="H1053" s="4">
        <v>2021</v>
      </c>
      <c r="I1053" s="2">
        <v>2017</v>
      </c>
      <c r="J1053" s="2">
        <f ca="1">YEAR(TODAY())-Table1[[#This Row],[Release_year]]</f>
        <v>9</v>
      </c>
      <c r="K1053" s="2" t="s">
        <v>181</v>
      </c>
      <c r="L1053" s="2" t="str">
        <f>_xlfn.XLOOKUP(Table1[[#This Row],[Rating]],Ratings!A$2:A$15,Ratings!B$2:B$15)</f>
        <v>Family</v>
      </c>
      <c r="M1053" s="2" t="str">
        <f>_xlfn.XLOOKUP(Table1[[#This Row],[Rating Category]],Recommendation!A$2:A$6,Recommendation!B$2:B$6)</f>
        <v>Guidance</v>
      </c>
      <c r="N1053" s="2">
        <v>127</v>
      </c>
      <c r="O1053" s="2" t="str" cm="1">
        <f t="array" ref="O1053">_xlfn.IFS(Table1[[#This Row],[Duration]]&lt;90,"Short",Table1[[#This Row],[Duration]]&lt;180,"Medium",Table1[[#This Row],[Duration]]&lt;=240,"Long",TRUE,"Seasons")</f>
        <v>Medium</v>
      </c>
      <c r="P1053" s="3" t="s">
        <v>1083</v>
      </c>
    </row>
    <row r="1054" spans="1:16" ht="56">
      <c r="A1054" s="2" t="s">
        <v>4833</v>
      </c>
      <c r="B1054" s="2" t="s">
        <v>4</v>
      </c>
      <c r="C1054" s="3" t="s">
        <v>4834</v>
      </c>
      <c r="D1054" s="3" t="s">
        <v>4835</v>
      </c>
      <c r="E1054" s="3" t="s">
        <v>4836</v>
      </c>
      <c r="F1054" s="3" t="s">
        <v>1</v>
      </c>
      <c r="G1054" s="7" t="s">
        <v>4813</v>
      </c>
      <c r="H1054" s="4">
        <v>2021</v>
      </c>
      <c r="I1054" s="2">
        <v>2020</v>
      </c>
      <c r="J1054" s="2">
        <f ca="1">YEAR(TODAY())-Table1[[#This Row],[Release_year]]</f>
        <v>6</v>
      </c>
      <c r="K1054" s="2" t="s">
        <v>181</v>
      </c>
      <c r="L1054" s="2" t="str">
        <f>_xlfn.XLOOKUP(Table1[[#This Row],[Rating]],Ratings!A$2:A$15,Ratings!B$2:B$15)</f>
        <v>Family</v>
      </c>
      <c r="M1054" s="2" t="str">
        <f>_xlfn.XLOOKUP(Table1[[#This Row],[Rating Category]],Recommendation!A$2:A$6,Recommendation!B$2:B$6)</f>
        <v>Guidance</v>
      </c>
      <c r="N1054" s="2" t="s">
        <v>11</v>
      </c>
      <c r="O1054" s="2" t="str" cm="1">
        <f t="array" ref="O1054">_xlfn.IFS(Table1[[#This Row],[Duration]]&lt;90,"Short",Table1[[#This Row],[Duration]]&lt;180,"Medium",Table1[[#This Row],[Duration]]&lt;=240,"Long",TRUE,"Seasons")</f>
        <v>Seasons</v>
      </c>
      <c r="P1054" s="3" t="s">
        <v>92</v>
      </c>
    </row>
    <row r="1055" spans="1:16" ht="56">
      <c r="A1055" s="2" t="s">
        <v>4837</v>
      </c>
      <c r="B1055" s="2" t="s">
        <v>0</v>
      </c>
      <c r="C1055" s="3" t="s">
        <v>4838</v>
      </c>
      <c r="D1055" s="3" t="s">
        <v>4839</v>
      </c>
      <c r="E1055" s="3" t="s">
        <v>4840</v>
      </c>
      <c r="F1055" s="3" t="s">
        <v>13</v>
      </c>
      <c r="G1055" s="7" t="s">
        <v>4813</v>
      </c>
      <c r="H1055" s="4">
        <v>2021</v>
      </c>
      <c r="I1055" s="2">
        <v>2019</v>
      </c>
      <c r="J1055" s="2">
        <f ca="1">YEAR(TODAY())-Table1[[#This Row],[Release_year]]</f>
        <v>7</v>
      </c>
      <c r="K1055" s="2" t="s">
        <v>7</v>
      </c>
      <c r="L1055" s="2" t="str">
        <f>_xlfn.XLOOKUP(Table1[[#This Row],[Rating]],Ratings!A$2:A$15,Ratings!B$2:B$15)</f>
        <v>Adult</v>
      </c>
      <c r="M1055" s="2" t="str">
        <f>_xlfn.XLOOKUP(Table1[[#This Row],[Rating Category]],Recommendation!A$2:A$6,Recommendation!B$2:B$6)</f>
        <v>Restricted</v>
      </c>
      <c r="N1055" s="2">
        <v>130</v>
      </c>
      <c r="O1055" s="2" t="str" cm="1">
        <f t="array" ref="O1055">_xlfn.IFS(Table1[[#This Row],[Duration]]&lt;90,"Short",Table1[[#This Row],[Duration]]&lt;180,"Medium",Table1[[#This Row],[Duration]]&lt;=240,"Long",TRUE,"Seasons")</f>
        <v>Medium</v>
      </c>
      <c r="P1055" s="3" t="s">
        <v>218</v>
      </c>
    </row>
    <row r="1056" spans="1:16" ht="56">
      <c r="A1056" s="2" t="s">
        <v>4841</v>
      </c>
      <c r="B1056" s="2" t="s">
        <v>0</v>
      </c>
      <c r="C1056" s="3" t="s">
        <v>4842</v>
      </c>
      <c r="D1056" s="3" t="s">
        <v>2195</v>
      </c>
      <c r="E1056" s="3" t="s">
        <v>4843</v>
      </c>
      <c r="F1056" s="3" t="s">
        <v>53</v>
      </c>
      <c r="G1056" s="7" t="s">
        <v>4813</v>
      </c>
      <c r="H1056" s="4">
        <v>2021</v>
      </c>
      <c r="I1056" s="2">
        <v>2018</v>
      </c>
      <c r="J1056" s="2">
        <f ca="1">YEAR(TODAY())-Table1[[#This Row],[Release_year]]</f>
        <v>8</v>
      </c>
      <c r="K1056" s="2" t="s">
        <v>7</v>
      </c>
      <c r="L1056" s="2" t="str">
        <f>_xlfn.XLOOKUP(Table1[[#This Row],[Rating]],Ratings!A$2:A$15,Ratings!B$2:B$15)</f>
        <v>Adult</v>
      </c>
      <c r="M1056" s="2" t="str">
        <f>_xlfn.XLOOKUP(Table1[[#This Row],[Rating Category]],Recommendation!A$2:A$6,Recommendation!B$2:B$6)</f>
        <v>Restricted</v>
      </c>
      <c r="N1056" s="2">
        <v>93</v>
      </c>
      <c r="O1056" s="2" t="str" cm="1">
        <f t="array" ref="O1056">_xlfn.IFS(Table1[[#This Row],[Duration]]&lt;90,"Short",Table1[[#This Row],[Duration]]&lt;180,"Medium",Table1[[#This Row],[Duration]]&lt;=240,"Long",TRUE,"Seasons")</f>
        <v>Medium</v>
      </c>
      <c r="P1056" s="3" t="s">
        <v>63</v>
      </c>
    </row>
    <row r="1057" spans="1:16" ht="42">
      <c r="A1057" s="2" t="s">
        <v>4844</v>
      </c>
      <c r="B1057" s="2" t="s">
        <v>0</v>
      </c>
      <c r="C1057" s="3" t="s">
        <v>4845</v>
      </c>
      <c r="D1057" s="3" t="s">
        <v>4846</v>
      </c>
      <c r="E1057" s="3" t="s">
        <v>4847</v>
      </c>
      <c r="F1057" s="3" t="s">
        <v>13</v>
      </c>
      <c r="G1057" s="7" t="s">
        <v>4813</v>
      </c>
      <c r="H1057" s="4">
        <v>2021</v>
      </c>
      <c r="I1057" s="2">
        <v>2016</v>
      </c>
      <c r="J1057" s="2">
        <f ca="1">YEAR(TODAY())-Table1[[#This Row],[Release_year]]</f>
        <v>10</v>
      </c>
      <c r="K1057" s="2" t="s">
        <v>29</v>
      </c>
      <c r="L1057" s="2" t="str">
        <f>_xlfn.XLOOKUP(Table1[[#This Row],[Rating]],Ratings!A$2:A$15,Ratings!B$2:B$15)</f>
        <v>Teen</v>
      </c>
      <c r="M1057" s="2" t="str">
        <f>_xlfn.XLOOKUP(Table1[[#This Row],[Rating Category]],Recommendation!A$2:A$6,Recommendation!B$2:B$6)</f>
        <v>Guidance</v>
      </c>
      <c r="N1057" s="2">
        <v>138</v>
      </c>
      <c r="O1057" s="2" t="str" cm="1">
        <f t="array" ref="O1057">_xlfn.IFS(Table1[[#This Row],[Duration]]&lt;90,"Short",Table1[[#This Row],[Duration]]&lt;180,"Medium",Table1[[#This Row],[Duration]]&lt;=240,"Long",TRUE,"Seasons")</f>
        <v>Medium</v>
      </c>
      <c r="P1057" s="3" t="s">
        <v>192</v>
      </c>
    </row>
    <row r="1058" spans="1:16" ht="56">
      <c r="A1058" s="2" t="s">
        <v>4848</v>
      </c>
      <c r="B1058" s="2" t="s">
        <v>0</v>
      </c>
      <c r="C1058" s="3" t="s">
        <v>4849</v>
      </c>
      <c r="D1058" s="3" t="s">
        <v>4850</v>
      </c>
      <c r="E1058" s="3" t="s">
        <v>4851</v>
      </c>
      <c r="F1058" s="3" t="s">
        <v>13</v>
      </c>
      <c r="G1058" s="7" t="s">
        <v>4813</v>
      </c>
      <c r="H1058" s="4">
        <v>2021</v>
      </c>
      <c r="I1058" s="2">
        <v>2016</v>
      </c>
      <c r="J1058" s="2">
        <f ca="1">YEAR(TODAY())-Table1[[#This Row],[Release_year]]</f>
        <v>10</v>
      </c>
      <c r="K1058" s="2" t="s">
        <v>29</v>
      </c>
      <c r="L1058" s="2" t="str">
        <f>_xlfn.XLOOKUP(Table1[[#This Row],[Rating]],Ratings!A$2:A$15,Ratings!B$2:B$15)</f>
        <v>Teen</v>
      </c>
      <c r="M1058" s="2" t="str">
        <f>_xlfn.XLOOKUP(Table1[[#This Row],[Rating Category]],Recommendation!A$2:A$6,Recommendation!B$2:B$6)</f>
        <v>Guidance</v>
      </c>
      <c r="N1058" s="2">
        <v>138</v>
      </c>
      <c r="O1058" s="2" t="str" cm="1">
        <f t="array" ref="O1058">_xlfn.IFS(Table1[[#This Row],[Duration]]&lt;90,"Short",Table1[[#This Row],[Duration]]&lt;180,"Medium",Table1[[#This Row],[Duration]]&lt;=240,"Long",TRUE,"Seasons")</f>
        <v>Medium</v>
      </c>
      <c r="P1058" s="3" t="s">
        <v>192</v>
      </c>
    </row>
    <row r="1059" spans="1:16" ht="42">
      <c r="A1059" s="2" t="s">
        <v>4852</v>
      </c>
      <c r="B1059" s="2" t="s">
        <v>0</v>
      </c>
      <c r="C1059" s="3" t="s">
        <v>4853</v>
      </c>
      <c r="D1059" s="3" t="s">
        <v>4854</v>
      </c>
      <c r="E1059" s="3" t="s">
        <v>4855</v>
      </c>
      <c r="F1059" s="3" t="s">
        <v>1064</v>
      </c>
      <c r="G1059" s="7" t="s">
        <v>4813</v>
      </c>
      <c r="H1059" s="4">
        <v>2021</v>
      </c>
      <c r="I1059" s="2">
        <v>2017</v>
      </c>
      <c r="J1059" s="2">
        <f ca="1">YEAR(TODAY())-Table1[[#This Row],[Release_year]]</f>
        <v>9</v>
      </c>
      <c r="K1059" s="2" t="s">
        <v>181</v>
      </c>
      <c r="L1059" s="2" t="str">
        <f>_xlfn.XLOOKUP(Table1[[#This Row],[Rating]],Ratings!A$2:A$15,Ratings!B$2:B$15)</f>
        <v>Family</v>
      </c>
      <c r="M1059" s="2" t="str">
        <f>_xlfn.XLOOKUP(Table1[[#This Row],[Rating Category]],Recommendation!A$2:A$6,Recommendation!B$2:B$6)</f>
        <v>Guidance</v>
      </c>
      <c r="N1059" s="2">
        <v>92</v>
      </c>
      <c r="O1059" s="2" t="str" cm="1">
        <f t="array" ref="O1059">_xlfn.IFS(Table1[[#This Row],[Duration]]&lt;90,"Short",Table1[[#This Row],[Duration]]&lt;180,"Medium",Table1[[#This Row],[Duration]]&lt;=240,"Long",TRUE,"Seasons")</f>
        <v>Medium</v>
      </c>
      <c r="P1059" s="3" t="s">
        <v>17</v>
      </c>
    </row>
    <row r="1060" spans="1:16" ht="42">
      <c r="A1060" s="2" t="s">
        <v>4856</v>
      </c>
      <c r="B1060" s="2" t="s">
        <v>0</v>
      </c>
      <c r="C1060" s="3" t="s">
        <v>4857</v>
      </c>
      <c r="D1060" s="3" t="s">
        <v>4858</v>
      </c>
      <c r="E1060" s="3" t="s">
        <v>4859</v>
      </c>
      <c r="F1060" s="3" t="s">
        <v>1155</v>
      </c>
      <c r="G1060" s="7" t="s">
        <v>4813</v>
      </c>
      <c r="H1060" s="4">
        <v>2021</v>
      </c>
      <c r="I1060" s="2">
        <v>2018</v>
      </c>
      <c r="J1060" s="2">
        <f ca="1">YEAR(TODAY())-Table1[[#This Row],[Release_year]]</f>
        <v>8</v>
      </c>
      <c r="K1060" s="2" t="s">
        <v>29</v>
      </c>
      <c r="L1060" s="2" t="str">
        <f>_xlfn.XLOOKUP(Table1[[#This Row],[Rating]],Ratings!A$2:A$15,Ratings!B$2:B$15)</f>
        <v>Teen</v>
      </c>
      <c r="M1060" s="2" t="str">
        <f>_xlfn.XLOOKUP(Table1[[#This Row],[Rating Category]],Recommendation!A$2:A$6,Recommendation!B$2:B$6)</f>
        <v>Guidance</v>
      </c>
      <c r="N1060" s="2">
        <v>110</v>
      </c>
      <c r="O1060" s="2" t="str" cm="1">
        <f t="array" ref="O1060">_xlfn.IFS(Table1[[#This Row],[Duration]]&lt;90,"Short",Table1[[#This Row],[Duration]]&lt;180,"Medium",Table1[[#This Row],[Duration]]&lt;=240,"Long",TRUE,"Seasons")</f>
        <v>Medium</v>
      </c>
      <c r="P1060" s="3" t="s">
        <v>89</v>
      </c>
    </row>
    <row r="1061" spans="1:16" ht="42">
      <c r="A1061" s="2" t="s">
        <v>4860</v>
      </c>
      <c r="B1061" s="2" t="s">
        <v>0</v>
      </c>
      <c r="C1061" s="3" t="s">
        <v>4861</v>
      </c>
      <c r="D1061" s="3" t="s">
        <v>1225</v>
      </c>
      <c r="E1061" s="3" t="s">
        <v>4862</v>
      </c>
      <c r="F1061" s="3" t="s">
        <v>1</v>
      </c>
      <c r="G1061" s="7" t="s">
        <v>4813</v>
      </c>
      <c r="H1061" s="4">
        <v>2021</v>
      </c>
      <c r="I1061" s="2">
        <v>2020</v>
      </c>
      <c r="J1061" s="2">
        <f ca="1">YEAR(TODAY())-Table1[[#This Row],[Release_year]]</f>
        <v>6</v>
      </c>
      <c r="K1061" s="2" t="s">
        <v>7</v>
      </c>
      <c r="L1061" s="2" t="str">
        <f>_xlfn.XLOOKUP(Table1[[#This Row],[Rating]],Ratings!A$2:A$15,Ratings!B$2:B$15)</f>
        <v>Adult</v>
      </c>
      <c r="M1061" s="2" t="str">
        <f>_xlfn.XLOOKUP(Table1[[#This Row],[Rating Category]],Recommendation!A$2:A$6,Recommendation!B$2:B$6)</f>
        <v>Restricted</v>
      </c>
      <c r="N1061" s="2">
        <v>102</v>
      </c>
      <c r="O1061" s="2" t="str" cm="1">
        <f t="array" ref="O1061">_xlfn.IFS(Table1[[#This Row],[Duration]]&lt;90,"Short",Table1[[#This Row],[Duration]]&lt;180,"Medium",Table1[[#This Row],[Duration]]&lt;=240,"Long",TRUE,"Seasons")</f>
        <v>Medium</v>
      </c>
      <c r="P1061" s="3" t="s">
        <v>1580</v>
      </c>
    </row>
    <row r="1062" spans="1:16" ht="42">
      <c r="A1062" s="2" t="s">
        <v>4863</v>
      </c>
      <c r="B1062" s="2" t="s">
        <v>0</v>
      </c>
      <c r="C1062" s="3" t="s">
        <v>4864</v>
      </c>
      <c r="D1062" s="3" t="s">
        <v>4865</v>
      </c>
      <c r="E1062" s="3" t="s">
        <v>4866</v>
      </c>
      <c r="F1062" s="3" t="s">
        <v>13</v>
      </c>
      <c r="G1062" s="7" t="s">
        <v>4867</v>
      </c>
      <c r="H1062" s="4">
        <v>2021</v>
      </c>
      <c r="I1062" s="2">
        <v>2020</v>
      </c>
      <c r="J1062" s="2">
        <f ca="1">YEAR(TODAY())-Table1[[#This Row],[Release_year]]</f>
        <v>6</v>
      </c>
      <c r="K1062" s="2" t="s">
        <v>29</v>
      </c>
      <c r="L1062" s="2" t="str">
        <f>_xlfn.XLOOKUP(Table1[[#This Row],[Rating]],Ratings!A$2:A$15,Ratings!B$2:B$15)</f>
        <v>Teen</v>
      </c>
      <c r="M1062" s="2" t="str">
        <f>_xlfn.XLOOKUP(Table1[[#This Row],[Rating Category]],Recommendation!A$2:A$6,Recommendation!B$2:B$6)</f>
        <v>Guidance</v>
      </c>
      <c r="N1062" s="2">
        <v>113</v>
      </c>
      <c r="O1062" s="2" t="str" cm="1">
        <f t="array" ref="O1062">_xlfn.IFS(Table1[[#This Row],[Duration]]&lt;90,"Short",Table1[[#This Row],[Duration]]&lt;180,"Medium",Table1[[#This Row],[Duration]]&lt;=240,"Long",TRUE,"Seasons")</f>
        <v>Medium</v>
      </c>
      <c r="P1062" s="3" t="s">
        <v>269</v>
      </c>
    </row>
    <row r="1063" spans="1:16" ht="56">
      <c r="A1063" s="2" t="s">
        <v>4868</v>
      </c>
      <c r="B1063" s="2" t="s">
        <v>0</v>
      </c>
      <c r="C1063" s="3" t="s">
        <v>4869</v>
      </c>
      <c r="D1063" s="3" t="s">
        <v>4870</v>
      </c>
      <c r="E1063" s="3" t="s">
        <v>4871</v>
      </c>
      <c r="F1063" s="3" t="s">
        <v>215</v>
      </c>
      <c r="G1063" s="7" t="s">
        <v>4867</v>
      </c>
      <c r="H1063" s="4">
        <v>2021</v>
      </c>
      <c r="I1063" s="2">
        <v>2020</v>
      </c>
      <c r="J1063" s="2">
        <f ca="1">YEAR(TODAY())-Table1[[#This Row],[Release_year]]</f>
        <v>6</v>
      </c>
      <c r="K1063" s="2" t="s">
        <v>7</v>
      </c>
      <c r="L1063" s="2" t="str">
        <f>_xlfn.XLOOKUP(Table1[[#This Row],[Rating]],Ratings!A$2:A$15,Ratings!B$2:B$15)</f>
        <v>Adult</v>
      </c>
      <c r="M1063" s="2" t="str">
        <f>_xlfn.XLOOKUP(Table1[[#This Row],[Rating Category]],Recommendation!A$2:A$6,Recommendation!B$2:B$6)</f>
        <v>Restricted</v>
      </c>
      <c r="N1063" s="2">
        <v>96</v>
      </c>
      <c r="O1063" s="2" t="str" cm="1">
        <f t="array" ref="O1063">_xlfn.IFS(Table1[[#This Row],[Duration]]&lt;90,"Short",Table1[[#This Row],[Duration]]&lt;180,"Medium",Table1[[#This Row],[Duration]]&lt;=240,"Long",TRUE,"Seasons")</f>
        <v>Medium</v>
      </c>
      <c r="P1063" s="3" t="s">
        <v>43</v>
      </c>
    </row>
    <row r="1064" spans="1:16" ht="56">
      <c r="A1064" s="2" t="s">
        <v>4872</v>
      </c>
      <c r="B1064" s="2" t="s">
        <v>0</v>
      </c>
      <c r="C1064" s="3" t="s">
        <v>4873</v>
      </c>
      <c r="D1064" s="3" t="s">
        <v>4874</v>
      </c>
      <c r="E1064" s="3" t="s">
        <v>4875</v>
      </c>
      <c r="F1064" s="3" t="s">
        <v>670</v>
      </c>
      <c r="G1064" s="7" t="s">
        <v>4867</v>
      </c>
      <c r="H1064" s="4">
        <v>2021</v>
      </c>
      <c r="I1064" s="2">
        <v>2020</v>
      </c>
      <c r="J1064" s="2">
        <f ca="1">YEAR(TODAY())-Table1[[#This Row],[Release_year]]</f>
        <v>6</v>
      </c>
      <c r="K1064" s="2" t="s">
        <v>29</v>
      </c>
      <c r="L1064" s="2" t="str">
        <f>_xlfn.XLOOKUP(Table1[[#This Row],[Rating]],Ratings!A$2:A$15,Ratings!B$2:B$15)</f>
        <v>Teen</v>
      </c>
      <c r="M1064" s="2" t="str">
        <f>_xlfn.XLOOKUP(Table1[[#This Row],[Rating Category]],Recommendation!A$2:A$6,Recommendation!B$2:B$6)</f>
        <v>Guidance</v>
      </c>
      <c r="N1064" s="2">
        <v>108</v>
      </c>
      <c r="O1064" s="2" t="str" cm="1">
        <f t="array" ref="O1064">_xlfn.IFS(Table1[[#This Row],[Duration]]&lt;90,"Short",Table1[[#This Row],[Duration]]&lt;180,"Medium",Table1[[#This Row],[Duration]]&lt;=240,"Long",TRUE,"Seasons")</f>
        <v>Medium</v>
      </c>
      <c r="P1064" s="3" t="s">
        <v>66</v>
      </c>
    </row>
    <row r="1065" spans="1:16" ht="14">
      <c r="A1065" s="2" t="s">
        <v>4876</v>
      </c>
      <c r="B1065" s="2" t="s">
        <v>0</v>
      </c>
      <c r="C1065" s="3" t="s">
        <v>4877</v>
      </c>
      <c r="D1065" s="3" t="s">
        <v>4878</v>
      </c>
      <c r="E1065" s="3" t="s">
        <v>4879</v>
      </c>
      <c r="F1065" s="3" t="s">
        <v>1</v>
      </c>
      <c r="G1065" s="7" t="s">
        <v>4867</v>
      </c>
      <c r="H1065" s="4">
        <v>2021</v>
      </c>
      <c r="I1065" s="2">
        <v>2020</v>
      </c>
      <c r="J1065" s="2">
        <f ca="1">YEAR(TODAY())-Table1[[#This Row],[Release_year]]</f>
        <v>6</v>
      </c>
      <c r="K1065" s="2" t="s">
        <v>2</v>
      </c>
      <c r="L1065" s="2" t="str">
        <f>_xlfn.XLOOKUP(Table1[[#This Row],[Rating]],Ratings!A$2:A$15,Ratings!B$2:B$15)</f>
        <v>Teen</v>
      </c>
      <c r="M1065" s="2" t="str">
        <f>_xlfn.XLOOKUP(Table1[[#This Row],[Rating Category]],Recommendation!A$2:A$6,Recommendation!B$2:B$6)</f>
        <v>Guidance</v>
      </c>
      <c r="N1065" s="2">
        <v>94</v>
      </c>
      <c r="O1065" s="2" t="str" cm="1">
        <f t="array" ref="O1065">_xlfn.IFS(Table1[[#This Row],[Duration]]&lt;90,"Short",Table1[[#This Row],[Duration]]&lt;180,"Medium",Table1[[#This Row],[Duration]]&lt;=240,"Long",TRUE,"Seasons")</f>
        <v>Medium</v>
      </c>
      <c r="P1065" s="3" t="s">
        <v>3</v>
      </c>
    </row>
    <row r="1066" spans="1:16" ht="42">
      <c r="A1066" s="2" t="s">
        <v>4880</v>
      </c>
      <c r="B1066" s="2" t="s">
        <v>0</v>
      </c>
      <c r="C1066" s="3" t="s">
        <v>4881</v>
      </c>
      <c r="D1066" s="3" t="s">
        <v>4882</v>
      </c>
      <c r="E1066" s="3" t="s">
        <v>4883</v>
      </c>
      <c r="F1066" s="3" t="s">
        <v>235</v>
      </c>
      <c r="G1066" s="7" t="s">
        <v>4884</v>
      </c>
      <c r="H1066" s="4">
        <v>2021</v>
      </c>
      <c r="I1066" s="2">
        <v>2020</v>
      </c>
      <c r="J1066" s="2">
        <f ca="1">YEAR(TODAY())-Table1[[#This Row],[Release_year]]</f>
        <v>6</v>
      </c>
      <c r="K1066" s="2" t="s">
        <v>7</v>
      </c>
      <c r="L1066" s="2" t="str">
        <f>_xlfn.XLOOKUP(Table1[[#This Row],[Rating]],Ratings!A$2:A$15,Ratings!B$2:B$15)</f>
        <v>Adult</v>
      </c>
      <c r="M1066" s="2" t="str">
        <f>_xlfn.XLOOKUP(Table1[[#This Row],[Rating Category]],Recommendation!A$2:A$6,Recommendation!B$2:B$6)</f>
        <v>Restricted</v>
      </c>
      <c r="N1066" s="2">
        <v>99</v>
      </c>
      <c r="O1066" s="2" t="str" cm="1">
        <f t="array" ref="O1066">_xlfn.IFS(Table1[[#This Row],[Duration]]&lt;90,"Short",Table1[[#This Row],[Duration]]&lt;180,"Medium",Table1[[#This Row],[Duration]]&lt;=240,"Long",TRUE,"Seasons")</f>
        <v>Medium</v>
      </c>
      <c r="P1066" s="3" t="s">
        <v>622</v>
      </c>
    </row>
    <row r="1067" spans="1:16" ht="70">
      <c r="A1067" s="2" t="s">
        <v>4886</v>
      </c>
      <c r="B1067" s="2" t="s">
        <v>0</v>
      </c>
      <c r="C1067" s="3" t="s">
        <v>4887</v>
      </c>
      <c r="D1067" s="3" t="s">
        <v>4888</v>
      </c>
      <c r="E1067" s="3" t="s">
        <v>4889</v>
      </c>
      <c r="F1067" s="3" t="s">
        <v>53</v>
      </c>
      <c r="G1067" s="7" t="s">
        <v>4885</v>
      </c>
      <c r="H1067" s="4">
        <v>2021</v>
      </c>
      <c r="I1067" s="2">
        <v>2010</v>
      </c>
      <c r="J1067" s="2">
        <f ca="1">YEAR(TODAY())-Table1[[#This Row],[Release_year]]</f>
        <v>16</v>
      </c>
      <c r="K1067" s="2" t="s">
        <v>7</v>
      </c>
      <c r="L1067" s="2" t="str">
        <f>_xlfn.XLOOKUP(Table1[[#This Row],[Rating]],Ratings!A$2:A$15,Ratings!B$2:B$15)</f>
        <v>Adult</v>
      </c>
      <c r="M1067" s="2" t="str">
        <f>_xlfn.XLOOKUP(Table1[[#This Row],[Rating Category]],Recommendation!A$2:A$6,Recommendation!B$2:B$6)</f>
        <v>Restricted</v>
      </c>
      <c r="N1067" s="2">
        <v>98</v>
      </c>
      <c r="O1067" s="2" t="str" cm="1">
        <f t="array" ref="O1067">_xlfn.IFS(Table1[[#This Row],[Duration]]&lt;90,"Short",Table1[[#This Row],[Duration]]&lt;180,"Medium",Table1[[#This Row],[Duration]]&lt;=240,"Long",TRUE,"Seasons")</f>
        <v>Medium</v>
      </c>
      <c r="P1067" s="3" t="s">
        <v>23</v>
      </c>
    </row>
    <row r="1068" spans="1:16" ht="42">
      <c r="A1068" s="2" t="s">
        <v>4892</v>
      </c>
      <c r="B1068" s="2" t="s">
        <v>0</v>
      </c>
      <c r="C1068" s="3" t="s">
        <v>4893</v>
      </c>
      <c r="D1068" s="3" t="s">
        <v>4894</v>
      </c>
      <c r="E1068" s="3" t="s">
        <v>4895</v>
      </c>
      <c r="F1068" s="3" t="s">
        <v>28</v>
      </c>
      <c r="G1068" s="7" t="s">
        <v>4891</v>
      </c>
      <c r="H1068" s="4">
        <v>2021</v>
      </c>
      <c r="I1068" s="2">
        <v>2020</v>
      </c>
      <c r="J1068" s="2">
        <f ca="1">YEAR(TODAY())-Table1[[#This Row],[Release_year]]</f>
        <v>6</v>
      </c>
      <c r="K1068" s="2" t="s">
        <v>124</v>
      </c>
      <c r="L1068" s="2" t="str">
        <f>_xlfn.XLOOKUP(Table1[[#This Row],[Rating]],Ratings!A$2:A$15,Ratings!B$2:B$15)</f>
        <v>Adult</v>
      </c>
      <c r="M1068" s="2" t="str">
        <f>_xlfn.XLOOKUP(Table1[[#This Row],[Rating Category]],Recommendation!A$2:A$6,Recommendation!B$2:B$6)</f>
        <v>Restricted</v>
      </c>
      <c r="N1068" s="2">
        <v>97</v>
      </c>
      <c r="O1068" s="2" t="str" cm="1">
        <f t="array" ref="O1068">_xlfn.IFS(Table1[[#This Row],[Duration]]&lt;90,"Short",Table1[[#This Row],[Duration]]&lt;180,"Medium",Table1[[#This Row],[Duration]]&lt;=240,"Long",TRUE,"Seasons")</f>
        <v>Medium</v>
      </c>
      <c r="P1068" s="3" t="s">
        <v>251</v>
      </c>
    </row>
    <row r="1069" spans="1:16" ht="28">
      <c r="A1069" s="2" t="s">
        <v>4897</v>
      </c>
      <c r="B1069" s="2" t="s">
        <v>0</v>
      </c>
      <c r="C1069" s="3" t="s">
        <v>4898</v>
      </c>
      <c r="D1069" s="3" t="s">
        <v>4899</v>
      </c>
      <c r="E1069" s="3" t="s">
        <v>4900</v>
      </c>
      <c r="F1069" s="3" t="s">
        <v>1</v>
      </c>
      <c r="G1069" s="7" t="s">
        <v>4896</v>
      </c>
      <c r="H1069" s="4">
        <v>2021</v>
      </c>
      <c r="I1069" s="2">
        <v>2020</v>
      </c>
      <c r="J1069" s="2">
        <f ca="1">YEAR(TODAY())-Table1[[#This Row],[Release_year]]</f>
        <v>6</v>
      </c>
      <c r="K1069" s="2" t="s">
        <v>124</v>
      </c>
      <c r="L1069" s="2" t="str">
        <f>_xlfn.XLOOKUP(Table1[[#This Row],[Rating]],Ratings!A$2:A$15,Ratings!B$2:B$15)</f>
        <v>Adult</v>
      </c>
      <c r="M1069" s="2" t="str">
        <f>_xlfn.XLOOKUP(Table1[[#This Row],[Rating Category]],Recommendation!A$2:A$6,Recommendation!B$2:B$6)</f>
        <v>Restricted</v>
      </c>
      <c r="N1069" s="2">
        <v>135</v>
      </c>
      <c r="O1069" s="2" t="str" cm="1">
        <f t="array" ref="O1069">_xlfn.IFS(Table1[[#This Row],[Duration]]&lt;90,"Short",Table1[[#This Row],[Duration]]&lt;180,"Medium",Table1[[#This Row],[Duration]]&lt;=240,"Long",TRUE,"Seasons")</f>
        <v>Medium</v>
      </c>
      <c r="P1069" s="3" t="s">
        <v>517</v>
      </c>
    </row>
    <row r="1070" spans="1:16" ht="42">
      <c r="A1070" s="2" t="s">
        <v>4901</v>
      </c>
      <c r="B1070" s="2" t="s">
        <v>0</v>
      </c>
      <c r="C1070" s="3" t="s">
        <v>4902</v>
      </c>
      <c r="D1070" s="3" t="s">
        <v>1643</v>
      </c>
      <c r="E1070" s="3" t="s">
        <v>4903</v>
      </c>
      <c r="F1070" s="3" t="s">
        <v>5</v>
      </c>
      <c r="G1070" s="7" t="s">
        <v>4896</v>
      </c>
      <c r="H1070" s="4">
        <v>2021</v>
      </c>
      <c r="I1070" s="2">
        <v>2019</v>
      </c>
      <c r="J1070" s="2">
        <f ca="1">YEAR(TODAY())-Table1[[#This Row],[Release_year]]</f>
        <v>7</v>
      </c>
      <c r="K1070" s="2" t="s">
        <v>29</v>
      </c>
      <c r="L1070" s="2" t="str">
        <f>_xlfn.XLOOKUP(Table1[[#This Row],[Rating]],Ratings!A$2:A$15,Ratings!B$2:B$15)</f>
        <v>Teen</v>
      </c>
      <c r="M1070" s="2" t="str">
        <f>_xlfn.XLOOKUP(Table1[[#This Row],[Rating Category]],Recommendation!A$2:A$6,Recommendation!B$2:B$6)</f>
        <v>Guidance</v>
      </c>
      <c r="N1070" s="2">
        <v>93</v>
      </c>
      <c r="O1070" s="2" t="str" cm="1">
        <f t="array" ref="O1070">_xlfn.IFS(Table1[[#This Row],[Duration]]&lt;90,"Short",Table1[[#This Row],[Duration]]&lt;180,"Medium",Table1[[#This Row],[Duration]]&lt;=240,"Long",TRUE,"Seasons")</f>
        <v>Medium</v>
      </c>
      <c r="P1070" s="3" t="s">
        <v>192</v>
      </c>
    </row>
    <row r="1071" spans="1:16" ht="42">
      <c r="A1071" s="2" t="s">
        <v>4904</v>
      </c>
      <c r="B1071" s="2" t="s">
        <v>0</v>
      </c>
      <c r="C1071" s="3" t="s">
        <v>4905</v>
      </c>
      <c r="D1071" s="3" t="s">
        <v>4906</v>
      </c>
      <c r="E1071" s="3" t="s">
        <v>4907</v>
      </c>
      <c r="F1071" s="3" t="s">
        <v>132</v>
      </c>
      <c r="G1071" s="7" t="s">
        <v>4896</v>
      </c>
      <c r="H1071" s="4">
        <v>2021</v>
      </c>
      <c r="I1071" s="2">
        <v>2019</v>
      </c>
      <c r="J1071" s="2">
        <f ca="1">YEAR(TODAY())-Table1[[#This Row],[Release_year]]</f>
        <v>7</v>
      </c>
      <c r="K1071" s="2" t="s">
        <v>7</v>
      </c>
      <c r="L1071" s="2" t="str">
        <f>_xlfn.XLOOKUP(Table1[[#This Row],[Rating]],Ratings!A$2:A$15,Ratings!B$2:B$15)</f>
        <v>Adult</v>
      </c>
      <c r="M1071" s="2" t="str">
        <f>_xlfn.XLOOKUP(Table1[[#This Row],[Rating Category]],Recommendation!A$2:A$6,Recommendation!B$2:B$6)</f>
        <v>Restricted</v>
      </c>
      <c r="N1071" s="2">
        <v>94</v>
      </c>
      <c r="O1071" s="2" t="str" cm="1">
        <f t="array" ref="O1071">_xlfn.IFS(Table1[[#This Row],[Duration]]&lt;90,"Short",Table1[[#This Row],[Duration]]&lt;180,"Medium",Table1[[#This Row],[Duration]]&lt;=240,"Long",TRUE,"Seasons")</f>
        <v>Medium</v>
      </c>
      <c r="P1071" s="3" t="s">
        <v>269</v>
      </c>
    </row>
    <row r="1072" spans="1:16" ht="56">
      <c r="A1072" s="2" t="s">
        <v>4908</v>
      </c>
      <c r="B1072" s="2" t="s">
        <v>0</v>
      </c>
      <c r="C1072" s="3" t="s">
        <v>4909</v>
      </c>
      <c r="D1072" s="3" t="s">
        <v>1498</v>
      </c>
      <c r="E1072" s="3" t="s">
        <v>4910</v>
      </c>
      <c r="F1072" s="3" t="s">
        <v>1500</v>
      </c>
      <c r="G1072" s="7" t="s">
        <v>4896</v>
      </c>
      <c r="H1072" s="4">
        <v>2021</v>
      </c>
      <c r="I1072" s="2">
        <v>2015</v>
      </c>
      <c r="J1072" s="2">
        <f ca="1">YEAR(TODAY())-Table1[[#This Row],[Release_year]]</f>
        <v>11</v>
      </c>
      <c r="K1072" s="2" t="s">
        <v>29</v>
      </c>
      <c r="L1072" s="2" t="str">
        <f>_xlfn.XLOOKUP(Table1[[#This Row],[Rating]],Ratings!A$2:A$15,Ratings!B$2:B$15)</f>
        <v>Teen</v>
      </c>
      <c r="M1072" s="2" t="str">
        <f>_xlfn.XLOOKUP(Table1[[#This Row],[Rating Category]],Recommendation!A$2:A$6,Recommendation!B$2:B$6)</f>
        <v>Guidance</v>
      </c>
      <c r="N1072" s="2">
        <v>117</v>
      </c>
      <c r="O1072" s="2" t="str" cm="1">
        <f t="array" ref="O1072">_xlfn.IFS(Table1[[#This Row],[Duration]]&lt;90,"Short",Table1[[#This Row],[Duration]]&lt;180,"Medium",Table1[[#This Row],[Duration]]&lt;=240,"Long",TRUE,"Seasons")</f>
        <v>Medium</v>
      </c>
      <c r="P1072" s="3" t="s">
        <v>63</v>
      </c>
    </row>
    <row r="1073" spans="1:16" ht="14">
      <c r="A1073" s="2" t="s">
        <v>4911</v>
      </c>
      <c r="B1073" s="2" t="s">
        <v>0</v>
      </c>
      <c r="C1073" s="3" t="s">
        <v>4912</v>
      </c>
      <c r="D1073" s="3" t="s">
        <v>4913</v>
      </c>
      <c r="E1073" s="3" t="s">
        <v>4914</v>
      </c>
      <c r="F1073" s="3" t="s">
        <v>750</v>
      </c>
      <c r="G1073" s="7" t="s">
        <v>4915</v>
      </c>
      <c r="H1073" s="4">
        <v>2021</v>
      </c>
      <c r="I1073" s="2">
        <v>2020</v>
      </c>
      <c r="J1073" s="2">
        <f ca="1">YEAR(TODAY())-Table1[[#This Row],[Release_year]]</f>
        <v>6</v>
      </c>
      <c r="K1073" s="2" t="s">
        <v>7</v>
      </c>
      <c r="L1073" s="2" t="str">
        <f>_xlfn.XLOOKUP(Table1[[#This Row],[Rating]],Ratings!A$2:A$15,Ratings!B$2:B$15)</f>
        <v>Adult</v>
      </c>
      <c r="M1073" s="2" t="str">
        <f>_xlfn.XLOOKUP(Table1[[#This Row],[Rating Category]],Recommendation!A$2:A$6,Recommendation!B$2:B$6)</f>
        <v>Restricted</v>
      </c>
      <c r="N1073" s="2">
        <v>63</v>
      </c>
      <c r="O1073" s="2" t="str" cm="1">
        <f t="array" ref="O1073">_xlfn.IFS(Table1[[#This Row],[Duration]]&lt;90,"Short",Table1[[#This Row],[Duration]]&lt;180,"Medium",Table1[[#This Row],[Duration]]&lt;=240,"Long",TRUE,"Seasons")</f>
        <v>Short</v>
      </c>
      <c r="P1073" s="3" t="s">
        <v>683</v>
      </c>
    </row>
    <row r="1074" spans="1:16" ht="70">
      <c r="A1074" s="2" t="s">
        <v>4916</v>
      </c>
      <c r="B1074" s="2" t="s">
        <v>0</v>
      </c>
      <c r="C1074" s="3" t="s">
        <v>4917</v>
      </c>
      <c r="D1074" s="3" t="s">
        <v>4918</v>
      </c>
      <c r="E1074" s="3" t="s">
        <v>4919</v>
      </c>
      <c r="F1074" s="3" t="s">
        <v>1064</v>
      </c>
      <c r="G1074" s="7" t="s">
        <v>4915</v>
      </c>
      <c r="H1074" s="4">
        <v>2021</v>
      </c>
      <c r="I1074" s="2">
        <v>2018</v>
      </c>
      <c r="J1074" s="2">
        <f ca="1">YEAR(TODAY())-Table1[[#This Row],[Release_year]]</f>
        <v>8</v>
      </c>
      <c r="K1074" s="2" t="s">
        <v>45</v>
      </c>
      <c r="L1074" s="2" t="str">
        <f>_xlfn.XLOOKUP(Table1[[#This Row],[Rating]],Ratings!A$2:A$15,Ratings!B$2:B$15)</f>
        <v>Family</v>
      </c>
      <c r="M1074" s="2" t="str">
        <f>_xlfn.XLOOKUP(Table1[[#This Row],[Rating Category]],Recommendation!A$2:A$6,Recommendation!B$2:B$6)</f>
        <v>Guidance</v>
      </c>
      <c r="N1074" s="2">
        <v>73</v>
      </c>
      <c r="O1074" s="2" t="str" cm="1">
        <f t="array" ref="O1074">_xlfn.IFS(Table1[[#This Row],[Duration]]&lt;90,"Short",Table1[[#This Row],[Duration]]&lt;180,"Medium",Table1[[#This Row],[Duration]]&lt;=240,"Long",TRUE,"Seasons")</f>
        <v>Short</v>
      </c>
      <c r="P1074" s="3" t="s">
        <v>23</v>
      </c>
    </row>
    <row r="1075" spans="1:16" ht="56">
      <c r="A1075" s="2" t="s">
        <v>4920</v>
      </c>
      <c r="B1075" s="2" t="s">
        <v>0</v>
      </c>
      <c r="C1075" s="3" t="s">
        <v>4921</v>
      </c>
      <c r="D1075" s="3" t="s">
        <v>4922</v>
      </c>
      <c r="E1075" s="3" t="s">
        <v>4923</v>
      </c>
      <c r="F1075" s="3" t="s">
        <v>1</v>
      </c>
      <c r="G1075" s="7" t="s">
        <v>4915</v>
      </c>
      <c r="H1075" s="4">
        <v>2021</v>
      </c>
      <c r="I1075" s="2">
        <v>2020</v>
      </c>
      <c r="J1075" s="2">
        <f ca="1">YEAR(TODAY())-Table1[[#This Row],[Release_year]]</f>
        <v>6</v>
      </c>
      <c r="K1075" s="2" t="s">
        <v>45</v>
      </c>
      <c r="L1075" s="2" t="str">
        <f>_xlfn.XLOOKUP(Table1[[#This Row],[Rating]],Ratings!A$2:A$15,Ratings!B$2:B$15)</f>
        <v>Family</v>
      </c>
      <c r="M1075" s="2" t="str">
        <f>_xlfn.XLOOKUP(Table1[[#This Row],[Rating Category]],Recommendation!A$2:A$6,Recommendation!B$2:B$6)</f>
        <v>Guidance</v>
      </c>
      <c r="N1075" s="2">
        <v>91</v>
      </c>
      <c r="O1075" s="2" t="str" cm="1">
        <f t="array" ref="O1075">_xlfn.IFS(Table1[[#This Row],[Duration]]&lt;90,"Short",Table1[[#This Row],[Duration]]&lt;180,"Medium",Table1[[#This Row],[Duration]]&lt;=240,"Long",TRUE,"Seasons")</f>
        <v>Medium</v>
      </c>
      <c r="P1075" s="3" t="s">
        <v>2146</v>
      </c>
    </row>
    <row r="1076" spans="1:16" ht="70">
      <c r="A1076" s="2" t="s">
        <v>4925</v>
      </c>
      <c r="B1076" s="2" t="s">
        <v>0</v>
      </c>
      <c r="C1076" s="3" t="s">
        <v>4926</v>
      </c>
      <c r="D1076" s="3" t="s">
        <v>4927</v>
      </c>
      <c r="E1076" s="3" t="s">
        <v>4928</v>
      </c>
      <c r="F1076" s="3" t="s">
        <v>963</v>
      </c>
      <c r="G1076" s="7" t="s">
        <v>4924</v>
      </c>
      <c r="H1076" s="4">
        <v>2021</v>
      </c>
      <c r="I1076" s="2">
        <v>2020</v>
      </c>
      <c r="J1076" s="2">
        <f ca="1">YEAR(TODAY())-Table1[[#This Row],[Release_year]]</f>
        <v>6</v>
      </c>
      <c r="K1076" s="2" t="s">
        <v>7</v>
      </c>
      <c r="L1076" s="2" t="str">
        <f>_xlfn.XLOOKUP(Table1[[#This Row],[Rating]],Ratings!A$2:A$15,Ratings!B$2:B$15)</f>
        <v>Adult</v>
      </c>
      <c r="M1076" s="2" t="str">
        <f>_xlfn.XLOOKUP(Table1[[#This Row],[Rating Category]],Recommendation!A$2:A$6,Recommendation!B$2:B$6)</f>
        <v>Restricted</v>
      </c>
      <c r="N1076" s="2">
        <v>93</v>
      </c>
      <c r="O1076" s="2" t="str" cm="1">
        <f t="array" ref="O1076">_xlfn.IFS(Table1[[#This Row],[Duration]]&lt;90,"Short",Table1[[#This Row],[Duration]]&lt;180,"Medium",Table1[[#This Row],[Duration]]&lt;=240,"Long",TRUE,"Seasons")</f>
        <v>Medium</v>
      </c>
      <c r="P1076" s="3" t="s">
        <v>23</v>
      </c>
    </row>
    <row r="1077" spans="1:16" ht="42">
      <c r="A1077" s="2" t="s">
        <v>4929</v>
      </c>
      <c r="B1077" s="2" t="s">
        <v>0</v>
      </c>
      <c r="C1077" s="3" t="s">
        <v>4930</v>
      </c>
      <c r="D1077" s="3" t="s">
        <v>4931</v>
      </c>
      <c r="E1077" s="3" t="s">
        <v>4932</v>
      </c>
      <c r="F1077" s="3" t="s">
        <v>294</v>
      </c>
      <c r="G1077" s="7" t="s">
        <v>4924</v>
      </c>
      <c r="H1077" s="4">
        <v>2021</v>
      </c>
      <c r="I1077" s="2">
        <v>2009</v>
      </c>
      <c r="J1077" s="2">
        <f ca="1">YEAR(TODAY())-Table1[[#This Row],[Release_year]]</f>
        <v>17</v>
      </c>
      <c r="K1077" s="2" t="s">
        <v>16</v>
      </c>
      <c r="L1077" s="2" t="str">
        <f>_xlfn.XLOOKUP(Table1[[#This Row],[Rating]],Ratings!A$2:A$15,Ratings!B$2:B$15)</f>
        <v>Family</v>
      </c>
      <c r="M1077" s="2" t="str">
        <f>_xlfn.XLOOKUP(Table1[[#This Row],[Rating Category]],Recommendation!A$2:A$6,Recommendation!B$2:B$6)</f>
        <v>Guidance</v>
      </c>
      <c r="N1077" s="2">
        <v>101</v>
      </c>
      <c r="O1077" s="2" t="str" cm="1">
        <f t="array" ref="O1077">_xlfn.IFS(Table1[[#This Row],[Duration]]&lt;90,"Short",Table1[[#This Row],[Duration]]&lt;180,"Medium",Table1[[#This Row],[Duration]]&lt;=240,"Long",TRUE,"Seasons")</f>
        <v>Medium</v>
      </c>
      <c r="P1077" s="3" t="s">
        <v>46</v>
      </c>
    </row>
    <row r="1078" spans="1:16" ht="56">
      <c r="A1078" s="2" t="s">
        <v>4933</v>
      </c>
      <c r="B1078" s="2" t="s">
        <v>0</v>
      </c>
      <c r="C1078" s="3" t="s">
        <v>4934</v>
      </c>
      <c r="D1078" s="3" t="s">
        <v>4935</v>
      </c>
      <c r="E1078" s="3" t="s">
        <v>4936</v>
      </c>
      <c r="F1078" s="3" t="s">
        <v>1239</v>
      </c>
      <c r="G1078" s="7" t="s">
        <v>4924</v>
      </c>
      <c r="H1078" s="4">
        <v>2021</v>
      </c>
      <c r="I1078" s="2">
        <v>2020</v>
      </c>
      <c r="J1078" s="2">
        <f ca="1">YEAR(TODAY())-Table1[[#This Row],[Release_year]]</f>
        <v>6</v>
      </c>
      <c r="K1078" s="2" t="s">
        <v>181</v>
      </c>
      <c r="L1078" s="2" t="str">
        <f>_xlfn.XLOOKUP(Table1[[#This Row],[Rating]],Ratings!A$2:A$15,Ratings!B$2:B$15)</f>
        <v>Family</v>
      </c>
      <c r="M1078" s="2" t="str">
        <f>_xlfn.XLOOKUP(Table1[[#This Row],[Rating Category]],Recommendation!A$2:A$6,Recommendation!B$2:B$6)</f>
        <v>Guidance</v>
      </c>
      <c r="N1078" s="2">
        <v>93</v>
      </c>
      <c r="O1078" s="2" t="str" cm="1">
        <f t="array" ref="O1078">_xlfn.IFS(Table1[[#This Row],[Duration]]&lt;90,"Short",Table1[[#This Row],[Duration]]&lt;180,"Medium",Table1[[#This Row],[Duration]]&lt;=240,"Long",TRUE,"Seasons")</f>
        <v>Medium</v>
      </c>
      <c r="P1078" s="3" t="s">
        <v>1066</v>
      </c>
    </row>
    <row r="1079" spans="1:16" ht="56">
      <c r="A1079" s="2" t="s">
        <v>4937</v>
      </c>
      <c r="B1079" s="2" t="s">
        <v>0</v>
      </c>
      <c r="C1079" s="3" t="s">
        <v>4938</v>
      </c>
      <c r="D1079" s="3" t="s">
        <v>4939</v>
      </c>
      <c r="E1079" s="3" t="s">
        <v>4940</v>
      </c>
      <c r="F1079" s="3" t="s">
        <v>4941</v>
      </c>
      <c r="G1079" s="7" t="s">
        <v>4942</v>
      </c>
      <c r="H1079" s="4">
        <v>2021</v>
      </c>
      <c r="I1079" s="2">
        <v>2018</v>
      </c>
      <c r="J1079" s="2">
        <f ca="1">YEAR(TODAY())-Table1[[#This Row],[Release_year]]</f>
        <v>8</v>
      </c>
      <c r="K1079" s="2" t="s">
        <v>2</v>
      </c>
      <c r="L1079" s="2" t="str">
        <f>_xlfn.XLOOKUP(Table1[[#This Row],[Rating]],Ratings!A$2:A$15,Ratings!B$2:B$15)</f>
        <v>Teen</v>
      </c>
      <c r="M1079" s="2" t="str">
        <f>_xlfn.XLOOKUP(Table1[[#This Row],[Rating Category]],Recommendation!A$2:A$6,Recommendation!B$2:B$6)</f>
        <v>Guidance</v>
      </c>
      <c r="N1079" s="2">
        <v>96</v>
      </c>
      <c r="O1079" s="2" t="str" cm="1">
        <f t="array" ref="O1079">_xlfn.IFS(Table1[[#This Row],[Duration]]&lt;90,"Short",Table1[[#This Row],[Duration]]&lt;180,"Medium",Table1[[#This Row],[Duration]]&lt;=240,"Long",TRUE,"Seasons")</f>
        <v>Medium</v>
      </c>
      <c r="P1079" s="3" t="s">
        <v>1059</v>
      </c>
    </row>
    <row r="1080" spans="1:16" ht="42">
      <c r="A1080" s="2" t="s">
        <v>4943</v>
      </c>
      <c r="B1080" s="2" t="s">
        <v>0</v>
      </c>
      <c r="C1080" s="3" t="s">
        <v>4944</v>
      </c>
      <c r="D1080" s="3" t="s">
        <v>4285</v>
      </c>
      <c r="E1080" s="3" t="s">
        <v>4945</v>
      </c>
      <c r="F1080" s="3" t="s">
        <v>1500</v>
      </c>
      <c r="G1080" s="7" t="s">
        <v>4942</v>
      </c>
      <c r="H1080" s="4">
        <v>2021</v>
      </c>
      <c r="I1080" s="2">
        <v>2016</v>
      </c>
      <c r="J1080" s="2">
        <f ca="1">YEAR(TODAY())-Table1[[#This Row],[Release_year]]</f>
        <v>10</v>
      </c>
      <c r="K1080" s="2" t="s">
        <v>29</v>
      </c>
      <c r="L1080" s="2" t="str">
        <f>_xlfn.XLOOKUP(Table1[[#This Row],[Rating]],Ratings!A$2:A$15,Ratings!B$2:B$15)</f>
        <v>Teen</v>
      </c>
      <c r="M1080" s="2" t="str">
        <f>_xlfn.XLOOKUP(Table1[[#This Row],[Rating Category]],Recommendation!A$2:A$6,Recommendation!B$2:B$6)</f>
        <v>Guidance</v>
      </c>
      <c r="N1080" s="2">
        <v>112</v>
      </c>
      <c r="O1080" s="2" t="str" cm="1">
        <f t="array" ref="O1080">_xlfn.IFS(Table1[[#This Row],[Duration]]&lt;90,"Short",Table1[[#This Row],[Duration]]&lt;180,"Medium",Table1[[#This Row],[Duration]]&lt;=240,"Long",TRUE,"Seasons")</f>
        <v>Medium</v>
      </c>
      <c r="P1080" s="3" t="s">
        <v>1133</v>
      </c>
    </row>
    <row r="1081" spans="1:16" ht="56">
      <c r="A1081" s="2" t="s">
        <v>4946</v>
      </c>
      <c r="B1081" s="2" t="s">
        <v>0</v>
      </c>
      <c r="C1081" s="3" t="s">
        <v>4947</v>
      </c>
      <c r="D1081" s="3" t="s">
        <v>4948</v>
      </c>
      <c r="E1081" s="3" t="s">
        <v>4949</v>
      </c>
      <c r="F1081" s="3" t="s">
        <v>1621</v>
      </c>
      <c r="G1081" s="7" t="s">
        <v>4942</v>
      </c>
      <c r="H1081" s="4">
        <v>2021</v>
      </c>
      <c r="I1081" s="2">
        <v>2020</v>
      </c>
      <c r="J1081" s="2">
        <f ca="1">YEAR(TODAY())-Table1[[#This Row],[Release_year]]</f>
        <v>6</v>
      </c>
      <c r="K1081" s="2" t="s">
        <v>58</v>
      </c>
      <c r="L1081" s="2" t="str">
        <f>_xlfn.XLOOKUP(Table1[[#This Row],[Rating]],Ratings!A$2:A$15,Ratings!B$2:B$15)</f>
        <v>Kids</v>
      </c>
      <c r="M1081" s="2" t="str">
        <f>_xlfn.XLOOKUP(Table1[[#This Row],[Rating Category]],Recommendation!A$2:A$6,Recommendation!B$2:B$6)</f>
        <v>Safe</v>
      </c>
      <c r="N1081" s="2">
        <v>72</v>
      </c>
      <c r="O1081" s="2" t="str" cm="1">
        <f t="array" ref="O1081">_xlfn.IFS(Table1[[#This Row],[Duration]]&lt;90,"Short",Table1[[#This Row],[Duration]]&lt;180,"Medium",Table1[[#This Row],[Duration]]&lt;=240,"Long",TRUE,"Seasons")</f>
        <v>Short</v>
      </c>
      <c r="P1081" s="3" t="s">
        <v>295</v>
      </c>
    </row>
    <row r="1082" spans="1:16" ht="42">
      <c r="A1082" s="2" t="s">
        <v>4950</v>
      </c>
      <c r="B1082" s="2" t="s">
        <v>0</v>
      </c>
      <c r="C1082" s="3" t="s">
        <v>4951</v>
      </c>
      <c r="D1082" s="3" t="s">
        <v>4952</v>
      </c>
      <c r="E1082" s="3" t="s">
        <v>4953</v>
      </c>
      <c r="F1082" s="3" t="s">
        <v>2540</v>
      </c>
      <c r="G1082" s="7" t="s">
        <v>4942</v>
      </c>
      <c r="H1082" s="4">
        <v>2021</v>
      </c>
      <c r="I1082" s="2">
        <v>2019</v>
      </c>
      <c r="J1082" s="2">
        <f ca="1">YEAR(TODAY())-Table1[[#This Row],[Release_year]]</f>
        <v>7</v>
      </c>
      <c r="K1082" s="2" t="s">
        <v>45</v>
      </c>
      <c r="L1082" s="2" t="str">
        <f>_xlfn.XLOOKUP(Table1[[#This Row],[Rating]],Ratings!A$2:A$15,Ratings!B$2:B$15)</f>
        <v>Family</v>
      </c>
      <c r="M1082" s="2" t="str">
        <f>_xlfn.XLOOKUP(Table1[[#This Row],[Rating Category]],Recommendation!A$2:A$6,Recommendation!B$2:B$6)</f>
        <v>Guidance</v>
      </c>
      <c r="N1082" s="2">
        <v>112</v>
      </c>
      <c r="O1082" s="2" t="str" cm="1">
        <f t="array" ref="O1082">_xlfn.IFS(Table1[[#This Row],[Duration]]&lt;90,"Short",Table1[[#This Row],[Duration]]&lt;180,"Medium",Table1[[#This Row],[Duration]]&lt;=240,"Long",TRUE,"Seasons")</f>
        <v>Medium</v>
      </c>
      <c r="P1082" s="3" t="s">
        <v>4954</v>
      </c>
    </row>
    <row r="1083" spans="1:16" ht="70">
      <c r="A1083" s="2" t="s">
        <v>4955</v>
      </c>
      <c r="B1083" s="2" t="s">
        <v>0</v>
      </c>
      <c r="C1083" s="3" t="s">
        <v>4956</v>
      </c>
      <c r="D1083" s="3" t="s">
        <v>4957</v>
      </c>
      <c r="E1083" s="3" t="s">
        <v>4958</v>
      </c>
      <c r="F1083" s="3" t="s">
        <v>139</v>
      </c>
      <c r="G1083" s="7" t="s">
        <v>4942</v>
      </c>
      <c r="H1083" s="4">
        <v>2021</v>
      </c>
      <c r="I1083" s="2">
        <v>2016</v>
      </c>
      <c r="J1083" s="2">
        <f ca="1">YEAR(TODAY())-Table1[[#This Row],[Release_year]]</f>
        <v>10</v>
      </c>
      <c r="K1083" s="2" t="s">
        <v>29</v>
      </c>
      <c r="L1083" s="2" t="str">
        <f>_xlfn.XLOOKUP(Table1[[#This Row],[Rating]],Ratings!A$2:A$15,Ratings!B$2:B$15)</f>
        <v>Teen</v>
      </c>
      <c r="M1083" s="2" t="str">
        <f>_xlfn.XLOOKUP(Table1[[#This Row],[Rating Category]],Recommendation!A$2:A$6,Recommendation!B$2:B$6)</f>
        <v>Guidance</v>
      </c>
      <c r="N1083" s="2">
        <v>72</v>
      </c>
      <c r="O1083" s="2" t="str" cm="1">
        <f t="array" ref="O1083">_xlfn.IFS(Table1[[#This Row],[Duration]]&lt;90,"Short",Table1[[#This Row],[Duration]]&lt;180,"Medium",Table1[[#This Row],[Duration]]&lt;=240,"Long",TRUE,"Seasons")</f>
        <v>Short</v>
      </c>
      <c r="P1083" s="3" t="s">
        <v>140</v>
      </c>
    </row>
    <row r="1084" spans="1:16" ht="42">
      <c r="A1084" s="2" t="s">
        <v>4960</v>
      </c>
      <c r="B1084" s="2" t="s">
        <v>0</v>
      </c>
      <c r="C1084" s="3" t="s">
        <v>4961</v>
      </c>
      <c r="D1084" s="3" t="s">
        <v>4962</v>
      </c>
      <c r="E1084" s="3" t="s">
        <v>4963</v>
      </c>
      <c r="F1084" s="3" t="s">
        <v>1</v>
      </c>
      <c r="G1084" s="7" t="s">
        <v>4942</v>
      </c>
      <c r="H1084" s="4">
        <v>2021</v>
      </c>
      <c r="I1084" s="2">
        <v>2011</v>
      </c>
      <c r="J1084" s="2">
        <f ca="1">YEAR(TODAY())-Table1[[#This Row],[Release_year]]</f>
        <v>15</v>
      </c>
      <c r="K1084" s="2" t="s">
        <v>16</v>
      </c>
      <c r="L1084" s="2" t="str">
        <f>_xlfn.XLOOKUP(Table1[[#This Row],[Rating]],Ratings!A$2:A$15,Ratings!B$2:B$15)</f>
        <v>Family</v>
      </c>
      <c r="M1084" s="2" t="str">
        <f>_xlfn.XLOOKUP(Table1[[#This Row],[Rating Category]],Recommendation!A$2:A$6,Recommendation!B$2:B$6)</f>
        <v>Guidance</v>
      </c>
      <c r="N1084" s="2">
        <v>92</v>
      </c>
      <c r="O1084" s="2" t="str" cm="1">
        <f t="array" ref="O1084">_xlfn.IFS(Table1[[#This Row],[Duration]]&lt;90,"Short",Table1[[#This Row],[Duration]]&lt;180,"Medium",Table1[[#This Row],[Duration]]&lt;=240,"Long",TRUE,"Seasons")</f>
        <v>Medium</v>
      </c>
      <c r="P1084" s="3" t="s">
        <v>46</v>
      </c>
    </row>
    <row r="1085" spans="1:16" ht="56">
      <c r="A1085" s="2" t="s">
        <v>4964</v>
      </c>
      <c r="B1085" s="2" t="s">
        <v>0</v>
      </c>
      <c r="C1085" s="3" t="s">
        <v>4965</v>
      </c>
      <c r="D1085" s="3" t="s">
        <v>4966</v>
      </c>
      <c r="E1085" s="3" t="s">
        <v>4967</v>
      </c>
      <c r="F1085" s="3" t="s">
        <v>1</v>
      </c>
      <c r="G1085" s="7" t="s">
        <v>4942</v>
      </c>
      <c r="H1085" s="4">
        <v>2021</v>
      </c>
      <c r="I1085" s="2">
        <v>2008</v>
      </c>
      <c r="J1085" s="2">
        <f ca="1">YEAR(TODAY())-Table1[[#This Row],[Release_year]]</f>
        <v>18</v>
      </c>
      <c r="K1085" s="2" t="s">
        <v>124</v>
      </c>
      <c r="L1085" s="2" t="str">
        <f>_xlfn.XLOOKUP(Table1[[#This Row],[Rating]],Ratings!A$2:A$15,Ratings!B$2:B$15)</f>
        <v>Adult</v>
      </c>
      <c r="M1085" s="2" t="str">
        <f>_xlfn.XLOOKUP(Table1[[#This Row],[Rating Category]],Recommendation!A$2:A$6,Recommendation!B$2:B$6)</f>
        <v>Restricted</v>
      </c>
      <c r="N1085" s="2">
        <v>109</v>
      </c>
      <c r="O1085" s="2" t="str" cm="1">
        <f t="array" ref="O1085">_xlfn.IFS(Table1[[#This Row],[Duration]]&lt;90,"Short",Table1[[#This Row],[Duration]]&lt;180,"Medium",Table1[[#This Row],[Duration]]&lt;=240,"Long",TRUE,"Seasons")</f>
        <v>Medium</v>
      </c>
      <c r="P1085" s="3" t="s">
        <v>72</v>
      </c>
    </row>
    <row r="1086" spans="1:16" ht="42">
      <c r="A1086" s="2" t="s">
        <v>4968</v>
      </c>
      <c r="B1086" s="2" t="s">
        <v>0</v>
      </c>
      <c r="C1086" s="3" t="s">
        <v>4969</v>
      </c>
      <c r="D1086" s="3" t="s">
        <v>4970</v>
      </c>
      <c r="E1086" s="3" t="s">
        <v>4971</v>
      </c>
      <c r="F1086" s="3" t="s">
        <v>13</v>
      </c>
      <c r="G1086" s="7" t="s">
        <v>4942</v>
      </c>
      <c r="H1086" s="4">
        <v>2021</v>
      </c>
      <c r="I1086" s="2">
        <v>1998</v>
      </c>
      <c r="J1086" s="2">
        <f ca="1">YEAR(TODAY())-Table1[[#This Row],[Release_year]]</f>
        <v>28</v>
      </c>
      <c r="K1086" s="2" t="s">
        <v>29</v>
      </c>
      <c r="L1086" s="2" t="str">
        <f>_xlfn.XLOOKUP(Table1[[#This Row],[Rating]],Ratings!A$2:A$15,Ratings!B$2:B$15)</f>
        <v>Teen</v>
      </c>
      <c r="M1086" s="2" t="str">
        <f>_xlfn.XLOOKUP(Table1[[#This Row],[Rating Category]],Recommendation!A$2:A$6,Recommendation!B$2:B$6)</f>
        <v>Guidance</v>
      </c>
      <c r="N1086" s="2">
        <v>155</v>
      </c>
      <c r="O1086" s="2" t="str" cm="1">
        <f t="array" ref="O1086">_xlfn.IFS(Table1[[#This Row],[Duration]]&lt;90,"Short",Table1[[#This Row],[Duration]]&lt;180,"Medium",Table1[[#This Row],[Duration]]&lt;=240,"Long",TRUE,"Seasons")</f>
        <v>Medium</v>
      </c>
      <c r="P1086" s="3" t="s">
        <v>192</v>
      </c>
    </row>
    <row r="1087" spans="1:16" ht="56">
      <c r="A1087" s="2" t="s">
        <v>4972</v>
      </c>
      <c r="B1087" s="2" t="s">
        <v>0</v>
      </c>
      <c r="C1087" s="3" t="s">
        <v>4973</v>
      </c>
      <c r="D1087" s="3" t="s">
        <v>4974</v>
      </c>
      <c r="E1087" s="3" t="s">
        <v>4975</v>
      </c>
      <c r="F1087" s="3" t="s">
        <v>248</v>
      </c>
      <c r="G1087" s="7" t="s">
        <v>4942</v>
      </c>
      <c r="H1087" s="4">
        <v>2021</v>
      </c>
      <c r="I1087" s="2">
        <v>2018</v>
      </c>
      <c r="J1087" s="2">
        <f ca="1">YEAR(TODAY())-Table1[[#This Row],[Release_year]]</f>
        <v>8</v>
      </c>
      <c r="K1087" s="2" t="s">
        <v>7</v>
      </c>
      <c r="L1087" s="2" t="str">
        <f>_xlfn.XLOOKUP(Table1[[#This Row],[Rating]],Ratings!A$2:A$15,Ratings!B$2:B$15)</f>
        <v>Adult</v>
      </c>
      <c r="M1087" s="2" t="str">
        <f>_xlfn.XLOOKUP(Table1[[#This Row],[Rating Category]],Recommendation!A$2:A$6,Recommendation!B$2:B$6)</f>
        <v>Restricted</v>
      </c>
      <c r="N1087" s="2">
        <v>109</v>
      </c>
      <c r="O1087" s="2" t="str" cm="1">
        <f t="array" ref="O1087">_xlfn.IFS(Table1[[#This Row],[Duration]]&lt;90,"Short",Table1[[#This Row],[Duration]]&lt;180,"Medium",Table1[[#This Row],[Duration]]&lt;=240,"Long",TRUE,"Seasons")</f>
        <v>Medium</v>
      </c>
      <c r="P1087" s="3" t="s">
        <v>183</v>
      </c>
    </row>
    <row r="1088" spans="1:16" ht="42">
      <c r="A1088" s="2" t="s">
        <v>4976</v>
      </c>
      <c r="B1088" s="2" t="s">
        <v>0</v>
      </c>
      <c r="C1088" s="3" t="s">
        <v>4977</v>
      </c>
      <c r="D1088" s="3" t="s">
        <v>4978</v>
      </c>
      <c r="E1088" s="3" t="s">
        <v>4979</v>
      </c>
      <c r="F1088" s="3" t="s">
        <v>1</v>
      </c>
      <c r="G1088" s="7" t="s">
        <v>4942</v>
      </c>
      <c r="H1088" s="4">
        <v>2021</v>
      </c>
      <c r="I1088" s="2">
        <v>2020</v>
      </c>
      <c r="J1088" s="2">
        <f ca="1">YEAR(TODAY())-Table1[[#This Row],[Release_year]]</f>
        <v>6</v>
      </c>
      <c r="K1088" s="2" t="s">
        <v>87</v>
      </c>
      <c r="L1088" s="2" t="str">
        <f>_xlfn.XLOOKUP(Table1[[#This Row],[Rating]],Ratings!A$2:A$15,Ratings!B$2:B$15)</f>
        <v>Kids</v>
      </c>
      <c r="M1088" s="2" t="str">
        <f>_xlfn.XLOOKUP(Table1[[#This Row],[Rating Category]],Recommendation!A$2:A$6,Recommendation!B$2:B$6)</f>
        <v>Safe</v>
      </c>
      <c r="N1088" s="2">
        <v>115</v>
      </c>
      <c r="O1088" s="2" t="str" cm="1">
        <f t="array" ref="O1088">_xlfn.IFS(Table1[[#This Row],[Duration]]&lt;90,"Short",Table1[[#This Row],[Duration]]&lt;180,"Medium",Table1[[#This Row],[Duration]]&lt;=240,"Long",TRUE,"Seasons")</f>
        <v>Medium</v>
      </c>
      <c r="P1088" s="3" t="s">
        <v>46</v>
      </c>
    </row>
    <row r="1089" spans="1:16" ht="56">
      <c r="A1089" s="2" t="s">
        <v>4980</v>
      </c>
      <c r="B1089" s="2" t="s">
        <v>0</v>
      </c>
      <c r="C1089" s="3" t="s">
        <v>4981</v>
      </c>
      <c r="D1089" s="3" t="s">
        <v>4982</v>
      </c>
      <c r="E1089" s="3" t="s">
        <v>4983</v>
      </c>
      <c r="F1089" s="3" t="s">
        <v>658</v>
      </c>
      <c r="G1089" s="7" t="s">
        <v>4942</v>
      </c>
      <c r="H1089" s="4">
        <v>2021</v>
      </c>
      <c r="I1089" s="2">
        <v>2020</v>
      </c>
      <c r="J1089" s="2">
        <f ca="1">YEAR(TODAY())-Table1[[#This Row],[Release_year]]</f>
        <v>6</v>
      </c>
      <c r="K1089" s="2" t="s">
        <v>7</v>
      </c>
      <c r="L1089" s="2" t="str">
        <f>_xlfn.XLOOKUP(Table1[[#This Row],[Rating]],Ratings!A$2:A$15,Ratings!B$2:B$15)</f>
        <v>Adult</v>
      </c>
      <c r="M1089" s="2" t="str">
        <f>_xlfn.XLOOKUP(Table1[[#This Row],[Rating Category]],Recommendation!A$2:A$6,Recommendation!B$2:B$6)</f>
        <v>Restricted</v>
      </c>
      <c r="N1089" s="2">
        <v>97</v>
      </c>
      <c r="O1089" s="2" t="str" cm="1">
        <f t="array" ref="O1089">_xlfn.IFS(Table1[[#This Row],[Duration]]&lt;90,"Short",Table1[[#This Row],[Duration]]&lt;180,"Medium",Table1[[#This Row],[Duration]]&lt;=240,"Long",TRUE,"Seasons")</f>
        <v>Medium</v>
      </c>
      <c r="P1089" s="3" t="s">
        <v>1861</v>
      </c>
    </row>
    <row r="1090" spans="1:16" ht="70">
      <c r="A1090" s="2" t="s">
        <v>4984</v>
      </c>
      <c r="B1090" s="2" t="s">
        <v>0</v>
      </c>
      <c r="C1090" s="3" t="s">
        <v>4985</v>
      </c>
      <c r="D1090" s="3" t="s">
        <v>221</v>
      </c>
      <c r="E1090" s="3" t="s">
        <v>4986</v>
      </c>
      <c r="F1090" s="3" t="s">
        <v>4987</v>
      </c>
      <c r="G1090" s="7" t="s">
        <v>4942</v>
      </c>
      <c r="H1090" s="4">
        <v>2021</v>
      </c>
      <c r="I1090" s="2">
        <v>2011</v>
      </c>
      <c r="J1090" s="2">
        <f ca="1">YEAR(TODAY())-Table1[[#This Row],[Release_year]]</f>
        <v>15</v>
      </c>
      <c r="K1090" s="2" t="s">
        <v>16</v>
      </c>
      <c r="L1090" s="2" t="str">
        <f>_xlfn.XLOOKUP(Table1[[#This Row],[Rating]],Ratings!A$2:A$15,Ratings!B$2:B$15)</f>
        <v>Family</v>
      </c>
      <c r="M1090" s="2" t="str">
        <f>_xlfn.XLOOKUP(Table1[[#This Row],[Rating Category]],Recommendation!A$2:A$6,Recommendation!B$2:B$6)</f>
        <v>Guidance</v>
      </c>
      <c r="N1090" s="2">
        <v>103</v>
      </c>
      <c r="O1090" s="2" t="str" cm="1">
        <f t="array" ref="O1090">_xlfn.IFS(Table1[[#This Row],[Duration]]&lt;90,"Short",Table1[[#This Row],[Duration]]&lt;180,"Medium",Table1[[#This Row],[Duration]]&lt;=240,"Long",TRUE,"Seasons")</f>
        <v>Medium</v>
      </c>
      <c r="P1090" s="3" t="s">
        <v>46</v>
      </c>
    </row>
    <row r="1091" spans="1:16" ht="42">
      <c r="A1091" s="2" t="s">
        <v>4988</v>
      </c>
      <c r="B1091" s="2" t="s">
        <v>4</v>
      </c>
      <c r="C1091" s="3" t="s">
        <v>4989</v>
      </c>
      <c r="D1091" s="3" t="s">
        <v>4990</v>
      </c>
      <c r="E1091" s="3" t="s">
        <v>4991</v>
      </c>
      <c r="F1091" s="3" t="s">
        <v>28</v>
      </c>
      <c r="G1091" s="7" t="s">
        <v>4942</v>
      </c>
      <c r="H1091" s="4">
        <v>2021</v>
      </c>
      <c r="I1091" s="2">
        <v>2020</v>
      </c>
      <c r="J1091" s="2">
        <f ca="1">YEAR(TODAY())-Table1[[#This Row],[Release_year]]</f>
        <v>6</v>
      </c>
      <c r="K1091" s="2" t="s">
        <v>58</v>
      </c>
      <c r="L1091" s="2" t="str">
        <f>_xlfn.XLOOKUP(Table1[[#This Row],[Rating]],Ratings!A$2:A$15,Ratings!B$2:B$15)</f>
        <v>Kids</v>
      </c>
      <c r="M1091" s="2" t="str">
        <f>_xlfn.XLOOKUP(Table1[[#This Row],[Rating Category]],Recommendation!A$2:A$6,Recommendation!B$2:B$6)</f>
        <v>Safe</v>
      </c>
      <c r="N1091" s="2" t="s">
        <v>8</v>
      </c>
      <c r="O1091" s="2" t="str" cm="1">
        <f t="array" ref="O1091">_xlfn.IFS(Table1[[#This Row],[Duration]]&lt;90,"Short",Table1[[#This Row],[Duration]]&lt;180,"Medium",Table1[[#This Row],[Duration]]&lt;=240,"Long",TRUE,"Seasons")</f>
        <v>Seasons</v>
      </c>
      <c r="P1091" s="3" t="s">
        <v>4992</v>
      </c>
    </row>
    <row r="1092" spans="1:16" ht="42">
      <c r="A1092" s="2" t="s">
        <v>4993</v>
      </c>
      <c r="B1092" s="2" t="s">
        <v>0</v>
      </c>
      <c r="C1092" s="3" t="s">
        <v>4994</v>
      </c>
      <c r="D1092" s="3" t="s">
        <v>4995</v>
      </c>
      <c r="E1092" s="3" t="s">
        <v>4996</v>
      </c>
      <c r="F1092" s="3" t="s">
        <v>404</v>
      </c>
      <c r="G1092" s="7" t="s">
        <v>4942</v>
      </c>
      <c r="H1092" s="4">
        <v>2021</v>
      </c>
      <c r="I1092" s="2">
        <v>2020</v>
      </c>
      <c r="J1092" s="2">
        <f ca="1">YEAR(TODAY())-Table1[[#This Row],[Release_year]]</f>
        <v>6</v>
      </c>
      <c r="K1092" s="2" t="s">
        <v>58</v>
      </c>
      <c r="L1092" s="2" t="str">
        <f>_xlfn.XLOOKUP(Table1[[#This Row],[Rating]],Ratings!A$2:A$15,Ratings!B$2:B$15)</f>
        <v>Kids</v>
      </c>
      <c r="M1092" s="2" t="str">
        <f>_xlfn.XLOOKUP(Table1[[#This Row],[Rating Category]],Recommendation!A$2:A$6,Recommendation!B$2:B$6)</f>
        <v>Safe</v>
      </c>
      <c r="N1092" s="2">
        <v>24</v>
      </c>
      <c r="O1092" s="2" t="str" cm="1">
        <f t="array" ref="O1092">_xlfn.IFS(Table1[[#This Row],[Duration]]&lt;90,"Short",Table1[[#This Row],[Duration]]&lt;180,"Medium",Table1[[#This Row],[Duration]]&lt;=240,"Long",TRUE,"Seasons")</f>
        <v>Short</v>
      </c>
      <c r="P1092" s="3" t="s">
        <v>17</v>
      </c>
    </row>
    <row r="1093" spans="1:16" ht="56">
      <c r="A1093" s="2" t="s">
        <v>4997</v>
      </c>
      <c r="B1093" s="2" t="s">
        <v>0</v>
      </c>
      <c r="C1093" s="3" t="s">
        <v>4998</v>
      </c>
      <c r="D1093" s="3" t="s">
        <v>4999</v>
      </c>
      <c r="E1093" s="3" t="s">
        <v>5000</v>
      </c>
      <c r="F1093" s="3" t="s">
        <v>13</v>
      </c>
      <c r="G1093" s="7" t="s">
        <v>5001</v>
      </c>
      <c r="H1093" s="4">
        <v>2021</v>
      </c>
      <c r="I1093" s="2">
        <v>2020</v>
      </c>
      <c r="J1093" s="2">
        <f ca="1">YEAR(TODAY())-Table1[[#This Row],[Release_year]]</f>
        <v>6</v>
      </c>
      <c r="K1093" s="2" t="s">
        <v>29</v>
      </c>
      <c r="L1093" s="2" t="str">
        <f>_xlfn.XLOOKUP(Table1[[#This Row],[Rating]],Ratings!A$2:A$15,Ratings!B$2:B$15)</f>
        <v>Teen</v>
      </c>
      <c r="M1093" s="2" t="str">
        <f>_xlfn.XLOOKUP(Table1[[#This Row],[Rating Category]],Recommendation!A$2:A$6,Recommendation!B$2:B$6)</f>
        <v>Guidance</v>
      </c>
      <c r="N1093" s="2">
        <v>110</v>
      </c>
      <c r="O1093" s="2" t="str" cm="1">
        <f t="array" ref="O1093">_xlfn.IFS(Table1[[#This Row],[Duration]]&lt;90,"Short",Table1[[#This Row],[Duration]]&lt;180,"Medium",Table1[[#This Row],[Duration]]&lt;=240,"Long",TRUE,"Seasons")</f>
        <v>Medium</v>
      </c>
      <c r="P1093" s="3" t="s">
        <v>63</v>
      </c>
    </row>
    <row r="1094" spans="1:16" ht="42">
      <c r="A1094" s="2" t="s">
        <v>5002</v>
      </c>
      <c r="B1094" s="2" t="s">
        <v>0</v>
      </c>
      <c r="C1094" s="3" t="s">
        <v>5003</v>
      </c>
      <c r="D1094" s="3" t="s">
        <v>5004</v>
      </c>
      <c r="E1094" s="3" t="s">
        <v>5005</v>
      </c>
      <c r="F1094" s="3" t="s">
        <v>1</v>
      </c>
      <c r="G1094" s="7" t="s">
        <v>5001</v>
      </c>
      <c r="H1094" s="4">
        <v>2021</v>
      </c>
      <c r="I1094" s="2">
        <v>2020</v>
      </c>
      <c r="J1094" s="2">
        <f ca="1">YEAR(TODAY())-Table1[[#This Row],[Release_year]]</f>
        <v>6</v>
      </c>
      <c r="K1094" s="2" t="s">
        <v>7</v>
      </c>
      <c r="L1094" s="2" t="str">
        <f>_xlfn.XLOOKUP(Table1[[#This Row],[Rating]],Ratings!A$2:A$15,Ratings!B$2:B$15)</f>
        <v>Adult</v>
      </c>
      <c r="M1094" s="2" t="str">
        <f>_xlfn.XLOOKUP(Table1[[#This Row],[Rating Category]],Recommendation!A$2:A$6,Recommendation!B$2:B$6)</f>
        <v>Restricted</v>
      </c>
      <c r="N1094" s="2">
        <v>97</v>
      </c>
      <c r="O1094" s="2" t="str" cm="1">
        <f t="array" ref="O1094">_xlfn.IFS(Table1[[#This Row],[Duration]]&lt;90,"Short",Table1[[#This Row],[Duration]]&lt;180,"Medium",Table1[[#This Row],[Duration]]&lt;=240,"Long",TRUE,"Seasons")</f>
        <v>Medium</v>
      </c>
      <c r="P1094" s="3" t="s">
        <v>125</v>
      </c>
    </row>
    <row r="1095" spans="1:16" ht="42">
      <c r="A1095" s="2" t="s">
        <v>5006</v>
      </c>
      <c r="B1095" s="2" t="s">
        <v>0</v>
      </c>
      <c r="C1095" s="3" t="s">
        <v>5007</v>
      </c>
      <c r="D1095" s="3" t="s">
        <v>5008</v>
      </c>
      <c r="E1095" s="3" t="s">
        <v>5009</v>
      </c>
      <c r="F1095" s="3" t="s">
        <v>1</v>
      </c>
      <c r="G1095" s="7" t="s">
        <v>5010</v>
      </c>
      <c r="H1095" s="4">
        <v>2021</v>
      </c>
      <c r="I1095" s="2">
        <v>2020</v>
      </c>
      <c r="J1095" s="2">
        <f ca="1">YEAR(TODAY())-Table1[[#This Row],[Release_year]]</f>
        <v>6</v>
      </c>
      <c r="K1095" s="2" t="s">
        <v>16</v>
      </c>
      <c r="L1095" s="2" t="str">
        <f>_xlfn.XLOOKUP(Table1[[#This Row],[Rating]],Ratings!A$2:A$15,Ratings!B$2:B$15)</f>
        <v>Family</v>
      </c>
      <c r="M1095" s="2" t="str">
        <f>_xlfn.XLOOKUP(Table1[[#This Row],[Rating Category]],Recommendation!A$2:A$6,Recommendation!B$2:B$6)</f>
        <v>Guidance</v>
      </c>
      <c r="N1095" s="2">
        <v>94</v>
      </c>
      <c r="O1095" s="2" t="str" cm="1">
        <f t="array" ref="O1095">_xlfn.IFS(Table1[[#This Row],[Duration]]&lt;90,"Short",Table1[[#This Row],[Duration]]&lt;180,"Medium",Table1[[#This Row],[Duration]]&lt;=240,"Long",TRUE,"Seasons")</f>
        <v>Medium</v>
      </c>
      <c r="P1095" s="3" t="s">
        <v>251</v>
      </c>
    </row>
    <row r="1096" spans="1:16" ht="56">
      <c r="A1096" s="2" t="s">
        <v>5012</v>
      </c>
      <c r="B1096" s="2" t="s">
        <v>0</v>
      </c>
      <c r="C1096" s="3" t="s">
        <v>5013</v>
      </c>
      <c r="D1096" s="3" t="s">
        <v>5014</v>
      </c>
      <c r="E1096" s="3" t="s">
        <v>5015</v>
      </c>
      <c r="F1096" s="3" t="s">
        <v>5016</v>
      </c>
      <c r="G1096" s="7" t="s">
        <v>5011</v>
      </c>
      <c r="H1096" s="4">
        <v>2021</v>
      </c>
      <c r="I1096" s="2">
        <v>2020</v>
      </c>
      <c r="J1096" s="2">
        <f ca="1">YEAR(TODAY())-Table1[[#This Row],[Release_year]]</f>
        <v>6</v>
      </c>
      <c r="K1096" s="2" t="s">
        <v>7</v>
      </c>
      <c r="L1096" s="2" t="str">
        <f>_xlfn.XLOOKUP(Table1[[#This Row],[Rating]],Ratings!A$2:A$15,Ratings!B$2:B$15)</f>
        <v>Adult</v>
      </c>
      <c r="M1096" s="2" t="str">
        <f>_xlfn.XLOOKUP(Table1[[#This Row],[Rating Category]],Recommendation!A$2:A$6,Recommendation!B$2:B$6)</f>
        <v>Restricted</v>
      </c>
      <c r="N1096" s="2">
        <v>107</v>
      </c>
      <c r="O1096" s="2" t="str" cm="1">
        <f t="array" ref="O1096">_xlfn.IFS(Table1[[#This Row],[Duration]]&lt;90,"Short",Table1[[#This Row],[Duration]]&lt;180,"Medium",Table1[[#This Row],[Duration]]&lt;=240,"Long",TRUE,"Seasons")</f>
        <v>Medium</v>
      </c>
      <c r="P1096" s="3" t="s">
        <v>384</v>
      </c>
    </row>
    <row r="1097" spans="1:16" ht="42">
      <c r="A1097" s="2" t="s">
        <v>5017</v>
      </c>
      <c r="B1097" s="2" t="s">
        <v>0</v>
      </c>
      <c r="C1097" s="3" t="s">
        <v>5018</v>
      </c>
      <c r="D1097" s="3" t="s">
        <v>5019</v>
      </c>
      <c r="E1097" s="3" t="s">
        <v>5020</v>
      </c>
      <c r="F1097" s="3" t="s">
        <v>248</v>
      </c>
      <c r="G1097" s="7" t="s">
        <v>5011</v>
      </c>
      <c r="H1097" s="4">
        <v>2021</v>
      </c>
      <c r="I1097" s="2">
        <v>2020</v>
      </c>
      <c r="J1097" s="2">
        <f ca="1">YEAR(TODAY())-Table1[[#This Row],[Release_year]]</f>
        <v>6</v>
      </c>
      <c r="K1097" s="2" t="s">
        <v>7</v>
      </c>
      <c r="L1097" s="2" t="str">
        <f>_xlfn.XLOOKUP(Table1[[#This Row],[Rating]],Ratings!A$2:A$15,Ratings!B$2:B$15)</f>
        <v>Adult</v>
      </c>
      <c r="M1097" s="2" t="str">
        <f>_xlfn.XLOOKUP(Table1[[#This Row],[Rating Category]],Recommendation!A$2:A$6,Recommendation!B$2:B$6)</f>
        <v>Restricted</v>
      </c>
      <c r="N1097" s="2">
        <v>97</v>
      </c>
      <c r="O1097" s="2" t="str" cm="1">
        <f t="array" ref="O1097">_xlfn.IFS(Table1[[#This Row],[Duration]]&lt;90,"Short",Table1[[#This Row],[Duration]]&lt;180,"Medium",Table1[[#This Row],[Duration]]&lt;=240,"Long",TRUE,"Seasons")</f>
        <v>Medium</v>
      </c>
      <c r="P1097" s="3" t="s">
        <v>206</v>
      </c>
    </row>
    <row r="1098" spans="1:16" ht="42">
      <c r="A1098" s="2" t="s">
        <v>5022</v>
      </c>
      <c r="B1098" s="2" t="s">
        <v>0</v>
      </c>
      <c r="C1098" s="3" t="s">
        <v>5023</v>
      </c>
      <c r="D1098" s="3" t="s">
        <v>5024</v>
      </c>
      <c r="E1098" s="3" t="s">
        <v>5025</v>
      </c>
      <c r="F1098" s="3" t="s">
        <v>1</v>
      </c>
      <c r="G1098" s="7" t="s">
        <v>5021</v>
      </c>
      <c r="H1098" s="4">
        <v>2021</v>
      </c>
      <c r="I1098" s="2">
        <v>1998</v>
      </c>
      <c r="J1098" s="2">
        <f ca="1">YEAR(TODAY())-Table1[[#This Row],[Release_year]]</f>
        <v>28</v>
      </c>
      <c r="K1098" s="2" t="s">
        <v>7</v>
      </c>
      <c r="L1098" s="2" t="str">
        <f>_xlfn.XLOOKUP(Table1[[#This Row],[Rating]],Ratings!A$2:A$15,Ratings!B$2:B$15)</f>
        <v>Adult</v>
      </c>
      <c r="M1098" s="2" t="str">
        <f>_xlfn.XLOOKUP(Table1[[#This Row],[Rating Category]],Recommendation!A$2:A$6,Recommendation!B$2:B$6)</f>
        <v>Restricted</v>
      </c>
      <c r="N1098" s="2">
        <v>103</v>
      </c>
      <c r="O1098" s="2" t="str" cm="1">
        <f t="array" ref="O1098">_xlfn.IFS(Table1[[#This Row],[Duration]]&lt;90,"Short",Table1[[#This Row],[Duration]]&lt;180,"Medium",Table1[[#This Row],[Duration]]&lt;=240,"Long",TRUE,"Seasons")</f>
        <v>Medium</v>
      </c>
      <c r="P1098" s="3" t="s">
        <v>269</v>
      </c>
    </row>
    <row r="1099" spans="1:16" ht="42">
      <c r="A1099" s="2" t="s">
        <v>5026</v>
      </c>
      <c r="B1099" s="2" t="s">
        <v>0</v>
      </c>
      <c r="C1099" s="3" t="s">
        <v>5027</v>
      </c>
      <c r="D1099" s="3" t="s">
        <v>5028</v>
      </c>
      <c r="E1099" s="3" t="s">
        <v>5029</v>
      </c>
      <c r="F1099" s="3" t="s">
        <v>781</v>
      </c>
      <c r="G1099" s="7" t="s">
        <v>5021</v>
      </c>
      <c r="H1099" s="4">
        <v>2021</v>
      </c>
      <c r="I1099" s="2">
        <v>2020</v>
      </c>
      <c r="J1099" s="2">
        <f ca="1">YEAR(TODAY())-Table1[[#This Row],[Release_year]]</f>
        <v>6</v>
      </c>
      <c r="K1099" s="2" t="s">
        <v>7</v>
      </c>
      <c r="L1099" s="2" t="str">
        <f>_xlfn.XLOOKUP(Table1[[#This Row],[Rating]],Ratings!A$2:A$15,Ratings!B$2:B$15)</f>
        <v>Adult</v>
      </c>
      <c r="M1099" s="2" t="str">
        <f>_xlfn.XLOOKUP(Table1[[#This Row],[Rating Category]],Recommendation!A$2:A$6,Recommendation!B$2:B$6)</f>
        <v>Restricted</v>
      </c>
      <c r="N1099" s="2">
        <v>88</v>
      </c>
      <c r="O1099" s="2" t="str" cm="1">
        <f t="array" ref="O1099">_xlfn.IFS(Table1[[#This Row],[Duration]]&lt;90,"Short",Table1[[#This Row],[Duration]]&lt;180,"Medium",Table1[[#This Row],[Duration]]&lt;=240,"Long",TRUE,"Seasons")</f>
        <v>Short</v>
      </c>
      <c r="P1099" s="3" t="s">
        <v>622</v>
      </c>
    </row>
    <row r="1100" spans="1:16" ht="28">
      <c r="A1100" s="2" t="s">
        <v>5030</v>
      </c>
      <c r="B1100" s="2" t="s">
        <v>0</v>
      </c>
      <c r="C1100" s="3" t="s">
        <v>5031</v>
      </c>
      <c r="D1100" s="3" t="s">
        <v>5032</v>
      </c>
      <c r="E1100" s="3" t="s">
        <v>5033</v>
      </c>
      <c r="F1100" s="3" t="s">
        <v>1</v>
      </c>
      <c r="G1100" s="7" t="s">
        <v>5021</v>
      </c>
      <c r="H1100" s="4">
        <v>2021</v>
      </c>
      <c r="I1100" s="2">
        <v>2016</v>
      </c>
      <c r="J1100" s="2">
        <f ca="1">YEAR(TODAY())-Table1[[#This Row],[Release_year]]</f>
        <v>10</v>
      </c>
      <c r="K1100" s="2" t="s">
        <v>2</v>
      </c>
      <c r="L1100" s="2" t="str">
        <f>_xlfn.XLOOKUP(Table1[[#This Row],[Rating]],Ratings!A$2:A$15,Ratings!B$2:B$15)</f>
        <v>Teen</v>
      </c>
      <c r="M1100" s="2" t="str">
        <f>_xlfn.XLOOKUP(Table1[[#This Row],[Rating Category]],Recommendation!A$2:A$6,Recommendation!B$2:B$6)</f>
        <v>Guidance</v>
      </c>
      <c r="N1100" s="2">
        <v>111</v>
      </c>
      <c r="O1100" s="2" t="str" cm="1">
        <f t="array" ref="O1100">_xlfn.IFS(Table1[[#This Row],[Duration]]&lt;90,"Short",Table1[[#This Row],[Duration]]&lt;180,"Medium",Table1[[#This Row],[Duration]]&lt;=240,"Long",TRUE,"Seasons")</f>
        <v>Medium</v>
      </c>
      <c r="P1100" s="3" t="s">
        <v>458</v>
      </c>
    </row>
    <row r="1101" spans="1:16" ht="56">
      <c r="A1101" s="2" t="s">
        <v>5035</v>
      </c>
      <c r="B1101" s="2" t="s">
        <v>0</v>
      </c>
      <c r="C1101" s="3" t="s">
        <v>5036</v>
      </c>
      <c r="D1101" s="3" t="s">
        <v>5037</v>
      </c>
      <c r="E1101" s="3" t="s">
        <v>5038</v>
      </c>
      <c r="F1101" s="3" t="s">
        <v>5039</v>
      </c>
      <c r="G1101" s="7" t="s">
        <v>5034</v>
      </c>
      <c r="H1101" s="4">
        <v>2021</v>
      </c>
      <c r="I1101" s="2">
        <v>2019</v>
      </c>
      <c r="J1101" s="2">
        <f ca="1">YEAR(TODAY())-Table1[[#This Row],[Release_year]]</f>
        <v>7</v>
      </c>
      <c r="K1101" s="2" t="s">
        <v>7</v>
      </c>
      <c r="L1101" s="2" t="str">
        <f>_xlfn.XLOOKUP(Table1[[#This Row],[Rating]],Ratings!A$2:A$15,Ratings!B$2:B$15)</f>
        <v>Adult</v>
      </c>
      <c r="M1101" s="2" t="str">
        <f>_xlfn.XLOOKUP(Table1[[#This Row],[Rating Category]],Recommendation!A$2:A$6,Recommendation!B$2:B$6)</f>
        <v>Restricted</v>
      </c>
      <c r="N1101" s="2">
        <v>94</v>
      </c>
      <c r="O1101" s="2" t="str" cm="1">
        <f t="array" ref="O1101">_xlfn.IFS(Table1[[#This Row],[Duration]]&lt;90,"Short",Table1[[#This Row],[Duration]]&lt;180,"Medium",Table1[[#This Row],[Duration]]&lt;=240,"Long",TRUE,"Seasons")</f>
        <v>Medium</v>
      </c>
      <c r="P1101" s="3" t="s">
        <v>1794</v>
      </c>
    </row>
    <row r="1102" spans="1:16" ht="84">
      <c r="A1102" s="2" t="s">
        <v>5040</v>
      </c>
      <c r="B1102" s="2" t="s">
        <v>0</v>
      </c>
      <c r="C1102" s="3" t="s">
        <v>5041</v>
      </c>
      <c r="D1102" s="3" t="s">
        <v>5042</v>
      </c>
      <c r="E1102" s="3" t="s">
        <v>5043</v>
      </c>
      <c r="F1102" s="3" t="s">
        <v>1</v>
      </c>
      <c r="G1102" s="7" t="s">
        <v>5034</v>
      </c>
      <c r="H1102" s="4">
        <v>2021</v>
      </c>
      <c r="I1102" s="2">
        <v>2020</v>
      </c>
      <c r="J1102" s="2">
        <f ca="1">YEAR(TODAY())-Table1[[#This Row],[Release_year]]</f>
        <v>6</v>
      </c>
      <c r="K1102" s="2" t="s">
        <v>7</v>
      </c>
      <c r="L1102" s="2" t="str">
        <f>_xlfn.XLOOKUP(Table1[[#This Row],[Rating]],Ratings!A$2:A$15,Ratings!B$2:B$15)</f>
        <v>Adult</v>
      </c>
      <c r="M1102" s="2" t="str">
        <f>_xlfn.XLOOKUP(Table1[[#This Row],[Rating Category]],Recommendation!A$2:A$6,Recommendation!B$2:B$6)</f>
        <v>Restricted</v>
      </c>
      <c r="N1102" s="2">
        <v>33</v>
      </c>
      <c r="O1102" s="2" t="str" cm="1">
        <f t="array" ref="O1102">_xlfn.IFS(Table1[[#This Row],[Duration]]&lt;90,"Short",Table1[[#This Row],[Duration]]&lt;180,"Medium",Table1[[#This Row],[Duration]]&lt;=240,"Long",TRUE,"Seasons")</f>
        <v>Short</v>
      </c>
      <c r="P1102" s="3" t="s">
        <v>3</v>
      </c>
    </row>
    <row r="1103" spans="1:16" ht="56">
      <c r="A1103" s="2" t="s">
        <v>5044</v>
      </c>
      <c r="B1103" s="2" t="s">
        <v>0</v>
      </c>
      <c r="C1103" s="3" t="s">
        <v>5045</v>
      </c>
      <c r="D1103" s="3" t="s">
        <v>5046</v>
      </c>
      <c r="E1103" s="3" t="s">
        <v>5047</v>
      </c>
      <c r="F1103" s="3" t="s">
        <v>1</v>
      </c>
      <c r="G1103" s="7" t="s">
        <v>5048</v>
      </c>
      <c r="H1103" s="4">
        <v>2021</v>
      </c>
      <c r="I1103" s="2">
        <v>2016</v>
      </c>
      <c r="J1103" s="2">
        <f ca="1">YEAR(TODAY())-Table1[[#This Row],[Release_year]]</f>
        <v>10</v>
      </c>
      <c r="K1103" s="2" t="s">
        <v>2</v>
      </c>
      <c r="L1103" s="2" t="str">
        <f>_xlfn.XLOOKUP(Table1[[#This Row],[Rating]],Ratings!A$2:A$15,Ratings!B$2:B$15)</f>
        <v>Teen</v>
      </c>
      <c r="M1103" s="2" t="str">
        <f>_xlfn.XLOOKUP(Table1[[#This Row],[Rating Category]],Recommendation!A$2:A$6,Recommendation!B$2:B$6)</f>
        <v>Guidance</v>
      </c>
      <c r="N1103" s="2">
        <v>110</v>
      </c>
      <c r="O1103" s="2" t="str" cm="1">
        <f t="array" ref="O1103">_xlfn.IFS(Table1[[#This Row],[Duration]]&lt;90,"Short",Table1[[#This Row],[Duration]]&lt;180,"Medium",Table1[[#This Row],[Duration]]&lt;=240,"Long",TRUE,"Seasons")</f>
        <v>Medium</v>
      </c>
      <c r="P1103" s="3" t="s">
        <v>131</v>
      </c>
    </row>
    <row r="1104" spans="1:16" ht="42">
      <c r="A1104" s="2" t="s">
        <v>5049</v>
      </c>
      <c r="B1104" s="2" t="s">
        <v>0</v>
      </c>
      <c r="C1104" s="3" t="s">
        <v>5050</v>
      </c>
      <c r="D1104" s="3" t="s">
        <v>5051</v>
      </c>
      <c r="E1104" s="3" t="s">
        <v>5052</v>
      </c>
      <c r="F1104" s="3" t="s">
        <v>13</v>
      </c>
      <c r="G1104" s="7" t="s">
        <v>5053</v>
      </c>
      <c r="H1104" s="4">
        <v>2021</v>
      </c>
      <c r="I1104" s="2">
        <v>2020</v>
      </c>
      <c r="J1104" s="2">
        <f ca="1">YEAR(TODAY())-Table1[[#This Row],[Release_year]]</f>
        <v>6</v>
      </c>
      <c r="K1104" s="2" t="s">
        <v>29</v>
      </c>
      <c r="L1104" s="2" t="str">
        <f>_xlfn.XLOOKUP(Table1[[#This Row],[Rating]],Ratings!A$2:A$15,Ratings!B$2:B$15)</f>
        <v>Teen</v>
      </c>
      <c r="M1104" s="2" t="str">
        <f>_xlfn.XLOOKUP(Table1[[#This Row],[Rating Category]],Recommendation!A$2:A$6,Recommendation!B$2:B$6)</f>
        <v>Guidance</v>
      </c>
      <c r="N1104" s="2">
        <v>98</v>
      </c>
      <c r="O1104" s="2" t="str" cm="1">
        <f t="array" ref="O1104">_xlfn.IFS(Table1[[#This Row],[Duration]]&lt;90,"Short",Table1[[#This Row],[Duration]]&lt;180,"Medium",Table1[[#This Row],[Duration]]&lt;=240,"Long",TRUE,"Seasons")</f>
        <v>Medium</v>
      </c>
      <c r="P1104" s="3" t="s">
        <v>89</v>
      </c>
    </row>
    <row r="1105" spans="1:16" ht="70">
      <c r="A1105" s="2" t="s">
        <v>5054</v>
      </c>
      <c r="B1105" s="2" t="s">
        <v>0</v>
      </c>
      <c r="C1105" s="3" t="s">
        <v>5055</v>
      </c>
      <c r="D1105" s="3" t="s">
        <v>5056</v>
      </c>
      <c r="E1105" s="3" t="s">
        <v>5057</v>
      </c>
      <c r="F1105" s="3" t="s">
        <v>50</v>
      </c>
      <c r="G1105" s="7" t="s">
        <v>5053</v>
      </c>
      <c r="H1105" s="4">
        <v>2021</v>
      </c>
      <c r="I1105" s="2">
        <v>2020</v>
      </c>
      <c r="J1105" s="2">
        <f ca="1">YEAR(TODAY())-Table1[[#This Row],[Release_year]]</f>
        <v>6</v>
      </c>
      <c r="K1105" s="2" t="s">
        <v>7</v>
      </c>
      <c r="L1105" s="2" t="str">
        <f>_xlfn.XLOOKUP(Table1[[#This Row],[Rating]],Ratings!A$2:A$15,Ratings!B$2:B$15)</f>
        <v>Adult</v>
      </c>
      <c r="M1105" s="2" t="str">
        <f>_xlfn.XLOOKUP(Table1[[#This Row],[Rating Category]],Recommendation!A$2:A$6,Recommendation!B$2:B$6)</f>
        <v>Restricted</v>
      </c>
      <c r="N1105" s="2">
        <v>81</v>
      </c>
      <c r="O1105" s="2" t="str" cm="1">
        <f t="array" ref="O1105">_xlfn.IFS(Table1[[#This Row],[Duration]]&lt;90,"Short",Table1[[#This Row],[Duration]]&lt;180,"Medium",Table1[[#This Row],[Duration]]&lt;=240,"Long",TRUE,"Seasons")</f>
        <v>Short</v>
      </c>
      <c r="P1105" s="3" t="s">
        <v>739</v>
      </c>
    </row>
    <row r="1106" spans="1:16" ht="56">
      <c r="A1106" s="2" t="s">
        <v>5058</v>
      </c>
      <c r="B1106" s="2" t="s">
        <v>0</v>
      </c>
      <c r="C1106" s="3" t="s">
        <v>5059</v>
      </c>
      <c r="D1106" s="3" t="s">
        <v>5060</v>
      </c>
      <c r="E1106" s="3" t="s">
        <v>5061</v>
      </c>
      <c r="F1106" s="3" t="s">
        <v>1</v>
      </c>
      <c r="G1106" s="7" t="s">
        <v>5053</v>
      </c>
      <c r="H1106" s="4">
        <v>2021</v>
      </c>
      <c r="I1106" s="2">
        <v>2020</v>
      </c>
      <c r="J1106" s="2">
        <f ca="1">YEAR(TODAY())-Table1[[#This Row],[Release_year]]</f>
        <v>6</v>
      </c>
      <c r="K1106" s="2" t="s">
        <v>45</v>
      </c>
      <c r="L1106" s="2" t="str">
        <f>_xlfn.XLOOKUP(Table1[[#This Row],[Rating]],Ratings!A$2:A$15,Ratings!B$2:B$15)</f>
        <v>Family</v>
      </c>
      <c r="M1106" s="2" t="str">
        <f>_xlfn.XLOOKUP(Table1[[#This Row],[Rating Category]],Recommendation!A$2:A$6,Recommendation!B$2:B$6)</f>
        <v>Guidance</v>
      </c>
      <c r="N1106" s="2">
        <v>104</v>
      </c>
      <c r="O1106" s="2" t="str" cm="1">
        <f t="array" ref="O1106">_xlfn.IFS(Table1[[#This Row],[Duration]]&lt;90,"Short",Table1[[#This Row],[Duration]]&lt;180,"Medium",Table1[[#This Row],[Duration]]&lt;=240,"Long",TRUE,"Seasons")</f>
        <v>Medium</v>
      </c>
      <c r="P1106" s="3" t="s">
        <v>445</v>
      </c>
    </row>
    <row r="1107" spans="1:16" ht="42">
      <c r="A1107" s="2" t="s">
        <v>5062</v>
      </c>
      <c r="B1107" s="2" t="s">
        <v>4</v>
      </c>
      <c r="C1107" s="3" t="s">
        <v>5063</v>
      </c>
      <c r="D1107" s="3" t="s">
        <v>5064</v>
      </c>
      <c r="E1107" s="3" t="s">
        <v>5065</v>
      </c>
      <c r="F1107" s="3" t="s">
        <v>235</v>
      </c>
      <c r="G1107" s="7" t="s">
        <v>5066</v>
      </c>
      <c r="H1107" s="4">
        <v>2021</v>
      </c>
      <c r="I1107" s="2">
        <v>2020</v>
      </c>
      <c r="J1107" s="2">
        <f ca="1">YEAR(TODAY())-Table1[[#This Row],[Release_year]]</f>
        <v>6</v>
      </c>
      <c r="K1107" s="2" t="s">
        <v>7</v>
      </c>
      <c r="L1107" s="2" t="str">
        <f>_xlfn.XLOOKUP(Table1[[#This Row],[Rating]],Ratings!A$2:A$15,Ratings!B$2:B$15)</f>
        <v>Adult</v>
      </c>
      <c r="M1107" s="2" t="str">
        <f>_xlfn.XLOOKUP(Table1[[#This Row],[Rating Category]],Recommendation!A$2:A$6,Recommendation!B$2:B$6)</f>
        <v>Restricted</v>
      </c>
      <c r="N1107" s="2" t="s">
        <v>11</v>
      </c>
      <c r="O1107" s="2" t="str" cm="1">
        <f t="array" ref="O1107">_xlfn.IFS(Table1[[#This Row],[Duration]]&lt;90,"Short",Table1[[#This Row],[Duration]]&lt;180,"Medium",Table1[[#This Row],[Duration]]&lt;=240,"Long",TRUE,"Seasons")</f>
        <v>Seasons</v>
      </c>
      <c r="P1107" s="3" t="s">
        <v>3822</v>
      </c>
    </row>
    <row r="1108" spans="1:16" ht="42">
      <c r="A1108" s="2" t="s">
        <v>5067</v>
      </c>
      <c r="B1108" s="2" t="s">
        <v>0</v>
      </c>
      <c r="C1108" s="3" t="s">
        <v>5068</v>
      </c>
      <c r="D1108" s="3" t="s">
        <v>5069</v>
      </c>
      <c r="E1108" s="3" t="s">
        <v>5070</v>
      </c>
      <c r="F1108" s="3" t="s">
        <v>1155</v>
      </c>
      <c r="G1108" s="7" t="s">
        <v>5066</v>
      </c>
      <c r="H1108" s="4">
        <v>2021</v>
      </c>
      <c r="I1108" s="2">
        <v>2019</v>
      </c>
      <c r="J1108" s="2">
        <f ca="1">YEAR(TODAY())-Table1[[#This Row],[Release_year]]</f>
        <v>7</v>
      </c>
      <c r="K1108" s="2" t="s">
        <v>7</v>
      </c>
      <c r="L1108" s="2" t="str">
        <f>_xlfn.XLOOKUP(Table1[[#This Row],[Rating]],Ratings!A$2:A$15,Ratings!B$2:B$15)</f>
        <v>Adult</v>
      </c>
      <c r="M1108" s="2" t="str">
        <f>_xlfn.XLOOKUP(Table1[[#This Row],[Rating Category]],Recommendation!A$2:A$6,Recommendation!B$2:B$6)</f>
        <v>Restricted</v>
      </c>
      <c r="N1108" s="2">
        <v>121</v>
      </c>
      <c r="O1108" s="2" t="str" cm="1">
        <f t="array" ref="O1108">_xlfn.IFS(Table1[[#This Row],[Duration]]&lt;90,"Short",Table1[[#This Row],[Duration]]&lt;180,"Medium",Table1[[#This Row],[Duration]]&lt;=240,"Long",TRUE,"Seasons")</f>
        <v>Medium</v>
      </c>
      <c r="P1108" s="3" t="s">
        <v>56</v>
      </c>
    </row>
    <row r="1109" spans="1:16" ht="42">
      <c r="A1109" s="2" t="s">
        <v>5071</v>
      </c>
      <c r="B1109" s="2" t="s">
        <v>0</v>
      </c>
      <c r="C1109" s="3" t="s">
        <v>5072</v>
      </c>
      <c r="D1109" s="3" t="s">
        <v>339</v>
      </c>
      <c r="E1109" s="3" t="s">
        <v>5073</v>
      </c>
      <c r="F1109" s="3" t="s">
        <v>670</v>
      </c>
      <c r="G1109" s="7" t="s">
        <v>5066</v>
      </c>
      <c r="H1109" s="4">
        <v>2021</v>
      </c>
      <c r="I1109" s="2">
        <v>2020</v>
      </c>
      <c r="J1109" s="2">
        <f ca="1">YEAR(TODAY())-Table1[[#This Row],[Release_year]]</f>
        <v>6</v>
      </c>
      <c r="K1109" s="2" t="s">
        <v>29</v>
      </c>
      <c r="L1109" s="2" t="str">
        <f>_xlfn.XLOOKUP(Table1[[#This Row],[Rating]],Ratings!A$2:A$15,Ratings!B$2:B$15)</f>
        <v>Teen</v>
      </c>
      <c r="M1109" s="2" t="str">
        <f>_xlfn.XLOOKUP(Table1[[#This Row],[Rating Category]],Recommendation!A$2:A$6,Recommendation!B$2:B$6)</f>
        <v>Guidance</v>
      </c>
      <c r="N1109" s="2">
        <v>100</v>
      </c>
      <c r="O1109" s="2" t="str" cm="1">
        <f t="array" ref="O1109">_xlfn.IFS(Table1[[#This Row],[Duration]]&lt;90,"Short",Table1[[#This Row],[Duration]]&lt;180,"Medium",Table1[[#This Row],[Duration]]&lt;=240,"Long",TRUE,"Seasons")</f>
        <v>Medium</v>
      </c>
      <c r="P1109" s="3" t="s">
        <v>43</v>
      </c>
    </row>
    <row r="1110" spans="1:16" ht="42">
      <c r="A1110" s="2" t="s">
        <v>5074</v>
      </c>
      <c r="B1110" s="2" t="s">
        <v>0</v>
      </c>
      <c r="C1110" s="3" t="s">
        <v>5075</v>
      </c>
      <c r="D1110" s="3" t="s">
        <v>5076</v>
      </c>
      <c r="E1110" s="3" t="s">
        <v>5077</v>
      </c>
      <c r="F1110" s="3" t="s">
        <v>1</v>
      </c>
      <c r="G1110" s="7" t="s">
        <v>5078</v>
      </c>
      <c r="H1110" s="4">
        <v>2021</v>
      </c>
      <c r="I1110" s="2">
        <v>2019</v>
      </c>
      <c r="J1110" s="2">
        <f ca="1">YEAR(TODAY())-Table1[[#This Row],[Release_year]]</f>
        <v>7</v>
      </c>
      <c r="K1110" s="2" t="s">
        <v>124</v>
      </c>
      <c r="L1110" s="2" t="str">
        <f>_xlfn.XLOOKUP(Table1[[#This Row],[Rating]],Ratings!A$2:A$15,Ratings!B$2:B$15)</f>
        <v>Adult</v>
      </c>
      <c r="M1110" s="2" t="str">
        <f>_xlfn.XLOOKUP(Table1[[#This Row],[Rating Category]],Recommendation!A$2:A$6,Recommendation!B$2:B$6)</f>
        <v>Restricted</v>
      </c>
      <c r="N1110" s="2">
        <v>97</v>
      </c>
      <c r="O1110" s="2" t="str" cm="1">
        <f t="array" ref="O1110">_xlfn.IFS(Table1[[#This Row],[Duration]]&lt;90,"Short",Table1[[#This Row],[Duration]]&lt;180,"Medium",Table1[[#This Row],[Duration]]&lt;=240,"Long",TRUE,"Seasons")</f>
        <v>Medium</v>
      </c>
      <c r="P1110" s="3" t="s">
        <v>72</v>
      </c>
    </row>
    <row r="1111" spans="1:16" ht="42">
      <c r="A1111" s="2" t="s">
        <v>5079</v>
      </c>
      <c r="B1111" s="2" t="s">
        <v>0</v>
      </c>
      <c r="C1111" s="3" t="s">
        <v>5080</v>
      </c>
      <c r="D1111" s="3" t="s">
        <v>5081</v>
      </c>
      <c r="E1111" s="3" t="s">
        <v>5082</v>
      </c>
      <c r="F1111" s="3" t="s">
        <v>132</v>
      </c>
      <c r="G1111" s="7" t="s">
        <v>5078</v>
      </c>
      <c r="H1111" s="4">
        <v>2021</v>
      </c>
      <c r="I1111" s="2">
        <v>2017</v>
      </c>
      <c r="J1111" s="2">
        <f ca="1">YEAR(TODAY())-Table1[[#This Row],[Release_year]]</f>
        <v>9</v>
      </c>
      <c r="K1111" s="2" t="s">
        <v>45</v>
      </c>
      <c r="L1111" s="2" t="str">
        <f>_xlfn.XLOOKUP(Table1[[#This Row],[Rating]],Ratings!A$2:A$15,Ratings!B$2:B$15)</f>
        <v>Family</v>
      </c>
      <c r="M1111" s="2" t="str">
        <f>_xlfn.XLOOKUP(Table1[[#This Row],[Rating Category]],Recommendation!A$2:A$6,Recommendation!B$2:B$6)</f>
        <v>Guidance</v>
      </c>
      <c r="N1111" s="2">
        <v>75</v>
      </c>
      <c r="O1111" s="2" t="str" cm="1">
        <f t="array" ref="O1111">_xlfn.IFS(Table1[[#This Row],[Duration]]&lt;90,"Short",Table1[[#This Row],[Duration]]&lt;180,"Medium",Table1[[#This Row],[Duration]]&lt;=240,"Long",TRUE,"Seasons")</f>
        <v>Short</v>
      </c>
      <c r="P1111" s="3" t="s">
        <v>192</v>
      </c>
    </row>
    <row r="1112" spans="1:16" ht="56">
      <c r="A1112" s="2" t="s">
        <v>5083</v>
      </c>
      <c r="B1112" s="2" t="s">
        <v>0</v>
      </c>
      <c r="C1112" s="3" t="s">
        <v>5084</v>
      </c>
      <c r="D1112" s="3" t="s">
        <v>5085</v>
      </c>
      <c r="E1112" s="3" t="s">
        <v>5086</v>
      </c>
      <c r="F1112" s="3" t="s">
        <v>1064</v>
      </c>
      <c r="G1112" s="7" t="s">
        <v>5087</v>
      </c>
      <c r="H1112" s="4">
        <v>2021</v>
      </c>
      <c r="I1112" s="2">
        <v>2020</v>
      </c>
      <c r="J1112" s="2">
        <f ca="1">YEAR(TODAY())-Table1[[#This Row],[Release_year]]</f>
        <v>6</v>
      </c>
      <c r="K1112" s="2" t="s">
        <v>45</v>
      </c>
      <c r="L1112" s="2" t="str">
        <f>_xlfn.XLOOKUP(Table1[[#This Row],[Rating]],Ratings!A$2:A$15,Ratings!B$2:B$15)</f>
        <v>Family</v>
      </c>
      <c r="M1112" s="2" t="str">
        <f>_xlfn.XLOOKUP(Table1[[#This Row],[Rating Category]],Recommendation!A$2:A$6,Recommendation!B$2:B$6)</f>
        <v>Guidance</v>
      </c>
      <c r="N1112" s="2">
        <v>102</v>
      </c>
      <c r="O1112" s="2" t="str" cm="1">
        <f t="array" ref="O1112">_xlfn.IFS(Table1[[#This Row],[Duration]]&lt;90,"Short",Table1[[#This Row],[Duration]]&lt;180,"Medium",Table1[[#This Row],[Duration]]&lt;=240,"Long",TRUE,"Seasons")</f>
        <v>Medium</v>
      </c>
      <c r="P1112" s="3" t="s">
        <v>192</v>
      </c>
    </row>
    <row r="1113" spans="1:16" ht="56">
      <c r="A1113" s="2" t="s">
        <v>5089</v>
      </c>
      <c r="B1113" s="2" t="s">
        <v>0</v>
      </c>
      <c r="C1113" s="3" t="s">
        <v>5090</v>
      </c>
      <c r="D1113" s="3" t="s">
        <v>5091</v>
      </c>
      <c r="E1113" s="3" t="s">
        <v>5092</v>
      </c>
      <c r="F1113" s="3" t="s">
        <v>223</v>
      </c>
      <c r="G1113" s="7" t="s">
        <v>5093</v>
      </c>
      <c r="H1113" s="4">
        <v>2021</v>
      </c>
      <c r="I1113" s="2">
        <v>2012</v>
      </c>
      <c r="J1113" s="2">
        <f ca="1">YEAR(TODAY())-Table1[[#This Row],[Release_year]]</f>
        <v>14</v>
      </c>
      <c r="K1113" s="2" t="s">
        <v>2</v>
      </c>
      <c r="L1113" s="2" t="str">
        <f>_xlfn.XLOOKUP(Table1[[#This Row],[Rating]],Ratings!A$2:A$15,Ratings!B$2:B$15)</f>
        <v>Teen</v>
      </c>
      <c r="M1113" s="2" t="str">
        <f>_xlfn.XLOOKUP(Table1[[#This Row],[Rating Category]],Recommendation!A$2:A$6,Recommendation!B$2:B$6)</f>
        <v>Guidance</v>
      </c>
      <c r="N1113" s="2">
        <v>158</v>
      </c>
      <c r="O1113" s="2" t="str" cm="1">
        <f t="array" ref="O1113">_xlfn.IFS(Table1[[#This Row],[Duration]]&lt;90,"Short",Table1[[#This Row],[Duration]]&lt;180,"Medium",Table1[[#This Row],[Duration]]&lt;=240,"Long",TRUE,"Seasons")</f>
        <v>Medium</v>
      </c>
      <c r="P1113" s="3" t="s">
        <v>575</v>
      </c>
    </row>
    <row r="1114" spans="1:16" ht="56">
      <c r="A1114" s="2" t="s">
        <v>5094</v>
      </c>
      <c r="B1114" s="2" t="s">
        <v>0</v>
      </c>
      <c r="C1114" s="3" t="s">
        <v>5095</v>
      </c>
      <c r="D1114" s="3" t="s">
        <v>5096</v>
      </c>
      <c r="E1114" s="3" t="s">
        <v>5097</v>
      </c>
      <c r="F1114" s="3" t="s">
        <v>5098</v>
      </c>
      <c r="G1114" s="7" t="s">
        <v>5093</v>
      </c>
      <c r="H1114" s="4">
        <v>2021</v>
      </c>
      <c r="I1114" s="2">
        <v>2014</v>
      </c>
      <c r="J1114" s="2">
        <f ca="1">YEAR(TODAY())-Table1[[#This Row],[Release_year]]</f>
        <v>12</v>
      </c>
      <c r="K1114" s="2" t="s">
        <v>2</v>
      </c>
      <c r="L1114" s="2" t="str">
        <f>_xlfn.XLOOKUP(Table1[[#This Row],[Rating]],Ratings!A$2:A$15,Ratings!B$2:B$15)</f>
        <v>Teen</v>
      </c>
      <c r="M1114" s="2" t="str">
        <f>_xlfn.XLOOKUP(Table1[[#This Row],[Rating Category]],Recommendation!A$2:A$6,Recommendation!B$2:B$6)</f>
        <v>Guidance</v>
      </c>
      <c r="N1114" s="2">
        <v>102</v>
      </c>
      <c r="O1114" s="2" t="str" cm="1">
        <f t="array" ref="O1114">_xlfn.IFS(Table1[[#This Row],[Duration]]&lt;90,"Short",Table1[[#This Row],[Duration]]&lt;180,"Medium",Table1[[#This Row],[Duration]]&lt;=240,"Long",TRUE,"Seasons")</f>
        <v>Medium</v>
      </c>
      <c r="P1114" s="3" t="s">
        <v>307</v>
      </c>
    </row>
    <row r="1115" spans="1:16" ht="56">
      <c r="A1115" s="2" t="s">
        <v>5100</v>
      </c>
      <c r="B1115" s="2" t="s">
        <v>0</v>
      </c>
      <c r="C1115" s="3" t="s">
        <v>5101</v>
      </c>
      <c r="D1115" s="3" t="s">
        <v>2297</v>
      </c>
      <c r="E1115" s="3" t="s">
        <v>5102</v>
      </c>
      <c r="F1115" s="3" t="s">
        <v>13</v>
      </c>
      <c r="G1115" s="7" t="s">
        <v>5099</v>
      </c>
      <c r="H1115" s="4">
        <v>2021</v>
      </c>
      <c r="I1115" s="2">
        <v>2009</v>
      </c>
      <c r="J1115" s="2">
        <f ca="1">YEAR(TODAY())-Table1[[#This Row],[Release_year]]</f>
        <v>17</v>
      </c>
      <c r="K1115" s="2" t="s">
        <v>45</v>
      </c>
      <c r="L1115" s="2" t="str">
        <f>_xlfn.XLOOKUP(Table1[[#This Row],[Rating]],Ratings!A$2:A$15,Ratings!B$2:B$15)</f>
        <v>Family</v>
      </c>
      <c r="M1115" s="2" t="str">
        <f>_xlfn.XLOOKUP(Table1[[#This Row],[Rating Category]],Recommendation!A$2:A$6,Recommendation!B$2:B$6)</f>
        <v>Guidance</v>
      </c>
      <c r="N1115" s="2">
        <v>203</v>
      </c>
      <c r="O1115" s="2" t="str" cm="1">
        <f t="array" ref="O1115">_xlfn.IFS(Table1[[#This Row],[Duration]]&lt;90,"Short",Table1[[#This Row],[Duration]]&lt;180,"Medium",Table1[[#This Row],[Duration]]&lt;=240,"Long",TRUE,"Seasons")</f>
        <v>Long</v>
      </c>
      <c r="P1115" s="3" t="s">
        <v>66</v>
      </c>
    </row>
    <row r="1116" spans="1:16" ht="56">
      <c r="A1116" s="2" t="s">
        <v>5104</v>
      </c>
      <c r="B1116" s="2" t="s">
        <v>0</v>
      </c>
      <c r="C1116" s="3" t="s">
        <v>5105</v>
      </c>
      <c r="D1116" s="3" t="s">
        <v>5106</v>
      </c>
      <c r="E1116" s="3" t="s">
        <v>5107</v>
      </c>
      <c r="F1116" s="3" t="s">
        <v>404</v>
      </c>
      <c r="G1116" s="7" t="s">
        <v>5103</v>
      </c>
      <c r="H1116" s="4">
        <v>2021</v>
      </c>
      <c r="I1116" s="2">
        <v>2020</v>
      </c>
      <c r="J1116" s="2">
        <f ca="1">YEAR(TODAY())-Table1[[#This Row],[Release_year]]</f>
        <v>6</v>
      </c>
      <c r="K1116" s="2" t="s">
        <v>87</v>
      </c>
      <c r="L1116" s="2" t="str">
        <f>_xlfn.XLOOKUP(Table1[[#This Row],[Rating]],Ratings!A$2:A$15,Ratings!B$2:B$15)</f>
        <v>Kids</v>
      </c>
      <c r="M1116" s="2" t="str">
        <f>_xlfn.XLOOKUP(Table1[[#This Row],[Rating Category]],Recommendation!A$2:A$6,Recommendation!B$2:B$6)</f>
        <v>Safe</v>
      </c>
      <c r="N1116" s="2">
        <v>92</v>
      </c>
      <c r="O1116" s="2" t="str" cm="1">
        <f t="array" ref="O1116">_xlfn.IFS(Table1[[#This Row],[Duration]]&lt;90,"Short",Table1[[#This Row],[Duration]]&lt;180,"Medium",Table1[[#This Row],[Duration]]&lt;=240,"Long",TRUE,"Seasons")</f>
        <v>Medium</v>
      </c>
      <c r="P1116" s="3" t="s">
        <v>46</v>
      </c>
    </row>
    <row r="1117" spans="1:16" ht="56">
      <c r="A1117" s="2" t="s">
        <v>5108</v>
      </c>
      <c r="B1117" s="2" t="s">
        <v>0</v>
      </c>
      <c r="C1117" s="3" t="s">
        <v>5109</v>
      </c>
      <c r="D1117" s="3" t="s">
        <v>5110</v>
      </c>
      <c r="E1117" s="3" t="s">
        <v>5111</v>
      </c>
      <c r="F1117" s="3" t="s">
        <v>791</v>
      </c>
      <c r="G1117" s="7" t="s">
        <v>5103</v>
      </c>
      <c r="H1117" s="4">
        <v>2021</v>
      </c>
      <c r="I1117" s="2">
        <v>2018</v>
      </c>
      <c r="J1117" s="2">
        <f ca="1">YEAR(TODAY())-Table1[[#This Row],[Release_year]]</f>
        <v>8</v>
      </c>
      <c r="K1117" s="2" t="s">
        <v>7</v>
      </c>
      <c r="L1117" s="2" t="str">
        <f>_xlfn.XLOOKUP(Table1[[#This Row],[Rating]],Ratings!A$2:A$15,Ratings!B$2:B$15)</f>
        <v>Adult</v>
      </c>
      <c r="M1117" s="2" t="str">
        <f>_xlfn.XLOOKUP(Table1[[#This Row],[Rating Category]],Recommendation!A$2:A$6,Recommendation!B$2:B$6)</f>
        <v>Restricted</v>
      </c>
      <c r="N1117" s="2">
        <v>104</v>
      </c>
      <c r="O1117" s="2" t="str" cm="1">
        <f t="array" ref="O1117">_xlfn.IFS(Table1[[#This Row],[Duration]]&lt;90,"Short",Table1[[#This Row],[Duration]]&lt;180,"Medium",Table1[[#This Row],[Duration]]&lt;=240,"Long",TRUE,"Seasons")</f>
        <v>Medium</v>
      </c>
      <c r="P1117" s="3" t="s">
        <v>517</v>
      </c>
    </row>
    <row r="1118" spans="1:16" ht="42">
      <c r="A1118" s="2" t="s">
        <v>5112</v>
      </c>
      <c r="B1118" s="2" t="s">
        <v>0</v>
      </c>
      <c r="C1118" s="3" t="s">
        <v>5113</v>
      </c>
      <c r="D1118" s="3" t="s">
        <v>2627</v>
      </c>
      <c r="E1118" s="3" t="s">
        <v>5114</v>
      </c>
      <c r="F1118" s="3" t="s">
        <v>28</v>
      </c>
      <c r="G1118" s="7" t="s">
        <v>5103</v>
      </c>
      <c r="H1118" s="4">
        <v>2021</v>
      </c>
      <c r="I1118" s="2">
        <v>2020</v>
      </c>
      <c r="J1118" s="2">
        <f ca="1">YEAR(TODAY())-Table1[[#This Row],[Release_year]]</f>
        <v>6</v>
      </c>
      <c r="K1118" s="2" t="s">
        <v>58</v>
      </c>
      <c r="L1118" s="2" t="str">
        <f>_xlfn.XLOOKUP(Table1[[#This Row],[Rating]],Ratings!A$2:A$15,Ratings!B$2:B$15)</f>
        <v>Kids</v>
      </c>
      <c r="M1118" s="2" t="str">
        <f>_xlfn.XLOOKUP(Table1[[#This Row],[Rating Category]],Recommendation!A$2:A$6,Recommendation!B$2:B$6)</f>
        <v>Safe</v>
      </c>
      <c r="N1118" s="2">
        <v>72</v>
      </c>
      <c r="O1118" s="2" t="str" cm="1">
        <f t="array" ref="O1118">_xlfn.IFS(Table1[[#This Row],[Duration]]&lt;90,"Short",Table1[[#This Row],[Duration]]&lt;180,"Medium",Table1[[#This Row],[Duration]]&lt;=240,"Long",TRUE,"Seasons")</f>
        <v>Short</v>
      </c>
      <c r="P1118" s="3" t="s">
        <v>17</v>
      </c>
    </row>
    <row r="1119" spans="1:16" ht="56">
      <c r="A1119" s="2" t="s">
        <v>5115</v>
      </c>
      <c r="B1119" s="2" t="s">
        <v>0</v>
      </c>
      <c r="C1119" s="3" t="s">
        <v>5116</v>
      </c>
      <c r="D1119" s="3" t="s">
        <v>5117</v>
      </c>
      <c r="E1119" s="3" t="s">
        <v>5118</v>
      </c>
      <c r="F1119" s="3" t="s">
        <v>1</v>
      </c>
      <c r="G1119" s="7" t="s">
        <v>5103</v>
      </c>
      <c r="H1119" s="4">
        <v>2021</v>
      </c>
      <c r="I1119" s="2">
        <v>2020</v>
      </c>
      <c r="J1119" s="2">
        <f ca="1">YEAR(TODAY())-Table1[[#This Row],[Release_year]]</f>
        <v>6</v>
      </c>
      <c r="K1119" s="2" t="s">
        <v>124</v>
      </c>
      <c r="L1119" s="2" t="str">
        <f>_xlfn.XLOOKUP(Table1[[#This Row],[Rating]],Ratings!A$2:A$15,Ratings!B$2:B$15)</f>
        <v>Adult</v>
      </c>
      <c r="M1119" s="2" t="str">
        <f>_xlfn.XLOOKUP(Table1[[#This Row],[Rating Category]],Recommendation!A$2:A$6,Recommendation!B$2:B$6)</f>
        <v>Restricted</v>
      </c>
      <c r="N1119" s="2">
        <v>113</v>
      </c>
      <c r="O1119" s="2" t="str" cm="1">
        <f t="array" ref="O1119">_xlfn.IFS(Table1[[#This Row],[Duration]]&lt;90,"Short",Table1[[#This Row],[Duration]]&lt;180,"Medium",Table1[[#This Row],[Duration]]&lt;=240,"Long",TRUE,"Seasons")</f>
        <v>Medium</v>
      </c>
      <c r="P1119" s="3" t="s">
        <v>125</v>
      </c>
    </row>
    <row r="1120" spans="1:16" ht="42">
      <c r="A1120" s="2" t="s">
        <v>5119</v>
      </c>
      <c r="B1120" s="2" t="s">
        <v>0</v>
      </c>
      <c r="C1120" s="3" t="s">
        <v>5120</v>
      </c>
      <c r="D1120" s="3" t="s">
        <v>5121</v>
      </c>
      <c r="E1120" s="3" t="s">
        <v>5122</v>
      </c>
      <c r="F1120" s="3" t="s">
        <v>215</v>
      </c>
      <c r="G1120" s="7" t="s">
        <v>5123</v>
      </c>
      <c r="H1120" s="4">
        <v>2021</v>
      </c>
      <c r="I1120" s="2">
        <v>2019</v>
      </c>
      <c r="J1120" s="2">
        <f ca="1">YEAR(TODAY())-Table1[[#This Row],[Release_year]]</f>
        <v>7</v>
      </c>
      <c r="K1120" s="2" t="s">
        <v>7</v>
      </c>
      <c r="L1120" s="2" t="str">
        <f>_xlfn.XLOOKUP(Table1[[#This Row],[Rating]],Ratings!A$2:A$15,Ratings!B$2:B$15)</f>
        <v>Adult</v>
      </c>
      <c r="M1120" s="2" t="str">
        <f>_xlfn.XLOOKUP(Table1[[#This Row],[Rating Category]],Recommendation!A$2:A$6,Recommendation!B$2:B$6)</f>
        <v>Restricted</v>
      </c>
      <c r="N1120" s="2">
        <v>93</v>
      </c>
      <c r="O1120" s="2" t="str" cm="1">
        <f t="array" ref="O1120">_xlfn.IFS(Table1[[#This Row],[Duration]]&lt;90,"Short",Table1[[#This Row],[Duration]]&lt;180,"Medium",Table1[[#This Row],[Duration]]&lt;=240,"Long",TRUE,"Seasons")</f>
        <v>Medium</v>
      </c>
      <c r="P1120" s="3" t="s">
        <v>192</v>
      </c>
    </row>
    <row r="1121" spans="1:16" ht="56">
      <c r="A1121" s="2" t="s">
        <v>5124</v>
      </c>
      <c r="B1121" s="2" t="s">
        <v>0</v>
      </c>
      <c r="C1121" s="3" t="s">
        <v>5125</v>
      </c>
      <c r="D1121" s="3" t="s">
        <v>4761</v>
      </c>
      <c r="E1121" s="3" t="s">
        <v>5126</v>
      </c>
      <c r="F1121" s="3" t="s">
        <v>223</v>
      </c>
      <c r="G1121" s="7" t="s">
        <v>5123</v>
      </c>
      <c r="H1121" s="4">
        <v>2021</v>
      </c>
      <c r="I1121" s="2">
        <v>2016</v>
      </c>
      <c r="J1121" s="2">
        <f ca="1">YEAR(TODAY())-Table1[[#This Row],[Release_year]]</f>
        <v>10</v>
      </c>
      <c r="K1121" s="2" t="s">
        <v>124</v>
      </c>
      <c r="L1121" s="2" t="str">
        <f>_xlfn.XLOOKUP(Table1[[#This Row],[Rating]],Ratings!A$2:A$15,Ratings!B$2:B$15)</f>
        <v>Adult</v>
      </c>
      <c r="M1121" s="2" t="str">
        <f>_xlfn.XLOOKUP(Table1[[#This Row],[Rating Category]],Recommendation!A$2:A$6,Recommendation!B$2:B$6)</f>
        <v>Restricted</v>
      </c>
      <c r="N1121" s="2">
        <v>119</v>
      </c>
      <c r="O1121" s="2" t="str" cm="1">
        <f t="array" ref="O1121">_xlfn.IFS(Table1[[#This Row],[Duration]]&lt;90,"Short",Table1[[#This Row],[Duration]]&lt;180,"Medium",Table1[[#This Row],[Duration]]&lt;=240,"Long",TRUE,"Seasons")</f>
        <v>Medium</v>
      </c>
      <c r="P1121" s="3" t="s">
        <v>517</v>
      </c>
    </row>
    <row r="1122" spans="1:16" ht="42">
      <c r="A1122" s="2" t="s">
        <v>5127</v>
      </c>
      <c r="B1122" s="2" t="s">
        <v>0</v>
      </c>
      <c r="C1122" s="3" t="s">
        <v>5128</v>
      </c>
      <c r="D1122" s="3" t="s">
        <v>4761</v>
      </c>
      <c r="E1122" s="3" t="s">
        <v>5129</v>
      </c>
      <c r="F1122" s="3" t="s">
        <v>917</v>
      </c>
      <c r="G1122" s="7" t="s">
        <v>5123</v>
      </c>
      <c r="H1122" s="4">
        <v>2021</v>
      </c>
      <c r="I1122" s="2">
        <v>2012</v>
      </c>
      <c r="J1122" s="2">
        <f ca="1">YEAR(TODAY())-Table1[[#This Row],[Release_year]]</f>
        <v>14</v>
      </c>
      <c r="K1122" s="2" t="s">
        <v>7</v>
      </c>
      <c r="L1122" s="2" t="str">
        <f>_xlfn.XLOOKUP(Table1[[#This Row],[Rating]],Ratings!A$2:A$15,Ratings!B$2:B$15)</f>
        <v>Adult</v>
      </c>
      <c r="M1122" s="2" t="str">
        <f>_xlfn.XLOOKUP(Table1[[#This Row],[Rating Category]],Recommendation!A$2:A$6,Recommendation!B$2:B$6)</f>
        <v>Restricted</v>
      </c>
      <c r="N1122" s="2">
        <v>105</v>
      </c>
      <c r="O1122" s="2" t="str" cm="1">
        <f t="array" ref="O1122">_xlfn.IFS(Table1[[#This Row],[Duration]]&lt;90,"Short",Table1[[#This Row],[Duration]]&lt;180,"Medium",Table1[[#This Row],[Duration]]&lt;=240,"Long",TRUE,"Seasons")</f>
        <v>Medium</v>
      </c>
      <c r="P1122" s="3" t="s">
        <v>922</v>
      </c>
    </row>
    <row r="1123" spans="1:16" ht="70">
      <c r="A1123" s="2" t="s">
        <v>5131</v>
      </c>
      <c r="B1123" s="2" t="s">
        <v>0</v>
      </c>
      <c r="C1123" s="3" t="s">
        <v>5132</v>
      </c>
      <c r="D1123" s="3" t="s">
        <v>5133</v>
      </c>
      <c r="E1123" s="3" t="s">
        <v>5134</v>
      </c>
      <c r="F1123" s="3" t="s">
        <v>13</v>
      </c>
      <c r="G1123" s="7" t="s">
        <v>5130</v>
      </c>
      <c r="H1123" s="4">
        <v>2021</v>
      </c>
      <c r="I1123" s="2">
        <v>2020</v>
      </c>
      <c r="J1123" s="2">
        <f ca="1">YEAR(TODAY())-Table1[[#This Row],[Release_year]]</f>
        <v>6</v>
      </c>
      <c r="K1123" s="2" t="s">
        <v>29</v>
      </c>
      <c r="L1123" s="2" t="str">
        <f>_xlfn.XLOOKUP(Table1[[#This Row],[Rating]],Ratings!A$2:A$15,Ratings!B$2:B$15)</f>
        <v>Teen</v>
      </c>
      <c r="M1123" s="2" t="str">
        <f>_xlfn.XLOOKUP(Table1[[#This Row],[Rating Category]],Recommendation!A$2:A$6,Recommendation!B$2:B$6)</f>
        <v>Guidance</v>
      </c>
      <c r="N1123" s="2">
        <v>113</v>
      </c>
      <c r="O1123" s="2" t="str" cm="1">
        <f t="array" ref="O1123">_xlfn.IFS(Table1[[#This Row],[Duration]]&lt;90,"Short",Table1[[#This Row],[Duration]]&lt;180,"Medium",Table1[[#This Row],[Duration]]&lt;=240,"Long",TRUE,"Seasons")</f>
        <v>Medium</v>
      </c>
      <c r="P1123" s="3" t="s">
        <v>90</v>
      </c>
    </row>
    <row r="1124" spans="1:16" ht="56">
      <c r="A1124" s="2" t="s">
        <v>5135</v>
      </c>
      <c r="B1124" s="2" t="s">
        <v>0</v>
      </c>
      <c r="C1124" s="3" t="s">
        <v>5136</v>
      </c>
      <c r="D1124" s="3" t="s">
        <v>1315</v>
      </c>
      <c r="E1124" s="3" t="s">
        <v>5137</v>
      </c>
      <c r="F1124" s="3" t="s">
        <v>1</v>
      </c>
      <c r="G1124" s="7" t="s">
        <v>5138</v>
      </c>
      <c r="H1124" s="4">
        <v>2021</v>
      </c>
      <c r="I1124" s="2">
        <v>2014</v>
      </c>
      <c r="J1124" s="2">
        <f ca="1">YEAR(TODAY())-Table1[[#This Row],[Release_year]]</f>
        <v>12</v>
      </c>
      <c r="K1124" s="2" t="s">
        <v>16</v>
      </c>
      <c r="L1124" s="2" t="str">
        <f>_xlfn.XLOOKUP(Table1[[#This Row],[Rating]],Ratings!A$2:A$15,Ratings!B$2:B$15)</f>
        <v>Family</v>
      </c>
      <c r="M1124" s="2" t="str">
        <f>_xlfn.XLOOKUP(Table1[[#This Row],[Rating Category]],Recommendation!A$2:A$6,Recommendation!B$2:B$6)</f>
        <v>Guidance</v>
      </c>
      <c r="N1124" s="2">
        <v>93</v>
      </c>
      <c r="O1124" s="2" t="str" cm="1">
        <f t="array" ref="O1124">_xlfn.IFS(Table1[[#This Row],[Duration]]&lt;90,"Short",Table1[[#This Row],[Duration]]&lt;180,"Medium",Table1[[#This Row],[Duration]]&lt;=240,"Long",TRUE,"Seasons")</f>
        <v>Medium</v>
      </c>
      <c r="P1124" s="3" t="s">
        <v>821</v>
      </c>
    </row>
    <row r="1125" spans="1:16" ht="28">
      <c r="A1125" s="2" t="s">
        <v>5139</v>
      </c>
      <c r="B1125" s="2" t="s">
        <v>0</v>
      </c>
      <c r="C1125" s="3" t="s">
        <v>5140</v>
      </c>
      <c r="D1125" s="3" t="s">
        <v>5141</v>
      </c>
      <c r="E1125" s="3" t="s">
        <v>5142</v>
      </c>
      <c r="F1125" s="3" t="s">
        <v>1</v>
      </c>
      <c r="G1125" s="7" t="s">
        <v>5138</v>
      </c>
      <c r="H1125" s="4">
        <v>2021</v>
      </c>
      <c r="I1125" s="2">
        <v>2020</v>
      </c>
      <c r="J1125" s="2">
        <f ca="1">YEAR(TODAY())-Table1[[#This Row],[Release_year]]</f>
        <v>6</v>
      </c>
      <c r="K1125" s="2" t="s">
        <v>7</v>
      </c>
      <c r="L1125" s="2" t="str">
        <f>_xlfn.XLOOKUP(Table1[[#This Row],[Rating]],Ratings!A$2:A$15,Ratings!B$2:B$15)</f>
        <v>Adult</v>
      </c>
      <c r="M1125" s="2" t="str">
        <f>_xlfn.XLOOKUP(Table1[[#This Row],[Rating Category]],Recommendation!A$2:A$6,Recommendation!B$2:B$6)</f>
        <v>Restricted</v>
      </c>
      <c r="N1125" s="2">
        <v>44</v>
      </c>
      <c r="O1125" s="2" t="str" cm="1">
        <f t="array" ref="O1125">_xlfn.IFS(Table1[[#This Row],[Duration]]&lt;90,"Short",Table1[[#This Row],[Duration]]&lt;180,"Medium",Table1[[#This Row],[Duration]]&lt;=240,"Long",TRUE,"Seasons")</f>
        <v>Short</v>
      </c>
      <c r="P1125" s="3" t="s">
        <v>683</v>
      </c>
    </row>
    <row r="1126" spans="1:16" ht="28">
      <c r="A1126" s="2" t="s">
        <v>5144</v>
      </c>
      <c r="B1126" s="2" t="s">
        <v>0</v>
      </c>
      <c r="C1126" s="3" t="s">
        <v>5145</v>
      </c>
      <c r="D1126" s="3" t="s">
        <v>5146</v>
      </c>
      <c r="E1126" s="3" t="s">
        <v>5147</v>
      </c>
      <c r="F1126" s="3" t="s">
        <v>1</v>
      </c>
      <c r="G1126" s="7" t="s">
        <v>5143</v>
      </c>
      <c r="H1126" s="4">
        <v>2021</v>
      </c>
      <c r="I1126" s="2">
        <v>2020</v>
      </c>
      <c r="J1126" s="2">
        <f ca="1">YEAR(TODAY())-Table1[[#This Row],[Release_year]]</f>
        <v>6</v>
      </c>
      <c r="K1126" s="2" t="s">
        <v>2</v>
      </c>
      <c r="L1126" s="2" t="str">
        <f>_xlfn.XLOOKUP(Table1[[#This Row],[Rating]],Ratings!A$2:A$15,Ratings!B$2:B$15)</f>
        <v>Teen</v>
      </c>
      <c r="M1126" s="2" t="str">
        <f>_xlfn.XLOOKUP(Table1[[#This Row],[Rating Category]],Recommendation!A$2:A$6,Recommendation!B$2:B$6)</f>
        <v>Guidance</v>
      </c>
      <c r="N1126" s="2">
        <v>110</v>
      </c>
      <c r="O1126" s="2" t="str" cm="1">
        <f t="array" ref="O1126">_xlfn.IFS(Table1[[#This Row],[Duration]]&lt;90,"Short",Table1[[#This Row],[Duration]]&lt;180,"Medium",Table1[[#This Row],[Duration]]&lt;=240,"Long",TRUE,"Seasons")</f>
        <v>Medium</v>
      </c>
      <c r="P1126" s="3" t="s">
        <v>264</v>
      </c>
    </row>
    <row r="1127" spans="1:16" ht="42">
      <c r="A1127" s="2" t="s">
        <v>5149</v>
      </c>
      <c r="B1127" s="2" t="s">
        <v>0</v>
      </c>
      <c r="C1127" s="3" t="s">
        <v>5150</v>
      </c>
      <c r="D1127" s="3" t="s">
        <v>5151</v>
      </c>
      <c r="E1127" s="3" t="s">
        <v>5152</v>
      </c>
      <c r="F1127" s="3" t="s">
        <v>5153</v>
      </c>
      <c r="G1127" s="7" t="s">
        <v>5148</v>
      </c>
      <c r="H1127" s="4">
        <v>2021</v>
      </c>
      <c r="I1127" s="2">
        <v>2020</v>
      </c>
      <c r="J1127" s="2">
        <f ca="1">YEAR(TODAY())-Table1[[#This Row],[Release_year]]</f>
        <v>6</v>
      </c>
      <c r="K1127" s="2" t="s">
        <v>124</v>
      </c>
      <c r="L1127" s="2" t="str">
        <f>_xlfn.XLOOKUP(Table1[[#This Row],[Rating]],Ratings!A$2:A$15,Ratings!B$2:B$15)</f>
        <v>Adult</v>
      </c>
      <c r="M1127" s="2" t="str">
        <f>_xlfn.XLOOKUP(Table1[[#This Row],[Rating Category]],Recommendation!A$2:A$6,Recommendation!B$2:B$6)</f>
        <v>Restricted</v>
      </c>
      <c r="N1127" s="2">
        <v>90</v>
      </c>
      <c r="O1127" s="2" t="str" cm="1">
        <f t="array" ref="O1127">_xlfn.IFS(Table1[[#This Row],[Duration]]&lt;90,"Short",Table1[[#This Row],[Duration]]&lt;180,"Medium",Table1[[#This Row],[Duration]]&lt;=240,"Long",TRUE,"Seasons")</f>
        <v>Medium</v>
      </c>
      <c r="P1127" s="3" t="s">
        <v>1368</v>
      </c>
    </row>
    <row r="1128" spans="1:16" ht="42">
      <c r="A1128" s="2" t="s">
        <v>5154</v>
      </c>
      <c r="B1128" s="2" t="s">
        <v>0</v>
      </c>
      <c r="C1128" s="3" t="s">
        <v>5155</v>
      </c>
      <c r="D1128" s="3" t="s">
        <v>5156</v>
      </c>
      <c r="E1128" s="3" t="s">
        <v>5157</v>
      </c>
      <c r="F1128" s="3" t="s">
        <v>963</v>
      </c>
      <c r="G1128" s="7" t="s">
        <v>5158</v>
      </c>
      <c r="H1128" s="4">
        <v>2021</v>
      </c>
      <c r="I1128" s="2">
        <v>2020</v>
      </c>
      <c r="J1128" s="2">
        <f ca="1">YEAR(TODAY())-Table1[[#This Row],[Release_year]]</f>
        <v>6</v>
      </c>
      <c r="K1128" s="2" t="s">
        <v>7</v>
      </c>
      <c r="L1128" s="2" t="str">
        <f>_xlfn.XLOOKUP(Table1[[#This Row],[Rating]],Ratings!A$2:A$15,Ratings!B$2:B$15)</f>
        <v>Adult</v>
      </c>
      <c r="M1128" s="2" t="str">
        <f>_xlfn.XLOOKUP(Table1[[#This Row],[Rating Category]],Recommendation!A$2:A$6,Recommendation!B$2:B$6)</f>
        <v>Restricted</v>
      </c>
      <c r="N1128" s="2">
        <v>82</v>
      </c>
      <c r="O1128" s="2" t="str" cm="1">
        <f t="array" ref="O1128">_xlfn.IFS(Table1[[#This Row],[Duration]]&lt;90,"Short",Table1[[#This Row],[Duration]]&lt;180,"Medium",Table1[[#This Row],[Duration]]&lt;=240,"Long",TRUE,"Seasons")</f>
        <v>Short</v>
      </c>
      <c r="P1128" s="3" t="s">
        <v>56</v>
      </c>
    </row>
    <row r="1129" spans="1:16" ht="14">
      <c r="A1129" s="2" t="s">
        <v>5159</v>
      </c>
      <c r="B1129" s="2" t="s">
        <v>0</v>
      </c>
      <c r="C1129" s="3" t="s">
        <v>5160</v>
      </c>
      <c r="D1129" s="3" t="s">
        <v>2995</v>
      </c>
      <c r="E1129" s="3" t="s">
        <v>2995</v>
      </c>
      <c r="F1129" s="3" t="s">
        <v>1</v>
      </c>
      <c r="G1129" s="7" t="s">
        <v>5158</v>
      </c>
      <c r="H1129" s="4">
        <v>2021</v>
      </c>
      <c r="I1129" s="2">
        <v>2018</v>
      </c>
      <c r="J1129" s="2">
        <f ca="1">YEAR(TODAY())-Table1[[#This Row],[Release_year]]</f>
        <v>8</v>
      </c>
      <c r="K1129" s="2" t="s">
        <v>29</v>
      </c>
      <c r="L1129" s="2" t="str">
        <f>_xlfn.XLOOKUP(Table1[[#This Row],[Rating]],Ratings!A$2:A$15,Ratings!B$2:B$15)</f>
        <v>Teen</v>
      </c>
      <c r="M1129" s="2" t="str">
        <f>_xlfn.XLOOKUP(Table1[[#This Row],[Rating Category]],Recommendation!A$2:A$6,Recommendation!B$2:B$6)</f>
        <v>Guidance</v>
      </c>
      <c r="N1129" s="2">
        <v>69</v>
      </c>
      <c r="O1129" s="2" t="str" cm="1">
        <f t="array" ref="O1129">_xlfn.IFS(Table1[[#This Row],[Duration]]&lt;90,"Short",Table1[[#This Row],[Duration]]&lt;180,"Medium",Table1[[#This Row],[Duration]]&lt;=240,"Long",TRUE,"Seasons")</f>
        <v>Short</v>
      </c>
      <c r="P1129" s="3" t="s">
        <v>3</v>
      </c>
    </row>
    <row r="1130" spans="1:16" ht="42">
      <c r="A1130" s="2" t="s">
        <v>5161</v>
      </c>
      <c r="B1130" s="2" t="s">
        <v>0</v>
      </c>
      <c r="C1130" s="3" t="s">
        <v>5162</v>
      </c>
      <c r="D1130" s="3" t="s">
        <v>3500</v>
      </c>
      <c r="E1130" s="3" t="s">
        <v>5163</v>
      </c>
      <c r="F1130" s="3" t="s">
        <v>1</v>
      </c>
      <c r="G1130" s="7" t="s">
        <v>5158</v>
      </c>
      <c r="H1130" s="4">
        <v>2021</v>
      </c>
      <c r="I1130" s="2">
        <v>2020</v>
      </c>
      <c r="J1130" s="2">
        <f ca="1">YEAR(TODAY())-Table1[[#This Row],[Release_year]]</f>
        <v>6</v>
      </c>
      <c r="K1130" s="2" t="s">
        <v>58</v>
      </c>
      <c r="L1130" s="2" t="str">
        <f>_xlfn.XLOOKUP(Table1[[#This Row],[Rating]],Ratings!A$2:A$15,Ratings!B$2:B$15)</f>
        <v>Kids</v>
      </c>
      <c r="M1130" s="2" t="str">
        <f>_xlfn.XLOOKUP(Table1[[#This Row],[Rating Category]],Recommendation!A$2:A$6,Recommendation!B$2:B$6)</f>
        <v>Safe</v>
      </c>
      <c r="N1130" s="2">
        <v>46</v>
      </c>
      <c r="O1130" s="2" t="str" cm="1">
        <f t="array" ref="O1130">_xlfn.IFS(Table1[[#This Row],[Duration]]&lt;90,"Short",Table1[[#This Row],[Duration]]&lt;180,"Medium",Table1[[#This Row],[Duration]]&lt;=240,"Long",TRUE,"Seasons")</f>
        <v>Short</v>
      </c>
      <c r="P1130" s="3" t="s">
        <v>17</v>
      </c>
    </row>
    <row r="1131" spans="1:16" ht="28">
      <c r="A1131" s="2" t="s">
        <v>5164</v>
      </c>
      <c r="B1131" s="2" t="s">
        <v>0</v>
      </c>
      <c r="C1131" s="3" t="s">
        <v>5165</v>
      </c>
      <c r="D1131" s="3" t="s">
        <v>5166</v>
      </c>
      <c r="E1131" s="3" t="s">
        <v>5167</v>
      </c>
      <c r="F1131" s="3" t="s">
        <v>1</v>
      </c>
      <c r="G1131" s="7" t="s">
        <v>5158</v>
      </c>
      <c r="H1131" s="4">
        <v>2021</v>
      </c>
      <c r="I1131" s="2">
        <v>2020</v>
      </c>
      <c r="J1131" s="2">
        <f ca="1">YEAR(TODAY())-Table1[[#This Row],[Release_year]]</f>
        <v>6</v>
      </c>
      <c r="K1131" s="2" t="s">
        <v>29</v>
      </c>
      <c r="L1131" s="2" t="str">
        <f>_xlfn.XLOOKUP(Table1[[#This Row],[Rating]],Ratings!A$2:A$15,Ratings!B$2:B$15)</f>
        <v>Teen</v>
      </c>
      <c r="M1131" s="2" t="str">
        <f>_xlfn.XLOOKUP(Table1[[#This Row],[Rating Category]],Recommendation!A$2:A$6,Recommendation!B$2:B$6)</f>
        <v>Guidance</v>
      </c>
      <c r="N1131" s="2">
        <v>94</v>
      </c>
      <c r="O1131" s="2" t="str" cm="1">
        <f t="array" ref="O1131">_xlfn.IFS(Table1[[#This Row],[Duration]]&lt;90,"Short",Table1[[#This Row],[Duration]]&lt;180,"Medium",Table1[[#This Row],[Duration]]&lt;=240,"Long",TRUE,"Seasons")</f>
        <v>Medium</v>
      </c>
      <c r="P1131" s="3" t="s">
        <v>72</v>
      </c>
    </row>
    <row r="1132" spans="1:16" ht="56">
      <c r="A1132" s="2" t="s">
        <v>5169</v>
      </c>
      <c r="B1132" s="2" t="s">
        <v>0</v>
      </c>
      <c r="C1132" s="3" t="s">
        <v>5170</v>
      </c>
      <c r="D1132" s="3" t="s">
        <v>5171</v>
      </c>
      <c r="E1132" s="3" t="s">
        <v>5172</v>
      </c>
      <c r="F1132" s="3" t="s">
        <v>2981</v>
      </c>
      <c r="G1132" s="7" t="s">
        <v>5168</v>
      </c>
      <c r="H1132" s="4">
        <v>2021</v>
      </c>
      <c r="I1132" s="2">
        <v>2020</v>
      </c>
      <c r="J1132" s="2">
        <f ca="1">YEAR(TODAY())-Table1[[#This Row],[Release_year]]</f>
        <v>6</v>
      </c>
      <c r="K1132" s="2" t="s">
        <v>45</v>
      </c>
      <c r="L1132" s="2" t="str">
        <f>_xlfn.XLOOKUP(Table1[[#This Row],[Rating]],Ratings!A$2:A$15,Ratings!B$2:B$15)</f>
        <v>Family</v>
      </c>
      <c r="M1132" s="2" t="str">
        <f>_xlfn.XLOOKUP(Table1[[#This Row],[Rating Category]],Recommendation!A$2:A$6,Recommendation!B$2:B$6)</f>
        <v>Guidance</v>
      </c>
      <c r="N1132" s="2">
        <v>72</v>
      </c>
      <c r="O1132" s="2" t="str" cm="1">
        <f t="array" ref="O1132">_xlfn.IFS(Table1[[#This Row],[Duration]]&lt;90,"Short",Table1[[#This Row],[Duration]]&lt;180,"Medium",Table1[[#This Row],[Duration]]&lt;=240,"Long",TRUE,"Seasons")</f>
        <v>Short</v>
      </c>
      <c r="P1132" s="3" t="s">
        <v>1066</v>
      </c>
    </row>
    <row r="1133" spans="1:16" ht="56">
      <c r="A1133" s="2" t="s">
        <v>5173</v>
      </c>
      <c r="B1133" s="2" t="s">
        <v>0</v>
      </c>
      <c r="C1133" s="3" t="s">
        <v>5174</v>
      </c>
      <c r="D1133" s="3" t="s">
        <v>5175</v>
      </c>
      <c r="E1133" s="3" t="s">
        <v>5176</v>
      </c>
      <c r="F1133" s="3" t="s">
        <v>215</v>
      </c>
      <c r="G1133" s="7" t="s">
        <v>5177</v>
      </c>
      <c r="H1133" s="4">
        <v>2021</v>
      </c>
      <c r="I1133" s="2">
        <v>2020</v>
      </c>
      <c r="J1133" s="2">
        <f ca="1">YEAR(TODAY())-Table1[[#This Row],[Release_year]]</f>
        <v>6</v>
      </c>
      <c r="K1133" s="2" t="s">
        <v>29</v>
      </c>
      <c r="L1133" s="2" t="str">
        <f>_xlfn.XLOOKUP(Table1[[#This Row],[Rating]],Ratings!A$2:A$15,Ratings!B$2:B$15)</f>
        <v>Teen</v>
      </c>
      <c r="M1133" s="2" t="str">
        <f>_xlfn.XLOOKUP(Table1[[#This Row],[Rating Category]],Recommendation!A$2:A$6,Recommendation!B$2:B$6)</f>
        <v>Guidance</v>
      </c>
      <c r="N1133" s="2">
        <v>95</v>
      </c>
      <c r="O1133" s="2" t="str" cm="1">
        <f t="array" ref="O1133">_xlfn.IFS(Table1[[#This Row],[Duration]]&lt;90,"Short",Table1[[#This Row],[Duration]]&lt;180,"Medium",Table1[[#This Row],[Duration]]&lt;=240,"Long",TRUE,"Seasons")</f>
        <v>Medium</v>
      </c>
      <c r="P1133" s="3" t="s">
        <v>183</v>
      </c>
    </row>
    <row r="1134" spans="1:16" ht="56">
      <c r="A1134" s="2" t="s">
        <v>5179</v>
      </c>
      <c r="B1134" s="2" t="s">
        <v>0</v>
      </c>
      <c r="C1134" s="3" t="s">
        <v>5180</v>
      </c>
      <c r="D1134" s="3" t="s">
        <v>5181</v>
      </c>
      <c r="E1134" s="3" t="s">
        <v>5182</v>
      </c>
      <c r="F1134" s="3" t="s">
        <v>1</v>
      </c>
      <c r="G1134" s="7" t="s">
        <v>5178</v>
      </c>
      <c r="H1134" s="4">
        <v>2021</v>
      </c>
      <c r="I1134" s="2">
        <v>2020</v>
      </c>
      <c r="J1134" s="2">
        <f ca="1">YEAR(TODAY())-Table1[[#This Row],[Release_year]]</f>
        <v>6</v>
      </c>
      <c r="K1134" s="2" t="s">
        <v>181</v>
      </c>
      <c r="L1134" s="2" t="str">
        <f>_xlfn.XLOOKUP(Table1[[#This Row],[Rating]],Ratings!A$2:A$15,Ratings!B$2:B$15)</f>
        <v>Family</v>
      </c>
      <c r="M1134" s="2" t="str">
        <f>_xlfn.XLOOKUP(Table1[[#This Row],[Rating Category]],Recommendation!A$2:A$6,Recommendation!B$2:B$6)</f>
        <v>Guidance</v>
      </c>
      <c r="N1134" s="2">
        <v>71</v>
      </c>
      <c r="O1134" s="2" t="str" cm="1">
        <f t="array" ref="O1134">_xlfn.IFS(Table1[[#This Row],[Duration]]&lt;90,"Short",Table1[[#This Row],[Duration]]&lt;180,"Medium",Table1[[#This Row],[Duration]]&lt;=240,"Long",TRUE,"Seasons")</f>
        <v>Short</v>
      </c>
      <c r="P1134" s="3" t="s">
        <v>46</v>
      </c>
    </row>
    <row r="1135" spans="1:16" ht="14">
      <c r="A1135" s="2" t="s">
        <v>5183</v>
      </c>
      <c r="B1135" s="2" t="s">
        <v>0</v>
      </c>
      <c r="C1135" s="3" t="s">
        <v>5184</v>
      </c>
      <c r="D1135" s="3" t="s">
        <v>3547</v>
      </c>
      <c r="E1135" s="3" t="s">
        <v>5185</v>
      </c>
      <c r="F1135" s="3" t="s">
        <v>1</v>
      </c>
      <c r="G1135" s="7" t="s">
        <v>5178</v>
      </c>
      <c r="H1135" s="4">
        <v>2021</v>
      </c>
      <c r="I1135" s="2">
        <v>2020</v>
      </c>
      <c r="J1135" s="2">
        <f ca="1">YEAR(TODAY())-Table1[[#This Row],[Release_year]]</f>
        <v>6</v>
      </c>
      <c r="K1135" s="2" t="s">
        <v>7</v>
      </c>
      <c r="L1135" s="2" t="str">
        <f>_xlfn.XLOOKUP(Table1[[#This Row],[Rating]],Ratings!A$2:A$15,Ratings!B$2:B$15)</f>
        <v>Adult</v>
      </c>
      <c r="M1135" s="2" t="str">
        <f>_xlfn.XLOOKUP(Table1[[#This Row],[Rating Category]],Recommendation!A$2:A$6,Recommendation!B$2:B$6)</f>
        <v>Restricted</v>
      </c>
      <c r="N1135" s="2">
        <v>64</v>
      </c>
      <c r="O1135" s="2" t="str" cm="1">
        <f t="array" ref="O1135">_xlfn.IFS(Table1[[#This Row],[Duration]]&lt;90,"Short",Table1[[#This Row],[Duration]]&lt;180,"Medium",Table1[[#This Row],[Duration]]&lt;=240,"Long",TRUE,"Seasons")</f>
        <v>Short</v>
      </c>
      <c r="P1135" s="3" t="s">
        <v>683</v>
      </c>
    </row>
    <row r="1136" spans="1:16" ht="42">
      <c r="A1136" s="2" t="s">
        <v>5186</v>
      </c>
      <c r="B1136" s="2" t="s">
        <v>0</v>
      </c>
      <c r="C1136" s="3" t="s">
        <v>5187</v>
      </c>
      <c r="D1136" s="3" t="s">
        <v>5188</v>
      </c>
      <c r="E1136" s="3" t="s">
        <v>5189</v>
      </c>
      <c r="F1136" s="3" t="s">
        <v>1</v>
      </c>
      <c r="G1136" s="7" t="s">
        <v>5190</v>
      </c>
      <c r="H1136" s="4">
        <v>2021</v>
      </c>
      <c r="I1136" s="2">
        <v>2020</v>
      </c>
      <c r="J1136" s="2">
        <f ca="1">YEAR(TODAY())-Table1[[#This Row],[Release_year]]</f>
        <v>6</v>
      </c>
      <c r="K1136" s="2" t="s">
        <v>7</v>
      </c>
      <c r="L1136" s="2" t="str">
        <f>_xlfn.XLOOKUP(Table1[[#This Row],[Rating]],Ratings!A$2:A$15,Ratings!B$2:B$15)</f>
        <v>Adult</v>
      </c>
      <c r="M1136" s="2" t="str">
        <f>_xlfn.XLOOKUP(Table1[[#This Row],[Rating Category]],Recommendation!A$2:A$6,Recommendation!B$2:B$6)</f>
        <v>Restricted</v>
      </c>
      <c r="N1136" s="2">
        <v>92</v>
      </c>
      <c r="O1136" s="2" t="str" cm="1">
        <f t="array" ref="O1136">_xlfn.IFS(Table1[[#This Row],[Duration]]&lt;90,"Short",Table1[[#This Row],[Duration]]&lt;180,"Medium",Table1[[#This Row],[Duration]]&lt;=240,"Long",TRUE,"Seasons")</f>
        <v>Medium</v>
      </c>
      <c r="P1136" s="3" t="s">
        <v>269</v>
      </c>
    </row>
    <row r="1137" spans="1:16" ht="42">
      <c r="A1137" s="2" t="s">
        <v>5191</v>
      </c>
      <c r="B1137" s="2" t="s">
        <v>0</v>
      </c>
      <c r="C1137" s="3" t="s">
        <v>5192</v>
      </c>
      <c r="D1137" s="3" t="s">
        <v>5193</v>
      </c>
      <c r="E1137" s="3" t="s">
        <v>5194</v>
      </c>
      <c r="F1137" s="3" t="s">
        <v>1</v>
      </c>
      <c r="G1137" s="7" t="s">
        <v>5195</v>
      </c>
      <c r="H1137" s="4">
        <v>2021</v>
      </c>
      <c r="I1137" s="2">
        <v>2017</v>
      </c>
      <c r="J1137" s="2">
        <f ca="1">YEAR(TODAY())-Table1[[#This Row],[Release_year]]</f>
        <v>9</v>
      </c>
      <c r="K1137" s="2" t="s">
        <v>124</v>
      </c>
      <c r="L1137" s="2" t="str">
        <f>_xlfn.XLOOKUP(Table1[[#This Row],[Rating]],Ratings!A$2:A$15,Ratings!B$2:B$15)</f>
        <v>Adult</v>
      </c>
      <c r="M1137" s="2" t="str">
        <f>_xlfn.XLOOKUP(Table1[[#This Row],[Rating Category]],Recommendation!A$2:A$6,Recommendation!B$2:B$6)</f>
        <v>Restricted</v>
      </c>
      <c r="N1137" s="2">
        <v>80</v>
      </c>
      <c r="O1137" s="2" t="str" cm="1">
        <f t="array" ref="O1137">_xlfn.IFS(Table1[[#This Row],[Duration]]&lt;90,"Short",Table1[[#This Row],[Duration]]&lt;180,"Medium",Table1[[#This Row],[Duration]]&lt;=240,"Long",TRUE,"Seasons")</f>
        <v>Short</v>
      </c>
      <c r="P1137" s="3" t="s">
        <v>72</v>
      </c>
    </row>
    <row r="1138" spans="1:16" ht="56">
      <c r="A1138" s="2" t="s">
        <v>5196</v>
      </c>
      <c r="B1138" s="2" t="s">
        <v>0</v>
      </c>
      <c r="C1138" s="3" t="s">
        <v>5197</v>
      </c>
      <c r="D1138" s="3" t="s">
        <v>1534</v>
      </c>
      <c r="E1138" s="3" t="s">
        <v>5198</v>
      </c>
      <c r="F1138" s="3" t="s">
        <v>1</v>
      </c>
      <c r="G1138" s="7" t="s">
        <v>5195</v>
      </c>
      <c r="H1138" s="4">
        <v>2021</v>
      </c>
      <c r="I1138" s="2">
        <v>2020</v>
      </c>
      <c r="J1138" s="2">
        <f ca="1">YEAR(TODAY())-Table1[[#This Row],[Release_year]]</f>
        <v>6</v>
      </c>
      <c r="K1138" s="2" t="s">
        <v>124</v>
      </c>
      <c r="L1138" s="2" t="str">
        <f>_xlfn.XLOOKUP(Table1[[#This Row],[Rating]],Ratings!A$2:A$15,Ratings!B$2:B$15)</f>
        <v>Adult</v>
      </c>
      <c r="M1138" s="2" t="str">
        <f>_xlfn.XLOOKUP(Table1[[#This Row],[Rating Category]],Recommendation!A$2:A$6,Recommendation!B$2:B$6)</f>
        <v>Restricted</v>
      </c>
      <c r="N1138" s="2">
        <v>104</v>
      </c>
      <c r="O1138" s="2" t="str" cm="1">
        <f t="array" ref="O1138">_xlfn.IFS(Table1[[#This Row],[Duration]]&lt;90,"Short",Table1[[#This Row],[Duration]]&lt;180,"Medium",Table1[[#This Row],[Duration]]&lt;=240,"Long",TRUE,"Seasons")</f>
        <v>Medium</v>
      </c>
      <c r="P1138" s="3" t="s">
        <v>125</v>
      </c>
    </row>
    <row r="1139" spans="1:16" ht="70">
      <c r="A1139" s="2" t="s">
        <v>5199</v>
      </c>
      <c r="B1139" s="2" t="s">
        <v>0</v>
      </c>
      <c r="C1139" s="3" t="s">
        <v>5200</v>
      </c>
      <c r="D1139" s="3" t="s">
        <v>1785</v>
      </c>
      <c r="E1139" s="3" t="s">
        <v>5201</v>
      </c>
      <c r="F1139" s="3" t="s">
        <v>404</v>
      </c>
      <c r="G1139" s="7" t="s">
        <v>5195</v>
      </c>
      <c r="H1139" s="4">
        <v>2021</v>
      </c>
      <c r="I1139" s="2">
        <v>2020</v>
      </c>
      <c r="J1139" s="2">
        <f ca="1">YEAR(TODAY())-Table1[[#This Row],[Release_year]]</f>
        <v>6</v>
      </c>
      <c r="K1139" s="2" t="s">
        <v>58</v>
      </c>
      <c r="L1139" s="2" t="str">
        <f>_xlfn.XLOOKUP(Table1[[#This Row],[Rating]],Ratings!A$2:A$15,Ratings!B$2:B$15)</f>
        <v>Kids</v>
      </c>
      <c r="M1139" s="2" t="str">
        <f>_xlfn.XLOOKUP(Table1[[#This Row],[Rating Category]],Recommendation!A$2:A$6,Recommendation!B$2:B$6)</f>
        <v>Safe</v>
      </c>
      <c r="N1139" s="2">
        <v>25</v>
      </c>
      <c r="O1139" s="2" t="str" cm="1">
        <f t="array" ref="O1139">_xlfn.IFS(Table1[[#This Row],[Duration]]&lt;90,"Short",Table1[[#This Row],[Duration]]&lt;180,"Medium",Table1[[#This Row],[Duration]]&lt;=240,"Long",TRUE,"Seasons")</f>
        <v>Short</v>
      </c>
      <c r="P1139" s="3" t="s">
        <v>17</v>
      </c>
    </row>
    <row r="1140" spans="1:16" ht="42">
      <c r="A1140" s="2" t="s">
        <v>5202</v>
      </c>
      <c r="B1140" s="2" t="s">
        <v>0</v>
      </c>
      <c r="C1140" s="3" t="s">
        <v>5203</v>
      </c>
      <c r="D1140" s="3" t="s">
        <v>5204</v>
      </c>
      <c r="E1140" s="3" t="s">
        <v>5205</v>
      </c>
      <c r="F1140" s="3" t="s">
        <v>5206</v>
      </c>
      <c r="G1140" s="7" t="s">
        <v>5195</v>
      </c>
      <c r="H1140" s="4">
        <v>2021</v>
      </c>
      <c r="I1140" s="2">
        <v>2017</v>
      </c>
      <c r="J1140" s="2">
        <f ca="1">YEAR(TODAY())-Table1[[#This Row],[Release_year]]</f>
        <v>9</v>
      </c>
      <c r="K1140" s="2" t="s">
        <v>124</v>
      </c>
      <c r="L1140" s="2" t="str">
        <f>_xlfn.XLOOKUP(Table1[[#This Row],[Rating]],Ratings!A$2:A$15,Ratings!B$2:B$15)</f>
        <v>Adult</v>
      </c>
      <c r="M1140" s="2" t="str">
        <f>_xlfn.XLOOKUP(Table1[[#This Row],[Rating Category]],Recommendation!A$2:A$6,Recommendation!B$2:B$6)</f>
        <v>Restricted</v>
      </c>
      <c r="N1140" s="2">
        <v>111</v>
      </c>
      <c r="O1140" s="2" t="str" cm="1">
        <f t="array" ref="O1140">_xlfn.IFS(Table1[[#This Row],[Duration]]&lt;90,"Short",Table1[[#This Row],[Duration]]&lt;180,"Medium",Table1[[#This Row],[Duration]]&lt;=240,"Long",TRUE,"Seasons")</f>
        <v>Medium</v>
      </c>
      <c r="P1140" s="3" t="s">
        <v>264</v>
      </c>
    </row>
    <row r="1141" spans="1:16" ht="28">
      <c r="A1141" s="2" t="s">
        <v>5207</v>
      </c>
      <c r="B1141" s="2" t="s">
        <v>0</v>
      </c>
      <c r="C1141" s="3" t="s">
        <v>5208</v>
      </c>
      <c r="D1141" s="3" t="s">
        <v>5209</v>
      </c>
      <c r="E1141" s="3" t="s">
        <v>5210</v>
      </c>
      <c r="F1141" s="3" t="s">
        <v>404</v>
      </c>
      <c r="G1141" s="7" t="s">
        <v>5195</v>
      </c>
      <c r="H1141" s="4">
        <v>2021</v>
      </c>
      <c r="I1141" s="2">
        <v>2018</v>
      </c>
      <c r="J1141" s="2">
        <f ca="1">YEAR(TODAY())-Table1[[#This Row],[Release_year]]</f>
        <v>8</v>
      </c>
      <c r="K1141" s="2" t="s">
        <v>124</v>
      </c>
      <c r="L1141" s="2" t="str">
        <f>_xlfn.XLOOKUP(Table1[[#This Row],[Rating]],Ratings!A$2:A$15,Ratings!B$2:B$15)</f>
        <v>Adult</v>
      </c>
      <c r="M1141" s="2" t="str">
        <f>_xlfn.XLOOKUP(Table1[[#This Row],[Rating Category]],Recommendation!A$2:A$6,Recommendation!B$2:B$6)</f>
        <v>Restricted</v>
      </c>
      <c r="N1141" s="2">
        <v>99</v>
      </c>
      <c r="O1141" s="2" t="str" cm="1">
        <f t="array" ref="O1141">_xlfn.IFS(Table1[[#This Row],[Duration]]&lt;90,"Short",Table1[[#This Row],[Duration]]&lt;180,"Medium",Table1[[#This Row],[Duration]]&lt;=240,"Long",TRUE,"Seasons")</f>
        <v>Medium</v>
      </c>
      <c r="P1141" s="3" t="s">
        <v>5211</v>
      </c>
    </row>
    <row r="1142" spans="1:16" ht="28">
      <c r="A1142" s="2" t="s">
        <v>5213</v>
      </c>
      <c r="B1142" s="2" t="s">
        <v>0</v>
      </c>
      <c r="C1142" s="3" t="s">
        <v>5214</v>
      </c>
      <c r="D1142" s="3" t="s">
        <v>5215</v>
      </c>
      <c r="E1142" s="3" t="s">
        <v>5216</v>
      </c>
      <c r="F1142" s="3" t="s">
        <v>963</v>
      </c>
      <c r="G1142" s="7" t="s">
        <v>5212</v>
      </c>
      <c r="H1142" s="4">
        <v>2021</v>
      </c>
      <c r="I1142" s="2">
        <v>2020</v>
      </c>
      <c r="J1142" s="2">
        <f ca="1">YEAR(TODAY())-Table1[[#This Row],[Release_year]]</f>
        <v>6</v>
      </c>
      <c r="K1142" s="2" t="s">
        <v>58</v>
      </c>
      <c r="L1142" s="2" t="str">
        <f>_xlfn.XLOOKUP(Table1[[#This Row],[Rating]],Ratings!A$2:A$15,Ratings!B$2:B$15)</f>
        <v>Kids</v>
      </c>
      <c r="M1142" s="2" t="str">
        <f>_xlfn.XLOOKUP(Table1[[#This Row],[Rating Category]],Recommendation!A$2:A$6,Recommendation!B$2:B$6)</f>
        <v>Safe</v>
      </c>
      <c r="N1142" s="2">
        <v>83</v>
      </c>
      <c r="O1142" s="2" t="str" cm="1">
        <f t="array" ref="O1142">_xlfn.IFS(Table1[[#This Row],[Duration]]&lt;90,"Short",Table1[[#This Row],[Duration]]&lt;180,"Medium",Table1[[#This Row],[Duration]]&lt;=240,"Long",TRUE,"Seasons")</f>
        <v>Short</v>
      </c>
      <c r="P1142" s="3" t="s">
        <v>46</v>
      </c>
    </row>
    <row r="1143" spans="1:16" ht="84">
      <c r="A1143" s="2" t="s">
        <v>5217</v>
      </c>
      <c r="B1143" s="2" t="s">
        <v>0</v>
      </c>
      <c r="C1143" s="3" t="s">
        <v>5218</v>
      </c>
      <c r="D1143" s="3" t="s">
        <v>5219</v>
      </c>
      <c r="E1143" s="3" t="s">
        <v>5220</v>
      </c>
      <c r="F1143" s="3" t="s">
        <v>13</v>
      </c>
      <c r="G1143" s="7" t="s">
        <v>5212</v>
      </c>
      <c r="H1143" s="4">
        <v>2021</v>
      </c>
      <c r="I1143" s="2">
        <v>2020</v>
      </c>
      <c r="J1143" s="2">
        <f ca="1">YEAR(TODAY())-Table1[[#This Row],[Release_year]]</f>
        <v>6</v>
      </c>
      <c r="K1143" s="2" t="s">
        <v>7</v>
      </c>
      <c r="L1143" s="2" t="str">
        <f>_xlfn.XLOOKUP(Table1[[#This Row],[Rating]],Ratings!A$2:A$15,Ratings!B$2:B$15)</f>
        <v>Adult</v>
      </c>
      <c r="M1143" s="2" t="str">
        <f>_xlfn.XLOOKUP(Table1[[#This Row],[Rating Category]],Recommendation!A$2:A$6,Recommendation!B$2:B$6)</f>
        <v>Restricted</v>
      </c>
      <c r="N1143" s="2">
        <v>150</v>
      </c>
      <c r="O1143" s="2" t="str" cm="1">
        <f t="array" ref="O1143">_xlfn.IFS(Table1[[#This Row],[Duration]]&lt;90,"Short",Table1[[#This Row],[Duration]]&lt;180,"Medium",Table1[[#This Row],[Duration]]&lt;=240,"Long",TRUE,"Seasons")</f>
        <v>Medium</v>
      </c>
      <c r="P1143" s="3" t="s">
        <v>89</v>
      </c>
    </row>
    <row r="1144" spans="1:16" ht="56">
      <c r="A1144" s="2" t="s">
        <v>5221</v>
      </c>
      <c r="B1144" s="2" t="s">
        <v>0</v>
      </c>
      <c r="C1144" s="3" t="s">
        <v>5222</v>
      </c>
      <c r="D1144" s="3" t="s">
        <v>5223</v>
      </c>
      <c r="E1144" s="3" t="s">
        <v>5224</v>
      </c>
      <c r="F1144" s="3" t="s">
        <v>5</v>
      </c>
      <c r="G1144" s="7" t="s">
        <v>5212</v>
      </c>
      <c r="H1144" s="4">
        <v>2021</v>
      </c>
      <c r="I1144" s="2">
        <v>2020</v>
      </c>
      <c r="J1144" s="2">
        <f ca="1">YEAR(TODAY())-Table1[[#This Row],[Release_year]]</f>
        <v>6</v>
      </c>
      <c r="K1144" s="2" t="s">
        <v>7</v>
      </c>
      <c r="L1144" s="2" t="str">
        <f>_xlfn.XLOOKUP(Table1[[#This Row],[Rating]],Ratings!A$2:A$15,Ratings!B$2:B$15)</f>
        <v>Adult</v>
      </c>
      <c r="M1144" s="2" t="str">
        <f>_xlfn.XLOOKUP(Table1[[#This Row],[Rating Category]],Recommendation!A$2:A$6,Recommendation!B$2:B$6)</f>
        <v>Restricted</v>
      </c>
      <c r="N1144" s="2">
        <v>108</v>
      </c>
      <c r="O1144" s="2" t="str" cm="1">
        <f t="array" ref="O1144">_xlfn.IFS(Table1[[#This Row],[Duration]]&lt;90,"Short",Table1[[#This Row],[Duration]]&lt;180,"Medium",Table1[[#This Row],[Duration]]&lt;=240,"Long",TRUE,"Seasons")</f>
        <v>Medium</v>
      </c>
      <c r="P1144" s="3" t="s">
        <v>63</v>
      </c>
    </row>
    <row r="1145" spans="1:16" ht="28">
      <c r="A1145" s="2" t="s">
        <v>5225</v>
      </c>
      <c r="B1145" s="2" t="s">
        <v>0</v>
      </c>
      <c r="C1145" s="3" t="s">
        <v>5226</v>
      </c>
      <c r="D1145" s="3" t="s">
        <v>5227</v>
      </c>
      <c r="E1145" s="3" t="s">
        <v>5228</v>
      </c>
      <c r="F1145" s="3" t="s">
        <v>1</v>
      </c>
      <c r="G1145" s="7" t="s">
        <v>5212</v>
      </c>
      <c r="H1145" s="4">
        <v>2021</v>
      </c>
      <c r="I1145" s="2">
        <v>2020</v>
      </c>
      <c r="J1145" s="2">
        <f ca="1">YEAR(TODAY())-Table1[[#This Row],[Release_year]]</f>
        <v>6</v>
      </c>
      <c r="K1145" s="2" t="s">
        <v>181</v>
      </c>
      <c r="L1145" s="2" t="str">
        <f>_xlfn.XLOOKUP(Table1[[#This Row],[Rating]],Ratings!A$2:A$15,Ratings!B$2:B$15)</f>
        <v>Family</v>
      </c>
      <c r="M1145" s="2" t="str">
        <f>_xlfn.XLOOKUP(Table1[[#This Row],[Rating Category]],Recommendation!A$2:A$6,Recommendation!B$2:B$6)</f>
        <v>Guidance</v>
      </c>
      <c r="N1145" s="2">
        <v>44</v>
      </c>
      <c r="O1145" s="2" t="str" cm="1">
        <f t="array" ref="O1145">_xlfn.IFS(Table1[[#This Row],[Duration]]&lt;90,"Short",Table1[[#This Row],[Duration]]&lt;180,"Medium",Table1[[#This Row],[Duration]]&lt;=240,"Long",TRUE,"Seasons")</f>
        <v>Short</v>
      </c>
      <c r="P1145" s="3" t="s">
        <v>17</v>
      </c>
    </row>
    <row r="1146" spans="1:16" ht="42">
      <c r="A1146" s="2" t="s">
        <v>5229</v>
      </c>
      <c r="B1146" s="2" t="s">
        <v>0</v>
      </c>
      <c r="C1146" s="3" t="s">
        <v>5230</v>
      </c>
      <c r="D1146" s="3" t="s">
        <v>5231</v>
      </c>
      <c r="E1146" s="3" t="s">
        <v>5232</v>
      </c>
      <c r="F1146" s="3" t="s">
        <v>5233</v>
      </c>
      <c r="G1146" s="7" t="s">
        <v>5234</v>
      </c>
      <c r="H1146" s="4">
        <v>2021</v>
      </c>
      <c r="I1146" s="2">
        <v>2017</v>
      </c>
      <c r="J1146" s="2">
        <f ca="1">YEAR(TODAY())-Table1[[#This Row],[Release_year]]</f>
        <v>9</v>
      </c>
      <c r="K1146" s="2" t="s">
        <v>7</v>
      </c>
      <c r="L1146" s="2" t="str">
        <f>_xlfn.XLOOKUP(Table1[[#This Row],[Rating]],Ratings!A$2:A$15,Ratings!B$2:B$15)</f>
        <v>Adult</v>
      </c>
      <c r="M1146" s="2" t="str">
        <f>_xlfn.XLOOKUP(Table1[[#This Row],[Rating Category]],Recommendation!A$2:A$6,Recommendation!B$2:B$6)</f>
        <v>Restricted</v>
      </c>
      <c r="N1146" s="2">
        <v>102</v>
      </c>
      <c r="O1146" s="2" t="str" cm="1">
        <f t="array" ref="O1146">_xlfn.IFS(Table1[[#This Row],[Duration]]&lt;90,"Short",Table1[[#This Row],[Duration]]&lt;180,"Medium",Table1[[#This Row],[Duration]]&lt;=240,"Long",TRUE,"Seasons")</f>
        <v>Medium</v>
      </c>
      <c r="P1146" s="3" t="s">
        <v>43</v>
      </c>
    </row>
    <row r="1147" spans="1:16" ht="42">
      <c r="A1147" s="2" t="s">
        <v>5235</v>
      </c>
      <c r="B1147" s="2" t="s">
        <v>0</v>
      </c>
      <c r="C1147" s="3" t="s">
        <v>5236</v>
      </c>
      <c r="D1147" s="3" t="s">
        <v>5237</v>
      </c>
      <c r="E1147" s="3" t="s">
        <v>5238</v>
      </c>
      <c r="F1147" s="3" t="s">
        <v>13</v>
      </c>
      <c r="G1147" s="7" t="s">
        <v>5234</v>
      </c>
      <c r="H1147" s="4">
        <v>2021</v>
      </c>
      <c r="I1147" s="2">
        <v>2020</v>
      </c>
      <c r="J1147" s="2">
        <f ca="1">YEAR(TODAY())-Table1[[#This Row],[Release_year]]</f>
        <v>6</v>
      </c>
      <c r="K1147" s="2" t="s">
        <v>7</v>
      </c>
      <c r="L1147" s="2" t="str">
        <f>_xlfn.XLOOKUP(Table1[[#This Row],[Rating]],Ratings!A$2:A$15,Ratings!B$2:B$15)</f>
        <v>Adult</v>
      </c>
      <c r="M1147" s="2" t="str">
        <f>_xlfn.XLOOKUP(Table1[[#This Row],[Rating Category]],Recommendation!A$2:A$6,Recommendation!B$2:B$6)</f>
        <v>Restricted</v>
      </c>
      <c r="N1147" s="2">
        <v>137</v>
      </c>
      <c r="O1147" s="2" t="str" cm="1">
        <f t="array" ref="O1147">_xlfn.IFS(Table1[[#This Row],[Duration]]&lt;90,"Short",Table1[[#This Row],[Duration]]&lt;180,"Medium",Table1[[#This Row],[Duration]]&lt;=240,"Long",TRUE,"Seasons")</f>
        <v>Medium</v>
      </c>
      <c r="P1147" s="3" t="s">
        <v>269</v>
      </c>
    </row>
    <row r="1148" spans="1:16" ht="56">
      <c r="A1148" s="2" t="s">
        <v>5239</v>
      </c>
      <c r="B1148" s="2" t="s">
        <v>0</v>
      </c>
      <c r="C1148" s="3" t="s">
        <v>5240</v>
      </c>
      <c r="D1148" s="3" t="s">
        <v>5241</v>
      </c>
      <c r="E1148" s="3" t="s">
        <v>5242</v>
      </c>
      <c r="F1148" s="3" t="s">
        <v>132</v>
      </c>
      <c r="G1148" s="7" t="s">
        <v>5243</v>
      </c>
      <c r="H1148" s="4">
        <v>2021</v>
      </c>
      <c r="I1148" s="2">
        <v>2016</v>
      </c>
      <c r="J1148" s="2">
        <f ca="1">YEAR(TODAY())-Table1[[#This Row],[Release_year]]</f>
        <v>10</v>
      </c>
      <c r="K1148" s="2" t="s">
        <v>7</v>
      </c>
      <c r="L1148" s="2" t="str">
        <f>_xlfn.XLOOKUP(Table1[[#This Row],[Rating]],Ratings!A$2:A$15,Ratings!B$2:B$15)</f>
        <v>Adult</v>
      </c>
      <c r="M1148" s="2" t="str">
        <f>_xlfn.XLOOKUP(Table1[[#This Row],[Rating Category]],Recommendation!A$2:A$6,Recommendation!B$2:B$6)</f>
        <v>Restricted</v>
      </c>
      <c r="N1148" s="2">
        <v>112</v>
      </c>
      <c r="O1148" s="2" t="str" cm="1">
        <f t="array" ref="O1148">_xlfn.IFS(Table1[[#This Row],[Duration]]&lt;90,"Short",Table1[[#This Row],[Duration]]&lt;180,"Medium",Table1[[#This Row],[Duration]]&lt;=240,"Long",TRUE,"Seasons")</f>
        <v>Medium</v>
      </c>
      <c r="P1148" s="3" t="s">
        <v>63</v>
      </c>
    </row>
    <row r="1149" spans="1:16" ht="42">
      <c r="A1149" s="2" t="s">
        <v>5244</v>
      </c>
      <c r="B1149" s="2" t="s">
        <v>0</v>
      </c>
      <c r="C1149" s="3" t="s">
        <v>5245</v>
      </c>
      <c r="D1149" s="3" t="s">
        <v>5246</v>
      </c>
      <c r="E1149" s="3" t="s">
        <v>5247</v>
      </c>
      <c r="F1149" s="3" t="s">
        <v>5248</v>
      </c>
      <c r="G1149" s="7" t="s">
        <v>5243</v>
      </c>
      <c r="H1149" s="4">
        <v>2021</v>
      </c>
      <c r="I1149" s="2">
        <v>2019</v>
      </c>
      <c r="J1149" s="2">
        <f ca="1">YEAR(TODAY())-Table1[[#This Row],[Release_year]]</f>
        <v>7</v>
      </c>
      <c r="K1149" s="2" t="s">
        <v>7</v>
      </c>
      <c r="L1149" s="2" t="str">
        <f>_xlfn.XLOOKUP(Table1[[#This Row],[Rating]],Ratings!A$2:A$15,Ratings!B$2:B$15)</f>
        <v>Adult</v>
      </c>
      <c r="M1149" s="2" t="str">
        <f>_xlfn.XLOOKUP(Table1[[#This Row],[Rating Category]],Recommendation!A$2:A$6,Recommendation!B$2:B$6)</f>
        <v>Restricted</v>
      </c>
      <c r="N1149" s="2">
        <v>102</v>
      </c>
      <c r="O1149" s="2" t="str" cm="1">
        <f t="array" ref="O1149">_xlfn.IFS(Table1[[#This Row],[Duration]]&lt;90,"Short",Table1[[#This Row],[Duration]]&lt;180,"Medium",Table1[[#This Row],[Duration]]&lt;=240,"Long",TRUE,"Seasons")</f>
        <v>Medium</v>
      </c>
      <c r="P1149" s="3" t="s">
        <v>89</v>
      </c>
    </row>
    <row r="1150" spans="1:16" ht="70">
      <c r="A1150" s="2" t="s">
        <v>5249</v>
      </c>
      <c r="B1150" s="2" t="s">
        <v>0</v>
      </c>
      <c r="C1150" s="3" t="s">
        <v>5250</v>
      </c>
      <c r="D1150" s="3" t="s">
        <v>5251</v>
      </c>
      <c r="E1150" s="3" t="s">
        <v>5252</v>
      </c>
      <c r="F1150" s="3" t="s">
        <v>5253</v>
      </c>
      <c r="G1150" s="7" t="s">
        <v>5243</v>
      </c>
      <c r="H1150" s="4">
        <v>2021</v>
      </c>
      <c r="I1150" s="2">
        <v>2020</v>
      </c>
      <c r="J1150" s="2">
        <f ca="1">YEAR(TODAY())-Table1[[#This Row],[Release_year]]</f>
        <v>6</v>
      </c>
      <c r="K1150" s="2" t="s">
        <v>7</v>
      </c>
      <c r="L1150" s="2" t="str">
        <f>_xlfn.XLOOKUP(Table1[[#This Row],[Rating]],Ratings!A$2:A$15,Ratings!B$2:B$15)</f>
        <v>Adult</v>
      </c>
      <c r="M1150" s="2" t="str">
        <f>_xlfn.XLOOKUP(Table1[[#This Row],[Rating Category]],Recommendation!A$2:A$6,Recommendation!B$2:B$6)</f>
        <v>Restricted</v>
      </c>
      <c r="N1150" s="2">
        <v>103</v>
      </c>
      <c r="O1150" s="2" t="str" cm="1">
        <f t="array" ref="O1150">_xlfn.IFS(Table1[[#This Row],[Duration]]&lt;90,"Short",Table1[[#This Row],[Duration]]&lt;180,"Medium",Table1[[#This Row],[Duration]]&lt;=240,"Long",TRUE,"Seasons")</f>
        <v>Medium</v>
      </c>
      <c r="P1150" s="3" t="s">
        <v>23</v>
      </c>
    </row>
    <row r="1151" spans="1:16" ht="42">
      <c r="A1151" s="2" t="s">
        <v>5254</v>
      </c>
      <c r="B1151" s="2" t="s">
        <v>0</v>
      </c>
      <c r="C1151" s="3" t="s">
        <v>5255</v>
      </c>
      <c r="D1151" s="3" t="s">
        <v>5256</v>
      </c>
      <c r="E1151" s="3" t="s">
        <v>5257</v>
      </c>
      <c r="F1151" s="3" t="s">
        <v>951</v>
      </c>
      <c r="G1151" s="7" t="s">
        <v>5243</v>
      </c>
      <c r="H1151" s="4">
        <v>2021</v>
      </c>
      <c r="I1151" s="2">
        <v>2020</v>
      </c>
      <c r="J1151" s="2">
        <f ca="1">YEAR(TODAY())-Table1[[#This Row],[Release_year]]</f>
        <v>6</v>
      </c>
      <c r="K1151" s="2" t="s">
        <v>7</v>
      </c>
      <c r="L1151" s="2" t="str">
        <f>_xlfn.XLOOKUP(Table1[[#This Row],[Rating]],Ratings!A$2:A$15,Ratings!B$2:B$15)</f>
        <v>Adult</v>
      </c>
      <c r="M1151" s="2" t="str">
        <f>_xlfn.XLOOKUP(Table1[[#This Row],[Rating Category]],Recommendation!A$2:A$6,Recommendation!B$2:B$6)</f>
        <v>Restricted</v>
      </c>
      <c r="N1151" s="2">
        <v>136</v>
      </c>
      <c r="O1151" s="2" t="str" cm="1">
        <f t="array" ref="O1151">_xlfn.IFS(Table1[[#This Row],[Duration]]&lt;90,"Short",Table1[[#This Row],[Duration]]&lt;180,"Medium",Table1[[#This Row],[Duration]]&lt;=240,"Long",TRUE,"Seasons")</f>
        <v>Medium</v>
      </c>
      <c r="P1151" s="3" t="s">
        <v>89</v>
      </c>
    </row>
    <row r="1152" spans="1:16" ht="42">
      <c r="A1152" s="2" t="s">
        <v>5258</v>
      </c>
      <c r="B1152" s="2" t="s">
        <v>0</v>
      </c>
      <c r="C1152" s="3" t="s">
        <v>5259</v>
      </c>
      <c r="D1152" s="3" t="s">
        <v>5260</v>
      </c>
      <c r="E1152" s="3" t="s">
        <v>5261</v>
      </c>
      <c r="F1152" s="3" t="s">
        <v>1</v>
      </c>
      <c r="G1152" s="7" t="s">
        <v>5262</v>
      </c>
      <c r="H1152" s="4">
        <v>2021</v>
      </c>
      <c r="I1152" s="2">
        <v>2020</v>
      </c>
      <c r="J1152" s="2">
        <f ca="1">YEAR(TODAY())-Table1[[#This Row],[Release_year]]</f>
        <v>6</v>
      </c>
      <c r="K1152" s="2" t="s">
        <v>7</v>
      </c>
      <c r="L1152" s="2" t="str">
        <f>_xlfn.XLOOKUP(Table1[[#This Row],[Rating]],Ratings!A$2:A$15,Ratings!B$2:B$15)</f>
        <v>Adult</v>
      </c>
      <c r="M1152" s="2" t="str">
        <f>_xlfn.XLOOKUP(Table1[[#This Row],[Rating Category]],Recommendation!A$2:A$6,Recommendation!B$2:B$6)</f>
        <v>Restricted</v>
      </c>
      <c r="N1152" s="2">
        <v>84</v>
      </c>
      <c r="O1152" s="2" t="str" cm="1">
        <f t="array" ref="O1152">_xlfn.IFS(Table1[[#This Row],[Duration]]&lt;90,"Short",Table1[[#This Row],[Duration]]&lt;180,"Medium",Table1[[#This Row],[Duration]]&lt;=240,"Long",TRUE,"Seasons")</f>
        <v>Short</v>
      </c>
      <c r="P1152" s="3" t="s">
        <v>269</v>
      </c>
    </row>
    <row r="1153" spans="1:16" ht="42">
      <c r="A1153" s="2" t="s">
        <v>5263</v>
      </c>
      <c r="B1153" s="2" t="s">
        <v>0</v>
      </c>
      <c r="C1153" s="3" t="s">
        <v>5264</v>
      </c>
      <c r="D1153" s="3" t="s">
        <v>5265</v>
      </c>
      <c r="E1153" s="3" t="s">
        <v>5266</v>
      </c>
      <c r="F1153" s="3" t="s">
        <v>13</v>
      </c>
      <c r="G1153" s="7" t="s">
        <v>5267</v>
      </c>
      <c r="H1153" s="4">
        <v>2021</v>
      </c>
      <c r="I1153" s="2">
        <v>2020</v>
      </c>
      <c r="J1153" s="2">
        <f ca="1">YEAR(TODAY())-Table1[[#This Row],[Release_year]]</f>
        <v>6</v>
      </c>
      <c r="K1153" s="2" t="s">
        <v>29</v>
      </c>
      <c r="L1153" s="2" t="str">
        <f>_xlfn.XLOOKUP(Table1[[#This Row],[Rating]],Ratings!A$2:A$15,Ratings!B$2:B$15)</f>
        <v>Teen</v>
      </c>
      <c r="M1153" s="2" t="str">
        <f>_xlfn.XLOOKUP(Table1[[#This Row],[Rating Category]],Recommendation!A$2:A$6,Recommendation!B$2:B$6)</f>
        <v>Guidance</v>
      </c>
      <c r="N1153" s="2">
        <v>114</v>
      </c>
      <c r="O1153" s="2" t="str" cm="1">
        <f t="array" ref="O1153">_xlfn.IFS(Table1[[#This Row],[Duration]]&lt;90,"Short",Table1[[#This Row],[Duration]]&lt;180,"Medium",Table1[[#This Row],[Duration]]&lt;=240,"Long",TRUE,"Seasons")</f>
        <v>Medium</v>
      </c>
      <c r="P1153" s="3" t="s">
        <v>56</v>
      </c>
    </row>
    <row r="1154" spans="1:16" ht="56">
      <c r="A1154" s="2" t="s">
        <v>5268</v>
      </c>
      <c r="B1154" s="2" t="s">
        <v>0</v>
      </c>
      <c r="C1154" s="3" t="s">
        <v>5269</v>
      </c>
      <c r="D1154" s="3" t="s">
        <v>5270</v>
      </c>
      <c r="E1154" s="3" t="s">
        <v>5271</v>
      </c>
      <c r="F1154" s="3" t="s">
        <v>1420</v>
      </c>
      <c r="G1154" s="7" t="s">
        <v>5267</v>
      </c>
      <c r="H1154" s="4">
        <v>2021</v>
      </c>
      <c r="I1154" s="2">
        <v>2020</v>
      </c>
      <c r="J1154" s="2">
        <f ca="1">YEAR(TODAY())-Table1[[#This Row],[Release_year]]</f>
        <v>6</v>
      </c>
      <c r="K1154" s="2" t="s">
        <v>29</v>
      </c>
      <c r="L1154" s="2" t="str">
        <f>_xlfn.XLOOKUP(Table1[[#This Row],[Rating]],Ratings!A$2:A$15,Ratings!B$2:B$15)</f>
        <v>Teen</v>
      </c>
      <c r="M1154" s="2" t="str">
        <f>_xlfn.XLOOKUP(Table1[[#This Row],[Rating Category]],Recommendation!A$2:A$6,Recommendation!B$2:B$6)</f>
        <v>Guidance</v>
      </c>
      <c r="N1154" s="2">
        <v>110</v>
      </c>
      <c r="O1154" s="2" t="str" cm="1">
        <f t="array" ref="O1154">_xlfn.IFS(Table1[[#This Row],[Duration]]&lt;90,"Short",Table1[[#This Row],[Duration]]&lt;180,"Medium",Table1[[#This Row],[Duration]]&lt;=240,"Long",TRUE,"Seasons")</f>
        <v>Medium</v>
      </c>
      <c r="P1154" s="3" t="s">
        <v>384</v>
      </c>
    </row>
    <row r="1155" spans="1:16" ht="70">
      <c r="A1155" s="2" t="s">
        <v>5272</v>
      </c>
      <c r="B1155" s="2" t="s">
        <v>0</v>
      </c>
      <c r="C1155" s="3" t="s">
        <v>5273</v>
      </c>
      <c r="D1155" s="3" t="s">
        <v>5274</v>
      </c>
      <c r="E1155" s="3" t="s">
        <v>5275</v>
      </c>
      <c r="F1155" s="3" t="s">
        <v>13</v>
      </c>
      <c r="G1155" s="7" t="s">
        <v>5267</v>
      </c>
      <c r="H1155" s="4">
        <v>2021</v>
      </c>
      <c r="I1155" s="2">
        <v>2016</v>
      </c>
      <c r="J1155" s="2">
        <f ca="1">YEAR(TODAY())-Table1[[#This Row],[Release_year]]</f>
        <v>10</v>
      </c>
      <c r="K1155" s="2" t="s">
        <v>7</v>
      </c>
      <c r="L1155" s="2" t="str">
        <f>_xlfn.XLOOKUP(Table1[[#This Row],[Rating]],Ratings!A$2:A$15,Ratings!B$2:B$15)</f>
        <v>Adult</v>
      </c>
      <c r="M1155" s="2" t="str">
        <f>_xlfn.XLOOKUP(Table1[[#This Row],[Rating Category]],Recommendation!A$2:A$6,Recommendation!B$2:B$6)</f>
        <v>Restricted</v>
      </c>
      <c r="N1155" s="2">
        <v>103</v>
      </c>
      <c r="O1155" s="2" t="str" cm="1">
        <f t="array" ref="O1155">_xlfn.IFS(Table1[[#This Row],[Duration]]&lt;90,"Short",Table1[[#This Row],[Duration]]&lt;180,"Medium",Table1[[#This Row],[Duration]]&lt;=240,"Long",TRUE,"Seasons")</f>
        <v>Medium</v>
      </c>
      <c r="P1155" s="3" t="s">
        <v>23</v>
      </c>
    </row>
    <row r="1156" spans="1:16" ht="70">
      <c r="A1156" s="2" t="s">
        <v>5276</v>
      </c>
      <c r="B1156" s="2" t="s">
        <v>0</v>
      </c>
      <c r="C1156" s="3" t="s">
        <v>5277</v>
      </c>
      <c r="D1156" s="3" t="s">
        <v>5278</v>
      </c>
      <c r="E1156" s="3" t="s">
        <v>5279</v>
      </c>
      <c r="F1156" s="3" t="s">
        <v>5280</v>
      </c>
      <c r="G1156" s="7" t="s">
        <v>5281</v>
      </c>
      <c r="H1156" s="4">
        <v>2021</v>
      </c>
      <c r="I1156" s="2">
        <v>2020</v>
      </c>
      <c r="J1156" s="2">
        <f ca="1">YEAR(TODAY())-Table1[[#This Row],[Release_year]]</f>
        <v>6</v>
      </c>
      <c r="K1156" s="2" t="s">
        <v>87</v>
      </c>
      <c r="L1156" s="2" t="str">
        <f>_xlfn.XLOOKUP(Table1[[#This Row],[Rating]],Ratings!A$2:A$15,Ratings!B$2:B$15)</f>
        <v>Kids</v>
      </c>
      <c r="M1156" s="2" t="str">
        <f>_xlfn.XLOOKUP(Table1[[#This Row],[Rating Category]],Recommendation!A$2:A$6,Recommendation!B$2:B$6)</f>
        <v>Safe</v>
      </c>
      <c r="N1156" s="2">
        <v>106</v>
      </c>
      <c r="O1156" s="2" t="str" cm="1">
        <f t="array" ref="O1156">_xlfn.IFS(Table1[[#This Row],[Duration]]&lt;90,"Short",Table1[[#This Row],[Duration]]&lt;180,"Medium",Table1[[#This Row],[Duration]]&lt;=240,"Long",TRUE,"Seasons")</f>
        <v>Medium</v>
      </c>
      <c r="P1156" s="3" t="s">
        <v>46</v>
      </c>
    </row>
    <row r="1157" spans="1:16" ht="42">
      <c r="A1157" s="2" t="s">
        <v>5282</v>
      </c>
      <c r="B1157" s="2" t="s">
        <v>0</v>
      </c>
      <c r="C1157" s="3" t="s">
        <v>5283</v>
      </c>
      <c r="D1157" s="3" t="s">
        <v>3909</v>
      </c>
      <c r="E1157" s="3" t="s">
        <v>5284</v>
      </c>
      <c r="F1157" s="3" t="s">
        <v>1</v>
      </c>
      <c r="G1157" s="7" t="s">
        <v>5281</v>
      </c>
      <c r="H1157" s="4">
        <v>2021</v>
      </c>
      <c r="I1157" s="2">
        <v>2020</v>
      </c>
      <c r="J1157" s="2">
        <f ca="1">YEAR(TODAY())-Table1[[#This Row],[Release_year]]</f>
        <v>6</v>
      </c>
      <c r="K1157" s="2" t="s">
        <v>58</v>
      </c>
      <c r="L1157" s="2" t="str">
        <f>_xlfn.XLOOKUP(Table1[[#This Row],[Rating]],Ratings!A$2:A$15,Ratings!B$2:B$15)</f>
        <v>Kids</v>
      </c>
      <c r="M1157" s="2" t="str">
        <f>_xlfn.XLOOKUP(Table1[[#This Row],[Rating Category]],Recommendation!A$2:A$6,Recommendation!B$2:B$6)</f>
        <v>Safe</v>
      </c>
      <c r="N1157" s="2">
        <v>46</v>
      </c>
      <c r="O1157" s="2" t="str" cm="1">
        <f t="array" ref="O1157">_xlfn.IFS(Table1[[#This Row],[Duration]]&lt;90,"Short",Table1[[#This Row],[Duration]]&lt;180,"Medium",Table1[[#This Row],[Duration]]&lt;=240,"Long",TRUE,"Seasons")</f>
        <v>Short</v>
      </c>
      <c r="P1157" s="3" t="s">
        <v>46</v>
      </c>
    </row>
    <row r="1158" spans="1:16" ht="42">
      <c r="A1158" s="2" t="s">
        <v>5285</v>
      </c>
      <c r="B1158" s="2" t="s">
        <v>0</v>
      </c>
      <c r="C1158" s="3" t="s">
        <v>5286</v>
      </c>
      <c r="D1158" s="3" t="s">
        <v>5287</v>
      </c>
      <c r="E1158" s="3" t="s">
        <v>5288</v>
      </c>
      <c r="F1158" s="3" t="s">
        <v>132</v>
      </c>
      <c r="G1158" s="7" t="s">
        <v>5281</v>
      </c>
      <c r="H1158" s="4">
        <v>2021</v>
      </c>
      <c r="I1158" s="2">
        <v>2019</v>
      </c>
      <c r="J1158" s="2">
        <f ca="1">YEAR(TODAY())-Table1[[#This Row],[Release_year]]</f>
        <v>7</v>
      </c>
      <c r="K1158" s="2" t="s">
        <v>7</v>
      </c>
      <c r="L1158" s="2" t="str">
        <f>_xlfn.XLOOKUP(Table1[[#This Row],[Rating]],Ratings!A$2:A$15,Ratings!B$2:B$15)</f>
        <v>Adult</v>
      </c>
      <c r="M1158" s="2" t="str">
        <f>_xlfn.XLOOKUP(Table1[[#This Row],[Rating Category]],Recommendation!A$2:A$6,Recommendation!B$2:B$6)</f>
        <v>Restricted</v>
      </c>
      <c r="N1158" s="2">
        <v>115</v>
      </c>
      <c r="O1158" s="2" t="str" cm="1">
        <f t="array" ref="O1158">_xlfn.IFS(Table1[[#This Row],[Duration]]&lt;90,"Short",Table1[[#This Row],[Duration]]&lt;180,"Medium",Table1[[#This Row],[Duration]]&lt;=240,"Long",TRUE,"Seasons")</f>
        <v>Medium</v>
      </c>
      <c r="P1158" s="3" t="s">
        <v>43</v>
      </c>
    </row>
    <row r="1159" spans="1:16" ht="84">
      <c r="A1159" s="2" t="s">
        <v>5289</v>
      </c>
      <c r="B1159" s="2" t="s">
        <v>0</v>
      </c>
      <c r="C1159" s="3" t="s">
        <v>5290</v>
      </c>
      <c r="D1159" s="3" t="s">
        <v>5291</v>
      </c>
      <c r="E1159" s="3" t="s">
        <v>5292</v>
      </c>
      <c r="F1159" s="3" t="s">
        <v>5293</v>
      </c>
      <c r="G1159" s="7" t="s">
        <v>5281</v>
      </c>
      <c r="H1159" s="4">
        <v>2021</v>
      </c>
      <c r="I1159" s="2">
        <v>2020</v>
      </c>
      <c r="J1159" s="2">
        <f ca="1">YEAR(TODAY())-Table1[[#This Row],[Release_year]]</f>
        <v>6</v>
      </c>
      <c r="K1159" s="2" t="s">
        <v>7</v>
      </c>
      <c r="L1159" s="2" t="str">
        <f>_xlfn.XLOOKUP(Table1[[#This Row],[Rating]],Ratings!A$2:A$15,Ratings!B$2:B$15)</f>
        <v>Adult</v>
      </c>
      <c r="M1159" s="2" t="str">
        <f>_xlfn.XLOOKUP(Table1[[#This Row],[Rating Category]],Recommendation!A$2:A$6,Recommendation!B$2:B$6)</f>
        <v>Restricted</v>
      </c>
      <c r="N1159" s="2">
        <v>140</v>
      </c>
      <c r="O1159" s="2" t="str" cm="1">
        <f t="array" ref="O1159">_xlfn.IFS(Table1[[#This Row],[Duration]]&lt;90,"Short",Table1[[#This Row],[Duration]]&lt;180,"Medium",Table1[[#This Row],[Duration]]&lt;=240,"Long",TRUE,"Seasons")</f>
        <v>Medium</v>
      </c>
      <c r="P1159" s="3" t="s">
        <v>206</v>
      </c>
    </row>
    <row r="1160" spans="1:16" ht="56">
      <c r="A1160" s="2" t="s">
        <v>5294</v>
      </c>
      <c r="B1160" s="2" t="s">
        <v>0</v>
      </c>
      <c r="C1160" s="3" t="s">
        <v>5295</v>
      </c>
      <c r="D1160" s="3" t="s">
        <v>5296</v>
      </c>
      <c r="E1160" s="3" t="s">
        <v>5297</v>
      </c>
      <c r="F1160" s="3" t="s">
        <v>139</v>
      </c>
      <c r="G1160" s="7" t="s">
        <v>5281</v>
      </c>
      <c r="H1160" s="4">
        <v>2021</v>
      </c>
      <c r="I1160" s="2">
        <v>2020</v>
      </c>
      <c r="J1160" s="2">
        <f ca="1">YEAR(TODAY())-Table1[[#This Row],[Release_year]]</f>
        <v>6</v>
      </c>
      <c r="K1160" s="2" t="s">
        <v>7</v>
      </c>
      <c r="L1160" s="2" t="str">
        <f>_xlfn.XLOOKUP(Table1[[#This Row],[Rating]],Ratings!A$2:A$15,Ratings!B$2:B$15)</f>
        <v>Adult</v>
      </c>
      <c r="M1160" s="2" t="str">
        <f>_xlfn.XLOOKUP(Table1[[#This Row],[Rating Category]],Recommendation!A$2:A$6,Recommendation!B$2:B$6)</f>
        <v>Restricted</v>
      </c>
      <c r="N1160" s="2">
        <v>124</v>
      </c>
      <c r="O1160" s="2" t="str" cm="1">
        <f t="array" ref="O1160">_xlfn.IFS(Table1[[#This Row],[Duration]]&lt;90,"Short",Table1[[#This Row],[Duration]]&lt;180,"Medium",Table1[[#This Row],[Duration]]&lt;=240,"Long",TRUE,"Seasons")</f>
        <v>Medium</v>
      </c>
      <c r="P1160" s="3" t="s">
        <v>218</v>
      </c>
    </row>
    <row r="1161" spans="1:16" ht="42">
      <c r="A1161" s="2" t="s">
        <v>5298</v>
      </c>
      <c r="B1161" s="2" t="s">
        <v>0</v>
      </c>
      <c r="C1161" s="3" t="s">
        <v>5299</v>
      </c>
      <c r="D1161" s="3" t="s">
        <v>701</v>
      </c>
      <c r="E1161" s="3" t="s">
        <v>5300</v>
      </c>
      <c r="F1161" s="3" t="s">
        <v>223</v>
      </c>
      <c r="G1161" s="7" t="s">
        <v>5281</v>
      </c>
      <c r="H1161" s="4">
        <v>2021</v>
      </c>
      <c r="I1161" s="2">
        <v>2020</v>
      </c>
      <c r="J1161" s="2">
        <f ca="1">YEAR(TODAY())-Table1[[#This Row],[Release_year]]</f>
        <v>6</v>
      </c>
      <c r="K1161" s="2" t="s">
        <v>29</v>
      </c>
      <c r="L1161" s="2" t="str">
        <f>_xlfn.XLOOKUP(Table1[[#This Row],[Rating]],Ratings!A$2:A$15,Ratings!B$2:B$15)</f>
        <v>Teen</v>
      </c>
      <c r="M1161" s="2" t="str">
        <f>_xlfn.XLOOKUP(Table1[[#This Row],[Rating Category]],Recommendation!A$2:A$6,Recommendation!B$2:B$6)</f>
        <v>Guidance</v>
      </c>
      <c r="N1161" s="2">
        <v>133</v>
      </c>
      <c r="O1161" s="2" t="str" cm="1">
        <f t="array" ref="O1161">_xlfn.IFS(Table1[[#This Row],[Duration]]&lt;90,"Short",Table1[[#This Row],[Duration]]&lt;180,"Medium",Table1[[#This Row],[Duration]]&lt;=240,"Long",TRUE,"Seasons")</f>
        <v>Medium</v>
      </c>
      <c r="P1161" s="3" t="s">
        <v>254</v>
      </c>
    </row>
    <row r="1162" spans="1:16" ht="42">
      <c r="A1162" s="2" t="s">
        <v>5302</v>
      </c>
      <c r="B1162" s="2" t="s">
        <v>0</v>
      </c>
      <c r="C1162" s="3" t="s">
        <v>5303</v>
      </c>
      <c r="D1162" s="3" t="s">
        <v>5304</v>
      </c>
      <c r="E1162" s="3" t="s">
        <v>5305</v>
      </c>
      <c r="F1162" s="3" t="s">
        <v>235</v>
      </c>
      <c r="G1162" s="7" t="s">
        <v>5301</v>
      </c>
      <c r="H1162" s="4">
        <v>2021</v>
      </c>
      <c r="I1162" s="2">
        <v>2020</v>
      </c>
      <c r="J1162" s="2">
        <f ca="1">YEAR(TODAY())-Table1[[#This Row],[Release_year]]</f>
        <v>6</v>
      </c>
      <c r="K1162" s="2" t="s">
        <v>87</v>
      </c>
      <c r="L1162" s="2" t="str">
        <f>_xlfn.XLOOKUP(Table1[[#This Row],[Rating]],Ratings!A$2:A$15,Ratings!B$2:B$15)</f>
        <v>Kids</v>
      </c>
      <c r="M1162" s="2" t="str">
        <f>_xlfn.XLOOKUP(Table1[[#This Row],[Rating Category]],Recommendation!A$2:A$6,Recommendation!B$2:B$6)</f>
        <v>Safe</v>
      </c>
      <c r="N1162" s="2">
        <v>91</v>
      </c>
      <c r="O1162" s="2" t="str" cm="1">
        <f t="array" ref="O1162">_xlfn.IFS(Table1[[#This Row],[Duration]]&lt;90,"Short",Table1[[#This Row],[Duration]]&lt;180,"Medium",Table1[[#This Row],[Duration]]&lt;=240,"Long",TRUE,"Seasons")</f>
        <v>Medium</v>
      </c>
      <c r="P1162" s="3" t="s">
        <v>46</v>
      </c>
    </row>
    <row r="1163" spans="1:16" ht="42">
      <c r="A1163" s="2" t="s">
        <v>5306</v>
      </c>
      <c r="B1163" s="2" t="s">
        <v>0</v>
      </c>
      <c r="C1163" s="3" t="s">
        <v>5307</v>
      </c>
      <c r="D1163" s="3" t="s">
        <v>5308</v>
      </c>
      <c r="E1163" s="3" t="s">
        <v>5309</v>
      </c>
      <c r="F1163" s="3" t="s">
        <v>5</v>
      </c>
      <c r="G1163" s="7" t="s">
        <v>5301</v>
      </c>
      <c r="H1163" s="4">
        <v>2021</v>
      </c>
      <c r="I1163" s="2">
        <v>2019</v>
      </c>
      <c r="J1163" s="2">
        <f ca="1">YEAR(TODAY())-Table1[[#This Row],[Release_year]]</f>
        <v>7</v>
      </c>
      <c r="K1163" s="2" t="s">
        <v>45</v>
      </c>
      <c r="L1163" s="2" t="str">
        <f>_xlfn.XLOOKUP(Table1[[#This Row],[Rating]],Ratings!A$2:A$15,Ratings!B$2:B$15)</f>
        <v>Family</v>
      </c>
      <c r="M1163" s="2" t="str">
        <f>_xlfn.XLOOKUP(Table1[[#This Row],[Rating Category]],Recommendation!A$2:A$6,Recommendation!B$2:B$6)</f>
        <v>Guidance</v>
      </c>
      <c r="N1163" s="2">
        <v>30</v>
      </c>
      <c r="O1163" s="2" t="str" cm="1">
        <f t="array" ref="O1163">_xlfn.IFS(Table1[[#This Row],[Duration]]&lt;90,"Short",Table1[[#This Row],[Duration]]&lt;180,"Medium",Table1[[#This Row],[Duration]]&lt;=240,"Long",TRUE,"Seasons")</f>
        <v>Short</v>
      </c>
      <c r="P1163" s="3" t="s">
        <v>43</v>
      </c>
    </row>
    <row r="1164" spans="1:16" ht="70">
      <c r="A1164" s="2" t="s">
        <v>5311</v>
      </c>
      <c r="B1164" s="2" t="s">
        <v>0</v>
      </c>
      <c r="C1164" s="3" t="s">
        <v>5312</v>
      </c>
      <c r="D1164" s="3" t="s">
        <v>5313</v>
      </c>
      <c r="E1164" s="3" t="s">
        <v>5314</v>
      </c>
      <c r="F1164" s="3" t="s">
        <v>5315</v>
      </c>
      <c r="G1164" s="7" t="s">
        <v>5316</v>
      </c>
      <c r="H1164" s="4">
        <v>2021</v>
      </c>
      <c r="I1164" s="2">
        <v>2019</v>
      </c>
      <c r="J1164" s="2">
        <f ca="1">YEAR(TODAY())-Table1[[#This Row],[Release_year]]</f>
        <v>7</v>
      </c>
      <c r="K1164" s="2" t="s">
        <v>7</v>
      </c>
      <c r="L1164" s="2" t="str">
        <f>_xlfn.XLOOKUP(Table1[[#This Row],[Rating]],Ratings!A$2:A$15,Ratings!B$2:B$15)</f>
        <v>Adult</v>
      </c>
      <c r="M1164" s="2" t="str">
        <f>_xlfn.XLOOKUP(Table1[[#This Row],[Rating Category]],Recommendation!A$2:A$6,Recommendation!B$2:B$6)</f>
        <v>Restricted</v>
      </c>
      <c r="N1164" s="2">
        <v>105</v>
      </c>
      <c r="O1164" s="2" t="str" cm="1">
        <f t="array" ref="O1164">_xlfn.IFS(Table1[[#This Row],[Duration]]&lt;90,"Short",Table1[[#This Row],[Duration]]&lt;180,"Medium",Table1[[#This Row],[Duration]]&lt;=240,"Long",TRUE,"Seasons")</f>
        <v>Medium</v>
      </c>
      <c r="P1164" s="3" t="s">
        <v>90</v>
      </c>
    </row>
    <row r="1165" spans="1:16" ht="14">
      <c r="A1165" s="2" t="s">
        <v>5317</v>
      </c>
      <c r="B1165" s="2" t="s">
        <v>0</v>
      </c>
      <c r="C1165" s="3" t="s">
        <v>5318</v>
      </c>
      <c r="D1165" s="3" t="s">
        <v>5319</v>
      </c>
      <c r="E1165" s="3" t="s">
        <v>5320</v>
      </c>
      <c r="F1165" s="3" t="s">
        <v>28</v>
      </c>
      <c r="G1165" s="7" t="s">
        <v>5316</v>
      </c>
      <c r="H1165" s="4">
        <v>2021</v>
      </c>
      <c r="I1165" s="2">
        <v>2020</v>
      </c>
      <c r="J1165" s="2">
        <f ca="1">YEAR(TODAY())-Table1[[#This Row],[Release_year]]</f>
        <v>6</v>
      </c>
      <c r="K1165" s="2" t="s">
        <v>7</v>
      </c>
      <c r="L1165" s="2" t="str">
        <f>_xlfn.XLOOKUP(Table1[[#This Row],[Rating]],Ratings!A$2:A$15,Ratings!B$2:B$15)</f>
        <v>Adult</v>
      </c>
      <c r="M1165" s="2" t="str">
        <f>_xlfn.XLOOKUP(Table1[[#This Row],[Rating Category]],Recommendation!A$2:A$6,Recommendation!B$2:B$6)</f>
        <v>Restricted</v>
      </c>
      <c r="N1165" s="2">
        <v>58</v>
      </c>
      <c r="O1165" s="2" t="str" cm="1">
        <f t="array" ref="O1165">_xlfn.IFS(Table1[[#This Row],[Duration]]&lt;90,"Short",Table1[[#This Row],[Duration]]&lt;180,"Medium",Table1[[#This Row],[Duration]]&lt;=240,"Long",TRUE,"Seasons")</f>
        <v>Short</v>
      </c>
      <c r="P1165" s="3" t="s">
        <v>683</v>
      </c>
    </row>
    <row r="1166" spans="1:16" ht="70">
      <c r="A1166" s="2" t="s">
        <v>5321</v>
      </c>
      <c r="B1166" s="2" t="s">
        <v>0</v>
      </c>
      <c r="C1166" s="3" t="s">
        <v>5322</v>
      </c>
      <c r="D1166" s="3" t="s">
        <v>5323</v>
      </c>
      <c r="E1166" s="3" t="s">
        <v>5324</v>
      </c>
      <c r="F1166" s="3" t="s">
        <v>5325</v>
      </c>
      <c r="G1166" s="7" t="s">
        <v>5326</v>
      </c>
      <c r="H1166" s="4">
        <v>2021</v>
      </c>
      <c r="I1166" s="2">
        <v>2018</v>
      </c>
      <c r="J1166" s="2">
        <f ca="1">YEAR(TODAY())-Table1[[#This Row],[Release_year]]</f>
        <v>8</v>
      </c>
      <c r="K1166" s="2" t="s">
        <v>29</v>
      </c>
      <c r="L1166" s="2" t="str">
        <f>_xlfn.XLOOKUP(Table1[[#This Row],[Rating]],Ratings!A$2:A$15,Ratings!B$2:B$15)</f>
        <v>Teen</v>
      </c>
      <c r="M1166" s="2" t="str">
        <f>_xlfn.XLOOKUP(Table1[[#This Row],[Rating Category]],Recommendation!A$2:A$6,Recommendation!B$2:B$6)</f>
        <v>Guidance</v>
      </c>
      <c r="N1166" s="2">
        <v>87</v>
      </c>
      <c r="O1166" s="2" t="str" cm="1">
        <f t="array" ref="O1166">_xlfn.IFS(Table1[[#This Row],[Duration]]&lt;90,"Short",Table1[[#This Row],[Duration]]&lt;180,"Medium",Table1[[#This Row],[Duration]]&lt;=240,"Long",TRUE,"Seasons")</f>
        <v>Short</v>
      </c>
      <c r="P1166" s="3" t="s">
        <v>43</v>
      </c>
    </row>
    <row r="1167" spans="1:16" ht="56">
      <c r="A1167" s="2" t="s">
        <v>5328</v>
      </c>
      <c r="B1167" s="2" t="s">
        <v>0</v>
      </c>
      <c r="C1167" s="3" t="s">
        <v>5329</v>
      </c>
      <c r="D1167" s="3" t="s">
        <v>5330</v>
      </c>
      <c r="E1167" s="3" t="s">
        <v>5331</v>
      </c>
      <c r="F1167" s="3" t="s">
        <v>132</v>
      </c>
      <c r="G1167" s="7" t="s">
        <v>5327</v>
      </c>
      <c r="H1167" s="4">
        <v>2021</v>
      </c>
      <c r="I1167" s="2">
        <v>2019</v>
      </c>
      <c r="J1167" s="2">
        <f ca="1">YEAR(TODAY())-Table1[[#This Row],[Release_year]]</f>
        <v>7</v>
      </c>
      <c r="K1167" s="2" t="s">
        <v>7</v>
      </c>
      <c r="L1167" s="2" t="str">
        <f>_xlfn.XLOOKUP(Table1[[#This Row],[Rating]],Ratings!A$2:A$15,Ratings!B$2:B$15)</f>
        <v>Adult</v>
      </c>
      <c r="M1167" s="2" t="str">
        <f>_xlfn.XLOOKUP(Table1[[#This Row],[Rating Category]],Recommendation!A$2:A$6,Recommendation!B$2:B$6)</f>
        <v>Restricted</v>
      </c>
      <c r="N1167" s="2">
        <v>95</v>
      </c>
      <c r="O1167" s="2" t="str" cm="1">
        <f t="array" ref="O1167">_xlfn.IFS(Table1[[#This Row],[Duration]]&lt;90,"Short",Table1[[#This Row],[Duration]]&lt;180,"Medium",Table1[[#This Row],[Duration]]&lt;=240,"Long",TRUE,"Seasons")</f>
        <v>Medium</v>
      </c>
      <c r="P1167" s="3" t="s">
        <v>56</v>
      </c>
    </row>
    <row r="1168" spans="1:16" ht="28">
      <c r="A1168" s="2" t="s">
        <v>5332</v>
      </c>
      <c r="B1168" s="2" t="s">
        <v>0</v>
      </c>
      <c r="C1168" s="3" t="s">
        <v>5333</v>
      </c>
      <c r="D1168" s="3" t="s">
        <v>5334</v>
      </c>
      <c r="E1168" s="3" t="s">
        <v>5335</v>
      </c>
      <c r="F1168" s="3" t="s">
        <v>1</v>
      </c>
      <c r="G1168" s="7" t="s">
        <v>5336</v>
      </c>
      <c r="H1168" s="4">
        <v>2021</v>
      </c>
      <c r="I1168" s="2">
        <v>2020</v>
      </c>
      <c r="J1168" s="2">
        <f ca="1">YEAR(TODAY())-Table1[[#This Row],[Release_year]]</f>
        <v>6</v>
      </c>
      <c r="K1168" s="2" t="s">
        <v>29</v>
      </c>
      <c r="L1168" s="2" t="str">
        <f>_xlfn.XLOOKUP(Table1[[#This Row],[Rating]],Ratings!A$2:A$15,Ratings!B$2:B$15)</f>
        <v>Teen</v>
      </c>
      <c r="M1168" s="2" t="str">
        <f>_xlfn.XLOOKUP(Table1[[#This Row],[Rating Category]],Recommendation!A$2:A$6,Recommendation!B$2:B$6)</f>
        <v>Guidance</v>
      </c>
      <c r="N1168" s="2">
        <v>90</v>
      </c>
      <c r="O1168" s="2" t="str" cm="1">
        <f t="array" ref="O1168">_xlfn.IFS(Table1[[#This Row],[Duration]]&lt;90,"Short",Table1[[#This Row],[Duration]]&lt;180,"Medium",Table1[[#This Row],[Duration]]&lt;=240,"Long",TRUE,"Seasons")</f>
        <v>Medium</v>
      </c>
      <c r="P1168" s="3" t="s">
        <v>51</v>
      </c>
    </row>
    <row r="1169" spans="1:16" ht="56">
      <c r="A1169" s="2" t="s">
        <v>5337</v>
      </c>
      <c r="B1169" s="2" t="s">
        <v>0</v>
      </c>
      <c r="C1169" s="3" t="s">
        <v>5338</v>
      </c>
      <c r="D1169" s="3" t="s">
        <v>5339</v>
      </c>
      <c r="E1169" s="3" t="s">
        <v>5340</v>
      </c>
      <c r="F1169" s="3" t="s">
        <v>1140</v>
      </c>
      <c r="G1169" s="7" t="s">
        <v>5336</v>
      </c>
      <c r="H1169" s="4">
        <v>2021</v>
      </c>
      <c r="I1169" s="2">
        <v>2018</v>
      </c>
      <c r="J1169" s="2">
        <f ca="1">YEAR(TODAY())-Table1[[#This Row],[Release_year]]</f>
        <v>8</v>
      </c>
      <c r="K1169" s="2" t="s">
        <v>7</v>
      </c>
      <c r="L1169" s="2" t="str">
        <f>_xlfn.XLOOKUP(Table1[[#This Row],[Rating]],Ratings!A$2:A$15,Ratings!B$2:B$15)</f>
        <v>Adult</v>
      </c>
      <c r="M1169" s="2" t="str">
        <f>_xlfn.XLOOKUP(Table1[[#This Row],[Rating Category]],Recommendation!A$2:A$6,Recommendation!B$2:B$6)</f>
        <v>Restricted</v>
      </c>
      <c r="N1169" s="2">
        <v>102</v>
      </c>
      <c r="O1169" s="2" t="str" cm="1">
        <f t="array" ref="O1169">_xlfn.IFS(Table1[[#This Row],[Duration]]&lt;90,"Short",Table1[[#This Row],[Duration]]&lt;180,"Medium",Table1[[#This Row],[Duration]]&lt;=240,"Long",TRUE,"Seasons")</f>
        <v>Medium</v>
      </c>
      <c r="P1169" s="3" t="s">
        <v>63</v>
      </c>
    </row>
    <row r="1170" spans="1:16" ht="56">
      <c r="A1170" s="2" t="s">
        <v>5341</v>
      </c>
      <c r="B1170" s="2" t="s">
        <v>0</v>
      </c>
      <c r="C1170" s="3" t="s">
        <v>5342</v>
      </c>
      <c r="D1170" s="3" t="s">
        <v>657</v>
      </c>
      <c r="E1170" s="3" t="s">
        <v>5343</v>
      </c>
      <c r="F1170" s="3" t="s">
        <v>132</v>
      </c>
      <c r="G1170" s="7" t="s">
        <v>5344</v>
      </c>
      <c r="H1170" s="4">
        <v>2021</v>
      </c>
      <c r="I1170" s="2">
        <v>2019</v>
      </c>
      <c r="J1170" s="2">
        <f ca="1">YEAR(TODAY())-Table1[[#This Row],[Release_year]]</f>
        <v>7</v>
      </c>
      <c r="K1170" s="2" t="s">
        <v>29</v>
      </c>
      <c r="L1170" s="2" t="str">
        <f>_xlfn.XLOOKUP(Table1[[#This Row],[Rating]],Ratings!A$2:A$15,Ratings!B$2:B$15)</f>
        <v>Teen</v>
      </c>
      <c r="M1170" s="2" t="str">
        <f>_xlfn.XLOOKUP(Table1[[#This Row],[Rating Category]],Recommendation!A$2:A$6,Recommendation!B$2:B$6)</f>
        <v>Guidance</v>
      </c>
      <c r="N1170" s="2">
        <v>98</v>
      </c>
      <c r="O1170" s="2" t="str" cm="1">
        <f t="array" ref="O1170">_xlfn.IFS(Table1[[#This Row],[Duration]]&lt;90,"Short",Table1[[#This Row],[Duration]]&lt;180,"Medium",Table1[[#This Row],[Duration]]&lt;=240,"Long",TRUE,"Seasons")</f>
        <v>Medium</v>
      </c>
      <c r="P1170" s="3" t="s">
        <v>218</v>
      </c>
    </row>
    <row r="1171" spans="1:16" ht="42">
      <c r="A1171" s="2" t="s">
        <v>5345</v>
      </c>
      <c r="B1171" s="2" t="s">
        <v>0</v>
      </c>
      <c r="C1171" s="3" t="s">
        <v>5346</v>
      </c>
      <c r="D1171" s="3" t="s">
        <v>5347</v>
      </c>
      <c r="E1171" s="3" t="s">
        <v>5348</v>
      </c>
      <c r="F1171" s="3" t="s">
        <v>132</v>
      </c>
      <c r="G1171" s="7" t="s">
        <v>5344</v>
      </c>
      <c r="H1171" s="4">
        <v>2021</v>
      </c>
      <c r="I1171" s="2">
        <v>2018</v>
      </c>
      <c r="J1171" s="2">
        <f ca="1">YEAR(TODAY())-Table1[[#This Row],[Release_year]]</f>
        <v>8</v>
      </c>
      <c r="K1171" s="2" t="s">
        <v>29</v>
      </c>
      <c r="L1171" s="2" t="str">
        <f>_xlfn.XLOOKUP(Table1[[#This Row],[Rating]],Ratings!A$2:A$15,Ratings!B$2:B$15)</f>
        <v>Teen</v>
      </c>
      <c r="M1171" s="2" t="str">
        <f>_xlfn.XLOOKUP(Table1[[#This Row],[Rating Category]],Recommendation!A$2:A$6,Recommendation!B$2:B$6)</f>
        <v>Guidance</v>
      </c>
      <c r="N1171" s="2">
        <v>104</v>
      </c>
      <c r="O1171" s="2" t="str" cm="1">
        <f t="array" ref="O1171">_xlfn.IFS(Table1[[#This Row],[Duration]]&lt;90,"Short",Table1[[#This Row],[Duration]]&lt;180,"Medium",Table1[[#This Row],[Duration]]&lt;=240,"Long",TRUE,"Seasons")</f>
        <v>Medium</v>
      </c>
      <c r="P1171" s="3" t="s">
        <v>89</v>
      </c>
    </row>
    <row r="1172" spans="1:16" ht="42">
      <c r="A1172" s="2" t="s">
        <v>5349</v>
      </c>
      <c r="B1172" s="2" t="s">
        <v>0</v>
      </c>
      <c r="C1172" s="3" t="s">
        <v>5350</v>
      </c>
      <c r="D1172" s="3" t="s">
        <v>5351</v>
      </c>
      <c r="E1172" s="3" t="s">
        <v>5352</v>
      </c>
      <c r="F1172" s="3" t="s">
        <v>658</v>
      </c>
      <c r="G1172" s="7" t="s">
        <v>5344</v>
      </c>
      <c r="H1172" s="4">
        <v>2021</v>
      </c>
      <c r="I1172" s="2">
        <v>2020</v>
      </c>
      <c r="J1172" s="2">
        <f ca="1">YEAR(TODAY())-Table1[[#This Row],[Release_year]]</f>
        <v>6</v>
      </c>
      <c r="K1172" s="2" t="s">
        <v>7</v>
      </c>
      <c r="L1172" s="2" t="str">
        <f>_xlfn.XLOOKUP(Table1[[#This Row],[Rating]],Ratings!A$2:A$15,Ratings!B$2:B$15)</f>
        <v>Adult</v>
      </c>
      <c r="M1172" s="2" t="str">
        <f>_xlfn.XLOOKUP(Table1[[#This Row],[Rating Category]],Recommendation!A$2:A$6,Recommendation!B$2:B$6)</f>
        <v>Restricted</v>
      </c>
      <c r="N1172" s="2">
        <v>89</v>
      </c>
      <c r="O1172" s="2" t="str" cm="1">
        <f t="array" ref="O1172">_xlfn.IFS(Table1[[#This Row],[Duration]]&lt;90,"Short",Table1[[#This Row],[Duration]]&lt;180,"Medium",Table1[[#This Row],[Duration]]&lt;=240,"Long",TRUE,"Seasons")</f>
        <v>Short</v>
      </c>
      <c r="P1172" s="3" t="s">
        <v>56</v>
      </c>
    </row>
    <row r="1173" spans="1:16" ht="14">
      <c r="A1173" s="2" t="s">
        <v>5354</v>
      </c>
      <c r="B1173" s="2" t="s">
        <v>0</v>
      </c>
      <c r="C1173" s="3" t="s">
        <v>5355</v>
      </c>
      <c r="D1173" s="3" t="s">
        <v>5356</v>
      </c>
      <c r="E1173" s="3" t="s">
        <v>5357</v>
      </c>
      <c r="F1173" s="3" t="s">
        <v>64</v>
      </c>
      <c r="G1173" s="7" t="s">
        <v>5353</v>
      </c>
      <c r="H1173" s="4">
        <v>2021</v>
      </c>
      <c r="I1173" s="2">
        <v>2020</v>
      </c>
      <c r="J1173" s="2">
        <f ca="1">YEAR(TODAY())-Table1[[#This Row],[Release_year]]</f>
        <v>6</v>
      </c>
      <c r="K1173" s="2" t="s">
        <v>7</v>
      </c>
      <c r="L1173" s="2" t="str">
        <f>_xlfn.XLOOKUP(Table1[[#This Row],[Rating]],Ratings!A$2:A$15,Ratings!B$2:B$15)</f>
        <v>Adult</v>
      </c>
      <c r="M1173" s="2" t="str">
        <f>_xlfn.XLOOKUP(Table1[[#This Row],[Rating Category]],Recommendation!A$2:A$6,Recommendation!B$2:B$6)</f>
        <v>Restricted</v>
      </c>
      <c r="N1173" s="2">
        <v>62</v>
      </c>
      <c r="O1173" s="2" t="str" cm="1">
        <f t="array" ref="O1173">_xlfn.IFS(Table1[[#This Row],[Duration]]&lt;90,"Short",Table1[[#This Row],[Duration]]&lt;180,"Medium",Table1[[#This Row],[Duration]]&lt;=240,"Long",TRUE,"Seasons")</f>
        <v>Short</v>
      </c>
      <c r="P1173" s="3" t="s">
        <v>683</v>
      </c>
    </row>
    <row r="1174" spans="1:16" ht="56">
      <c r="A1174" s="2" t="s">
        <v>5358</v>
      </c>
      <c r="B1174" s="2" t="s">
        <v>0</v>
      </c>
      <c r="C1174" s="3" t="s">
        <v>5359</v>
      </c>
      <c r="D1174" s="3" t="s">
        <v>5360</v>
      </c>
      <c r="E1174" s="3" t="s">
        <v>5361</v>
      </c>
      <c r="F1174" s="3" t="s">
        <v>5</v>
      </c>
      <c r="G1174" s="7" t="s">
        <v>5362</v>
      </c>
      <c r="H1174" s="4">
        <v>2021</v>
      </c>
      <c r="I1174" s="2">
        <v>2016</v>
      </c>
      <c r="J1174" s="2">
        <f ca="1">YEAR(TODAY())-Table1[[#This Row],[Release_year]]</f>
        <v>10</v>
      </c>
      <c r="K1174" s="2" t="s">
        <v>7</v>
      </c>
      <c r="L1174" s="2" t="str">
        <f>_xlfn.XLOOKUP(Table1[[#This Row],[Rating]],Ratings!A$2:A$15,Ratings!B$2:B$15)</f>
        <v>Adult</v>
      </c>
      <c r="M1174" s="2" t="str">
        <f>_xlfn.XLOOKUP(Table1[[#This Row],[Rating Category]],Recommendation!A$2:A$6,Recommendation!B$2:B$6)</f>
        <v>Restricted</v>
      </c>
      <c r="N1174" s="2">
        <v>104</v>
      </c>
      <c r="O1174" s="2" t="str" cm="1">
        <f t="array" ref="O1174">_xlfn.IFS(Table1[[#This Row],[Duration]]&lt;90,"Short",Table1[[#This Row],[Duration]]&lt;180,"Medium",Table1[[#This Row],[Duration]]&lt;=240,"Long",TRUE,"Seasons")</f>
        <v>Medium</v>
      </c>
      <c r="P1174" s="3" t="s">
        <v>43</v>
      </c>
    </row>
    <row r="1175" spans="1:16" ht="42">
      <c r="A1175" s="2" t="s">
        <v>5364</v>
      </c>
      <c r="B1175" s="2" t="s">
        <v>0</v>
      </c>
      <c r="C1175" s="3" t="s">
        <v>5365</v>
      </c>
      <c r="D1175" s="3" t="s">
        <v>5366</v>
      </c>
      <c r="E1175" s="3" t="s">
        <v>5367</v>
      </c>
      <c r="F1175" s="3" t="s">
        <v>1155</v>
      </c>
      <c r="G1175" s="7" t="s">
        <v>5363</v>
      </c>
      <c r="H1175" s="4">
        <v>2021</v>
      </c>
      <c r="I1175" s="2">
        <v>2018</v>
      </c>
      <c r="J1175" s="2">
        <f ca="1">YEAR(TODAY())-Table1[[#This Row],[Release_year]]</f>
        <v>8</v>
      </c>
      <c r="K1175" s="2" t="s">
        <v>29</v>
      </c>
      <c r="L1175" s="2" t="str">
        <f>_xlfn.XLOOKUP(Table1[[#This Row],[Rating]],Ratings!A$2:A$15,Ratings!B$2:B$15)</f>
        <v>Teen</v>
      </c>
      <c r="M1175" s="2" t="str">
        <f>_xlfn.XLOOKUP(Table1[[#This Row],[Rating Category]],Recommendation!A$2:A$6,Recommendation!B$2:B$6)</f>
        <v>Guidance</v>
      </c>
      <c r="N1175" s="2">
        <v>101</v>
      </c>
      <c r="O1175" s="2" t="str" cm="1">
        <f t="array" ref="O1175">_xlfn.IFS(Table1[[#This Row],[Duration]]&lt;90,"Short",Table1[[#This Row],[Duration]]&lt;180,"Medium",Table1[[#This Row],[Duration]]&lt;=240,"Long",TRUE,"Seasons")</f>
        <v>Medium</v>
      </c>
      <c r="P1175" s="3" t="s">
        <v>56</v>
      </c>
    </row>
    <row r="1176" spans="1:16" ht="42">
      <c r="A1176" s="2" t="s">
        <v>5368</v>
      </c>
      <c r="B1176" s="2" t="s">
        <v>0</v>
      </c>
      <c r="C1176" s="3" t="s">
        <v>5369</v>
      </c>
      <c r="D1176" s="3" t="s">
        <v>5370</v>
      </c>
      <c r="E1176" s="3" t="s">
        <v>5371</v>
      </c>
      <c r="F1176" s="3" t="s">
        <v>1</v>
      </c>
      <c r="G1176" s="7" t="s">
        <v>5363</v>
      </c>
      <c r="H1176" s="4">
        <v>2021</v>
      </c>
      <c r="I1176" s="2">
        <v>2020</v>
      </c>
      <c r="J1176" s="2">
        <f ca="1">YEAR(TODAY())-Table1[[#This Row],[Release_year]]</f>
        <v>6</v>
      </c>
      <c r="K1176" s="2" t="s">
        <v>124</v>
      </c>
      <c r="L1176" s="2" t="str">
        <f>_xlfn.XLOOKUP(Table1[[#This Row],[Rating]],Ratings!A$2:A$15,Ratings!B$2:B$15)</f>
        <v>Adult</v>
      </c>
      <c r="M1176" s="2" t="str">
        <f>_xlfn.XLOOKUP(Table1[[#This Row],[Rating Category]],Recommendation!A$2:A$6,Recommendation!B$2:B$6)</f>
        <v>Restricted</v>
      </c>
      <c r="N1176" s="2">
        <v>126</v>
      </c>
      <c r="O1176" s="2" t="str" cm="1">
        <f t="array" ref="O1176">_xlfn.IFS(Table1[[#This Row],[Duration]]&lt;90,"Short",Table1[[#This Row],[Duration]]&lt;180,"Medium",Table1[[#This Row],[Duration]]&lt;=240,"Long",TRUE,"Seasons")</f>
        <v>Medium</v>
      </c>
      <c r="P1176" s="3" t="s">
        <v>125</v>
      </c>
    </row>
    <row r="1177" spans="1:16" ht="70">
      <c r="A1177" s="2" t="s">
        <v>5372</v>
      </c>
      <c r="B1177" s="2" t="s">
        <v>4</v>
      </c>
      <c r="C1177" s="3" t="s">
        <v>5373</v>
      </c>
      <c r="D1177" s="3" t="s">
        <v>5374</v>
      </c>
      <c r="E1177" s="3" t="s">
        <v>5375</v>
      </c>
      <c r="F1177" s="3" t="s">
        <v>216</v>
      </c>
      <c r="G1177" s="7" t="s">
        <v>5363</v>
      </c>
      <c r="H1177" s="4">
        <v>2021</v>
      </c>
      <c r="I1177" s="2">
        <v>2019</v>
      </c>
      <c r="J1177" s="2">
        <f ca="1">YEAR(TODAY())-Table1[[#This Row],[Release_year]]</f>
        <v>7</v>
      </c>
      <c r="K1177" s="2" t="s">
        <v>7</v>
      </c>
      <c r="L1177" s="2" t="str">
        <f>_xlfn.XLOOKUP(Table1[[#This Row],[Rating]],Ratings!A$2:A$15,Ratings!B$2:B$15)</f>
        <v>Adult</v>
      </c>
      <c r="M1177" s="2" t="str">
        <f>_xlfn.XLOOKUP(Table1[[#This Row],[Rating Category]],Recommendation!A$2:A$6,Recommendation!B$2:B$6)</f>
        <v>Restricted</v>
      </c>
      <c r="N1177" s="2" t="s">
        <v>11</v>
      </c>
      <c r="O1177" s="2" t="str" cm="1">
        <f t="array" ref="O1177">_xlfn.IFS(Table1[[#This Row],[Duration]]&lt;90,"Short",Table1[[#This Row],[Duration]]&lt;180,"Medium",Table1[[#This Row],[Duration]]&lt;=240,"Long",TRUE,"Seasons")</f>
        <v>Seasons</v>
      </c>
      <c r="P1177" s="3" t="s">
        <v>532</v>
      </c>
    </row>
    <row r="1178" spans="1:16" ht="28">
      <c r="A1178" s="2" t="s">
        <v>5376</v>
      </c>
      <c r="B1178" s="2" t="s">
        <v>0</v>
      </c>
      <c r="C1178" s="3" t="s">
        <v>5377</v>
      </c>
      <c r="D1178" s="3" t="s">
        <v>5378</v>
      </c>
      <c r="E1178" s="3" t="s">
        <v>5379</v>
      </c>
      <c r="F1178" s="3" t="s">
        <v>1001</v>
      </c>
      <c r="G1178" s="7" t="s">
        <v>5380</v>
      </c>
      <c r="H1178" s="4">
        <v>2021</v>
      </c>
      <c r="I1178" s="2">
        <v>2018</v>
      </c>
      <c r="J1178" s="2">
        <f ca="1">YEAR(TODAY())-Table1[[#This Row],[Release_year]]</f>
        <v>8</v>
      </c>
      <c r="K1178" s="2" t="s">
        <v>124</v>
      </c>
      <c r="L1178" s="2" t="str">
        <f>_xlfn.XLOOKUP(Table1[[#This Row],[Rating]],Ratings!A$2:A$15,Ratings!B$2:B$15)</f>
        <v>Adult</v>
      </c>
      <c r="M1178" s="2" t="str">
        <f>_xlfn.XLOOKUP(Table1[[#This Row],[Rating Category]],Recommendation!A$2:A$6,Recommendation!B$2:B$6)</f>
        <v>Restricted</v>
      </c>
      <c r="N1178" s="2">
        <v>89</v>
      </c>
      <c r="O1178" s="2" t="str" cm="1">
        <f t="array" ref="O1178">_xlfn.IFS(Table1[[#This Row],[Duration]]&lt;90,"Short",Table1[[#This Row],[Duration]]&lt;180,"Medium",Table1[[#This Row],[Duration]]&lt;=240,"Long",TRUE,"Seasons")</f>
        <v>Short</v>
      </c>
      <c r="P1178" s="3" t="s">
        <v>208</v>
      </c>
    </row>
    <row r="1179" spans="1:16" ht="28">
      <c r="A1179" s="2" t="s">
        <v>5381</v>
      </c>
      <c r="B1179" s="2" t="s">
        <v>0</v>
      </c>
      <c r="C1179" s="3" t="s">
        <v>5382</v>
      </c>
      <c r="D1179" s="3" t="s">
        <v>5383</v>
      </c>
      <c r="E1179" s="3" t="s">
        <v>5384</v>
      </c>
      <c r="F1179" s="3" t="s">
        <v>1</v>
      </c>
      <c r="G1179" s="7" t="s">
        <v>5380</v>
      </c>
      <c r="H1179" s="4">
        <v>2021</v>
      </c>
      <c r="I1179" s="2">
        <v>2020</v>
      </c>
      <c r="J1179" s="2">
        <f ca="1">YEAR(TODAY())-Table1[[#This Row],[Release_year]]</f>
        <v>6</v>
      </c>
      <c r="K1179" s="2" t="s">
        <v>29</v>
      </c>
      <c r="L1179" s="2" t="str">
        <f>_xlfn.XLOOKUP(Table1[[#This Row],[Rating]],Ratings!A$2:A$15,Ratings!B$2:B$15)</f>
        <v>Teen</v>
      </c>
      <c r="M1179" s="2" t="str">
        <f>_xlfn.XLOOKUP(Table1[[#This Row],[Rating Category]],Recommendation!A$2:A$6,Recommendation!B$2:B$6)</f>
        <v>Guidance</v>
      </c>
      <c r="N1179" s="2">
        <v>96</v>
      </c>
      <c r="O1179" s="2" t="str" cm="1">
        <f t="array" ref="O1179">_xlfn.IFS(Table1[[#This Row],[Duration]]&lt;90,"Short",Table1[[#This Row],[Duration]]&lt;180,"Medium",Table1[[#This Row],[Duration]]&lt;=240,"Long",TRUE,"Seasons")</f>
        <v>Medium</v>
      </c>
      <c r="P1179" s="3" t="s">
        <v>468</v>
      </c>
    </row>
    <row r="1180" spans="1:16" ht="42">
      <c r="A1180" s="2" t="s">
        <v>5385</v>
      </c>
      <c r="B1180" s="2" t="s">
        <v>0</v>
      </c>
      <c r="C1180" s="3" t="s">
        <v>5386</v>
      </c>
      <c r="D1180" s="3" t="s">
        <v>5387</v>
      </c>
      <c r="E1180" s="3" t="s">
        <v>5388</v>
      </c>
      <c r="F1180" s="3" t="s">
        <v>1</v>
      </c>
      <c r="G1180" s="7" t="s">
        <v>5380</v>
      </c>
      <c r="H1180" s="4">
        <v>2021</v>
      </c>
      <c r="I1180" s="2">
        <v>2018</v>
      </c>
      <c r="J1180" s="2">
        <f ca="1">YEAR(TODAY())-Table1[[#This Row],[Release_year]]</f>
        <v>8</v>
      </c>
      <c r="K1180" s="2" t="s">
        <v>124</v>
      </c>
      <c r="L1180" s="2" t="str">
        <f>_xlfn.XLOOKUP(Table1[[#This Row],[Rating]],Ratings!A$2:A$15,Ratings!B$2:B$15)</f>
        <v>Adult</v>
      </c>
      <c r="M1180" s="2" t="str">
        <f>_xlfn.XLOOKUP(Table1[[#This Row],[Rating Category]],Recommendation!A$2:A$6,Recommendation!B$2:B$6)</f>
        <v>Restricted</v>
      </c>
      <c r="N1180" s="2">
        <v>91</v>
      </c>
      <c r="O1180" s="2" t="str" cm="1">
        <f t="array" ref="O1180">_xlfn.IFS(Table1[[#This Row],[Duration]]&lt;90,"Short",Table1[[#This Row],[Duration]]&lt;180,"Medium",Table1[[#This Row],[Duration]]&lt;=240,"Long",TRUE,"Seasons")</f>
        <v>Medium</v>
      </c>
      <c r="P1180" s="3" t="s">
        <v>650</v>
      </c>
    </row>
    <row r="1181" spans="1:16" ht="42">
      <c r="A1181" s="2" t="s">
        <v>5389</v>
      </c>
      <c r="B1181" s="2" t="s">
        <v>0</v>
      </c>
      <c r="C1181" s="3" t="s">
        <v>5390</v>
      </c>
      <c r="D1181" s="3" t="s">
        <v>5391</v>
      </c>
      <c r="E1181" s="3" t="s">
        <v>5392</v>
      </c>
      <c r="F1181" s="3" t="s">
        <v>917</v>
      </c>
      <c r="G1181" s="7" t="s">
        <v>5393</v>
      </c>
      <c r="H1181" s="4">
        <v>2021</v>
      </c>
      <c r="I1181" s="2">
        <v>2012</v>
      </c>
      <c r="J1181" s="2">
        <f ca="1">YEAR(TODAY())-Table1[[#This Row],[Release_year]]</f>
        <v>14</v>
      </c>
      <c r="K1181" s="2" t="s">
        <v>16</v>
      </c>
      <c r="L1181" s="2" t="str">
        <f>_xlfn.XLOOKUP(Table1[[#This Row],[Rating]],Ratings!A$2:A$15,Ratings!B$2:B$15)</f>
        <v>Family</v>
      </c>
      <c r="M1181" s="2" t="str">
        <f>_xlfn.XLOOKUP(Table1[[#This Row],[Rating Category]],Recommendation!A$2:A$6,Recommendation!B$2:B$6)</f>
        <v>Guidance</v>
      </c>
      <c r="N1181" s="2">
        <v>86</v>
      </c>
      <c r="O1181" s="2" t="str" cm="1">
        <f t="array" ref="O1181">_xlfn.IFS(Table1[[#This Row],[Duration]]&lt;90,"Short",Table1[[#This Row],[Duration]]&lt;180,"Medium",Table1[[#This Row],[Duration]]&lt;=240,"Long",TRUE,"Seasons")</f>
        <v>Short</v>
      </c>
      <c r="P1181" s="3" t="s">
        <v>17</v>
      </c>
    </row>
    <row r="1182" spans="1:16" ht="28">
      <c r="A1182" s="2" t="s">
        <v>5396</v>
      </c>
      <c r="B1182" s="2" t="s">
        <v>0</v>
      </c>
      <c r="C1182" s="3" t="s">
        <v>5397</v>
      </c>
      <c r="D1182" s="3" t="s">
        <v>5398</v>
      </c>
      <c r="E1182" s="3" t="s">
        <v>5399</v>
      </c>
      <c r="F1182" s="3" t="s">
        <v>900</v>
      </c>
      <c r="G1182" s="7" t="s">
        <v>5400</v>
      </c>
      <c r="H1182" s="4">
        <v>2021</v>
      </c>
      <c r="I1182" s="2">
        <v>2019</v>
      </c>
      <c r="J1182" s="2">
        <f ca="1">YEAR(TODAY())-Table1[[#This Row],[Release_year]]</f>
        <v>7</v>
      </c>
      <c r="K1182" s="2" t="s">
        <v>7</v>
      </c>
      <c r="L1182" s="2" t="str">
        <f>_xlfn.XLOOKUP(Table1[[#This Row],[Rating]],Ratings!A$2:A$15,Ratings!B$2:B$15)</f>
        <v>Adult</v>
      </c>
      <c r="M1182" s="2" t="str">
        <f>_xlfn.XLOOKUP(Table1[[#This Row],[Rating Category]],Recommendation!A$2:A$6,Recommendation!B$2:B$6)</f>
        <v>Restricted</v>
      </c>
      <c r="N1182" s="2">
        <v>89</v>
      </c>
      <c r="O1182" s="2" t="str" cm="1">
        <f t="array" ref="O1182">_xlfn.IFS(Table1[[#This Row],[Duration]]&lt;90,"Short",Table1[[#This Row],[Duration]]&lt;180,"Medium",Table1[[#This Row],[Duration]]&lt;=240,"Long",TRUE,"Seasons")</f>
        <v>Short</v>
      </c>
      <c r="P1182" s="3" t="s">
        <v>208</v>
      </c>
    </row>
    <row r="1183" spans="1:16" ht="56">
      <c r="A1183" s="2" t="s">
        <v>5401</v>
      </c>
      <c r="B1183" s="2" t="s">
        <v>0</v>
      </c>
      <c r="C1183" s="3" t="s">
        <v>5402</v>
      </c>
      <c r="D1183" s="3" t="s">
        <v>5403</v>
      </c>
      <c r="E1183" s="3" t="s">
        <v>5404</v>
      </c>
      <c r="F1183" s="3" t="s">
        <v>13</v>
      </c>
      <c r="G1183" s="7" t="s">
        <v>5405</v>
      </c>
      <c r="H1183" s="4">
        <v>2021</v>
      </c>
      <c r="I1183" s="2">
        <v>2012</v>
      </c>
      <c r="J1183" s="2">
        <f ca="1">YEAR(TODAY())-Table1[[#This Row],[Release_year]]</f>
        <v>14</v>
      </c>
      <c r="K1183" s="2" t="s">
        <v>29</v>
      </c>
      <c r="L1183" s="2" t="str">
        <f>_xlfn.XLOOKUP(Table1[[#This Row],[Rating]],Ratings!A$2:A$15,Ratings!B$2:B$15)</f>
        <v>Teen</v>
      </c>
      <c r="M1183" s="2" t="str">
        <f>_xlfn.XLOOKUP(Table1[[#This Row],[Rating Category]],Recommendation!A$2:A$6,Recommendation!B$2:B$6)</f>
        <v>Guidance</v>
      </c>
      <c r="N1183" s="2">
        <v>151</v>
      </c>
      <c r="O1183" s="2" t="str" cm="1">
        <f t="array" ref="O1183">_xlfn.IFS(Table1[[#This Row],[Duration]]&lt;90,"Short",Table1[[#This Row],[Duration]]&lt;180,"Medium",Table1[[#This Row],[Duration]]&lt;=240,"Long",TRUE,"Seasons")</f>
        <v>Medium</v>
      </c>
      <c r="P1183" s="3" t="s">
        <v>66</v>
      </c>
    </row>
    <row r="1184" spans="1:16" ht="56">
      <c r="A1184" s="2" t="s">
        <v>5406</v>
      </c>
      <c r="B1184" s="2" t="s">
        <v>0</v>
      </c>
      <c r="C1184" s="3" t="s">
        <v>5407</v>
      </c>
      <c r="D1184" s="3" t="s">
        <v>5408</v>
      </c>
      <c r="E1184" s="3" t="s">
        <v>5409</v>
      </c>
      <c r="F1184" s="3" t="s">
        <v>13</v>
      </c>
      <c r="G1184" s="7" t="s">
        <v>5405</v>
      </c>
      <c r="H1184" s="4">
        <v>2021</v>
      </c>
      <c r="I1184" s="2">
        <v>2011</v>
      </c>
      <c r="J1184" s="2">
        <f ca="1">YEAR(TODAY())-Table1[[#This Row],[Release_year]]</f>
        <v>15</v>
      </c>
      <c r="K1184" s="2" t="s">
        <v>29</v>
      </c>
      <c r="L1184" s="2" t="str">
        <f>_xlfn.XLOOKUP(Table1[[#This Row],[Rating]],Ratings!A$2:A$15,Ratings!B$2:B$15)</f>
        <v>Teen</v>
      </c>
      <c r="M1184" s="2" t="str">
        <f>_xlfn.XLOOKUP(Table1[[#This Row],[Rating Category]],Recommendation!A$2:A$6,Recommendation!B$2:B$6)</f>
        <v>Guidance</v>
      </c>
      <c r="N1184" s="2">
        <v>116</v>
      </c>
      <c r="O1184" s="2" t="str" cm="1">
        <f t="array" ref="O1184">_xlfn.IFS(Table1[[#This Row],[Duration]]&lt;90,"Short",Table1[[#This Row],[Duration]]&lt;180,"Medium",Table1[[#This Row],[Duration]]&lt;=240,"Long",TRUE,"Seasons")</f>
        <v>Medium</v>
      </c>
      <c r="P1184" s="3" t="s">
        <v>203</v>
      </c>
    </row>
    <row r="1185" spans="1:16" ht="56">
      <c r="A1185" s="2" t="s">
        <v>5410</v>
      </c>
      <c r="B1185" s="2" t="s">
        <v>0</v>
      </c>
      <c r="C1185" s="3" t="s">
        <v>5411</v>
      </c>
      <c r="D1185" s="3" t="s">
        <v>5412</v>
      </c>
      <c r="E1185" s="3" t="s">
        <v>5413</v>
      </c>
      <c r="F1185" s="3" t="s">
        <v>13</v>
      </c>
      <c r="G1185" s="7" t="s">
        <v>5405</v>
      </c>
      <c r="H1185" s="4">
        <v>2021</v>
      </c>
      <c r="I1185" s="2">
        <v>2012</v>
      </c>
      <c r="J1185" s="2">
        <f ca="1">YEAR(TODAY())-Table1[[#This Row],[Release_year]]</f>
        <v>14</v>
      </c>
      <c r="K1185" s="2" t="s">
        <v>29</v>
      </c>
      <c r="L1185" s="2" t="str">
        <f>_xlfn.XLOOKUP(Table1[[#This Row],[Rating]],Ratings!A$2:A$15,Ratings!B$2:B$15)</f>
        <v>Teen</v>
      </c>
      <c r="M1185" s="2" t="str">
        <f>_xlfn.XLOOKUP(Table1[[#This Row],[Rating Category]],Recommendation!A$2:A$6,Recommendation!B$2:B$6)</f>
        <v>Guidance</v>
      </c>
      <c r="N1185" s="2">
        <v>110</v>
      </c>
      <c r="O1185" s="2" t="str" cm="1">
        <f t="array" ref="O1185">_xlfn.IFS(Table1[[#This Row],[Duration]]&lt;90,"Short",Table1[[#This Row],[Duration]]&lt;180,"Medium",Table1[[#This Row],[Duration]]&lt;=240,"Long",TRUE,"Seasons")</f>
        <v>Medium</v>
      </c>
      <c r="P1185" s="3" t="s">
        <v>218</v>
      </c>
    </row>
    <row r="1186" spans="1:16" ht="42">
      <c r="A1186" s="2" t="s">
        <v>5414</v>
      </c>
      <c r="B1186" s="2" t="s">
        <v>0</v>
      </c>
      <c r="C1186" s="3" t="s">
        <v>5415</v>
      </c>
      <c r="D1186" s="3" t="s">
        <v>5416</v>
      </c>
      <c r="E1186" s="3" t="s">
        <v>5417</v>
      </c>
      <c r="F1186" s="3" t="s">
        <v>13</v>
      </c>
      <c r="G1186" s="7" t="s">
        <v>5405</v>
      </c>
      <c r="H1186" s="4">
        <v>2021</v>
      </c>
      <c r="I1186" s="2">
        <v>2013</v>
      </c>
      <c r="J1186" s="2">
        <f ca="1">YEAR(TODAY())-Table1[[#This Row],[Release_year]]</f>
        <v>13</v>
      </c>
      <c r="K1186" s="2" t="s">
        <v>7</v>
      </c>
      <c r="L1186" s="2" t="str">
        <f>_xlfn.XLOOKUP(Table1[[#This Row],[Rating]],Ratings!A$2:A$15,Ratings!B$2:B$15)</f>
        <v>Adult</v>
      </c>
      <c r="M1186" s="2" t="str">
        <f>_xlfn.XLOOKUP(Table1[[#This Row],[Rating Category]],Recommendation!A$2:A$6,Recommendation!B$2:B$6)</f>
        <v>Restricted</v>
      </c>
      <c r="N1186" s="2">
        <v>123</v>
      </c>
      <c r="O1186" s="2" t="str" cm="1">
        <f t="array" ref="O1186">_xlfn.IFS(Table1[[#This Row],[Duration]]&lt;90,"Short",Table1[[#This Row],[Duration]]&lt;180,"Medium",Table1[[#This Row],[Duration]]&lt;=240,"Long",TRUE,"Seasons")</f>
        <v>Medium</v>
      </c>
      <c r="P1186" s="3" t="s">
        <v>43</v>
      </c>
    </row>
    <row r="1187" spans="1:16" ht="56">
      <c r="A1187" s="2" t="s">
        <v>5418</v>
      </c>
      <c r="B1187" s="2" t="s">
        <v>0</v>
      </c>
      <c r="C1187" s="3" t="s">
        <v>5419</v>
      </c>
      <c r="D1187" s="3" t="s">
        <v>5420</v>
      </c>
      <c r="E1187" s="3" t="s">
        <v>5421</v>
      </c>
      <c r="F1187" s="3" t="s">
        <v>13</v>
      </c>
      <c r="G1187" s="7" t="s">
        <v>5405</v>
      </c>
      <c r="H1187" s="4">
        <v>2021</v>
      </c>
      <c r="I1187" s="2">
        <v>2013</v>
      </c>
      <c r="J1187" s="2">
        <f ca="1">YEAR(TODAY())-Table1[[#This Row],[Release_year]]</f>
        <v>13</v>
      </c>
      <c r="K1187" s="2" t="s">
        <v>29</v>
      </c>
      <c r="L1187" s="2" t="str">
        <f>_xlfn.XLOOKUP(Table1[[#This Row],[Rating]],Ratings!A$2:A$15,Ratings!B$2:B$15)</f>
        <v>Teen</v>
      </c>
      <c r="M1187" s="2" t="str">
        <f>_xlfn.XLOOKUP(Table1[[#This Row],[Rating Category]],Recommendation!A$2:A$6,Recommendation!B$2:B$6)</f>
        <v>Guidance</v>
      </c>
      <c r="N1187" s="2">
        <v>139</v>
      </c>
      <c r="O1187" s="2" t="str" cm="1">
        <f t="array" ref="O1187">_xlfn.IFS(Table1[[#This Row],[Duration]]&lt;90,"Short",Table1[[#This Row],[Duration]]&lt;180,"Medium",Table1[[#This Row],[Duration]]&lt;=240,"Long",TRUE,"Seasons")</f>
        <v>Medium</v>
      </c>
      <c r="P1187" s="3" t="s">
        <v>203</v>
      </c>
    </row>
    <row r="1188" spans="1:16" ht="70">
      <c r="A1188" s="2" t="s">
        <v>5422</v>
      </c>
      <c r="B1188" s="2" t="s">
        <v>0</v>
      </c>
      <c r="C1188" s="3" t="s">
        <v>5423</v>
      </c>
      <c r="D1188" s="3" t="s">
        <v>5424</v>
      </c>
      <c r="E1188" s="3" t="s">
        <v>5425</v>
      </c>
      <c r="F1188" s="3" t="s">
        <v>13</v>
      </c>
      <c r="G1188" s="7" t="s">
        <v>5405</v>
      </c>
      <c r="H1188" s="4">
        <v>2021</v>
      </c>
      <c r="I1188" s="2">
        <v>2016</v>
      </c>
      <c r="J1188" s="2">
        <f ca="1">YEAR(TODAY())-Table1[[#This Row],[Release_year]]</f>
        <v>10</v>
      </c>
      <c r="K1188" s="2" t="s">
        <v>7</v>
      </c>
      <c r="L1188" s="2" t="str">
        <f>_xlfn.XLOOKUP(Table1[[#This Row],[Rating]],Ratings!A$2:A$15,Ratings!B$2:B$15)</f>
        <v>Adult</v>
      </c>
      <c r="M1188" s="2" t="str">
        <f>_xlfn.XLOOKUP(Table1[[#This Row],[Rating Category]],Recommendation!A$2:A$6,Recommendation!B$2:B$6)</f>
        <v>Restricted</v>
      </c>
      <c r="N1188" s="2">
        <v>95</v>
      </c>
      <c r="O1188" s="2" t="str" cm="1">
        <f t="array" ref="O1188">_xlfn.IFS(Table1[[#This Row],[Duration]]&lt;90,"Short",Table1[[#This Row],[Duration]]&lt;180,"Medium",Table1[[#This Row],[Duration]]&lt;=240,"Long",TRUE,"Seasons")</f>
        <v>Medium</v>
      </c>
      <c r="P1188" s="3" t="s">
        <v>23</v>
      </c>
    </row>
    <row r="1189" spans="1:16" ht="56">
      <c r="A1189" s="2" t="s">
        <v>5426</v>
      </c>
      <c r="B1189" s="2" t="s">
        <v>0</v>
      </c>
      <c r="C1189" s="3" t="s">
        <v>5427</v>
      </c>
      <c r="D1189" s="3" t="s">
        <v>559</v>
      </c>
      <c r="E1189" s="3" t="s">
        <v>5428</v>
      </c>
      <c r="F1189" s="3" t="s">
        <v>13</v>
      </c>
      <c r="G1189" s="7" t="s">
        <v>5405</v>
      </c>
      <c r="H1189" s="4">
        <v>2021</v>
      </c>
      <c r="I1189" s="2">
        <v>2013</v>
      </c>
      <c r="J1189" s="2">
        <f ca="1">YEAR(TODAY())-Table1[[#This Row],[Release_year]]</f>
        <v>13</v>
      </c>
      <c r="K1189" s="2" t="s">
        <v>29</v>
      </c>
      <c r="L1189" s="2" t="str">
        <f>_xlfn.XLOOKUP(Table1[[#This Row],[Rating]],Ratings!A$2:A$15,Ratings!B$2:B$15)</f>
        <v>Teen</v>
      </c>
      <c r="M1189" s="2" t="str">
        <f>_xlfn.XLOOKUP(Table1[[#This Row],[Rating Category]],Recommendation!A$2:A$6,Recommendation!B$2:B$6)</f>
        <v>Guidance</v>
      </c>
      <c r="N1189" s="2">
        <v>121</v>
      </c>
      <c r="O1189" s="2" t="str" cm="1">
        <f t="array" ref="O1189">_xlfn.IFS(Table1[[#This Row],[Duration]]&lt;90,"Short",Table1[[#This Row],[Duration]]&lt;180,"Medium",Table1[[#This Row],[Duration]]&lt;=240,"Long",TRUE,"Seasons")</f>
        <v>Medium</v>
      </c>
      <c r="P1189" s="3" t="s">
        <v>66</v>
      </c>
    </row>
    <row r="1190" spans="1:16" ht="42">
      <c r="A1190" s="2" t="s">
        <v>5429</v>
      </c>
      <c r="B1190" s="2" t="s">
        <v>0</v>
      </c>
      <c r="C1190" s="3" t="s">
        <v>5430</v>
      </c>
      <c r="D1190" s="3" t="s">
        <v>5431</v>
      </c>
      <c r="E1190" s="3" t="s">
        <v>5432</v>
      </c>
      <c r="F1190" s="3" t="s">
        <v>13</v>
      </c>
      <c r="G1190" s="7" t="s">
        <v>5405</v>
      </c>
      <c r="H1190" s="4">
        <v>2021</v>
      </c>
      <c r="I1190" s="2">
        <v>2015</v>
      </c>
      <c r="J1190" s="2">
        <f ca="1">YEAR(TODAY())-Table1[[#This Row],[Release_year]]</f>
        <v>11</v>
      </c>
      <c r="K1190" s="2" t="s">
        <v>45</v>
      </c>
      <c r="L1190" s="2" t="str">
        <f>_xlfn.XLOOKUP(Table1[[#This Row],[Rating]],Ratings!A$2:A$15,Ratings!B$2:B$15)</f>
        <v>Family</v>
      </c>
      <c r="M1190" s="2" t="str">
        <f>_xlfn.XLOOKUP(Table1[[#This Row],[Rating Category]],Recommendation!A$2:A$6,Recommendation!B$2:B$6)</f>
        <v>Guidance</v>
      </c>
      <c r="N1190" s="2">
        <v>127</v>
      </c>
      <c r="O1190" s="2" t="str" cm="1">
        <f t="array" ref="O1190">_xlfn.IFS(Table1[[#This Row],[Duration]]&lt;90,"Short",Table1[[#This Row],[Duration]]&lt;180,"Medium",Table1[[#This Row],[Duration]]&lt;=240,"Long",TRUE,"Seasons")</f>
        <v>Medium</v>
      </c>
      <c r="P1190" s="3" t="s">
        <v>192</v>
      </c>
    </row>
    <row r="1191" spans="1:16" ht="42">
      <c r="A1191" s="2" t="s">
        <v>5433</v>
      </c>
      <c r="B1191" s="2" t="s">
        <v>0</v>
      </c>
      <c r="C1191" s="3" t="s">
        <v>5434</v>
      </c>
      <c r="D1191" s="3" t="s">
        <v>5435</v>
      </c>
      <c r="E1191" s="3" t="s">
        <v>5436</v>
      </c>
      <c r="F1191" s="3" t="s">
        <v>13</v>
      </c>
      <c r="G1191" s="7" t="s">
        <v>5405</v>
      </c>
      <c r="H1191" s="4">
        <v>2021</v>
      </c>
      <c r="I1191" s="2">
        <v>2015</v>
      </c>
      <c r="J1191" s="2">
        <f ca="1">YEAR(TODAY())-Table1[[#This Row],[Release_year]]</f>
        <v>11</v>
      </c>
      <c r="K1191" s="2" t="s">
        <v>29</v>
      </c>
      <c r="L1191" s="2" t="str">
        <f>_xlfn.XLOOKUP(Table1[[#This Row],[Rating]],Ratings!A$2:A$15,Ratings!B$2:B$15)</f>
        <v>Teen</v>
      </c>
      <c r="M1191" s="2" t="str">
        <f>_xlfn.XLOOKUP(Table1[[#This Row],[Rating Category]],Recommendation!A$2:A$6,Recommendation!B$2:B$6)</f>
        <v>Guidance</v>
      </c>
      <c r="N1191" s="2">
        <v>162</v>
      </c>
      <c r="O1191" s="2" t="str" cm="1">
        <f t="array" ref="O1191">_xlfn.IFS(Table1[[#This Row],[Duration]]&lt;90,"Short",Table1[[#This Row],[Duration]]&lt;180,"Medium",Table1[[#This Row],[Duration]]&lt;=240,"Long",TRUE,"Seasons")</f>
        <v>Medium</v>
      </c>
      <c r="P1191" s="3" t="s">
        <v>89</v>
      </c>
    </row>
    <row r="1192" spans="1:16" ht="70">
      <c r="A1192" s="2" t="s">
        <v>5437</v>
      </c>
      <c r="B1192" s="2" t="s">
        <v>0</v>
      </c>
      <c r="C1192" s="3" t="s">
        <v>5438</v>
      </c>
      <c r="D1192" s="3" t="s">
        <v>5439</v>
      </c>
      <c r="E1192" s="3" t="s">
        <v>5440</v>
      </c>
      <c r="F1192" s="3" t="s">
        <v>13</v>
      </c>
      <c r="G1192" s="7" t="s">
        <v>5405</v>
      </c>
      <c r="H1192" s="4">
        <v>2021</v>
      </c>
      <c r="I1192" s="2">
        <v>2015</v>
      </c>
      <c r="J1192" s="2">
        <f ca="1">YEAR(TODAY())-Table1[[#This Row],[Release_year]]</f>
        <v>11</v>
      </c>
      <c r="K1192" s="2" t="s">
        <v>29</v>
      </c>
      <c r="L1192" s="2" t="str">
        <f>_xlfn.XLOOKUP(Table1[[#This Row],[Rating]],Ratings!A$2:A$15,Ratings!B$2:B$15)</f>
        <v>Teen</v>
      </c>
      <c r="M1192" s="2" t="str">
        <f>_xlfn.XLOOKUP(Table1[[#This Row],[Rating Category]],Recommendation!A$2:A$6,Recommendation!B$2:B$6)</f>
        <v>Guidance</v>
      </c>
      <c r="N1192" s="2">
        <v>128</v>
      </c>
      <c r="O1192" s="2" t="str" cm="1">
        <f t="array" ref="O1192">_xlfn.IFS(Table1[[#This Row],[Duration]]&lt;90,"Short",Table1[[#This Row],[Duration]]&lt;180,"Medium",Table1[[#This Row],[Duration]]&lt;=240,"Long",TRUE,"Seasons")</f>
        <v>Medium</v>
      </c>
      <c r="P1192" s="3" t="s">
        <v>90</v>
      </c>
    </row>
    <row r="1193" spans="1:16" ht="70">
      <c r="A1193" s="2" t="s">
        <v>5441</v>
      </c>
      <c r="B1193" s="2" t="s">
        <v>0</v>
      </c>
      <c r="C1193" s="3" t="s">
        <v>5442</v>
      </c>
      <c r="D1193" s="3" t="s">
        <v>5443</v>
      </c>
      <c r="E1193" s="3" t="s">
        <v>5444</v>
      </c>
      <c r="F1193" s="3" t="s">
        <v>13</v>
      </c>
      <c r="G1193" s="7" t="s">
        <v>5405</v>
      </c>
      <c r="H1193" s="4">
        <v>2021</v>
      </c>
      <c r="I1193" s="2">
        <v>2014</v>
      </c>
      <c r="J1193" s="2">
        <f ca="1">YEAR(TODAY())-Table1[[#This Row],[Release_year]]</f>
        <v>12</v>
      </c>
      <c r="K1193" s="2" t="s">
        <v>29</v>
      </c>
      <c r="L1193" s="2" t="str">
        <f>_xlfn.XLOOKUP(Table1[[#This Row],[Rating]],Ratings!A$2:A$15,Ratings!B$2:B$15)</f>
        <v>Teen</v>
      </c>
      <c r="M1193" s="2" t="str">
        <f>_xlfn.XLOOKUP(Table1[[#This Row],[Rating Category]],Recommendation!A$2:A$6,Recommendation!B$2:B$6)</f>
        <v>Guidance</v>
      </c>
      <c r="N1193" s="2">
        <v>112</v>
      </c>
      <c r="O1193" s="2" t="str" cm="1">
        <f t="array" ref="O1193">_xlfn.IFS(Table1[[#This Row],[Duration]]&lt;90,"Short",Table1[[#This Row],[Duration]]&lt;180,"Medium",Table1[[#This Row],[Duration]]&lt;=240,"Long",TRUE,"Seasons")</f>
        <v>Medium</v>
      </c>
      <c r="P1193" s="3" t="s">
        <v>523</v>
      </c>
    </row>
    <row r="1194" spans="1:16" ht="84">
      <c r="A1194" s="2" t="s">
        <v>5445</v>
      </c>
      <c r="B1194" s="2" t="s">
        <v>4</v>
      </c>
      <c r="C1194" s="3" t="s">
        <v>5446</v>
      </c>
      <c r="D1194" s="3" t="s">
        <v>5447</v>
      </c>
      <c r="E1194" s="3" t="s">
        <v>5448</v>
      </c>
      <c r="F1194" s="3" t="s">
        <v>1030</v>
      </c>
      <c r="G1194" s="7" t="s">
        <v>5405</v>
      </c>
      <c r="H1194" s="4">
        <v>2021</v>
      </c>
      <c r="I1194" s="2">
        <v>2020</v>
      </c>
      <c r="J1194" s="2">
        <f ca="1">YEAR(TODAY())-Table1[[#This Row],[Release_year]]</f>
        <v>6</v>
      </c>
      <c r="K1194" s="2" t="s">
        <v>7</v>
      </c>
      <c r="L1194" s="2" t="str">
        <f>_xlfn.XLOOKUP(Table1[[#This Row],[Rating]],Ratings!A$2:A$15,Ratings!B$2:B$15)</f>
        <v>Adult</v>
      </c>
      <c r="M1194" s="2" t="str">
        <f>_xlfn.XLOOKUP(Table1[[#This Row],[Rating Category]],Recommendation!A$2:A$6,Recommendation!B$2:B$6)</f>
        <v>Restricted</v>
      </c>
      <c r="N1194" s="2" t="s">
        <v>11</v>
      </c>
      <c r="O1194" s="2" t="str" cm="1">
        <f t="array" ref="O1194">_xlfn.IFS(Table1[[#This Row],[Duration]]&lt;90,"Short",Table1[[#This Row],[Duration]]&lt;180,"Medium",Table1[[#This Row],[Duration]]&lt;=240,"Long",TRUE,"Seasons")</f>
        <v>Seasons</v>
      </c>
      <c r="P1194" s="3" t="s">
        <v>14</v>
      </c>
    </row>
    <row r="1195" spans="1:16" ht="56">
      <c r="A1195" s="2" t="s">
        <v>5449</v>
      </c>
      <c r="B1195" s="2" t="s">
        <v>0</v>
      </c>
      <c r="C1195" s="3" t="s">
        <v>5450</v>
      </c>
      <c r="D1195" s="3" t="s">
        <v>4546</v>
      </c>
      <c r="E1195" s="3" t="s">
        <v>5451</v>
      </c>
      <c r="F1195" s="3" t="s">
        <v>13</v>
      </c>
      <c r="G1195" s="7" t="s">
        <v>5405</v>
      </c>
      <c r="H1195" s="4">
        <v>2021</v>
      </c>
      <c r="I1195" s="2">
        <v>2013</v>
      </c>
      <c r="J1195" s="2">
        <f ca="1">YEAR(TODAY())-Table1[[#This Row],[Release_year]]</f>
        <v>13</v>
      </c>
      <c r="K1195" s="2" t="s">
        <v>7</v>
      </c>
      <c r="L1195" s="2" t="str">
        <f>_xlfn.XLOOKUP(Table1[[#This Row],[Rating]],Ratings!A$2:A$15,Ratings!B$2:B$15)</f>
        <v>Adult</v>
      </c>
      <c r="M1195" s="2" t="str">
        <f>_xlfn.XLOOKUP(Table1[[#This Row],[Rating Category]],Recommendation!A$2:A$6,Recommendation!B$2:B$6)</f>
        <v>Restricted</v>
      </c>
      <c r="N1195" s="2">
        <v>125</v>
      </c>
      <c r="O1195" s="2" t="str" cm="1">
        <f t="array" ref="O1195">_xlfn.IFS(Table1[[#This Row],[Duration]]&lt;90,"Short",Table1[[#This Row],[Duration]]&lt;180,"Medium",Table1[[#This Row],[Duration]]&lt;=240,"Long",TRUE,"Seasons")</f>
        <v>Medium</v>
      </c>
      <c r="P1195" s="3" t="s">
        <v>218</v>
      </c>
    </row>
    <row r="1196" spans="1:16" ht="42">
      <c r="A1196" s="2" t="s">
        <v>5452</v>
      </c>
      <c r="B1196" s="2" t="s">
        <v>0</v>
      </c>
      <c r="C1196" s="3" t="s">
        <v>5453</v>
      </c>
      <c r="D1196" s="3" t="s">
        <v>5454</v>
      </c>
      <c r="E1196" s="3" t="s">
        <v>5455</v>
      </c>
      <c r="F1196" s="3" t="s">
        <v>13</v>
      </c>
      <c r="G1196" s="7" t="s">
        <v>5405</v>
      </c>
      <c r="H1196" s="4">
        <v>2021</v>
      </c>
      <c r="I1196" s="2">
        <v>2013</v>
      </c>
      <c r="J1196" s="2">
        <f ca="1">YEAR(TODAY())-Table1[[#This Row],[Release_year]]</f>
        <v>13</v>
      </c>
      <c r="K1196" s="2" t="s">
        <v>29</v>
      </c>
      <c r="L1196" s="2" t="str">
        <f>_xlfn.XLOOKUP(Table1[[#This Row],[Rating]],Ratings!A$2:A$15,Ratings!B$2:B$15)</f>
        <v>Teen</v>
      </c>
      <c r="M1196" s="2" t="str">
        <f>_xlfn.XLOOKUP(Table1[[#This Row],[Rating Category]],Recommendation!A$2:A$6,Recommendation!B$2:B$6)</f>
        <v>Guidance</v>
      </c>
      <c r="N1196" s="2">
        <v>128</v>
      </c>
      <c r="O1196" s="2" t="str" cm="1">
        <f t="array" ref="O1196">_xlfn.IFS(Table1[[#This Row],[Duration]]&lt;90,"Short",Table1[[#This Row],[Duration]]&lt;180,"Medium",Table1[[#This Row],[Duration]]&lt;=240,"Long",TRUE,"Seasons")</f>
        <v>Medium</v>
      </c>
      <c r="P1196" s="3" t="s">
        <v>89</v>
      </c>
    </row>
    <row r="1197" spans="1:16" ht="56">
      <c r="A1197" s="2" t="s">
        <v>5456</v>
      </c>
      <c r="B1197" s="2" t="s">
        <v>0</v>
      </c>
      <c r="C1197" s="3" t="s">
        <v>5457</v>
      </c>
      <c r="D1197" s="3" t="s">
        <v>5458</v>
      </c>
      <c r="E1197" s="3" t="s">
        <v>5459</v>
      </c>
      <c r="F1197" s="3" t="s">
        <v>13</v>
      </c>
      <c r="G1197" s="7" t="s">
        <v>5405</v>
      </c>
      <c r="H1197" s="4">
        <v>2021</v>
      </c>
      <c r="I1197" s="2">
        <v>2014</v>
      </c>
      <c r="J1197" s="2">
        <f ca="1">YEAR(TODAY())-Table1[[#This Row],[Release_year]]</f>
        <v>12</v>
      </c>
      <c r="K1197" s="2" t="s">
        <v>45</v>
      </c>
      <c r="L1197" s="2" t="str">
        <f>_xlfn.XLOOKUP(Table1[[#This Row],[Rating]],Ratings!A$2:A$15,Ratings!B$2:B$15)</f>
        <v>Family</v>
      </c>
      <c r="M1197" s="2" t="str">
        <f>_xlfn.XLOOKUP(Table1[[#This Row],[Rating Category]],Recommendation!A$2:A$6,Recommendation!B$2:B$6)</f>
        <v>Guidance</v>
      </c>
      <c r="N1197" s="2">
        <v>120</v>
      </c>
      <c r="O1197" s="2" t="str" cm="1">
        <f t="array" ref="O1197">_xlfn.IFS(Table1[[#This Row],[Duration]]&lt;90,"Short",Table1[[#This Row],[Duration]]&lt;180,"Medium",Table1[[#This Row],[Duration]]&lt;=240,"Long",TRUE,"Seasons")</f>
        <v>Medium</v>
      </c>
      <c r="P1197" s="3" t="s">
        <v>1861</v>
      </c>
    </row>
    <row r="1198" spans="1:16" ht="70">
      <c r="A1198" s="2" t="s">
        <v>5460</v>
      </c>
      <c r="B1198" s="2" t="s">
        <v>0</v>
      </c>
      <c r="C1198" s="3" t="s">
        <v>5461</v>
      </c>
      <c r="D1198" s="3" t="s">
        <v>2926</v>
      </c>
      <c r="E1198" s="3" t="s">
        <v>5462</v>
      </c>
      <c r="F1198" s="3" t="s">
        <v>13</v>
      </c>
      <c r="G1198" s="7" t="s">
        <v>5405</v>
      </c>
      <c r="H1198" s="4">
        <v>2021</v>
      </c>
      <c r="I1198" s="2">
        <v>2011</v>
      </c>
      <c r="J1198" s="2">
        <f ca="1">YEAR(TODAY())-Table1[[#This Row],[Release_year]]</f>
        <v>15</v>
      </c>
      <c r="K1198" s="2" t="s">
        <v>7</v>
      </c>
      <c r="L1198" s="2" t="str">
        <f>_xlfn.XLOOKUP(Table1[[#This Row],[Rating]],Ratings!A$2:A$15,Ratings!B$2:B$15)</f>
        <v>Adult</v>
      </c>
      <c r="M1198" s="2" t="str">
        <f>_xlfn.XLOOKUP(Table1[[#This Row],[Rating Category]],Recommendation!A$2:A$6,Recommendation!B$2:B$6)</f>
        <v>Restricted</v>
      </c>
      <c r="N1198" s="2">
        <v>86</v>
      </c>
      <c r="O1198" s="2" t="str" cm="1">
        <f t="array" ref="O1198">_xlfn.IFS(Table1[[#This Row],[Duration]]&lt;90,"Short",Table1[[#This Row],[Duration]]&lt;180,"Medium",Table1[[#This Row],[Duration]]&lt;=240,"Long",TRUE,"Seasons")</f>
        <v>Short</v>
      </c>
      <c r="P1198" s="3" t="s">
        <v>23</v>
      </c>
    </row>
    <row r="1199" spans="1:16" ht="56">
      <c r="A1199" s="2" t="s">
        <v>5463</v>
      </c>
      <c r="B1199" s="2" t="s">
        <v>0</v>
      </c>
      <c r="C1199" s="3" t="s">
        <v>5464</v>
      </c>
      <c r="D1199" s="3" t="s">
        <v>4811</v>
      </c>
      <c r="E1199" s="3" t="s">
        <v>5465</v>
      </c>
      <c r="F1199" s="3" t="s">
        <v>13</v>
      </c>
      <c r="G1199" s="7" t="s">
        <v>5405</v>
      </c>
      <c r="H1199" s="4">
        <v>2021</v>
      </c>
      <c r="I1199" s="2">
        <v>2014</v>
      </c>
      <c r="J1199" s="2">
        <f ca="1">YEAR(TODAY())-Table1[[#This Row],[Release_year]]</f>
        <v>12</v>
      </c>
      <c r="K1199" s="2" t="s">
        <v>7</v>
      </c>
      <c r="L1199" s="2" t="str">
        <f>_xlfn.XLOOKUP(Table1[[#This Row],[Rating]],Ratings!A$2:A$15,Ratings!B$2:B$15)</f>
        <v>Adult</v>
      </c>
      <c r="M1199" s="2" t="str">
        <f>_xlfn.XLOOKUP(Table1[[#This Row],[Rating Category]],Recommendation!A$2:A$6,Recommendation!B$2:B$6)</f>
        <v>Restricted</v>
      </c>
      <c r="N1199" s="2">
        <v>107</v>
      </c>
      <c r="O1199" s="2" t="str" cm="1">
        <f t="array" ref="O1199">_xlfn.IFS(Table1[[#This Row],[Duration]]&lt;90,"Short",Table1[[#This Row],[Duration]]&lt;180,"Medium",Table1[[#This Row],[Duration]]&lt;=240,"Long",TRUE,"Seasons")</f>
        <v>Medium</v>
      </c>
      <c r="P1199" s="3" t="s">
        <v>63</v>
      </c>
    </row>
    <row r="1200" spans="1:16" ht="42">
      <c r="A1200" s="2" t="s">
        <v>5466</v>
      </c>
      <c r="B1200" s="2" t="s">
        <v>0</v>
      </c>
      <c r="C1200" s="3" t="s">
        <v>5467</v>
      </c>
      <c r="D1200" s="3" t="s">
        <v>5468</v>
      </c>
      <c r="E1200" s="3" t="s">
        <v>5469</v>
      </c>
      <c r="F1200" s="3" t="s">
        <v>13</v>
      </c>
      <c r="G1200" s="7" t="s">
        <v>5405</v>
      </c>
      <c r="H1200" s="4">
        <v>2021</v>
      </c>
      <c r="I1200" s="2">
        <v>2012</v>
      </c>
      <c r="J1200" s="2">
        <f ca="1">YEAR(TODAY())-Table1[[#This Row],[Release_year]]</f>
        <v>14</v>
      </c>
      <c r="K1200" s="2" t="s">
        <v>45</v>
      </c>
      <c r="L1200" s="2" t="str">
        <f>_xlfn.XLOOKUP(Table1[[#This Row],[Rating]],Ratings!A$2:A$15,Ratings!B$2:B$15)</f>
        <v>Family</v>
      </c>
      <c r="M1200" s="2" t="str">
        <f>_xlfn.XLOOKUP(Table1[[#This Row],[Rating Category]],Recommendation!A$2:A$6,Recommendation!B$2:B$6)</f>
        <v>Guidance</v>
      </c>
      <c r="N1200" s="2">
        <v>129</v>
      </c>
      <c r="O1200" s="2" t="str" cm="1">
        <f t="array" ref="O1200">_xlfn.IFS(Table1[[#This Row],[Duration]]&lt;90,"Short",Table1[[#This Row],[Duration]]&lt;180,"Medium",Table1[[#This Row],[Duration]]&lt;=240,"Long",TRUE,"Seasons")</f>
        <v>Medium</v>
      </c>
      <c r="P1200" s="3" t="s">
        <v>192</v>
      </c>
    </row>
    <row r="1201" spans="1:16" ht="56">
      <c r="A1201" s="2" t="s">
        <v>5470</v>
      </c>
      <c r="B1201" s="2" t="s">
        <v>0</v>
      </c>
      <c r="C1201" s="3" t="s">
        <v>5471</v>
      </c>
      <c r="D1201" s="3" t="s">
        <v>5472</v>
      </c>
      <c r="E1201" s="3" t="s">
        <v>5473</v>
      </c>
      <c r="F1201" s="3" t="s">
        <v>13</v>
      </c>
      <c r="G1201" s="7" t="s">
        <v>5405</v>
      </c>
      <c r="H1201" s="4">
        <v>2021</v>
      </c>
      <c r="I1201" s="2">
        <v>2014</v>
      </c>
      <c r="J1201" s="2">
        <f ca="1">YEAR(TODAY())-Table1[[#This Row],[Release_year]]</f>
        <v>12</v>
      </c>
      <c r="K1201" s="2" t="s">
        <v>29</v>
      </c>
      <c r="L1201" s="2" t="str">
        <f>_xlfn.XLOOKUP(Table1[[#This Row],[Rating]],Ratings!A$2:A$15,Ratings!B$2:B$15)</f>
        <v>Teen</v>
      </c>
      <c r="M1201" s="2" t="str">
        <f>_xlfn.XLOOKUP(Table1[[#This Row],[Rating Category]],Recommendation!A$2:A$6,Recommendation!B$2:B$6)</f>
        <v>Guidance</v>
      </c>
      <c r="N1201" s="2">
        <v>135</v>
      </c>
      <c r="O1201" s="2" t="str" cm="1">
        <f t="array" ref="O1201">_xlfn.IFS(Table1[[#This Row],[Duration]]&lt;90,"Short",Table1[[#This Row],[Duration]]&lt;180,"Medium",Table1[[#This Row],[Duration]]&lt;=240,"Long",TRUE,"Seasons")</f>
        <v>Medium</v>
      </c>
      <c r="P1201" s="3" t="s">
        <v>192</v>
      </c>
    </row>
    <row r="1202" spans="1:16" ht="56">
      <c r="A1202" s="2" t="s">
        <v>5474</v>
      </c>
      <c r="B1202" s="2" t="s">
        <v>0</v>
      </c>
      <c r="C1202" s="3" t="s">
        <v>5475</v>
      </c>
      <c r="D1202" s="3" t="s">
        <v>5476</v>
      </c>
      <c r="E1202" s="3" t="s">
        <v>5477</v>
      </c>
      <c r="F1202" s="3" t="s">
        <v>1</v>
      </c>
      <c r="G1202" s="7" t="s">
        <v>5405</v>
      </c>
      <c r="H1202" s="4">
        <v>2021</v>
      </c>
      <c r="I1202" s="2">
        <v>2019</v>
      </c>
      <c r="J1202" s="2">
        <f ca="1">YEAR(TODAY())-Table1[[#This Row],[Release_year]]</f>
        <v>7</v>
      </c>
      <c r="K1202" s="2" t="s">
        <v>7</v>
      </c>
      <c r="L1202" s="2" t="str">
        <f>_xlfn.XLOOKUP(Table1[[#This Row],[Rating]],Ratings!A$2:A$15,Ratings!B$2:B$15)</f>
        <v>Adult</v>
      </c>
      <c r="M1202" s="2" t="str">
        <f>_xlfn.XLOOKUP(Table1[[#This Row],[Rating Category]],Recommendation!A$2:A$6,Recommendation!B$2:B$6)</f>
        <v>Restricted</v>
      </c>
      <c r="N1202" s="2">
        <v>97</v>
      </c>
      <c r="O1202" s="2" t="str" cm="1">
        <f t="array" ref="O1202">_xlfn.IFS(Table1[[#This Row],[Duration]]&lt;90,"Short",Table1[[#This Row],[Duration]]&lt;180,"Medium",Table1[[#This Row],[Duration]]&lt;=240,"Long",TRUE,"Seasons")</f>
        <v>Medium</v>
      </c>
      <c r="P1202" s="3" t="s">
        <v>608</v>
      </c>
    </row>
    <row r="1203" spans="1:16" ht="70">
      <c r="A1203" s="2" t="s">
        <v>5478</v>
      </c>
      <c r="B1203" s="2" t="s">
        <v>0</v>
      </c>
      <c r="C1203" s="3" t="s">
        <v>5479</v>
      </c>
      <c r="D1203" s="3" t="s">
        <v>5480</v>
      </c>
      <c r="E1203" s="3" t="s">
        <v>5481</v>
      </c>
      <c r="F1203" s="3" t="s">
        <v>13</v>
      </c>
      <c r="G1203" s="7" t="s">
        <v>5405</v>
      </c>
      <c r="H1203" s="4">
        <v>2021</v>
      </c>
      <c r="I1203" s="2">
        <v>2019</v>
      </c>
      <c r="J1203" s="2">
        <f ca="1">YEAR(TODAY())-Table1[[#This Row],[Release_year]]</f>
        <v>7</v>
      </c>
      <c r="K1203" s="2" t="s">
        <v>29</v>
      </c>
      <c r="L1203" s="2" t="str">
        <f>_xlfn.XLOOKUP(Table1[[#This Row],[Rating]],Ratings!A$2:A$15,Ratings!B$2:B$15)</f>
        <v>Teen</v>
      </c>
      <c r="M1203" s="2" t="str">
        <f>_xlfn.XLOOKUP(Table1[[#This Row],[Rating Category]],Recommendation!A$2:A$6,Recommendation!B$2:B$6)</f>
        <v>Guidance</v>
      </c>
      <c r="N1203" s="2">
        <v>125</v>
      </c>
      <c r="O1203" s="2" t="str" cm="1">
        <f t="array" ref="O1203">_xlfn.IFS(Table1[[#This Row],[Duration]]&lt;90,"Short",Table1[[#This Row],[Duration]]&lt;180,"Medium",Table1[[#This Row],[Duration]]&lt;=240,"Long",TRUE,"Seasons")</f>
        <v>Medium</v>
      </c>
      <c r="P1203" s="3" t="s">
        <v>23</v>
      </c>
    </row>
    <row r="1204" spans="1:16" ht="56">
      <c r="A1204" s="2" t="s">
        <v>5482</v>
      </c>
      <c r="B1204" s="2" t="s">
        <v>0</v>
      </c>
      <c r="C1204" s="3" t="s">
        <v>5483</v>
      </c>
      <c r="D1204" s="3" t="s">
        <v>5484</v>
      </c>
      <c r="E1204" s="3" t="s">
        <v>5485</v>
      </c>
      <c r="F1204" s="3" t="s">
        <v>13</v>
      </c>
      <c r="G1204" s="7" t="s">
        <v>5405</v>
      </c>
      <c r="H1204" s="4">
        <v>2021</v>
      </c>
      <c r="I1204" s="2">
        <v>2012</v>
      </c>
      <c r="J1204" s="2">
        <f ca="1">YEAR(TODAY())-Table1[[#This Row],[Release_year]]</f>
        <v>14</v>
      </c>
      <c r="K1204" s="2" t="s">
        <v>29</v>
      </c>
      <c r="L1204" s="2" t="str">
        <f>_xlfn.XLOOKUP(Table1[[#This Row],[Rating]],Ratings!A$2:A$15,Ratings!B$2:B$15)</f>
        <v>Teen</v>
      </c>
      <c r="M1204" s="2" t="str">
        <f>_xlfn.XLOOKUP(Table1[[#This Row],[Rating Category]],Recommendation!A$2:A$6,Recommendation!B$2:B$6)</f>
        <v>Guidance</v>
      </c>
      <c r="N1204" s="2">
        <v>162</v>
      </c>
      <c r="O1204" s="2" t="str" cm="1">
        <f t="array" ref="O1204">_xlfn.IFS(Table1[[#This Row],[Duration]]&lt;90,"Short",Table1[[#This Row],[Duration]]&lt;180,"Medium",Table1[[#This Row],[Duration]]&lt;=240,"Long",TRUE,"Seasons")</f>
        <v>Medium</v>
      </c>
      <c r="P1204" s="3" t="s">
        <v>384</v>
      </c>
    </row>
    <row r="1205" spans="1:16" ht="42">
      <c r="A1205" s="2" t="s">
        <v>5486</v>
      </c>
      <c r="B1205" s="2" t="s">
        <v>0</v>
      </c>
      <c r="C1205" s="3" t="s">
        <v>5487</v>
      </c>
      <c r="D1205" s="3" t="s">
        <v>5488</v>
      </c>
      <c r="E1205" s="3" t="s">
        <v>5489</v>
      </c>
      <c r="F1205" s="3" t="s">
        <v>13</v>
      </c>
      <c r="G1205" s="7" t="s">
        <v>5405</v>
      </c>
      <c r="H1205" s="4">
        <v>2021</v>
      </c>
      <c r="I1205" s="2">
        <v>2015</v>
      </c>
      <c r="J1205" s="2">
        <f ca="1">YEAR(TODAY())-Table1[[#This Row],[Release_year]]</f>
        <v>11</v>
      </c>
      <c r="K1205" s="2" t="s">
        <v>7</v>
      </c>
      <c r="L1205" s="2" t="str">
        <f>_xlfn.XLOOKUP(Table1[[#This Row],[Rating]],Ratings!A$2:A$15,Ratings!B$2:B$15)</f>
        <v>Adult</v>
      </c>
      <c r="M1205" s="2" t="str">
        <f>_xlfn.XLOOKUP(Table1[[#This Row],[Rating Category]],Recommendation!A$2:A$6,Recommendation!B$2:B$6)</f>
        <v>Restricted</v>
      </c>
      <c r="N1205" s="2">
        <v>136</v>
      </c>
      <c r="O1205" s="2" t="str" cm="1">
        <f t="array" ref="O1205">_xlfn.IFS(Table1[[#This Row],[Duration]]&lt;90,"Short",Table1[[#This Row],[Duration]]&lt;180,"Medium",Table1[[#This Row],[Duration]]&lt;=240,"Long",TRUE,"Seasons")</f>
        <v>Medium</v>
      </c>
      <c r="P1205" s="3" t="s">
        <v>192</v>
      </c>
    </row>
    <row r="1206" spans="1:16" ht="42">
      <c r="A1206" s="2" t="s">
        <v>5490</v>
      </c>
      <c r="B1206" s="2" t="s">
        <v>0</v>
      </c>
      <c r="C1206" s="3" t="s">
        <v>5491</v>
      </c>
      <c r="D1206" s="3" t="s">
        <v>5492</v>
      </c>
      <c r="E1206" s="3" t="s">
        <v>5493</v>
      </c>
      <c r="F1206" s="3" t="s">
        <v>13</v>
      </c>
      <c r="G1206" s="7" t="s">
        <v>5405</v>
      </c>
      <c r="H1206" s="4">
        <v>2021</v>
      </c>
      <c r="I1206" s="2">
        <v>2014</v>
      </c>
      <c r="J1206" s="2">
        <f ca="1">YEAR(TODAY())-Table1[[#This Row],[Release_year]]</f>
        <v>12</v>
      </c>
      <c r="K1206" s="2" t="s">
        <v>7</v>
      </c>
      <c r="L1206" s="2" t="str">
        <f>_xlfn.XLOOKUP(Table1[[#This Row],[Rating]],Ratings!A$2:A$15,Ratings!B$2:B$15)</f>
        <v>Adult</v>
      </c>
      <c r="M1206" s="2" t="str">
        <f>_xlfn.XLOOKUP(Table1[[#This Row],[Rating Category]],Recommendation!A$2:A$6,Recommendation!B$2:B$6)</f>
        <v>Restricted</v>
      </c>
      <c r="N1206" s="2">
        <v>138</v>
      </c>
      <c r="O1206" s="2" t="str" cm="1">
        <f t="array" ref="O1206">_xlfn.IFS(Table1[[#This Row],[Duration]]&lt;90,"Short",Table1[[#This Row],[Duration]]&lt;180,"Medium",Table1[[#This Row],[Duration]]&lt;=240,"Long",TRUE,"Seasons")</f>
        <v>Medium</v>
      </c>
      <c r="P1206" s="3" t="s">
        <v>192</v>
      </c>
    </row>
    <row r="1207" spans="1:16" ht="56">
      <c r="A1207" s="2" t="s">
        <v>5494</v>
      </c>
      <c r="B1207" s="2" t="s">
        <v>0</v>
      </c>
      <c r="C1207" s="3" t="s">
        <v>5495</v>
      </c>
      <c r="D1207" s="3" t="s">
        <v>2600</v>
      </c>
      <c r="E1207" s="3" t="s">
        <v>5496</v>
      </c>
      <c r="F1207" s="3" t="s">
        <v>13</v>
      </c>
      <c r="G1207" s="7" t="s">
        <v>5405</v>
      </c>
      <c r="H1207" s="4">
        <v>2021</v>
      </c>
      <c r="I1207" s="2">
        <v>2011</v>
      </c>
      <c r="J1207" s="2">
        <f ca="1">YEAR(TODAY())-Table1[[#This Row],[Release_year]]</f>
        <v>15</v>
      </c>
      <c r="K1207" s="2" t="s">
        <v>7</v>
      </c>
      <c r="L1207" s="2" t="str">
        <f>_xlfn.XLOOKUP(Table1[[#This Row],[Rating]],Ratings!A$2:A$15,Ratings!B$2:B$15)</f>
        <v>Adult</v>
      </c>
      <c r="M1207" s="2" t="str">
        <f>_xlfn.XLOOKUP(Table1[[#This Row],[Rating Category]],Recommendation!A$2:A$6,Recommendation!B$2:B$6)</f>
        <v>Restricted</v>
      </c>
      <c r="N1207" s="2">
        <v>126</v>
      </c>
      <c r="O1207" s="2" t="str" cm="1">
        <f t="array" ref="O1207">_xlfn.IFS(Table1[[#This Row],[Duration]]&lt;90,"Short",Table1[[#This Row],[Duration]]&lt;180,"Medium",Table1[[#This Row],[Duration]]&lt;=240,"Long",TRUE,"Seasons")</f>
        <v>Medium</v>
      </c>
      <c r="P1207" s="3" t="s">
        <v>3420</v>
      </c>
    </row>
    <row r="1208" spans="1:16" ht="56">
      <c r="A1208" s="2" t="s">
        <v>5497</v>
      </c>
      <c r="B1208" s="2" t="s">
        <v>0</v>
      </c>
      <c r="C1208" s="3" t="s">
        <v>5498</v>
      </c>
      <c r="D1208" s="3" t="s">
        <v>5499</v>
      </c>
      <c r="E1208" s="3" t="s">
        <v>5500</v>
      </c>
      <c r="F1208" s="3" t="s">
        <v>13</v>
      </c>
      <c r="G1208" s="7" t="s">
        <v>5405</v>
      </c>
      <c r="H1208" s="4">
        <v>2021</v>
      </c>
      <c r="I1208" s="2">
        <v>2013</v>
      </c>
      <c r="J1208" s="2">
        <f ca="1">YEAR(TODAY())-Table1[[#This Row],[Release_year]]</f>
        <v>13</v>
      </c>
      <c r="K1208" s="2" t="s">
        <v>45</v>
      </c>
      <c r="L1208" s="2" t="str">
        <f>_xlfn.XLOOKUP(Table1[[#This Row],[Rating]],Ratings!A$2:A$15,Ratings!B$2:B$15)</f>
        <v>Family</v>
      </c>
      <c r="M1208" s="2" t="str">
        <f>_xlfn.XLOOKUP(Table1[[#This Row],[Rating Category]],Recommendation!A$2:A$6,Recommendation!B$2:B$6)</f>
        <v>Guidance</v>
      </c>
      <c r="N1208" s="2">
        <v>137</v>
      </c>
      <c r="O1208" s="2" t="str" cm="1">
        <f t="array" ref="O1208">_xlfn.IFS(Table1[[#This Row],[Duration]]&lt;90,"Short",Table1[[#This Row],[Duration]]&lt;180,"Medium",Table1[[#This Row],[Duration]]&lt;=240,"Long",TRUE,"Seasons")</f>
        <v>Medium</v>
      </c>
      <c r="P1208" s="3" t="s">
        <v>89</v>
      </c>
    </row>
    <row r="1209" spans="1:16" ht="42">
      <c r="A1209" s="2" t="s">
        <v>5501</v>
      </c>
      <c r="B1209" s="2" t="s">
        <v>0</v>
      </c>
      <c r="C1209" s="3" t="s">
        <v>5502</v>
      </c>
      <c r="D1209" s="3" t="s">
        <v>5503</v>
      </c>
      <c r="E1209" s="3" t="s">
        <v>5504</v>
      </c>
      <c r="F1209" s="3" t="s">
        <v>13</v>
      </c>
      <c r="G1209" s="7" t="s">
        <v>5405</v>
      </c>
      <c r="H1209" s="4">
        <v>2021</v>
      </c>
      <c r="I1209" s="2">
        <v>2011</v>
      </c>
      <c r="J1209" s="2">
        <f ca="1">YEAR(TODAY())-Table1[[#This Row],[Release_year]]</f>
        <v>15</v>
      </c>
      <c r="K1209" s="2" t="s">
        <v>29</v>
      </c>
      <c r="L1209" s="2" t="str">
        <f>_xlfn.XLOOKUP(Table1[[#This Row],[Rating]],Ratings!A$2:A$15,Ratings!B$2:B$15)</f>
        <v>Teen</v>
      </c>
      <c r="M1209" s="2" t="str">
        <f>_xlfn.XLOOKUP(Table1[[#This Row],[Rating Category]],Recommendation!A$2:A$6,Recommendation!B$2:B$6)</f>
        <v>Guidance</v>
      </c>
      <c r="N1209" s="2">
        <v>114</v>
      </c>
      <c r="O1209" s="2" t="str" cm="1">
        <f t="array" ref="O1209">_xlfn.IFS(Table1[[#This Row],[Duration]]&lt;90,"Short",Table1[[#This Row],[Duration]]&lt;180,"Medium",Table1[[#This Row],[Duration]]&lt;=240,"Long",TRUE,"Seasons")</f>
        <v>Medium</v>
      </c>
      <c r="P1209" s="3" t="s">
        <v>192</v>
      </c>
    </row>
    <row r="1210" spans="1:16" ht="42">
      <c r="A1210" s="2" t="s">
        <v>5505</v>
      </c>
      <c r="B1210" s="2" t="s">
        <v>0</v>
      </c>
      <c r="C1210" s="3" t="s">
        <v>5506</v>
      </c>
      <c r="D1210" s="3" t="s">
        <v>5507</v>
      </c>
      <c r="E1210" s="3" t="s">
        <v>5508</v>
      </c>
      <c r="F1210" s="3" t="s">
        <v>13</v>
      </c>
      <c r="G1210" s="7" t="s">
        <v>5405</v>
      </c>
      <c r="H1210" s="4">
        <v>2021</v>
      </c>
      <c r="I1210" s="2">
        <v>2013</v>
      </c>
      <c r="J1210" s="2">
        <f ca="1">YEAR(TODAY())-Table1[[#This Row],[Release_year]]</f>
        <v>13</v>
      </c>
      <c r="K1210" s="2" t="s">
        <v>29</v>
      </c>
      <c r="L1210" s="2" t="str">
        <f>_xlfn.XLOOKUP(Table1[[#This Row],[Rating]],Ratings!A$2:A$15,Ratings!B$2:B$15)</f>
        <v>Teen</v>
      </c>
      <c r="M1210" s="2" t="str">
        <f>_xlfn.XLOOKUP(Table1[[#This Row],[Rating Category]],Recommendation!A$2:A$6,Recommendation!B$2:B$6)</f>
        <v>Guidance</v>
      </c>
      <c r="N1210" s="2">
        <v>96</v>
      </c>
      <c r="O1210" s="2" t="str" cm="1">
        <f t="array" ref="O1210">_xlfn.IFS(Table1[[#This Row],[Duration]]&lt;90,"Short",Table1[[#This Row],[Duration]]&lt;180,"Medium",Table1[[#This Row],[Duration]]&lt;=240,"Long",TRUE,"Seasons")</f>
        <v>Medium</v>
      </c>
      <c r="P1210" s="3" t="s">
        <v>56</v>
      </c>
    </row>
    <row r="1211" spans="1:16" ht="28">
      <c r="A1211" s="2" t="s">
        <v>5510</v>
      </c>
      <c r="B1211" s="2" t="s">
        <v>0</v>
      </c>
      <c r="C1211" s="3" t="s">
        <v>5511</v>
      </c>
      <c r="D1211" s="3" t="s">
        <v>5512</v>
      </c>
      <c r="E1211" s="3" t="s">
        <v>5513</v>
      </c>
      <c r="F1211" s="3" t="s">
        <v>1</v>
      </c>
      <c r="G1211" s="7" t="s">
        <v>5509</v>
      </c>
      <c r="H1211" s="4">
        <v>2021</v>
      </c>
      <c r="I1211" s="2">
        <v>2020</v>
      </c>
      <c r="J1211" s="2">
        <f ca="1">YEAR(TODAY())-Table1[[#This Row],[Release_year]]</f>
        <v>6</v>
      </c>
      <c r="K1211" s="2" t="s">
        <v>7</v>
      </c>
      <c r="L1211" s="2" t="str">
        <f>_xlfn.XLOOKUP(Table1[[#This Row],[Rating]],Ratings!A$2:A$15,Ratings!B$2:B$15)</f>
        <v>Adult</v>
      </c>
      <c r="M1211" s="2" t="str">
        <f>_xlfn.XLOOKUP(Table1[[#This Row],[Rating Category]],Recommendation!A$2:A$6,Recommendation!B$2:B$6)</f>
        <v>Restricted</v>
      </c>
      <c r="N1211" s="2">
        <v>107</v>
      </c>
      <c r="O1211" s="2" t="str" cm="1">
        <f t="array" ref="O1211">_xlfn.IFS(Table1[[#This Row],[Duration]]&lt;90,"Short",Table1[[#This Row],[Duration]]&lt;180,"Medium",Table1[[#This Row],[Duration]]&lt;=240,"Long",TRUE,"Seasons")</f>
        <v>Medium</v>
      </c>
      <c r="P1211" s="3" t="s">
        <v>254</v>
      </c>
    </row>
    <row r="1212" spans="1:16" ht="42">
      <c r="A1212" s="2" t="s">
        <v>5514</v>
      </c>
      <c r="B1212" s="2" t="s">
        <v>0</v>
      </c>
      <c r="C1212" s="3" t="s">
        <v>5515</v>
      </c>
      <c r="D1212" s="3" t="s">
        <v>5516</v>
      </c>
      <c r="E1212" s="3" t="s">
        <v>5517</v>
      </c>
      <c r="F1212" s="3" t="s">
        <v>5518</v>
      </c>
      <c r="G1212" s="7" t="s">
        <v>5509</v>
      </c>
      <c r="H1212" s="4">
        <v>2021</v>
      </c>
      <c r="I1212" s="2">
        <v>2020</v>
      </c>
      <c r="J1212" s="2">
        <f ca="1">YEAR(TODAY())-Table1[[#This Row],[Release_year]]</f>
        <v>6</v>
      </c>
      <c r="K1212" s="2" t="s">
        <v>7</v>
      </c>
      <c r="L1212" s="2" t="str">
        <f>_xlfn.XLOOKUP(Table1[[#This Row],[Rating]],Ratings!A$2:A$15,Ratings!B$2:B$15)</f>
        <v>Adult</v>
      </c>
      <c r="M1212" s="2" t="str">
        <f>_xlfn.XLOOKUP(Table1[[#This Row],[Rating Category]],Recommendation!A$2:A$6,Recommendation!B$2:B$6)</f>
        <v>Restricted</v>
      </c>
      <c r="N1212" s="2">
        <v>89</v>
      </c>
      <c r="O1212" s="2" t="str" cm="1">
        <f t="array" ref="O1212">_xlfn.IFS(Table1[[#This Row],[Duration]]&lt;90,"Short",Table1[[#This Row],[Duration]]&lt;180,"Medium",Table1[[#This Row],[Duration]]&lt;=240,"Long",TRUE,"Seasons")</f>
        <v>Short</v>
      </c>
      <c r="P1212" s="3" t="s">
        <v>43</v>
      </c>
    </row>
    <row r="1213" spans="1:16" ht="14">
      <c r="A1213" s="2" t="s">
        <v>5519</v>
      </c>
      <c r="B1213" s="2" t="s">
        <v>0</v>
      </c>
      <c r="C1213" s="3" t="s">
        <v>5520</v>
      </c>
      <c r="D1213" s="3" t="s">
        <v>5521</v>
      </c>
      <c r="E1213" s="3" t="s">
        <v>5522</v>
      </c>
      <c r="F1213" s="3" t="s">
        <v>5523</v>
      </c>
      <c r="G1213" s="7" t="s">
        <v>5509</v>
      </c>
      <c r="H1213" s="4">
        <v>2021</v>
      </c>
      <c r="I1213" s="2">
        <v>2017</v>
      </c>
      <c r="J1213" s="2">
        <f ca="1">YEAR(TODAY())-Table1[[#This Row],[Release_year]]</f>
        <v>9</v>
      </c>
      <c r="K1213" s="2" t="s">
        <v>2</v>
      </c>
      <c r="L1213" s="2" t="str">
        <f>_xlfn.XLOOKUP(Table1[[#This Row],[Rating]],Ratings!A$2:A$15,Ratings!B$2:B$15)</f>
        <v>Teen</v>
      </c>
      <c r="M1213" s="2" t="str">
        <f>_xlfn.XLOOKUP(Table1[[#This Row],[Rating Category]],Recommendation!A$2:A$6,Recommendation!B$2:B$6)</f>
        <v>Guidance</v>
      </c>
      <c r="N1213" s="2">
        <v>94</v>
      </c>
      <c r="O1213" s="2" t="str" cm="1">
        <f t="array" ref="O1213">_xlfn.IFS(Table1[[#This Row],[Duration]]&lt;90,"Short",Table1[[#This Row],[Duration]]&lt;180,"Medium",Table1[[#This Row],[Duration]]&lt;=240,"Long",TRUE,"Seasons")</f>
        <v>Medium</v>
      </c>
      <c r="P1213" s="3" t="s">
        <v>3</v>
      </c>
    </row>
    <row r="1214" spans="1:16" ht="56">
      <c r="A1214" s="2" t="s">
        <v>5524</v>
      </c>
      <c r="B1214" s="2" t="s">
        <v>0</v>
      </c>
      <c r="C1214" s="3" t="s">
        <v>5525</v>
      </c>
      <c r="D1214" s="3" t="s">
        <v>5526</v>
      </c>
      <c r="E1214" s="3" t="s">
        <v>5527</v>
      </c>
      <c r="F1214" s="3" t="s">
        <v>5528</v>
      </c>
      <c r="G1214" s="7" t="s">
        <v>5509</v>
      </c>
      <c r="H1214" s="4">
        <v>2021</v>
      </c>
      <c r="I1214" s="2">
        <v>2019</v>
      </c>
      <c r="J1214" s="2">
        <f ca="1">YEAR(TODAY())-Table1[[#This Row],[Release_year]]</f>
        <v>7</v>
      </c>
      <c r="K1214" s="2" t="s">
        <v>7</v>
      </c>
      <c r="L1214" s="2" t="str">
        <f>_xlfn.XLOOKUP(Table1[[#This Row],[Rating]],Ratings!A$2:A$15,Ratings!B$2:B$15)</f>
        <v>Adult</v>
      </c>
      <c r="M1214" s="2" t="str">
        <f>_xlfn.XLOOKUP(Table1[[#This Row],[Rating Category]],Recommendation!A$2:A$6,Recommendation!B$2:B$6)</f>
        <v>Restricted</v>
      </c>
      <c r="N1214" s="2">
        <v>148</v>
      </c>
      <c r="O1214" s="2" t="str" cm="1">
        <f t="array" ref="O1214">_xlfn.IFS(Table1[[#This Row],[Duration]]&lt;90,"Short",Table1[[#This Row],[Duration]]&lt;180,"Medium",Table1[[#This Row],[Duration]]&lt;=240,"Long",TRUE,"Seasons")</f>
        <v>Medium</v>
      </c>
      <c r="P1214" s="3" t="s">
        <v>192</v>
      </c>
    </row>
    <row r="1215" spans="1:16" ht="14">
      <c r="A1215" s="2" t="s">
        <v>5530</v>
      </c>
      <c r="B1215" s="2" t="s">
        <v>0</v>
      </c>
      <c r="C1215" s="3" t="s">
        <v>5531</v>
      </c>
      <c r="D1215" s="3" t="s">
        <v>5532</v>
      </c>
      <c r="E1215" s="3" t="s">
        <v>5533</v>
      </c>
      <c r="F1215" s="3" t="s">
        <v>750</v>
      </c>
      <c r="G1215" s="7" t="s">
        <v>5529</v>
      </c>
      <c r="H1215" s="4">
        <v>2021</v>
      </c>
      <c r="I1215" s="2">
        <v>2020</v>
      </c>
      <c r="J1215" s="2">
        <f ca="1">YEAR(TODAY())-Table1[[#This Row],[Release_year]]</f>
        <v>6</v>
      </c>
      <c r="K1215" s="2" t="s">
        <v>7</v>
      </c>
      <c r="L1215" s="2" t="str">
        <f>_xlfn.XLOOKUP(Table1[[#This Row],[Rating]],Ratings!A$2:A$15,Ratings!B$2:B$15)</f>
        <v>Adult</v>
      </c>
      <c r="M1215" s="2" t="str">
        <f>_xlfn.XLOOKUP(Table1[[#This Row],[Rating Category]],Recommendation!A$2:A$6,Recommendation!B$2:B$6)</f>
        <v>Restricted</v>
      </c>
      <c r="N1215" s="2">
        <v>82</v>
      </c>
      <c r="O1215" s="2" t="str" cm="1">
        <f t="array" ref="O1215">_xlfn.IFS(Table1[[#This Row],[Duration]]&lt;90,"Short",Table1[[#This Row],[Duration]]&lt;180,"Medium",Table1[[#This Row],[Duration]]&lt;=240,"Long",TRUE,"Seasons")</f>
        <v>Short</v>
      </c>
      <c r="P1215" s="3" t="s">
        <v>683</v>
      </c>
    </row>
    <row r="1216" spans="1:16" ht="42">
      <c r="A1216" s="2" t="s">
        <v>5534</v>
      </c>
      <c r="B1216" s="2" t="s">
        <v>0</v>
      </c>
      <c r="C1216" s="3" t="s">
        <v>5535</v>
      </c>
      <c r="D1216" s="3" t="s">
        <v>5536</v>
      </c>
      <c r="E1216" s="3" t="s">
        <v>5537</v>
      </c>
      <c r="F1216" s="3" t="s">
        <v>658</v>
      </c>
      <c r="G1216" s="7" t="s">
        <v>5538</v>
      </c>
      <c r="H1216" s="4">
        <v>2021</v>
      </c>
      <c r="I1216" s="2">
        <v>2019</v>
      </c>
      <c r="J1216" s="2">
        <f ca="1">YEAR(TODAY())-Table1[[#This Row],[Release_year]]</f>
        <v>7</v>
      </c>
      <c r="K1216" s="2" t="s">
        <v>29</v>
      </c>
      <c r="L1216" s="2" t="str">
        <f>_xlfn.XLOOKUP(Table1[[#This Row],[Rating]],Ratings!A$2:A$15,Ratings!B$2:B$15)</f>
        <v>Teen</v>
      </c>
      <c r="M1216" s="2" t="str">
        <f>_xlfn.XLOOKUP(Table1[[#This Row],[Rating Category]],Recommendation!A$2:A$6,Recommendation!B$2:B$6)</f>
        <v>Guidance</v>
      </c>
      <c r="N1216" s="2">
        <v>95</v>
      </c>
      <c r="O1216" s="2" t="str" cm="1">
        <f t="array" ref="O1216">_xlfn.IFS(Table1[[#This Row],[Duration]]&lt;90,"Short",Table1[[#This Row],[Duration]]&lt;180,"Medium",Table1[[#This Row],[Duration]]&lt;=240,"Long",TRUE,"Seasons")</f>
        <v>Medium</v>
      </c>
      <c r="P1216" s="3" t="s">
        <v>49</v>
      </c>
    </row>
    <row r="1217" spans="1:16" ht="42">
      <c r="A1217" s="2" t="s">
        <v>5539</v>
      </c>
      <c r="B1217" s="2" t="s">
        <v>4</v>
      </c>
      <c r="C1217" s="3" t="s">
        <v>5540</v>
      </c>
      <c r="D1217" s="3" t="s">
        <v>5541</v>
      </c>
      <c r="E1217" s="3" t="s">
        <v>5542</v>
      </c>
      <c r="F1217" s="3" t="s">
        <v>287</v>
      </c>
      <c r="G1217" s="7" t="s">
        <v>5538</v>
      </c>
      <c r="H1217" s="4">
        <v>2021</v>
      </c>
      <c r="I1217" s="2">
        <v>2019</v>
      </c>
      <c r="J1217" s="2">
        <f ca="1">YEAR(TODAY())-Table1[[#This Row],[Release_year]]</f>
        <v>7</v>
      </c>
      <c r="K1217" s="2" t="s">
        <v>58</v>
      </c>
      <c r="L1217" s="2" t="str">
        <f>_xlfn.XLOOKUP(Table1[[#This Row],[Rating]],Ratings!A$2:A$15,Ratings!B$2:B$15)</f>
        <v>Kids</v>
      </c>
      <c r="M1217" s="2" t="str">
        <f>_xlfn.XLOOKUP(Table1[[#This Row],[Rating Category]],Recommendation!A$2:A$6,Recommendation!B$2:B$6)</f>
        <v>Safe</v>
      </c>
      <c r="N1217" s="2" t="s">
        <v>11</v>
      </c>
      <c r="O1217" s="2" t="str" cm="1">
        <f t="array" ref="O1217">_xlfn.IFS(Table1[[#This Row],[Duration]]&lt;90,"Short",Table1[[#This Row],[Duration]]&lt;180,"Medium",Table1[[#This Row],[Duration]]&lt;=240,"Long",TRUE,"Seasons")</f>
        <v>Seasons</v>
      </c>
      <c r="P1217" s="3" t="s">
        <v>88</v>
      </c>
    </row>
    <row r="1218" spans="1:16" ht="42">
      <c r="A1218" s="2" t="s">
        <v>5543</v>
      </c>
      <c r="B1218" s="2" t="s">
        <v>0</v>
      </c>
      <c r="C1218" s="3" t="s">
        <v>5544</v>
      </c>
      <c r="D1218" s="3" t="s">
        <v>5545</v>
      </c>
      <c r="E1218" s="3" t="s">
        <v>5546</v>
      </c>
      <c r="F1218" s="3" t="s">
        <v>248</v>
      </c>
      <c r="G1218" s="7" t="s">
        <v>5538</v>
      </c>
      <c r="H1218" s="4">
        <v>2021</v>
      </c>
      <c r="I1218" s="2">
        <v>2020</v>
      </c>
      <c r="J1218" s="2">
        <f ca="1">YEAR(TODAY())-Table1[[#This Row],[Release_year]]</f>
        <v>6</v>
      </c>
      <c r="K1218" s="2" t="s">
        <v>7</v>
      </c>
      <c r="L1218" s="2" t="str">
        <f>_xlfn.XLOOKUP(Table1[[#This Row],[Rating]],Ratings!A$2:A$15,Ratings!B$2:B$15)</f>
        <v>Adult</v>
      </c>
      <c r="M1218" s="2" t="str">
        <f>_xlfn.XLOOKUP(Table1[[#This Row],[Rating Category]],Recommendation!A$2:A$6,Recommendation!B$2:B$6)</f>
        <v>Restricted</v>
      </c>
      <c r="N1218" s="2">
        <v>120</v>
      </c>
      <c r="O1218" s="2" t="str" cm="1">
        <f t="array" ref="O1218">_xlfn.IFS(Table1[[#This Row],[Duration]]&lt;90,"Short",Table1[[#This Row],[Duration]]&lt;180,"Medium",Table1[[#This Row],[Duration]]&lt;=240,"Long",TRUE,"Seasons")</f>
        <v>Medium</v>
      </c>
      <c r="P1218" s="3" t="s">
        <v>43</v>
      </c>
    </row>
    <row r="1219" spans="1:16" ht="70">
      <c r="A1219" s="2" t="s">
        <v>5547</v>
      </c>
      <c r="B1219" s="2" t="s">
        <v>0</v>
      </c>
      <c r="C1219" s="3" t="s">
        <v>5548</v>
      </c>
      <c r="D1219" s="3" t="s">
        <v>5549</v>
      </c>
      <c r="E1219" s="3" t="s">
        <v>5550</v>
      </c>
      <c r="F1219" s="3" t="s">
        <v>53</v>
      </c>
      <c r="G1219" s="7" t="s">
        <v>5538</v>
      </c>
      <c r="H1219" s="4">
        <v>2021</v>
      </c>
      <c r="I1219" s="2">
        <v>2015</v>
      </c>
      <c r="J1219" s="2">
        <f ca="1">YEAR(TODAY())-Table1[[#This Row],[Release_year]]</f>
        <v>11</v>
      </c>
      <c r="K1219" s="2" t="s">
        <v>7</v>
      </c>
      <c r="L1219" s="2" t="str">
        <f>_xlfn.XLOOKUP(Table1[[#This Row],[Rating]],Ratings!A$2:A$15,Ratings!B$2:B$15)</f>
        <v>Adult</v>
      </c>
      <c r="M1219" s="2" t="str">
        <f>_xlfn.XLOOKUP(Table1[[#This Row],[Rating Category]],Recommendation!A$2:A$6,Recommendation!B$2:B$6)</f>
        <v>Restricted</v>
      </c>
      <c r="N1219" s="2">
        <v>115</v>
      </c>
      <c r="O1219" s="2" t="str" cm="1">
        <f t="array" ref="O1219">_xlfn.IFS(Table1[[#This Row],[Duration]]&lt;90,"Short",Table1[[#This Row],[Duration]]&lt;180,"Medium",Table1[[#This Row],[Duration]]&lt;=240,"Long",TRUE,"Seasons")</f>
        <v>Medium</v>
      </c>
      <c r="P1219" s="3" t="s">
        <v>523</v>
      </c>
    </row>
    <row r="1220" spans="1:16" ht="28">
      <c r="A1220" s="2" t="s">
        <v>5551</v>
      </c>
      <c r="B1220" s="2" t="s">
        <v>0</v>
      </c>
      <c r="C1220" s="3" t="s">
        <v>5552</v>
      </c>
      <c r="D1220" s="3" t="s">
        <v>2949</v>
      </c>
      <c r="E1220" s="3" t="s">
        <v>5553</v>
      </c>
      <c r="F1220" s="3" t="s">
        <v>404</v>
      </c>
      <c r="G1220" s="7" t="s">
        <v>5538</v>
      </c>
      <c r="H1220" s="4">
        <v>2021</v>
      </c>
      <c r="I1220" s="2">
        <v>2019</v>
      </c>
      <c r="J1220" s="2">
        <f ca="1">YEAR(TODAY())-Table1[[#This Row],[Release_year]]</f>
        <v>7</v>
      </c>
      <c r="K1220" s="2" t="s">
        <v>7</v>
      </c>
      <c r="L1220" s="2" t="str">
        <f>_xlfn.XLOOKUP(Table1[[#This Row],[Rating]],Ratings!A$2:A$15,Ratings!B$2:B$15)</f>
        <v>Adult</v>
      </c>
      <c r="M1220" s="2" t="str">
        <f>_xlfn.XLOOKUP(Table1[[#This Row],[Rating Category]],Recommendation!A$2:A$6,Recommendation!B$2:B$6)</f>
        <v>Restricted</v>
      </c>
      <c r="N1220" s="2">
        <v>107</v>
      </c>
      <c r="O1220" s="2" t="str" cm="1">
        <f t="array" ref="O1220">_xlfn.IFS(Table1[[#This Row],[Duration]]&lt;90,"Short",Table1[[#This Row],[Duration]]&lt;180,"Medium",Table1[[#This Row],[Duration]]&lt;=240,"Long",TRUE,"Seasons")</f>
        <v>Medium</v>
      </c>
      <c r="P1220" s="3" t="s">
        <v>231</v>
      </c>
    </row>
    <row r="1221" spans="1:16" ht="42">
      <c r="A1221" s="2" t="s">
        <v>5554</v>
      </c>
      <c r="B1221" s="2" t="s">
        <v>0</v>
      </c>
      <c r="C1221" s="3" t="s">
        <v>5555</v>
      </c>
      <c r="D1221" s="3" t="s">
        <v>5556</v>
      </c>
      <c r="E1221" s="3" t="s">
        <v>5557</v>
      </c>
      <c r="F1221" s="3" t="s">
        <v>1373</v>
      </c>
      <c r="G1221" s="7" t="s">
        <v>5538</v>
      </c>
      <c r="H1221" s="4">
        <v>2021</v>
      </c>
      <c r="I1221" s="2">
        <v>1999</v>
      </c>
      <c r="J1221" s="2">
        <f ca="1">YEAR(TODAY())-Table1[[#This Row],[Release_year]]</f>
        <v>27</v>
      </c>
      <c r="K1221" s="2" t="s">
        <v>124</v>
      </c>
      <c r="L1221" s="2" t="str">
        <f>_xlfn.XLOOKUP(Table1[[#This Row],[Rating]],Ratings!A$2:A$15,Ratings!B$2:B$15)</f>
        <v>Adult</v>
      </c>
      <c r="M1221" s="2" t="str">
        <f>_xlfn.XLOOKUP(Table1[[#This Row],[Rating Category]],Recommendation!A$2:A$6,Recommendation!B$2:B$6)</f>
        <v>Restricted</v>
      </c>
      <c r="N1221" s="2">
        <v>105</v>
      </c>
      <c r="O1221" s="2" t="str" cm="1">
        <f t="array" ref="O1221">_xlfn.IFS(Table1[[#This Row],[Duration]]&lt;90,"Short",Table1[[#This Row],[Duration]]&lt;180,"Medium",Table1[[#This Row],[Duration]]&lt;=240,"Long",TRUE,"Seasons")</f>
        <v>Medium</v>
      </c>
      <c r="P1221" s="3" t="s">
        <v>51</v>
      </c>
    </row>
    <row r="1222" spans="1:16" ht="42">
      <c r="A1222" s="2" t="s">
        <v>5558</v>
      </c>
      <c r="B1222" s="2" t="s">
        <v>0</v>
      </c>
      <c r="C1222" s="3" t="s">
        <v>5559</v>
      </c>
      <c r="D1222" s="3" t="s">
        <v>5549</v>
      </c>
      <c r="E1222" s="3" t="s">
        <v>5560</v>
      </c>
      <c r="F1222" s="3" t="s">
        <v>53</v>
      </c>
      <c r="G1222" s="7" t="s">
        <v>5538</v>
      </c>
      <c r="H1222" s="4">
        <v>2021</v>
      </c>
      <c r="I1222" s="2">
        <v>2014</v>
      </c>
      <c r="J1222" s="2">
        <f ca="1">YEAR(TODAY())-Table1[[#This Row],[Release_year]]</f>
        <v>12</v>
      </c>
      <c r="K1222" s="2" t="s">
        <v>7</v>
      </c>
      <c r="L1222" s="2" t="str">
        <f>_xlfn.XLOOKUP(Table1[[#This Row],[Rating]],Ratings!A$2:A$15,Ratings!B$2:B$15)</f>
        <v>Adult</v>
      </c>
      <c r="M1222" s="2" t="str">
        <f>_xlfn.XLOOKUP(Table1[[#This Row],[Rating Category]],Recommendation!A$2:A$6,Recommendation!B$2:B$6)</f>
        <v>Restricted</v>
      </c>
      <c r="N1222" s="2">
        <v>134</v>
      </c>
      <c r="O1222" s="2" t="str" cm="1">
        <f t="array" ref="O1222">_xlfn.IFS(Table1[[#This Row],[Duration]]&lt;90,"Short",Table1[[#This Row],[Duration]]&lt;180,"Medium",Table1[[#This Row],[Duration]]&lt;=240,"Long",TRUE,"Seasons")</f>
        <v>Medium</v>
      </c>
      <c r="P1222" s="3" t="s">
        <v>56</v>
      </c>
    </row>
    <row r="1223" spans="1:16" ht="70">
      <c r="A1223" s="2" t="s">
        <v>5561</v>
      </c>
      <c r="B1223" s="2" t="s">
        <v>0</v>
      </c>
      <c r="C1223" s="3" t="s">
        <v>5562</v>
      </c>
      <c r="D1223" s="3" t="s">
        <v>1959</v>
      </c>
      <c r="E1223" s="3" t="s">
        <v>5563</v>
      </c>
      <c r="F1223" s="3" t="s">
        <v>223</v>
      </c>
      <c r="G1223" s="7" t="s">
        <v>5538</v>
      </c>
      <c r="H1223" s="4">
        <v>2021</v>
      </c>
      <c r="I1223" s="2">
        <v>2007</v>
      </c>
      <c r="J1223" s="2">
        <f ca="1">YEAR(TODAY())-Table1[[#This Row],[Release_year]]</f>
        <v>19</v>
      </c>
      <c r="K1223" s="2" t="s">
        <v>2</v>
      </c>
      <c r="L1223" s="2" t="str">
        <f>_xlfn.XLOOKUP(Table1[[#This Row],[Rating]],Ratings!A$2:A$15,Ratings!B$2:B$15)</f>
        <v>Teen</v>
      </c>
      <c r="M1223" s="2" t="str">
        <f>_xlfn.XLOOKUP(Table1[[#This Row],[Rating Category]],Recommendation!A$2:A$6,Recommendation!B$2:B$6)</f>
        <v>Guidance</v>
      </c>
      <c r="N1223" s="2">
        <v>128</v>
      </c>
      <c r="O1223" s="2" t="str" cm="1">
        <f t="array" ref="O1223">_xlfn.IFS(Table1[[#This Row],[Duration]]&lt;90,"Short",Table1[[#This Row],[Duration]]&lt;180,"Medium",Table1[[#This Row],[Duration]]&lt;=240,"Long",TRUE,"Seasons")</f>
        <v>Medium</v>
      </c>
      <c r="P1223" s="3" t="s">
        <v>4440</v>
      </c>
    </row>
    <row r="1224" spans="1:16" ht="42">
      <c r="A1224" s="2" t="s">
        <v>5564</v>
      </c>
      <c r="B1224" s="2" t="s">
        <v>0</v>
      </c>
      <c r="C1224" s="3" t="s">
        <v>5565</v>
      </c>
      <c r="D1224" s="3" t="s">
        <v>5566</v>
      </c>
      <c r="E1224" s="3" t="s">
        <v>5567</v>
      </c>
      <c r="F1224" s="3" t="s">
        <v>1</v>
      </c>
      <c r="G1224" s="7" t="s">
        <v>5538</v>
      </c>
      <c r="H1224" s="4">
        <v>2021</v>
      </c>
      <c r="I1224" s="2">
        <v>2019</v>
      </c>
      <c r="J1224" s="2">
        <f ca="1">YEAR(TODAY())-Table1[[#This Row],[Release_year]]</f>
        <v>7</v>
      </c>
      <c r="K1224" s="2" t="s">
        <v>7</v>
      </c>
      <c r="L1224" s="2" t="str">
        <f>_xlfn.XLOOKUP(Table1[[#This Row],[Rating]],Ratings!A$2:A$15,Ratings!B$2:B$15)</f>
        <v>Adult</v>
      </c>
      <c r="M1224" s="2" t="str">
        <f>_xlfn.XLOOKUP(Table1[[#This Row],[Rating Category]],Recommendation!A$2:A$6,Recommendation!B$2:B$6)</f>
        <v>Restricted</v>
      </c>
      <c r="N1224" s="2">
        <v>103</v>
      </c>
      <c r="O1224" s="2" t="str" cm="1">
        <f t="array" ref="O1224">_xlfn.IFS(Table1[[#This Row],[Duration]]&lt;90,"Short",Table1[[#This Row],[Duration]]&lt;180,"Medium",Table1[[#This Row],[Duration]]&lt;=240,"Long",TRUE,"Seasons")</f>
        <v>Medium</v>
      </c>
      <c r="P1224" s="3" t="s">
        <v>72</v>
      </c>
    </row>
    <row r="1225" spans="1:16" ht="56">
      <c r="A1225" s="2" t="s">
        <v>5568</v>
      </c>
      <c r="B1225" s="2" t="s">
        <v>0</v>
      </c>
      <c r="C1225" s="3" t="s">
        <v>5569</v>
      </c>
      <c r="D1225" s="3" t="s">
        <v>5570</v>
      </c>
      <c r="E1225" s="3" t="s">
        <v>5571</v>
      </c>
      <c r="F1225" s="3" t="s">
        <v>312</v>
      </c>
      <c r="G1225" s="7" t="s">
        <v>5538</v>
      </c>
      <c r="H1225" s="4">
        <v>2021</v>
      </c>
      <c r="I1225" s="2">
        <v>1990</v>
      </c>
      <c r="J1225" s="2">
        <f ca="1">YEAR(TODAY())-Table1[[#This Row],[Release_year]]</f>
        <v>36</v>
      </c>
      <c r="K1225" s="2" t="s">
        <v>124</v>
      </c>
      <c r="L1225" s="2" t="str">
        <f>_xlfn.XLOOKUP(Table1[[#This Row],[Rating]],Ratings!A$2:A$15,Ratings!B$2:B$15)</f>
        <v>Adult</v>
      </c>
      <c r="M1225" s="2" t="str">
        <f>_xlfn.XLOOKUP(Table1[[#This Row],[Rating Category]],Recommendation!A$2:A$6,Recommendation!B$2:B$6)</f>
        <v>Restricted</v>
      </c>
      <c r="N1225" s="2">
        <v>114</v>
      </c>
      <c r="O1225" s="2" t="str" cm="1">
        <f t="array" ref="O1225">_xlfn.IFS(Table1[[#This Row],[Duration]]&lt;90,"Short",Table1[[#This Row],[Duration]]&lt;180,"Medium",Table1[[#This Row],[Duration]]&lt;=240,"Long",TRUE,"Seasons")</f>
        <v>Medium</v>
      </c>
      <c r="P1225" s="3" t="s">
        <v>307</v>
      </c>
    </row>
    <row r="1226" spans="1:16" ht="84">
      <c r="A1226" s="2" t="s">
        <v>5572</v>
      </c>
      <c r="B1226" s="2" t="s">
        <v>0</v>
      </c>
      <c r="C1226" s="3" t="s">
        <v>5573</v>
      </c>
      <c r="D1226" s="3" t="s">
        <v>5574</v>
      </c>
      <c r="E1226" s="3" t="s">
        <v>5575</v>
      </c>
      <c r="F1226" s="3" t="s">
        <v>658</v>
      </c>
      <c r="G1226" s="7" t="s">
        <v>5538</v>
      </c>
      <c r="H1226" s="4">
        <v>2021</v>
      </c>
      <c r="I1226" s="2">
        <v>2020</v>
      </c>
      <c r="J1226" s="2">
        <f ca="1">YEAR(TODAY())-Table1[[#This Row],[Release_year]]</f>
        <v>6</v>
      </c>
      <c r="K1226" s="2" t="s">
        <v>7</v>
      </c>
      <c r="L1226" s="2" t="str">
        <f>_xlfn.XLOOKUP(Table1[[#This Row],[Rating]],Ratings!A$2:A$15,Ratings!B$2:B$15)</f>
        <v>Adult</v>
      </c>
      <c r="M1226" s="2" t="str">
        <f>_xlfn.XLOOKUP(Table1[[#This Row],[Rating Category]],Recommendation!A$2:A$6,Recommendation!B$2:B$6)</f>
        <v>Restricted</v>
      </c>
      <c r="N1226" s="2">
        <v>102</v>
      </c>
      <c r="O1226" s="2" t="str" cm="1">
        <f t="array" ref="O1226">_xlfn.IFS(Table1[[#This Row],[Duration]]&lt;90,"Short",Table1[[#This Row],[Duration]]&lt;180,"Medium",Table1[[#This Row],[Duration]]&lt;=240,"Long",TRUE,"Seasons")</f>
        <v>Medium</v>
      </c>
      <c r="P1226" s="3" t="s">
        <v>63</v>
      </c>
    </row>
    <row r="1227" spans="1:16" ht="14">
      <c r="A1227" s="2" t="s">
        <v>5577</v>
      </c>
      <c r="B1227" s="2" t="s">
        <v>0</v>
      </c>
      <c r="C1227" s="3" t="s">
        <v>5578</v>
      </c>
      <c r="D1227" s="3" t="s">
        <v>2721</v>
      </c>
      <c r="E1227" s="3" t="s">
        <v>5579</v>
      </c>
      <c r="F1227" s="3" t="s">
        <v>1</v>
      </c>
      <c r="G1227" s="7" t="s">
        <v>5576</v>
      </c>
      <c r="H1227" s="4">
        <v>2021</v>
      </c>
      <c r="I1227" s="2">
        <v>2020</v>
      </c>
      <c r="J1227" s="2">
        <f ca="1">YEAR(TODAY())-Table1[[#This Row],[Release_year]]</f>
        <v>6</v>
      </c>
      <c r="K1227" s="2" t="s">
        <v>7</v>
      </c>
      <c r="L1227" s="2" t="str">
        <f>_xlfn.XLOOKUP(Table1[[#This Row],[Rating]],Ratings!A$2:A$15,Ratings!B$2:B$15)</f>
        <v>Adult</v>
      </c>
      <c r="M1227" s="2" t="str">
        <f>_xlfn.XLOOKUP(Table1[[#This Row],[Rating Category]],Recommendation!A$2:A$6,Recommendation!B$2:B$6)</f>
        <v>Restricted</v>
      </c>
      <c r="N1227" s="2">
        <v>52</v>
      </c>
      <c r="O1227" s="2" t="str" cm="1">
        <f t="array" ref="O1227">_xlfn.IFS(Table1[[#This Row],[Duration]]&lt;90,"Short",Table1[[#This Row],[Duration]]&lt;180,"Medium",Table1[[#This Row],[Duration]]&lt;=240,"Long",TRUE,"Seasons")</f>
        <v>Short</v>
      </c>
      <c r="P1227" s="3" t="s">
        <v>683</v>
      </c>
    </row>
    <row r="1228" spans="1:16" ht="70">
      <c r="A1228" s="2" t="s">
        <v>5580</v>
      </c>
      <c r="B1228" s="2" t="s">
        <v>0</v>
      </c>
      <c r="C1228" s="3" t="s">
        <v>5581</v>
      </c>
      <c r="D1228" s="3" t="s">
        <v>5582</v>
      </c>
      <c r="E1228" s="3" t="s">
        <v>5583</v>
      </c>
      <c r="F1228" s="3" t="s">
        <v>5584</v>
      </c>
      <c r="G1228" s="7" t="s">
        <v>5576</v>
      </c>
      <c r="H1228" s="4">
        <v>2021</v>
      </c>
      <c r="I1228" s="2">
        <v>2011</v>
      </c>
      <c r="J1228" s="2">
        <f ca="1">YEAR(TODAY())-Table1[[#This Row],[Release_year]]</f>
        <v>15</v>
      </c>
      <c r="K1228" s="2" t="s">
        <v>29</v>
      </c>
      <c r="L1228" s="2" t="str">
        <f>_xlfn.XLOOKUP(Table1[[#This Row],[Rating]],Ratings!A$2:A$15,Ratings!B$2:B$15)</f>
        <v>Teen</v>
      </c>
      <c r="M1228" s="2" t="str">
        <f>_xlfn.XLOOKUP(Table1[[#This Row],[Rating Category]],Recommendation!A$2:A$6,Recommendation!B$2:B$6)</f>
        <v>Guidance</v>
      </c>
      <c r="N1228" s="2">
        <v>86</v>
      </c>
      <c r="O1228" s="2" t="str" cm="1">
        <f t="array" ref="O1228">_xlfn.IFS(Table1[[#This Row],[Duration]]&lt;90,"Short",Table1[[#This Row],[Duration]]&lt;180,"Medium",Table1[[#This Row],[Duration]]&lt;=240,"Long",TRUE,"Seasons")</f>
        <v>Short</v>
      </c>
      <c r="P1228" s="3" t="s">
        <v>90</v>
      </c>
    </row>
    <row r="1229" spans="1:16" ht="56">
      <c r="A1229" s="2" t="s">
        <v>5585</v>
      </c>
      <c r="B1229" s="2" t="s">
        <v>0</v>
      </c>
      <c r="C1229" s="3" t="s">
        <v>5586</v>
      </c>
      <c r="D1229" s="3" t="s">
        <v>5516</v>
      </c>
      <c r="E1229" s="3" t="s">
        <v>5587</v>
      </c>
      <c r="F1229" s="3" t="s">
        <v>1064</v>
      </c>
      <c r="G1229" s="7" t="s">
        <v>5588</v>
      </c>
      <c r="H1229" s="4">
        <v>2021</v>
      </c>
      <c r="I1229" s="2">
        <v>2020</v>
      </c>
      <c r="J1229" s="2">
        <f ca="1">YEAR(TODAY())-Table1[[#This Row],[Release_year]]</f>
        <v>6</v>
      </c>
      <c r="K1229" s="2" t="s">
        <v>181</v>
      </c>
      <c r="L1229" s="2" t="str">
        <f>_xlfn.XLOOKUP(Table1[[#This Row],[Rating]],Ratings!A$2:A$15,Ratings!B$2:B$15)</f>
        <v>Family</v>
      </c>
      <c r="M1229" s="2" t="str">
        <f>_xlfn.XLOOKUP(Table1[[#This Row],[Rating Category]],Recommendation!A$2:A$6,Recommendation!B$2:B$6)</f>
        <v>Guidance</v>
      </c>
      <c r="N1229" s="2">
        <v>104</v>
      </c>
      <c r="O1229" s="2" t="str" cm="1">
        <f t="array" ref="O1229">_xlfn.IFS(Table1[[#This Row],[Duration]]&lt;90,"Short",Table1[[#This Row],[Duration]]&lt;180,"Medium",Table1[[#This Row],[Duration]]&lt;=240,"Long",TRUE,"Seasons")</f>
        <v>Medium</v>
      </c>
      <c r="P1229" s="3" t="s">
        <v>218</v>
      </c>
    </row>
    <row r="1230" spans="1:16" ht="42">
      <c r="A1230" s="2" t="s">
        <v>5589</v>
      </c>
      <c r="B1230" s="2" t="s">
        <v>0</v>
      </c>
      <c r="C1230" s="3" t="s">
        <v>5590</v>
      </c>
      <c r="D1230" s="3" t="s">
        <v>5591</v>
      </c>
      <c r="E1230" s="3" t="s">
        <v>5592</v>
      </c>
      <c r="F1230" s="3" t="s">
        <v>132</v>
      </c>
      <c r="G1230" s="7" t="s">
        <v>5588</v>
      </c>
      <c r="H1230" s="4">
        <v>2021</v>
      </c>
      <c r="I1230" s="2">
        <v>2019</v>
      </c>
      <c r="J1230" s="2">
        <f ca="1">YEAR(TODAY())-Table1[[#This Row],[Release_year]]</f>
        <v>7</v>
      </c>
      <c r="K1230" s="2" t="s">
        <v>7</v>
      </c>
      <c r="L1230" s="2" t="str">
        <f>_xlfn.XLOOKUP(Table1[[#This Row],[Rating]],Ratings!A$2:A$15,Ratings!B$2:B$15)</f>
        <v>Adult</v>
      </c>
      <c r="M1230" s="2" t="str">
        <f>_xlfn.XLOOKUP(Table1[[#This Row],[Rating Category]],Recommendation!A$2:A$6,Recommendation!B$2:B$6)</f>
        <v>Restricted</v>
      </c>
      <c r="N1230" s="2">
        <v>76</v>
      </c>
      <c r="O1230" s="2" t="str" cm="1">
        <f t="array" ref="O1230">_xlfn.IFS(Table1[[#This Row],[Duration]]&lt;90,"Short",Table1[[#This Row],[Duration]]&lt;180,"Medium",Table1[[#This Row],[Duration]]&lt;=240,"Long",TRUE,"Seasons")</f>
        <v>Short</v>
      </c>
      <c r="P1230" s="3" t="s">
        <v>49</v>
      </c>
    </row>
    <row r="1231" spans="1:16" ht="56">
      <c r="A1231" s="2" t="s">
        <v>5596</v>
      </c>
      <c r="B1231" s="2" t="s">
        <v>0</v>
      </c>
      <c r="C1231" s="3" t="s">
        <v>5597</v>
      </c>
      <c r="D1231" s="3" t="s">
        <v>5598</v>
      </c>
      <c r="E1231" s="3" t="s">
        <v>5599</v>
      </c>
      <c r="F1231" s="3" t="s">
        <v>64</v>
      </c>
      <c r="G1231" s="7" t="s">
        <v>5595</v>
      </c>
      <c r="H1231" s="4">
        <v>2021</v>
      </c>
      <c r="I1231" s="2">
        <v>2020</v>
      </c>
      <c r="J1231" s="2">
        <f ca="1">YEAR(TODAY())-Table1[[#This Row],[Release_year]]</f>
        <v>6</v>
      </c>
      <c r="K1231" s="2" t="s">
        <v>16</v>
      </c>
      <c r="L1231" s="2" t="str">
        <f>_xlfn.XLOOKUP(Table1[[#This Row],[Rating]],Ratings!A$2:A$15,Ratings!B$2:B$15)</f>
        <v>Family</v>
      </c>
      <c r="M1231" s="2" t="str">
        <f>_xlfn.XLOOKUP(Table1[[#This Row],[Rating Category]],Recommendation!A$2:A$6,Recommendation!B$2:B$6)</f>
        <v>Guidance</v>
      </c>
      <c r="N1231" s="2">
        <v>99</v>
      </c>
      <c r="O1231" s="2" t="str" cm="1">
        <f t="array" ref="O1231">_xlfn.IFS(Table1[[#This Row],[Duration]]&lt;90,"Short",Table1[[#This Row],[Duration]]&lt;180,"Medium",Table1[[#This Row],[Duration]]&lt;=240,"Long",TRUE,"Seasons")</f>
        <v>Medium</v>
      </c>
      <c r="P1231" s="3" t="s">
        <v>5600</v>
      </c>
    </row>
    <row r="1232" spans="1:16" ht="42">
      <c r="A1232" s="2" t="s">
        <v>5602</v>
      </c>
      <c r="B1232" s="2" t="s">
        <v>0</v>
      </c>
      <c r="C1232" s="3" t="s">
        <v>5603</v>
      </c>
      <c r="D1232" s="3" t="s">
        <v>5604</v>
      </c>
      <c r="E1232" s="3" t="s">
        <v>5605</v>
      </c>
      <c r="F1232" s="3" t="s">
        <v>1</v>
      </c>
      <c r="G1232" s="7" t="s">
        <v>5601</v>
      </c>
      <c r="H1232" s="4">
        <v>2021</v>
      </c>
      <c r="I1232" s="2">
        <v>2020</v>
      </c>
      <c r="J1232" s="2">
        <f ca="1">YEAR(TODAY())-Table1[[#This Row],[Release_year]]</f>
        <v>6</v>
      </c>
      <c r="K1232" s="2" t="s">
        <v>2</v>
      </c>
      <c r="L1232" s="2" t="str">
        <f>_xlfn.XLOOKUP(Table1[[#This Row],[Rating]],Ratings!A$2:A$15,Ratings!B$2:B$15)</f>
        <v>Teen</v>
      </c>
      <c r="M1232" s="2" t="str">
        <f>_xlfn.XLOOKUP(Table1[[#This Row],[Rating Category]],Recommendation!A$2:A$6,Recommendation!B$2:B$6)</f>
        <v>Guidance</v>
      </c>
      <c r="N1232" s="2">
        <v>124</v>
      </c>
      <c r="O1232" s="2" t="str" cm="1">
        <f t="array" ref="O1232">_xlfn.IFS(Table1[[#This Row],[Duration]]&lt;90,"Short",Table1[[#This Row],[Duration]]&lt;180,"Medium",Table1[[#This Row],[Duration]]&lt;=240,"Long",TRUE,"Seasons")</f>
        <v>Medium</v>
      </c>
      <c r="P1232" s="3" t="s">
        <v>5606</v>
      </c>
    </row>
    <row r="1233" spans="1:16" ht="56">
      <c r="A1233" s="2" t="s">
        <v>5607</v>
      </c>
      <c r="B1233" s="2" t="s">
        <v>0</v>
      </c>
      <c r="C1233" s="3" t="s">
        <v>5608</v>
      </c>
      <c r="D1233" s="3" t="s">
        <v>5609</v>
      </c>
      <c r="E1233" s="3" t="s">
        <v>5610</v>
      </c>
      <c r="F1233" s="3" t="s">
        <v>132</v>
      </c>
      <c r="G1233" s="7" t="s">
        <v>5601</v>
      </c>
      <c r="H1233" s="4">
        <v>2021</v>
      </c>
      <c r="I1233" s="2">
        <v>2019</v>
      </c>
      <c r="J1233" s="2">
        <f ca="1">YEAR(TODAY())-Table1[[#This Row],[Release_year]]</f>
        <v>7</v>
      </c>
      <c r="K1233" s="2" t="s">
        <v>29</v>
      </c>
      <c r="L1233" s="2" t="str">
        <f>_xlfn.XLOOKUP(Table1[[#This Row],[Rating]],Ratings!A$2:A$15,Ratings!B$2:B$15)</f>
        <v>Teen</v>
      </c>
      <c r="M1233" s="2" t="str">
        <f>_xlfn.XLOOKUP(Table1[[#This Row],[Rating Category]],Recommendation!A$2:A$6,Recommendation!B$2:B$6)</f>
        <v>Guidance</v>
      </c>
      <c r="N1233" s="2">
        <v>117</v>
      </c>
      <c r="O1233" s="2" t="str" cm="1">
        <f t="array" ref="O1233">_xlfn.IFS(Table1[[#This Row],[Duration]]&lt;90,"Short",Table1[[#This Row],[Duration]]&lt;180,"Medium",Table1[[#This Row],[Duration]]&lt;=240,"Long",TRUE,"Seasons")</f>
        <v>Medium</v>
      </c>
      <c r="P1233" s="3" t="s">
        <v>63</v>
      </c>
    </row>
    <row r="1234" spans="1:16" ht="70">
      <c r="A1234" s="2" t="s">
        <v>5611</v>
      </c>
      <c r="B1234" s="2" t="s">
        <v>0</v>
      </c>
      <c r="C1234" s="3" t="s">
        <v>5612</v>
      </c>
      <c r="D1234" s="3" t="s">
        <v>5613</v>
      </c>
      <c r="E1234" s="3" t="s">
        <v>5614</v>
      </c>
      <c r="F1234" s="3" t="s">
        <v>1500</v>
      </c>
      <c r="G1234" s="7" t="s">
        <v>5601</v>
      </c>
      <c r="H1234" s="4">
        <v>2021</v>
      </c>
      <c r="I1234" s="2">
        <v>2016</v>
      </c>
      <c r="J1234" s="2">
        <f ca="1">YEAR(TODAY())-Table1[[#This Row],[Release_year]]</f>
        <v>10</v>
      </c>
      <c r="K1234" s="2" t="s">
        <v>7</v>
      </c>
      <c r="L1234" s="2" t="str">
        <f>_xlfn.XLOOKUP(Table1[[#This Row],[Rating]],Ratings!A$2:A$15,Ratings!B$2:B$15)</f>
        <v>Adult</v>
      </c>
      <c r="M1234" s="2" t="str">
        <f>_xlfn.XLOOKUP(Table1[[#This Row],[Rating Category]],Recommendation!A$2:A$6,Recommendation!B$2:B$6)</f>
        <v>Restricted</v>
      </c>
      <c r="N1234" s="2">
        <v>107</v>
      </c>
      <c r="O1234" s="2" t="str" cm="1">
        <f t="array" ref="O1234">_xlfn.IFS(Table1[[#This Row],[Duration]]&lt;90,"Short",Table1[[#This Row],[Duration]]&lt;180,"Medium",Table1[[#This Row],[Duration]]&lt;=240,"Long",TRUE,"Seasons")</f>
        <v>Medium</v>
      </c>
      <c r="P1234" s="3" t="s">
        <v>23</v>
      </c>
    </row>
    <row r="1235" spans="1:16" ht="42">
      <c r="A1235" s="2" t="s">
        <v>5615</v>
      </c>
      <c r="B1235" s="2" t="s">
        <v>0</v>
      </c>
      <c r="C1235" s="3" t="s">
        <v>5616</v>
      </c>
      <c r="D1235" s="3" t="s">
        <v>5593</v>
      </c>
      <c r="E1235" s="3" t="s">
        <v>5594</v>
      </c>
      <c r="F1235" s="3" t="s">
        <v>13</v>
      </c>
      <c r="G1235" s="7" t="s">
        <v>5601</v>
      </c>
      <c r="H1235" s="4">
        <v>2021</v>
      </c>
      <c r="I1235" s="2">
        <v>2019</v>
      </c>
      <c r="J1235" s="2">
        <f ca="1">YEAR(TODAY())-Table1[[#This Row],[Release_year]]</f>
        <v>7</v>
      </c>
      <c r="K1235" s="2" t="s">
        <v>29</v>
      </c>
      <c r="L1235" s="2" t="str">
        <f>_xlfn.XLOOKUP(Table1[[#This Row],[Rating]],Ratings!A$2:A$15,Ratings!B$2:B$15)</f>
        <v>Teen</v>
      </c>
      <c r="M1235" s="2" t="str">
        <f>_xlfn.XLOOKUP(Table1[[#This Row],[Rating Category]],Recommendation!A$2:A$6,Recommendation!B$2:B$6)</f>
        <v>Guidance</v>
      </c>
      <c r="N1235" s="2">
        <v>135</v>
      </c>
      <c r="O1235" s="2" t="str" cm="1">
        <f t="array" ref="O1235">_xlfn.IFS(Table1[[#This Row],[Duration]]&lt;90,"Short",Table1[[#This Row],[Duration]]&lt;180,"Medium",Table1[[#This Row],[Duration]]&lt;=240,"Long",TRUE,"Seasons")</f>
        <v>Medium</v>
      </c>
      <c r="P1235" s="3" t="s">
        <v>43</v>
      </c>
    </row>
    <row r="1236" spans="1:16" ht="42">
      <c r="A1236" s="2" t="s">
        <v>5617</v>
      </c>
      <c r="B1236" s="2" t="s">
        <v>0</v>
      </c>
      <c r="C1236" s="3" t="s">
        <v>5618</v>
      </c>
      <c r="D1236" s="3" t="s">
        <v>5619</v>
      </c>
      <c r="E1236" s="3" t="s">
        <v>5620</v>
      </c>
      <c r="F1236" s="3" t="s">
        <v>13</v>
      </c>
      <c r="G1236" s="7" t="s">
        <v>5621</v>
      </c>
      <c r="H1236" s="4">
        <v>2021</v>
      </c>
      <c r="I1236" s="2">
        <v>2020</v>
      </c>
      <c r="J1236" s="2">
        <f ca="1">YEAR(TODAY())-Table1[[#This Row],[Release_year]]</f>
        <v>6</v>
      </c>
      <c r="K1236" s="2" t="s">
        <v>7</v>
      </c>
      <c r="L1236" s="2" t="str">
        <f>_xlfn.XLOOKUP(Table1[[#This Row],[Rating]],Ratings!A$2:A$15,Ratings!B$2:B$15)</f>
        <v>Adult</v>
      </c>
      <c r="M1236" s="2" t="str">
        <f>_xlfn.XLOOKUP(Table1[[#This Row],[Rating Category]],Recommendation!A$2:A$6,Recommendation!B$2:B$6)</f>
        <v>Restricted</v>
      </c>
      <c r="N1236" s="2">
        <v>126</v>
      </c>
      <c r="O1236" s="2" t="str" cm="1">
        <f t="array" ref="O1236">_xlfn.IFS(Table1[[#This Row],[Duration]]&lt;90,"Short",Table1[[#This Row],[Duration]]&lt;180,"Medium",Table1[[#This Row],[Duration]]&lt;=240,"Long",TRUE,"Seasons")</f>
        <v>Medium</v>
      </c>
      <c r="P1236" s="3" t="s">
        <v>1133</v>
      </c>
    </row>
    <row r="1237" spans="1:16" ht="70">
      <c r="A1237" s="2" t="s">
        <v>5622</v>
      </c>
      <c r="B1237" s="2" t="s">
        <v>0</v>
      </c>
      <c r="C1237" s="3" t="s">
        <v>5623</v>
      </c>
      <c r="D1237" s="3" t="s">
        <v>5624</v>
      </c>
      <c r="E1237" s="3" t="s">
        <v>5625</v>
      </c>
      <c r="F1237" s="3" t="s">
        <v>13</v>
      </c>
      <c r="G1237" s="7" t="s">
        <v>5621</v>
      </c>
      <c r="H1237" s="4">
        <v>2021</v>
      </c>
      <c r="I1237" s="2">
        <v>2015</v>
      </c>
      <c r="J1237" s="2">
        <f ca="1">YEAR(TODAY())-Table1[[#This Row],[Release_year]]</f>
        <v>11</v>
      </c>
      <c r="K1237" s="2" t="s">
        <v>29</v>
      </c>
      <c r="L1237" s="2" t="str">
        <f>_xlfn.XLOOKUP(Table1[[#This Row],[Rating]],Ratings!A$2:A$15,Ratings!B$2:B$15)</f>
        <v>Teen</v>
      </c>
      <c r="M1237" s="2" t="str">
        <f>_xlfn.XLOOKUP(Table1[[#This Row],[Rating Category]],Recommendation!A$2:A$6,Recommendation!B$2:B$6)</f>
        <v>Guidance</v>
      </c>
      <c r="N1237" s="2">
        <v>164</v>
      </c>
      <c r="O1237" s="2" t="str" cm="1">
        <f t="array" ref="O1237">_xlfn.IFS(Table1[[#This Row],[Duration]]&lt;90,"Short",Table1[[#This Row],[Duration]]&lt;180,"Medium",Table1[[#This Row],[Duration]]&lt;=240,"Long",TRUE,"Seasons")</f>
        <v>Medium</v>
      </c>
      <c r="P1237" s="3" t="s">
        <v>90</v>
      </c>
    </row>
    <row r="1238" spans="1:16" ht="56">
      <c r="A1238" s="2" t="s">
        <v>5626</v>
      </c>
      <c r="B1238" s="2" t="s">
        <v>0</v>
      </c>
      <c r="C1238" s="3" t="s">
        <v>5627</v>
      </c>
      <c r="D1238" s="3" t="s">
        <v>5624</v>
      </c>
      <c r="E1238" s="3" t="s">
        <v>5628</v>
      </c>
      <c r="F1238" s="3" t="s">
        <v>13</v>
      </c>
      <c r="G1238" s="7" t="s">
        <v>5621</v>
      </c>
      <c r="H1238" s="4">
        <v>2021</v>
      </c>
      <c r="I1238" s="2">
        <v>2006</v>
      </c>
      <c r="J1238" s="2">
        <f ca="1">YEAR(TODAY())-Table1[[#This Row],[Release_year]]</f>
        <v>20</v>
      </c>
      <c r="K1238" s="2" t="s">
        <v>29</v>
      </c>
      <c r="L1238" s="2" t="str">
        <f>_xlfn.XLOOKUP(Table1[[#This Row],[Rating]],Ratings!A$2:A$15,Ratings!B$2:B$15)</f>
        <v>Teen</v>
      </c>
      <c r="M1238" s="2" t="str">
        <f>_xlfn.XLOOKUP(Table1[[#This Row],[Rating Category]],Recommendation!A$2:A$6,Recommendation!B$2:B$6)</f>
        <v>Guidance</v>
      </c>
      <c r="N1238" s="2">
        <v>166</v>
      </c>
      <c r="O1238" s="2" t="str" cm="1">
        <f t="array" ref="O1238">_xlfn.IFS(Table1[[#This Row],[Duration]]&lt;90,"Short",Table1[[#This Row],[Duration]]&lt;180,"Medium",Table1[[#This Row],[Duration]]&lt;=240,"Long",TRUE,"Seasons")</f>
        <v>Medium</v>
      </c>
      <c r="P1238" s="3" t="s">
        <v>218</v>
      </c>
    </row>
    <row r="1239" spans="1:16" ht="42">
      <c r="A1239" s="2" t="s">
        <v>5630</v>
      </c>
      <c r="B1239" s="2" t="s">
        <v>0</v>
      </c>
      <c r="C1239" s="3" t="s">
        <v>5631</v>
      </c>
      <c r="D1239" s="3" t="s">
        <v>5632</v>
      </c>
      <c r="E1239" s="3" t="s">
        <v>5633</v>
      </c>
      <c r="F1239" s="3" t="s">
        <v>13</v>
      </c>
      <c r="G1239" s="7" t="s">
        <v>5629</v>
      </c>
      <c r="H1239" s="4">
        <v>2021</v>
      </c>
      <c r="I1239" s="2">
        <v>2020</v>
      </c>
      <c r="J1239" s="2">
        <f ca="1">YEAR(TODAY())-Table1[[#This Row],[Release_year]]</f>
        <v>6</v>
      </c>
      <c r="K1239" s="2" t="s">
        <v>7</v>
      </c>
      <c r="L1239" s="2" t="str">
        <f>_xlfn.XLOOKUP(Table1[[#This Row],[Rating]],Ratings!A$2:A$15,Ratings!B$2:B$15)</f>
        <v>Adult</v>
      </c>
      <c r="M1239" s="2" t="str">
        <f>_xlfn.XLOOKUP(Table1[[#This Row],[Rating Category]],Recommendation!A$2:A$6,Recommendation!B$2:B$6)</f>
        <v>Restricted</v>
      </c>
      <c r="N1239" s="2">
        <v>94</v>
      </c>
      <c r="O1239" s="2" t="str" cm="1">
        <f t="array" ref="O1239">_xlfn.IFS(Table1[[#This Row],[Duration]]&lt;90,"Short",Table1[[#This Row],[Duration]]&lt;180,"Medium",Table1[[#This Row],[Duration]]&lt;=240,"Long",TRUE,"Seasons")</f>
        <v>Medium</v>
      </c>
      <c r="P1239" s="3" t="s">
        <v>583</v>
      </c>
    </row>
    <row r="1240" spans="1:16" ht="70">
      <c r="A1240" s="2" t="s">
        <v>5634</v>
      </c>
      <c r="B1240" s="2" t="s">
        <v>0</v>
      </c>
      <c r="C1240" s="3" t="s">
        <v>5635</v>
      </c>
      <c r="D1240" s="3" t="s">
        <v>5636</v>
      </c>
      <c r="E1240" s="3" t="s">
        <v>5637</v>
      </c>
      <c r="F1240" s="3" t="s">
        <v>5638</v>
      </c>
      <c r="G1240" s="7" t="s">
        <v>5629</v>
      </c>
      <c r="H1240" s="4">
        <v>2021</v>
      </c>
      <c r="I1240" s="2">
        <v>2020</v>
      </c>
      <c r="J1240" s="2">
        <f ca="1">YEAR(TODAY())-Table1[[#This Row],[Release_year]]</f>
        <v>6</v>
      </c>
      <c r="K1240" s="2" t="s">
        <v>7</v>
      </c>
      <c r="L1240" s="2" t="str">
        <f>_xlfn.XLOOKUP(Table1[[#This Row],[Rating]],Ratings!A$2:A$15,Ratings!B$2:B$15)</f>
        <v>Adult</v>
      </c>
      <c r="M1240" s="2" t="str">
        <f>_xlfn.XLOOKUP(Table1[[#This Row],[Rating Category]],Recommendation!A$2:A$6,Recommendation!B$2:B$6)</f>
        <v>Restricted</v>
      </c>
      <c r="N1240" s="2">
        <v>92</v>
      </c>
      <c r="O1240" s="2" t="str" cm="1">
        <f t="array" ref="O1240">_xlfn.IFS(Table1[[#This Row],[Duration]]&lt;90,"Short",Table1[[#This Row],[Duration]]&lt;180,"Medium",Table1[[#This Row],[Duration]]&lt;=240,"Long",TRUE,"Seasons")</f>
        <v>Medium</v>
      </c>
      <c r="P1240" s="3" t="s">
        <v>23</v>
      </c>
    </row>
    <row r="1241" spans="1:16" ht="14">
      <c r="A1241" s="2" t="s">
        <v>5639</v>
      </c>
      <c r="B1241" s="2" t="s">
        <v>0</v>
      </c>
      <c r="C1241" s="3" t="s">
        <v>5640</v>
      </c>
      <c r="D1241" s="3" t="s">
        <v>5641</v>
      </c>
      <c r="E1241" s="3" t="s">
        <v>5642</v>
      </c>
      <c r="F1241" s="3" t="s">
        <v>1</v>
      </c>
      <c r="G1241" s="7" t="s">
        <v>5643</v>
      </c>
      <c r="H1241" s="4">
        <v>2021</v>
      </c>
      <c r="I1241" s="2">
        <v>2020</v>
      </c>
      <c r="J1241" s="2">
        <f ca="1">YEAR(TODAY())-Table1[[#This Row],[Release_year]]</f>
        <v>6</v>
      </c>
      <c r="K1241" s="2" t="s">
        <v>7</v>
      </c>
      <c r="L1241" s="2" t="str">
        <f>_xlfn.XLOOKUP(Table1[[#This Row],[Rating]],Ratings!A$2:A$15,Ratings!B$2:B$15)</f>
        <v>Adult</v>
      </c>
      <c r="M1241" s="2" t="str">
        <f>_xlfn.XLOOKUP(Table1[[#This Row],[Rating Category]],Recommendation!A$2:A$6,Recommendation!B$2:B$6)</f>
        <v>Restricted</v>
      </c>
      <c r="N1241" s="2">
        <v>52</v>
      </c>
      <c r="O1241" s="2" t="str" cm="1">
        <f t="array" ref="O1241">_xlfn.IFS(Table1[[#This Row],[Duration]]&lt;90,"Short",Table1[[#This Row],[Duration]]&lt;180,"Medium",Table1[[#This Row],[Duration]]&lt;=240,"Long",TRUE,"Seasons")</f>
        <v>Short</v>
      </c>
      <c r="P1241" s="3" t="s">
        <v>683</v>
      </c>
    </row>
    <row r="1242" spans="1:16" ht="70">
      <c r="A1242" s="2" t="s">
        <v>5644</v>
      </c>
      <c r="B1242" s="2" t="s">
        <v>0</v>
      </c>
      <c r="C1242" s="3" t="s">
        <v>5645</v>
      </c>
      <c r="D1242" s="3" t="s">
        <v>5646</v>
      </c>
      <c r="E1242" s="3" t="s">
        <v>5647</v>
      </c>
      <c r="F1242" s="3" t="s">
        <v>13</v>
      </c>
      <c r="G1242" s="7" t="s">
        <v>5648</v>
      </c>
      <c r="H1242" s="4">
        <v>2021</v>
      </c>
      <c r="I1242" s="2">
        <v>2020</v>
      </c>
      <c r="J1242" s="2">
        <f ca="1">YEAR(TODAY())-Table1[[#This Row],[Release_year]]</f>
        <v>6</v>
      </c>
      <c r="K1242" s="2" t="s">
        <v>29</v>
      </c>
      <c r="L1242" s="2" t="str">
        <f>_xlfn.XLOOKUP(Table1[[#This Row],[Rating]],Ratings!A$2:A$15,Ratings!B$2:B$15)</f>
        <v>Teen</v>
      </c>
      <c r="M1242" s="2" t="str">
        <f>_xlfn.XLOOKUP(Table1[[#This Row],[Rating Category]],Recommendation!A$2:A$6,Recommendation!B$2:B$6)</f>
        <v>Guidance</v>
      </c>
      <c r="N1242" s="2">
        <v>112</v>
      </c>
      <c r="O1242" s="2" t="str" cm="1">
        <f t="array" ref="O1242">_xlfn.IFS(Table1[[#This Row],[Duration]]&lt;90,"Short",Table1[[#This Row],[Duration]]&lt;180,"Medium",Table1[[#This Row],[Duration]]&lt;=240,"Long",TRUE,"Seasons")</f>
        <v>Medium</v>
      </c>
      <c r="P1242" s="3" t="s">
        <v>23</v>
      </c>
    </row>
    <row r="1243" spans="1:16" ht="56">
      <c r="A1243" s="2" t="s">
        <v>5649</v>
      </c>
      <c r="B1243" s="2" t="s">
        <v>0</v>
      </c>
      <c r="C1243" s="3" t="s">
        <v>5650</v>
      </c>
      <c r="D1243" s="3" t="s">
        <v>5651</v>
      </c>
      <c r="E1243" s="3" t="s">
        <v>5652</v>
      </c>
      <c r="F1243" s="3" t="s">
        <v>132</v>
      </c>
      <c r="G1243" s="7" t="s">
        <v>5648</v>
      </c>
      <c r="H1243" s="4">
        <v>2021</v>
      </c>
      <c r="I1243" s="2">
        <v>2017</v>
      </c>
      <c r="J1243" s="2">
        <f ca="1">YEAR(TODAY())-Table1[[#This Row],[Release_year]]</f>
        <v>9</v>
      </c>
      <c r="K1243" s="2" t="s">
        <v>45</v>
      </c>
      <c r="L1243" s="2" t="str">
        <f>_xlfn.XLOOKUP(Table1[[#This Row],[Rating]],Ratings!A$2:A$15,Ratings!B$2:B$15)</f>
        <v>Family</v>
      </c>
      <c r="M1243" s="2" t="str">
        <f>_xlfn.XLOOKUP(Table1[[#This Row],[Rating Category]],Recommendation!A$2:A$6,Recommendation!B$2:B$6)</f>
        <v>Guidance</v>
      </c>
      <c r="N1243" s="2">
        <v>90</v>
      </c>
      <c r="O1243" s="2" t="str" cm="1">
        <f t="array" ref="O1243">_xlfn.IFS(Table1[[#This Row],[Duration]]&lt;90,"Short",Table1[[#This Row],[Duration]]&lt;180,"Medium",Table1[[#This Row],[Duration]]&lt;=240,"Long",TRUE,"Seasons")</f>
        <v>Medium</v>
      </c>
      <c r="P1243" s="3" t="s">
        <v>63</v>
      </c>
    </row>
    <row r="1244" spans="1:16" ht="42">
      <c r="A1244" s="2" t="s">
        <v>5654</v>
      </c>
      <c r="B1244" s="2" t="s">
        <v>0</v>
      </c>
      <c r="C1244" s="3" t="s">
        <v>5655</v>
      </c>
      <c r="D1244" s="3" t="s">
        <v>5656</v>
      </c>
      <c r="E1244" s="3" t="s">
        <v>5657</v>
      </c>
      <c r="F1244" s="3" t="s">
        <v>1</v>
      </c>
      <c r="G1244" s="7" t="s">
        <v>5653</v>
      </c>
      <c r="H1244" s="4">
        <v>2021</v>
      </c>
      <c r="I1244" s="2">
        <v>2017</v>
      </c>
      <c r="J1244" s="2">
        <f ca="1">YEAR(TODAY())-Table1[[#This Row],[Release_year]]</f>
        <v>9</v>
      </c>
      <c r="K1244" s="2" t="s">
        <v>124</v>
      </c>
      <c r="L1244" s="2" t="str">
        <f>_xlfn.XLOOKUP(Table1[[#This Row],[Rating]],Ratings!A$2:A$15,Ratings!B$2:B$15)</f>
        <v>Adult</v>
      </c>
      <c r="M1244" s="2" t="str">
        <f>_xlfn.XLOOKUP(Table1[[#This Row],[Rating Category]],Recommendation!A$2:A$6,Recommendation!B$2:B$6)</f>
        <v>Restricted</v>
      </c>
      <c r="N1244" s="2">
        <v>101</v>
      </c>
      <c r="O1244" s="2" t="str" cm="1">
        <f t="array" ref="O1244">_xlfn.IFS(Table1[[#This Row],[Duration]]&lt;90,"Short",Table1[[#This Row],[Duration]]&lt;180,"Medium",Table1[[#This Row],[Duration]]&lt;=240,"Long",TRUE,"Seasons")</f>
        <v>Medium</v>
      </c>
      <c r="P1244" s="3" t="s">
        <v>922</v>
      </c>
    </row>
    <row r="1245" spans="1:16" ht="42">
      <c r="A1245" s="2" t="s">
        <v>5658</v>
      </c>
      <c r="B1245" s="2" t="s">
        <v>0</v>
      </c>
      <c r="C1245" s="3" t="s">
        <v>5659</v>
      </c>
      <c r="D1245" s="3" t="s">
        <v>5660</v>
      </c>
      <c r="E1245" s="3" t="s">
        <v>5661</v>
      </c>
      <c r="F1245" s="3" t="s">
        <v>132</v>
      </c>
      <c r="G1245" s="7" t="s">
        <v>5662</v>
      </c>
      <c r="H1245" s="4">
        <v>2021</v>
      </c>
      <c r="I1245" s="2">
        <v>2019</v>
      </c>
      <c r="J1245" s="2">
        <f ca="1">YEAR(TODAY())-Table1[[#This Row],[Release_year]]</f>
        <v>7</v>
      </c>
      <c r="K1245" s="2" t="s">
        <v>7</v>
      </c>
      <c r="L1245" s="2" t="str">
        <f>_xlfn.XLOOKUP(Table1[[#This Row],[Rating]],Ratings!A$2:A$15,Ratings!B$2:B$15)</f>
        <v>Adult</v>
      </c>
      <c r="M1245" s="2" t="str">
        <f>_xlfn.XLOOKUP(Table1[[#This Row],[Rating Category]],Recommendation!A$2:A$6,Recommendation!B$2:B$6)</f>
        <v>Restricted</v>
      </c>
      <c r="N1245" s="2">
        <v>84</v>
      </c>
      <c r="O1245" s="2" t="str" cm="1">
        <f t="array" ref="O1245">_xlfn.IFS(Table1[[#This Row],[Duration]]&lt;90,"Short",Table1[[#This Row],[Duration]]&lt;180,"Medium",Table1[[#This Row],[Duration]]&lt;=240,"Long",TRUE,"Seasons")</f>
        <v>Short</v>
      </c>
      <c r="P1245" s="3" t="s">
        <v>43</v>
      </c>
    </row>
    <row r="1246" spans="1:16" ht="42">
      <c r="A1246" s="2" t="s">
        <v>5664</v>
      </c>
      <c r="B1246" s="2" t="s">
        <v>0</v>
      </c>
      <c r="C1246" s="3" t="s">
        <v>5665</v>
      </c>
      <c r="D1246" s="3" t="s">
        <v>5666</v>
      </c>
      <c r="E1246" s="3" t="s">
        <v>5667</v>
      </c>
      <c r="F1246" s="3" t="s">
        <v>13</v>
      </c>
      <c r="G1246" s="7" t="s">
        <v>5663</v>
      </c>
      <c r="H1246" s="4">
        <v>2021</v>
      </c>
      <c r="I1246" s="2">
        <v>2020</v>
      </c>
      <c r="J1246" s="2">
        <f ca="1">YEAR(TODAY())-Table1[[#This Row],[Release_year]]</f>
        <v>6</v>
      </c>
      <c r="K1246" s="2" t="s">
        <v>7</v>
      </c>
      <c r="L1246" s="2" t="str">
        <f>_xlfn.XLOOKUP(Table1[[#This Row],[Rating]],Ratings!A$2:A$15,Ratings!B$2:B$15)</f>
        <v>Adult</v>
      </c>
      <c r="M1246" s="2" t="str">
        <f>_xlfn.XLOOKUP(Table1[[#This Row],[Rating Category]],Recommendation!A$2:A$6,Recommendation!B$2:B$6)</f>
        <v>Restricted</v>
      </c>
      <c r="N1246" s="2">
        <v>112</v>
      </c>
      <c r="O1246" s="2" t="str" cm="1">
        <f t="array" ref="O1246">_xlfn.IFS(Table1[[#This Row],[Duration]]&lt;90,"Short",Table1[[#This Row],[Duration]]&lt;180,"Medium",Table1[[#This Row],[Duration]]&lt;=240,"Long",TRUE,"Seasons")</f>
        <v>Medium</v>
      </c>
      <c r="P1246" s="3" t="s">
        <v>192</v>
      </c>
    </row>
    <row r="1247" spans="1:16" ht="56">
      <c r="A1247" s="2" t="s">
        <v>5668</v>
      </c>
      <c r="B1247" s="2" t="s">
        <v>0</v>
      </c>
      <c r="C1247" s="3" t="s">
        <v>5669</v>
      </c>
      <c r="D1247" s="3" t="s">
        <v>1153</v>
      </c>
      <c r="E1247" s="3" t="s">
        <v>5670</v>
      </c>
      <c r="F1247" s="3" t="s">
        <v>5671</v>
      </c>
      <c r="G1247" s="7" t="s">
        <v>5663</v>
      </c>
      <c r="H1247" s="4">
        <v>2021</v>
      </c>
      <c r="I1247" s="2">
        <v>1997</v>
      </c>
      <c r="J1247" s="2">
        <f ca="1">YEAR(TODAY())-Table1[[#This Row],[Release_year]]</f>
        <v>29</v>
      </c>
      <c r="K1247" s="2" t="s">
        <v>29</v>
      </c>
      <c r="L1247" s="2" t="str">
        <f>_xlfn.XLOOKUP(Table1[[#This Row],[Rating]],Ratings!A$2:A$15,Ratings!B$2:B$15)</f>
        <v>Teen</v>
      </c>
      <c r="M1247" s="2" t="str">
        <f>_xlfn.XLOOKUP(Table1[[#This Row],[Rating Category]],Recommendation!A$2:A$6,Recommendation!B$2:B$6)</f>
        <v>Guidance</v>
      </c>
      <c r="N1247" s="2">
        <v>136</v>
      </c>
      <c r="O1247" s="2" t="str" cm="1">
        <f t="array" ref="O1247">_xlfn.IFS(Table1[[#This Row],[Duration]]&lt;90,"Short",Table1[[#This Row],[Duration]]&lt;180,"Medium",Table1[[#This Row],[Duration]]&lt;=240,"Long",TRUE,"Seasons")</f>
        <v>Medium</v>
      </c>
      <c r="P1247" s="3" t="s">
        <v>43</v>
      </c>
    </row>
    <row r="1248" spans="1:16" ht="84">
      <c r="A1248" s="2" t="s">
        <v>5672</v>
      </c>
      <c r="B1248" s="2" t="s">
        <v>0</v>
      </c>
      <c r="C1248" s="3" t="s">
        <v>5673</v>
      </c>
      <c r="D1248" s="3" t="s">
        <v>5674</v>
      </c>
      <c r="E1248" s="3" t="s">
        <v>5675</v>
      </c>
      <c r="F1248" s="3" t="s">
        <v>1</v>
      </c>
      <c r="G1248" s="7" t="s">
        <v>5663</v>
      </c>
      <c r="H1248" s="4">
        <v>2021</v>
      </c>
      <c r="I1248" s="2">
        <v>2020</v>
      </c>
      <c r="J1248" s="2">
        <f ca="1">YEAR(TODAY())-Table1[[#This Row],[Release_year]]</f>
        <v>6</v>
      </c>
      <c r="K1248" s="2" t="s">
        <v>181</v>
      </c>
      <c r="L1248" s="2" t="str">
        <f>_xlfn.XLOOKUP(Table1[[#This Row],[Rating]],Ratings!A$2:A$15,Ratings!B$2:B$15)</f>
        <v>Family</v>
      </c>
      <c r="M1248" s="2" t="str">
        <f>_xlfn.XLOOKUP(Table1[[#This Row],[Rating Category]],Recommendation!A$2:A$6,Recommendation!B$2:B$6)</f>
        <v>Guidance</v>
      </c>
      <c r="N1248" s="2">
        <v>110</v>
      </c>
      <c r="O1248" s="2" t="str" cm="1">
        <f t="array" ref="O1248">_xlfn.IFS(Table1[[#This Row],[Duration]]&lt;90,"Short",Table1[[#This Row],[Duration]]&lt;180,"Medium",Table1[[#This Row],[Duration]]&lt;=240,"Long",TRUE,"Seasons")</f>
        <v>Medium</v>
      </c>
      <c r="P1248" s="3" t="s">
        <v>863</v>
      </c>
    </row>
    <row r="1249" spans="1:16" ht="70">
      <c r="A1249" s="2" t="s">
        <v>5676</v>
      </c>
      <c r="B1249" s="2" t="s">
        <v>0</v>
      </c>
      <c r="C1249" s="3" t="s">
        <v>5677</v>
      </c>
      <c r="D1249" s="3" t="s">
        <v>5678</v>
      </c>
      <c r="E1249" s="3" t="s">
        <v>5679</v>
      </c>
      <c r="F1249" s="3" t="s">
        <v>215</v>
      </c>
      <c r="G1249" s="7" t="s">
        <v>5663</v>
      </c>
      <c r="H1249" s="4">
        <v>2021</v>
      </c>
      <c r="I1249" s="2">
        <v>2020</v>
      </c>
      <c r="J1249" s="2">
        <f ca="1">YEAR(TODAY())-Table1[[#This Row],[Release_year]]</f>
        <v>6</v>
      </c>
      <c r="K1249" s="2" t="s">
        <v>7</v>
      </c>
      <c r="L1249" s="2" t="str">
        <f>_xlfn.XLOOKUP(Table1[[#This Row],[Rating]],Ratings!A$2:A$15,Ratings!B$2:B$15)</f>
        <v>Adult</v>
      </c>
      <c r="M1249" s="2" t="str">
        <f>_xlfn.XLOOKUP(Table1[[#This Row],[Rating Category]],Recommendation!A$2:A$6,Recommendation!B$2:B$6)</f>
        <v>Restricted</v>
      </c>
      <c r="N1249" s="2">
        <v>93</v>
      </c>
      <c r="O1249" s="2" t="str" cm="1">
        <f t="array" ref="O1249">_xlfn.IFS(Table1[[#This Row],[Duration]]&lt;90,"Short",Table1[[#This Row],[Duration]]&lt;180,"Medium",Table1[[#This Row],[Duration]]&lt;=240,"Long",TRUE,"Seasons")</f>
        <v>Medium</v>
      </c>
      <c r="P1249" s="3" t="s">
        <v>90</v>
      </c>
    </row>
    <row r="1250" spans="1:16" ht="56">
      <c r="A1250" s="2" t="s">
        <v>5680</v>
      </c>
      <c r="B1250" s="2" t="s">
        <v>0</v>
      </c>
      <c r="C1250" s="3" t="s">
        <v>5681</v>
      </c>
      <c r="D1250" s="3" t="s">
        <v>2186</v>
      </c>
      <c r="E1250" s="3" t="s">
        <v>5682</v>
      </c>
      <c r="F1250" s="3" t="s">
        <v>53</v>
      </c>
      <c r="G1250" s="7" t="s">
        <v>5663</v>
      </c>
      <c r="H1250" s="4">
        <v>2021</v>
      </c>
      <c r="I1250" s="2">
        <v>2020</v>
      </c>
      <c r="J1250" s="2">
        <f ca="1">YEAR(TODAY())-Table1[[#This Row],[Release_year]]</f>
        <v>6</v>
      </c>
      <c r="K1250" s="2" t="s">
        <v>7</v>
      </c>
      <c r="L1250" s="2" t="str">
        <f>_xlfn.XLOOKUP(Table1[[#This Row],[Rating]],Ratings!A$2:A$15,Ratings!B$2:B$15)</f>
        <v>Adult</v>
      </c>
      <c r="M1250" s="2" t="str">
        <f>_xlfn.XLOOKUP(Table1[[#This Row],[Rating Category]],Recommendation!A$2:A$6,Recommendation!B$2:B$6)</f>
        <v>Restricted</v>
      </c>
      <c r="N1250" s="2">
        <v>90</v>
      </c>
      <c r="O1250" s="2" t="str" cm="1">
        <f t="array" ref="O1250">_xlfn.IFS(Table1[[#This Row],[Duration]]&lt;90,"Short",Table1[[#This Row],[Duration]]&lt;180,"Medium",Table1[[#This Row],[Duration]]&lt;=240,"Long",TRUE,"Seasons")</f>
        <v>Medium</v>
      </c>
      <c r="P1250" s="3" t="s">
        <v>218</v>
      </c>
    </row>
    <row r="1251" spans="1:16" ht="42">
      <c r="A1251" s="2" t="s">
        <v>5683</v>
      </c>
      <c r="B1251" s="2" t="s">
        <v>0</v>
      </c>
      <c r="C1251" s="3" t="s">
        <v>5684</v>
      </c>
      <c r="D1251" s="3" t="s">
        <v>1153</v>
      </c>
      <c r="E1251" s="3" t="s">
        <v>5685</v>
      </c>
      <c r="F1251" s="3" t="s">
        <v>5686</v>
      </c>
      <c r="G1251" s="7" t="s">
        <v>5663</v>
      </c>
      <c r="H1251" s="4">
        <v>2021</v>
      </c>
      <c r="I1251" s="2">
        <v>1994</v>
      </c>
      <c r="J1251" s="2">
        <f ca="1">YEAR(TODAY())-Table1[[#This Row],[Release_year]]</f>
        <v>32</v>
      </c>
      <c r="K1251" s="2" t="s">
        <v>29</v>
      </c>
      <c r="L1251" s="2" t="str">
        <f>_xlfn.XLOOKUP(Table1[[#This Row],[Rating]],Ratings!A$2:A$15,Ratings!B$2:B$15)</f>
        <v>Teen</v>
      </c>
      <c r="M1251" s="2" t="str">
        <f>_xlfn.XLOOKUP(Table1[[#This Row],[Rating Category]],Recommendation!A$2:A$6,Recommendation!B$2:B$6)</f>
        <v>Guidance</v>
      </c>
      <c r="N1251" s="2">
        <v>130</v>
      </c>
      <c r="O1251" s="2" t="str" cm="1">
        <f t="array" ref="O1251">_xlfn.IFS(Table1[[#This Row],[Duration]]&lt;90,"Short",Table1[[#This Row],[Duration]]&lt;180,"Medium",Table1[[#This Row],[Duration]]&lt;=240,"Long",TRUE,"Seasons")</f>
        <v>Medium</v>
      </c>
      <c r="P1251" s="3" t="s">
        <v>43</v>
      </c>
    </row>
    <row r="1252" spans="1:16" ht="42">
      <c r="A1252" s="2" t="s">
        <v>5687</v>
      </c>
      <c r="B1252" s="2" t="s">
        <v>0</v>
      </c>
      <c r="C1252" s="3" t="s">
        <v>5688</v>
      </c>
      <c r="D1252" s="3" t="s">
        <v>5689</v>
      </c>
      <c r="E1252" s="3" t="s">
        <v>5690</v>
      </c>
      <c r="F1252" s="3" t="s">
        <v>5691</v>
      </c>
      <c r="G1252" s="7" t="s">
        <v>5663</v>
      </c>
      <c r="H1252" s="4">
        <v>2021</v>
      </c>
      <c r="I1252" s="2">
        <v>2020</v>
      </c>
      <c r="J1252" s="2">
        <f ca="1">YEAR(TODAY())-Table1[[#This Row],[Release_year]]</f>
        <v>6</v>
      </c>
      <c r="K1252" s="2" t="s">
        <v>7</v>
      </c>
      <c r="L1252" s="2" t="str">
        <f>_xlfn.XLOOKUP(Table1[[#This Row],[Rating]],Ratings!A$2:A$15,Ratings!B$2:B$15)</f>
        <v>Adult</v>
      </c>
      <c r="M1252" s="2" t="str">
        <f>_xlfn.XLOOKUP(Table1[[#This Row],[Rating Category]],Recommendation!A$2:A$6,Recommendation!B$2:B$6)</f>
        <v>Restricted</v>
      </c>
      <c r="N1252" s="2">
        <v>128</v>
      </c>
      <c r="O1252" s="2" t="str" cm="1">
        <f t="array" ref="O1252">_xlfn.IFS(Table1[[#This Row],[Duration]]&lt;90,"Short",Table1[[#This Row],[Duration]]&lt;180,"Medium",Table1[[#This Row],[Duration]]&lt;=240,"Long",TRUE,"Seasons")</f>
        <v>Medium</v>
      </c>
      <c r="P1252" s="3" t="s">
        <v>89</v>
      </c>
    </row>
    <row r="1253" spans="1:16" ht="70">
      <c r="A1253" s="2" t="s">
        <v>5692</v>
      </c>
      <c r="B1253" s="2" t="s">
        <v>0</v>
      </c>
      <c r="C1253" s="3" t="s">
        <v>5693</v>
      </c>
      <c r="D1253" s="3" t="s">
        <v>5694</v>
      </c>
      <c r="E1253" s="3" t="s">
        <v>5695</v>
      </c>
      <c r="F1253" s="3" t="s">
        <v>139</v>
      </c>
      <c r="G1253" s="7" t="s">
        <v>5696</v>
      </c>
      <c r="H1253" s="4">
        <v>2021</v>
      </c>
      <c r="I1253" s="2">
        <v>2020</v>
      </c>
      <c r="J1253" s="2">
        <f ca="1">YEAR(TODAY())-Table1[[#This Row],[Release_year]]</f>
        <v>6</v>
      </c>
      <c r="K1253" s="2" t="s">
        <v>45</v>
      </c>
      <c r="L1253" s="2" t="str">
        <f>_xlfn.XLOOKUP(Table1[[#This Row],[Rating]],Ratings!A$2:A$15,Ratings!B$2:B$15)</f>
        <v>Family</v>
      </c>
      <c r="M1253" s="2" t="str">
        <f>_xlfn.XLOOKUP(Table1[[#This Row],[Rating Category]],Recommendation!A$2:A$6,Recommendation!B$2:B$6)</f>
        <v>Guidance</v>
      </c>
      <c r="N1253" s="2">
        <v>104</v>
      </c>
      <c r="O1253" s="2" t="str" cm="1">
        <f t="array" ref="O1253">_xlfn.IFS(Table1[[#This Row],[Duration]]&lt;90,"Short",Table1[[#This Row],[Duration]]&lt;180,"Medium",Table1[[#This Row],[Duration]]&lt;=240,"Long",TRUE,"Seasons")</f>
        <v>Medium</v>
      </c>
      <c r="P1253" s="3" t="s">
        <v>1003</v>
      </c>
    </row>
    <row r="1254" spans="1:16" ht="56">
      <c r="A1254" s="2" t="s">
        <v>5697</v>
      </c>
      <c r="B1254" s="2" t="s">
        <v>0</v>
      </c>
      <c r="C1254" s="3" t="s">
        <v>5698</v>
      </c>
      <c r="D1254" s="3" t="s">
        <v>1153</v>
      </c>
      <c r="E1254" s="3" t="s">
        <v>5699</v>
      </c>
      <c r="F1254" s="3" t="s">
        <v>5700</v>
      </c>
      <c r="G1254" s="7" t="s">
        <v>5696</v>
      </c>
      <c r="H1254" s="4">
        <v>2021</v>
      </c>
      <c r="I1254" s="2">
        <v>1979</v>
      </c>
      <c r="J1254" s="2">
        <f ca="1">YEAR(TODAY())-Table1[[#This Row],[Release_year]]</f>
        <v>47</v>
      </c>
      <c r="K1254" s="2" t="s">
        <v>7</v>
      </c>
      <c r="L1254" s="2" t="str">
        <f>_xlfn.XLOOKUP(Table1[[#This Row],[Rating]],Ratings!A$2:A$15,Ratings!B$2:B$15)</f>
        <v>Adult</v>
      </c>
      <c r="M1254" s="2" t="str">
        <f>_xlfn.XLOOKUP(Table1[[#This Row],[Rating Category]],Recommendation!A$2:A$6,Recommendation!B$2:B$6)</f>
        <v>Restricted</v>
      </c>
      <c r="N1254" s="2">
        <v>131</v>
      </c>
      <c r="O1254" s="2" t="str" cm="1">
        <f t="array" ref="O1254">_xlfn.IFS(Table1[[#This Row],[Duration]]&lt;90,"Short",Table1[[#This Row],[Duration]]&lt;180,"Medium",Table1[[#This Row],[Duration]]&lt;=240,"Long",TRUE,"Seasons")</f>
        <v>Medium</v>
      </c>
      <c r="P1254" s="3" t="s">
        <v>765</v>
      </c>
    </row>
    <row r="1255" spans="1:16" ht="56">
      <c r="A1255" s="2" t="s">
        <v>5701</v>
      </c>
      <c r="B1255" s="2" t="s">
        <v>0</v>
      </c>
      <c r="C1255" s="3" t="s">
        <v>5702</v>
      </c>
      <c r="D1255" s="3" t="s">
        <v>1153</v>
      </c>
      <c r="E1255" s="3" t="s">
        <v>5703</v>
      </c>
      <c r="F1255" s="3" t="s">
        <v>5671</v>
      </c>
      <c r="G1255" s="7" t="s">
        <v>5696</v>
      </c>
      <c r="H1255" s="4">
        <v>2021</v>
      </c>
      <c r="I1255" s="2">
        <v>1989</v>
      </c>
      <c r="J1255" s="2">
        <f ca="1">YEAR(TODAY())-Table1[[#This Row],[Release_year]]</f>
        <v>37</v>
      </c>
      <c r="K1255" s="2" t="s">
        <v>7</v>
      </c>
      <c r="L1255" s="2" t="str">
        <f>_xlfn.XLOOKUP(Table1[[#This Row],[Rating]],Ratings!A$2:A$15,Ratings!B$2:B$15)</f>
        <v>Adult</v>
      </c>
      <c r="M1255" s="2" t="str">
        <f>_xlfn.XLOOKUP(Table1[[#This Row],[Rating Category]],Recommendation!A$2:A$6,Recommendation!B$2:B$6)</f>
        <v>Restricted</v>
      </c>
      <c r="N1255" s="2">
        <v>109</v>
      </c>
      <c r="O1255" s="2" t="str" cm="1">
        <f t="array" ref="O1255">_xlfn.IFS(Table1[[#This Row],[Duration]]&lt;90,"Short",Table1[[#This Row],[Duration]]&lt;180,"Medium",Table1[[#This Row],[Duration]]&lt;=240,"Long",TRUE,"Seasons")</f>
        <v>Medium</v>
      </c>
      <c r="P1255" s="3" t="s">
        <v>765</v>
      </c>
    </row>
    <row r="1256" spans="1:16" ht="42">
      <c r="A1256" s="2" t="s">
        <v>5704</v>
      </c>
      <c r="B1256" s="2" t="s">
        <v>0</v>
      </c>
      <c r="C1256" s="3" t="s">
        <v>5705</v>
      </c>
      <c r="D1256" s="3" t="s">
        <v>1153</v>
      </c>
      <c r="E1256" s="3" t="s">
        <v>5706</v>
      </c>
      <c r="F1256" s="3" t="s">
        <v>1155</v>
      </c>
      <c r="G1256" s="7" t="s">
        <v>5696</v>
      </c>
      <c r="H1256" s="4">
        <v>2021</v>
      </c>
      <c r="I1256" s="2">
        <v>1982</v>
      </c>
      <c r="J1256" s="2">
        <f ca="1">YEAR(TODAY())-Table1[[#This Row],[Release_year]]</f>
        <v>44</v>
      </c>
      <c r="K1256" s="2" t="s">
        <v>7</v>
      </c>
      <c r="L1256" s="2" t="str">
        <f>_xlfn.XLOOKUP(Table1[[#This Row],[Rating]],Ratings!A$2:A$15,Ratings!B$2:B$15)</f>
        <v>Adult</v>
      </c>
      <c r="M1256" s="2" t="str">
        <f>_xlfn.XLOOKUP(Table1[[#This Row],[Rating Category]],Recommendation!A$2:A$6,Recommendation!B$2:B$6)</f>
        <v>Restricted</v>
      </c>
      <c r="N1256" s="2">
        <v>129</v>
      </c>
      <c r="O1256" s="2" t="str" cm="1">
        <f t="array" ref="O1256">_xlfn.IFS(Table1[[#This Row],[Duration]]&lt;90,"Short",Table1[[#This Row],[Duration]]&lt;180,"Medium",Table1[[#This Row],[Duration]]&lt;=240,"Long",TRUE,"Seasons")</f>
        <v>Medium</v>
      </c>
      <c r="P1256" s="3" t="s">
        <v>656</v>
      </c>
    </row>
    <row r="1257" spans="1:16" ht="56">
      <c r="A1257" s="2" t="s">
        <v>5707</v>
      </c>
      <c r="B1257" s="2" t="s">
        <v>0</v>
      </c>
      <c r="C1257" s="3" t="s">
        <v>5708</v>
      </c>
      <c r="D1257" s="3" t="s">
        <v>1153</v>
      </c>
      <c r="E1257" s="3" t="s">
        <v>5709</v>
      </c>
      <c r="F1257" s="3" t="s">
        <v>1155</v>
      </c>
      <c r="G1257" s="7" t="s">
        <v>5696</v>
      </c>
      <c r="H1257" s="4">
        <v>2021</v>
      </c>
      <c r="I1257" s="2">
        <v>1958</v>
      </c>
      <c r="J1257" s="2">
        <f ca="1">YEAR(TODAY())-Table1[[#This Row],[Release_year]]</f>
        <v>68</v>
      </c>
      <c r="K1257" s="2" t="s">
        <v>29</v>
      </c>
      <c r="L1257" s="2" t="str">
        <f>_xlfn.XLOOKUP(Table1[[#This Row],[Rating]],Ratings!A$2:A$15,Ratings!B$2:B$15)</f>
        <v>Teen</v>
      </c>
      <c r="M1257" s="2" t="str">
        <f>_xlfn.XLOOKUP(Table1[[#This Row],[Rating Category]],Recommendation!A$2:A$6,Recommendation!B$2:B$6)</f>
        <v>Guidance</v>
      </c>
      <c r="N1257" s="2">
        <v>73</v>
      </c>
      <c r="O1257" s="2" t="str" cm="1">
        <f t="array" ref="O1257">_xlfn.IFS(Table1[[#This Row],[Duration]]&lt;90,"Short",Table1[[#This Row],[Duration]]&lt;180,"Medium",Table1[[#This Row],[Duration]]&lt;=240,"Long",TRUE,"Seasons")</f>
        <v>Short</v>
      </c>
      <c r="P1257" s="3" t="s">
        <v>765</v>
      </c>
    </row>
    <row r="1258" spans="1:16" ht="56">
      <c r="A1258" s="2" t="s">
        <v>5710</v>
      </c>
      <c r="B1258" s="2" t="s">
        <v>0</v>
      </c>
      <c r="C1258" s="3" t="s">
        <v>5711</v>
      </c>
      <c r="D1258" s="3" t="s">
        <v>1153</v>
      </c>
      <c r="E1258" s="3" t="s">
        <v>5712</v>
      </c>
      <c r="F1258" s="3" t="s">
        <v>1155</v>
      </c>
      <c r="G1258" s="7" t="s">
        <v>5696</v>
      </c>
      <c r="H1258" s="4">
        <v>2021</v>
      </c>
      <c r="I1258" s="2">
        <v>1956</v>
      </c>
      <c r="J1258" s="2">
        <f ca="1">YEAR(TODAY())-Table1[[#This Row],[Release_year]]</f>
        <v>70</v>
      </c>
      <c r="K1258" s="2" t="s">
        <v>29</v>
      </c>
      <c r="L1258" s="2" t="str">
        <f>_xlfn.XLOOKUP(Table1[[#This Row],[Rating]],Ratings!A$2:A$15,Ratings!B$2:B$15)</f>
        <v>Teen</v>
      </c>
      <c r="M1258" s="2" t="str">
        <f>_xlfn.XLOOKUP(Table1[[#This Row],[Rating Category]],Recommendation!A$2:A$6,Recommendation!B$2:B$6)</f>
        <v>Guidance</v>
      </c>
      <c r="N1258" s="2">
        <v>104</v>
      </c>
      <c r="O1258" s="2" t="str" cm="1">
        <f t="array" ref="O1258">_xlfn.IFS(Table1[[#This Row],[Duration]]&lt;90,"Short",Table1[[#This Row],[Duration]]&lt;180,"Medium",Table1[[#This Row],[Duration]]&lt;=240,"Long",TRUE,"Seasons")</f>
        <v>Medium</v>
      </c>
      <c r="P1258" s="3" t="s">
        <v>765</v>
      </c>
    </row>
    <row r="1259" spans="1:16" ht="42">
      <c r="A1259" s="2" t="s">
        <v>5713</v>
      </c>
      <c r="B1259" s="2" t="s">
        <v>0</v>
      </c>
      <c r="C1259" s="3" t="s">
        <v>5714</v>
      </c>
      <c r="D1259" s="3" t="s">
        <v>5613</v>
      </c>
      <c r="E1259" s="3" t="s">
        <v>5715</v>
      </c>
      <c r="F1259" s="3" t="s">
        <v>1500</v>
      </c>
      <c r="G1259" s="7" t="s">
        <v>5696</v>
      </c>
      <c r="H1259" s="4">
        <v>2021</v>
      </c>
      <c r="I1259" s="2">
        <v>2019</v>
      </c>
      <c r="J1259" s="2">
        <f ca="1">YEAR(TODAY())-Table1[[#This Row],[Release_year]]</f>
        <v>7</v>
      </c>
      <c r="K1259" s="2" t="s">
        <v>29</v>
      </c>
      <c r="L1259" s="2" t="str">
        <f>_xlfn.XLOOKUP(Table1[[#This Row],[Rating]],Ratings!A$2:A$15,Ratings!B$2:B$15)</f>
        <v>Teen</v>
      </c>
      <c r="M1259" s="2" t="str">
        <f>_xlfn.XLOOKUP(Table1[[#This Row],[Rating Category]],Recommendation!A$2:A$6,Recommendation!B$2:B$6)</f>
        <v>Guidance</v>
      </c>
      <c r="N1259" s="2">
        <v>114</v>
      </c>
      <c r="O1259" s="2" t="str" cm="1">
        <f t="array" ref="O1259">_xlfn.IFS(Table1[[#This Row],[Duration]]&lt;90,"Short",Table1[[#This Row],[Duration]]&lt;180,"Medium",Table1[[#This Row],[Duration]]&lt;=240,"Long",TRUE,"Seasons")</f>
        <v>Medium</v>
      </c>
      <c r="P1259" s="3" t="s">
        <v>56</v>
      </c>
    </row>
    <row r="1260" spans="1:16" ht="56">
      <c r="A1260" s="2" t="s">
        <v>5716</v>
      </c>
      <c r="B1260" s="2" t="s">
        <v>0</v>
      </c>
      <c r="C1260" s="3" t="s">
        <v>5717</v>
      </c>
      <c r="D1260" s="3" t="s">
        <v>5718</v>
      </c>
      <c r="E1260" s="3" t="s">
        <v>5719</v>
      </c>
      <c r="F1260" s="3" t="s">
        <v>1030</v>
      </c>
      <c r="G1260" s="7" t="s">
        <v>5696</v>
      </c>
      <c r="H1260" s="4">
        <v>2021</v>
      </c>
      <c r="I1260" s="2">
        <v>2020</v>
      </c>
      <c r="J1260" s="2">
        <f ca="1">YEAR(TODAY())-Table1[[#This Row],[Release_year]]</f>
        <v>6</v>
      </c>
      <c r="K1260" s="2" t="s">
        <v>181</v>
      </c>
      <c r="L1260" s="2" t="str">
        <f>_xlfn.XLOOKUP(Table1[[#This Row],[Rating]],Ratings!A$2:A$15,Ratings!B$2:B$15)</f>
        <v>Family</v>
      </c>
      <c r="M1260" s="2" t="str">
        <f>_xlfn.XLOOKUP(Table1[[#This Row],[Rating Category]],Recommendation!A$2:A$6,Recommendation!B$2:B$6)</f>
        <v>Guidance</v>
      </c>
      <c r="N1260" s="2">
        <v>86</v>
      </c>
      <c r="O1260" s="2" t="str" cm="1">
        <f t="array" ref="O1260">_xlfn.IFS(Table1[[#This Row],[Duration]]&lt;90,"Short",Table1[[#This Row],[Duration]]&lt;180,"Medium",Table1[[#This Row],[Duration]]&lt;=240,"Long",TRUE,"Seasons")</f>
        <v>Short</v>
      </c>
      <c r="P1260" s="3" t="s">
        <v>1066</v>
      </c>
    </row>
    <row r="1261" spans="1:16" ht="56">
      <c r="A1261" s="2" t="s">
        <v>5720</v>
      </c>
      <c r="B1261" s="2" t="s">
        <v>0</v>
      </c>
      <c r="C1261" s="3" t="s">
        <v>5721</v>
      </c>
      <c r="D1261" s="3" t="s">
        <v>1153</v>
      </c>
      <c r="E1261" s="3" t="s">
        <v>5722</v>
      </c>
      <c r="F1261" s="3" t="s">
        <v>1155</v>
      </c>
      <c r="G1261" s="7" t="s">
        <v>5696</v>
      </c>
      <c r="H1261" s="4">
        <v>2021</v>
      </c>
      <c r="I1261" s="2">
        <v>1963</v>
      </c>
      <c r="J1261" s="2">
        <f ca="1">YEAR(TODAY())-Table1[[#This Row],[Release_year]]</f>
        <v>63</v>
      </c>
      <c r="K1261" s="2" t="s">
        <v>7</v>
      </c>
      <c r="L1261" s="2" t="str">
        <f>_xlfn.XLOOKUP(Table1[[#This Row],[Rating]],Ratings!A$2:A$15,Ratings!B$2:B$15)</f>
        <v>Adult</v>
      </c>
      <c r="M1261" s="2" t="str">
        <f>_xlfn.XLOOKUP(Table1[[#This Row],[Rating Category]],Recommendation!A$2:A$6,Recommendation!B$2:B$6)</f>
        <v>Restricted</v>
      </c>
      <c r="N1261" s="2">
        <v>194</v>
      </c>
      <c r="O1261" s="2" t="str" cm="1">
        <f t="array" ref="O1261">_xlfn.IFS(Table1[[#This Row],[Duration]]&lt;90,"Short",Table1[[#This Row],[Duration]]&lt;180,"Medium",Table1[[#This Row],[Duration]]&lt;=240,"Long",TRUE,"Seasons")</f>
        <v>Long</v>
      </c>
      <c r="P1261" s="3" t="s">
        <v>104</v>
      </c>
    </row>
    <row r="1262" spans="1:16" ht="56">
      <c r="A1262" s="2" t="s">
        <v>5723</v>
      </c>
      <c r="B1262" s="2" t="s">
        <v>0</v>
      </c>
      <c r="C1262" s="3" t="s">
        <v>5724</v>
      </c>
      <c r="D1262" s="3" t="s">
        <v>5725</v>
      </c>
      <c r="E1262" s="3" t="s">
        <v>5726</v>
      </c>
      <c r="F1262" s="3" t="s">
        <v>1435</v>
      </c>
      <c r="G1262" s="7" t="s">
        <v>5696</v>
      </c>
      <c r="H1262" s="4">
        <v>2021</v>
      </c>
      <c r="I1262" s="2">
        <v>2010</v>
      </c>
      <c r="J1262" s="2">
        <f ca="1">YEAR(TODAY())-Table1[[#This Row],[Release_year]]</f>
        <v>16</v>
      </c>
      <c r="K1262" s="2" t="s">
        <v>7</v>
      </c>
      <c r="L1262" s="2" t="str">
        <f>_xlfn.XLOOKUP(Table1[[#This Row],[Rating]],Ratings!A$2:A$15,Ratings!B$2:B$15)</f>
        <v>Adult</v>
      </c>
      <c r="M1262" s="2" t="str">
        <f>_xlfn.XLOOKUP(Table1[[#This Row],[Rating Category]],Recommendation!A$2:A$6,Recommendation!B$2:B$6)</f>
        <v>Restricted</v>
      </c>
      <c r="N1262" s="2">
        <v>76</v>
      </c>
      <c r="O1262" s="2" t="str" cm="1">
        <f t="array" ref="O1262">_xlfn.IFS(Table1[[#This Row],[Duration]]&lt;90,"Short",Table1[[#This Row],[Duration]]&lt;180,"Medium",Table1[[#This Row],[Duration]]&lt;=240,"Long",TRUE,"Seasons")</f>
        <v>Short</v>
      </c>
      <c r="P1262" s="3" t="s">
        <v>218</v>
      </c>
    </row>
    <row r="1263" spans="1:16" ht="56">
      <c r="A1263" s="2" t="s">
        <v>5727</v>
      </c>
      <c r="B1263" s="2" t="s">
        <v>0</v>
      </c>
      <c r="C1263" s="3" t="s">
        <v>5728</v>
      </c>
      <c r="D1263" s="3" t="s">
        <v>1153</v>
      </c>
      <c r="E1263" s="3" t="s">
        <v>5729</v>
      </c>
      <c r="F1263" s="3" t="s">
        <v>1155</v>
      </c>
      <c r="G1263" s="7" t="s">
        <v>5696</v>
      </c>
      <c r="H1263" s="4">
        <v>2021</v>
      </c>
      <c r="I1263" s="2">
        <v>1954</v>
      </c>
      <c r="J1263" s="2">
        <f ca="1">YEAR(TODAY())-Table1[[#This Row],[Release_year]]</f>
        <v>72</v>
      </c>
      <c r="K1263" s="2" t="s">
        <v>29</v>
      </c>
      <c r="L1263" s="2" t="str">
        <f>_xlfn.XLOOKUP(Table1[[#This Row],[Rating]],Ratings!A$2:A$15,Ratings!B$2:B$15)</f>
        <v>Teen</v>
      </c>
      <c r="M1263" s="2" t="str">
        <f>_xlfn.XLOOKUP(Table1[[#This Row],[Rating Category]],Recommendation!A$2:A$6,Recommendation!B$2:B$6)</f>
        <v>Guidance</v>
      </c>
      <c r="N1263" s="2">
        <v>116</v>
      </c>
      <c r="O1263" s="2" t="str" cm="1">
        <f t="array" ref="O1263">_xlfn.IFS(Table1[[#This Row],[Duration]]&lt;90,"Short",Table1[[#This Row],[Duration]]&lt;180,"Medium",Table1[[#This Row],[Duration]]&lt;=240,"Long",TRUE,"Seasons")</f>
        <v>Medium</v>
      </c>
      <c r="P1263" s="3" t="s">
        <v>765</v>
      </c>
    </row>
    <row r="1264" spans="1:16" ht="56">
      <c r="A1264" s="2" t="s">
        <v>5730</v>
      </c>
      <c r="B1264" s="2" t="s">
        <v>0</v>
      </c>
      <c r="C1264" s="3" t="s">
        <v>5731</v>
      </c>
      <c r="D1264" s="3" t="s">
        <v>1153</v>
      </c>
      <c r="E1264" s="3" t="s">
        <v>5732</v>
      </c>
      <c r="F1264" s="3" t="s">
        <v>1155</v>
      </c>
      <c r="G1264" s="7" t="s">
        <v>5696</v>
      </c>
      <c r="H1264" s="4">
        <v>2021</v>
      </c>
      <c r="I1264" s="2">
        <v>1970</v>
      </c>
      <c r="J1264" s="2">
        <f ca="1">YEAR(TODAY())-Table1[[#This Row],[Release_year]]</f>
        <v>56</v>
      </c>
      <c r="K1264" s="2" t="s">
        <v>7</v>
      </c>
      <c r="L1264" s="2" t="str">
        <f>_xlfn.XLOOKUP(Table1[[#This Row],[Rating]],Ratings!A$2:A$15,Ratings!B$2:B$15)</f>
        <v>Adult</v>
      </c>
      <c r="M1264" s="2" t="str">
        <f>_xlfn.XLOOKUP(Table1[[#This Row],[Rating Category]],Recommendation!A$2:A$6,Recommendation!B$2:B$6)</f>
        <v>Restricted</v>
      </c>
      <c r="N1264" s="2">
        <v>130</v>
      </c>
      <c r="O1264" s="2" t="str" cm="1">
        <f t="array" ref="O1264">_xlfn.IFS(Table1[[#This Row],[Duration]]&lt;90,"Short",Table1[[#This Row],[Duration]]&lt;180,"Medium",Table1[[#This Row],[Duration]]&lt;=240,"Long",TRUE,"Seasons")</f>
        <v>Medium</v>
      </c>
      <c r="P1264" s="3" t="s">
        <v>765</v>
      </c>
    </row>
    <row r="1265" spans="1:16" ht="42">
      <c r="A1265" s="2" t="s">
        <v>5733</v>
      </c>
      <c r="B1265" s="2" t="s">
        <v>0</v>
      </c>
      <c r="C1265" s="3" t="s">
        <v>5734</v>
      </c>
      <c r="D1265" s="3" t="s">
        <v>5735</v>
      </c>
      <c r="E1265" s="3" t="s">
        <v>5736</v>
      </c>
      <c r="F1265" s="3" t="s">
        <v>5737</v>
      </c>
      <c r="G1265" s="7" t="s">
        <v>5696</v>
      </c>
      <c r="H1265" s="4">
        <v>2021</v>
      </c>
      <c r="I1265" s="2">
        <v>2014</v>
      </c>
      <c r="J1265" s="2">
        <f ca="1">YEAR(TODAY())-Table1[[#This Row],[Release_year]]</f>
        <v>12</v>
      </c>
      <c r="K1265" s="2" t="s">
        <v>16</v>
      </c>
      <c r="L1265" s="2" t="str">
        <f>_xlfn.XLOOKUP(Table1[[#This Row],[Rating]],Ratings!A$2:A$15,Ratings!B$2:B$15)</f>
        <v>Family</v>
      </c>
      <c r="M1265" s="2" t="str">
        <f>_xlfn.XLOOKUP(Table1[[#This Row],[Rating Category]],Recommendation!A$2:A$6,Recommendation!B$2:B$6)</f>
        <v>Guidance</v>
      </c>
      <c r="N1265" s="2">
        <v>85</v>
      </c>
      <c r="O1265" s="2" t="str" cm="1">
        <f t="array" ref="O1265">_xlfn.IFS(Table1[[#This Row],[Duration]]&lt;90,"Short",Table1[[#This Row],[Duration]]&lt;180,"Medium",Table1[[#This Row],[Duration]]&lt;=240,"Long",TRUE,"Seasons")</f>
        <v>Short</v>
      </c>
      <c r="P1265" s="3" t="s">
        <v>46</v>
      </c>
    </row>
    <row r="1266" spans="1:16" ht="56">
      <c r="A1266" s="2" t="s">
        <v>5738</v>
      </c>
      <c r="B1266" s="2" t="s">
        <v>0</v>
      </c>
      <c r="C1266" s="3" t="s">
        <v>5739</v>
      </c>
      <c r="D1266" s="3" t="s">
        <v>5740</v>
      </c>
      <c r="E1266" s="3" t="s">
        <v>5741</v>
      </c>
      <c r="F1266" s="3" t="s">
        <v>223</v>
      </c>
      <c r="G1266" s="7" t="s">
        <v>5742</v>
      </c>
      <c r="H1266" s="4">
        <v>2021</v>
      </c>
      <c r="I1266" s="2">
        <v>2018</v>
      </c>
      <c r="J1266" s="2">
        <f ca="1">YEAR(TODAY())-Table1[[#This Row],[Release_year]]</f>
        <v>8</v>
      </c>
      <c r="K1266" s="2" t="s">
        <v>124</v>
      </c>
      <c r="L1266" s="2" t="str">
        <f>_xlfn.XLOOKUP(Table1[[#This Row],[Rating]],Ratings!A$2:A$15,Ratings!B$2:B$15)</f>
        <v>Adult</v>
      </c>
      <c r="M1266" s="2" t="str">
        <f>_xlfn.XLOOKUP(Table1[[#This Row],[Rating Category]],Recommendation!A$2:A$6,Recommendation!B$2:B$6)</f>
        <v>Restricted</v>
      </c>
      <c r="N1266" s="2">
        <v>108</v>
      </c>
      <c r="O1266" s="2" t="str" cm="1">
        <f t="array" ref="O1266">_xlfn.IFS(Table1[[#This Row],[Duration]]&lt;90,"Short",Table1[[#This Row],[Duration]]&lt;180,"Medium",Table1[[#This Row],[Duration]]&lt;=240,"Long",TRUE,"Seasons")</f>
        <v>Medium</v>
      </c>
      <c r="P1266" s="3" t="s">
        <v>650</v>
      </c>
    </row>
    <row r="1267" spans="1:16" ht="42">
      <c r="A1267" s="2" t="s">
        <v>5743</v>
      </c>
      <c r="B1267" s="2" t="s">
        <v>0</v>
      </c>
      <c r="C1267" s="3" t="s">
        <v>5744</v>
      </c>
      <c r="D1267" s="3" t="s">
        <v>5745</v>
      </c>
      <c r="E1267" s="3" t="s">
        <v>5746</v>
      </c>
      <c r="F1267" s="3" t="s">
        <v>1</v>
      </c>
      <c r="G1267" s="7" t="s">
        <v>5742</v>
      </c>
      <c r="H1267" s="4">
        <v>2021</v>
      </c>
      <c r="I1267" s="2">
        <v>2020</v>
      </c>
      <c r="J1267" s="2">
        <f ca="1">YEAR(TODAY())-Table1[[#This Row],[Release_year]]</f>
        <v>6</v>
      </c>
      <c r="K1267" s="2" t="s">
        <v>45</v>
      </c>
      <c r="L1267" s="2" t="str">
        <f>_xlfn.XLOOKUP(Table1[[#This Row],[Rating]],Ratings!A$2:A$15,Ratings!B$2:B$15)</f>
        <v>Family</v>
      </c>
      <c r="M1267" s="2" t="str">
        <f>_xlfn.XLOOKUP(Table1[[#This Row],[Rating Category]],Recommendation!A$2:A$6,Recommendation!B$2:B$6)</f>
        <v>Guidance</v>
      </c>
      <c r="N1267" s="2">
        <v>81</v>
      </c>
      <c r="O1267" s="2" t="str" cm="1">
        <f t="array" ref="O1267">_xlfn.IFS(Table1[[#This Row],[Duration]]&lt;90,"Short",Table1[[#This Row],[Duration]]&lt;180,"Medium",Table1[[#This Row],[Duration]]&lt;=240,"Long",TRUE,"Seasons")</f>
        <v>Short</v>
      </c>
      <c r="P1267" s="3" t="s">
        <v>1843</v>
      </c>
    </row>
    <row r="1268" spans="1:16" ht="42">
      <c r="A1268" s="2" t="s">
        <v>5747</v>
      </c>
      <c r="B1268" s="2" t="s">
        <v>0</v>
      </c>
      <c r="C1268" s="3" t="s">
        <v>5748</v>
      </c>
      <c r="D1268" s="3" t="s">
        <v>5582</v>
      </c>
      <c r="E1268" s="3" t="s">
        <v>5749</v>
      </c>
      <c r="F1268" s="3" t="s">
        <v>5750</v>
      </c>
      <c r="G1268" s="7" t="s">
        <v>5751</v>
      </c>
      <c r="H1268" s="4">
        <v>2021</v>
      </c>
      <c r="I1268" s="2">
        <v>2012</v>
      </c>
      <c r="J1268" s="2">
        <f ca="1">YEAR(TODAY())-Table1[[#This Row],[Release_year]]</f>
        <v>14</v>
      </c>
      <c r="K1268" s="2" t="s">
        <v>29</v>
      </c>
      <c r="L1268" s="2" t="str">
        <f>_xlfn.XLOOKUP(Table1[[#This Row],[Rating]],Ratings!A$2:A$15,Ratings!B$2:B$15)</f>
        <v>Teen</v>
      </c>
      <c r="M1268" s="2" t="str">
        <f>_xlfn.XLOOKUP(Table1[[#This Row],[Rating Category]],Recommendation!A$2:A$6,Recommendation!B$2:B$6)</f>
        <v>Guidance</v>
      </c>
      <c r="N1268" s="2">
        <v>76</v>
      </c>
      <c r="O1268" s="2" t="str" cm="1">
        <f t="array" ref="O1268">_xlfn.IFS(Table1[[#This Row],[Duration]]&lt;90,"Short",Table1[[#This Row],[Duration]]&lt;180,"Medium",Table1[[#This Row],[Duration]]&lt;=240,"Long",TRUE,"Seasons")</f>
        <v>Short</v>
      </c>
      <c r="P1268" s="3" t="s">
        <v>43</v>
      </c>
    </row>
    <row r="1269" spans="1:16" ht="42">
      <c r="A1269" s="2" t="s">
        <v>5752</v>
      </c>
      <c r="B1269" s="2" t="s">
        <v>0</v>
      </c>
      <c r="C1269" s="3" t="s">
        <v>5753</v>
      </c>
      <c r="D1269" s="3" t="s">
        <v>5754</v>
      </c>
      <c r="E1269" s="3" t="s">
        <v>5755</v>
      </c>
      <c r="F1269" s="3" t="s">
        <v>1</v>
      </c>
      <c r="G1269" s="7" t="s">
        <v>5751</v>
      </c>
      <c r="H1269" s="4">
        <v>2021</v>
      </c>
      <c r="I1269" s="2">
        <v>2016</v>
      </c>
      <c r="J1269" s="2">
        <f ca="1">YEAR(TODAY())-Table1[[#This Row],[Release_year]]</f>
        <v>10</v>
      </c>
      <c r="K1269" s="2" t="s">
        <v>2</v>
      </c>
      <c r="L1269" s="2" t="str">
        <f>_xlfn.XLOOKUP(Table1[[#This Row],[Rating]],Ratings!A$2:A$15,Ratings!B$2:B$15)</f>
        <v>Teen</v>
      </c>
      <c r="M1269" s="2" t="str">
        <f>_xlfn.XLOOKUP(Table1[[#This Row],[Rating Category]],Recommendation!A$2:A$6,Recommendation!B$2:B$6)</f>
        <v>Guidance</v>
      </c>
      <c r="N1269" s="2">
        <v>92</v>
      </c>
      <c r="O1269" s="2" t="str" cm="1">
        <f t="array" ref="O1269">_xlfn.IFS(Table1[[#This Row],[Duration]]&lt;90,"Short",Table1[[#This Row],[Duration]]&lt;180,"Medium",Table1[[#This Row],[Duration]]&lt;=240,"Long",TRUE,"Seasons")</f>
        <v>Medium</v>
      </c>
      <c r="P1269" s="3" t="s">
        <v>1368</v>
      </c>
    </row>
    <row r="1270" spans="1:16" ht="112">
      <c r="A1270" s="2" t="s">
        <v>5757</v>
      </c>
      <c r="B1270" s="2" t="s">
        <v>0</v>
      </c>
      <c r="C1270" s="3" t="s">
        <v>5758</v>
      </c>
      <c r="D1270" s="3" t="s">
        <v>5759</v>
      </c>
      <c r="E1270" s="3" t="s">
        <v>5760</v>
      </c>
      <c r="F1270" s="3" t="s">
        <v>764</v>
      </c>
      <c r="G1270" s="7" t="s">
        <v>5756</v>
      </c>
      <c r="H1270" s="4">
        <v>2021</v>
      </c>
      <c r="I1270" s="2">
        <v>2013</v>
      </c>
      <c r="J1270" s="2">
        <f ca="1">YEAR(TODAY())-Table1[[#This Row],[Release_year]]</f>
        <v>13</v>
      </c>
      <c r="K1270" s="2" t="s">
        <v>16</v>
      </c>
      <c r="L1270" s="2" t="str">
        <f>_xlfn.XLOOKUP(Table1[[#This Row],[Rating]],Ratings!A$2:A$15,Ratings!B$2:B$15)</f>
        <v>Family</v>
      </c>
      <c r="M1270" s="2" t="str">
        <f>_xlfn.XLOOKUP(Table1[[#This Row],[Rating Category]],Recommendation!A$2:A$6,Recommendation!B$2:B$6)</f>
        <v>Guidance</v>
      </c>
      <c r="N1270" s="2">
        <v>85</v>
      </c>
      <c r="O1270" s="2" t="str" cm="1">
        <f t="array" ref="O1270">_xlfn.IFS(Table1[[#This Row],[Duration]]&lt;90,"Short",Table1[[#This Row],[Duration]]&lt;180,"Medium",Table1[[#This Row],[Duration]]&lt;=240,"Long",TRUE,"Seasons")</f>
        <v>Short</v>
      </c>
      <c r="P1270" s="3" t="s">
        <v>981</v>
      </c>
    </row>
    <row r="1271" spans="1:16" ht="70">
      <c r="A1271" s="2" t="s">
        <v>5761</v>
      </c>
      <c r="B1271" s="2" t="s">
        <v>0</v>
      </c>
      <c r="C1271" s="3" t="s">
        <v>5762</v>
      </c>
      <c r="D1271" s="3" t="s">
        <v>4565</v>
      </c>
      <c r="E1271" s="3" t="s">
        <v>5763</v>
      </c>
      <c r="F1271" s="3" t="s">
        <v>1160</v>
      </c>
      <c r="G1271" s="7" t="s">
        <v>5756</v>
      </c>
      <c r="H1271" s="4">
        <v>2021</v>
      </c>
      <c r="I1271" s="2">
        <v>2019</v>
      </c>
      <c r="J1271" s="2">
        <f ca="1">YEAR(TODAY())-Table1[[#This Row],[Release_year]]</f>
        <v>7</v>
      </c>
      <c r="K1271" s="2" t="s">
        <v>29</v>
      </c>
      <c r="L1271" s="2" t="str">
        <f>_xlfn.XLOOKUP(Table1[[#This Row],[Rating]],Ratings!A$2:A$15,Ratings!B$2:B$15)</f>
        <v>Teen</v>
      </c>
      <c r="M1271" s="2" t="str">
        <f>_xlfn.XLOOKUP(Table1[[#This Row],[Rating Category]],Recommendation!A$2:A$6,Recommendation!B$2:B$6)</f>
        <v>Guidance</v>
      </c>
      <c r="N1271" s="2">
        <v>108</v>
      </c>
      <c r="O1271" s="2" t="str" cm="1">
        <f t="array" ref="O1271">_xlfn.IFS(Table1[[#This Row],[Duration]]&lt;90,"Short",Table1[[#This Row],[Duration]]&lt;180,"Medium",Table1[[#This Row],[Duration]]&lt;=240,"Long",TRUE,"Seasons")</f>
        <v>Medium</v>
      </c>
      <c r="P1271" s="3" t="s">
        <v>90</v>
      </c>
    </row>
    <row r="1272" spans="1:16" ht="42">
      <c r="A1272" s="2" t="s">
        <v>5764</v>
      </c>
      <c r="B1272" s="2" t="s">
        <v>0</v>
      </c>
      <c r="C1272" s="3" t="s">
        <v>5765</v>
      </c>
      <c r="D1272" s="3" t="s">
        <v>5651</v>
      </c>
      <c r="E1272" s="3" t="s">
        <v>5766</v>
      </c>
      <c r="F1272" s="3" t="s">
        <v>132</v>
      </c>
      <c r="G1272" s="7" t="s">
        <v>5767</v>
      </c>
      <c r="H1272" s="4">
        <v>2021</v>
      </c>
      <c r="I1272" s="2">
        <v>2019</v>
      </c>
      <c r="J1272" s="2">
        <f ca="1">YEAR(TODAY())-Table1[[#This Row],[Release_year]]</f>
        <v>7</v>
      </c>
      <c r="K1272" s="2" t="s">
        <v>7</v>
      </c>
      <c r="L1272" s="2" t="str">
        <f>_xlfn.XLOOKUP(Table1[[#This Row],[Rating]],Ratings!A$2:A$15,Ratings!B$2:B$15)</f>
        <v>Adult</v>
      </c>
      <c r="M1272" s="2" t="str">
        <f>_xlfn.XLOOKUP(Table1[[#This Row],[Rating Category]],Recommendation!A$2:A$6,Recommendation!B$2:B$6)</f>
        <v>Restricted</v>
      </c>
      <c r="N1272" s="2">
        <v>120</v>
      </c>
      <c r="O1272" s="2" t="str" cm="1">
        <f t="array" ref="O1272">_xlfn.IFS(Table1[[#This Row],[Duration]]&lt;90,"Short",Table1[[#This Row],[Duration]]&lt;180,"Medium",Table1[[#This Row],[Duration]]&lt;=240,"Long",TRUE,"Seasons")</f>
        <v>Medium</v>
      </c>
      <c r="P1272" s="3" t="s">
        <v>89</v>
      </c>
    </row>
    <row r="1273" spans="1:16" ht="42">
      <c r="A1273" s="2" t="s">
        <v>5768</v>
      </c>
      <c r="B1273" s="2" t="s">
        <v>0</v>
      </c>
      <c r="C1273" s="3" t="s">
        <v>5769</v>
      </c>
      <c r="D1273" s="3" t="s">
        <v>5770</v>
      </c>
      <c r="E1273" s="3" t="s">
        <v>5771</v>
      </c>
      <c r="F1273" s="3" t="s">
        <v>13</v>
      </c>
      <c r="G1273" s="7" t="s">
        <v>5767</v>
      </c>
      <c r="H1273" s="4">
        <v>2021</v>
      </c>
      <c r="I1273" s="2">
        <v>2020</v>
      </c>
      <c r="J1273" s="2">
        <f ca="1">YEAR(TODAY())-Table1[[#This Row],[Release_year]]</f>
        <v>6</v>
      </c>
      <c r="K1273" s="2" t="s">
        <v>29</v>
      </c>
      <c r="L1273" s="2" t="str">
        <f>_xlfn.XLOOKUP(Table1[[#This Row],[Rating]],Ratings!A$2:A$15,Ratings!B$2:B$15)</f>
        <v>Teen</v>
      </c>
      <c r="M1273" s="2" t="str">
        <f>_xlfn.XLOOKUP(Table1[[#This Row],[Rating Category]],Recommendation!A$2:A$6,Recommendation!B$2:B$6)</f>
        <v>Guidance</v>
      </c>
      <c r="N1273" s="2">
        <v>117</v>
      </c>
      <c r="O1273" s="2" t="str" cm="1">
        <f t="array" ref="O1273">_xlfn.IFS(Table1[[#This Row],[Duration]]&lt;90,"Short",Table1[[#This Row],[Duration]]&lt;180,"Medium",Table1[[#This Row],[Duration]]&lt;=240,"Long",TRUE,"Seasons")</f>
        <v>Medium</v>
      </c>
      <c r="P1273" s="3" t="s">
        <v>43</v>
      </c>
    </row>
    <row r="1274" spans="1:16" ht="56">
      <c r="A1274" s="2" t="s">
        <v>5772</v>
      </c>
      <c r="B1274" s="2" t="s">
        <v>0</v>
      </c>
      <c r="C1274" s="3" t="s">
        <v>5773</v>
      </c>
      <c r="D1274" s="3" t="s">
        <v>5774</v>
      </c>
      <c r="E1274" s="3" t="s">
        <v>5775</v>
      </c>
      <c r="F1274" s="3" t="s">
        <v>1064</v>
      </c>
      <c r="G1274" s="7" t="s">
        <v>5767</v>
      </c>
      <c r="H1274" s="4">
        <v>2021</v>
      </c>
      <c r="I1274" s="2">
        <v>2020</v>
      </c>
      <c r="J1274" s="2">
        <f ca="1">YEAR(TODAY())-Table1[[#This Row],[Release_year]]</f>
        <v>6</v>
      </c>
      <c r="K1274" s="2" t="s">
        <v>29</v>
      </c>
      <c r="L1274" s="2" t="str">
        <f>_xlfn.XLOOKUP(Table1[[#This Row],[Rating]],Ratings!A$2:A$15,Ratings!B$2:B$15)</f>
        <v>Teen</v>
      </c>
      <c r="M1274" s="2" t="str">
        <f>_xlfn.XLOOKUP(Table1[[#This Row],[Rating Category]],Recommendation!A$2:A$6,Recommendation!B$2:B$6)</f>
        <v>Guidance</v>
      </c>
      <c r="N1274" s="2">
        <v>100</v>
      </c>
      <c r="O1274" s="2" t="str" cm="1">
        <f t="array" ref="O1274">_xlfn.IFS(Table1[[#This Row],[Duration]]&lt;90,"Short",Table1[[#This Row],[Duration]]&lt;180,"Medium",Table1[[#This Row],[Duration]]&lt;=240,"Long",TRUE,"Seasons")</f>
        <v>Medium</v>
      </c>
      <c r="P1274" s="3" t="s">
        <v>218</v>
      </c>
    </row>
    <row r="1275" spans="1:16" ht="42">
      <c r="A1275" s="2" t="s">
        <v>5776</v>
      </c>
      <c r="B1275" s="2" t="s">
        <v>0</v>
      </c>
      <c r="C1275" s="3" t="s">
        <v>5777</v>
      </c>
      <c r="D1275" s="3" t="s">
        <v>5778</v>
      </c>
      <c r="E1275" s="3" t="s">
        <v>5779</v>
      </c>
      <c r="F1275" s="3" t="s">
        <v>13</v>
      </c>
      <c r="G1275" s="7" t="s">
        <v>5780</v>
      </c>
      <c r="H1275" s="4">
        <v>2021</v>
      </c>
      <c r="I1275" s="2">
        <v>2020</v>
      </c>
      <c r="J1275" s="2">
        <f ca="1">YEAR(TODAY())-Table1[[#This Row],[Release_year]]</f>
        <v>6</v>
      </c>
      <c r="K1275" s="2" t="s">
        <v>7</v>
      </c>
      <c r="L1275" s="2" t="str">
        <f>_xlfn.XLOOKUP(Table1[[#This Row],[Rating]],Ratings!A$2:A$15,Ratings!B$2:B$15)</f>
        <v>Adult</v>
      </c>
      <c r="M1275" s="2" t="str">
        <f>_xlfn.XLOOKUP(Table1[[#This Row],[Rating Category]],Recommendation!A$2:A$6,Recommendation!B$2:B$6)</f>
        <v>Restricted</v>
      </c>
      <c r="N1275" s="2">
        <v>101</v>
      </c>
      <c r="O1275" s="2" t="str" cm="1">
        <f t="array" ref="O1275">_xlfn.IFS(Table1[[#This Row],[Duration]]&lt;90,"Short",Table1[[#This Row],[Duration]]&lt;180,"Medium",Table1[[#This Row],[Duration]]&lt;=240,"Long",TRUE,"Seasons")</f>
        <v>Medium</v>
      </c>
      <c r="P1275" s="3" t="s">
        <v>269</v>
      </c>
    </row>
    <row r="1276" spans="1:16" ht="56">
      <c r="A1276" s="2" t="s">
        <v>5781</v>
      </c>
      <c r="B1276" s="2" t="s">
        <v>0</v>
      </c>
      <c r="C1276" s="3" t="s">
        <v>5782</v>
      </c>
      <c r="D1276" s="3" t="s">
        <v>334</v>
      </c>
      <c r="E1276" s="3" t="s">
        <v>5783</v>
      </c>
      <c r="F1276" s="3" t="s">
        <v>1</v>
      </c>
      <c r="G1276" s="7" t="s">
        <v>5780</v>
      </c>
      <c r="H1276" s="4">
        <v>2021</v>
      </c>
      <c r="I1276" s="2">
        <v>2020</v>
      </c>
      <c r="J1276" s="2">
        <f ca="1">YEAR(TODAY())-Table1[[#This Row],[Release_year]]</f>
        <v>6</v>
      </c>
      <c r="K1276" s="2" t="s">
        <v>124</v>
      </c>
      <c r="L1276" s="2" t="str">
        <f>_xlfn.XLOOKUP(Table1[[#This Row],[Rating]],Ratings!A$2:A$15,Ratings!B$2:B$15)</f>
        <v>Adult</v>
      </c>
      <c r="M1276" s="2" t="str">
        <f>_xlfn.XLOOKUP(Table1[[#This Row],[Rating Category]],Recommendation!A$2:A$6,Recommendation!B$2:B$6)</f>
        <v>Restricted</v>
      </c>
      <c r="N1276" s="2">
        <v>156</v>
      </c>
      <c r="O1276" s="2" t="str" cm="1">
        <f t="array" ref="O1276">_xlfn.IFS(Table1[[#This Row],[Duration]]&lt;90,"Short",Table1[[#This Row],[Duration]]&lt;180,"Medium",Table1[[#This Row],[Duration]]&lt;=240,"Long",TRUE,"Seasons")</f>
        <v>Medium</v>
      </c>
      <c r="P1276" s="3" t="s">
        <v>98</v>
      </c>
    </row>
    <row r="1277" spans="1:16" ht="14">
      <c r="A1277" s="2" t="s">
        <v>5784</v>
      </c>
      <c r="B1277" s="2" t="s">
        <v>0</v>
      </c>
      <c r="C1277" s="3" t="s">
        <v>5785</v>
      </c>
      <c r="D1277" s="3" t="s">
        <v>5786</v>
      </c>
      <c r="E1277" s="3" t="s">
        <v>5787</v>
      </c>
      <c r="F1277" s="3" t="s">
        <v>1</v>
      </c>
      <c r="G1277" s="7" t="s">
        <v>5780</v>
      </c>
      <c r="H1277" s="4">
        <v>2021</v>
      </c>
      <c r="I1277" s="2">
        <v>2020</v>
      </c>
      <c r="J1277" s="2">
        <f ca="1">YEAR(TODAY())-Table1[[#This Row],[Release_year]]</f>
        <v>6</v>
      </c>
      <c r="K1277" s="2" t="s">
        <v>7</v>
      </c>
      <c r="L1277" s="2" t="str">
        <f>_xlfn.XLOOKUP(Table1[[#This Row],[Rating]],Ratings!A$2:A$15,Ratings!B$2:B$15)</f>
        <v>Adult</v>
      </c>
      <c r="M1277" s="2" t="str">
        <f>_xlfn.XLOOKUP(Table1[[#This Row],[Rating Category]],Recommendation!A$2:A$6,Recommendation!B$2:B$6)</f>
        <v>Restricted</v>
      </c>
      <c r="N1277" s="2">
        <v>55</v>
      </c>
      <c r="O1277" s="2" t="str" cm="1">
        <f t="array" ref="O1277">_xlfn.IFS(Table1[[#This Row],[Duration]]&lt;90,"Short",Table1[[#This Row],[Duration]]&lt;180,"Medium",Table1[[#This Row],[Duration]]&lt;=240,"Long",TRUE,"Seasons")</f>
        <v>Short</v>
      </c>
      <c r="P1277" s="3" t="s">
        <v>683</v>
      </c>
    </row>
    <row r="1278" spans="1:16" ht="70">
      <c r="A1278" s="2" t="s">
        <v>5788</v>
      </c>
      <c r="B1278" s="2" t="s">
        <v>0</v>
      </c>
      <c r="C1278" s="3" t="s">
        <v>5789</v>
      </c>
      <c r="D1278" s="3" t="s">
        <v>5790</v>
      </c>
      <c r="E1278" s="3" t="s">
        <v>5791</v>
      </c>
      <c r="F1278" s="3" t="s">
        <v>139</v>
      </c>
      <c r="G1278" s="7" t="s">
        <v>5780</v>
      </c>
      <c r="H1278" s="4">
        <v>2021</v>
      </c>
      <c r="I1278" s="2">
        <v>2018</v>
      </c>
      <c r="J1278" s="2">
        <f ca="1">YEAR(TODAY())-Table1[[#This Row],[Release_year]]</f>
        <v>8</v>
      </c>
      <c r="K1278" s="2" t="s">
        <v>16</v>
      </c>
      <c r="L1278" s="2" t="str">
        <f>_xlfn.XLOOKUP(Table1[[#This Row],[Rating]],Ratings!A$2:A$15,Ratings!B$2:B$15)</f>
        <v>Family</v>
      </c>
      <c r="M1278" s="2" t="str">
        <f>_xlfn.XLOOKUP(Table1[[#This Row],[Rating Category]],Recommendation!A$2:A$6,Recommendation!B$2:B$6)</f>
        <v>Guidance</v>
      </c>
      <c r="N1278" s="2">
        <v>96</v>
      </c>
      <c r="O1278" s="2" t="str" cm="1">
        <f t="array" ref="O1278">_xlfn.IFS(Table1[[#This Row],[Duration]]&lt;90,"Short",Table1[[#This Row],[Duration]]&lt;180,"Medium",Table1[[#This Row],[Duration]]&lt;=240,"Long",TRUE,"Seasons")</f>
        <v>Medium</v>
      </c>
      <c r="P1278" s="3" t="s">
        <v>5792</v>
      </c>
    </row>
    <row r="1279" spans="1:16" ht="56">
      <c r="A1279" s="2" t="s">
        <v>5794</v>
      </c>
      <c r="B1279" s="2" t="s">
        <v>0</v>
      </c>
      <c r="C1279" s="3" t="s">
        <v>5795</v>
      </c>
      <c r="D1279" s="3" t="s">
        <v>5796</v>
      </c>
      <c r="E1279" s="3" t="s">
        <v>5797</v>
      </c>
      <c r="F1279" s="3" t="s">
        <v>5798</v>
      </c>
      <c r="G1279" s="7" t="s">
        <v>5799</v>
      </c>
      <c r="H1279" s="4">
        <v>2021</v>
      </c>
      <c r="I1279" s="2">
        <v>2014</v>
      </c>
      <c r="J1279" s="2">
        <f ca="1">YEAR(TODAY())-Table1[[#This Row],[Release_year]]</f>
        <v>12</v>
      </c>
      <c r="K1279" s="2" t="s">
        <v>7</v>
      </c>
      <c r="L1279" s="2" t="str">
        <f>_xlfn.XLOOKUP(Table1[[#This Row],[Rating]],Ratings!A$2:A$15,Ratings!B$2:B$15)</f>
        <v>Adult</v>
      </c>
      <c r="M1279" s="2" t="str">
        <f>_xlfn.XLOOKUP(Table1[[#This Row],[Rating Category]],Recommendation!A$2:A$6,Recommendation!B$2:B$6)</f>
        <v>Restricted</v>
      </c>
      <c r="N1279" s="2">
        <v>104</v>
      </c>
      <c r="O1279" s="2" t="str" cm="1">
        <f t="array" ref="O1279">_xlfn.IFS(Table1[[#This Row],[Duration]]&lt;90,"Short",Table1[[#This Row],[Duration]]&lt;180,"Medium",Table1[[#This Row],[Duration]]&lt;=240,"Long",TRUE,"Seasons")</f>
        <v>Medium</v>
      </c>
      <c r="P1279" s="3" t="s">
        <v>192</v>
      </c>
    </row>
    <row r="1280" spans="1:16" ht="42">
      <c r="A1280" s="2" t="s">
        <v>5800</v>
      </c>
      <c r="B1280" s="2" t="s">
        <v>0</v>
      </c>
      <c r="C1280" s="3" t="s">
        <v>5801</v>
      </c>
      <c r="D1280" s="3" t="s">
        <v>5802</v>
      </c>
      <c r="E1280" s="3" t="s">
        <v>5803</v>
      </c>
      <c r="F1280" s="3" t="s">
        <v>1018</v>
      </c>
      <c r="G1280" s="7" t="s">
        <v>5799</v>
      </c>
      <c r="H1280" s="4">
        <v>2021</v>
      </c>
      <c r="I1280" s="2">
        <v>2008</v>
      </c>
      <c r="J1280" s="2">
        <f ca="1">YEAR(TODAY())-Table1[[#This Row],[Release_year]]</f>
        <v>18</v>
      </c>
      <c r="K1280" s="2" t="s">
        <v>29</v>
      </c>
      <c r="L1280" s="2" t="str">
        <f>_xlfn.XLOOKUP(Table1[[#This Row],[Rating]],Ratings!A$2:A$15,Ratings!B$2:B$15)</f>
        <v>Teen</v>
      </c>
      <c r="M1280" s="2" t="str">
        <f>_xlfn.XLOOKUP(Table1[[#This Row],[Rating Category]],Recommendation!A$2:A$6,Recommendation!B$2:B$6)</f>
        <v>Guidance</v>
      </c>
      <c r="N1280" s="2">
        <v>101</v>
      </c>
      <c r="O1280" s="2" t="str" cm="1">
        <f t="array" ref="O1280">_xlfn.IFS(Table1[[#This Row],[Duration]]&lt;90,"Short",Table1[[#This Row],[Duration]]&lt;180,"Medium",Table1[[#This Row],[Duration]]&lt;=240,"Long",TRUE,"Seasons")</f>
        <v>Medium</v>
      </c>
      <c r="P1280" s="3" t="s">
        <v>56</v>
      </c>
    </row>
    <row r="1281" spans="1:16" ht="84">
      <c r="A1281" s="2" t="s">
        <v>5805</v>
      </c>
      <c r="B1281" s="2" t="s">
        <v>4</v>
      </c>
      <c r="C1281" s="3" t="s">
        <v>5806</v>
      </c>
      <c r="D1281" s="3" t="s">
        <v>1472</v>
      </c>
      <c r="E1281" s="3" t="s">
        <v>5807</v>
      </c>
      <c r="F1281" s="3" t="s">
        <v>1</v>
      </c>
      <c r="G1281" s="7" t="s">
        <v>5804</v>
      </c>
      <c r="H1281" s="4">
        <v>2021</v>
      </c>
      <c r="I1281" s="2">
        <v>2020</v>
      </c>
      <c r="J1281" s="2">
        <f ca="1">YEAR(TODAY())-Table1[[#This Row],[Release_year]]</f>
        <v>6</v>
      </c>
      <c r="K1281" s="2" t="s">
        <v>29</v>
      </c>
      <c r="L1281" s="2" t="str">
        <f>_xlfn.XLOOKUP(Table1[[#This Row],[Rating]],Ratings!A$2:A$15,Ratings!B$2:B$15)</f>
        <v>Teen</v>
      </c>
      <c r="M1281" s="2" t="str">
        <f>_xlfn.XLOOKUP(Table1[[#This Row],[Rating Category]],Recommendation!A$2:A$6,Recommendation!B$2:B$6)</f>
        <v>Guidance</v>
      </c>
      <c r="N1281" s="2" t="s">
        <v>54</v>
      </c>
      <c r="O1281" s="2" t="str" cm="1">
        <f t="array" ref="O1281">_xlfn.IFS(Table1[[#This Row],[Duration]]&lt;90,"Short",Table1[[#This Row],[Duration]]&lt;180,"Medium",Table1[[#This Row],[Duration]]&lt;=240,"Long",TRUE,"Seasons")</f>
        <v>Seasons</v>
      </c>
      <c r="P1281" s="3" t="s">
        <v>984</v>
      </c>
    </row>
    <row r="1282" spans="1:16" ht="42">
      <c r="A1282" s="2" t="s">
        <v>5808</v>
      </c>
      <c r="B1282" s="2" t="s">
        <v>0</v>
      </c>
      <c r="C1282" s="3" t="s">
        <v>5809</v>
      </c>
      <c r="D1282" s="3" t="s">
        <v>5810</v>
      </c>
      <c r="E1282" s="3" t="s">
        <v>5811</v>
      </c>
      <c r="F1282" s="3" t="s">
        <v>1</v>
      </c>
      <c r="G1282" s="7" t="s">
        <v>5804</v>
      </c>
      <c r="H1282" s="4">
        <v>2021</v>
      </c>
      <c r="I1282" s="2">
        <v>2009</v>
      </c>
      <c r="J1282" s="2">
        <f ca="1">YEAR(TODAY())-Table1[[#This Row],[Release_year]]</f>
        <v>17</v>
      </c>
      <c r="K1282" s="2" t="s">
        <v>124</v>
      </c>
      <c r="L1282" s="2" t="str">
        <f>_xlfn.XLOOKUP(Table1[[#This Row],[Rating]],Ratings!A$2:A$15,Ratings!B$2:B$15)</f>
        <v>Adult</v>
      </c>
      <c r="M1282" s="2" t="str">
        <f>_xlfn.XLOOKUP(Table1[[#This Row],[Rating Category]],Recommendation!A$2:A$6,Recommendation!B$2:B$6)</f>
        <v>Restricted</v>
      </c>
      <c r="N1282" s="2">
        <v>113</v>
      </c>
      <c r="O1282" s="2" t="str" cm="1">
        <f t="array" ref="O1282">_xlfn.IFS(Table1[[#This Row],[Duration]]&lt;90,"Short",Table1[[#This Row],[Duration]]&lt;180,"Medium",Table1[[#This Row],[Duration]]&lt;=240,"Long",TRUE,"Seasons")</f>
        <v>Medium</v>
      </c>
      <c r="P1282" s="3" t="s">
        <v>269</v>
      </c>
    </row>
    <row r="1283" spans="1:16" ht="70">
      <c r="A1283" s="2" t="s">
        <v>5812</v>
      </c>
      <c r="B1283" s="2" t="s">
        <v>0</v>
      </c>
      <c r="C1283" s="3" t="s">
        <v>5813</v>
      </c>
      <c r="D1283" s="3" t="s">
        <v>2428</v>
      </c>
      <c r="E1283" s="3" t="s">
        <v>5814</v>
      </c>
      <c r="F1283" s="3" t="s">
        <v>235</v>
      </c>
      <c r="G1283" s="7" t="s">
        <v>5804</v>
      </c>
      <c r="H1283" s="4">
        <v>2021</v>
      </c>
      <c r="I1283" s="2">
        <v>2018</v>
      </c>
      <c r="J1283" s="2">
        <f ca="1">YEAR(TODAY())-Table1[[#This Row],[Release_year]]</f>
        <v>8</v>
      </c>
      <c r="K1283" s="2" t="s">
        <v>7</v>
      </c>
      <c r="L1283" s="2" t="str">
        <f>_xlfn.XLOOKUP(Table1[[#This Row],[Rating]],Ratings!A$2:A$15,Ratings!B$2:B$15)</f>
        <v>Adult</v>
      </c>
      <c r="M1283" s="2" t="str">
        <f>_xlfn.XLOOKUP(Table1[[#This Row],[Rating Category]],Recommendation!A$2:A$6,Recommendation!B$2:B$6)</f>
        <v>Restricted</v>
      </c>
      <c r="N1283" s="2">
        <v>126</v>
      </c>
      <c r="O1283" s="2" t="str" cm="1">
        <f t="array" ref="O1283">_xlfn.IFS(Table1[[#This Row],[Duration]]&lt;90,"Short",Table1[[#This Row],[Duration]]&lt;180,"Medium",Table1[[#This Row],[Duration]]&lt;=240,"Long",TRUE,"Seasons")</f>
        <v>Medium</v>
      </c>
      <c r="P1283" s="3" t="s">
        <v>5815</v>
      </c>
    </row>
    <row r="1284" spans="1:16" ht="70">
      <c r="A1284" s="2" t="s">
        <v>5816</v>
      </c>
      <c r="B1284" s="2" t="s">
        <v>0</v>
      </c>
      <c r="C1284" s="3" t="s">
        <v>5817</v>
      </c>
      <c r="D1284" s="3" t="s">
        <v>5818</v>
      </c>
      <c r="E1284" s="3" t="s">
        <v>5819</v>
      </c>
      <c r="F1284" s="3" t="s">
        <v>1</v>
      </c>
      <c r="G1284" s="7" t="s">
        <v>5820</v>
      </c>
      <c r="H1284" s="4">
        <v>2021</v>
      </c>
      <c r="I1284" s="2">
        <v>2017</v>
      </c>
      <c r="J1284" s="2">
        <f ca="1">YEAR(TODAY())-Table1[[#This Row],[Release_year]]</f>
        <v>9</v>
      </c>
      <c r="K1284" s="2" t="s">
        <v>2</v>
      </c>
      <c r="L1284" s="2" t="str">
        <f>_xlfn.XLOOKUP(Table1[[#This Row],[Rating]],Ratings!A$2:A$15,Ratings!B$2:B$15)</f>
        <v>Teen</v>
      </c>
      <c r="M1284" s="2" t="str">
        <f>_xlfn.XLOOKUP(Table1[[#This Row],[Rating Category]],Recommendation!A$2:A$6,Recommendation!B$2:B$6)</f>
        <v>Guidance</v>
      </c>
      <c r="N1284" s="2">
        <v>98</v>
      </c>
      <c r="O1284" s="2" t="str" cm="1">
        <f t="array" ref="O1284">_xlfn.IFS(Table1[[#This Row],[Duration]]&lt;90,"Short",Table1[[#This Row],[Duration]]&lt;180,"Medium",Table1[[#This Row],[Duration]]&lt;=240,"Long",TRUE,"Seasons")</f>
        <v>Medium</v>
      </c>
      <c r="P1284" s="3" t="s">
        <v>264</v>
      </c>
    </row>
    <row r="1285" spans="1:16" ht="56">
      <c r="A1285" s="2" t="s">
        <v>5821</v>
      </c>
      <c r="B1285" s="2" t="s">
        <v>0</v>
      </c>
      <c r="C1285" s="3" t="s">
        <v>5822</v>
      </c>
      <c r="D1285" s="3" t="s">
        <v>5823</v>
      </c>
      <c r="E1285" s="3" t="s">
        <v>5824</v>
      </c>
      <c r="F1285" s="3" t="s">
        <v>951</v>
      </c>
      <c r="G1285" s="7" t="s">
        <v>5825</v>
      </c>
      <c r="H1285" s="4">
        <v>2021</v>
      </c>
      <c r="I1285" s="2">
        <v>2020</v>
      </c>
      <c r="J1285" s="2">
        <f ca="1">YEAR(TODAY())-Table1[[#This Row],[Release_year]]</f>
        <v>6</v>
      </c>
      <c r="K1285" s="2" t="s">
        <v>7</v>
      </c>
      <c r="L1285" s="2" t="str">
        <f>_xlfn.XLOOKUP(Table1[[#This Row],[Rating]],Ratings!A$2:A$15,Ratings!B$2:B$15)</f>
        <v>Adult</v>
      </c>
      <c r="M1285" s="2" t="str">
        <f>_xlfn.XLOOKUP(Table1[[#This Row],[Rating Category]],Recommendation!A$2:A$6,Recommendation!B$2:B$6)</f>
        <v>Restricted</v>
      </c>
      <c r="N1285" s="2">
        <v>114</v>
      </c>
      <c r="O1285" s="2" t="str" cm="1">
        <f t="array" ref="O1285">_xlfn.IFS(Table1[[#This Row],[Duration]]&lt;90,"Short",Table1[[#This Row],[Duration]]&lt;180,"Medium",Table1[[#This Row],[Duration]]&lt;=240,"Long",TRUE,"Seasons")</f>
        <v>Medium</v>
      </c>
      <c r="P1285" s="3" t="s">
        <v>218</v>
      </c>
    </row>
    <row r="1286" spans="1:16" ht="42">
      <c r="A1286" s="2" t="s">
        <v>5826</v>
      </c>
      <c r="B1286" s="2" t="s">
        <v>0</v>
      </c>
      <c r="C1286" s="3" t="s">
        <v>5827</v>
      </c>
      <c r="D1286" s="3" t="s">
        <v>5828</v>
      </c>
      <c r="E1286" s="3" t="s">
        <v>5829</v>
      </c>
      <c r="F1286" s="3" t="s">
        <v>13</v>
      </c>
      <c r="G1286" s="7" t="s">
        <v>5825</v>
      </c>
      <c r="H1286" s="4">
        <v>2021</v>
      </c>
      <c r="I1286" s="2">
        <v>2020</v>
      </c>
      <c r="J1286" s="2">
        <f ca="1">YEAR(TODAY())-Table1[[#This Row],[Release_year]]</f>
        <v>6</v>
      </c>
      <c r="K1286" s="2" t="s">
        <v>29</v>
      </c>
      <c r="L1286" s="2" t="str">
        <f>_xlfn.XLOOKUP(Table1[[#This Row],[Rating]],Ratings!A$2:A$15,Ratings!B$2:B$15)</f>
        <v>Teen</v>
      </c>
      <c r="M1286" s="2" t="str">
        <f>_xlfn.XLOOKUP(Table1[[#This Row],[Rating Category]],Recommendation!A$2:A$6,Recommendation!B$2:B$6)</f>
        <v>Guidance</v>
      </c>
      <c r="N1286" s="2">
        <v>132</v>
      </c>
      <c r="O1286" s="2" t="str" cm="1">
        <f t="array" ref="O1286">_xlfn.IFS(Table1[[#This Row],[Duration]]&lt;90,"Short",Table1[[#This Row],[Duration]]&lt;180,"Medium",Table1[[#This Row],[Duration]]&lt;=240,"Long",TRUE,"Seasons")</f>
        <v>Medium</v>
      </c>
      <c r="P1286" s="3" t="s">
        <v>206</v>
      </c>
    </row>
    <row r="1287" spans="1:16" ht="70">
      <c r="A1287" s="2" t="s">
        <v>5830</v>
      </c>
      <c r="B1287" s="2" t="s">
        <v>0</v>
      </c>
      <c r="C1287" s="3" t="s">
        <v>5831</v>
      </c>
      <c r="D1287" s="3" t="s">
        <v>5832</v>
      </c>
      <c r="E1287" s="3" t="s">
        <v>5833</v>
      </c>
      <c r="F1287" s="3" t="s">
        <v>13</v>
      </c>
      <c r="G1287" s="7" t="s">
        <v>5825</v>
      </c>
      <c r="H1287" s="4">
        <v>2021</v>
      </c>
      <c r="I1287" s="2">
        <v>2018</v>
      </c>
      <c r="J1287" s="2">
        <f ca="1">YEAR(TODAY())-Table1[[#This Row],[Release_year]]</f>
        <v>8</v>
      </c>
      <c r="K1287" s="2" t="s">
        <v>29</v>
      </c>
      <c r="L1287" s="2" t="str">
        <f>_xlfn.XLOOKUP(Table1[[#This Row],[Rating]],Ratings!A$2:A$15,Ratings!B$2:B$15)</f>
        <v>Teen</v>
      </c>
      <c r="M1287" s="2" t="str">
        <f>_xlfn.XLOOKUP(Table1[[#This Row],[Rating Category]],Recommendation!A$2:A$6,Recommendation!B$2:B$6)</f>
        <v>Guidance</v>
      </c>
      <c r="N1287" s="2">
        <v>92</v>
      </c>
      <c r="O1287" s="2" t="str" cm="1">
        <f t="array" ref="O1287">_xlfn.IFS(Table1[[#This Row],[Duration]]&lt;90,"Short",Table1[[#This Row],[Duration]]&lt;180,"Medium",Table1[[#This Row],[Duration]]&lt;=240,"Long",TRUE,"Seasons")</f>
        <v>Medium</v>
      </c>
      <c r="P1287" s="3" t="s">
        <v>23</v>
      </c>
    </row>
    <row r="1288" spans="1:16" ht="28">
      <c r="A1288" s="2" t="s">
        <v>5836</v>
      </c>
      <c r="B1288" s="2" t="s">
        <v>0</v>
      </c>
      <c r="C1288" s="3" t="s">
        <v>5837</v>
      </c>
      <c r="D1288" s="3" t="s">
        <v>5838</v>
      </c>
      <c r="E1288" s="3" t="s">
        <v>5839</v>
      </c>
      <c r="F1288" s="3" t="s">
        <v>1</v>
      </c>
      <c r="G1288" s="7" t="s">
        <v>5834</v>
      </c>
      <c r="H1288" s="4">
        <v>2021</v>
      </c>
      <c r="I1288" s="2">
        <v>2020</v>
      </c>
      <c r="J1288" s="2">
        <f ca="1">YEAR(TODAY())-Table1[[#This Row],[Release_year]]</f>
        <v>6</v>
      </c>
      <c r="K1288" s="2" t="s">
        <v>124</v>
      </c>
      <c r="L1288" s="2" t="str">
        <f>_xlfn.XLOOKUP(Table1[[#This Row],[Rating]],Ratings!A$2:A$15,Ratings!B$2:B$15)</f>
        <v>Adult</v>
      </c>
      <c r="M1288" s="2" t="str">
        <f>_xlfn.XLOOKUP(Table1[[#This Row],[Rating Category]],Recommendation!A$2:A$6,Recommendation!B$2:B$6)</f>
        <v>Restricted</v>
      </c>
      <c r="N1288" s="2">
        <v>90</v>
      </c>
      <c r="O1288" s="2" t="str" cm="1">
        <f t="array" ref="O1288">_xlfn.IFS(Table1[[#This Row],[Duration]]&lt;90,"Short",Table1[[#This Row],[Duration]]&lt;180,"Medium",Table1[[#This Row],[Duration]]&lt;=240,"Long",TRUE,"Seasons")</f>
        <v>Medium</v>
      </c>
      <c r="P1288" s="3" t="s">
        <v>517</v>
      </c>
    </row>
    <row r="1289" spans="1:16" ht="42">
      <c r="A1289" s="2" t="s">
        <v>5841</v>
      </c>
      <c r="B1289" s="2" t="s">
        <v>0</v>
      </c>
      <c r="C1289" s="3" t="s">
        <v>5842</v>
      </c>
      <c r="D1289" s="3" t="s">
        <v>5843</v>
      </c>
      <c r="E1289" s="3" t="s">
        <v>5844</v>
      </c>
      <c r="F1289" s="3" t="s">
        <v>1155</v>
      </c>
      <c r="G1289" s="7" t="s">
        <v>5840</v>
      </c>
      <c r="H1289" s="4">
        <v>2021</v>
      </c>
      <c r="I1289" s="2">
        <v>2016</v>
      </c>
      <c r="J1289" s="2">
        <f ca="1">YEAR(TODAY())-Table1[[#This Row],[Release_year]]</f>
        <v>10</v>
      </c>
      <c r="K1289" s="2" t="s">
        <v>29</v>
      </c>
      <c r="L1289" s="2" t="str">
        <f>_xlfn.XLOOKUP(Table1[[#This Row],[Rating]],Ratings!A$2:A$15,Ratings!B$2:B$15)</f>
        <v>Teen</v>
      </c>
      <c r="M1289" s="2" t="str">
        <f>_xlfn.XLOOKUP(Table1[[#This Row],[Rating Category]],Recommendation!A$2:A$6,Recommendation!B$2:B$6)</f>
        <v>Guidance</v>
      </c>
      <c r="N1289" s="2">
        <v>86</v>
      </c>
      <c r="O1289" s="2" t="str" cm="1">
        <f t="array" ref="O1289">_xlfn.IFS(Table1[[#This Row],[Duration]]&lt;90,"Short",Table1[[#This Row],[Duration]]&lt;180,"Medium",Table1[[#This Row],[Duration]]&lt;=240,"Long",TRUE,"Seasons")</f>
        <v>Short</v>
      </c>
      <c r="P1289" s="3" t="s">
        <v>43</v>
      </c>
    </row>
    <row r="1290" spans="1:16" ht="84">
      <c r="A1290" s="2" t="s">
        <v>5845</v>
      </c>
      <c r="B1290" s="2" t="s">
        <v>0</v>
      </c>
      <c r="C1290" s="3" t="s">
        <v>5846</v>
      </c>
      <c r="D1290" s="3" t="s">
        <v>5847</v>
      </c>
      <c r="E1290" s="3" t="s">
        <v>5848</v>
      </c>
      <c r="F1290" s="3" t="s">
        <v>1</v>
      </c>
      <c r="G1290" s="7" t="s">
        <v>5840</v>
      </c>
      <c r="H1290" s="4">
        <v>2021</v>
      </c>
      <c r="I1290" s="2">
        <v>2014</v>
      </c>
      <c r="J1290" s="2">
        <f ca="1">YEAR(TODAY())-Table1[[#This Row],[Release_year]]</f>
        <v>12</v>
      </c>
      <c r="K1290" s="2" t="s">
        <v>2</v>
      </c>
      <c r="L1290" s="2" t="str">
        <f>_xlfn.XLOOKUP(Table1[[#This Row],[Rating]],Ratings!A$2:A$15,Ratings!B$2:B$15)</f>
        <v>Teen</v>
      </c>
      <c r="M1290" s="2" t="str">
        <f>_xlfn.XLOOKUP(Table1[[#This Row],[Rating Category]],Recommendation!A$2:A$6,Recommendation!B$2:B$6)</f>
        <v>Guidance</v>
      </c>
      <c r="N1290" s="2">
        <v>103</v>
      </c>
      <c r="O1290" s="2" t="str" cm="1">
        <f t="array" ref="O1290">_xlfn.IFS(Table1[[#This Row],[Duration]]&lt;90,"Short",Table1[[#This Row],[Duration]]&lt;180,"Medium",Table1[[#This Row],[Duration]]&lt;=240,"Long",TRUE,"Seasons")</f>
        <v>Medium</v>
      </c>
      <c r="P1290" s="3" t="s">
        <v>254</v>
      </c>
    </row>
    <row r="1291" spans="1:16" ht="56">
      <c r="A1291" s="2" t="s">
        <v>5849</v>
      </c>
      <c r="B1291" s="2" t="s">
        <v>0</v>
      </c>
      <c r="C1291" s="3" t="s">
        <v>5850</v>
      </c>
      <c r="D1291" s="3" t="s">
        <v>3952</v>
      </c>
      <c r="E1291" s="3" t="s">
        <v>5851</v>
      </c>
      <c r="F1291" s="3" t="s">
        <v>13</v>
      </c>
      <c r="G1291" s="7" t="s">
        <v>5840</v>
      </c>
      <c r="H1291" s="4">
        <v>2021</v>
      </c>
      <c r="I1291" s="2">
        <v>2020</v>
      </c>
      <c r="J1291" s="2">
        <f ca="1">YEAR(TODAY())-Table1[[#This Row],[Release_year]]</f>
        <v>6</v>
      </c>
      <c r="K1291" s="2" t="s">
        <v>29</v>
      </c>
      <c r="L1291" s="2" t="str">
        <f>_xlfn.XLOOKUP(Table1[[#This Row],[Rating]],Ratings!A$2:A$15,Ratings!B$2:B$15)</f>
        <v>Teen</v>
      </c>
      <c r="M1291" s="2" t="str">
        <f>_xlfn.XLOOKUP(Table1[[#This Row],[Rating Category]],Recommendation!A$2:A$6,Recommendation!B$2:B$6)</f>
        <v>Guidance</v>
      </c>
      <c r="N1291" s="2">
        <v>114</v>
      </c>
      <c r="O1291" s="2" t="str" cm="1">
        <f t="array" ref="O1291">_xlfn.IFS(Table1[[#This Row],[Duration]]&lt;90,"Short",Table1[[#This Row],[Duration]]&lt;180,"Medium",Table1[[#This Row],[Duration]]&lt;=240,"Long",TRUE,"Seasons")</f>
        <v>Medium</v>
      </c>
      <c r="P1291" s="3" t="s">
        <v>43</v>
      </c>
    </row>
    <row r="1292" spans="1:16" ht="42">
      <c r="A1292" s="2" t="s">
        <v>5852</v>
      </c>
      <c r="B1292" s="2" t="s">
        <v>0</v>
      </c>
      <c r="C1292" s="3" t="s">
        <v>5853</v>
      </c>
      <c r="D1292" s="3" t="s">
        <v>657</v>
      </c>
      <c r="E1292" s="3" t="s">
        <v>5854</v>
      </c>
      <c r="F1292" s="3" t="s">
        <v>132</v>
      </c>
      <c r="G1292" s="7" t="s">
        <v>5840</v>
      </c>
      <c r="H1292" s="4">
        <v>2021</v>
      </c>
      <c r="I1292" s="2">
        <v>2019</v>
      </c>
      <c r="J1292" s="2">
        <f ca="1">YEAR(TODAY())-Table1[[#This Row],[Release_year]]</f>
        <v>7</v>
      </c>
      <c r="K1292" s="2" t="s">
        <v>7</v>
      </c>
      <c r="L1292" s="2" t="str">
        <f>_xlfn.XLOOKUP(Table1[[#This Row],[Rating]],Ratings!A$2:A$15,Ratings!B$2:B$15)</f>
        <v>Adult</v>
      </c>
      <c r="M1292" s="2" t="str">
        <f>_xlfn.XLOOKUP(Table1[[#This Row],[Rating Category]],Recommendation!A$2:A$6,Recommendation!B$2:B$6)</f>
        <v>Restricted</v>
      </c>
      <c r="N1292" s="2">
        <v>115</v>
      </c>
      <c r="O1292" s="2" t="str" cm="1">
        <f t="array" ref="O1292">_xlfn.IFS(Table1[[#This Row],[Duration]]&lt;90,"Short",Table1[[#This Row],[Duration]]&lt;180,"Medium",Table1[[#This Row],[Duration]]&lt;=240,"Long",TRUE,"Seasons")</f>
        <v>Medium</v>
      </c>
      <c r="P1292" s="3" t="s">
        <v>56</v>
      </c>
    </row>
    <row r="1293" spans="1:16" ht="56">
      <c r="A1293" s="2" t="s">
        <v>5855</v>
      </c>
      <c r="B1293" s="2" t="s">
        <v>4</v>
      </c>
      <c r="C1293" s="3" t="s">
        <v>5856</v>
      </c>
      <c r="D1293" s="3" t="s">
        <v>5857</v>
      </c>
      <c r="E1293" s="3" t="s">
        <v>5858</v>
      </c>
      <c r="F1293" s="3" t="s">
        <v>287</v>
      </c>
      <c r="G1293" s="7" t="s">
        <v>5840</v>
      </c>
      <c r="H1293" s="4">
        <v>2021</v>
      </c>
      <c r="I1293" s="2">
        <v>2019</v>
      </c>
      <c r="J1293" s="2">
        <f ca="1">YEAR(TODAY())-Table1[[#This Row],[Release_year]]</f>
        <v>7</v>
      </c>
      <c r="K1293" s="2" t="s">
        <v>29</v>
      </c>
      <c r="L1293" s="2" t="str">
        <f>_xlfn.XLOOKUP(Table1[[#This Row],[Rating]],Ratings!A$2:A$15,Ratings!B$2:B$15)</f>
        <v>Teen</v>
      </c>
      <c r="M1293" s="2" t="str">
        <f>_xlfn.XLOOKUP(Table1[[#This Row],[Rating Category]],Recommendation!A$2:A$6,Recommendation!B$2:B$6)</f>
        <v>Guidance</v>
      </c>
      <c r="N1293" s="2" t="s">
        <v>5859</v>
      </c>
      <c r="O1293" s="2" t="str" cm="1">
        <f t="array" ref="O1293">_xlfn.IFS(Table1[[#This Row],[Duration]]&lt;90,"Short",Table1[[#This Row],[Duration]]&lt;180,"Medium",Table1[[#This Row],[Duration]]&lt;=240,"Long",TRUE,"Seasons")</f>
        <v>Seasons</v>
      </c>
      <c r="P1293" s="3" t="s">
        <v>5860</v>
      </c>
    </row>
    <row r="1294" spans="1:16" ht="56">
      <c r="A1294" s="2" t="s">
        <v>5861</v>
      </c>
      <c r="B1294" s="2" t="s">
        <v>0</v>
      </c>
      <c r="C1294" s="3" t="s">
        <v>5862</v>
      </c>
      <c r="D1294" s="3" t="s">
        <v>52</v>
      </c>
      <c r="E1294" s="3" t="s">
        <v>5863</v>
      </c>
      <c r="F1294" s="3" t="s">
        <v>1</v>
      </c>
      <c r="G1294" s="7" t="s">
        <v>5840</v>
      </c>
      <c r="H1294" s="4">
        <v>2021</v>
      </c>
      <c r="I1294" s="2">
        <v>2020</v>
      </c>
      <c r="J1294" s="2">
        <f ca="1">YEAR(TODAY())-Table1[[#This Row],[Release_year]]</f>
        <v>6</v>
      </c>
      <c r="K1294" s="2" t="s">
        <v>7</v>
      </c>
      <c r="L1294" s="2" t="str">
        <f>_xlfn.XLOOKUP(Table1[[#This Row],[Rating]],Ratings!A$2:A$15,Ratings!B$2:B$15)</f>
        <v>Adult</v>
      </c>
      <c r="M1294" s="2" t="str">
        <f>_xlfn.XLOOKUP(Table1[[#This Row],[Rating Category]],Recommendation!A$2:A$6,Recommendation!B$2:B$6)</f>
        <v>Restricted</v>
      </c>
      <c r="N1294" s="2">
        <v>149</v>
      </c>
      <c r="O1294" s="2" t="str" cm="1">
        <f t="array" ref="O1294">_xlfn.IFS(Table1[[#This Row],[Duration]]&lt;90,"Short",Table1[[#This Row],[Duration]]&lt;180,"Medium",Table1[[#This Row],[Duration]]&lt;=240,"Long",TRUE,"Seasons")</f>
        <v>Medium</v>
      </c>
      <c r="P1294" s="3" t="s">
        <v>3420</v>
      </c>
    </row>
    <row r="1295" spans="1:16" ht="56">
      <c r="A1295" s="2" t="s">
        <v>5865</v>
      </c>
      <c r="B1295" s="2" t="s">
        <v>0</v>
      </c>
      <c r="C1295" s="3" t="s">
        <v>5866</v>
      </c>
      <c r="D1295" s="3" t="s">
        <v>5867</v>
      </c>
      <c r="E1295" s="3" t="s">
        <v>5868</v>
      </c>
      <c r="F1295" s="3" t="s">
        <v>53</v>
      </c>
      <c r="G1295" s="7" t="s">
        <v>5864</v>
      </c>
      <c r="H1295" s="4">
        <v>2021</v>
      </c>
      <c r="I1295" s="2">
        <v>2017</v>
      </c>
      <c r="J1295" s="2">
        <f ca="1">YEAR(TODAY())-Table1[[#This Row],[Release_year]]</f>
        <v>9</v>
      </c>
      <c r="K1295" s="2" t="s">
        <v>29</v>
      </c>
      <c r="L1295" s="2" t="str">
        <f>_xlfn.XLOOKUP(Table1[[#This Row],[Rating]],Ratings!A$2:A$15,Ratings!B$2:B$15)</f>
        <v>Teen</v>
      </c>
      <c r="M1295" s="2" t="str">
        <f>_xlfn.XLOOKUP(Table1[[#This Row],[Rating Category]],Recommendation!A$2:A$6,Recommendation!B$2:B$6)</f>
        <v>Guidance</v>
      </c>
      <c r="N1295" s="2">
        <v>102</v>
      </c>
      <c r="O1295" s="2" t="str" cm="1">
        <f t="array" ref="O1295">_xlfn.IFS(Table1[[#This Row],[Duration]]&lt;90,"Short",Table1[[#This Row],[Duration]]&lt;180,"Medium",Table1[[#This Row],[Duration]]&lt;=240,"Long",TRUE,"Seasons")</f>
        <v>Medium</v>
      </c>
      <c r="P1295" s="3" t="s">
        <v>218</v>
      </c>
    </row>
    <row r="1296" spans="1:16" ht="42">
      <c r="A1296" s="2" t="s">
        <v>5869</v>
      </c>
      <c r="B1296" s="2" t="s">
        <v>0</v>
      </c>
      <c r="C1296" s="3" t="s">
        <v>5870</v>
      </c>
      <c r="D1296" s="3" t="s">
        <v>5871</v>
      </c>
      <c r="E1296" s="3" t="s">
        <v>5872</v>
      </c>
      <c r="F1296" s="3" t="s">
        <v>53</v>
      </c>
      <c r="G1296" s="7" t="s">
        <v>5864</v>
      </c>
      <c r="H1296" s="4">
        <v>2021</v>
      </c>
      <c r="I1296" s="2">
        <v>2017</v>
      </c>
      <c r="J1296" s="2">
        <f ca="1">YEAR(TODAY())-Table1[[#This Row],[Release_year]]</f>
        <v>9</v>
      </c>
      <c r="K1296" s="2" t="s">
        <v>7</v>
      </c>
      <c r="L1296" s="2" t="str">
        <f>_xlfn.XLOOKUP(Table1[[#This Row],[Rating]],Ratings!A$2:A$15,Ratings!B$2:B$15)</f>
        <v>Adult</v>
      </c>
      <c r="M1296" s="2" t="str">
        <f>_xlfn.XLOOKUP(Table1[[#This Row],[Rating Category]],Recommendation!A$2:A$6,Recommendation!B$2:B$6)</f>
        <v>Restricted</v>
      </c>
      <c r="N1296" s="2">
        <v>105</v>
      </c>
      <c r="O1296" s="2" t="str" cm="1">
        <f t="array" ref="O1296">_xlfn.IFS(Table1[[#This Row],[Duration]]&lt;90,"Short",Table1[[#This Row],[Duration]]&lt;180,"Medium",Table1[[#This Row],[Duration]]&lt;=240,"Long",TRUE,"Seasons")</f>
        <v>Medium</v>
      </c>
      <c r="P1296" s="3" t="s">
        <v>56</v>
      </c>
    </row>
    <row r="1297" spans="1:16" ht="56">
      <c r="A1297" s="2" t="s">
        <v>5873</v>
      </c>
      <c r="B1297" s="2" t="s">
        <v>0</v>
      </c>
      <c r="C1297" s="3" t="s">
        <v>5874</v>
      </c>
      <c r="D1297" s="3" t="s">
        <v>4858</v>
      </c>
      <c r="E1297" s="3" t="s">
        <v>5875</v>
      </c>
      <c r="F1297" s="3" t="s">
        <v>1155</v>
      </c>
      <c r="G1297" s="7" t="s">
        <v>5876</v>
      </c>
      <c r="H1297" s="4">
        <v>2021</v>
      </c>
      <c r="I1297" s="2">
        <v>2007</v>
      </c>
      <c r="J1297" s="2">
        <f ca="1">YEAR(TODAY())-Table1[[#This Row],[Release_year]]</f>
        <v>19</v>
      </c>
      <c r="K1297" s="2" t="s">
        <v>7</v>
      </c>
      <c r="L1297" s="2" t="str">
        <f>_xlfn.XLOOKUP(Table1[[#This Row],[Rating]],Ratings!A$2:A$15,Ratings!B$2:B$15)</f>
        <v>Adult</v>
      </c>
      <c r="M1297" s="2" t="str">
        <f>_xlfn.XLOOKUP(Table1[[#This Row],[Rating Category]],Recommendation!A$2:A$6,Recommendation!B$2:B$6)</f>
        <v>Restricted</v>
      </c>
      <c r="N1297" s="2">
        <v>114</v>
      </c>
      <c r="O1297" s="2" t="str" cm="1">
        <f t="array" ref="O1297">_xlfn.IFS(Table1[[#This Row],[Duration]]&lt;90,"Short",Table1[[#This Row],[Duration]]&lt;180,"Medium",Table1[[#This Row],[Duration]]&lt;=240,"Long",TRUE,"Seasons")</f>
        <v>Medium</v>
      </c>
      <c r="P1297" s="3" t="s">
        <v>63</v>
      </c>
    </row>
    <row r="1298" spans="1:16" ht="56">
      <c r="A1298" s="2" t="s">
        <v>5877</v>
      </c>
      <c r="B1298" s="2" t="s">
        <v>0</v>
      </c>
      <c r="C1298" s="3" t="s">
        <v>5878</v>
      </c>
      <c r="D1298" s="3" t="s">
        <v>5879</v>
      </c>
      <c r="E1298" s="3" t="s">
        <v>5880</v>
      </c>
      <c r="F1298" s="3" t="s">
        <v>1</v>
      </c>
      <c r="G1298" s="7" t="s">
        <v>5876</v>
      </c>
      <c r="H1298" s="4">
        <v>2021</v>
      </c>
      <c r="I1298" s="2">
        <v>2017</v>
      </c>
      <c r="J1298" s="2">
        <f ca="1">YEAR(TODAY())-Table1[[#This Row],[Release_year]]</f>
        <v>9</v>
      </c>
      <c r="K1298" s="2" t="s">
        <v>124</v>
      </c>
      <c r="L1298" s="2" t="str">
        <f>_xlfn.XLOOKUP(Table1[[#This Row],[Rating]],Ratings!A$2:A$15,Ratings!B$2:B$15)</f>
        <v>Adult</v>
      </c>
      <c r="M1298" s="2" t="str">
        <f>_xlfn.XLOOKUP(Table1[[#This Row],[Rating Category]],Recommendation!A$2:A$6,Recommendation!B$2:B$6)</f>
        <v>Restricted</v>
      </c>
      <c r="N1298" s="2">
        <v>94</v>
      </c>
      <c r="O1298" s="2" t="str" cm="1">
        <f t="array" ref="O1298">_xlfn.IFS(Table1[[#This Row],[Duration]]&lt;90,"Short",Table1[[#This Row],[Duration]]&lt;180,"Medium",Table1[[#This Row],[Duration]]&lt;=240,"Long",TRUE,"Seasons")</f>
        <v>Medium</v>
      </c>
      <c r="P1298" s="3" t="s">
        <v>269</v>
      </c>
    </row>
    <row r="1299" spans="1:16" ht="42">
      <c r="A1299" s="2" t="s">
        <v>5882</v>
      </c>
      <c r="B1299" s="2" t="s">
        <v>0</v>
      </c>
      <c r="C1299" s="3" t="s">
        <v>5883</v>
      </c>
      <c r="D1299" s="3" t="s">
        <v>5884</v>
      </c>
      <c r="E1299" s="3" t="s">
        <v>5885</v>
      </c>
      <c r="F1299" s="3" t="s">
        <v>1155</v>
      </c>
      <c r="G1299" s="7" t="s">
        <v>5881</v>
      </c>
      <c r="H1299" s="4">
        <v>2021</v>
      </c>
      <c r="I1299" s="2">
        <v>2008</v>
      </c>
      <c r="J1299" s="2">
        <f ca="1">YEAR(TODAY())-Table1[[#This Row],[Release_year]]</f>
        <v>18</v>
      </c>
      <c r="K1299" s="2" t="s">
        <v>29</v>
      </c>
      <c r="L1299" s="2" t="str">
        <f>_xlfn.XLOOKUP(Table1[[#This Row],[Rating]],Ratings!A$2:A$15,Ratings!B$2:B$15)</f>
        <v>Teen</v>
      </c>
      <c r="M1299" s="2" t="str">
        <f>_xlfn.XLOOKUP(Table1[[#This Row],[Rating Category]],Recommendation!A$2:A$6,Recommendation!B$2:B$6)</f>
        <v>Guidance</v>
      </c>
      <c r="N1299" s="2">
        <v>106</v>
      </c>
      <c r="O1299" s="2" t="str" cm="1">
        <f t="array" ref="O1299">_xlfn.IFS(Table1[[#This Row],[Duration]]&lt;90,"Short",Table1[[#This Row],[Duration]]&lt;180,"Medium",Table1[[#This Row],[Duration]]&lt;=240,"Long",TRUE,"Seasons")</f>
        <v>Medium</v>
      </c>
      <c r="P1299" s="3" t="s">
        <v>56</v>
      </c>
    </row>
    <row r="1300" spans="1:16" ht="42">
      <c r="A1300" s="2" t="s">
        <v>5886</v>
      </c>
      <c r="B1300" s="2" t="s">
        <v>0</v>
      </c>
      <c r="C1300" s="3" t="s">
        <v>5887</v>
      </c>
      <c r="D1300" s="3" t="s">
        <v>5888</v>
      </c>
      <c r="E1300" s="3" t="s">
        <v>5889</v>
      </c>
      <c r="F1300" s="3" t="s">
        <v>1155</v>
      </c>
      <c r="G1300" s="7" t="s">
        <v>5881</v>
      </c>
      <c r="H1300" s="4">
        <v>2021</v>
      </c>
      <c r="I1300" s="2">
        <v>2006</v>
      </c>
      <c r="J1300" s="2">
        <f ca="1">YEAR(TODAY())-Table1[[#This Row],[Release_year]]</f>
        <v>20</v>
      </c>
      <c r="K1300" s="2" t="s">
        <v>29</v>
      </c>
      <c r="L1300" s="2" t="str">
        <f>_xlfn.XLOOKUP(Table1[[#This Row],[Rating]],Ratings!A$2:A$15,Ratings!B$2:B$15)</f>
        <v>Teen</v>
      </c>
      <c r="M1300" s="2" t="str">
        <f>_xlfn.XLOOKUP(Table1[[#This Row],[Rating Category]],Recommendation!A$2:A$6,Recommendation!B$2:B$6)</f>
        <v>Guidance</v>
      </c>
      <c r="N1300" s="2">
        <v>116</v>
      </c>
      <c r="O1300" s="2" t="str" cm="1">
        <f t="array" ref="O1300">_xlfn.IFS(Table1[[#This Row],[Duration]]&lt;90,"Short",Table1[[#This Row],[Duration]]&lt;180,"Medium",Table1[[#This Row],[Duration]]&lt;=240,"Long",TRUE,"Seasons")</f>
        <v>Medium</v>
      </c>
      <c r="P1300" s="3" t="s">
        <v>192</v>
      </c>
    </row>
    <row r="1301" spans="1:16" ht="42">
      <c r="A1301" s="2" t="s">
        <v>5890</v>
      </c>
      <c r="B1301" s="2" t="s">
        <v>0</v>
      </c>
      <c r="C1301" s="3" t="s">
        <v>5891</v>
      </c>
      <c r="D1301" s="3" t="s">
        <v>5884</v>
      </c>
      <c r="E1301" s="3" t="s">
        <v>5892</v>
      </c>
      <c r="F1301" s="3" t="s">
        <v>1155</v>
      </c>
      <c r="G1301" s="7" t="s">
        <v>5881</v>
      </c>
      <c r="H1301" s="4">
        <v>2021</v>
      </c>
      <c r="I1301" s="2">
        <v>2006</v>
      </c>
      <c r="J1301" s="2">
        <f ca="1">YEAR(TODAY())-Table1[[#This Row],[Release_year]]</f>
        <v>20</v>
      </c>
      <c r="K1301" s="2" t="s">
        <v>29</v>
      </c>
      <c r="L1301" s="2" t="str">
        <f>_xlfn.XLOOKUP(Table1[[#This Row],[Rating]],Ratings!A$2:A$15,Ratings!B$2:B$15)</f>
        <v>Teen</v>
      </c>
      <c r="M1301" s="2" t="str">
        <f>_xlfn.XLOOKUP(Table1[[#This Row],[Rating Category]],Recommendation!A$2:A$6,Recommendation!B$2:B$6)</f>
        <v>Guidance</v>
      </c>
      <c r="N1301" s="2">
        <v>109</v>
      </c>
      <c r="O1301" s="2" t="str" cm="1">
        <f t="array" ref="O1301">_xlfn.IFS(Table1[[#This Row],[Duration]]&lt;90,"Short",Table1[[#This Row],[Duration]]&lt;180,"Medium",Table1[[#This Row],[Duration]]&lt;=240,"Long",TRUE,"Seasons")</f>
        <v>Medium</v>
      </c>
      <c r="P1301" s="3" t="s">
        <v>56</v>
      </c>
    </row>
    <row r="1302" spans="1:16" ht="42">
      <c r="A1302" s="2" t="s">
        <v>5894</v>
      </c>
      <c r="B1302" s="2" t="s">
        <v>0</v>
      </c>
      <c r="C1302" s="3" t="s">
        <v>5895</v>
      </c>
      <c r="D1302" s="3" t="s">
        <v>5896</v>
      </c>
      <c r="E1302" s="3" t="s">
        <v>5897</v>
      </c>
      <c r="F1302" s="3" t="s">
        <v>1155</v>
      </c>
      <c r="G1302" s="7" t="s">
        <v>5881</v>
      </c>
      <c r="H1302" s="4">
        <v>2021</v>
      </c>
      <c r="I1302" s="2">
        <v>2012</v>
      </c>
      <c r="J1302" s="2">
        <f ca="1">YEAR(TODAY())-Table1[[#This Row],[Release_year]]</f>
        <v>14</v>
      </c>
      <c r="K1302" s="2" t="s">
        <v>7</v>
      </c>
      <c r="L1302" s="2" t="str">
        <f>_xlfn.XLOOKUP(Table1[[#This Row],[Rating]],Ratings!A$2:A$15,Ratings!B$2:B$15)</f>
        <v>Adult</v>
      </c>
      <c r="M1302" s="2" t="str">
        <f>_xlfn.XLOOKUP(Table1[[#This Row],[Rating Category]],Recommendation!A$2:A$6,Recommendation!B$2:B$6)</f>
        <v>Restricted</v>
      </c>
      <c r="N1302" s="2">
        <v>100</v>
      </c>
      <c r="O1302" s="2" t="str" cm="1">
        <f t="array" ref="O1302">_xlfn.IFS(Table1[[#This Row],[Duration]]&lt;90,"Short",Table1[[#This Row],[Duration]]&lt;180,"Medium",Table1[[#This Row],[Duration]]&lt;=240,"Long",TRUE,"Seasons")</f>
        <v>Medium</v>
      </c>
      <c r="P1302" s="3" t="s">
        <v>192</v>
      </c>
    </row>
    <row r="1303" spans="1:16" ht="56">
      <c r="A1303" s="2" t="s">
        <v>5898</v>
      </c>
      <c r="B1303" s="2" t="s">
        <v>0</v>
      </c>
      <c r="C1303" s="3" t="s">
        <v>5899</v>
      </c>
      <c r="D1303" s="3" t="s">
        <v>5069</v>
      </c>
      <c r="E1303" s="3" t="s">
        <v>5900</v>
      </c>
      <c r="F1303" s="3" t="s">
        <v>1155</v>
      </c>
      <c r="G1303" s="7" t="s">
        <v>5881</v>
      </c>
      <c r="H1303" s="4">
        <v>2021</v>
      </c>
      <c r="I1303" s="2">
        <v>2008</v>
      </c>
      <c r="J1303" s="2">
        <f ca="1">YEAR(TODAY())-Table1[[#This Row],[Release_year]]</f>
        <v>18</v>
      </c>
      <c r="K1303" s="2" t="s">
        <v>29</v>
      </c>
      <c r="L1303" s="2" t="str">
        <f>_xlfn.XLOOKUP(Table1[[#This Row],[Rating]],Ratings!A$2:A$15,Ratings!B$2:B$15)</f>
        <v>Teen</v>
      </c>
      <c r="M1303" s="2" t="str">
        <f>_xlfn.XLOOKUP(Table1[[#This Row],[Rating Category]],Recommendation!A$2:A$6,Recommendation!B$2:B$6)</f>
        <v>Guidance</v>
      </c>
      <c r="N1303" s="2">
        <v>116</v>
      </c>
      <c r="O1303" s="2" t="str" cm="1">
        <f t="array" ref="O1303">_xlfn.IFS(Table1[[#This Row],[Duration]]&lt;90,"Short",Table1[[#This Row],[Duration]]&lt;180,"Medium",Table1[[#This Row],[Duration]]&lt;=240,"Long",TRUE,"Seasons")</f>
        <v>Medium</v>
      </c>
      <c r="P1303" s="3" t="s">
        <v>43</v>
      </c>
    </row>
    <row r="1304" spans="1:16" ht="70">
      <c r="A1304" s="2" t="s">
        <v>5901</v>
      </c>
      <c r="B1304" s="2" t="s">
        <v>0</v>
      </c>
      <c r="C1304" s="3" t="s">
        <v>5902</v>
      </c>
      <c r="D1304" s="3" t="s">
        <v>5903</v>
      </c>
      <c r="E1304" s="3" t="s">
        <v>5904</v>
      </c>
      <c r="F1304" s="3" t="s">
        <v>1155</v>
      </c>
      <c r="G1304" s="7" t="s">
        <v>5881</v>
      </c>
      <c r="H1304" s="4">
        <v>2021</v>
      </c>
      <c r="I1304" s="2">
        <v>2004</v>
      </c>
      <c r="J1304" s="2">
        <f ca="1">YEAR(TODAY())-Table1[[#This Row],[Release_year]]</f>
        <v>22</v>
      </c>
      <c r="K1304" s="2" t="s">
        <v>29</v>
      </c>
      <c r="L1304" s="2" t="str">
        <f>_xlfn.XLOOKUP(Table1[[#This Row],[Rating]],Ratings!A$2:A$15,Ratings!B$2:B$15)</f>
        <v>Teen</v>
      </c>
      <c r="M1304" s="2" t="str">
        <f>_xlfn.XLOOKUP(Table1[[#This Row],[Rating Category]],Recommendation!A$2:A$6,Recommendation!B$2:B$6)</f>
        <v>Guidance</v>
      </c>
      <c r="N1304" s="2">
        <v>111</v>
      </c>
      <c r="O1304" s="2" t="str" cm="1">
        <f t="array" ref="O1304">_xlfn.IFS(Table1[[#This Row],[Duration]]&lt;90,"Short",Table1[[#This Row],[Duration]]&lt;180,"Medium",Table1[[#This Row],[Duration]]&lt;=240,"Long",TRUE,"Seasons")</f>
        <v>Medium</v>
      </c>
      <c r="P1304" s="3" t="s">
        <v>523</v>
      </c>
    </row>
    <row r="1305" spans="1:16" ht="42">
      <c r="A1305" s="2" t="s">
        <v>5905</v>
      </c>
      <c r="B1305" s="2" t="s">
        <v>0</v>
      </c>
      <c r="C1305" s="3" t="s">
        <v>5906</v>
      </c>
      <c r="D1305" s="3" t="s">
        <v>5907</v>
      </c>
      <c r="E1305" s="3" t="s">
        <v>5908</v>
      </c>
      <c r="F1305" s="3" t="s">
        <v>5909</v>
      </c>
      <c r="G1305" s="7" t="s">
        <v>5881</v>
      </c>
      <c r="H1305" s="4">
        <v>2021</v>
      </c>
      <c r="I1305" s="2">
        <v>2006</v>
      </c>
      <c r="J1305" s="2">
        <f ca="1">YEAR(TODAY())-Table1[[#This Row],[Release_year]]</f>
        <v>20</v>
      </c>
      <c r="K1305" s="2" t="s">
        <v>45</v>
      </c>
      <c r="L1305" s="2" t="str">
        <f>_xlfn.XLOOKUP(Table1[[#This Row],[Rating]],Ratings!A$2:A$15,Ratings!B$2:B$15)</f>
        <v>Family</v>
      </c>
      <c r="M1305" s="2" t="str">
        <f>_xlfn.XLOOKUP(Table1[[#This Row],[Rating Category]],Recommendation!A$2:A$6,Recommendation!B$2:B$6)</f>
        <v>Guidance</v>
      </c>
      <c r="N1305" s="2">
        <v>95</v>
      </c>
      <c r="O1305" s="2" t="str" cm="1">
        <f t="array" ref="O1305">_xlfn.IFS(Table1[[#This Row],[Duration]]&lt;90,"Short",Table1[[#This Row],[Duration]]&lt;180,"Medium",Table1[[#This Row],[Duration]]&lt;=240,"Long",TRUE,"Seasons")</f>
        <v>Medium</v>
      </c>
      <c r="P1305" s="3" t="s">
        <v>192</v>
      </c>
    </row>
    <row r="1306" spans="1:16" ht="56">
      <c r="A1306" s="2" t="s">
        <v>5910</v>
      </c>
      <c r="B1306" s="2" t="s">
        <v>0</v>
      </c>
      <c r="C1306" s="3" t="s">
        <v>5911</v>
      </c>
      <c r="D1306" s="3" t="s">
        <v>5912</v>
      </c>
      <c r="E1306" s="3" t="s">
        <v>5913</v>
      </c>
      <c r="F1306" s="3" t="s">
        <v>1155</v>
      </c>
      <c r="G1306" s="7" t="s">
        <v>5881</v>
      </c>
      <c r="H1306" s="4">
        <v>2021</v>
      </c>
      <c r="I1306" s="2">
        <v>2011</v>
      </c>
      <c r="J1306" s="2">
        <f ca="1">YEAR(TODAY())-Table1[[#This Row],[Release_year]]</f>
        <v>15</v>
      </c>
      <c r="K1306" s="2" t="s">
        <v>29</v>
      </c>
      <c r="L1306" s="2" t="str">
        <f>_xlfn.XLOOKUP(Table1[[#This Row],[Rating]],Ratings!A$2:A$15,Ratings!B$2:B$15)</f>
        <v>Teen</v>
      </c>
      <c r="M1306" s="2" t="str">
        <f>_xlfn.XLOOKUP(Table1[[#This Row],[Rating Category]],Recommendation!A$2:A$6,Recommendation!B$2:B$6)</f>
        <v>Guidance</v>
      </c>
      <c r="N1306" s="2">
        <v>135</v>
      </c>
      <c r="O1306" s="2" t="str" cm="1">
        <f t="array" ref="O1306">_xlfn.IFS(Table1[[#This Row],[Duration]]&lt;90,"Short",Table1[[#This Row],[Duration]]&lt;180,"Medium",Table1[[#This Row],[Duration]]&lt;=240,"Long",TRUE,"Seasons")</f>
        <v>Medium</v>
      </c>
      <c r="P1306" s="3" t="s">
        <v>63</v>
      </c>
    </row>
    <row r="1307" spans="1:16" ht="42">
      <c r="A1307" s="2" t="s">
        <v>5914</v>
      </c>
      <c r="B1307" s="2" t="s">
        <v>0</v>
      </c>
      <c r="C1307" s="3">
        <v>122</v>
      </c>
      <c r="D1307" s="3" t="s">
        <v>5915</v>
      </c>
      <c r="E1307" s="3" t="s">
        <v>5916</v>
      </c>
      <c r="F1307" s="3" t="s">
        <v>1155</v>
      </c>
      <c r="G1307" s="7" t="s">
        <v>5917</v>
      </c>
      <c r="H1307" s="4">
        <v>2021</v>
      </c>
      <c r="I1307" s="2">
        <v>2019</v>
      </c>
      <c r="J1307" s="2">
        <f ca="1">YEAR(TODAY())-Table1[[#This Row],[Release_year]]</f>
        <v>7</v>
      </c>
      <c r="K1307" s="2" t="s">
        <v>7</v>
      </c>
      <c r="L1307" s="2" t="str">
        <f>_xlfn.XLOOKUP(Table1[[#This Row],[Rating]],Ratings!A$2:A$15,Ratings!B$2:B$15)</f>
        <v>Adult</v>
      </c>
      <c r="M1307" s="2" t="str">
        <f>_xlfn.XLOOKUP(Table1[[#This Row],[Rating Category]],Recommendation!A$2:A$6,Recommendation!B$2:B$6)</f>
        <v>Restricted</v>
      </c>
      <c r="N1307" s="2">
        <v>95</v>
      </c>
      <c r="O1307" s="2" t="str" cm="1">
        <f t="array" ref="O1307">_xlfn.IFS(Table1[[#This Row],[Duration]]&lt;90,"Short",Table1[[#This Row],[Duration]]&lt;180,"Medium",Table1[[#This Row],[Duration]]&lt;=240,"Long",TRUE,"Seasons")</f>
        <v>Medium</v>
      </c>
      <c r="P1307" s="3" t="s">
        <v>583</v>
      </c>
    </row>
    <row r="1308" spans="1:16" ht="42">
      <c r="A1308" s="2" t="s">
        <v>5918</v>
      </c>
      <c r="B1308" s="2" t="s">
        <v>0</v>
      </c>
      <c r="C1308" s="3" t="s">
        <v>5919</v>
      </c>
      <c r="D1308" s="3" t="s">
        <v>5920</v>
      </c>
      <c r="E1308" s="3" t="s">
        <v>5921</v>
      </c>
      <c r="F1308" s="3" t="s">
        <v>13</v>
      </c>
      <c r="G1308" s="7" t="s">
        <v>5917</v>
      </c>
      <c r="H1308" s="4">
        <v>2021</v>
      </c>
      <c r="I1308" s="2">
        <v>2020</v>
      </c>
      <c r="J1308" s="2">
        <f ca="1">YEAR(TODAY())-Table1[[#This Row],[Release_year]]</f>
        <v>6</v>
      </c>
      <c r="K1308" s="2" t="s">
        <v>29</v>
      </c>
      <c r="L1308" s="2" t="str">
        <f>_xlfn.XLOOKUP(Table1[[#This Row],[Rating]],Ratings!A$2:A$15,Ratings!B$2:B$15)</f>
        <v>Teen</v>
      </c>
      <c r="M1308" s="2" t="str">
        <f>_xlfn.XLOOKUP(Table1[[#This Row],[Rating Category]],Recommendation!A$2:A$6,Recommendation!B$2:B$6)</f>
        <v>Guidance</v>
      </c>
      <c r="N1308" s="2">
        <v>92</v>
      </c>
      <c r="O1308" s="2" t="str" cm="1">
        <f t="array" ref="O1308">_xlfn.IFS(Table1[[#This Row],[Duration]]&lt;90,"Short",Table1[[#This Row],[Duration]]&lt;180,"Medium",Table1[[#This Row],[Duration]]&lt;=240,"Long",TRUE,"Seasons")</f>
        <v>Medium</v>
      </c>
      <c r="P1308" s="3" t="s">
        <v>269</v>
      </c>
    </row>
    <row r="1309" spans="1:16" ht="56">
      <c r="A1309" s="2" t="s">
        <v>5922</v>
      </c>
      <c r="B1309" s="2" t="s">
        <v>0</v>
      </c>
      <c r="C1309" s="3" t="s">
        <v>5923</v>
      </c>
      <c r="D1309" s="3" t="s">
        <v>5924</v>
      </c>
      <c r="E1309" s="3" t="s">
        <v>5925</v>
      </c>
      <c r="F1309" s="3" t="s">
        <v>5926</v>
      </c>
      <c r="G1309" s="7" t="s">
        <v>5917</v>
      </c>
      <c r="H1309" s="4">
        <v>2021</v>
      </c>
      <c r="I1309" s="2">
        <v>2017</v>
      </c>
      <c r="J1309" s="2">
        <f ca="1">YEAR(TODAY())-Table1[[#This Row],[Release_year]]</f>
        <v>9</v>
      </c>
      <c r="K1309" s="2" t="s">
        <v>181</v>
      </c>
      <c r="L1309" s="2" t="str">
        <f>_xlfn.XLOOKUP(Table1[[#This Row],[Rating]],Ratings!A$2:A$15,Ratings!B$2:B$15)</f>
        <v>Family</v>
      </c>
      <c r="M1309" s="2" t="str">
        <f>_xlfn.XLOOKUP(Table1[[#This Row],[Rating Category]],Recommendation!A$2:A$6,Recommendation!B$2:B$6)</f>
        <v>Guidance</v>
      </c>
      <c r="N1309" s="2">
        <v>100</v>
      </c>
      <c r="O1309" s="2" t="str" cm="1">
        <f t="array" ref="O1309">_xlfn.IFS(Table1[[#This Row],[Duration]]&lt;90,"Short",Table1[[#This Row],[Duration]]&lt;180,"Medium",Table1[[#This Row],[Duration]]&lt;=240,"Long",TRUE,"Seasons")</f>
        <v>Medium</v>
      </c>
      <c r="P1309" s="3" t="s">
        <v>63</v>
      </c>
    </row>
    <row r="1310" spans="1:16" ht="42">
      <c r="A1310" s="2" t="s">
        <v>5928</v>
      </c>
      <c r="B1310" s="2" t="s">
        <v>0</v>
      </c>
      <c r="C1310" s="3" t="s">
        <v>5929</v>
      </c>
      <c r="D1310" s="3" t="s">
        <v>5930</v>
      </c>
      <c r="E1310" s="3" t="s">
        <v>5931</v>
      </c>
      <c r="F1310" s="3" t="s">
        <v>1599</v>
      </c>
      <c r="G1310" s="7" t="s">
        <v>5917</v>
      </c>
      <c r="H1310" s="4">
        <v>2021</v>
      </c>
      <c r="I1310" s="2">
        <v>2019</v>
      </c>
      <c r="J1310" s="2">
        <f ca="1">YEAR(TODAY())-Table1[[#This Row],[Release_year]]</f>
        <v>7</v>
      </c>
      <c r="K1310" s="2" t="s">
        <v>45</v>
      </c>
      <c r="L1310" s="2" t="str">
        <f>_xlfn.XLOOKUP(Table1[[#This Row],[Rating]],Ratings!A$2:A$15,Ratings!B$2:B$15)</f>
        <v>Family</v>
      </c>
      <c r="M1310" s="2" t="str">
        <f>_xlfn.XLOOKUP(Table1[[#This Row],[Rating Category]],Recommendation!A$2:A$6,Recommendation!B$2:B$6)</f>
        <v>Guidance</v>
      </c>
      <c r="N1310" s="2">
        <v>80</v>
      </c>
      <c r="O1310" s="2" t="str" cm="1">
        <f t="array" ref="O1310">_xlfn.IFS(Table1[[#This Row],[Duration]]&lt;90,"Short",Table1[[#This Row],[Duration]]&lt;180,"Medium",Table1[[#This Row],[Duration]]&lt;=240,"Long",TRUE,"Seasons")</f>
        <v>Short</v>
      </c>
      <c r="P1310" s="3" t="s">
        <v>56</v>
      </c>
    </row>
    <row r="1311" spans="1:16" ht="56">
      <c r="A1311" s="2" t="s">
        <v>5932</v>
      </c>
      <c r="B1311" s="2" t="s">
        <v>0</v>
      </c>
      <c r="C1311" s="3" t="s">
        <v>5933</v>
      </c>
      <c r="D1311" s="3" t="s">
        <v>5934</v>
      </c>
      <c r="E1311" s="3" t="s">
        <v>5935</v>
      </c>
      <c r="F1311" s="3" t="s">
        <v>2540</v>
      </c>
      <c r="G1311" s="7" t="s">
        <v>5917</v>
      </c>
      <c r="H1311" s="4">
        <v>2021</v>
      </c>
      <c r="I1311" s="2">
        <v>2018</v>
      </c>
      <c r="J1311" s="2">
        <f ca="1">YEAR(TODAY())-Table1[[#This Row],[Release_year]]</f>
        <v>8</v>
      </c>
      <c r="K1311" s="2" t="s">
        <v>16</v>
      </c>
      <c r="L1311" s="2" t="str">
        <f>_xlfn.XLOOKUP(Table1[[#This Row],[Rating]],Ratings!A$2:A$15,Ratings!B$2:B$15)</f>
        <v>Family</v>
      </c>
      <c r="M1311" s="2" t="str">
        <f>_xlfn.XLOOKUP(Table1[[#This Row],[Rating Category]],Recommendation!A$2:A$6,Recommendation!B$2:B$6)</f>
        <v>Guidance</v>
      </c>
      <c r="N1311" s="2">
        <v>98</v>
      </c>
      <c r="O1311" s="2" t="str" cm="1">
        <f t="array" ref="O1311">_xlfn.IFS(Table1[[#This Row],[Duration]]&lt;90,"Short",Table1[[#This Row],[Duration]]&lt;180,"Medium",Table1[[#This Row],[Duration]]&lt;=240,"Long",TRUE,"Seasons")</f>
        <v>Medium</v>
      </c>
      <c r="P1311" s="3" t="s">
        <v>689</v>
      </c>
    </row>
    <row r="1312" spans="1:16" ht="70">
      <c r="A1312" s="2" t="s">
        <v>5936</v>
      </c>
      <c r="B1312" s="2" t="s">
        <v>0</v>
      </c>
      <c r="C1312" s="3" t="s">
        <v>5937</v>
      </c>
      <c r="D1312" s="3" t="s">
        <v>5938</v>
      </c>
      <c r="E1312" s="3" t="s">
        <v>5939</v>
      </c>
      <c r="F1312" s="3" t="s">
        <v>1</v>
      </c>
      <c r="G1312" s="7" t="s">
        <v>5917</v>
      </c>
      <c r="H1312" s="4">
        <v>2021</v>
      </c>
      <c r="I1312" s="2">
        <v>2017</v>
      </c>
      <c r="J1312" s="2">
        <f ca="1">YEAR(TODAY())-Table1[[#This Row],[Release_year]]</f>
        <v>9</v>
      </c>
      <c r="K1312" s="2" t="s">
        <v>124</v>
      </c>
      <c r="L1312" s="2" t="str">
        <f>_xlfn.XLOOKUP(Table1[[#This Row],[Rating]],Ratings!A$2:A$15,Ratings!B$2:B$15)</f>
        <v>Adult</v>
      </c>
      <c r="M1312" s="2" t="str">
        <f>_xlfn.XLOOKUP(Table1[[#This Row],[Rating Category]],Recommendation!A$2:A$6,Recommendation!B$2:B$6)</f>
        <v>Restricted</v>
      </c>
      <c r="N1312" s="2">
        <v>104</v>
      </c>
      <c r="O1312" s="2" t="str" cm="1">
        <f t="array" ref="O1312">_xlfn.IFS(Table1[[#This Row],[Duration]]&lt;90,"Short",Table1[[#This Row],[Duration]]&lt;180,"Medium",Table1[[#This Row],[Duration]]&lt;=240,"Long",TRUE,"Seasons")</f>
        <v>Medium</v>
      </c>
      <c r="P1312" s="3" t="s">
        <v>36</v>
      </c>
    </row>
    <row r="1313" spans="1:16" ht="56">
      <c r="A1313" s="2" t="s">
        <v>5940</v>
      </c>
      <c r="B1313" s="2" t="s">
        <v>0</v>
      </c>
      <c r="C1313" s="3" t="s">
        <v>5941</v>
      </c>
      <c r="D1313" s="3" t="s">
        <v>5942</v>
      </c>
      <c r="E1313" s="3" t="s">
        <v>5943</v>
      </c>
      <c r="F1313" s="3" t="s">
        <v>5944</v>
      </c>
      <c r="G1313" s="7" t="s">
        <v>5917</v>
      </c>
      <c r="H1313" s="4">
        <v>2021</v>
      </c>
      <c r="I1313" s="2">
        <v>2016</v>
      </c>
      <c r="J1313" s="2">
        <f ca="1">YEAR(TODAY())-Table1[[#This Row],[Release_year]]</f>
        <v>10</v>
      </c>
      <c r="K1313" s="2" t="s">
        <v>29</v>
      </c>
      <c r="L1313" s="2" t="str">
        <f>_xlfn.XLOOKUP(Table1[[#This Row],[Rating]],Ratings!A$2:A$15,Ratings!B$2:B$15)</f>
        <v>Teen</v>
      </c>
      <c r="M1313" s="2" t="str">
        <f>_xlfn.XLOOKUP(Table1[[#This Row],[Rating Category]],Recommendation!A$2:A$6,Recommendation!B$2:B$6)</f>
        <v>Guidance</v>
      </c>
      <c r="N1313" s="2">
        <v>98</v>
      </c>
      <c r="O1313" s="2" t="str" cm="1">
        <f t="array" ref="O1313">_xlfn.IFS(Table1[[#This Row],[Duration]]&lt;90,"Short",Table1[[#This Row],[Duration]]&lt;180,"Medium",Table1[[#This Row],[Duration]]&lt;=240,"Long",TRUE,"Seasons")</f>
        <v>Medium</v>
      </c>
      <c r="P1313" s="3" t="s">
        <v>251</v>
      </c>
    </row>
    <row r="1314" spans="1:16" ht="42">
      <c r="A1314" s="2" t="s">
        <v>5945</v>
      </c>
      <c r="B1314" s="2" t="s">
        <v>0</v>
      </c>
      <c r="C1314" s="3" t="s">
        <v>5946</v>
      </c>
      <c r="D1314" s="3" t="s">
        <v>5947</v>
      </c>
      <c r="E1314" s="3" t="s">
        <v>5948</v>
      </c>
      <c r="F1314" s="3" t="s">
        <v>5949</v>
      </c>
      <c r="G1314" s="7" t="s">
        <v>5950</v>
      </c>
      <c r="H1314" s="4">
        <v>2021</v>
      </c>
      <c r="I1314" s="2">
        <v>2019</v>
      </c>
      <c r="J1314" s="2">
        <f ca="1">YEAR(TODAY())-Table1[[#This Row],[Release_year]]</f>
        <v>7</v>
      </c>
      <c r="K1314" s="2" t="s">
        <v>29</v>
      </c>
      <c r="L1314" s="2" t="str">
        <f>_xlfn.XLOOKUP(Table1[[#This Row],[Rating]],Ratings!A$2:A$15,Ratings!B$2:B$15)</f>
        <v>Teen</v>
      </c>
      <c r="M1314" s="2" t="str">
        <f>_xlfn.XLOOKUP(Table1[[#This Row],[Rating Category]],Recommendation!A$2:A$6,Recommendation!B$2:B$6)</f>
        <v>Guidance</v>
      </c>
      <c r="N1314" s="2">
        <v>104</v>
      </c>
      <c r="O1314" s="2" t="str" cm="1">
        <f t="array" ref="O1314">_xlfn.IFS(Table1[[#This Row],[Duration]]&lt;90,"Short",Table1[[#This Row],[Duration]]&lt;180,"Medium",Table1[[#This Row],[Duration]]&lt;=240,"Long",TRUE,"Seasons")</f>
        <v>Medium</v>
      </c>
      <c r="P1314" s="3" t="s">
        <v>1407</v>
      </c>
    </row>
    <row r="1315" spans="1:16" ht="42">
      <c r="A1315" s="2" t="s">
        <v>5951</v>
      </c>
      <c r="B1315" s="2" t="s">
        <v>0</v>
      </c>
      <c r="C1315" s="3" t="s">
        <v>5952</v>
      </c>
      <c r="D1315" s="3" t="s">
        <v>5953</v>
      </c>
      <c r="E1315" s="3" t="s">
        <v>5954</v>
      </c>
      <c r="F1315" s="3" t="s">
        <v>1599</v>
      </c>
      <c r="G1315" s="7" t="s">
        <v>5955</v>
      </c>
      <c r="H1315" s="4">
        <v>2021</v>
      </c>
      <c r="I1315" s="2">
        <v>2018</v>
      </c>
      <c r="J1315" s="2">
        <f ca="1">YEAR(TODAY())-Table1[[#This Row],[Release_year]]</f>
        <v>8</v>
      </c>
      <c r="K1315" s="2" t="s">
        <v>45</v>
      </c>
      <c r="L1315" s="2" t="str">
        <f>_xlfn.XLOOKUP(Table1[[#This Row],[Rating]],Ratings!A$2:A$15,Ratings!B$2:B$15)</f>
        <v>Family</v>
      </c>
      <c r="M1315" s="2" t="str">
        <f>_xlfn.XLOOKUP(Table1[[#This Row],[Rating Category]],Recommendation!A$2:A$6,Recommendation!B$2:B$6)</f>
        <v>Guidance</v>
      </c>
      <c r="N1315" s="2">
        <v>99</v>
      </c>
      <c r="O1315" s="2" t="str" cm="1">
        <f t="array" ref="O1315">_xlfn.IFS(Table1[[#This Row],[Duration]]&lt;90,"Short",Table1[[#This Row],[Duration]]&lt;180,"Medium",Table1[[#This Row],[Duration]]&lt;=240,"Long",TRUE,"Seasons")</f>
        <v>Medium</v>
      </c>
      <c r="P1315" s="3" t="s">
        <v>192</v>
      </c>
    </row>
    <row r="1316" spans="1:16" ht="28">
      <c r="A1316" s="2" t="s">
        <v>5956</v>
      </c>
      <c r="B1316" s="2" t="s">
        <v>0</v>
      </c>
      <c r="C1316" s="3" t="s">
        <v>5957</v>
      </c>
      <c r="D1316" s="3" t="s">
        <v>5958</v>
      </c>
      <c r="E1316" s="3" t="s">
        <v>5959</v>
      </c>
      <c r="F1316" s="3" t="s">
        <v>13</v>
      </c>
      <c r="G1316" s="7" t="s">
        <v>5955</v>
      </c>
      <c r="H1316" s="4">
        <v>2021</v>
      </c>
      <c r="I1316" s="2">
        <v>2020</v>
      </c>
      <c r="J1316" s="2">
        <f ca="1">YEAR(TODAY())-Table1[[#This Row],[Release_year]]</f>
        <v>6</v>
      </c>
      <c r="K1316" s="2" t="s">
        <v>7</v>
      </c>
      <c r="L1316" s="2" t="str">
        <f>_xlfn.XLOOKUP(Table1[[#This Row],[Rating]],Ratings!A$2:A$15,Ratings!B$2:B$15)</f>
        <v>Adult</v>
      </c>
      <c r="M1316" s="2" t="str">
        <f>_xlfn.XLOOKUP(Table1[[#This Row],[Rating Category]],Recommendation!A$2:A$6,Recommendation!B$2:B$6)</f>
        <v>Restricted</v>
      </c>
      <c r="N1316" s="2">
        <v>68</v>
      </c>
      <c r="O1316" s="2" t="str" cm="1">
        <f t="array" ref="O1316">_xlfn.IFS(Table1[[#This Row],[Duration]]&lt;90,"Short",Table1[[#This Row],[Duration]]&lt;180,"Medium",Table1[[#This Row],[Duration]]&lt;=240,"Long",TRUE,"Seasons")</f>
        <v>Short</v>
      </c>
      <c r="P1316" s="3" t="s">
        <v>683</v>
      </c>
    </row>
    <row r="1317" spans="1:16" ht="56">
      <c r="A1317" s="2" t="s">
        <v>5960</v>
      </c>
      <c r="B1317" s="2" t="s">
        <v>0</v>
      </c>
      <c r="C1317" s="3" t="s">
        <v>5961</v>
      </c>
      <c r="D1317" s="3" t="s">
        <v>1153</v>
      </c>
      <c r="E1317" s="3" t="s">
        <v>5962</v>
      </c>
      <c r="F1317" s="3" t="s">
        <v>5671</v>
      </c>
      <c r="G1317" s="7" t="s">
        <v>5955</v>
      </c>
      <c r="H1317" s="4">
        <v>2021</v>
      </c>
      <c r="I1317" s="2">
        <v>1999</v>
      </c>
      <c r="J1317" s="2">
        <f ca="1">YEAR(TODAY())-Table1[[#This Row],[Release_year]]</f>
        <v>27</v>
      </c>
      <c r="K1317" s="2" t="s">
        <v>7</v>
      </c>
      <c r="L1317" s="2" t="str">
        <f>_xlfn.XLOOKUP(Table1[[#This Row],[Rating]],Ratings!A$2:A$15,Ratings!B$2:B$15)</f>
        <v>Adult</v>
      </c>
      <c r="M1317" s="2" t="str">
        <f>_xlfn.XLOOKUP(Table1[[#This Row],[Rating Category]],Recommendation!A$2:A$6,Recommendation!B$2:B$6)</f>
        <v>Restricted</v>
      </c>
      <c r="N1317" s="2">
        <v>106</v>
      </c>
      <c r="O1317" s="2" t="str" cm="1">
        <f t="array" ref="O1317">_xlfn.IFS(Table1[[#This Row],[Duration]]&lt;90,"Short",Table1[[#This Row],[Duration]]&lt;180,"Medium",Table1[[#This Row],[Duration]]&lt;=240,"Long",TRUE,"Seasons")</f>
        <v>Medium</v>
      </c>
      <c r="P1317" s="3" t="s">
        <v>218</v>
      </c>
    </row>
    <row r="1318" spans="1:16" ht="56">
      <c r="A1318" s="2" t="s">
        <v>5964</v>
      </c>
      <c r="B1318" s="2" t="s">
        <v>0</v>
      </c>
      <c r="C1318" s="3" t="s">
        <v>5965</v>
      </c>
      <c r="D1318" s="3" t="s">
        <v>5966</v>
      </c>
      <c r="E1318" s="3" t="s">
        <v>5967</v>
      </c>
      <c r="F1318" s="3" t="s">
        <v>1599</v>
      </c>
      <c r="G1318" s="7" t="s">
        <v>5963</v>
      </c>
      <c r="H1318" s="4">
        <v>2021</v>
      </c>
      <c r="I1318" s="2">
        <v>2014</v>
      </c>
      <c r="J1318" s="2">
        <f ca="1">YEAR(TODAY())-Table1[[#This Row],[Release_year]]</f>
        <v>12</v>
      </c>
      <c r="K1318" s="2" t="s">
        <v>29</v>
      </c>
      <c r="L1318" s="2" t="str">
        <f>_xlfn.XLOOKUP(Table1[[#This Row],[Rating]],Ratings!A$2:A$15,Ratings!B$2:B$15)</f>
        <v>Teen</v>
      </c>
      <c r="M1318" s="2" t="str">
        <f>_xlfn.XLOOKUP(Table1[[#This Row],[Rating Category]],Recommendation!A$2:A$6,Recommendation!B$2:B$6)</f>
        <v>Guidance</v>
      </c>
      <c r="N1318" s="2">
        <v>71</v>
      </c>
      <c r="O1318" s="2" t="str" cm="1">
        <f t="array" ref="O1318">_xlfn.IFS(Table1[[#This Row],[Duration]]&lt;90,"Short",Table1[[#This Row],[Duration]]&lt;180,"Medium",Table1[[#This Row],[Duration]]&lt;=240,"Long",TRUE,"Seasons")</f>
        <v>Short</v>
      </c>
      <c r="P1318" s="3" t="s">
        <v>2437</v>
      </c>
    </row>
    <row r="1319" spans="1:16" ht="56">
      <c r="A1319" s="2" t="s">
        <v>5968</v>
      </c>
      <c r="B1319" s="2" t="s">
        <v>0</v>
      </c>
      <c r="C1319" s="3" t="s">
        <v>5969</v>
      </c>
      <c r="D1319" s="3" t="s">
        <v>5966</v>
      </c>
      <c r="E1319" s="3" t="s">
        <v>5970</v>
      </c>
      <c r="F1319" s="3" t="s">
        <v>1599</v>
      </c>
      <c r="G1319" s="7" t="s">
        <v>5963</v>
      </c>
      <c r="H1319" s="4">
        <v>2021</v>
      </c>
      <c r="I1319" s="2">
        <v>2015</v>
      </c>
      <c r="J1319" s="2">
        <f ca="1">YEAR(TODAY())-Table1[[#This Row],[Release_year]]</f>
        <v>11</v>
      </c>
      <c r="K1319" s="2" t="s">
        <v>29</v>
      </c>
      <c r="L1319" s="2" t="str">
        <f>_xlfn.XLOOKUP(Table1[[#This Row],[Rating]],Ratings!A$2:A$15,Ratings!B$2:B$15)</f>
        <v>Teen</v>
      </c>
      <c r="M1319" s="2" t="str">
        <f>_xlfn.XLOOKUP(Table1[[#This Row],[Rating Category]],Recommendation!A$2:A$6,Recommendation!B$2:B$6)</f>
        <v>Guidance</v>
      </c>
      <c r="N1319" s="2">
        <v>80</v>
      </c>
      <c r="O1319" s="2" t="str" cm="1">
        <f t="array" ref="O1319">_xlfn.IFS(Table1[[#This Row],[Duration]]&lt;90,"Short",Table1[[#This Row],[Duration]]&lt;180,"Medium",Table1[[#This Row],[Duration]]&lt;=240,"Long",TRUE,"Seasons")</f>
        <v>Short</v>
      </c>
      <c r="P1319" s="3" t="s">
        <v>2437</v>
      </c>
    </row>
    <row r="1320" spans="1:16" ht="56">
      <c r="A1320" s="2" t="s">
        <v>5971</v>
      </c>
      <c r="B1320" s="2" t="s">
        <v>0</v>
      </c>
      <c r="C1320" s="3" t="s">
        <v>5972</v>
      </c>
      <c r="D1320" s="3" t="s">
        <v>5973</v>
      </c>
      <c r="E1320" s="3" t="s">
        <v>5974</v>
      </c>
      <c r="F1320" s="3" t="s">
        <v>670</v>
      </c>
      <c r="G1320" s="7" t="s">
        <v>5963</v>
      </c>
      <c r="H1320" s="4">
        <v>2021</v>
      </c>
      <c r="I1320" s="2">
        <v>2020</v>
      </c>
      <c r="J1320" s="2">
        <f ca="1">YEAR(TODAY())-Table1[[#This Row],[Release_year]]</f>
        <v>6</v>
      </c>
      <c r="K1320" s="2" t="s">
        <v>7</v>
      </c>
      <c r="L1320" s="2" t="str">
        <f>_xlfn.XLOOKUP(Table1[[#This Row],[Rating]],Ratings!A$2:A$15,Ratings!B$2:B$15)</f>
        <v>Adult</v>
      </c>
      <c r="M1320" s="2" t="str">
        <f>_xlfn.XLOOKUP(Table1[[#This Row],[Rating Category]],Recommendation!A$2:A$6,Recommendation!B$2:B$6)</f>
        <v>Restricted</v>
      </c>
      <c r="N1320" s="2">
        <v>116</v>
      </c>
      <c r="O1320" s="2" t="str" cm="1">
        <f t="array" ref="O1320">_xlfn.IFS(Table1[[#This Row],[Duration]]&lt;90,"Short",Table1[[#This Row],[Duration]]&lt;180,"Medium",Table1[[#This Row],[Duration]]&lt;=240,"Long",TRUE,"Seasons")</f>
        <v>Medium</v>
      </c>
      <c r="P1320" s="3" t="s">
        <v>89</v>
      </c>
    </row>
    <row r="1321" spans="1:16" ht="70">
      <c r="A1321" s="2" t="s">
        <v>5975</v>
      </c>
      <c r="B1321" s="2" t="s">
        <v>0</v>
      </c>
      <c r="C1321" s="3" t="s">
        <v>5976</v>
      </c>
      <c r="D1321" s="3" t="s">
        <v>5977</v>
      </c>
      <c r="E1321" s="3" t="s">
        <v>5978</v>
      </c>
      <c r="F1321" s="3" t="s">
        <v>2038</v>
      </c>
      <c r="G1321" s="7" t="s">
        <v>5979</v>
      </c>
      <c r="H1321" s="4">
        <v>2021</v>
      </c>
      <c r="I1321" s="2">
        <v>2019</v>
      </c>
      <c r="J1321" s="2">
        <f ca="1">YEAR(TODAY())-Table1[[#This Row],[Release_year]]</f>
        <v>7</v>
      </c>
      <c r="K1321" s="2" t="s">
        <v>7</v>
      </c>
      <c r="L1321" s="2" t="str">
        <f>_xlfn.XLOOKUP(Table1[[#This Row],[Rating]],Ratings!A$2:A$15,Ratings!B$2:B$15)</f>
        <v>Adult</v>
      </c>
      <c r="M1321" s="2" t="str">
        <f>_xlfn.XLOOKUP(Table1[[#This Row],[Rating Category]],Recommendation!A$2:A$6,Recommendation!B$2:B$6)</f>
        <v>Restricted</v>
      </c>
      <c r="N1321" s="2">
        <v>112</v>
      </c>
      <c r="O1321" s="2" t="str" cm="1">
        <f t="array" ref="O1321">_xlfn.IFS(Table1[[#This Row],[Duration]]&lt;90,"Short",Table1[[#This Row],[Duration]]&lt;180,"Medium",Table1[[#This Row],[Duration]]&lt;=240,"Long",TRUE,"Seasons")</f>
        <v>Medium</v>
      </c>
      <c r="P1321" s="3" t="s">
        <v>23</v>
      </c>
    </row>
    <row r="1322" spans="1:16" ht="14">
      <c r="A1322" s="2" t="s">
        <v>5980</v>
      </c>
      <c r="B1322" s="2" t="s">
        <v>0</v>
      </c>
      <c r="C1322" s="3" t="s">
        <v>5981</v>
      </c>
      <c r="D1322" s="3" t="s">
        <v>5982</v>
      </c>
      <c r="E1322" s="3" t="s">
        <v>5983</v>
      </c>
      <c r="F1322" s="3" t="s">
        <v>64</v>
      </c>
      <c r="G1322" s="7" t="s">
        <v>5984</v>
      </c>
      <c r="H1322" s="4">
        <v>2021</v>
      </c>
      <c r="I1322" s="2">
        <v>2020</v>
      </c>
      <c r="J1322" s="2">
        <f ca="1">YEAR(TODAY())-Table1[[#This Row],[Release_year]]</f>
        <v>6</v>
      </c>
      <c r="K1322" s="2" t="s">
        <v>7</v>
      </c>
      <c r="L1322" s="2" t="str">
        <f>_xlfn.XLOOKUP(Table1[[#This Row],[Rating]],Ratings!A$2:A$15,Ratings!B$2:B$15)</f>
        <v>Adult</v>
      </c>
      <c r="M1322" s="2" t="str">
        <f>_xlfn.XLOOKUP(Table1[[#This Row],[Rating Category]],Recommendation!A$2:A$6,Recommendation!B$2:B$6)</f>
        <v>Restricted</v>
      </c>
      <c r="N1322" s="2">
        <v>73</v>
      </c>
      <c r="O1322" s="2" t="str" cm="1">
        <f t="array" ref="O1322">_xlfn.IFS(Table1[[#This Row],[Duration]]&lt;90,"Short",Table1[[#This Row],[Duration]]&lt;180,"Medium",Table1[[#This Row],[Duration]]&lt;=240,"Long",TRUE,"Seasons")</f>
        <v>Short</v>
      </c>
      <c r="P1322" s="3" t="s">
        <v>683</v>
      </c>
    </row>
    <row r="1323" spans="1:16" ht="70">
      <c r="A1323" s="2" t="s">
        <v>5985</v>
      </c>
      <c r="B1323" s="2" t="s">
        <v>0</v>
      </c>
      <c r="C1323" s="3" t="s">
        <v>5986</v>
      </c>
      <c r="D1323" s="3" t="s">
        <v>5987</v>
      </c>
      <c r="E1323" s="3" t="s">
        <v>5988</v>
      </c>
      <c r="F1323" s="3" t="s">
        <v>1420</v>
      </c>
      <c r="G1323" s="7" t="s">
        <v>5989</v>
      </c>
      <c r="H1323" s="4">
        <v>2021</v>
      </c>
      <c r="I1323" s="2">
        <v>2019</v>
      </c>
      <c r="J1323" s="2">
        <f ca="1">YEAR(TODAY())-Table1[[#This Row],[Release_year]]</f>
        <v>7</v>
      </c>
      <c r="K1323" s="2" t="s">
        <v>29</v>
      </c>
      <c r="L1323" s="2" t="str">
        <f>_xlfn.XLOOKUP(Table1[[#This Row],[Rating]],Ratings!A$2:A$15,Ratings!B$2:B$15)</f>
        <v>Teen</v>
      </c>
      <c r="M1323" s="2" t="str">
        <f>_xlfn.XLOOKUP(Table1[[#This Row],[Rating Category]],Recommendation!A$2:A$6,Recommendation!B$2:B$6)</f>
        <v>Guidance</v>
      </c>
      <c r="N1323" s="2">
        <v>110</v>
      </c>
      <c r="O1323" s="2" t="str" cm="1">
        <f t="array" ref="O1323">_xlfn.IFS(Table1[[#This Row],[Duration]]&lt;90,"Short",Table1[[#This Row],[Duration]]&lt;180,"Medium",Table1[[#This Row],[Duration]]&lt;=240,"Long",TRUE,"Seasons")</f>
        <v>Medium</v>
      </c>
      <c r="P1323" s="3" t="s">
        <v>523</v>
      </c>
    </row>
    <row r="1324" spans="1:16" ht="56">
      <c r="A1324" s="2" t="s">
        <v>5990</v>
      </c>
      <c r="B1324" s="2" t="s">
        <v>4</v>
      </c>
      <c r="C1324" s="3" t="s">
        <v>5991</v>
      </c>
      <c r="D1324" s="3" t="s">
        <v>5992</v>
      </c>
      <c r="E1324" s="3" t="s">
        <v>5993</v>
      </c>
      <c r="F1324" s="3" t="s">
        <v>1</v>
      </c>
      <c r="G1324" s="7" t="s">
        <v>5989</v>
      </c>
      <c r="H1324" s="4">
        <v>2021</v>
      </c>
      <c r="I1324" s="2">
        <v>2019</v>
      </c>
      <c r="J1324" s="2">
        <f ca="1">YEAR(TODAY())-Table1[[#This Row],[Release_year]]</f>
        <v>7</v>
      </c>
      <c r="K1324" s="2" t="s">
        <v>29</v>
      </c>
      <c r="L1324" s="2" t="str">
        <f>_xlfn.XLOOKUP(Table1[[#This Row],[Rating]],Ratings!A$2:A$15,Ratings!B$2:B$15)</f>
        <v>Teen</v>
      </c>
      <c r="M1324" s="2" t="str">
        <f>_xlfn.XLOOKUP(Table1[[#This Row],[Rating Category]],Recommendation!A$2:A$6,Recommendation!B$2:B$6)</f>
        <v>Guidance</v>
      </c>
      <c r="N1324" s="2" t="s">
        <v>54</v>
      </c>
      <c r="O1324" s="2" t="str" cm="1">
        <f t="array" ref="O1324">_xlfn.IFS(Table1[[#This Row],[Duration]]&lt;90,"Short",Table1[[#This Row],[Duration]]&lt;180,"Medium",Table1[[#This Row],[Duration]]&lt;=240,"Long",TRUE,"Seasons")</f>
        <v>Seasons</v>
      </c>
      <c r="P1324" s="3" t="s">
        <v>984</v>
      </c>
    </row>
    <row r="1325" spans="1:16" ht="42">
      <c r="A1325" s="2" t="s">
        <v>5994</v>
      </c>
      <c r="B1325" s="2" t="s">
        <v>0</v>
      </c>
      <c r="C1325" s="3" t="s">
        <v>5995</v>
      </c>
      <c r="D1325" s="3" t="s">
        <v>5996</v>
      </c>
      <c r="E1325" s="3" t="s">
        <v>5997</v>
      </c>
      <c r="F1325" s="3" t="s">
        <v>1</v>
      </c>
      <c r="G1325" s="7" t="s">
        <v>5989</v>
      </c>
      <c r="H1325" s="4">
        <v>2021</v>
      </c>
      <c r="I1325" s="2">
        <v>2019</v>
      </c>
      <c r="J1325" s="2">
        <f ca="1">YEAR(TODAY())-Table1[[#This Row],[Release_year]]</f>
        <v>7</v>
      </c>
      <c r="K1325" s="2" t="s">
        <v>124</v>
      </c>
      <c r="L1325" s="2" t="str">
        <f>_xlfn.XLOOKUP(Table1[[#This Row],[Rating]],Ratings!A$2:A$15,Ratings!B$2:B$15)</f>
        <v>Adult</v>
      </c>
      <c r="M1325" s="2" t="str">
        <f>_xlfn.XLOOKUP(Table1[[#This Row],[Rating Category]],Recommendation!A$2:A$6,Recommendation!B$2:B$6)</f>
        <v>Restricted</v>
      </c>
      <c r="N1325" s="2">
        <v>135</v>
      </c>
      <c r="O1325" s="2" t="str" cm="1">
        <f t="array" ref="O1325">_xlfn.IFS(Table1[[#This Row],[Duration]]&lt;90,"Short",Table1[[#This Row],[Duration]]&lt;180,"Medium",Table1[[#This Row],[Duration]]&lt;=240,"Long",TRUE,"Seasons")</f>
        <v>Medium</v>
      </c>
      <c r="P1325" s="3" t="s">
        <v>131</v>
      </c>
    </row>
    <row r="1326" spans="1:16" ht="42">
      <c r="A1326" s="2" t="s">
        <v>5999</v>
      </c>
      <c r="B1326" s="2" t="s">
        <v>0</v>
      </c>
      <c r="C1326" s="3" t="s">
        <v>6000</v>
      </c>
      <c r="D1326" s="3" t="s">
        <v>2448</v>
      </c>
      <c r="E1326" s="3" t="s">
        <v>6001</v>
      </c>
      <c r="F1326" s="3" t="s">
        <v>1064</v>
      </c>
      <c r="G1326" s="7" t="s">
        <v>5998</v>
      </c>
      <c r="H1326" s="4">
        <v>2021</v>
      </c>
      <c r="I1326" s="2">
        <v>2020</v>
      </c>
      <c r="J1326" s="2">
        <f ca="1">YEAR(TODAY())-Table1[[#This Row],[Release_year]]</f>
        <v>6</v>
      </c>
      <c r="K1326" s="2" t="s">
        <v>181</v>
      </c>
      <c r="L1326" s="2" t="str">
        <f>_xlfn.XLOOKUP(Table1[[#This Row],[Rating]],Ratings!A$2:A$15,Ratings!B$2:B$15)</f>
        <v>Family</v>
      </c>
      <c r="M1326" s="2" t="str">
        <f>_xlfn.XLOOKUP(Table1[[#This Row],[Rating Category]],Recommendation!A$2:A$6,Recommendation!B$2:B$6)</f>
        <v>Guidance</v>
      </c>
      <c r="N1326" s="2">
        <v>128</v>
      </c>
      <c r="O1326" s="2" t="str" cm="1">
        <f t="array" ref="O1326">_xlfn.IFS(Table1[[#This Row],[Duration]]&lt;90,"Short",Table1[[#This Row],[Duration]]&lt;180,"Medium",Table1[[#This Row],[Duration]]&lt;=240,"Long",TRUE,"Seasons")</f>
        <v>Medium</v>
      </c>
      <c r="P1326" s="3" t="s">
        <v>43</v>
      </c>
    </row>
    <row r="1327" spans="1:16" ht="56">
      <c r="A1327" s="2" t="s">
        <v>6002</v>
      </c>
      <c r="B1327" s="2" t="s">
        <v>0</v>
      </c>
      <c r="C1327" s="3" t="s">
        <v>6003</v>
      </c>
      <c r="D1327" s="3" t="s">
        <v>1164</v>
      </c>
      <c r="E1327" s="3" t="s">
        <v>6004</v>
      </c>
      <c r="F1327" s="3" t="s">
        <v>1064</v>
      </c>
      <c r="G1327" s="7" t="s">
        <v>5998</v>
      </c>
      <c r="H1327" s="4">
        <v>2021</v>
      </c>
      <c r="I1327" s="2">
        <v>2020</v>
      </c>
      <c r="J1327" s="2">
        <f ca="1">YEAR(TODAY())-Table1[[#This Row],[Release_year]]</f>
        <v>6</v>
      </c>
      <c r="K1327" s="2" t="s">
        <v>181</v>
      </c>
      <c r="L1327" s="2" t="str">
        <f>_xlfn.XLOOKUP(Table1[[#This Row],[Rating]],Ratings!A$2:A$15,Ratings!B$2:B$15)</f>
        <v>Family</v>
      </c>
      <c r="M1327" s="2" t="str">
        <f>_xlfn.XLOOKUP(Table1[[#This Row],[Rating Category]],Recommendation!A$2:A$6,Recommendation!B$2:B$6)</f>
        <v>Guidance</v>
      </c>
      <c r="N1327" s="2">
        <v>93</v>
      </c>
      <c r="O1327" s="2" t="str" cm="1">
        <f t="array" ref="O1327">_xlfn.IFS(Table1[[#This Row],[Duration]]&lt;90,"Short",Table1[[#This Row],[Duration]]&lt;180,"Medium",Table1[[#This Row],[Duration]]&lt;=240,"Long",TRUE,"Seasons")</f>
        <v>Medium</v>
      </c>
      <c r="P1327" s="3" t="s">
        <v>575</v>
      </c>
    </row>
    <row r="1328" spans="1:16" ht="42">
      <c r="A1328" s="2" t="s">
        <v>6006</v>
      </c>
      <c r="B1328" s="2" t="s">
        <v>0</v>
      </c>
      <c r="C1328" s="3" t="s">
        <v>6007</v>
      </c>
      <c r="D1328" s="3" t="s">
        <v>1185</v>
      </c>
      <c r="E1328" s="3" t="s">
        <v>6008</v>
      </c>
      <c r="F1328" s="3" t="s">
        <v>132</v>
      </c>
      <c r="G1328" s="7" t="s">
        <v>6005</v>
      </c>
      <c r="H1328" s="4">
        <v>2021</v>
      </c>
      <c r="I1328" s="2">
        <v>2019</v>
      </c>
      <c r="J1328" s="2">
        <f ca="1">YEAR(TODAY())-Table1[[#This Row],[Release_year]]</f>
        <v>7</v>
      </c>
      <c r="K1328" s="2" t="s">
        <v>7</v>
      </c>
      <c r="L1328" s="2" t="str">
        <f>_xlfn.XLOOKUP(Table1[[#This Row],[Rating]],Ratings!A$2:A$15,Ratings!B$2:B$15)</f>
        <v>Adult</v>
      </c>
      <c r="M1328" s="2" t="str">
        <f>_xlfn.XLOOKUP(Table1[[#This Row],[Rating Category]],Recommendation!A$2:A$6,Recommendation!B$2:B$6)</f>
        <v>Restricted</v>
      </c>
      <c r="N1328" s="2">
        <v>149</v>
      </c>
      <c r="O1328" s="2" t="str" cm="1">
        <f t="array" ref="O1328">_xlfn.IFS(Table1[[#This Row],[Duration]]&lt;90,"Short",Table1[[#This Row],[Duration]]&lt;180,"Medium",Table1[[#This Row],[Duration]]&lt;=240,"Long",TRUE,"Seasons")</f>
        <v>Medium</v>
      </c>
      <c r="P1328" s="3" t="s">
        <v>622</v>
      </c>
    </row>
    <row r="1329" spans="1:16" ht="42">
      <c r="A1329" s="2" t="s">
        <v>6009</v>
      </c>
      <c r="B1329" s="2" t="s">
        <v>0</v>
      </c>
      <c r="C1329" s="3" t="s">
        <v>6010</v>
      </c>
      <c r="D1329" s="3" t="s">
        <v>6011</v>
      </c>
      <c r="E1329" s="3" t="s">
        <v>6012</v>
      </c>
      <c r="F1329" s="3" t="s">
        <v>139</v>
      </c>
      <c r="G1329" s="7" t="s">
        <v>6005</v>
      </c>
      <c r="H1329" s="4">
        <v>2021</v>
      </c>
      <c r="I1329" s="2">
        <v>2018</v>
      </c>
      <c r="J1329" s="2">
        <f ca="1">YEAR(TODAY())-Table1[[#This Row],[Release_year]]</f>
        <v>8</v>
      </c>
      <c r="K1329" s="2" t="s">
        <v>16</v>
      </c>
      <c r="L1329" s="2" t="str">
        <f>_xlfn.XLOOKUP(Table1[[#This Row],[Rating]],Ratings!A$2:A$15,Ratings!B$2:B$15)</f>
        <v>Family</v>
      </c>
      <c r="M1329" s="2" t="str">
        <f>_xlfn.XLOOKUP(Table1[[#This Row],[Rating Category]],Recommendation!A$2:A$6,Recommendation!B$2:B$6)</f>
        <v>Guidance</v>
      </c>
      <c r="N1329" s="2">
        <v>54</v>
      </c>
      <c r="O1329" s="2" t="str" cm="1">
        <f t="array" ref="O1329">_xlfn.IFS(Table1[[#This Row],[Duration]]&lt;90,"Short",Table1[[#This Row],[Duration]]&lt;180,"Medium",Table1[[#This Row],[Duration]]&lt;=240,"Long",TRUE,"Seasons")</f>
        <v>Short</v>
      </c>
      <c r="P1329" s="3" t="s">
        <v>5792</v>
      </c>
    </row>
    <row r="1330" spans="1:16" ht="56">
      <c r="A1330" s="2" t="s">
        <v>6013</v>
      </c>
      <c r="B1330" s="2" t="s">
        <v>0</v>
      </c>
      <c r="C1330" s="3" t="s">
        <v>6014</v>
      </c>
      <c r="D1330" s="3" t="s">
        <v>6015</v>
      </c>
      <c r="E1330" s="3" t="s">
        <v>6016</v>
      </c>
      <c r="F1330" s="3" t="s">
        <v>1</v>
      </c>
      <c r="G1330" s="7" t="s">
        <v>6005</v>
      </c>
      <c r="H1330" s="4">
        <v>2021</v>
      </c>
      <c r="I1330" s="2">
        <v>2020</v>
      </c>
      <c r="J1330" s="2">
        <f ca="1">YEAR(TODAY())-Table1[[#This Row],[Release_year]]</f>
        <v>6</v>
      </c>
      <c r="K1330" s="2" t="s">
        <v>124</v>
      </c>
      <c r="L1330" s="2" t="str">
        <f>_xlfn.XLOOKUP(Table1[[#This Row],[Rating]],Ratings!A$2:A$15,Ratings!B$2:B$15)</f>
        <v>Adult</v>
      </c>
      <c r="M1330" s="2" t="str">
        <f>_xlfn.XLOOKUP(Table1[[#This Row],[Rating Category]],Recommendation!A$2:A$6,Recommendation!B$2:B$6)</f>
        <v>Restricted</v>
      </c>
      <c r="N1330" s="2">
        <v>87</v>
      </c>
      <c r="O1330" s="2" t="str" cm="1">
        <f t="array" ref="O1330">_xlfn.IFS(Table1[[#This Row],[Duration]]&lt;90,"Short",Table1[[#This Row],[Duration]]&lt;180,"Medium",Table1[[#This Row],[Duration]]&lt;=240,"Long",TRUE,"Seasons")</f>
        <v>Short</v>
      </c>
      <c r="P1330" s="3" t="s">
        <v>6017</v>
      </c>
    </row>
    <row r="1331" spans="1:16" ht="56">
      <c r="A1331" s="2" t="s">
        <v>6018</v>
      </c>
      <c r="B1331" s="2" t="s">
        <v>4</v>
      </c>
      <c r="C1331" s="3" t="s">
        <v>6019</v>
      </c>
      <c r="D1331" s="3" t="s">
        <v>6020</v>
      </c>
      <c r="E1331" s="3" t="s">
        <v>6021</v>
      </c>
      <c r="F1331" s="3" t="s">
        <v>404</v>
      </c>
      <c r="G1331" s="7" t="s">
        <v>6005</v>
      </c>
      <c r="H1331" s="4">
        <v>2021</v>
      </c>
      <c r="I1331" s="2">
        <v>2020</v>
      </c>
      <c r="J1331" s="2">
        <f ca="1">YEAR(TODAY())-Table1[[#This Row],[Release_year]]</f>
        <v>6</v>
      </c>
      <c r="K1331" s="2" t="s">
        <v>7</v>
      </c>
      <c r="L1331" s="2" t="str">
        <f>_xlfn.XLOOKUP(Table1[[#This Row],[Rating]],Ratings!A$2:A$15,Ratings!B$2:B$15)</f>
        <v>Adult</v>
      </c>
      <c r="M1331" s="2" t="str">
        <f>_xlfn.XLOOKUP(Table1[[#This Row],[Rating Category]],Recommendation!A$2:A$6,Recommendation!B$2:B$6)</f>
        <v>Restricted</v>
      </c>
      <c r="N1331" s="2" t="s">
        <v>8</v>
      </c>
      <c r="O1331" s="2" t="str" cm="1">
        <f t="array" ref="O1331">_xlfn.IFS(Table1[[#This Row],[Duration]]&lt;90,"Short",Table1[[#This Row],[Duration]]&lt;180,"Medium",Table1[[#This Row],[Duration]]&lt;=240,"Long",TRUE,"Seasons")</f>
        <v>Seasons</v>
      </c>
      <c r="P1331" s="3" t="s">
        <v>84</v>
      </c>
    </row>
    <row r="1332" spans="1:16" ht="56">
      <c r="A1332" s="2" t="s">
        <v>6022</v>
      </c>
      <c r="B1332" s="2" t="s">
        <v>0</v>
      </c>
      <c r="C1332" s="3" t="s">
        <v>6023</v>
      </c>
      <c r="D1332" s="3" t="s">
        <v>5516</v>
      </c>
      <c r="E1332" s="3" t="s">
        <v>6024</v>
      </c>
      <c r="F1332" s="3" t="s">
        <v>1064</v>
      </c>
      <c r="G1332" s="7" t="s">
        <v>6025</v>
      </c>
      <c r="H1332" s="4">
        <v>2021</v>
      </c>
      <c r="I1332" s="2">
        <v>2018</v>
      </c>
      <c r="J1332" s="2">
        <f ca="1">YEAR(TODAY())-Table1[[#This Row],[Release_year]]</f>
        <v>8</v>
      </c>
      <c r="K1332" s="2" t="s">
        <v>181</v>
      </c>
      <c r="L1332" s="2" t="str">
        <f>_xlfn.XLOOKUP(Table1[[#This Row],[Rating]],Ratings!A$2:A$15,Ratings!B$2:B$15)</f>
        <v>Family</v>
      </c>
      <c r="M1332" s="2" t="str">
        <f>_xlfn.XLOOKUP(Table1[[#This Row],[Rating Category]],Recommendation!A$2:A$6,Recommendation!B$2:B$6)</f>
        <v>Guidance</v>
      </c>
      <c r="N1332" s="2">
        <v>102</v>
      </c>
      <c r="O1332" s="2" t="str" cm="1">
        <f t="array" ref="O1332">_xlfn.IFS(Table1[[#This Row],[Duration]]&lt;90,"Short",Table1[[#This Row],[Duration]]&lt;180,"Medium",Table1[[#This Row],[Duration]]&lt;=240,"Long",TRUE,"Seasons")</f>
        <v>Medium</v>
      </c>
      <c r="P1332" s="3" t="s">
        <v>218</v>
      </c>
    </row>
    <row r="1333" spans="1:16" ht="42">
      <c r="A1333" s="2" t="s">
        <v>6026</v>
      </c>
      <c r="B1333" s="2" t="s">
        <v>0</v>
      </c>
      <c r="C1333" s="3" t="s">
        <v>6027</v>
      </c>
      <c r="D1333" s="3" t="s">
        <v>6028</v>
      </c>
      <c r="E1333" s="3" t="s">
        <v>6029</v>
      </c>
      <c r="F1333" s="3" t="s">
        <v>3715</v>
      </c>
      <c r="G1333" s="7" t="s">
        <v>6025</v>
      </c>
      <c r="H1333" s="4">
        <v>2021</v>
      </c>
      <c r="I1333" s="2">
        <v>1981</v>
      </c>
      <c r="J1333" s="2">
        <f ca="1">YEAR(TODAY())-Table1[[#This Row],[Release_year]]</f>
        <v>45</v>
      </c>
      <c r="K1333" s="2" t="s">
        <v>29</v>
      </c>
      <c r="L1333" s="2" t="str">
        <f>_xlfn.XLOOKUP(Table1[[#This Row],[Rating]],Ratings!A$2:A$15,Ratings!B$2:B$15)</f>
        <v>Teen</v>
      </c>
      <c r="M1333" s="2" t="str">
        <f>_xlfn.XLOOKUP(Table1[[#This Row],[Rating Category]],Recommendation!A$2:A$6,Recommendation!B$2:B$6)</f>
        <v>Guidance</v>
      </c>
      <c r="N1333" s="2">
        <v>177</v>
      </c>
      <c r="O1333" s="2" t="str" cm="1">
        <f t="array" ref="O1333">_xlfn.IFS(Table1[[#This Row],[Duration]]&lt;90,"Short",Table1[[#This Row],[Duration]]&lt;180,"Medium",Table1[[#This Row],[Duration]]&lt;=240,"Long",TRUE,"Seasons")</f>
        <v>Medium</v>
      </c>
      <c r="P1333" s="3" t="s">
        <v>192</v>
      </c>
    </row>
    <row r="1334" spans="1:16" ht="56">
      <c r="A1334" s="2" t="s">
        <v>6030</v>
      </c>
      <c r="B1334" s="2" t="s">
        <v>0</v>
      </c>
      <c r="C1334" s="3" t="s">
        <v>6031</v>
      </c>
      <c r="D1334" s="3" t="s">
        <v>6032</v>
      </c>
      <c r="E1334" s="3" t="s">
        <v>6033</v>
      </c>
      <c r="F1334" s="3" t="s">
        <v>5638</v>
      </c>
      <c r="G1334" s="7" t="s">
        <v>6025</v>
      </c>
      <c r="H1334" s="4">
        <v>2021</v>
      </c>
      <c r="I1334" s="2">
        <v>2019</v>
      </c>
      <c r="J1334" s="2">
        <f ca="1">YEAR(TODAY())-Table1[[#This Row],[Release_year]]</f>
        <v>7</v>
      </c>
      <c r="K1334" s="2" t="s">
        <v>29</v>
      </c>
      <c r="L1334" s="2" t="str">
        <f>_xlfn.XLOOKUP(Table1[[#This Row],[Rating]],Ratings!A$2:A$15,Ratings!B$2:B$15)</f>
        <v>Teen</v>
      </c>
      <c r="M1334" s="2" t="str">
        <f>_xlfn.XLOOKUP(Table1[[#This Row],[Rating Category]],Recommendation!A$2:A$6,Recommendation!B$2:B$6)</f>
        <v>Guidance</v>
      </c>
      <c r="N1334" s="2">
        <v>98</v>
      </c>
      <c r="O1334" s="2" t="str" cm="1">
        <f t="array" ref="O1334">_xlfn.IFS(Table1[[#This Row],[Duration]]&lt;90,"Short",Table1[[#This Row],[Duration]]&lt;180,"Medium",Table1[[#This Row],[Duration]]&lt;=240,"Long",TRUE,"Seasons")</f>
        <v>Medium</v>
      </c>
      <c r="P1334" s="3" t="s">
        <v>63</v>
      </c>
    </row>
    <row r="1335" spans="1:16" ht="42">
      <c r="A1335" s="2" t="s">
        <v>6034</v>
      </c>
      <c r="B1335" s="2" t="s">
        <v>0</v>
      </c>
      <c r="C1335" s="3" t="s">
        <v>6035</v>
      </c>
      <c r="D1335" s="3" t="s">
        <v>6036</v>
      </c>
      <c r="E1335" s="3" t="s">
        <v>6037</v>
      </c>
      <c r="F1335" s="3" t="s">
        <v>1155</v>
      </c>
      <c r="G1335" s="7" t="s">
        <v>6025</v>
      </c>
      <c r="H1335" s="4">
        <v>2021</v>
      </c>
      <c r="I1335" s="2">
        <v>1979</v>
      </c>
      <c r="J1335" s="2">
        <f ca="1">YEAR(TODAY())-Table1[[#This Row],[Release_year]]</f>
        <v>47</v>
      </c>
      <c r="K1335" s="2" t="s">
        <v>29</v>
      </c>
      <c r="L1335" s="2" t="str">
        <f>_xlfn.XLOOKUP(Table1[[#This Row],[Rating]],Ratings!A$2:A$15,Ratings!B$2:B$15)</f>
        <v>Teen</v>
      </c>
      <c r="M1335" s="2" t="str">
        <f>_xlfn.XLOOKUP(Table1[[#This Row],[Rating Category]],Recommendation!A$2:A$6,Recommendation!B$2:B$6)</f>
        <v>Guidance</v>
      </c>
      <c r="N1335" s="2">
        <v>237</v>
      </c>
      <c r="O1335" s="2" t="str" cm="1">
        <f t="array" ref="O1335">_xlfn.IFS(Table1[[#This Row],[Duration]]&lt;90,"Short",Table1[[#This Row],[Duration]]&lt;180,"Medium",Table1[[#This Row],[Duration]]&lt;=240,"Long",TRUE,"Seasons")</f>
        <v>Long</v>
      </c>
      <c r="P1335" s="3" t="s">
        <v>192</v>
      </c>
    </row>
    <row r="1336" spans="1:16" ht="56">
      <c r="A1336" s="2" t="s">
        <v>6038</v>
      </c>
      <c r="B1336" s="2" t="s">
        <v>0</v>
      </c>
      <c r="C1336" s="3" t="s">
        <v>6039</v>
      </c>
      <c r="D1336" s="3" t="s">
        <v>6040</v>
      </c>
      <c r="E1336" s="3" t="s">
        <v>6041</v>
      </c>
      <c r="F1336" s="3" t="s">
        <v>1155</v>
      </c>
      <c r="G1336" s="7" t="s">
        <v>6025</v>
      </c>
      <c r="H1336" s="4">
        <v>2021</v>
      </c>
      <c r="I1336" s="2">
        <v>1981</v>
      </c>
      <c r="J1336" s="2">
        <f ca="1">YEAR(TODAY())-Table1[[#This Row],[Release_year]]</f>
        <v>45</v>
      </c>
      <c r="K1336" s="2" t="s">
        <v>29</v>
      </c>
      <c r="L1336" s="2" t="str">
        <f>_xlfn.XLOOKUP(Table1[[#This Row],[Rating]],Ratings!A$2:A$15,Ratings!B$2:B$15)</f>
        <v>Teen</v>
      </c>
      <c r="M1336" s="2" t="str">
        <f>_xlfn.XLOOKUP(Table1[[#This Row],[Rating Category]],Recommendation!A$2:A$6,Recommendation!B$2:B$6)</f>
        <v>Guidance</v>
      </c>
      <c r="N1336" s="2">
        <v>195</v>
      </c>
      <c r="O1336" s="2" t="str" cm="1">
        <f t="array" ref="O1336">_xlfn.IFS(Table1[[#This Row],[Duration]]&lt;90,"Short",Table1[[#This Row],[Duration]]&lt;180,"Medium",Table1[[#This Row],[Duration]]&lt;=240,"Long",TRUE,"Seasons")</f>
        <v>Long</v>
      </c>
      <c r="P1336" s="3" t="s">
        <v>63</v>
      </c>
    </row>
    <row r="1337" spans="1:16" ht="42">
      <c r="A1337" s="2" t="s">
        <v>6042</v>
      </c>
      <c r="B1337" s="2" t="s">
        <v>0</v>
      </c>
      <c r="C1337" s="3" t="s">
        <v>6043</v>
      </c>
      <c r="D1337" s="3" t="s">
        <v>6044</v>
      </c>
      <c r="E1337" s="3" t="s">
        <v>6045</v>
      </c>
      <c r="F1337" s="3" t="s">
        <v>1155</v>
      </c>
      <c r="G1337" s="7" t="s">
        <v>6025</v>
      </c>
      <c r="H1337" s="4">
        <v>2021</v>
      </c>
      <c r="I1337" s="2">
        <v>1973</v>
      </c>
      <c r="J1337" s="2">
        <f ca="1">YEAR(TODAY())-Table1[[#This Row],[Release_year]]</f>
        <v>53</v>
      </c>
      <c r="K1337" s="2" t="s">
        <v>29</v>
      </c>
      <c r="L1337" s="2" t="str">
        <f>_xlfn.XLOOKUP(Table1[[#This Row],[Rating]],Ratings!A$2:A$15,Ratings!B$2:B$15)</f>
        <v>Teen</v>
      </c>
      <c r="M1337" s="2" t="str">
        <f>_xlfn.XLOOKUP(Table1[[#This Row],[Rating Category]],Recommendation!A$2:A$6,Recommendation!B$2:B$6)</f>
        <v>Guidance</v>
      </c>
      <c r="N1337" s="2">
        <v>253</v>
      </c>
      <c r="O1337" s="2" t="str" cm="1">
        <f t="array" ref="O1337">_xlfn.IFS(Table1[[#This Row],[Duration]]&lt;90,"Short",Table1[[#This Row],[Duration]]&lt;180,"Medium",Table1[[#This Row],[Duration]]&lt;=240,"Long",TRUE,"Seasons")</f>
        <v>Seasons</v>
      </c>
      <c r="P1337" s="3" t="s">
        <v>192</v>
      </c>
    </row>
    <row r="1338" spans="1:16" ht="56">
      <c r="A1338" s="2" t="s">
        <v>6046</v>
      </c>
      <c r="B1338" s="2" t="s">
        <v>0</v>
      </c>
      <c r="C1338" s="3" t="s">
        <v>6047</v>
      </c>
      <c r="D1338" s="3" t="s">
        <v>6048</v>
      </c>
      <c r="E1338" s="3" t="s">
        <v>6049</v>
      </c>
      <c r="F1338" s="3" t="s">
        <v>1155</v>
      </c>
      <c r="G1338" s="7" t="s">
        <v>6025</v>
      </c>
      <c r="H1338" s="4">
        <v>2021</v>
      </c>
      <c r="I1338" s="2">
        <v>1976</v>
      </c>
      <c r="J1338" s="2">
        <f ca="1">YEAR(TODAY())-Table1[[#This Row],[Release_year]]</f>
        <v>50</v>
      </c>
      <c r="K1338" s="2" t="s">
        <v>45</v>
      </c>
      <c r="L1338" s="2" t="str">
        <f>_xlfn.XLOOKUP(Table1[[#This Row],[Rating]],Ratings!A$2:A$15,Ratings!B$2:B$15)</f>
        <v>Family</v>
      </c>
      <c r="M1338" s="2" t="str">
        <f>_xlfn.XLOOKUP(Table1[[#This Row],[Rating Category]],Recommendation!A$2:A$6,Recommendation!B$2:B$6)</f>
        <v>Guidance</v>
      </c>
      <c r="N1338" s="2">
        <v>157</v>
      </c>
      <c r="O1338" s="2" t="str" cm="1">
        <f t="array" ref="O1338">_xlfn.IFS(Table1[[#This Row],[Duration]]&lt;90,"Short",Table1[[#This Row],[Duration]]&lt;180,"Medium",Table1[[#This Row],[Duration]]&lt;=240,"Long",TRUE,"Seasons")</f>
        <v>Medium</v>
      </c>
      <c r="P1338" s="3" t="s">
        <v>56</v>
      </c>
    </row>
    <row r="1339" spans="1:16" ht="42">
      <c r="A1339" s="2" t="s">
        <v>6050</v>
      </c>
      <c r="B1339" s="2" t="s">
        <v>0</v>
      </c>
      <c r="C1339" s="3" t="s">
        <v>6051</v>
      </c>
      <c r="D1339" s="3" t="s">
        <v>6052</v>
      </c>
      <c r="E1339" s="3" t="s">
        <v>6053</v>
      </c>
      <c r="F1339" s="3" t="s">
        <v>6054</v>
      </c>
      <c r="G1339" s="7" t="s">
        <v>6055</v>
      </c>
      <c r="H1339" s="4">
        <v>2021</v>
      </c>
      <c r="I1339" s="2">
        <v>2010</v>
      </c>
      <c r="J1339" s="2">
        <f ca="1">YEAR(TODAY())-Table1[[#This Row],[Release_year]]</f>
        <v>16</v>
      </c>
      <c r="K1339" s="2" t="s">
        <v>7</v>
      </c>
      <c r="L1339" s="2" t="str">
        <f>_xlfn.XLOOKUP(Table1[[#This Row],[Rating]],Ratings!A$2:A$15,Ratings!B$2:B$15)</f>
        <v>Adult</v>
      </c>
      <c r="M1339" s="2" t="str">
        <f>_xlfn.XLOOKUP(Table1[[#This Row],[Rating Category]],Recommendation!A$2:A$6,Recommendation!B$2:B$6)</f>
        <v>Restricted</v>
      </c>
      <c r="N1339" s="2">
        <v>97</v>
      </c>
      <c r="O1339" s="2" t="str" cm="1">
        <f t="array" ref="O1339">_xlfn.IFS(Table1[[#This Row],[Duration]]&lt;90,"Short",Table1[[#This Row],[Duration]]&lt;180,"Medium",Table1[[#This Row],[Duration]]&lt;=240,"Long",TRUE,"Seasons")</f>
        <v>Medium</v>
      </c>
      <c r="P1339" s="3" t="s">
        <v>43</v>
      </c>
    </row>
    <row r="1340" spans="1:16" ht="28">
      <c r="A1340" s="2" t="s">
        <v>6056</v>
      </c>
      <c r="B1340" s="2" t="s">
        <v>0</v>
      </c>
      <c r="C1340" s="3" t="s">
        <v>6057</v>
      </c>
      <c r="D1340" s="3" t="s">
        <v>6058</v>
      </c>
      <c r="E1340" s="3" t="s">
        <v>6059</v>
      </c>
      <c r="F1340" s="3" t="s">
        <v>1</v>
      </c>
      <c r="G1340" s="7" t="s">
        <v>6055</v>
      </c>
      <c r="H1340" s="4">
        <v>2021</v>
      </c>
      <c r="I1340" s="2">
        <v>2020</v>
      </c>
      <c r="J1340" s="2">
        <f ca="1">YEAR(TODAY())-Table1[[#This Row],[Release_year]]</f>
        <v>6</v>
      </c>
      <c r="K1340" s="2" t="s">
        <v>45</v>
      </c>
      <c r="L1340" s="2" t="str">
        <f>_xlfn.XLOOKUP(Table1[[#This Row],[Rating]],Ratings!A$2:A$15,Ratings!B$2:B$15)</f>
        <v>Family</v>
      </c>
      <c r="M1340" s="2" t="str">
        <f>_xlfn.XLOOKUP(Table1[[#This Row],[Rating Category]],Recommendation!A$2:A$6,Recommendation!B$2:B$6)</f>
        <v>Guidance</v>
      </c>
      <c r="N1340" s="2">
        <v>85</v>
      </c>
      <c r="O1340" s="2" t="str" cm="1">
        <f t="array" ref="O1340">_xlfn.IFS(Table1[[#This Row],[Duration]]&lt;90,"Short",Table1[[#This Row],[Duration]]&lt;180,"Medium",Table1[[#This Row],[Duration]]&lt;=240,"Long",TRUE,"Seasons")</f>
        <v>Short</v>
      </c>
      <c r="P1340" s="3" t="s">
        <v>3553</v>
      </c>
    </row>
    <row r="1341" spans="1:16" ht="42">
      <c r="A1341" s="2" t="s">
        <v>6060</v>
      </c>
      <c r="B1341" s="2" t="s">
        <v>0</v>
      </c>
      <c r="C1341" s="3" t="s">
        <v>6061</v>
      </c>
      <c r="D1341" s="3" t="s">
        <v>6062</v>
      </c>
      <c r="E1341" s="3" t="s">
        <v>6063</v>
      </c>
      <c r="F1341" s="3" t="s">
        <v>28</v>
      </c>
      <c r="G1341" s="7" t="s">
        <v>6055</v>
      </c>
      <c r="H1341" s="4">
        <v>2021</v>
      </c>
      <c r="I1341" s="2">
        <v>2014</v>
      </c>
      <c r="J1341" s="2">
        <f ca="1">YEAR(TODAY())-Table1[[#This Row],[Release_year]]</f>
        <v>12</v>
      </c>
      <c r="K1341" s="2" t="s">
        <v>7</v>
      </c>
      <c r="L1341" s="2" t="str">
        <f>_xlfn.XLOOKUP(Table1[[#This Row],[Rating]],Ratings!A$2:A$15,Ratings!B$2:B$15)</f>
        <v>Adult</v>
      </c>
      <c r="M1341" s="2" t="str">
        <f>_xlfn.XLOOKUP(Table1[[#This Row],[Rating Category]],Recommendation!A$2:A$6,Recommendation!B$2:B$6)</f>
        <v>Restricted</v>
      </c>
      <c r="N1341" s="2">
        <v>94</v>
      </c>
      <c r="O1341" s="2" t="str" cm="1">
        <f t="array" ref="O1341">_xlfn.IFS(Table1[[#This Row],[Duration]]&lt;90,"Short",Table1[[#This Row],[Duration]]&lt;180,"Medium",Table1[[#This Row],[Duration]]&lt;=240,"Long",TRUE,"Seasons")</f>
        <v>Medium</v>
      </c>
      <c r="P1341" s="3" t="s">
        <v>517</v>
      </c>
    </row>
    <row r="1342" spans="1:16" ht="56">
      <c r="A1342" s="2" t="s">
        <v>6064</v>
      </c>
      <c r="B1342" s="2" t="s">
        <v>0</v>
      </c>
      <c r="C1342" s="3" t="s">
        <v>6065</v>
      </c>
      <c r="D1342" s="3" t="s">
        <v>3052</v>
      </c>
      <c r="E1342" s="3" t="s">
        <v>6066</v>
      </c>
      <c r="F1342" s="3" t="s">
        <v>1</v>
      </c>
      <c r="G1342" s="7" t="s">
        <v>6055</v>
      </c>
      <c r="H1342" s="4">
        <v>2021</v>
      </c>
      <c r="I1342" s="2">
        <v>2010</v>
      </c>
      <c r="J1342" s="2">
        <f ca="1">YEAR(TODAY())-Table1[[#This Row],[Release_year]]</f>
        <v>16</v>
      </c>
      <c r="K1342" s="2" t="s">
        <v>29</v>
      </c>
      <c r="L1342" s="2" t="str">
        <f>_xlfn.XLOOKUP(Table1[[#This Row],[Rating]],Ratings!A$2:A$15,Ratings!B$2:B$15)</f>
        <v>Teen</v>
      </c>
      <c r="M1342" s="2" t="str">
        <f>_xlfn.XLOOKUP(Table1[[#This Row],[Rating Category]],Recommendation!A$2:A$6,Recommendation!B$2:B$6)</f>
        <v>Guidance</v>
      </c>
      <c r="N1342" s="2">
        <v>80</v>
      </c>
      <c r="O1342" s="2" t="str" cm="1">
        <f t="array" ref="O1342">_xlfn.IFS(Table1[[#This Row],[Duration]]&lt;90,"Short",Table1[[#This Row],[Duration]]&lt;180,"Medium",Table1[[#This Row],[Duration]]&lt;=240,"Long",TRUE,"Seasons")</f>
        <v>Short</v>
      </c>
      <c r="P1342" s="3" t="s">
        <v>608</v>
      </c>
    </row>
    <row r="1343" spans="1:16" ht="56">
      <c r="A1343" s="2" t="s">
        <v>6067</v>
      </c>
      <c r="B1343" s="2" t="s">
        <v>0</v>
      </c>
      <c r="C1343" s="3" t="s">
        <v>6068</v>
      </c>
      <c r="D1343" s="3" t="s">
        <v>6069</v>
      </c>
      <c r="E1343" s="3" t="s">
        <v>6070</v>
      </c>
      <c r="F1343" s="3" t="s">
        <v>50</v>
      </c>
      <c r="G1343" s="7" t="s">
        <v>6055</v>
      </c>
      <c r="H1343" s="4">
        <v>2021</v>
      </c>
      <c r="I1343" s="2">
        <v>2020</v>
      </c>
      <c r="J1343" s="2">
        <f ca="1">YEAR(TODAY())-Table1[[#This Row],[Release_year]]</f>
        <v>6</v>
      </c>
      <c r="K1343" s="2" t="s">
        <v>7</v>
      </c>
      <c r="L1343" s="2" t="str">
        <f>_xlfn.XLOOKUP(Table1[[#This Row],[Rating]],Ratings!A$2:A$15,Ratings!B$2:B$15)</f>
        <v>Adult</v>
      </c>
      <c r="M1343" s="2" t="str">
        <f>_xlfn.XLOOKUP(Table1[[#This Row],[Rating Category]],Recommendation!A$2:A$6,Recommendation!B$2:B$6)</f>
        <v>Restricted</v>
      </c>
      <c r="N1343" s="2">
        <v>94</v>
      </c>
      <c r="O1343" s="2" t="str" cm="1">
        <f t="array" ref="O1343">_xlfn.IFS(Table1[[#This Row],[Duration]]&lt;90,"Short",Table1[[#This Row],[Duration]]&lt;180,"Medium",Table1[[#This Row],[Duration]]&lt;=240,"Long",TRUE,"Seasons")</f>
        <v>Medium</v>
      </c>
      <c r="P1343" s="3" t="s">
        <v>56</v>
      </c>
    </row>
    <row r="1344" spans="1:16" ht="42">
      <c r="A1344" s="2" t="s">
        <v>6071</v>
      </c>
      <c r="B1344" s="2" t="s">
        <v>0</v>
      </c>
      <c r="C1344" s="3" t="s">
        <v>6072</v>
      </c>
      <c r="D1344" s="3" t="s">
        <v>6073</v>
      </c>
      <c r="E1344" s="3" t="s">
        <v>6074</v>
      </c>
      <c r="F1344" s="3" t="s">
        <v>13</v>
      </c>
      <c r="G1344" s="7" t="s">
        <v>6055</v>
      </c>
      <c r="H1344" s="4">
        <v>2021</v>
      </c>
      <c r="I1344" s="2">
        <v>2020</v>
      </c>
      <c r="J1344" s="2">
        <f ca="1">YEAR(TODAY())-Table1[[#This Row],[Release_year]]</f>
        <v>6</v>
      </c>
      <c r="K1344" s="2" t="s">
        <v>7</v>
      </c>
      <c r="L1344" s="2" t="str">
        <f>_xlfn.XLOOKUP(Table1[[#This Row],[Rating]],Ratings!A$2:A$15,Ratings!B$2:B$15)</f>
        <v>Adult</v>
      </c>
      <c r="M1344" s="2" t="str">
        <f>_xlfn.XLOOKUP(Table1[[#This Row],[Rating Category]],Recommendation!A$2:A$6,Recommendation!B$2:B$6)</f>
        <v>Restricted</v>
      </c>
      <c r="N1344" s="2">
        <v>92</v>
      </c>
      <c r="O1344" s="2" t="str" cm="1">
        <f t="array" ref="O1344">_xlfn.IFS(Table1[[#This Row],[Duration]]&lt;90,"Short",Table1[[#This Row],[Duration]]&lt;180,"Medium",Table1[[#This Row],[Duration]]&lt;=240,"Long",TRUE,"Seasons")</f>
        <v>Medium</v>
      </c>
      <c r="P1344" s="3" t="s">
        <v>269</v>
      </c>
    </row>
    <row r="1345" spans="1:16" ht="42">
      <c r="A1345" s="2" t="s">
        <v>6075</v>
      </c>
      <c r="B1345" s="2" t="s">
        <v>0</v>
      </c>
      <c r="C1345" s="3" t="s">
        <v>6076</v>
      </c>
      <c r="D1345" s="3" t="s">
        <v>6077</v>
      </c>
      <c r="E1345" s="3" t="s">
        <v>6078</v>
      </c>
      <c r="F1345" s="3" t="s">
        <v>1155</v>
      </c>
      <c r="G1345" s="7" t="s">
        <v>6079</v>
      </c>
      <c r="H1345" s="4">
        <v>2021</v>
      </c>
      <c r="I1345" s="2">
        <v>2006</v>
      </c>
      <c r="J1345" s="2">
        <f ca="1">YEAR(TODAY())-Table1[[#This Row],[Release_year]]</f>
        <v>20</v>
      </c>
      <c r="K1345" s="2" t="s">
        <v>45</v>
      </c>
      <c r="L1345" s="2" t="str">
        <f>_xlfn.XLOOKUP(Table1[[#This Row],[Rating]],Ratings!A$2:A$15,Ratings!B$2:B$15)</f>
        <v>Family</v>
      </c>
      <c r="M1345" s="2" t="str">
        <f>_xlfn.XLOOKUP(Table1[[#This Row],[Rating Category]],Recommendation!A$2:A$6,Recommendation!B$2:B$6)</f>
        <v>Guidance</v>
      </c>
      <c r="N1345" s="2">
        <v>105</v>
      </c>
      <c r="O1345" s="2" t="str" cm="1">
        <f t="array" ref="O1345">_xlfn.IFS(Table1[[#This Row],[Duration]]&lt;90,"Short",Table1[[#This Row],[Duration]]&lt;180,"Medium",Table1[[#This Row],[Duration]]&lt;=240,"Long",TRUE,"Seasons")</f>
        <v>Medium</v>
      </c>
      <c r="P1345" s="3" t="s">
        <v>56</v>
      </c>
    </row>
    <row r="1346" spans="1:16" ht="56">
      <c r="A1346" s="2" t="s">
        <v>6080</v>
      </c>
      <c r="B1346" s="2" t="s">
        <v>0</v>
      </c>
      <c r="C1346" s="3" t="s">
        <v>6081</v>
      </c>
      <c r="D1346" s="3" t="s">
        <v>5912</v>
      </c>
      <c r="E1346" s="3" t="s">
        <v>6082</v>
      </c>
      <c r="F1346" s="3" t="s">
        <v>1155</v>
      </c>
      <c r="G1346" s="7" t="s">
        <v>6079</v>
      </c>
      <c r="H1346" s="4">
        <v>2021</v>
      </c>
      <c r="I1346" s="2">
        <v>2009</v>
      </c>
      <c r="J1346" s="2">
        <f ca="1">YEAR(TODAY())-Table1[[#This Row],[Release_year]]</f>
        <v>17</v>
      </c>
      <c r="K1346" s="2" t="s">
        <v>29</v>
      </c>
      <c r="L1346" s="2" t="str">
        <f>_xlfn.XLOOKUP(Table1[[#This Row],[Rating]],Ratings!A$2:A$15,Ratings!B$2:B$15)</f>
        <v>Teen</v>
      </c>
      <c r="M1346" s="2" t="str">
        <f>_xlfn.XLOOKUP(Table1[[#This Row],[Rating Category]],Recommendation!A$2:A$6,Recommendation!B$2:B$6)</f>
        <v>Guidance</v>
      </c>
      <c r="N1346" s="2">
        <v>120</v>
      </c>
      <c r="O1346" s="2" t="str" cm="1">
        <f t="array" ref="O1346">_xlfn.IFS(Table1[[#This Row],[Duration]]&lt;90,"Short",Table1[[#This Row],[Duration]]&lt;180,"Medium",Table1[[#This Row],[Duration]]&lt;=240,"Long",TRUE,"Seasons")</f>
        <v>Medium</v>
      </c>
      <c r="P1346" s="3" t="s">
        <v>384</v>
      </c>
    </row>
    <row r="1347" spans="1:16" ht="56">
      <c r="A1347" s="2" t="s">
        <v>6083</v>
      </c>
      <c r="B1347" s="2" t="s">
        <v>0</v>
      </c>
      <c r="C1347" s="3" t="s">
        <v>6084</v>
      </c>
      <c r="D1347" s="3" t="s">
        <v>5893</v>
      </c>
      <c r="E1347" s="3" t="s">
        <v>6085</v>
      </c>
      <c r="F1347" s="3" t="s">
        <v>1155</v>
      </c>
      <c r="G1347" s="7" t="s">
        <v>6079</v>
      </c>
      <c r="H1347" s="4">
        <v>2021</v>
      </c>
      <c r="I1347" s="2">
        <v>2012</v>
      </c>
      <c r="J1347" s="2">
        <f ca="1">YEAR(TODAY())-Table1[[#This Row],[Release_year]]</f>
        <v>14</v>
      </c>
      <c r="K1347" s="2" t="s">
        <v>29</v>
      </c>
      <c r="L1347" s="2" t="str">
        <f>_xlfn.XLOOKUP(Table1[[#This Row],[Rating]],Ratings!A$2:A$15,Ratings!B$2:B$15)</f>
        <v>Teen</v>
      </c>
      <c r="M1347" s="2" t="str">
        <f>_xlfn.XLOOKUP(Table1[[#This Row],[Rating Category]],Recommendation!A$2:A$6,Recommendation!B$2:B$6)</f>
        <v>Guidance</v>
      </c>
      <c r="N1347" s="2">
        <v>96</v>
      </c>
      <c r="O1347" s="2" t="str" cm="1">
        <f t="array" ref="O1347">_xlfn.IFS(Table1[[#This Row],[Duration]]&lt;90,"Short",Table1[[#This Row],[Duration]]&lt;180,"Medium",Table1[[#This Row],[Duration]]&lt;=240,"Long",TRUE,"Seasons")</f>
        <v>Medium</v>
      </c>
      <c r="P1347" s="3" t="s">
        <v>63</v>
      </c>
    </row>
    <row r="1348" spans="1:16" ht="42">
      <c r="A1348" s="2" t="s">
        <v>6086</v>
      </c>
      <c r="B1348" s="2" t="s">
        <v>0</v>
      </c>
      <c r="C1348" s="3" t="s">
        <v>6087</v>
      </c>
      <c r="D1348" s="3" t="s">
        <v>6088</v>
      </c>
      <c r="E1348" s="3" t="s">
        <v>6089</v>
      </c>
      <c r="F1348" s="3" t="s">
        <v>1155</v>
      </c>
      <c r="G1348" s="7" t="s">
        <v>6079</v>
      </c>
      <c r="H1348" s="4">
        <v>2021</v>
      </c>
      <c r="I1348" s="2">
        <v>2007</v>
      </c>
      <c r="J1348" s="2">
        <f ca="1">YEAR(TODAY())-Table1[[#This Row],[Release_year]]</f>
        <v>19</v>
      </c>
      <c r="K1348" s="2" t="s">
        <v>29</v>
      </c>
      <c r="L1348" s="2" t="str">
        <f>_xlfn.XLOOKUP(Table1[[#This Row],[Rating]],Ratings!A$2:A$15,Ratings!B$2:B$15)</f>
        <v>Teen</v>
      </c>
      <c r="M1348" s="2" t="str">
        <f>_xlfn.XLOOKUP(Table1[[#This Row],[Rating Category]],Recommendation!A$2:A$6,Recommendation!B$2:B$6)</f>
        <v>Guidance</v>
      </c>
      <c r="N1348" s="2">
        <v>107</v>
      </c>
      <c r="O1348" s="2" t="str" cm="1">
        <f t="array" ref="O1348">_xlfn.IFS(Table1[[#This Row],[Duration]]&lt;90,"Short",Table1[[#This Row],[Duration]]&lt;180,"Medium",Table1[[#This Row],[Duration]]&lt;=240,"Long",TRUE,"Seasons")</f>
        <v>Medium</v>
      </c>
      <c r="P1348" s="3" t="s">
        <v>56</v>
      </c>
    </row>
    <row r="1349" spans="1:16" ht="42">
      <c r="A1349" s="2" t="s">
        <v>6090</v>
      </c>
      <c r="B1349" s="2" t="s">
        <v>0</v>
      </c>
      <c r="C1349" s="3" t="s">
        <v>6091</v>
      </c>
      <c r="D1349" s="3" t="s">
        <v>6092</v>
      </c>
      <c r="E1349" s="3" t="s">
        <v>6093</v>
      </c>
      <c r="F1349" s="3" t="s">
        <v>1155</v>
      </c>
      <c r="G1349" s="7" t="s">
        <v>6079</v>
      </c>
      <c r="H1349" s="4">
        <v>2021</v>
      </c>
      <c r="I1349" s="2">
        <v>2008</v>
      </c>
      <c r="J1349" s="2">
        <f ca="1">YEAR(TODAY())-Table1[[#This Row],[Release_year]]</f>
        <v>18</v>
      </c>
      <c r="K1349" s="2" t="s">
        <v>45</v>
      </c>
      <c r="L1349" s="2" t="str">
        <f>_xlfn.XLOOKUP(Table1[[#This Row],[Rating]],Ratings!A$2:A$15,Ratings!B$2:B$15)</f>
        <v>Family</v>
      </c>
      <c r="M1349" s="2" t="str">
        <f>_xlfn.XLOOKUP(Table1[[#This Row],[Rating Category]],Recommendation!A$2:A$6,Recommendation!B$2:B$6)</f>
        <v>Guidance</v>
      </c>
      <c r="N1349" s="2">
        <v>93</v>
      </c>
      <c r="O1349" s="2" t="str" cm="1">
        <f t="array" ref="O1349">_xlfn.IFS(Table1[[#This Row],[Duration]]&lt;90,"Short",Table1[[#This Row],[Duration]]&lt;180,"Medium",Table1[[#This Row],[Duration]]&lt;=240,"Long",TRUE,"Seasons")</f>
        <v>Medium</v>
      </c>
      <c r="P1349" s="3" t="s">
        <v>56</v>
      </c>
    </row>
    <row r="1350" spans="1:16" ht="42">
      <c r="A1350" s="2" t="s">
        <v>6094</v>
      </c>
      <c r="B1350" s="2" t="s">
        <v>0</v>
      </c>
      <c r="C1350" s="3" t="s">
        <v>6095</v>
      </c>
      <c r="D1350" s="3" t="s">
        <v>6092</v>
      </c>
      <c r="E1350" s="3" t="s">
        <v>6096</v>
      </c>
      <c r="F1350" s="3" t="s">
        <v>1155</v>
      </c>
      <c r="G1350" s="7" t="s">
        <v>6079</v>
      </c>
      <c r="H1350" s="4">
        <v>2021</v>
      </c>
      <c r="I1350" s="2">
        <v>2009</v>
      </c>
      <c r="J1350" s="2">
        <f ca="1">YEAR(TODAY())-Table1[[#This Row],[Release_year]]</f>
        <v>17</v>
      </c>
      <c r="K1350" s="2" t="s">
        <v>29</v>
      </c>
      <c r="L1350" s="2" t="str">
        <f>_xlfn.XLOOKUP(Table1[[#This Row],[Rating]],Ratings!A$2:A$15,Ratings!B$2:B$15)</f>
        <v>Teen</v>
      </c>
      <c r="M1350" s="2" t="str">
        <f>_xlfn.XLOOKUP(Table1[[#This Row],[Rating Category]],Recommendation!A$2:A$6,Recommendation!B$2:B$6)</f>
        <v>Guidance</v>
      </c>
      <c r="N1350" s="2">
        <v>101</v>
      </c>
      <c r="O1350" s="2" t="str" cm="1">
        <f t="array" ref="O1350">_xlfn.IFS(Table1[[#This Row],[Duration]]&lt;90,"Short",Table1[[#This Row],[Duration]]&lt;180,"Medium",Table1[[#This Row],[Duration]]&lt;=240,"Long",TRUE,"Seasons")</f>
        <v>Medium</v>
      </c>
      <c r="P1350" s="3" t="s">
        <v>56</v>
      </c>
    </row>
    <row r="1351" spans="1:16" ht="42">
      <c r="A1351" s="2" t="s">
        <v>6097</v>
      </c>
      <c r="B1351" s="2" t="s">
        <v>4</v>
      </c>
      <c r="C1351" s="3" t="s">
        <v>6098</v>
      </c>
      <c r="D1351" s="3" t="s">
        <v>6099</v>
      </c>
      <c r="E1351" s="3" t="s">
        <v>6100</v>
      </c>
      <c r="F1351" s="3" t="s">
        <v>1</v>
      </c>
      <c r="G1351" s="7" t="s">
        <v>6079</v>
      </c>
      <c r="H1351" s="4">
        <v>2021</v>
      </c>
      <c r="I1351" s="2">
        <v>2020</v>
      </c>
      <c r="J1351" s="2">
        <f ca="1">YEAR(TODAY())-Table1[[#This Row],[Release_year]]</f>
        <v>6</v>
      </c>
      <c r="K1351" s="2" t="s">
        <v>7</v>
      </c>
      <c r="L1351" s="2" t="str">
        <f>_xlfn.XLOOKUP(Table1[[#This Row],[Rating]],Ratings!A$2:A$15,Ratings!B$2:B$15)</f>
        <v>Adult</v>
      </c>
      <c r="M1351" s="2" t="str">
        <f>_xlfn.XLOOKUP(Table1[[#This Row],[Rating Category]],Recommendation!A$2:A$6,Recommendation!B$2:B$6)</f>
        <v>Restricted</v>
      </c>
      <c r="N1351" s="2" t="s">
        <v>11</v>
      </c>
      <c r="O1351" s="2" t="str" cm="1">
        <f t="array" ref="O1351">_xlfn.IFS(Table1[[#This Row],[Duration]]&lt;90,"Short",Table1[[#This Row],[Duration]]&lt;180,"Medium",Table1[[#This Row],[Duration]]&lt;=240,"Long",TRUE,"Seasons")</f>
        <v>Seasons</v>
      </c>
      <c r="P1351" s="3" t="s">
        <v>965</v>
      </c>
    </row>
    <row r="1352" spans="1:16" ht="56">
      <c r="A1352" s="2" t="s">
        <v>6101</v>
      </c>
      <c r="B1352" s="2" t="s">
        <v>0</v>
      </c>
      <c r="C1352" s="3" t="s">
        <v>6102</v>
      </c>
      <c r="D1352" s="3" t="s">
        <v>5884</v>
      </c>
      <c r="E1352" s="3" t="s">
        <v>6103</v>
      </c>
      <c r="F1352" s="3" t="s">
        <v>1155</v>
      </c>
      <c r="G1352" s="7" t="s">
        <v>6079</v>
      </c>
      <c r="H1352" s="4">
        <v>2021</v>
      </c>
      <c r="I1352" s="2">
        <v>2006</v>
      </c>
      <c r="J1352" s="2">
        <f ca="1">YEAR(TODAY())-Table1[[#This Row],[Release_year]]</f>
        <v>20</v>
      </c>
      <c r="K1352" s="2" t="s">
        <v>29</v>
      </c>
      <c r="L1352" s="2" t="str">
        <f>_xlfn.XLOOKUP(Table1[[#This Row],[Rating]],Ratings!A$2:A$15,Ratings!B$2:B$15)</f>
        <v>Teen</v>
      </c>
      <c r="M1352" s="2" t="str">
        <f>_xlfn.XLOOKUP(Table1[[#This Row],[Rating Category]],Recommendation!A$2:A$6,Recommendation!B$2:B$6)</f>
        <v>Guidance</v>
      </c>
      <c r="N1352" s="2">
        <v>110</v>
      </c>
      <c r="O1352" s="2" t="str" cm="1">
        <f t="array" ref="O1352">_xlfn.IFS(Table1[[#This Row],[Duration]]&lt;90,"Short",Table1[[#This Row],[Duration]]&lt;180,"Medium",Table1[[#This Row],[Duration]]&lt;=240,"Long",TRUE,"Seasons")</f>
        <v>Medium</v>
      </c>
      <c r="P1352" s="3" t="s">
        <v>63</v>
      </c>
    </row>
    <row r="1353" spans="1:16" ht="42">
      <c r="A1353" s="2" t="s">
        <v>6104</v>
      </c>
      <c r="B1353" s="2" t="s">
        <v>0</v>
      </c>
      <c r="C1353" s="3" t="s">
        <v>6105</v>
      </c>
      <c r="D1353" s="3" t="s">
        <v>6088</v>
      </c>
      <c r="E1353" s="3" t="s">
        <v>6106</v>
      </c>
      <c r="F1353" s="3" t="s">
        <v>1155</v>
      </c>
      <c r="G1353" s="7" t="s">
        <v>6079</v>
      </c>
      <c r="H1353" s="4">
        <v>2021</v>
      </c>
      <c r="I1353" s="2">
        <v>2004</v>
      </c>
      <c r="J1353" s="2">
        <f ca="1">YEAR(TODAY())-Table1[[#This Row],[Release_year]]</f>
        <v>22</v>
      </c>
      <c r="K1353" s="2" t="s">
        <v>29</v>
      </c>
      <c r="L1353" s="2" t="str">
        <f>_xlfn.XLOOKUP(Table1[[#This Row],[Rating]],Ratings!A$2:A$15,Ratings!B$2:B$15)</f>
        <v>Teen</v>
      </c>
      <c r="M1353" s="2" t="str">
        <f>_xlfn.XLOOKUP(Table1[[#This Row],[Rating Category]],Recommendation!A$2:A$6,Recommendation!B$2:B$6)</f>
        <v>Guidance</v>
      </c>
      <c r="N1353" s="2">
        <v>112</v>
      </c>
      <c r="O1353" s="2" t="str" cm="1">
        <f t="array" ref="O1353">_xlfn.IFS(Table1[[#This Row],[Duration]]&lt;90,"Short",Table1[[#This Row],[Duration]]&lt;180,"Medium",Table1[[#This Row],[Duration]]&lt;=240,"Long",TRUE,"Seasons")</f>
        <v>Medium</v>
      </c>
      <c r="P1353" s="3" t="s">
        <v>56</v>
      </c>
    </row>
    <row r="1354" spans="1:16" ht="70">
      <c r="A1354" s="2" t="s">
        <v>6107</v>
      </c>
      <c r="B1354" s="2" t="s">
        <v>0</v>
      </c>
      <c r="C1354" s="3" t="s">
        <v>6108</v>
      </c>
      <c r="D1354" s="3" t="s">
        <v>6109</v>
      </c>
      <c r="E1354" s="3" t="s">
        <v>6110</v>
      </c>
      <c r="F1354" s="3" t="s">
        <v>6111</v>
      </c>
      <c r="G1354" s="7" t="s">
        <v>6079</v>
      </c>
      <c r="H1354" s="4">
        <v>2021</v>
      </c>
      <c r="I1354" s="2">
        <v>2012</v>
      </c>
      <c r="J1354" s="2">
        <f ca="1">YEAR(TODAY())-Table1[[#This Row],[Release_year]]</f>
        <v>14</v>
      </c>
      <c r="K1354" s="2" t="s">
        <v>16</v>
      </c>
      <c r="L1354" s="2" t="str">
        <f>_xlfn.XLOOKUP(Table1[[#This Row],[Rating]],Ratings!A$2:A$15,Ratings!B$2:B$15)</f>
        <v>Family</v>
      </c>
      <c r="M1354" s="2" t="str">
        <f>_xlfn.XLOOKUP(Table1[[#This Row],[Rating Category]],Recommendation!A$2:A$6,Recommendation!B$2:B$6)</f>
        <v>Guidance</v>
      </c>
      <c r="N1354" s="2">
        <v>93</v>
      </c>
      <c r="O1354" s="2" t="str" cm="1">
        <f t="array" ref="O1354">_xlfn.IFS(Table1[[#This Row],[Duration]]&lt;90,"Short",Table1[[#This Row],[Duration]]&lt;180,"Medium",Table1[[#This Row],[Duration]]&lt;=240,"Long",TRUE,"Seasons")</f>
        <v>Medium</v>
      </c>
      <c r="P1354" s="3" t="s">
        <v>23</v>
      </c>
    </row>
    <row r="1355" spans="1:16" ht="56">
      <c r="A1355" s="2" t="s">
        <v>6112</v>
      </c>
      <c r="B1355" s="2" t="s">
        <v>0</v>
      </c>
      <c r="C1355" s="3" t="s">
        <v>6113</v>
      </c>
      <c r="D1355" s="3" t="s">
        <v>5903</v>
      </c>
      <c r="E1355" s="3" t="s">
        <v>6114</v>
      </c>
      <c r="F1355" s="3" t="s">
        <v>1155</v>
      </c>
      <c r="G1355" s="7" t="s">
        <v>6079</v>
      </c>
      <c r="H1355" s="4">
        <v>2021</v>
      </c>
      <c r="I1355" s="2">
        <v>2005</v>
      </c>
      <c r="J1355" s="2">
        <f ca="1">YEAR(TODAY())-Table1[[#This Row],[Release_year]]</f>
        <v>21</v>
      </c>
      <c r="K1355" s="2" t="s">
        <v>45</v>
      </c>
      <c r="L1355" s="2" t="str">
        <f>_xlfn.XLOOKUP(Table1[[#This Row],[Rating]],Ratings!A$2:A$15,Ratings!B$2:B$15)</f>
        <v>Family</v>
      </c>
      <c r="M1355" s="2" t="str">
        <f>_xlfn.XLOOKUP(Table1[[#This Row],[Rating Category]],Recommendation!A$2:A$6,Recommendation!B$2:B$6)</f>
        <v>Guidance</v>
      </c>
      <c r="N1355" s="2">
        <v>109</v>
      </c>
      <c r="O1355" s="2" t="str" cm="1">
        <f t="array" ref="O1355">_xlfn.IFS(Table1[[#This Row],[Duration]]&lt;90,"Short",Table1[[#This Row],[Duration]]&lt;180,"Medium",Table1[[#This Row],[Duration]]&lt;=240,"Long",TRUE,"Seasons")</f>
        <v>Medium</v>
      </c>
      <c r="P1355" s="3" t="s">
        <v>63</v>
      </c>
    </row>
    <row r="1356" spans="1:16" ht="42">
      <c r="A1356" s="2" t="s">
        <v>6115</v>
      </c>
      <c r="B1356" s="2" t="s">
        <v>0</v>
      </c>
      <c r="C1356" s="3" t="s">
        <v>6116</v>
      </c>
      <c r="D1356" s="3" t="s">
        <v>1832</v>
      </c>
      <c r="E1356" s="3" t="s">
        <v>6117</v>
      </c>
      <c r="F1356" s="3" t="s">
        <v>132</v>
      </c>
      <c r="G1356" s="7" t="s">
        <v>6118</v>
      </c>
      <c r="H1356" s="4">
        <v>2021</v>
      </c>
      <c r="I1356" s="2">
        <v>2019</v>
      </c>
      <c r="J1356" s="2">
        <f ca="1">YEAR(TODAY())-Table1[[#This Row],[Release_year]]</f>
        <v>7</v>
      </c>
      <c r="K1356" s="2" t="s">
        <v>29</v>
      </c>
      <c r="L1356" s="2" t="str">
        <f>_xlfn.XLOOKUP(Table1[[#This Row],[Rating]],Ratings!A$2:A$15,Ratings!B$2:B$15)</f>
        <v>Teen</v>
      </c>
      <c r="M1356" s="2" t="str">
        <f>_xlfn.XLOOKUP(Table1[[#This Row],[Rating Category]],Recommendation!A$2:A$6,Recommendation!B$2:B$6)</f>
        <v>Guidance</v>
      </c>
      <c r="N1356" s="2">
        <v>105</v>
      </c>
      <c r="O1356" s="2" t="str" cm="1">
        <f t="array" ref="O1356">_xlfn.IFS(Table1[[#This Row],[Duration]]&lt;90,"Short",Table1[[#This Row],[Duration]]&lt;180,"Medium",Table1[[#This Row],[Duration]]&lt;=240,"Long",TRUE,"Seasons")</f>
        <v>Medium</v>
      </c>
      <c r="P1356" s="3" t="s">
        <v>43</v>
      </c>
    </row>
    <row r="1357" spans="1:16" ht="70">
      <c r="A1357" s="2" t="s">
        <v>6120</v>
      </c>
      <c r="B1357" s="2" t="s">
        <v>0</v>
      </c>
      <c r="C1357" s="3" t="s">
        <v>6121</v>
      </c>
      <c r="D1357" s="3" t="s">
        <v>6122</v>
      </c>
      <c r="E1357" s="3" t="s">
        <v>6123</v>
      </c>
      <c r="F1357" s="3" t="s">
        <v>3715</v>
      </c>
      <c r="G1357" s="7" t="s">
        <v>6119</v>
      </c>
      <c r="H1357" s="4">
        <v>2021</v>
      </c>
      <c r="I1357" s="2">
        <v>2019</v>
      </c>
      <c r="J1357" s="2">
        <f ca="1">YEAR(TODAY())-Table1[[#This Row],[Release_year]]</f>
        <v>7</v>
      </c>
      <c r="K1357" s="2" t="s">
        <v>7</v>
      </c>
      <c r="L1357" s="2" t="str">
        <f>_xlfn.XLOOKUP(Table1[[#This Row],[Rating]],Ratings!A$2:A$15,Ratings!B$2:B$15)</f>
        <v>Adult</v>
      </c>
      <c r="M1357" s="2" t="str">
        <f>_xlfn.XLOOKUP(Table1[[#This Row],[Rating Category]],Recommendation!A$2:A$6,Recommendation!B$2:B$6)</f>
        <v>Restricted</v>
      </c>
      <c r="N1357" s="2">
        <v>97</v>
      </c>
      <c r="O1357" s="2" t="str" cm="1">
        <f t="array" ref="O1357">_xlfn.IFS(Table1[[#This Row],[Duration]]&lt;90,"Short",Table1[[#This Row],[Duration]]&lt;180,"Medium",Table1[[#This Row],[Duration]]&lt;=240,"Long",TRUE,"Seasons")</f>
        <v>Medium</v>
      </c>
      <c r="P1357" s="3" t="s">
        <v>523</v>
      </c>
    </row>
    <row r="1358" spans="1:16" ht="42">
      <c r="A1358" s="2" t="s">
        <v>6126</v>
      </c>
      <c r="B1358" s="2" t="s">
        <v>0</v>
      </c>
      <c r="C1358" s="3" t="s">
        <v>6127</v>
      </c>
      <c r="D1358" s="3" t="s">
        <v>6128</v>
      </c>
      <c r="E1358" s="3" t="s">
        <v>6129</v>
      </c>
      <c r="F1358" s="3" t="s">
        <v>1435</v>
      </c>
      <c r="G1358" s="7" t="s">
        <v>6125</v>
      </c>
      <c r="H1358" s="4">
        <v>2021</v>
      </c>
      <c r="I1358" s="2">
        <v>2017</v>
      </c>
      <c r="J1358" s="2">
        <f ca="1">YEAR(TODAY())-Table1[[#This Row],[Release_year]]</f>
        <v>9</v>
      </c>
      <c r="K1358" s="2" t="s">
        <v>7</v>
      </c>
      <c r="L1358" s="2" t="str">
        <f>_xlfn.XLOOKUP(Table1[[#This Row],[Rating]],Ratings!A$2:A$15,Ratings!B$2:B$15)</f>
        <v>Adult</v>
      </c>
      <c r="M1358" s="2" t="str">
        <f>_xlfn.XLOOKUP(Table1[[#This Row],[Rating Category]],Recommendation!A$2:A$6,Recommendation!B$2:B$6)</f>
        <v>Restricted</v>
      </c>
      <c r="N1358" s="2">
        <v>91</v>
      </c>
      <c r="O1358" s="2" t="str" cm="1">
        <f t="array" ref="O1358">_xlfn.IFS(Table1[[#This Row],[Duration]]&lt;90,"Short",Table1[[#This Row],[Duration]]&lt;180,"Medium",Table1[[#This Row],[Duration]]&lt;=240,"Long",TRUE,"Seasons")</f>
        <v>Medium</v>
      </c>
      <c r="P1358" s="3" t="s">
        <v>43</v>
      </c>
    </row>
    <row r="1359" spans="1:16" ht="56">
      <c r="A1359" s="2" t="s">
        <v>6130</v>
      </c>
      <c r="B1359" s="2" t="s">
        <v>0</v>
      </c>
      <c r="C1359" s="3" t="s">
        <v>6131</v>
      </c>
      <c r="D1359" s="3" t="s">
        <v>6132</v>
      </c>
      <c r="E1359" s="3" t="s">
        <v>6133</v>
      </c>
      <c r="F1359" s="3" t="s">
        <v>248</v>
      </c>
      <c r="G1359" s="7" t="s">
        <v>6125</v>
      </c>
      <c r="H1359" s="4">
        <v>2021</v>
      </c>
      <c r="I1359" s="2">
        <v>2019</v>
      </c>
      <c r="J1359" s="2">
        <f ca="1">YEAR(TODAY())-Table1[[#This Row],[Release_year]]</f>
        <v>7</v>
      </c>
      <c r="K1359" s="2" t="s">
        <v>7</v>
      </c>
      <c r="L1359" s="2" t="str">
        <f>_xlfn.XLOOKUP(Table1[[#This Row],[Rating]],Ratings!A$2:A$15,Ratings!B$2:B$15)</f>
        <v>Adult</v>
      </c>
      <c r="M1359" s="2" t="str">
        <f>_xlfn.XLOOKUP(Table1[[#This Row],[Rating Category]],Recommendation!A$2:A$6,Recommendation!B$2:B$6)</f>
        <v>Restricted</v>
      </c>
      <c r="N1359" s="2">
        <v>88</v>
      </c>
      <c r="O1359" s="2" t="str" cm="1">
        <f t="array" ref="O1359">_xlfn.IFS(Table1[[#This Row],[Duration]]&lt;90,"Short",Table1[[#This Row],[Duration]]&lt;180,"Medium",Table1[[#This Row],[Duration]]&lt;=240,"Long",TRUE,"Seasons")</f>
        <v>Short</v>
      </c>
      <c r="P1359" s="3" t="s">
        <v>63</v>
      </c>
    </row>
    <row r="1360" spans="1:16" ht="42">
      <c r="A1360" s="2" t="s">
        <v>6134</v>
      </c>
      <c r="B1360" s="2" t="s">
        <v>4</v>
      </c>
      <c r="C1360" s="3" t="s">
        <v>6135</v>
      </c>
      <c r="D1360" s="3" t="s">
        <v>4368</v>
      </c>
      <c r="E1360" s="3" t="s">
        <v>6136</v>
      </c>
      <c r="F1360" s="3" t="s">
        <v>215</v>
      </c>
      <c r="G1360" s="7" t="s">
        <v>6125</v>
      </c>
      <c r="H1360" s="4">
        <v>2021</v>
      </c>
      <c r="I1360" s="2">
        <v>2020</v>
      </c>
      <c r="J1360" s="2">
        <f ca="1">YEAR(TODAY())-Table1[[#This Row],[Release_year]]</f>
        <v>6</v>
      </c>
      <c r="K1360" s="2" t="s">
        <v>7</v>
      </c>
      <c r="L1360" s="2" t="str">
        <f>_xlfn.XLOOKUP(Table1[[#This Row],[Rating]],Ratings!A$2:A$15,Ratings!B$2:B$15)</f>
        <v>Adult</v>
      </c>
      <c r="M1360" s="2" t="str">
        <f>_xlfn.XLOOKUP(Table1[[#This Row],[Rating Category]],Recommendation!A$2:A$6,Recommendation!B$2:B$6)</f>
        <v>Restricted</v>
      </c>
      <c r="N1360" s="2" t="s">
        <v>11</v>
      </c>
      <c r="O1360" s="2" t="str" cm="1">
        <f t="array" ref="O1360">_xlfn.IFS(Table1[[#This Row],[Duration]]&lt;90,"Short",Table1[[#This Row],[Duration]]&lt;180,"Medium",Table1[[#This Row],[Duration]]&lt;=240,"Long",TRUE,"Seasons")</f>
        <v>Seasons</v>
      </c>
      <c r="P1360" s="3" t="s">
        <v>532</v>
      </c>
    </row>
    <row r="1361" spans="1:16" ht="84">
      <c r="A1361" s="2" t="s">
        <v>6138</v>
      </c>
      <c r="B1361" s="2" t="s">
        <v>4</v>
      </c>
      <c r="C1361" s="3" t="s">
        <v>6139</v>
      </c>
      <c r="D1361" s="3" t="s">
        <v>6140</v>
      </c>
      <c r="E1361" s="3" t="s">
        <v>6141</v>
      </c>
      <c r="F1361" s="3" t="s">
        <v>1030</v>
      </c>
      <c r="G1361" s="7" t="s">
        <v>6125</v>
      </c>
      <c r="H1361" s="4">
        <v>2021</v>
      </c>
      <c r="I1361" s="2">
        <v>2020</v>
      </c>
      <c r="J1361" s="2">
        <f ca="1">YEAR(TODAY())-Table1[[#This Row],[Release_year]]</f>
        <v>6</v>
      </c>
      <c r="K1361" s="2" t="s">
        <v>7</v>
      </c>
      <c r="L1361" s="2" t="str">
        <f>_xlfn.XLOOKUP(Table1[[#This Row],[Rating]],Ratings!A$2:A$15,Ratings!B$2:B$15)</f>
        <v>Adult</v>
      </c>
      <c r="M1361" s="2" t="str">
        <f>_xlfn.XLOOKUP(Table1[[#This Row],[Rating Category]],Recommendation!A$2:A$6,Recommendation!B$2:B$6)</f>
        <v>Restricted</v>
      </c>
      <c r="N1361" s="2" t="s">
        <v>11</v>
      </c>
      <c r="O1361" s="2" t="str" cm="1">
        <f t="array" ref="O1361">_xlfn.IFS(Table1[[#This Row],[Duration]]&lt;90,"Short",Table1[[#This Row],[Duration]]&lt;180,"Medium",Table1[[#This Row],[Duration]]&lt;=240,"Long",TRUE,"Seasons")</f>
        <v>Seasons</v>
      </c>
      <c r="P1361" s="3" t="s">
        <v>532</v>
      </c>
    </row>
    <row r="1362" spans="1:16" ht="56">
      <c r="A1362" s="2" t="s">
        <v>6142</v>
      </c>
      <c r="B1362" s="2" t="s">
        <v>0</v>
      </c>
      <c r="C1362" s="3" t="s">
        <v>6143</v>
      </c>
      <c r="D1362" s="3" t="s">
        <v>5774</v>
      </c>
      <c r="E1362" s="3" t="s">
        <v>6144</v>
      </c>
      <c r="F1362" s="3" t="s">
        <v>1064</v>
      </c>
      <c r="G1362" s="7" t="s">
        <v>6145</v>
      </c>
      <c r="H1362" s="4">
        <v>2021</v>
      </c>
      <c r="I1362" s="2">
        <v>2018</v>
      </c>
      <c r="J1362" s="2">
        <f ca="1">YEAR(TODAY())-Table1[[#This Row],[Release_year]]</f>
        <v>8</v>
      </c>
      <c r="K1362" s="2" t="s">
        <v>29</v>
      </c>
      <c r="L1362" s="2" t="str">
        <f>_xlfn.XLOOKUP(Table1[[#This Row],[Rating]],Ratings!A$2:A$15,Ratings!B$2:B$15)</f>
        <v>Teen</v>
      </c>
      <c r="M1362" s="2" t="str">
        <f>_xlfn.XLOOKUP(Table1[[#This Row],[Rating Category]],Recommendation!A$2:A$6,Recommendation!B$2:B$6)</f>
        <v>Guidance</v>
      </c>
      <c r="N1362" s="2">
        <v>109</v>
      </c>
      <c r="O1362" s="2" t="str" cm="1">
        <f t="array" ref="O1362">_xlfn.IFS(Table1[[#This Row],[Duration]]&lt;90,"Short",Table1[[#This Row],[Duration]]&lt;180,"Medium",Table1[[#This Row],[Duration]]&lt;=240,"Long",TRUE,"Seasons")</f>
        <v>Medium</v>
      </c>
      <c r="P1362" s="3" t="s">
        <v>218</v>
      </c>
    </row>
    <row r="1363" spans="1:16" ht="56">
      <c r="A1363" s="2" t="s">
        <v>6146</v>
      </c>
      <c r="B1363" s="2" t="s">
        <v>0</v>
      </c>
      <c r="C1363" s="3" t="s">
        <v>6147</v>
      </c>
      <c r="D1363" s="3" t="s">
        <v>5774</v>
      </c>
      <c r="E1363" s="3" t="s">
        <v>6148</v>
      </c>
      <c r="F1363" s="3" t="s">
        <v>1064</v>
      </c>
      <c r="G1363" s="7" t="s">
        <v>6145</v>
      </c>
      <c r="H1363" s="4">
        <v>2021</v>
      </c>
      <c r="I1363" s="2">
        <v>2019</v>
      </c>
      <c r="J1363" s="2">
        <f ca="1">YEAR(TODAY())-Table1[[#This Row],[Release_year]]</f>
        <v>7</v>
      </c>
      <c r="K1363" s="2" t="s">
        <v>29</v>
      </c>
      <c r="L1363" s="2" t="str">
        <f>_xlfn.XLOOKUP(Table1[[#This Row],[Rating]],Ratings!A$2:A$15,Ratings!B$2:B$15)</f>
        <v>Teen</v>
      </c>
      <c r="M1363" s="2" t="str">
        <f>_xlfn.XLOOKUP(Table1[[#This Row],[Rating Category]],Recommendation!A$2:A$6,Recommendation!B$2:B$6)</f>
        <v>Guidance</v>
      </c>
      <c r="N1363" s="2">
        <v>118</v>
      </c>
      <c r="O1363" s="2" t="str" cm="1">
        <f t="array" ref="O1363">_xlfn.IFS(Table1[[#This Row],[Duration]]&lt;90,"Short",Table1[[#This Row],[Duration]]&lt;180,"Medium",Table1[[#This Row],[Duration]]&lt;=240,"Long",TRUE,"Seasons")</f>
        <v>Medium</v>
      </c>
      <c r="P1363" s="3" t="s">
        <v>218</v>
      </c>
    </row>
    <row r="1364" spans="1:16" ht="56">
      <c r="A1364" s="2" t="s">
        <v>6149</v>
      </c>
      <c r="B1364" s="2" t="s">
        <v>0</v>
      </c>
      <c r="C1364" s="3" t="s">
        <v>6150</v>
      </c>
      <c r="D1364" s="3" t="s">
        <v>6151</v>
      </c>
      <c r="E1364" s="3" t="s">
        <v>6152</v>
      </c>
      <c r="F1364" s="3" t="s">
        <v>1599</v>
      </c>
      <c r="G1364" s="7" t="s">
        <v>6145</v>
      </c>
      <c r="H1364" s="4">
        <v>2021</v>
      </c>
      <c r="I1364" s="2">
        <v>2018</v>
      </c>
      <c r="J1364" s="2">
        <f ca="1">YEAR(TODAY())-Table1[[#This Row],[Release_year]]</f>
        <v>8</v>
      </c>
      <c r="K1364" s="2" t="s">
        <v>181</v>
      </c>
      <c r="L1364" s="2" t="str">
        <f>_xlfn.XLOOKUP(Table1[[#This Row],[Rating]],Ratings!A$2:A$15,Ratings!B$2:B$15)</f>
        <v>Family</v>
      </c>
      <c r="M1364" s="2" t="str">
        <f>_xlfn.XLOOKUP(Table1[[#This Row],[Rating Category]],Recommendation!A$2:A$6,Recommendation!B$2:B$6)</f>
        <v>Guidance</v>
      </c>
      <c r="N1364" s="2">
        <v>109</v>
      </c>
      <c r="O1364" s="2" t="str" cm="1">
        <f t="array" ref="O1364">_xlfn.IFS(Table1[[#This Row],[Duration]]&lt;90,"Short",Table1[[#This Row],[Duration]]&lt;180,"Medium",Table1[[#This Row],[Duration]]&lt;=240,"Long",TRUE,"Seasons")</f>
        <v>Medium</v>
      </c>
      <c r="P1364" s="3" t="s">
        <v>1083</v>
      </c>
    </row>
    <row r="1365" spans="1:16" ht="70">
      <c r="A1365" s="2" t="s">
        <v>6153</v>
      </c>
      <c r="B1365" s="2" t="s">
        <v>0</v>
      </c>
      <c r="C1365" s="3" t="s">
        <v>6154</v>
      </c>
      <c r="D1365" s="3" t="s">
        <v>6155</v>
      </c>
      <c r="E1365" s="3" t="s">
        <v>6156</v>
      </c>
      <c r="F1365" s="3" t="s">
        <v>13</v>
      </c>
      <c r="G1365" s="7" t="s">
        <v>6145</v>
      </c>
      <c r="H1365" s="4">
        <v>2021</v>
      </c>
      <c r="I1365" s="2">
        <v>2020</v>
      </c>
      <c r="J1365" s="2">
        <f ca="1">YEAR(TODAY())-Table1[[#This Row],[Release_year]]</f>
        <v>6</v>
      </c>
      <c r="K1365" s="2" t="s">
        <v>7</v>
      </c>
      <c r="L1365" s="2" t="str">
        <f>_xlfn.XLOOKUP(Table1[[#This Row],[Rating]],Ratings!A$2:A$15,Ratings!B$2:B$15)</f>
        <v>Adult</v>
      </c>
      <c r="M1365" s="2" t="str">
        <f>_xlfn.XLOOKUP(Table1[[#This Row],[Rating Category]],Recommendation!A$2:A$6,Recommendation!B$2:B$6)</f>
        <v>Restricted</v>
      </c>
      <c r="N1365" s="2">
        <v>131</v>
      </c>
      <c r="O1365" s="2" t="str" cm="1">
        <f t="array" ref="O1365">_xlfn.IFS(Table1[[#This Row],[Duration]]&lt;90,"Short",Table1[[#This Row],[Duration]]&lt;180,"Medium",Table1[[#This Row],[Duration]]&lt;=240,"Long",TRUE,"Seasons")</f>
        <v>Medium</v>
      </c>
      <c r="P1365" s="3" t="s">
        <v>4440</v>
      </c>
    </row>
    <row r="1366" spans="1:16" ht="70">
      <c r="A1366" s="2" t="s">
        <v>6157</v>
      </c>
      <c r="B1366" s="2" t="s">
        <v>0</v>
      </c>
      <c r="C1366" s="3" t="s">
        <v>6158</v>
      </c>
      <c r="D1366" s="3" t="s">
        <v>697</v>
      </c>
      <c r="E1366" s="3" t="s">
        <v>6159</v>
      </c>
      <c r="F1366" s="3" t="s">
        <v>50</v>
      </c>
      <c r="G1366" s="7" t="s">
        <v>6145</v>
      </c>
      <c r="H1366" s="4">
        <v>2021</v>
      </c>
      <c r="I1366" s="2">
        <v>2018</v>
      </c>
      <c r="J1366" s="2">
        <f ca="1">YEAR(TODAY())-Table1[[#This Row],[Release_year]]</f>
        <v>8</v>
      </c>
      <c r="K1366" s="2" t="s">
        <v>7</v>
      </c>
      <c r="L1366" s="2" t="str">
        <f>_xlfn.XLOOKUP(Table1[[#This Row],[Rating]],Ratings!A$2:A$15,Ratings!B$2:B$15)</f>
        <v>Adult</v>
      </c>
      <c r="M1366" s="2" t="str">
        <f>_xlfn.XLOOKUP(Table1[[#This Row],[Rating Category]],Recommendation!A$2:A$6,Recommendation!B$2:B$6)</f>
        <v>Restricted</v>
      </c>
      <c r="N1366" s="2">
        <v>152</v>
      </c>
      <c r="O1366" s="2" t="str" cm="1">
        <f t="array" ref="O1366">_xlfn.IFS(Table1[[#This Row],[Duration]]&lt;90,"Short",Table1[[#This Row],[Duration]]&lt;180,"Medium",Table1[[#This Row],[Duration]]&lt;=240,"Long",TRUE,"Seasons")</f>
        <v>Medium</v>
      </c>
      <c r="P1366" s="3" t="s">
        <v>23</v>
      </c>
    </row>
    <row r="1367" spans="1:16" ht="28">
      <c r="A1367" s="2" t="s">
        <v>6160</v>
      </c>
      <c r="B1367" s="2" t="s">
        <v>0</v>
      </c>
      <c r="C1367" s="3" t="s">
        <v>6161</v>
      </c>
      <c r="D1367" s="3" t="s">
        <v>6162</v>
      </c>
      <c r="E1367" s="3" t="s">
        <v>6163</v>
      </c>
      <c r="F1367" s="3" t="s">
        <v>132</v>
      </c>
      <c r="G1367" s="7" t="s">
        <v>6145</v>
      </c>
      <c r="H1367" s="4">
        <v>2021</v>
      </c>
      <c r="I1367" s="2">
        <v>2018</v>
      </c>
      <c r="J1367" s="2">
        <f ca="1">YEAR(TODAY())-Table1[[#This Row],[Release_year]]</f>
        <v>8</v>
      </c>
      <c r="K1367" s="2" t="s">
        <v>29</v>
      </c>
      <c r="L1367" s="2" t="str">
        <f>_xlfn.XLOOKUP(Table1[[#This Row],[Rating]],Ratings!A$2:A$15,Ratings!B$2:B$15)</f>
        <v>Teen</v>
      </c>
      <c r="M1367" s="2" t="str">
        <f>_xlfn.XLOOKUP(Table1[[#This Row],[Rating Category]],Recommendation!A$2:A$6,Recommendation!B$2:B$6)</f>
        <v>Guidance</v>
      </c>
      <c r="N1367" s="2">
        <v>67</v>
      </c>
      <c r="O1367" s="2" t="str" cm="1">
        <f t="array" ref="O1367">_xlfn.IFS(Table1[[#This Row],[Duration]]&lt;90,"Short",Table1[[#This Row],[Duration]]&lt;180,"Medium",Table1[[#This Row],[Duration]]&lt;=240,"Long",TRUE,"Seasons")</f>
        <v>Short</v>
      </c>
      <c r="P1367" s="3" t="s">
        <v>206</v>
      </c>
    </row>
    <row r="1368" spans="1:16" ht="42">
      <c r="A1368" s="2" t="s">
        <v>6164</v>
      </c>
      <c r="B1368" s="2" t="s">
        <v>0</v>
      </c>
      <c r="C1368" s="3" t="s">
        <v>6165</v>
      </c>
      <c r="D1368" s="3" t="s">
        <v>6166</v>
      </c>
      <c r="E1368" s="3" t="s">
        <v>6167</v>
      </c>
      <c r="F1368" s="3" t="s">
        <v>3715</v>
      </c>
      <c r="G1368" s="7" t="s">
        <v>6145</v>
      </c>
      <c r="H1368" s="4">
        <v>2021</v>
      </c>
      <c r="I1368" s="2">
        <v>2018</v>
      </c>
      <c r="J1368" s="2">
        <f ca="1">YEAR(TODAY())-Table1[[#This Row],[Release_year]]</f>
        <v>8</v>
      </c>
      <c r="K1368" s="2" t="s">
        <v>45</v>
      </c>
      <c r="L1368" s="2" t="str">
        <f>_xlfn.XLOOKUP(Table1[[#This Row],[Rating]],Ratings!A$2:A$15,Ratings!B$2:B$15)</f>
        <v>Family</v>
      </c>
      <c r="M1368" s="2" t="str">
        <f>_xlfn.XLOOKUP(Table1[[#This Row],[Rating Category]],Recommendation!A$2:A$6,Recommendation!B$2:B$6)</f>
        <v>Guidance</v>
      </c>
      <c r="N1368" s="2">
        <v>72</v>
      </c>
      <c r="O1368" s="2" t="str" cm="1">
        <f t="array" ref="O1368">_xlfn.IFS(Table1[[#This Row],[Duration]]&lt;90,"Short",Table1[[#This Row],[Duration]]&lt;180,"Medium",Table1[[#This Row],[Duration]]&lt;=240,"Long",TRUE,"Seasons")</f>
        <v>Short</v>
      </c>
      <c r="P1368" s="3" t="s">
        <v>192</v>
      </c>
    </row>
    <row r="1369" spans="1:16" ht="42">
      <c r="A1369" s="2" t="s">
        <v>6168</v>
      </c>
      <c r="B1369" s="2" t="s">
        <v>0</v>
      </c>
      <c r="C1369" s="3" t="s">
        <v>6169</v>
      </c>
      <c r="D1369" s="3" t="s">
        <v>6170</v>
      </c>
      <c r="E1369" s="3" t="s">
        <v>6171</v>
      </c>
      <c r="F1369" s="3" t="s">
        <v>13</v>
      </c>
      <c r="G1369" s="7" t="s">
        <v>6172</v>
      </c>
      <c r="H1369" s="4">
        <v>2021</v>
      </c>
      <c r="I1369" s="2">
        <v>2012</v>
      </c>
      <c r="J1369" s="2">
        <f ca="1">YEAR(TODAY())-Table1[[#This Row],[Release_year]]</f>
        <v>14</v>
      </c>
      <c r="K1369" s="2" t="s">
        <v>29</v>
      </c>
      <c r="L1369" s="2" t="str">
        <f>_xlfn.XLOOKUP(Table1[[#This Row],[Rating]],Ratings!A$2:A$15,Ratings!B$2:B$15)</f>
        <v>Teen</v>
      </c>
      <c r="M1369" s="2" t="str">
        <f>_xlfn.XLOOKUP(Table1[[#This Row],[Rating Category]],Recommendation!A$2:A$6,Recommendation!B$2:B$6)</f>
        <v>Guidance</v>
      </c>
      <c r="N1369" s="2">
        <v>83</v>
      </c>
      <c r="O1369" s="2" t="str" cm="1">
        <f t="array" ref="O1369">_xlfn.IFS(Table1[[#This Row],[Duration]]&lt;90,"Short",Table1[[#This Row],[Duration]]&lt;180,"Medium",Table1[[#This Row],[Duration]]&lt;=240,"Long",TRUE,"Seasons")</f>
        <v>Short</v>
      </c>
      <c r="P1369" s="3" t="s">
        <v>49</v>
      </c>
    </row>
    <row r="1370" spans="1:16" ht="42">
      <c r="A1370" s="2" t="s">
        <v>6173</v>
      </c>
      <c r="B1370" s="2" t="s">
        <v>0</v>
      </c>
      <c r="C1370" s="3" t="s">
        <v>6174</v>
      </c>
      <c r="D1370" s="3" t="s">
        <v>5141</v>
      </c>
      <c r="E1370" s="3" t="s">
        <v>6175</v>
      </c>
      <c r="F1370" s="3" t="s">
        <v>1</v>
      </c>
      <c r="G1370" s="7" t="s">
        <v>6172</v>
      </c>
      <c r="H1370" s="4">
        <v>2021</v>
      </c>
      <c r="I1370" s="2">
        <v>2020</v>
      </c>
      <c r="J1370" s="2">
        <f ca="1">YEAR(TODAY())-Table1[[#This Row],[Release_year]]</f>
        <v>6</v>
      </c>
      <c r="K1370" s="2" t="s">
        <v>7</v>
      </c>
      <c r="L1370" s="2" t="str">
        <f>_xlfn.XLOOKUP(Table1[[#This Row],[Rating]],Ratings!A$2:A$15,Ratings!B$2:B$15)</f>
        <v>Adult</v>
      </c>
      <c r="M1370" s="2" t="str">
        <f>_xlfn.XLOOKUP(Table1[[#This Row],[Rating Category]],Recommendation!A$2:A$6,Recommendation!B$2:B$6)</f>
        <v>Restricted</v>
      </c>
      <c r="N1370" s="2">
        <v>90</v>
      </c>
      <c r="O1370" s="2" t="str" cm="1">
        <f t="array" ref="O1370">_xlfn.IFS(Table1[[#This Row],[Duration]]&lt;90,"Short",Table1[[#This Row],[Duration]]&lt;180,"Medium",Table1[[#This Row],[Duration]]&lt;=240,"Long",TRUE,"Seasons")</f>
        <v>Medium</v>
      </c>
      <c r="P1370" s="3" t="s">
        <v>254</v>
      </c>
    </row>
    <row r="1371" spans="1:16" ht="56">
      <c r="A1371" s="2" t="s">
        <v>6176</v>
      </c>
      <c r="B1371" s="2" t="s">
        <v>0</v>
      </c>
      <c r="C1371" s="3" t="s">
        <v>6177</v>
      </c>
      <c r="D1371" s="3" t="s">
        <v>6178</v>
      </c>
      <c r="E1371" s="3" t="s">
        <v>6179</v>
      </c>
      <c r="F1371" s="3" t="s">
        <v>1599</v>
      </c>
      <c r="G1371" s="7" t="s">
        <v>6180</v>
      </c>
      <c r="H1371" s="4">
        <v>2021</v>
      </c>
      <c r="I1371" s="2">
        <v>2019</v>
      </c>
      <c r="J1371" s="2">
        <f ca="1">YEAR(TODAY())-Table1[[#This Row],[Release_year]]</f>
        <v>7</v>
      </c>
      <c r="K1371" s="2" t="s">
        <v>29</v>
      </c>
      <c r="L1371" s="2" t="str">
        <f>_xlfn.XLOOKUP(Table1[[#This Row],[Rating]],Ratings!A$2:A$15,Ratings!B$2:B$15)</f>
        <v>Teen</v>
      </c>
      <c r="M1371" s="2" t="str">
        <f>_xlfn.XLOOKUP(Table1[[#This Row],[Rating Category]],Recommendation!A$2:A$6,Recommendation!B$2:B$6)</f>
        <v>Guidance</v>
      </c>
      <c r="N1371" s="2">
        <v>106</v>
      </c>
      <c r="O1371" s="2" t="str" cm="1">
        <f t="array" ref="O1371">_xlfn.IFS(Table1[[#This Row],[Duration]]&lt;90,"Short",Table1[[#This Row],[Duration]]&lt;180,"Medium",Table1[[#This Row],[Duration]]&lt;=240,"Long",TRUE,"Seasons")</f>
        <v>Medium</v>
      </c>
      <c r="P1371" s="3" t="s">
        <v>218</v>
      </c>
    </row>
    <row r="1372" spans="1:16" ht="70">
      <c r="A1372" s="2" t="s">
        <v>6181</v>
      </c>
      <c r="B1372" s="2" t="s">
        <v>0</v>
      </c>
      <c r="C1372" s="3" t="s">
        <v>6182</v>
      </c>
      <c r="D1372" s="3" t="s">
        <v>6183</v>
      </c>
      <c r="E1372" s="3" t="s">
        <v>6184</v>
      </c>
      <c r="F1372" s="3" t="s">
        <v>1</v>
      </c>
      <c r="G1372" s="7" t="s">
        <v>6180</v>
      </c>
      <c r="H1372" s="4">
        <v>2021</v>
      </c>
      <c r="I1372" s="2">
        <v>2020</v>
      </c>
      <c r="J1372" s="2">
        <f ca="1">YEAR(TODAY())-Table1[[#This Row],[Release_year]]</f>
        <v>6</v>
      </c>
      <c r="K1372" s="2" t="s">
        <v>29</v>
      </c>
      <c r="L1372" s="2" t="str">
        <f>_xlfn.XLOOKUP(Table1[[#This Row],[Rating]],Ratings!A$2:A$15,Ratings!B$2:B$15)</f>
        <v>Teen</v>
      </c>
      <c r="M1372" s="2" t="str">
        <f>_xlfn.XLOOKUP(Table1[[#This Row],[Rating Category]],Recommendation!A$2:A$6,Recommendation!B$2:B$6)</f>
        <v>Guidance</v>
      </c>
      <c r="N1372" s="2">
        <v>190</v>
      </c>
      <c r="O1372" s="2" t="str" cm="1">
        <f t="array" ref="O1372">_xlfn.IFS(Table1[[#This Row],[Duration]]&lt;90,"Short",Table1[[#This Row],[Duration]]&lt;180,"Medium",Table1[[#This Row],[Duration]]&lt;=240,"Long",TRUE,"Seasons")</f>
        <v>Long</v>
      </c>
      <c r="P1372" s="3" t="s">
        <v>72</v>
      </c>
    </row>
    <row r="1373" spans="1:16" ht="56">
      <c r="A1373" s="2" t="s">
        <v>6185</v>
      </c>
      <c r="B1373" s="2" t="s">
        <v>0</v>
      </c>
      <c r="C1373" s="3" t="s">
        <v>6186</v>
      </c>
      <c r="D1373" s="3" t="s">
        <v>6187</v>
      </c>
      <c r="E1373" s="3" t="s">
        <v>6188</v>
      </c>
      <c r="F1373" s="3" t="s">
        <v>13</v>
      </c>
      <c r="G1373" s="7" t="s">
        <v>6189</v>
      </c>
      <c r="H1373" s="4">
        <v>2021</v>
      </c>
      <c r="I1373" s="2">
        <v>2010</v>
      </c>
      <c r="J1373" s="2">
        <f ca="1">YEAR(TODAY())-Table1[[#This Row],[Release_year]]</f>
        <v>16</v>
      </c>
      <c r="K1373" s="2" t="s">
        <v>45</v>
      </c>
      <c r="L1373" s="2" t="str">
        <f>_xlfn.XLOOKUP(Table1[[#This Row],[Rating]],Ratings!A$2:A$15,Ratings!B$2:B$15)</f>
        <v>Family</v>
      </c>
      <c r="M1373" s="2" t="str">
        <f>_xlfn.XLOOKUP(Table1[[#This Row],[Rating Category]],Recommendation!A$2:A$6,Recommendation!B$2:B$6)</f>
        <v>Guidance</v>
      </c>
      <c r="N1373" s="2">
        <v>129</v>
      </c>
      <c r="O1373" s="2" t="str" cm="1">
        <f t="array" ref="O1373">_xlfn.IFS(Table1[[#This Row],[Duration]]&lt;90,"Short",Table1[[#This Row],[Duration]]&lt;180,"Medium",Table1[[#This Row],[Duration]]&lt;=240,"Long",TRUE,"Seasons")</f>
        <v>Medium</v>
      </c>
      <c r="P1373" s="3" t="s">
        <v>6190</v>
      </c>
    </row>
    <row r="1374" spans="1:16" ht="56">
      <c r="A1374" s="2" t="s">
        <v>6191</v>
      </c>
      <c r="B1374" s="2" t="s">
        <v>0</v>
      </c>
      <c r="C1374" s="3" t="s">
        <v>6192</v>
      </c>
      <c r="D1374" s="3" t="s">
        <v>4250</v>
      </c>
      <c r="E1374" s="3" t="s">
        <v>6193</v>
      </c>
      <c r="F1374" s="3" t="s">
        <v>13</v>
      </c>
      <c r="G1374" s="7" t="s">
        <v>6189</v>
      </c>
      <c r="H1374" s="4">
        <v>2021</v>
      </c>
      <c r="I1374" s="2">
        <v>1994</v>
      </c>
      <c r="J1374" s="2">
        <f ca="1">YEAR(TODAY())-Table1[[#This Row],[Release_year]]</f>
        <v>32</v>
      </c>
      <c r="K1374" s="2" t="s">
        <v>29</v>
      </c>
      <c r="L1374" s="2" t="str">
        <f>_xlfn.XLOOKUP(Table1[[#This Row],[Rating]],Ratings!A$2:A$15,Ratings!B$2:B$15)</f>
        <v>Teen</v>
      </c>
      <c r="M1374" s="2" t="str">
        <f>_xlfn.XLOOKUP(Table1[[#This Row],[Rating Category]],Recommendation!A$2:A$6,Recommendation!B$2:B$6)</f>
        <v>Guidance</v>
      </c>
      <c r="N1374" s="2">
        <v>160</v>
      </c>
      <c r="O1374" s="2" t="str" cm="1">
        <f t="array" ref="O1374">_xlfn.IFS(Table1[[#This Row],[Duration]]&lt;90,"Short",Table1[[#This Row],[Duration]]&lt;180,"Medium",Table1[[#This Row],[Duration]]&lt;=240,"Long",TRUE,"Seasons")</f>
        <v>Medium</v>
      </c>
      <c r="P1374" s="3" t="s">
        <v>895</v>
      </c>
    </row>
    <row r="1375" spans="1:16" ht="28">
      <c r="A1375" s="2" t="s">
        <v>6194</v>
      </c>
      <c r="B1375" s="2" t="s">
        <v>0</v>
      </c>
      <c r="C1375" s="3" t="s">
        <v>6195</v>
      </c>
      <c r="D1375" s="3" t="s">
        <v>6196</v>
      </c>
      <c r="E1375" s="3" t="s">
        <v>6197</v>
      </c>
      <c r="F1375" s="3" t="s">
        <v>1</v>
      </c>
      <c r="G1375" s="7" t="s">
        <v>6189</v>
      </c>
      <c r="H1375" s="4">
        <v>2021</v>
      </c>
      <c r="I1375" s="2">
        <v>2020</v>
      </c>
      <c r="J1375" s="2">
        <f ca="1">YEAR(TODAY())-Table1[[#This Row],[Release_year]]</f>
        <v>6</v>
      </c>
      <c r="K1375" s="2" t="s">
        <v>7</v>
      </c>
      <c r="L1375" s="2" t="str">
        <f>_xlfn.XLOOKUP(Table1[[#This Row],[Rating]],Ratings!A$2:A$15,Ratings!B$2:B$15)</f>
        <v>Adult</v>
      </c>
      <c r="M1375" s="2" t="str">
        <f>_xlfn.XLOOKUP(Table1[[#This Row],[Rating Category]],Recommendation!A$2:A$6,Recommendation!B$2:B$6)</f>
        <v>Restricted</v>
      </c>
      <c r="N1375" s="2">
        <v>86</v>
      </c>
      <c r="O1375" s="2" t="str" cm="1">
        <f t="array" ref="O1375">_xlfn.IFS(Table1[[#This Row],[Duration]]&lt;90,"Short",Table1[[#This Row],[Duration]]&lt;180,"Medium",Table1[[#This Row],[Duration]]&lt;=240,"Long",TRUE,"Seasons")</f>
        <v>Short</v>
      </c>
      <c r="P1375" s="3" t="s">
        <v>3</v>
      </c>
    </row>
    <row r="1376" spans="1:16" ht="42">
      <c r="A1376" s="2" t="s">
        <v>6198</v>
      </c>
      <c r="B1376" s="2" t="s">
        <v>0</v>
      </c>
      <c r="C1376" s="3" t="s">
        <v>6199</v>
      </c>
      <c r="D1376" s="3" t="s">
        <v>6200</v>
      </c>
      <c r="E1376" s="3" t="s">
        <v>6201</v>
      </c>
      <c r="F1376" s="3" t="s">
        <v>1</v>
      </c>
      <c r="G1376" s="7" t="s">
        <v>6202</v>
      </c>
      <c r="H1376" s="4">
        <v>2021</v>
      </c>
      <c r="I1376" s="2">
        <v>2020</v>
      </c>
      <c r="J1376" s="2">
        <f ca="1">YEAR(TODAY())-Table1[[#This Row],[Release_year]]</f>
        <v>6</v>
      </c>
      <c r="K1376" s="2" t="s">
        <v>124</v>
      </c>
      <c r="L1376" s="2" t="str">
        <f>_xlfn.XLOOKUP(Table1[[#This Row],[Rating]],Ratings!A$2:A$15,Ratings!B$2:B$15)</f>
        <v>Adult</v>
      </c>
      <c r="M1376" s="2" t="str">
        <f>_xlfn.XLOOKUP(Table1[[#This Row],[Rating Category]],Recommendation!A$2:A$6,Recommendation!B$2:B$6)</f>
        <v>Restricted</v>
      </c>
      <c r="N1376" s="2">
        <v>92</v>
      </c>
      <c r="O1376" s="2" t="str" cm="1">
        <f t="array" ref="O1376">_xlfn.IFS(Table1[[#This Row],[Duration]]&lt;90,"Short",Table1[[#This Row],[Duration]]&lt;180,"Medium",Table1[[#This Row],[Duration]]&lt;=240,"Long",TRUE,"Seasons")</f>
        <v>Medium</v>
      </c>
      <c r="P1376" s="3" t="s">
        <v>131</v>
      </c>
    </row>
    <row r="1377" spans="1:16" ht="70">
      <c r="A1377" s="2" t="s">
        <v>6203</v>
      </c>
      <c r="B1377" s="2" t="s">
        <v>0</v>
      </c>
      <c r="C1377" s="3" t="s">
        <v>6204</v>
      </c>
      <c r="D1377" s="3" t="s">
        <v>6205</v>
      </c>
      <c r="E1377" s="3" t="s">
        <v>6206</v>
      </c>
      <c r="F1377" s="3" t="s">
        <v>658</v>
      </c>
      <c r="G1377" s="7" t="s">
        <v>6207</v>
      </c>
      <c r="H1377" s="4">
        <v>2021</v>
      </c>
      <c r="I1377" s="2">
        <v>2020</v>
      </c>
      <c r="J1377" s="2">
        <f ca="1">YEAR(TODAY())-Table1[[#This Row],[Release_year]]</f>
        <v>6</v>
      </c>
      <c r="K1377" s="2" t="s">
        <v>7</v>
      </c>
      <c r="L1377" s="2" t="str">
        <f>_xlfn.XLOOKUP(Table1[[#This Row],[Rating]],Ratings!A$2:A$15,Ratings!B$2:B$15)</f>
        <v>Adult</v>
      </c>
      <c r="M1377" s="2" t="str">
        <f>_xlfn.XLOOKUP(Table1[[#This Row],[Rating Category]],Recommendation!A$2:A$6,Recommendation!B$2:B$6)</f>
        <v>Restricted</v>
      </c>
      <c r="N1377" s="2">
        <v>114</v>
      </c>
      <c r="O1377" s="2" t="str" cm="1">
        <f t="array" ref="O1377">_xlfn.IFS(Table1[[#This Row],[Duration]]&lt;90,"Short",Table1[[#This Row],[Duration]]&lt;180,"Medium",Table1[[#This Row],[Duration]]&lt;=240,"Long",TRUE,"Seasons")</f>
        <v>Medium</v>
      </c>
      <c r="P1377" s="3" t="s">
        <v>23</v>
      </c>
    </row>
    <row r="1378" spans="1:16" ht="56">
      <c r="A1378" s="2" t="s">
        <v>6208</v>
      </c>
      <c r="B1378" s="2" t="s">
        <v>4</v>
      </c>
      <c r="C1378" s="3" t="s">
        <v>6209</v>
      </c>
      <c r="D1378" s="3" t="s">
        <v>6210</v>
      </c>
      <c r="E1378" s="3" t="s">
        <v>6211</v>
      </c>
      <c r="F1378" s="3" t="s">
        <v>6212</v>
      </c>
      <c r="G1378" s="7" t="s">
        <v>6207</v>
      </c>
      <c r="H1378" s="4">
        <v>2021</v>
      </c>
      <c r="I1378" s="2">
        <v>2020</v>
      </c>
      <c r="J1378" s="2">
        <f ca="1">YEAR(TODAY())-Table1[[#This Row],[Release_year]]</f>
        <v>6</v>
      </c>
      <c r="K1378" s="2" t="s">
        <v>7</v>
      </c>
      <c r="L1378" s="2" t="str">
        <f>_xlfn.XLOOKUP(Table1[[#This Row],[Rating]],Ratings!A$2:A$15,Ratings!B$2:B$15)</f>
        <v>Adult</v>
      </c>
      <c r="M1378" s="2" t="str">
        <f>_xlfn.XLOOKUP(Table1[[#This Row],[Rating Category]],Recommendation!A$2:A$6,Recommendation!B$2:B$6)</f>
        <v>Restricted</v>
      </c>
      <c r="N1378" s="2" t="s">
        <v>11</v>
      </c>
      <c r="O1378" s="2" t="str" cm="1">
        <f t="array" ref="O1378">_xlfn.IFS(Table1[[#This Row],[Duration]]&lt;90,"Short",Table1[[#This Row],[Duration]]&lt;180,"Medium",Table1[[#This Row],[Duration]]&lt;=240,"Long",TRUE,"Seasons")</f>
        <v>Seasons</v>
      </c>
      <c r="P1378" s="3" t="s">
        <v>134</v>
      </c>
    </row>
    <row r="1379" spans="1:16" ht="42">
      <c r="A1379" s="2" t="s">
        <v>6213</v>
      </c>
      <c r="B1379" s="2" t="s">
        <v>0</v>
      </c>
      <c r="C1379" s="3" t="s">
        <v>6214</v>
      </c>
      <c r="D1379" s="3" t="s">
        <v>6215</v>
      </c>
      <c r="E1379" s="3" t="s">
        <v>6216</v>
      </c>
      <c r="F1379" s="3" t="s">
        <v>1599</v>
      </c>
      <c r="G1379" s="7" t="s">
        <v>6217</v>
      </c>
      <c r="H1379" s="4">
        <v>2021</v>
      </c>
      <c r="I1379" s="2">
        <v>2016</v>
      </c>
      <c r="J1379" s="2">
        <f ca="1">YEAR(TODAY())-Table1[[#This Row],[Release_year]]</f>
        <v>10</v>
      </c>
      <c r="K1379" s="2" t="s">
        <v>29</v>
      </c>
      <c r="L1379" s="2" t="str">
        <f>_xlfn.XLOOKUP(Table1[[#This Row],[Rating]],Ratings!A$2:A$15,Ratings!B$2:B$15)</f>
        <v>Teen</v>
      </c>
      <c r="M1379" s="2" t="str">
        <f>_xlfn.XLOOKUP(Table1[[#This Row],[Rating Category]],Recommendation!A$2:A$6,Recommendation!B$2:B$6)</f>
        <v>Guidance</v>
      </c>
      <c r="N1379" s="2">
        <v>90</v>
      </c>
      <c r="O1379" s="2" t="str" cm="1">
        <f t="array" ref="O1379">_xlfn.IFS(Table1[[#This Row],[Duration]]&lt;90,"Short",Table1[[#This Row],[Duration]]&lt;180,"Medium",Table1[[#This Row],[Duration]]&lt;=240,"Long",TRUE,"Seasons")</f>
        <v>Medium</v>
      </c>
      <c r="P1379" s="3" t="s">
        <v>6218</v>
      </c>
    </row>
    <row r="1380" spans="1:16" ht="42">
      <c r="A1380" s="2" t="s">
        <v>6219</v>
      </c>
      <c r="B1380" s="2" t="s">
        <v>0</v>
      </c>
      <c r="C1380" s="3" t="s">
        <v>6220</v>
      </c>
      <c r="D1380" s="3" t="s">
        <v>6221</v>
      </c>
      <c r="E1380" s="3" t="s">
        <v>6222</v>
      </c>
      <c r="F1380" s="3" t="s">
        <v>3715</v>
      </c>
      <c r="G1380" s="7" t="s">
        <v>6217</v>
      </c>
      <c r="H1380" s="4">
        <v>2021</v>
      </c>
      <c r="I1380" s="2">
        <v>2019</v>
      </c>
      <c r="J1380" s="2">
        <f ca="1">YEAR(TODAY())-Table1[[#This Row],[Release_year]]</f>
        <v>7</v>
      </c>
      <c r="K1380" s="2" t="s">
        <v>29</v>
      </c>
      <c r="L1380" s="2" t="str">
        <f>_xlfn.XLOOKUP(Table1[[#This Row],[Rating]],Ratings!A$2:A$15,Ratings!B$2:B$15)</f>
        <v>Teen</v>
      </c>
      <c r="M1380" s="2" t="str">
        <f>_xlfn.XLOOKUP(Table1[[#This Row],[Rating Category]],Recommendation!A$2:A$6,Recommendation!B$2:B$6)</f>
        <v>Guidance</v>
      </c>
      <c r="N1380" s="2">
        <v>94</v>
      </c>
      <c r="O1380" s="2" t="str" cm="1">
        <f t="array" ref="O1380">_xlfn.IFS(Table1[[#This Row],[Duration]]&lt;90,"Short",Table1[[#This Row],[Duration]]&lt;180,"Medium",Table1[[#This Row],[Duration]]&lt;=240,"Long",TRUE,"Seasons")</f>
        <v>Medium</v>
      </c>
      <c r="P1380" s="3" t="s">
        <v>6223</v>
      </c>
    </row>
    <row r="1381" spans="1:16" ht="56">
      <c r="A1381" s="2" t="s">
        <v>6224</v>
      </c>
      <c r="B1381" s="2" t="s">
        <v>4</v>
      </c>
      <c r="C1381" s="3" t="s">
        <v>6225</v>
      </c>
      <c r="D1381" s="3" t="s">
        <v>6226</v>
      </c>
      <c r="E1381" s="3" t="s">
        <v>6227</v>
      </c>
      <c r="F1381" s="3" t="s">
        <v>1420</v>
      </c>
      <c r="G1381" s="7" t="s">
        <v>6217</v>
      </c>
      <c r="H1381" s="4">
        <v>2021</v>
      </c>
      <c r="I1381" s="2">
        <v>2020</v>
      </c>
      <c r="J1381" s="2">
        <f ca="1">YEAR(TODAY())-Table1[[#This Row],[Release_year]]</f>
        <v>6</v>
      </c>
      <c r="K1381" s="2" t="s">
        <v>7</v>
      </c>
      <c r="L1381" s="2" t="str">
        <f>_xlfn.XLOOKUP(Table1[[#This Row],[Rating]],Ratings!A$2:A$15,Ratings!B$2:B$15)</f>
        <v>Adult</v>
      </c>
      <c r="M1381" s="2" t="str">
        <f>_xlfn.XLOOKUP(Table1[[#This Row],[Rating Category]],Recommendation!A$2:A$6,Recommendation!B$2:B$6)</f>
        <v>Restricted</v>
      </c>
      <c r="N1381" s="2" t="s">
        <v>8</v>
      </c>
      <c r="O1381" s="2" t="str" cm="1">
        <f t="array" ref="O1381">_xlfn.IFS(Table1[[#This Row],[Duration]]&lt;90,"Short",Table1[[#This Row],[Duration]]&lt;180,"Medium",Table1[[#This Row],[Duration]]&lt;=240,"Long",TRUE,"Seasons")</f>
        <v>Seasons</v>
      </c>
      <c r="P1381" s="3" t="s">
        <v>301</v>
      </c>
    </row>
    <row r="1382" spans="1:16" ht="42">
      <c r="A1382" s="2" t="s">
        <v>6228</v>
      </c>
      <c r="B1382" s="2" t="s">
        <v>0</v>
      </c>
      <c r="C1382" s="3" t="s">
        <v>6229</v>
      </c>
      <c r="D1382" s="3" t="s">
        <v>1164</v>
      </c>
      <c r="E1382" s="3" t="s">
        <v>6230</v>
      </c>
      <c r="F1382" s="3" t="s">
        <v>1064</v>
      </c>
      <c r="G1382" s="7" t="s">
        <v>6217</v>
      </c>
      <c r="H1382" s="4">
        <v>2021</v>
      </c>
      <c r="I1382" s="2">
        <v>2018</v>
      </c>
      <c r="J1382" s="2">
        <f ca="1">YEAR(TODAY())-Table1[[#This Row],[Release_year]]</f>
        <v>8</v>
      </c>
      <c r="K1382" s="2" t="s">
        <v>45</v>
      </c>
      <c r="L1382" s="2" t="str">
        <f>_xlfn.XLOOKUP(Table1[[#This Row],[Rating]],Ratings!A$2:A$15,Ratings!B$2:B$15)</f>
        <v>Family</v>
      </c>
      <c r="M1382" s="2" t="str">
        <f>_xlfn.XLOOKUP(Table1[[#This Row],[Rating Category]],Recommendation!A$2:A$6,Recommendation!B$2:B$6)</f>
        <v>Guidance</v>
      </c>
      <c r="N1382" s="2">
        <v>86</v>
      </c>
      <c r="O1382" s="2" t="str" cm="1">
        <f t="array" ref="O1382">_xlfn.IFS(Table1[[#This Row],[Duration]]&lt;90,"Short",Table1[[#This Row],[Duration]]&lt;180,"Medium",Table1[[#This Row],[Duration]]&lt;=240,"Long",TRUE,"Seasons")</f>
        <v>Short</v>
      </c>
      <c r="P1382" s="3" t="s">
        <v>43</v>
      </c>
    </row>
    <row r="1383" spans="1:16" ht="14">
      <c r="A1383" s="2" t="s">
        <v>6231</v>
      </c>
      <c r="B1383" s="2" t="s">
        <v>0</v>
      </c>
      <c r="C1383" s="3" t="s">
        <v>6232</v>
      </c>
      <c r="D1383" s="3" t="s">
        <v>6233</v>
      </c>
      <c r="E1383" s="3" t="s">
        <v>6234</v>
      </c>
      <c r="F1383" s="3" t="s">
        <v>1</v>
      </c>
      <c r="G1383" s="7" t="s">
        <v>6235</v>
      </c>
      <c r="H1383" s="4">
        <v>2021</v>
      </c>
      <c r="I1383" s="2">
        <v>2020</v>
      </c>
      <c r="J1383" s="2">
        <f ca="1">YEAR(TODAY())-Table1[[#This Row],[Release_year]]</f>
        <v>6</v>
      </c>
      <c r="K1383" s="2" t="s">
        <v>16</v>
      </c>
      <c r="L1383" s="2" t="str">
        <f>_xlfn.XLOOKUP(Table1[[#This Row],[Rating]],Ratings!A$2:A$15,Ratings!B$2:B$15)</f>
        <v>Family</v>
      </c>
      <c r="M1383" s="2" t="str">
        <f>_xlfn.XLOOKUP(Table1[[#This Row],[Rating Category]],Recommendation!A$2:A$6,Recommendation!B$2:B$6)</f>
        <v>Guidance</v>
      </c>
      <c r="N1383" s="2">
        <v>89</v>
      </c>
      <c r="O1383" s="2" t="str" cm="1">
        <f t="array" ref="O1383">_xlfn.IFS(Table1[[#This Row],[Duration]]&lt;90,"Short",Table1[[#This Row],[Duration]]&lt;180,"Medium",Table1[[#This Row],[Duration]]&lt;=240,"Long",TRUE,"Seasons")</f>
        <v>Short</v>
      </c>
      <c r="P1383" s="3" t="s">
        <v>3</v>
      </c>
    </row>
    <row r="1384" spans="1:16" ht="14">
      <c r="A1384" s="2" t="s">
        <v>6236</v>
      </c>
      <c r="B1384" s="2" t="s">
        <v>0</v>
      </c>
      <c r="C1384" s="3" t="s">
        <v>6237</v>
      </c>
      <c r="D1384" s="3" t="s">
        <v>6238</v>
      </c>
      <c r="E1384" s="3" t="s">
        <v>6239</v>
      </c>
      <c r="F1384" s="3" t="s">
        <v>1</v>
      </c>
      <c r="G1384" s="7" t="s">
        <v>6240</v>
      </c>
      <c r="H1384" s="4">
        <v>2021</v>
      </c>
      <c r="I1384" s="2">
        <v>2020</v>
      </c>
      <c r="J1384" s="2">
        <f ca="1">YEAR(TODAY())-Table1[[#This Row],[Release_year]]</f>
        <v>6</v>
      </c>
      <c r="K1384" s="2" t="s">
        <v>45</v>
      </c>
      <c r="L1384" s="2" t="str">
        <f>_xlfn.XLOOKUP(Table1[[#This Row],[Rating]],Ratings!A$2:A$15,Ratings!B$2:B$15)</f>
        <v>Family</v>
      </c>
      <c r="M1384" s="2" t="str">
        <f>_xlfn.XLOOKUP(Table1[[#This Row],[Rating Category]],Recommendation!A$2:A$6,Recommendation!B$2:B$6)</f>
        <v>Guidance</v>
      </c>
      <c r="N1384" s="2">
        <v>61</v>
      </c>
      <c r="O1384" s="2" t="str" cm="1">
        <f t="array" ref="O1384">_xlfn.IFS(Table1[[#This Row],[Duration]]&lt;90,"Short",Table1[[#This Row],[Duration]]&lt;180,"Medium",Table1[[#This Row],[Duration]]&lt;=240,"Long",TRUE,"Seasons")</f>
        <v>Short</v>
      </c>
      <c r="P1384" s="3" t="s">
        <v>683</v>
      </c>
    </row>
    <row r="1385" spans="1:16" ht="42">
      <c r="A1385" s="2" t="s">
        <v>6241</v>
      </c>
      <c r="B1385" s="2" t="s">
        <v>0</v>
      </c>
      <c r="C1385" s="3" t="s">
        <v>6242</v>
      </c>
      <c r="D1385" s="3" t="s">
        <v>6243</v>
      </c>
      <c r="E1385" s="3" t="s">
        <v>6244</v>
      </c>
      <c r="F1385" s="3" t="s">
        <v>6245</v>
      </c>
      <c r="G1385" s="7" t="s">
        <v>6246</v>
      </c>
      <c r="H1385" s="4">
        <v>2021</v>
      </c>
      <c r="I1385" s="2">
        <v>2019</v>
      </c>
      <c r="J1385" s="2">
        <f ca="1">YEAR(TODAY())-Table1[[#This Row],[Release_year]]</f>
        <v>7</v>
      </c>
      <c r="K1385" s="2" t="s">
        <v>16</v>
      </c>
      <c r="L1385" s="2" t="str">
        <f>_xlfn.XLOOKUP(Table1[[#This Row],[Rating]],Ratings!A$2:A$15,Ratings!B$2:B$15)</f>
        <v>Family</v>
      </c>
      <c r="M1385" s="2" t="str">
        <f>_xlfn.XLOOKUP(Table1[[#This Row],[Rating Category]],Recommendation!A$2:A$6,Recommendation!B$2:B$6)</f>
        <v>Guidance</v>
      </c>
      <c r="N1385" s="2">
        <v>93</v>
      </c>
      <c r="O1385" s="2" t="str" cm="1">
        <f t="array" ref="O1385">_xlfn.IFS(Table1[[#This Row],[Duration]]&lt;90,"Short",Table1[[#This Row],[Duration]]&lt;180,"Medium",Table1[[#This Row],[Duration]]&lt;=240,"Long",TRUE,"Seasons")</f>
        <v>Medium</v>
      </c>
      <c r="P1385" s="3" t="s">
        <v>46</v>
      </c>
    </row>
    <row r="1386" spans="1:16" ht="42">
      <c r="A1386" s="2" t="s">
        <v>6247</v>
      </c>
      <c r="B1386" s="2" t="s">
        <v>0</v>
      </c>
      <c r="C1386" s="3" t="s">
        <v>6248</v>
      </c>
      <c r="D1386" s="3" t="s">
        <v>6249</v>
      </c>
      <c r="E1386" s="3" t="s">
        <v>6250</v>
      </c>
      <c r="F1386" s="3" t="s">
        <v>750</v>
      </c>
      <c r="G1386" s="7" t="s">
        <v>6246</v>
      </c>
      <c r="H1386" s="4">
        <v>2021</v>
      </c>
      <c r="I1386" s="2">
        <v>2020</v>
      </c>
      <c r="J1386" s="2">
        <f ca="1">YEAR(TODAY())-Table1[[#This Row],[Release_year]]</f>
        <v>6</v>
      </c>
      <c r="K1386" s="2" t="s">
        <v>181</v>
      </c>
      <c r="L1386" s="2" t="str">
        <f>_xlfn.XLOOKUP(Table1[[#This Row],[Rating]],Ratings!A$2:A$15,Ratings!B$2:B$15)</f>
        <v>Family</v>
      </c>
      <c r="M1386" s="2" t="str">
        <f>_xlfn.XLOOKUP(Table1[[#This Row],[Rating Category]],Recommendation!A$2:A$6,Recommendation!B$2:B$6)</f>
        <v>Guidance</v>
      </c>
      <c r="N1386" s="2">
        <v>81</v>
      </c>
      <c r="O1386" s="2" t="str" cm="1">
        <f t="array" ref="O1386">_xlfn.IFS(Table1[[#This Row],[Duration]]&lt;90,"Short",Table1[[#This Row],[Duration]]&lt;180,"Medium",Table1[[#This Row],[Duration]]&lt;=240,"Long",TRUE,"Seasons")</f>
        <v>Short</v>
      </c>
      <c r="P1386" s="3" t="s">
        <v>629</v>
      </c>
    </row>
    <row r="1387" spans="1:16" ht="56">
      <c r="A1387" s="2" t="s">
        <v>6251</v>
      </c>
      <c r="B1387" s="2" t="s">
        <v>0</v>
      </c>
      <c r="C1387" s="3" t="s">
        <v>6252</v>
      </c>
      <c r="D1387" s="3" t="s">
        <v>6253</v>
      </c>
      <c r="E1387" s="3" t="s">
        <v>6254</v>
      </c>
      <c r="F1387" s="3" t="s">
        <v>13</v>
      </c>
      <c r="G1387" s="7" t="s">
        <v>6255</v>
      </c>
      <c r="H1387" s="4">
        <v>2021</v>
      </c>
      <c r="I1387" s="2">
        <v>2019</v>
      </c>
      <c r="J1387" s="2">
        <f ca="1">YEAR(TODAY())-Table1[[#This Row],[Release_year]]</f>
        <v>7</v>
      </c>
      <c r="K1387" s="2" t="s">
        <v>29</v>
      </c>
      <c r="L1387" s="2" t="str">
        <f>_xlfn.XLOOKUP(Table1[[#This Row],[Rating]],Ratings!A$2:A$15,Ratings!B$2:B$15)</f>
        <v>Teen</v>
      </c>
      <c r="M1387" s="2" t="str">
        <f>_xlfn.XLOOKUP(Table1[[#This Row],[Rating Category]],Recommendation!A$2:A$6,Recommendation!B$2:B$6)</f>
        <v>Guidance</v>
      </c>
      <c r="N1387" s="2">
        <v>120</v>
      </c>
      <c r="O1387" s="2" t="str" cm="1">
        <f t="array" ref="O1387">_xlfn.IFS(Table1[[#This Row],[Duration]]&lt;90,"Short",Table1[[#This Row],[Duration]]&lt;180,"Medium",Table1[[#This Row],[Duration]]&lt;=240,"Long",TRUE,"Seasons")</f>
        <v>Medium</v>
      </c>
      <c r="P1387" s="3" t="s">
        <v>43</v>
      </c>
    </row>
    <row r="1388" spans="1:16" ht="70">
      <c r="A1388" s="2" t="s">
        <v>6256</v>
      </c>
      <c r="B1388" s="2" t="s">
        <v>4</v>
      </c>
      <c r="C1388" s="3" t="s">
        <v>6257</v>
      </c>
      <c r="D1388" s="3" t="s">
        <v>6258</v>
      </c>
      <c r="E1388" s="3" t="s">
        <v>6259</v>
      </c>
      <c r="F1388" s="3" t="s">
        <v>670</v>
      </c>
      <c r="G1388" s="7" t="s">
        <v>6260</v>
      </c>
      <c r="H1388" s="4">
        <v>2021</v>
      </c>
      <c r="I1388" s="2">
        <v>2020</v>
      </c>
      <c r="J1388" s="2">
        <f ca="1">YEAR(TODAY())-Table1[[#This Row],[Release_year]]</f>
        <v>6</v>
      </c>
      <c r="K1388" s="2" t="s">
        <v>7</v>
      </c>
      <c r="L1388" s="2" t="str">
        <f>_xlfn.XLOOKUP(Table1[[#This Row],[Rating]],Ratings!A$2:A$15,Ratings!B$2:B$15)</f>
        <v>Adult</v>
      </c>
      <c r="M1388" s="2" t="str">
        <f>_xlfn.XLOOKUP(Table1[[#This Row],[Rating Category]],Recommendation!A$2:A$6,Recommendation!B$2:B$6)</f>
        <v>Restricted</v>
      </c>
      <c r="N1388" s="2" t="s">
        <v>11</v>
      </c>
      <c r="O1388" s="2" t="str" cm="1">
        <f t="array" ref="O1388">_xlfn.IFS(Table1[[#This Row],[Duration]]&lt;90,"Short",Table1[[#This Row],[Duration]]&lt;180,"Medium",Table1[[#This Row],[Duration]]&lt;=240,"Long",TRUE,"Seasons")</f>
        <v>Seasons</v>
      </c>
      <c r="P1388" s="3" t="s">
        <v>624</v>
      </c>
    </row>
    <row r="1389" spans="1:16" ht="42">
      <c r="A1389" s="2" t="s">
        <v>6261</v>
      </c>
      <c r="B1389" s="2" t="s">
        <v>0</v>
      </c>
      <c r="C1389" s="3" t="s">
        <v>6262</v>
      </c>
      <c r="D1389" s="3" t="s">
        <v>6263</v>
      </c>
      <c r="E1389" s="3" t="s">
        <v>6264</v>
      </c>
      <c r="F1389" s="3" t="s">
        <v>1</v>
      </c>
      <c r="G1389" s="7" t="s">
        <v>6260</v>
      </c>
      <c r="H1389" s="4">
        <v>2021</v>
      </c>
      <c r="I1389" s="2">
        <v>2019</v>
      </c>
      <c r="J1389" s="2">
        <f ca="1">YEAR(TODAY())-Table1[[#This Row],[Release_year]]</f>
        <v>7</v>
      </c>
      <c r="K1389" s="2" t="s">
        <v>2</v>
      </c>
      <c r="L1389" s="2" t="str">
        <f>_xlfn.XLOOKUP(Table1[[#This Row],[Rating]],Ratings!A$2:A$15,Ratings!B$2:B$15)</f>
        <v>Teen</v>
      </c>
      <c r="M1389" s="2" t="str">
        <f>_xlfn.XLOOKUP(Table1[[#This Row],[Rating Category]],Recommendation!A$2:A$6,Recommendation!B$2:B$6)</f>
        <v>Guidance</v>
      </c>
      <c r="N1389" s="2">
        <v>94</v>
      </c>
      <c r="O1389" s="2" t="str" cm="1">
        <f t="array" ref="O1389">_xlfn.IFS(Table1[[#This Row],[Duration]]&lt;90,"Short",Table1[[#This Row],[Duration]]&lt;180,"Medium",Table1[[#This Row],[Duration]]&lt;=240,"Long",TRUE,"Seasons")</f>
        <v>Medium</v>
      </c>
      <c r="P1389" s="3" t="s">
        <v>885</v>
      </c>
    </row>
    <row r="1390" spans="1:16" ht="56">
      <c r="A1390" s="2" t="s">
        <v>6265</v>
      </c>
      <c r="B1390" s="2" t="s">
        <v>0</v>
      </c>
      <c r="C1390" s="3" t="s">
        <v>6266</v>
      </c>
      <c r="D1390" s="3" t="s">
        <v>2657</v>
      </c>
      <c r="E1390" s="3" t="s">
        <v>6267</v>
      </c>
      <c r="F1390" s="3" t="s">
        <v>682</v>
      </c>
      <c r="G1390" s="7" t="s">
        <v>6260</v>
      </c>
      <c r="H1390" s="4">
        <v>2021</v>
      </c>
      <c r="I1390" s="2">
        <v>2020</v>
      </c>
      <c r="J1390" s="2">
        <f ca="1">YEAR(TODAY())-Table1[[#This Row],[Release_year]]</f>
        <v>6</v>
      </c>
      <c r="K1390" s="2" t="s">
        <v>29</v>
      </c>
      <c r="L1390" s="2" t="str">
        <f>_xlfn.XLOOKUP(Table1[[#This Row],[Rating]],Ratings!A$2:A$15,Ratings!B$2:B$15)</f>
        <v>Teen</v>
      </c>
      <c r="M1390" s="2" t="str">
        <f>_xlfn.XLOOKUP(Table1[[#This Row],[Rating Category]],Recommendation!A$2:A$6,Recommendation!B$2:B$6)</f>
        <v>Guidance</v>
      </c>
      <c r="N1390" s="2">
        <v>91</v>
      </c>
      <c r="O1390" s="2" t="str" cm="1">
        <f t="array" ref="O1390">_xlfn.IFS(Table1[[#This Row],[Duration]]&lt;90,"Short",Table1[[#This Row],[Duration]]&lt;180,"Medium",Table1[[#This Row],[Duration]]&lt;=240,"Long",TRUE,"Seasons")</f>
        <v>Medium</v>
      </c>
      <c r="P1390" s="3" t="s">
        <v>56</v>
      </c>
    </row>
    <row r="1391" spans="1:16" ht="42">
      <c r="A1391" s="2" t="s">
        <v>6268</v>
      </c>
      <c r="B1391" s="2" t="s">
        <v>0</v>
      </c>
      <c r="C1391" s="3" t="s">
        <v>6269</v>
      </c>
      <c r="D1391" s="3" t="s">
        <v>3665</v>
      </c>
      <c r="E1391" s="3" t="s">
        <v>6270</v>
      </c>
      <c r="F1391" s="3" t="s">
        <v>1</v>
      </c>
      <c r="G1391" s="7" t="s">
        <v>6260</v>
      </c>
      <c r="H1391" s="4">
        <v>2021</v>
      </c>
      <c r="I1391" s="2">
        <v>2019</v>
      </c>
      <c r="J1391" s="2">
        <f ca="1">YEAR(TODAY())-Table1[[#This Row],[Release_year]]</f>
        <v>7</v>
      </c>
      <c r="K1391" s="2" t="s">
        <v>16</v>
      </c>
      <c r="L1391" s="2" t="str">
        <f>_xlfn.XLOOKUP(Table1[[#This Row],[Rating]],Ratings!A$2:A$15,Ratings!B$2:B$15)</f>
        <v>Family</v>
      </c>
      <c r="M1391" s="2" t="str">
        <f>_xlfn.XLOOKUP(Table1[[#This Row],[Rating Category]],Recommendation!A$2:A$6,Recommendation!B$2:B$6)</f>
        <v>Guidance</v>
      </c>
      <c r="N1391" s="2">
        <v>104</v>
      </c>
      <c r="O1391" s="2" t="str" cm="1">
        <f t="array" ref="O1391">_xlfn.IFS(Table1[[#This Row],[Duration]]&lt;90,"Short",Table1[[#This Row],[Duration]]&lt;180,"Medium",Table1[[#This Row],[Duration]]&lt;=240,"Long",TRUE,"Seasons")</f>
        <v>Medium</v>
      </c>
      <c r="P1391" s="3" t="s">
        <v>885</v>
      </c>
    </row>
    <row r="1392" spans="1:16" ht="28">
      <c r="A1392" s="2" t="s">
        <v>6271</v>
      </c>
      <c r="B1392" s="2" t="s">
        <v>0</v>
      </c>
      <c r="C1392" s="3" t="s">
        <v>6272</v>
      </c>
      <c r="D1392" s="3" t="s">
        <v>6273</v>
      </c>
      <c r="E1392" s="3" t="s">
        <v>6274</v>
      </c>
      <c r="F1392" s="3" t="s">
        <v>1</v>
      </c>
      <c r="G1392" s="7" t="s">
        <v>6260</v>
      </c>
      <c r="H1392" s="4">
        <v>2021</v>
      </c>
      <c r="I1392" s="2">
        <v>2013</v>
      </c>
      <c r="J1392" s="2">
        <f ca="1">YEAR(TODAY())-Table1[[#This Row],[Release_year]]</f>
        <v>13</v>
      </c>
      <c r="K1392" s="2" t="s">
        <v>29</v>
      </c>
      <c r="L1392" s="2" t="str">
        <f>_xlfn.XLOOKUP(Table1[[#This Row],[Rating]],Ratings!A$2:A$15,Ratings!B$2:B$15)</f>
        <v>Teen</v>
      </c>
      <c r="M1392" s="2" t="str">
        <f>_xlfn.XLOOKUP(Table1[[#This Row],[Rating Category]],Recommendation!A$2:A$6,Recommendation!B$2:B$6)</f>
        <v>Guidance</v>
      </c>
      <c r="N1392" s="2">
        <v>76</v>
      </c>
      <c r="O1392" s="2" t="str" cm="1">
        <f t="array" ref="O1392">_xlfn.IFS(Table1[[#This Row],[Duration]]&lt;90,"Short",Table1[[#This Row],[Duration]]&lt;180,"Medium",Table1[[#This Row],[Duration]]&lt;=240,"Long",TRUE,"Seasons")</f>
        <v>Short</v>
      </c>
      <c r="P1392" s="3" t="s">
        <v>683</v>
      </c>
    </row>
    <row r="1393" spans="1:16" ht="56">
      <c r="A1393" s="2" t="s">
        <v>6275</v>
      </c>
      <c r="B1393" s="2" t="s">
        <v>0</v>
      </c>
      <c r="C1393" s="3" t="s">
        <v>6276</v>
      </c>
      <c r="D1393" s="3" t="s">
        <v>3665</v>
      </c>
      <c r="E1393" s="3" t="s">
        <v>6277</v>
      </c>
      <c r="F1393" s="3" t="s">
        <v>1</v>
      </c>
      <c r="G1393" s="7" t="s">
        <v>6260</v>
      </c>
      <c r="H1393" s="4">
        <v>2021</v>
      </c>
      <c r="I1393" s="2">
        <v>2020</v>
      </c>
      <c r="J1393" s="2">
        <f ca="1">YEAR(TODAY())-Table1[[#This Row],[Release_year]]</f>
        <v>6</v>
      </c>
      <c r="K1393" s="2" t="s">
        <v>16</v>
      </c>
      <c r="L1393" s="2" t="str">
        <f>_xlfn.XLOOKUP(Table1[[#This Row],[Rating]],Ratings!A$2:A$15,Ratings!B$2:B$15)</f>
        <v>Family</v>
      </c>
      <c r="M1393" s="2" t="str">
        <f>_xlfn.XLOOKUP(Table1[[#This Row],[Rating Category]],Recommendation!A$2:A$6,Recommendation!B$2:B$6)</f>
        <v>Guidance</v>
      </c>
      <c r="N1393" s="2">
        <v>90</v>
      </c>
      <c r="O1393" s="2" t="str" cm="1">
        <f t="array" ref="O1393">_xlfn.IFS(Table1[[#This Row],[Duration]]&lt;90,"Short",Table1[[#This Row],[Duration]]&lt;180,"Medium",Table1[[#This Row],[Duration]]&lt;=240,"Long",TRUE,"Seasons")</f>
        <v>Medium</v>
      </c>
      <c r="P1393" s="3" t="s">
        <v>6278</v>
      </c>
    </row>
    <row r="1394" spans="1:16" ht="42">
      <c r="A1394" s="2" t="s">
        <v>6279</v>
      </c>
      <c r="B1394" s="2" t="s">
        <v>0</v>
      </c>
      <c r="C1394" s="3" t="s">
        <v>6280</v>
      </c>
      <c r="D1394" s="3" t="s">
        <v>6281</v>
      </c>
      <c r="E1394" s="3" t="s">
        <v>6282</v>
      </c>
      <c r="F1394" s="3" t="s">
        <v>1</v>
      </c>
      <c r="G1394" s="7" t="s">
        <v>6260</v>
      </c>
      <c r="H1394" s="4">
        <v>2021</v>
      </c>
      <c r="I1394" s="2">
        <v>2020</v>
      </c>
      <c r="J1394" s="2">
        <f ca="1">YEAR(TODAY())-Table1[[#This Row],[Release_year]]</f>
        <v>6</v>
      </c>
      <c r="K1394" s="2" t="s">
        <v>124</v>
      </c>
      <c r="L1394" s="2" t="str">
        <f>_xlfn.XLOOKUP(Table1[[#This Row],[Rating]],Ratings!A$2:A$15,Ratings!B$2:B$15)</f>
        <v>Adult</v>
      </c>
      <c r="M1394" s="2" t="str">
        <f>_xlfn.XLOOKUP(Table1[[#This Row],[Rating Category]],Recommendation!A$2:A$6,Recommendation!B$2:B$6)</f>
        <v>Restricted</v>
      </c>
      <c r="N1394" s="2">
        <v>103</v>
      </c>
      <c r="O1394" s="2" t="str" cm="1">
        <f t="array" ref="O1394">_xlfn.IFS(Table1[[#This Row],[Duration]]&lt;90,"Short",Table1[[#This Row],[Duration]]&lt;180,"Medium",Table1[[#This Row],[Duration]]&lt;=240,"Long",TRUE,"Seasons")</f>
        <v>Medium</v>
      </c>
      <c r="P1394" s="3" t="s">
        <v>922</v>
      </c>
    </row>
    <row r="1395" spans="1:16" ht="42">
      <c r="A1395" s="2" t="s">
        <v>6283</v>
      </c>
      <c r="B1395" s="2" t="s">
        <v>0</v>
      </c>
      <c r="C1395" s="3" t="s">
        <v>6284</v>
      </c>
      <c r="D1395" s="3" t="s">
        <v>6285</v>
      </c>
      <c r="E1395" s="3" t="s">
        <v>6286</v>
      </c>
      <c r="F1395" s="3" t="s">
        <v>1</v>
      </c>
      <c r="G1395" s="7" t="s">
        <v>6287</v>
      </c>
      <c r="H1395" s="4">
        <v>2021</v>
      </c>
      <c r="I1395" s="2">
        <v>2020</v>
      </c>
      <c r="J1395" s="2">
        <f ca="1">YEAR(TODAY())-Table1[[#This Row],[Release_year]]</f>
        <v>6</v>
      </c>
      <c r="K1395" s="2" t="s">
        <v>124</v>
      </c>
      <c r="L1395" s="2" t="str">
        <f>_xlfn.XLOOKUP(Table1[[#This Row],[Rating]],Ratings!A$2:A$15,Ratings!B$2:B$15)</f>
        <v>Adult</v>
      </c>
      <c r="M1395" s="2" t="str">
        <f>_xlfn.XLOOKUP(Table1[[#This Row],[Rating Category]],Recommendation!A$2:A$6,Recommendation!B$2:B$6)</f>
        <v>Restricted</v>
      </c>
      <c r="N1395" s="2">
        <v>122</v>
      </c>
      <c r="O1395" s="2" t="str" cm="1">
        <f t="array" ref="O1395">_xlfn.IFS(Table1[[#This Row],[Duration]]&lt;90,"Short",Table1[[#This Row],[Duration]]&lt;180,"Medium",Table1[[#This Row],[Duration]]&lt;=240,"Long",TRUE,"Seasons")</f>
        <v>Medium</v>
      </c>
      <c r="P1395" s="3" t="s">
        <v>517</v>
      </c>
    </row>
    <row r="1396" spans="1:16" ht="28">
      <c r="A1396" s="2" t="s">
        <v>6288</v>
      </c>
      <c r="B1396" s="2" t="s">
        <v>0</v>
      </c>
      <c r="C1396" s="3" t="s">
        <v>6289</v>
      </c>
      <c r="D1396" s="3" t="s">
        <v>6290</v>
      </c>
      <c r="E1396" s="3" t="s">
        <v>6291</v>
      </c>
      <c r="F1396" s="3" t="s">
        <v>1</v>
      </c>
      <c r="G1396" s="7" t="s">
        <v>6287</v>
      </c>
      <c r="H1396" s="4">
        <v>2021</v>
      </c>
      <c r="I1396" s="2">
        <v>2018</v>
      </c>
      <c r="J1396" s="2">
        <f ca="1">YEAR(TODAY())-Table1[[#This Row],[Release_year]]</f>
        <v>8</v>
      </c>
      <c r="K1396" s="2" t="s">
        <v>7</v>
      </c>
      <c r="L1396" s="2" t="str">
        <f>_xlfn.XLOOKUP(Table1[[#This Row],[Rating]],Ratings!A$2:A$15,Ratings!B$2:B$15)</f>
        <v>Adult</v>
      </c>
      <c r="M1396" s="2" t="str">
        <f>_xlfn.XLOOKUP(Table1[[#This Row],[Rating Category]],Recommendation!A$2:A$6,Recommendation!B$2:B$6)</f>
        <v>Restricted</v>
      </c>
      <c r="N1396" s="2">
        <v>97</v>
      </c>
      <c r="O1396" s="2" t="str" cm="1">
        <f t="array" ref="O1396">_xlfn.IFS(Table1[[#This Row],[Duration]]&lt;90,"Short",Table1[[#This Row],[Duration]]&lt;180,"Medium",Table1[[#This Row],[Duration]]&lt;=240,"Long",TRUE,"Seasons")</f>
        <v>Medium</v>
      </c>
      <c r="P1396" s="3" t="s">
        <v>3</v>
      </c>
    </row>
    <row r="1397" spans="1:16" ht="42">
      <c r="A1397" s="2" t="s">
        <v>6292</v>
      </c>
      <c r="B1397" s="2" t="s">
        <v>0</v>
      </c>
      <c r="C1397" s="3" t="s">
        <v>6293</v>
      </c>
      <c r="D1397" s="3" t="s">
        <v>6294</v>
      </c>
      <c r="E1397" s="3" t="s">
        <v>6295</v>
      </c>
      <c r="F1397" s="3" t="s">
        <v>1140</v>
      </c>
      <c r="G1397" s="7" t="s">
        <v>6287</v>
      </c>
      <c r="H1397" s="4">
        <v>2021</v>
      </c>
      <c r="I1397" s="2">
        <v>2019</v>
      </c>
      <c r="J1397" s="2">
        <f ca="1">YEAR(TODAY())-Table1[[#This Row],[Release_year]]</f>
        <v>7</v>
      </c>
      <c r="K1397" s="2" t="s">
        <v>7</v>
      </c>
      <c r="L1397" s="2" t="str">
        <f>_xlfn.XLOOKUP(Table1[[#This Row],[Rating]],Ratings!A$2:A$15,Ratings!B$2:B$15)</f>
        <v>Adult</v>
      </c>
      <c r="M1397" s="2" t="str">
        <f>_xlfn.XLOOKUP(Table1[[#This Row],[Rating Category]],Recommendation!A$2:A$6,Recommendation!B$2:B$6)</f>
        <v>Restricted</v>
      </c>
      <c r="N1397" s="2">
        <v>98</v>
      </c>
      <c r="O1397" s="2" t="str" cm="1">
        <f t="array" ref="O1397">_xlfn.IFS(Table1[[#This Row],[Duration]]&lt;90,"Short",Table1[[#This Row],[Duration]]&lt;180,"Medium",Table1[[#This Row],[Duration]]&lt;=240,"Long",TRUE,"Seasons")</f>
        <v>Medium</v>
      </c>
      <c r="P1397" s="3" t="s">
        <v>206</v>
      </c>
    </row>
    <row r="1398" spans="1:16" ht="42">
      <c r="A1398" s="2" t="s">
        <v>6296</v>
      </c>
      <c r="B1398" s="2" t="s">
        <v>0</v>
      </c>
      <c r="C1398" s="3" t="s">
        <v>6297</v>
      </c>
      <c r="D1398" s="3" t="s">
        <v>57</v>
      </c>
      <c r="E1398" s="3" t="s">
        <v>6298</v>
      </c>
      <c r="F1398" s="3" t="s">
        <v>1</v>
      </c>
      <c r="G1398" s="7" t="s">
        <v>6287</v>
      </c>
      <c r="H1398" s="4">
        <v>2021</v>
      </c>
      <c r="I1398" s="2">
        <v>2020</v>
      </c>
      <c r="J1398" s="2">
        <f ca="1">YEAR(TODAY())-Table1[[#This Row],[Release_year]]</f>
        <v>6</v>
      </c>
      <c r="K1398" s="2" t="s">
        <v>58</v>
      </c>
      <c r="L1398" s="2" t="str">
        <f>_xlfn.XLOOKUP(Table1[[#This Row],[Rating]],Ratings!A$2:A$15,Ratings!B$2:B$15)</f>
        <v>Kids</v>
      </c>
      <c r="M1398" s="2" t="str">
        <f>_xlfn.XLOOKUP(Table1[[#This Row],[Rating Category]],Recommendation!A$2:A$6,Recommendation!B$2:B$6)</f>
        <v>Safe</v>
      </c>
      <c r="N1398" s="2">
        <v>42</v>
      </c>
      <c r="O1398" s="2" t="str" cm="1">
        <f t="array" ref="O1398">_xlfn.IFS(Table1[[#This Row],[Duration]]&lt;90,"Short",Table1[[#This Row],[Duration]]&lt;180,"Medium",Table1[[#This Row],[Duration]]&lt;=240,"Long",TRUE,"Seasons")</f>
        <v>Short</v>
      </c>
      <c r="P1398" s="3" t="s">
        <v>17</v>
      </c>
    </row>
    <row r="1399" spans="1:16" ht="56">
      <c r="A1399" s="2" t="s">
        <v>6299</v>
      </c>
      <c r="B1399" s="2" t="s">
        <v>0</v>
      </c>
      <c r="C1399" s="3" t="s">
        <v>6300</v>
      </c>
      <c r="D1399" s="3" t="s">
        <v>6301</v>
      </c>
      <c r="E1399" s="3" t="s">
        <v>6302</v>
      </c>
      <c r="F1399" s="3" t="s">
        <v>1</v>
      </c>
      <c r="G1399" s="7" t="s">
        <v>6287</v>
      </c>
      <c r="H1399" s="4">
        <v>2021</v>
      </c>
      <c r="I1399" s="2">
        <v>2008</v>
      </c>
      <c r="J1399" s="2">
        <f ca="1">YEAR(TODAY())-Table1[[#This Row],[Release_year]]</f>
        <v>18</v>
      </c>
      <c r="K1399" s="2" t="s">
        <v>16</v>
      </c>
      <c r="L1399" s="2" t="str">
        <f>_xlfn.XLOOKUP(Table1[[#This Row],[Rating]],Ratings!A$2:A$15,Ratings!B$2:B$15)</f>
        <v>Family</v>
      </c>
      <c r="M1399" s="2" t="str">
        <f>_xlfn.XLOOKUP(Table1[[#This Row],[Rating Category]],Recommendation!A$2:A$6,Recommendation!B$2:B$6)</f>
        <v>Guidance</v>
      </c>
      <c r="N1399" s="2">
        <v>91</v>
      </c>
      <c r="O1399" s="2" t="str" cm="1">
        <f t="array" ref="O1399">_xlfn.IFS(Table1[[#This Row],[Duration]]&lt;90,"Short",Table1[[#This Row],[Duration]]&lt;180,"Medium",Table1[[#This Row],[Duration]]&lt;=240,"Long",TRUE,"Seasons")</f>
        <v>Medium</v>
      </c>
      <c r="P1399" s="3" t="s">
        <v>46</v>
      </c>
    </row>
    <row r="1400" spans="1:16" ht="42">
      <c r="A1400" s="2" t="s">
        <v>6303</v>
      </c>
      <c r="B1400" s="2" t="s">
        <v>0</v>
      </c>
      <c r="C1400" s="3" t="s">
        <v>6304</v>
      </c>
      <c r="D1400" s="3" t="s">
        <v>6305</v>
      </c>
      <c r="E1400" s="3" t="s">
        <v>6306</v>
      </c>
      <c r="F1400" s="3" t="s">
        <v>5</v>
      </c>
      <c r="G1400" s="7" t="s">
        <v>6287</v>
      </c>
      <c r="H1400" s="4">
        <v>2021</v>
      </c>
      <c r="I1400" s="2">
        <v>2012</v>
      </c>
      <c r="J1400" s="2">
        <f ca="1">YEAR(TODAY())-Table1[[#This Row],[Release_year]]</f>
        <v>14</v>
      </c>
      <c r="K1400" s="2" t="s">
        <v>29</v>
      </c>
      <c r="L1400" s="2" t="str">
        <f>_xlfn.XLOOKUP(Table1[[#This Row],[Rating]],Ratings!A$2:A$15,Ratings!B$2:B$15)</f>
        <v>Teen</v>
      </c>
      <c r="M1400" s="2" t="str">
        <f>_xlfn.XLOOKUP(Table1[[#This Row],[Rating Category]],Recommendation!A$2:A$6,Recommendation!B$2:B$6)</f>
        <v>Guidance</v>
      </c>
      <c r="N1400" s="2">
        <v>94</v>
      </c>
      <c r="O1400" s="2" t="str" cm="1">
        <f t="array" ref="O1400">_xlfn.IFS(Table1[[#This Row],[Duration]]&lt;90,"Short",Table1[[#This Row],[Duration]]&lt;180,"Medium",Table1[[#This Row],[Duration]]&lt;=240,"Long",TRUE,"Seasons")</f>
        <v>Medium</v>
      </c>
      <c r="P1400" s="3" t="s">
        <v>192</v>
      </c>
    </row>
    <row r="1401" spans="1:16" ht="28">
      <c r="A1401" s="2" t="s">
        <v>6307</v>
      </c>
      <c r="B1401" s="2" t="s">
        <v>0</v>
      </c>
      <c r="C1401" s="3" t="s">
        <v>6308</v>
      </c>
      <c r="D1401" s="3" t="s">
        <v>6309</v>
      </c>
      <c r="E1401" s="3" t="s">
        <v>6310</v>
      </c>
      <c r="F1401" s="3" t="s">
        <v>13</v>
      </c>
      <c r="G1401" s="7" t="s">
        <v>6287</v>
      </c>
      <c r="H1401" s="4">
        <v>2021</v>
      </c>
      <c r="I1401" s="2">
        <v>2020</v>
      </c>
      <c r="J1401" s="2">
        <f ca="1">YEAR(TODAY())-Table1[[#This Row],[Release_year]]</f>
        <v>6</v>
      </c>
      <c r="K1401" s="2" t="s">
        <v>7</v>
      </c>
      <c r="L1401" s="2" t="str">
        <f>_xlfn.XLOOKUP(Table1[[#This Row],[Rating]],Ratings!A$2:A$15,Ratings!B$2:B$15)</f>
        <v>Adult</v>
      </c>
      <c r="M1401" s="2" t="str">
        <f>_xlfn.XLOOKUP(Table1[[#This Row],[Rating Category]],Recommendation!A$2:A$6,Recommendation!B$2:B$6)</f>
        <v>Restricted</v>
      </c>
      <c r="N1401" s="2">
        <v>107</v>
      </c>
      <c r="O1401" s="2" t="str" cm="1">
        <f t="array" ref="O1401">_xlfn.IFS(Table1[[#This Row],[Duration]]&lt;90,"Short",Table1[[#This Row],[Duration]]&lt;180,"Medium",Table1[[#This Row],[Duration]]&lt;=240,"Long",TRUE,"Seasons")</f>
        <v>Medium</v>
      </c>
      <c r="P1401" s="3" t="s">
        <v>206</v>
      </c>
    </row>
    <row r="1402" spans="1:16" ht="42">
      <c r="A1402" s="2" t="s">
        <v>6311</v>
      </c>
      <c r="B1402" s="2" t="s">
        <v>0</v>
      </c>
      <c r="C1402" s="3" t="s">
        <v>6312</v>
      </c>
      <c r="D1402" s="3" t="s">
        <v>6313</v>
      </c>
      <c r="E1402" s="3" t="s">
        <v>6314</v>
      </c>
      <c r="F1402" s="3" t="s">
        <v>13</v>
      </c>
      <c r="G1402" s="7" t="s">
        <v>6287</v>
      </c>
      <c r="H1402" s="4">
        <v>2021</v>
      </c>
      <c r="I1402" s="2">
        <v>2020</v>
      </c>
      <c r="J1402" s="2">
        <f ca="1">YEAR(TODAY())-Table1[[#This Row],[Release_year]]</f>
        <v>6</v>
      </c>
      <c r="K1402" s="2" t="s">
        <v>7</v>
      </c>
      <c r="L1402" s="2" t="str">
        <f>_xlfn.XLOOKUP(Table1[[#This Row],[Rating]],Ratings!A$2:A$15,Ratings!B$2:B$15)</f>
        <v>Adult</v>
      </c>
      <c r="M1402" s="2" t="str">
        <f>_xlfn.XLOOKUP(Table1[[#This Row],[Rating Category]],Recommendation!A$2:A$6,Recommendation!B$2:B$6)</f>
        <v>Restricted</v>
      </c>
      <c r="N1402" s="2">
        <v>143</v>
      </c>
      <c r="O1402" s="2" t="str" cm="1">
        <f t="array" ref="O1402">_xlfn.IFS(Table1[[#This Row],[Duration]]&lt;90,"Short",Table1[[#This Row],[Duration]]&lt;180,"Medium",Table1[[#This Row],[Duration]]&lt;=240,"Long",TRUE,"Seasons")</f>
        <v>Medium</v>
      </c>
      <c r="P1402" s="3" t="s">
        <v>622</v>
      </c>
    </row>
    <row r="1403" spans="1:16" ht="42">
      <c r="A1403" s="2" t="s">
        <v>6315</v>
      </c>
      <c r="B1403" s="2" t="s">
        <v>0</v>
      </c>
      <c r="C1403" s="3" t="s">
        <v>6316</v>
      </c>
      <c r="D1403" s="3" t="s">
        <v>6317</v>
      </c>
      <c r="E1403" s="3" t="s">
        <v>6318</v>
      </c>
      <c r="F1403" s="3" t="s">
        <v>1</v>
      </c>
      <c r="G1403" s="7" t="s">
        <v>6287</v>
      </c>
      <c r="H1403" s="4">
        <v>2021</v>
      </c>
      <c r="I1403" s="2">
        <v>2020</v>
      </c>
      <c r="J1403" s="2">
        <f ca="1">YEAR(TODAY())-Table1[[#This Row],[Release_year]]</f>
        <v>6</v>
      </c>
      <c r="K1403" s="2" t="s">
        <v>2</v>
      </c>
      <c r="L1403" s="2" t="str">
        <f>_xlfn.XLOOKUP(Table1[[#This Row],[Rating]],Ratings!A$2:A$15,Ratings!B$2:B$15)</f>
        <v>Teen</v>
      </c>
      <c r="M1403" s="2" t="str">
        <f>_xlfn.XLOOKUP(Table1[[#This Row],[Rating Category]],Recommendation!A$2:A$6,Recommendation!B$2:B$6)</f>
        <v>Guidance</v>
      </c>
      <c r="N1403" s="2">
        <v>105</v>
      </c>
      <c r="O1403" s="2" t="str" cm="1">
        <f t="array" ref="O1403">_xlfn.IFS(Table1[[#This Row],[Duration]]&lt;90,"Short",Table1[[#This Row],[Duration]]&lt;180,"Medium",Table1[[#This Row],[Duration]]&lt;=240,"Long",TRUE,"Seasons")</f>
        <v>Medium</v>
      </c>
      <c r="P1403" s="3" t="s">
        <v>6319</v>
      </c>
    </row>
    <row r="1404" spans="1:16" ht="42">
      <c r="A1404" s="2" t="s">
        <v>6320</v>
      </c>
      <c r="B1404" s="2" t="s">
        <v>0</v>
      </c>
      <c r="C1404" s="3" t="s">
        <v>6321</v>
      </c>
      <c r="D1404" s="3" t="s">
        <v>443</v>
      </c>
      <c r="E1404" s="3" t="s">
        <v>6322</v>
      </c>
      <c r="F1404" s="3" t="s">
        <v>1</v>
      </c>
      <c r="G1404" s="7" t="s">
        <v>6287</v>
      </c>
      <c r="H1404" s="4">
        <v>2021</v>
      </c>
      <c r="I1404" s="2">
        <v>2007</v>
      </c>
      <c r="J1404" s="2">
        <f ca="1">YEAR(TODAY())-Table1[[#This Row],[Release_year]]</f>
        <v>19</v>
      </c>
      <c r="K1404" s="2" t="s">
        <v>124</v>
      </c>
      <c r="L1404" s="2" t="str">
        <f>_xlfn.XLOOKUP(Table1[[#This Row],[Rating]],Ratings!A$2:A$15,Ratings!B$2:B$15)</f>
        <v>Adult</v>
      </c>
      <c r="M1404" s="2" t="str">
        <f>_xlfn.XLOOKUP(Table1[[#This Row],[Rating Category]],Recommendation!A$2:A$6,Recommendation!B$2:B$6)</f>
        <v>Restricted</v>
      </c>
      <c r="N1404" s="2">
        <v>116</v>
      </c>
      <c r="O1404" s="2" t="str" cm="1">
        <f t="array" ref="O1404">_xlfn.IFS(Table1[[#This Row],[Duration]]&lt;90,"Short",Table1[[#This Row],[Duration]]&lt;180,"Medium",Table1[[#This Row],[Duration]]&lt;=240,"Long",TRUE,"Seasons")</f>
        <v>Medium</v>
      </c>
      <c r="P1404" s="3" t="s">
        <v>254</v>
      </c>
    </row>
    <row r="1405" spans="1:16" ht="42">
      <c r="A1405" s="2" t="s">
        <v>6323</v>
      </c>
      <c r="B1405" s="2" t="s">
        <v>0</v>
      </c>
      <c r="C1405" s="3" t="s">
        <v>6324</v>
      </c>
      <c r="D1405" s="3" t="s">
        <v>6325</v>
      </c>
      <c r="E1405" s="3" t="s">
        <v>6326</v>
      </c>
      <c r="F1405" s="3" t="s">
        <v>225</v>
      </c>
      <c r="G1405" s="7" t="s">
        <v>6287</v>
      </c>
      <c r="H1405" s="4">
        <v>2021</v>
      </c>
      <c r="I1405" s="2">
        <v>2003</v>
      </c>
      <c r="J1405" s="2">
        <f ca="1">YEAR(TODAY())-Table1[[#This Row],[Release_year]]</f>
        <v>23</v>
      </c>
      <c r="K1405" s="2" t="s">
        <v>16</v>
      </c>
      <c r="L1405" s="2" t="str">
        <f>_xlfn.XLOOKUP(Table1[[#This Row],[Rating]],Ratings!A$2:A$15,Ratings!B$2:B$15)</f>
        <v>Family</v>
      </c>
      <c r="M1405" s="2" t="str">
        <f>_xlfn.XLOOKUP(Table1[[#This Row],[Rating Category]],Recommendation!A$2:A$6,Recommendation!B$2:B$6)</f>
        <v>Guidance</v>
      </c>
      <c r="N1405" s="2">
        <v>105</v>
      </c>
      <c r="O1405" s="2" t="str" cm="1">
        <f t="array" ref="O1405">_xlfn.IFS(Table1[[#This Row],[Duration]]&lt;90,"Short",Table1[[#This Row],[Duration]]&lt;180,"Medium",Table1[[#This Row],[Duration]]&lt;=240,"Long",TRUE,"Seasons")</f>
        <v>Medium</v>
      </c>
      <c r="P1405" s="3" t="s">
        <v>46</v>
      </c>
    </row>
    <row r="1406" spans="1:16" ht="28">
      <c r="A1406" s="2" t="s">
        <v>6327</v>
      </c>
      <c r="B1406" s="2" t="s">
        <v>0</v>
      </c>
      <c r="C1406" s="3" t="s">
        <v>6328</v>
      </c>
      <c r="D1406" s="3" t="s">
        <v>6329</v>
      </c>
      <c r="E1406" s="3" t="s">
        <v>6330</v>
      </c>
      <c r="F1406" s="3" t="s">
        <v>1</v>
      </c>
      <c r="G1406" s="7" t="s">
        <v>6331</v>
      </c>
      <c r="H1406" s="4">
        <v>2021</v>
      </c>
      <c r="I1406" s="2">
        <v>2020</v>
      </c>
      <c r="J1406" s="2">
        <f ca="1">YEAR(TODAY())-Table1[[#This Row],[Release_year]]</f>
        <v>6</v>
      </c>
      <c r="K1406" s="2" t="s">
        <v>29</v>
      </c>
      <c r="L1406" s="2" t="str">
        <f>_xlfn.XLOOKUP(Table1[[#This Row],[Rating]],Ratings!A$2:A$15,Ratings!B$2:B$15)</f>
        <v>Teen</v>
      </c>
      <c r="M1406" s="2" t="str">
        <f>_xlfn.XLOOKUP(Table1[[#This Row],[Rating Category]],Recommendation!A$2:A$6,Recommendation!B$2:B$6)</f>
        <v>Guidance</v>
      </c>
      <c r="N1406" s="2">
        <v>97</v>
      </c>
      <c r="O1406" s="2" t="str" cm="1">
        <f t="array" ref="O1406">_xlfn.IFS(Table1[[#This Row],[Duration]]&lt;90,"Short",Table1[[#This Row],[Duration]]&lt;180,"Medium",Table1[[#This Row],[Duration]]&lt;=240,"Long",TRUE,"Seasons")</f>
        <v>Medium</v>
      </c>
      <c r="P1406" s="3" t="s">
        <v>51</v>
      </c>
    </row>
    <row r="1407" spans="1:16" ht="56">
      <c r="A1407" s="2" t="s">
        <v>6332</v>
      </c>
      <c r="B1407" s="2" t="s">
        <v>0</v>
      </c>
      <c r="C1407" s="3" t="s">
        <v>6333</v>
      </c>
      <c r="D1407" s="3" t="s">
        <v>44</v>
      </c>
      <c r="E1407" s="3" t="s">
        <v>6334</v>
      </c>
      <c r="F1407" s="3" t="s">
        <v>750</v>
      </c>
      <c r="G1407" s="7" t="s">
        <v>6331</v>
      </c>
      <c r="H1407" s="4">
        <v>2021</v>
      </c>
      <c r="I1407" s="2">
        <v>2020</v>
      </c>
      <c r="J1407" s="2">
        <f ca="1">YEAR(TODAY())-Table1[[#This Row],[Release_year]]</f>
        <v>6</v>
      </c>
      <c r="K1407" s="2" t="s">
        <v>29</v>
      </c>
      <c r="L1407" s="2" t="str">
        <f>_xlfn.XLOOKUP(Table1[[#This Row],[Rating]],Ratings!A$2:A$15,Ratings!B$2:B$15)</f>
        <v>Teen</v>
      </c>
      <c r="M1407" s="2" t="str">
        <f>_xlfn.XLOOKUP(Table1[[#This Row],[Rating Category]],Recommendation!A$2:A$6,Recommendation!B$2:B$6)</f>
        <v>Guidance</v>
      </c>
      <c r="N1407" s="2">
        <v>105</v>
      </c>
      <c r="O1407" s="2" t="str" cm="1">
        <f t="array" ref="O1407">_xlfn.IFS(Table1[[#This Row],[Duration]]&lt;90,"Short",Table1[[#This Row],[Duration]]&lt;180,"Medium",Table1[[#This Row],[Duration]]&lt;=240,"Long",TRUE,"Seasons")</f>
        <v>Medium</v>
      </c>
      <c r="P1407" s="3" t="s">
        <v>63</v>
      </c>
    </row>
    <row r="1408" spans="1:16" ht="56">
      <c r="A1408" s="2" t="s">
        <v>6335</v>
      </c>
      <c r="B1408" s="2" t="s">
        <v>4</v>
      </c>
      <c r="C1408" s="3" t="s">
        <v>6336</v>
      </c>
      <c r="D1408" s="3" t="s">
        <v>6337</v>
      </c>
      <c r="E1408" s="3" t="s">
        <v>6338</v>
      </c>
      <c r="F1408" s="3" t="s">
        <v>139</v>
      </c>
      <c r="G1408" s="7" t="s">
        <v>6331</v>
      </c>
      <c r="H1408" s="4">
        <v>2021</v>
      </c>
      <c r="I1408" s="2">
        <v>2020</v>
      </c>
      <c r="J1408" s="2">
        <f ca="1">YEAR(TODAY())-Table1[[#This Row],[Release_year]]</f>
        <v>6</v>
      </c>
      <c r="K1408" s="2" t="s">
        <v>7</v>
      </c>
      <c r="L1408" s="2" t="str">
        <f>_xlfn.XLOOKUP(Table1[[#This Row],[Rating]],Ratings!A$2:A$15,Ratings!B$2:B$15)</f>
        <v>Adult</v>
      </c>
      <c r="M1408" s="2" t="str">
        <f>_xlfn.XLOOKUP(Table1[[#This Row],[Rating Category]],Recommendation!A$2:A$6,Recommendation!B$2:B$6)</f>
        <v>Restricted</v>
      </c>
      <c r="N1408" s="2" t="s">
        <v>11</v>
      </c>
      <c r="O1408" s="2" t="str" cm="1">
        <f t="array" ref="O1408">_xlfn.IFS(Table1[[#This Row],[Duration]]&lt;90,"Short",Table1[[#This Row],[Duration]]&lt;180,"Medium",Table1[[#This Row],[Duration]]&lt;=240,"Long",TRUE,"Seasons")</f>
        <v>Seasons</v>
      </c>
      <c r="P1408" s="3" t="s">
        <v>532</v>
      </c>
    </row>
    <row r="1409" spans="1:16" ht="42">
      <c r="A1409" s="2" t="s">
        <v>6339</v>
      </c>
      <c r="B1409" s="2" t="s">
        <v>4</v>
      </c>
      <c r="C1409" s="3" t="s">
        <v>6340</v>
      </c>
      <c r="D1409" s="3" t="s">
        <v>6341</v>
      </c>
      <c r="E1409" s="3" t="s">
        <v>6342</v>
      </c>
      <c r="F1409" s="3" t="s">
        <v>781</v>
      </c>
      <c r="G1409" s="7" t="s">
        <v>6331</v>
      </c>
      <c r="H1409" s="4">
        <v>2021</v>
      </c>
      <c r="I1409" s="2">
        <v>2020</v>
      </c>
      <c r="J1409" s="2">
        <f ca="1">YEAR(TODAY())-Table1[[#This Row],[Release_year]]</f>
        <v>6</v>
      </c>
      <c r="K1409" s="2" t="s">
        <v>7</v>
      </c>
      <c r="L1409" s="2" t="str">
        <f>_xlfn.XLOOKUP(Table1[[#This Row],[Rating]],Ratings!A$2:A$15,Ratings!B$2:B$15)</f>
        <v>Adult</v>
      </c>
      <c r="M1409" s="2" t="str">
        <f>_xlfn.XLOOKUP(Table1[[#This Row],[Rating Category]],Recommendation!A$2:A$6,Recommendation!B$2:B$6)</f>
        <v>Restricted</v>
      </c>
      <c r="N1409" s="2" t="s">
        <v>11</v>
      </c>
      <c r="O1409" s="2" t="str" cm="1">
        <f t="array" ref="O1409">_xlfn.IFS(Table1[[#This Row],[Duration]]&lt;90,"Short",Table1[[#This Row],[Duration]]&lt;180,"Medium",Table1[[#This Row],[Duration]]&lt;=240,"Long",TRUE,"Seasons")</f>
        <v>Seasons</v>
      </c>
      <c r="P1409" s="3" t="s">
        <v>532</v>
      </c>
    </row>
    <row r="1410" spans="1:16" ht="42">
      <c r="A1410" s="2" t="s">
        <v>6344</v>
      </c>
      <c r="B1410" s="2" t="s">
        <v>0</v>
      </c>
      <c r="C1410" s="3" t="s">
        <v>6345</v>
      </c>
      <c r="D1410" s="3" t="s">
        <v>2003</v>
      </c>
      <c r="E1410" s="3" t="s">
        <v>6346</v>
      </c>
      <c r="F1410" s="3" t="s">
        <v>53</v>
      </c>
      <c r="G1410" s="7" t="s">
        <v>6343</v>
      </c>
      <c r="H1410" s="4">
        <v>2021</v>
      </c>
      <c r="I1410" s="2">
        <v>2016</v>
      </c>
      <c r="J1410" s="2">
        <f ca="1">YEAR(TODAY())-Table1[[#This Row],[Release_year]]</f>
        <v>10</v>
      </c>
      <c r="K1410" s="2" t="s">
        <v>45</v>
      </c>
      <c r="L1410" s="2" t="str">
        <f>_xlfn.XLOOKUP(Table1[[#This Row],[Rating]],Ratings!A$2:A$15,Ratings!B$2:B$15)</f>
        <v>Family</v>
      </c>
      <c r="M1410" s="2" t="str">
        <f>_xlfn.XLOOKUP(Table1[[#This Row],[Rating Category]],Recommendation!A$2:A$6,Recommendation!B$2:B$6)</f>
        <v>Guidance</v>
      </c>
      <c r="N1410" s="2">
        <v>109</v>
      </c>
      <c r="O1410" s="2" t="str" cm="1">
        <f t="array" ref="O1410">_xlfn.IFS(Table1[[#This Row],[Duration]]&lt;90,"Short",Table1[[#This Row],[Duration]]&lt;180,"Medium",Table1[[#This Row],[Duration]]&lt;=240,"Long",TRUE,"Seasons")</f>
        <v>Medium</v>
      </c>
      <c r="P1410" s="3" t="s">
        <v>43</v>
      </c>
    </row>
    <row r="1411" spans="1:16" ht="42">
      <c r="A1411" s="2" t="s">
        <v>6347</v>
      </c>
      <c r="B1411" s="2" t="s">
        <v>0</v>
      </c>
      <c r="C1411" s="3" t="s">
        <v>6348</v>
      </c>
      <c r="D1411" s="3" t="s">
        <v>6349</v>
      </c>
      <c r="E1411" s="3" t="s">
        <v>6350</v>
      </c>
      <c r="F1411" s="3" t="s">
        <v>132</v>
      </c>
      <c r="G1411" s="7" t="s">
        <v>6343</v>
      </c>
      <c r="H1411" s="4">
        <v>2021</v>
      </c>
      <c r="I1411" s="2">
        <v>2019</v>
      </c>
      <c r="J1411" s="2">
        <f ca="1">YEAR(TODAY())-Table1[[#This Row],[Release_year]]</f>
        <v>7</v>
      </c>
      <c r="K1411" s="2" t="s">
        <v>29</v>
      </c>
      <c r="L1411" s="2" t="str">
        <f>_xlfn.XLOOKUP(Table1[[#This Row],[Rating]],Ratings!A$2:A$15,Ratings!B$2:B$15)</f>
        <v>Teen</v>
      </c>
      <c r="M1411" s="2" t="str">
        <f>_xlfn.XLOOKUP(Table1[[#This Row],[Rating Category]],Recommendation!A$2:A$6,Recommendation!B$2:B$6)</f>
        <v>Guidance</v>
      </c>
      <c r="N1411" s="2">
        <v>111</v>
      </c>
      <c r="O1411" s="2" t="str" cm="1">
        <f t="array" ref="O1411">_xlfn.IFS(Table1[[#This Row],[Duration]]&lt;90,"Short",Table1[[#This Row],[Duration]]&lt;180,"Medium",Table1[[#This Row],[Duration]]&lt;=240,"Long",TRUE,"Seasons")</f>
        <v>Medium</v>
      </c>
      <c r="P1411" s="3" t="s">
        <v>192</v>
      </c>
    </row>
    <row r="1412" spans="1:16" ht="42">
      <c r="A1412" s="2" t="s">
        <v>6351</v>
      </c>
      <c r="B1412" s="2" t="s">
        <v>0</v>
      </c>
      <c r="C1412" s="3" t="s">
        <v>6352</v>
      </c>
      <c r="D1412" s="3" t="s">
        <v>6353</v>
      </c>
      <c r="E1412" s="3" t="s">
        <v>6354</v>
      </c>
      <c r="F1412" s="3" t="s">
        <v>13</v>
      </c>
      <c r="G1412" s="7" t="s">
        <v>6343</v>
      </c>
      <c r="H1412" s="4">
        <v>2021</v>
      </c>
      <c r="I1412" s="2">
        <v>2019</v>
      </c>
      <c r="J1412" s="2">
        <f ca="1">YEAR(TODAY())-Table1[[#This Row],[Release_year]]</f>
        <v>7</v>
      </c>
      <c r="K1412" s="2" t="s">
        <v>29</v>
      </c>
      <c r="L1412" s="2" t="str">
        <f>_xlfn.XLOOKUP(Table1[[#This Row],[Rating]],Ratings!A$2:A$15,Ratings!B$2:B$15)</f>
        <v>Teen</v>
      </c>
      <c r="M1412" s="2" t="str">
        <f>_xlfn.XLOOKUP(Table1[[#This Row],[Rating Category]],Recommendation!A$2:A$6,Recommendation!B$2:B$6)</f>
        <v>Guidance</v>
      </c>
      <c r="N1412" s="2">
        <v>132</v>
      </c>
      <c r="O1412" s="2" t="str" cm="1">
        <f t="array" ref="O1412">_xlfn.IFS(Table1[[#This Row],[Duration]]&lt;90,"Short",Table1[[#This Row],[Duration]]&lt;180,"Medium",Table1[[#This Row],[Duration]]&lt;=240,"Long",TRUE,"Seasons")</f>
        <v>Medium</v>
      </c>
      <c r="P1412" s="3" t="s">
        <v>203</v>
      </c>
    </row>
    <row r="1413" spans="1:16" ht="42">
      <c r="A1413" s="2" t="s">
        <v>6355</v>
      </c>
      <c r="B1413" s="2" t="s">
        <v>0</v>
      </c>
      <c r="C1413" s="3" t="s">
        <v>6356</v>
      </c>
      <c r="D1413" s="3" t="s">
        <v>6357</v>
      </c>
      <c r="E1413" s="3" t="s">
        <v>6358</v>
      </c>
      <c r="F1413" s="3" t="s">
        <v>53</v>
      </c>
      <c r="G1413" s="7" t="s">
        <v>6359</v>
      </c>
      <c r="H1413" s="4">
        <v>2021</v>
      </c>
      <c r="I1413" s="2">
        <v>2006</v>
      </c>
      <c r="J1413" s="2">
        <f ca="1">YEAR(TODAY())-Table1[[#This Row],[Release_year]]</f>
        <v>20</v>
      </c>
      <c r="K1413" s="2" t="s">
        <v>7</v>
      </c>
      <c r="L1413" s="2" t="str">
        <f>_xlfn.XLOOKUP(Table1[[#This Row],[Rating]],Ratings!A$2:A$15,Ratings!B$2:B$15)</f>
        <v>Adult</v>
      </c>
      <c r="M1413" s="2" t="str">
        <f>_xlfn.XLOOKUP(Table1[[#This Row],[Rating Category]],Recommendation!A$2:A$6,Recommendation!B$2:B$6)</f>
        <v>Restricted</v>
      </c>
      <c r="N1413" s="2">
        <v>102</v>
      </c>
      <c r="O1413" s="2" t="str" cm="1">
        <f t="array" ref="O1413">_xlfn.IFS(Table1[[#This Row],[Duration]]&lt;90,"Short",Table1[[#This Row],[Duration]]&lt;180,"Medium",Table1[[#This Row],[Duration]]&lt;=240,"Long",TRUE,"Seasons")</f>
        <v>Medium</v>
      </c>
      <c r="P1413" s="3" t="s">
        <v>192</v>
      </c>
    </row>
    <row r="1414" spans="1:16" ht="70">
      <c r="A1414" s="2" t="s">
        <v>6360</v>
      </c>
      <c r="B1414" s="2" t="s">
        <v>0</v>
      </c>
      <c r="C1414" s="3" t="s">
        <v>6361</v>
      </c>
      <c r="D1414" s="3" t="s">
        <v>6362</v>
      </c>
      <c r="E1414" s="3" t="s">
        <v>6363</v>
      </c>
      <c r="F1414" s="3" t="s">
        <v>6364</v>
      </c>
      <c r="G1414" s="7" t="s">
        <v>6359</v>
      </c>
      <c r="H1414" s="4">
        <v>2021</v>
      </c>
      <c r="I1414" s="2">
        <v>2016</v>
      </c>
      <c r="J1414" s="2">
        <f ca="1">YEAR(TODAY())-Table1[[#This Row],[Release_year]]</f>
        <v>10</v>
      </c>
      <c r="K1414" s="2" t="s">
        <v>7</v>
      </c>
      <c r="L1414" s="2" t="str">
        <f>_xlfn.XLOOKUP(Table1[[#This Row],[Rating]],Ratings!A$2:A$15,Ratings!B$2:B$15)</f>
        <v>Adult</v>
      </c>
      <c r="M1414" s="2" t="str">
        <f>_xlfn.XLOOKUP(Table1[[#This Row],[Rating Category]],Recommendation!A$2:A$6,Recommendation!B$2:B$6)</f>
        <v>Restricted</v>
      </c>
      <c r="N1414" s="2">
        <v>107</v>
      </c>
      <c r="O1414" s="2" t="str" cm="1">
        <f t="array" ref="O1414">_xlfn.IFS(Table1[[#This Row],[Duration]]&lt;90,"Short",Table1[[#This Row],[Duration]]&lt;180,"Medium",Table1[[#This Row],[Duration]]&lt;=240,"Long",TRUE,"Seasons")</f>
        <v>Medium</v>
      </c>
      <c r="P1414" s="3" t="s">
        <v>523</v>
      </c>
    </row>
    <row r="1415" spans="1:16" ht="42">
      <c r="A1415" s="2" t="s">
        <v>6365</v>
      </c>
      <c r="B1415" s="2" t="s">
        <v>0</v>
      </c>
      <c r="C1415" s="3" t="s">
        <v>6366</v>
      </c>
      <c r="D1415" s="3" t="s">
        <v>6367</v>
      </c>
      <c r="E1415" s="3" t="s">
        <v>6368</v>
      </c>
      <c r="F1415" s="3" t="s">
        <v>1155</v>
      </c>
      <c r="G1415" s="7" t="s">
        <v>6359</v>
      </c>
      <c r="H1415" s="4">
        <v>2021</v>
      </c>
      <c r="I1415" s="2">
        <v>2008</v>
      </c>
      <c r="J1415" s="2">
        <f ca="1">YEAR(TODAY())-Table1[[#This Row],[Release_year]]</f>
        <v>18</v>
      </c>
      <c r="K1415" s="2" t="s">
        <v>7</v>
      </c>
      <c r="L1415" s="2" t="str">
        <f>_xlfn.XLOOKUP(Table1[[#This Row],[Rating]],Ratings!A$2:A$15,Ratings!B$2:B$15)</f>
        <v>Adult</v>
      </c>
      <c r="M1415" s="2" t="str">
        <f>_xlfn.XLOOKUP(Table1[[#This Row],[Rating Category]],Recommendation!A$2:A$6,Recommendation!B$2:B$6)</f>
        <v>Restricted</v>
      </c>
      <c r="N1415" s="2">
        <v>100</v>
      </c>
      <c r="O1415" s="2" t="str" cm="1">
        <f t="array" ref="O1415">_xlfn.IFS(Table1[[#This Row],[Duration]]&lt;90,"Short",Table1[[#This Row],[Duration]]&lt;180,"Medium",Table1[[#This Row],[Duration]]&lt;=240,"Long",TRUE,"Seasons")</f>
        <v>Medium</v>
      </c>
      <c r="P1415" s="3" t="s">
        <v>56</v>
      </c>
    </row>
    <row r="1416" spans="1:16" ht="42">
      <c r="A1416" s="2" t="s">
        <v>6369</v>
      </c>
      <c r="B1416" s="2" t="s">
        <v>0</v>
      </c>
      <c r="C1416" s="3" t="s">
        <v>6370</v>
      </c>
      <c r="D1416" s="3" t="s">
        <v>6371</v>
      </c>
      <c r="E1416" s="3" t="s">
        <v>6372</v>
      </c>
      <c r="F1416" s="3" t="s">
        <v>53</v>
      </c>
      <c r="G1416" s="7" t="s">
        <v>6359</v>
      </c>
      <c r="H1416" s="4">
        <v>2021</v>
      </c>
      <c r="I1416" s="2">
        <v>2011</v>
      </c>
      <c r="J1416" s="2">
        <f ca="1">YEAR(TODAY())-Table1[[#This Row],[Release_year]]</f>
        <v>15</v>
      </c>
      <c r="K1416" s="2" t="s">
        <v>29</v>
      </c>
      <c r="L1416" s="2" t="str">
        <f>_xlfn.XLOOKUP(Table1[[#This Row],[Rating]],Ratings!A$2:A$15,Ratings!B$2:B$15)</f>
        <v>Teen</v>
      </c>
      <c r="M1416" s="2" t="str">
        <f>_xlfn.XLOOKUP(Table1[[#This Row],[Rating Category]],Recommendation!A$2:A$6,Recommendation!B$2:B$6)</f>
        <v>Guidance</v>
      </c>
      <c r="N1416" s="2">
        <v>115</v>
      </c>
      <c r="O1416" s="2" t="str" cm="1">
        <f t="array" ref="O1416">_xlfn.IFS(Table1[[#This Row],[Duration]]&lt;90,"Short",Table1[[#This Row],[Duration]]&lt;180,"Medium",Table1[[#This Row],[Duration]]&lt;=240,"Long",TRUE,"Seasons")</f>
        <v>Medium</v>
      </c>
      <c r="P1416" s="3" t="s">
        <v>192</v>
      </c>
    </row>
    <row r="1417" spans="1:16" ht="56">
      <c r="A1417" s="2" t="s">
        <v>6373</v>
      </c>
      <c r="B1417" s="2" t="s">
        <v>0</v>
      </c>
      <c r="C1417" s="3" t="s">
        <v>6374</v>
      </c>
      <c r="D1417" s="3" t="s">
        <v>2223</v>
      </c>
      <c r="E1417" s="3" t="s">
        <v>6375</v>
      </c>
      <c r="F1417" s="3" t="s">
        <v>53</v>
      </c>
      <c r="G1417" s="7" t="s">
        <v>6359</v>
      </c>
      <c r="H1417" s="4">
        <v>2021</v>
      </c>
      <c r="I1417" s="2">
        <v>2016</v>
      </c>
      <c r="J1417" s="2">
        <f ca="1">YEAR(TODAY())-Table1[[#This Row],[Release_year]]</f>
        <v>10</v>
      </c>
      <c r="K1417" s="2" t="s">
        <v>7</v>
      </c>
      <c r="L1417" s="2" t="str">
        <f>_xlfn.XLOOKUP(Table1[[#This Row],[Rating]],Ratings!A$2:A$15,Ratings!B$2:B$15)</f>
        <v>Adult</v>
      </c>
      <c r="M1417" s="2" t="str">
        <f>_xlfn.XLOOKUP(Table1[[#This Row],[Rating Category]],Recommendation!A$2:A$6,Recommendation!B$2:B$6)</f>
        <v>Restricted</v>
      </c>
      <c r="N1417" s="2">
        <v>104</v>
      </c>
      <c r="O1417" s="2" t="str" cm="1">
        <f t="array" ref="O1417">_xlfn.IFS(Table1[[#This Row],[Duration]]&lt;90,"Short",Table1[[#This Row],[Duration]]&lt;180,"Medium",Table1[[#This Row],[Duration]]&lt;=240,"Long",TRUE,"Seasons")</f>
        <v>Medium</v>
      </c>
      <c r="P1417" s="3" t="s">
        <v>66</v>
      </c>
    </row>
    <row r="1418" spans="1:16" ht="70">
      <c r="A1418" s="2" t="s">
        <v>6376</v>
      </c>
      <c r="B1418" s="2" t="s">
        <v>0</v>
      </c>
      <c r="C1418" s="3" t="s">
        <v>6377</v>
      </c>
      <c r="D1418" s="3" t="s">
        <v>6378</v>
      </c>
      <c r="E1418" s="3" t="s">
        <v>6379</v>
      </c>
      <c r="F1418" s="3" t="s">
        <v>6380</v>
      </c>
      <c r="G1418" s="7" t="s">
        <v>6359</v>
      </c>
      <c r="H1418" s="4">
        <v>2021</v>
      </c>
      <c r="I1418" s="2">
        <v>2017</v>
      </c>
      <c r="J1418" s="2">
        <f ca="1">YEAR(TODAY())-Table1[[#This Row],[Release_year]]</f>
        <v>9</v>
      </c>
      <c r="K1418" s="2" t="s">
        <v>7</v>
      </c>
      <c r="L1418" s="2" t="str">
        <f>_xlfn.XLOOKUP(Table1[[#This Row],[Rating]],Ratings!A$2:A$15,Ratings!B$2:B$15)</f>
        <v>Adult</v>
      </c>
      <c r="M1418" s="2" t="str">
        <f>_xlfn.XLOOKUP(Table1[[#This Row],[Rating Category]],Recommendation!A$2:A$6,Recommendation!B$2:B$6)</f>
        <v>Restricted</v>
      </c>
      <c r="N1418" s="2">
        <v>110</v>
      </c>
      <c r="O1418" s="2" t="str" cm="1">
        <f t="array" ref="O1418">_xlfn.IFS(Table1[[#This Row],[Duration]]&lt;90,"Short",Table1[[#This Row],[Duration]]&lt;180,"Medium",Table1[[#This Row],[Duration]]&lt;=240,"Long",TRUE,"Seasons")</f>
        <v>Medium</v>
      </c>
      <c r="P1418" s="3" t="s">
        <v>23</v>
      </c>
    </row>
    <row r="1419" spans="1:16" ht="42">
      <c r="A1419" s="2" t="s">
        <v>6381</v>
      </c>
      <c r="B1419" s="2" t="s">
        <v>0</v>
      </c>
      <c r="C1419" s="3" t="s">
        <v>6382</v>
      </c>
      <c r="D1419" s="3" t="s">
        <v>2234</v>
      </c>
      <c r="E1419" s="3" t="s">
        <v>6383</v>
      </c>
      <c r="F1419" s="3" t="s">
        <v>53</v>
      </c>
      <c r="G1419" s="7" t="s">
        <v>6359</v>
      </c>
      <c r="H1419" s="4">
        <v>2021</v>
      </c>
      <c r="I1419" s="2">
        <v>2016</v>
      </c>
      <c r="J1419" s="2">
        <f ca="1">YEAR(TODAY())-Table1[[#This Row],[Release_year]]</f>
        <v>10</v>
      </c>
      <c r="K1419" s="2" t="s">
        <v>7</v>
      </c>
      <c r="L1419" s="2" t="str">
        <f>_xlfn.XLOOKUP(Table1[[#This Row],[Rating]],Ratings!A$2:A$15,Ratings!B$2:B$15)</f>
        <v>Adult</v>
      </c>
      <c r="M1419" s="2" t="str">
        <f>_xlfn.XLOOKUP(Table1[[#This Row],[Rating Category]],Recommendation!A$2:A$6,Recommendation!B$2:B$6)</f>
        <v>Restricted</v>
      </c>
      <c r="N1419" s="2">
        <v>100</v>
      </c>
      <c r="O1419" s="2" t="str" cm="1">
        <f t="array" ref="O1419">_xlfn.IFS(Table1[[#This Row],[Duration]]&lt;90,"Short",Table1[[#This Row],[Duration]]&lt;180,"Medium",Table1[[#This Row],[Duration]]&lt;=240,"Long",TRUE,"Seasons")</f>
        <v>Medium</v>
      </c>
      <c r="P1419" s="3" t="s">
        <v>56</v>
      </c>
    </row>
    <row r="1420" spans="1:16" ht="42">
      <c r="A1420" s="2" t="s">
        <v>6384</v>
      </c>
      <c r="B1420" s="2" t="s">
        <v>0</v>
      </c>
      <c r="C1420" s="3" t="s">
        <v>6385</v>
      </c>
      <c r="D1420" s="3" t="s">
        <v>2003</v>
      </c>
      <c r="E1420" s="3" t="s">
        <v>6386</v>
      </c>
      <c r="F1420" s="3" t="s">
        <v>53</v>
      </c>
      <c r="G1420" s="7" t="s">
        <v>6359</v>
      </c>
      <c r="H1420" s="4">
        <v>2021</v>
      </c>
      <c r="I1420" s="2">
        <v>2009</v>
      </c>
      <c r="J1420" s="2">
        <f ca="1">YEAR(TODAY())-Table1[[#This Row],[Release_year]]</f>
        <v>17</v>
      </c>
      <c r="K1420" s="2" t="s">
        <v>29</v>
      </c>
      <c r="L1420" s="2" t="str">
        <f>_xlfn.XLOOKUP(Table1[[#This Row],[Rating]],Ratings!A$2:A$15,Ratings!B$2:B$15)</f>
        <v>Teen</v>
      </c>
      <c r="M1420" s="2" t="str">
        <f>_xlfn.XLOOKUP(Table1[[#This Row],[Rating Category]],Recommendation!A$2:A$6,Recommendation!B$2:B$6)</f>
        <v>Guidance</v>
      </c>
      <c r="N1420" s="2">
        <v>108</v>
      </c>
      <c r="O1420" s="2" t="str" cm="1">
        <f t="array" ref="O1420">_xlfn.IFS(Table1[[#This Row],[Duration]]&lt;90,"Short",Table1[[#This Row],[Duration]]&lt;180,"Medium",Table1[[#This Row],[Duration]]&lt;=240,"Long",TRUE,"Seasons")</f>
        <v>Medium</v>
      </c>
      <c r="P1420" s="3" t="s">
        <v>56</v>
      </c>
    </row>
    <row r="1421" spans="1:16" ht="70">
      <c r="A1421" s="2" t="s">
        <v>6387</v>
      </c>
      <c r="B1421" s="2" t="s">
        <v>0</v>
      </c>
      <c r="C1421" s="3" t="s">
        <v>6388</v>
      </c>
      <c r="D1421" s="3" t="s">
        <v>2003</v>
      </c>
      <c r="E1421" s="3" t="s">
        <v>6389</v>
      </c>
      <c r="F1421" s="3" t="s">
        <v>53</v>
      </c>
      <c r="G1421" s="7" t="s">
        <v>6359</v>
      </c>
      <c r="H1421" s="4">
        <v>2021</v>
      </c>
      <c r="I1421" s="2">
        <v>2005</v>
      </c>
      <c r="J1421" s="2">
        <f ca="1">YEAR(TODAY())-Table1[[#This Row],[Release_year]]</f>
        <v>21</v>
      </c>
      <c r="K1421" s="2" t="s">
        <v>29</v>
      </c>
      <c r="L1421" s="2" t="str">
        <f>_xlfn.XLOOKUP(Table1[[#This Row],[Rating]],Ratings!A$2:A$15,Ratings!B$2:B$15)</f>
        <v>Teen</v>
      </c>
      <c r="M1421" s="2" t="str">
        <f>_xlfn.XLOOKUP(Table1[[#This Row],[Rating Category]],Recommendation!A$2:A$6,Recommendation!B$2:B$6)</f>
        <v>Guidance</v>
      </c>
      <c r="N1421" s="2">
        <v>104</v>
      </c>
      <c r="O1421" s="2" t="str" cm="1">
        <f t="array" ref="O1421">_xlfn.IFS(Table1[[#This Row],[Duration]]&lt;90,"Short",Table1[[#This Row],[Duration]]&lt;180,"Medium",Table1[[#This Row],[Duration]]&lt;=240,"Long",TRUE,"Seasons")</f>
        <v>Medium</v>
      </c>
      <c r="P1421" s="3" t="s">
        <v>523</v>
      </c>
    </row>
    <row r="1422" spans="1:16" ht="42">
      <c r="A1422" s="2" t="s">
        <v>6390</v>
      </c>
      <c r="B1422" s="2" t="s">
        <v>0</v>
      </c>
      <c r="C1422" s="3" t="s">
        <v>6391</v>
      </c>
      <c r="D1422" s="3" t="s">
        <v>6392</v>
      </c>
      <c r="E1422" s="3" t="s">
        <v>6393</v>
      </c>
      <c r="F1422" s="3" t="s">
        <v>1</v>
      </c>
      <c r="G1422" s="7" t="s">
        <v>6359</v>
      </c>
      <c r="H1422" s="4">
        <v>2021</v>
      </c>
      <c r="I1422" s="2">
        <v>2019</v>
      </c>
      <c r="J1422" s="2">
        <f ca="1">YEAR(TODAY())-Table1[[#This Row],[Release_year]]</f>
        <v>7</v>
      </c>
      <c r="K1422" s="2" t="s">
        <v>2</v>
      </c>
      <c r="L1422" s="2" t="str">
        <f>_xlfn.XLOOKUP(Table1[[#This Row],[Rating]],Ratings!A$2:A$15,Ratings!B$2:B$15)</f>
        <v>Teen</v>
      </c>
      <c r="M1422" s="2" t="str">
        <f>_xlfn.XLOOKUP(Table1[[#This Row],[Rating Category]],Recommendation!A$2:A$6,Recommendation!B$2:B$6)</f>
        <v>Guidance</v>
      </c>
      <c r="N1422" s="2">
        <v>116</v>
      </c>
      <c r="O1422" s="2" t="str" cm="1">
        <f t="array" ref="O1422">_xlfn.IFS(Table1[[#This Row],[Duration]]&lt;90,"Short",Table1[[#This Row],[Duration]]&lt;180,"Medium",Table1[[#This Row],[Duration]]&lt;=240,"Long",TRUE,"Seasons")</f>
        <v>Medium</v>
      </c>
      <c r="P1422" s="3" t="s">
        <v>458</v>
      </c>
    </row>
    <row r="1423" spans="1:16" ht="70">
      <c r="A1423" s="2" t="s">
        <v>6394</v>
      </c>
      <c r="B1423" s="2" t="s">
        <v>0</v>
      </c>
      <c r="C1423" s="3" t="s">
        <v>6395</v>
      </c>
      <c r="D1423" s="3" t="s">
        <v>4858</v>
      </c>
      <c r="E1423" s="3" t="s">
        <v>6396</v>
      </c>
      <c r="F1423" s="3" t="s">
        <v>1155</v>
      </c>
      <c r="G1423" s="7" t="s">
        <v>6359</v>
      </c>
      <c r="H1423" s="4">
        <v>2021</v>
      </c>
      <c r="I1423" s="2">
        <v>2012</v>
      </c>
      <c r="J1423" s="2">
        <f ca="1">YEAR(TODAY())-Table1[[#This Row],[Release_year]]</f>
        <v>14</v>
      </c>
      <c r="K1423" s="2" t="s">
        <v>29</v>
      </c>
      <c r="L1423" s="2" t="str">
        <f>_xlfn.XLOOKUP(Table1[[#This Row],[Rating]],Ratings!A$2:A$15,Ratings!B$2:B$15)</f>
        <v>Teen</v>
      </c>
      <c r="M1423" s="2" t="str">
        <f>_xlfn.XLOOKUP(Table1[[#This Row],[Rating Category]],Recommendation!A$2:A$6,Recommendation!B$2:B$6)</f>
        <v>Guidance</v>
      </c>
      <c r="N1423" s="2">
        <v>106</v>
      </c>
      <c r="O1423" s="2" t="str" cm="1">
        <f t="array" ref="O1423">_xlfn.IFS(Table1[[#This Row],[Duration]]&lt;90,"Short",Table1[[#This Row],[Duration]]&lt;180,"Medium",Table1[[#This Row],[Duration]]&lt;=240,"Long",TRUE,"Seasons")</f>
        <v>Medium</v>
      </c>
      <c r="P1423" s="3" t="s">
        <v>523</v>
      </c>
    </row>
    <row r="1424" spans="1:16" ht="42">
      <c r="A1424" s="2" t="s">
        <v>6397</v>
      </c>
      <c r="B1424" s="2" t="s">
        <v>0</v>
      </c>
      <c r="C1424" s="3" t="s">
        <v>6398</v>
      </c>
      <c r="D1424" s="3" t="s">
        <v>6399</v>
      </c>
      <c r="E1424" s="3" t="s">
        <v>6400</v>
      </c>
      <c r="F1424" s="3" t="s">
        <v>1460</v>
      </c>
      <c r="G1424" s="7" t="s">
        <v>6401</v>
      </c>
      <c r="H1424" s="4">
        <v>2021</v>
      </c>
      <c r="I1424" s="2">
        <v>2019</v>
      </c>
      <c r="J1424" s="2">
        <f ca="1">YEAR(TODAY())-Table1[[#This Row],[Release_year]]</f>
        <v>7</v>
      </c>
      <c r="K1424" s="2" t="s">
        <v>29</v>
      </c>
      <c r="L1424" s="2" t="str">
        <f>_xlfn.XLOOKUP(Table1[[#This Row],[Rating]],Ratings!A$2:A$15,Ratings!B$2:B$15)</f>
        <v>Teen</v>
      </c>
      <c r="M1424" s="2" t="str">
        <f>_xlfn.XLOOKUP(Table1[[#This Row],[Rating Category]],Recommendation!A$2:A$6,Recommendation!B$2:B$6)</f>
        <v>Guidance</v>
      </c>
      <c r="N1424" s="2">
        <v>96</v>
      </c>
      <c r="O1424" s="2" t="str" cm="1">
        <f t="array" ref="O1424">_xlfn.IFS(Table1[[#This Row],[Duration]]&lt;90,"Short",Table1[[#This Row],[Duration]]&lt;180,"Medium",Table1[[#This Row],[Duration]]&lt;=240,"Long",TRUE,"Seasons")</f>
        <v>Medium</v>
      </c>
      <c r="P1424" s="3" t="s">
        <v>56</v>
      </c>
    </row>
    <row r="1425" spans="1:16" ht="56">
      <c r="A1425" s="2" t="s">
        <v>6402</v>
      </c>
      <c r="B1425" s="2" t="s">
        <v>0</v>
      </c>
      <c r="C1425" s="3" t="s">
        <v>6403</v>
      </c>
      <c r="D1425" s="3" t="s">
        <v>4651</v>
      </c>
      <c r="E1425" s="3" t="s">
        <v>6404</v>
      </c>
      <c r="F1425" s="3" t="s">
        <v>13</v>
      </c>
      <c r="G1425" s="7" t="s">
        <v>6401</v>
      </c>
      <c r="H1425" s="4">
        <v>2021</v>
      </c>
      <c r="I1425" s="2">
        <v>2020</v>
      </c>
      <c r="J1425" s="2">
        <f ca="1">YEAR(TODAY())-Table1[[#This Row],[Release_year]]</f>
        <v>6</v>
      </c>
      <c r="K1425" s="2" t="s">
        <v>7</v>
      </c>
      <c r="L1425" s="2" t="str">
        <f>_xlfn.XLOOKUP(Table1[[#This Row],[Rating]],Ratings!A$2:A$15,Ratings!B$2:B$15)</f>
        <v>Adult</v>
      </c>
      <c r="M1425" s="2" t="str">
        <f>_xlfn.XLOOKUP(Table1[[#This Row],[Rating Category]],Recommendation!A$2:A$6,Recommendation!B$2:B$6)</f>
        <v>Restricted</v>
      </c>
      <c r="N1425" s="2">
        <v>140</v>
      </c>
      <c r="O1425" s="2" t="str" cm="1">
        <f t="array" ref="O1425">_xlfn.IFS(Table1[[#This Row],[Duration]]&lt;90,"Short",Table1[[#This Row],[Duration]]&lt;180,"Medium",Table1[[#This Row],[Duration]]&lt;=240,"Long",TRUE,"Seasons")</f>
        <v>Medium</v>
      </c>
      <c r="P1425" s="3" t="s">
        <v>218</v>
      </c>
    </row>
    <row r="1426" spans="1:16" ht="70">
      <c r="A1426" s="2" t="s">
        <v>6405</v>
      </c>
      <c r="B1426" s="2" t="s">
        <v>0</v>
      </c>
      <c r="C1426" s="3" t="s">
        <v>6406</v>
      </c>
      <c r="D1426" s="3" t="s">
        <v>6407</v>
      </c>
      <c r="E1426" s="3" t="s">
        <v>6408</v>
      </c>
      <c r="F1426" s="3" t="s">
        <v>13</v>
      </c>
      <c r="G1426" s="7" t="s">
        <v>6401</v>
      </c>
      <c r="H1426" s="4">
        <v>2021</v>
      </c>
      <c r="I1426" s="2">
        <v>2020</v>
      </c>
      <c r="J1426" s="2">
        <f ca="1">YEAR(TODAY())-Table1[[#This Row],[Release_year]]</f>
        <v>6</v>
      </c>
      <c r="K1426" s="2" t="s">
        <v>7</v>
      </c>
      <c r="L1426" s="2" t="str">
        <f>_xlfn.XLOOKUP(Table1[[#This Row],[Rating]],Ratings!A$2:A$15,Ratings!B$2:B$15)</f>
        <v>Adult</v>
      </c>
      <c r="M1426" s="2" t="str">
        <f>_xlfn.XLOOKUP(Table1[[#This Row],[Rating Category]],Recommendation!A$2:A$6,Recommendation!B$2:B$6)</f>
        <v>Restricted</v>
      </c>
      <c r="N1426" s="2">
        <v>107</v>
      </c>
      <c r="O1426" s="2" t="str" cm="1">
        <f t="array" ref="O1426">_xlfn.IFS(Table1[[#This Row],[Duration]]&lt;90,"Short",Table1[[#This Row],[Duration]]&lt;180,"Medium",Table1[[#This Row],[Duration]]&lt;=240,"Long",TRUE,"Seasons")</f>
        <v>Medium</v>
      </c>
      <c r="P1426" s="3" t="s">
        <v>23</v>
      </c>
    </row>
    <row r="1427" spans="1:16" ht="70">
      <c r="A1427" s="2" t="s">
        <v>6410</v>
      </c>
      <c r="B1427" s="2" t="s">
        <v>0</v>
      </c>
      <c r="C1427" s="3" t="s">
        <v>6411</v>
      </c>
      <c r="D1427" s="3" t="s">
        <v>6412</v>
      </c>
      <c r="E1427" s="3" t="s">
        <v>6413</v>
      </c>
      <c r="F1427" s="3" t="s">
        <v>13</v>
      </c>
      <c r="G1427" s="7" t="s">
        <v>6414</v>
      </c>
      <c r="H1427" s="4">
        <v>2021</v>
      </c>
      <c r="I1427" s="2">
        <v>2020</v>
      </c>
      <c r="J1427" s="2">
        <f ca="1">YEAR(TODAY())-Table1[[#This Row],[Release_year]]</f>
        <v>6</v>
      </c>
      <c r="K1427" s="2" t="s">
        <v>29</v>
      </c>
      <c r="L1427" s="2" t="str">
        <f>_xlfn.XLOOKUP(Table1[[#This Row],[Rating]],Ratings!A$2:A$15,Ratings!B$2:B$15)</f>
        <v>Teen</v>
      </c>
      <c r="M1427" s="2" t="str">
        <f>_xlfn.XLOOKUP(Table1[[#This Row],[Rating Category]],Recommendation!A$2:A$6,Recommendation!B$2:B$6)</f>
        <v>Guidance</v>
      </c>
      <c r="N1427" s="2">
        <v>138</v>
      </c>
      <c r="O1427" s="2" t="str" cm="1">
        <f t="array" ref="O1427">_xlfn.IFS(Table1[[#This Row],[Duration]]&lt;90,"Short",Table1[[#This Row],[Duration]]&lt;180,"Medium",Table1[[#This Row],[Duration]]&lt;=240,"Long",TRUE,"Seasons")</f>
        <v>Medium</v>
      </c>
      <c r="P1427" s="3" t="s">
        <v>523</v>
      </c>
    </row>
    <row r="1428" spans="1:16" ht="42">
      <c r="A1428" s="2" t="s">
        <v>6415</v>
      </c>
      <c r="B1428" s="2" t="s">
        <v>0</v>
      </c>
      <c r="C1428" s="3" t="s">
        <v>6416</v>
      </c>
      <c r="D1428" s="3" t="s">
        <v>5069</v>
      </c>
      <c r="E1428" s="3" t="s">
        <v>6417</v>
      </c>
      <c r="F1428" s="3" t="s">
        <v>1155</v>
      </c>
      <c r="G1428" s="7" t="s">
        <v>6414</v>
      </c>
      <c r="H1428" s="4">
        <v>2021</v>
      </c>
      <c r="I1428" s="2">
        <v>2010</v>
      </c>
      <c r="J1428" s="2">
        <f ca="1">YEAR(TODAY())-Table1[[#This Row],[Release_year]]</f>
        <v>16</v>
      </c>
      <c r="K1428" s="2" t="s">
        <v>7</v>
      </c>
      <c r="L1428" s="2" t="str">
        <f>_xlfn.XLOOKUP(Table1[[#This Row],[Rating]],Ratings!A$2:A$15,Ratings!B$2:B$15)</f>
        <v>Adult</v>
      </c>
      <c r="M1428" s="2" t="str">
        <f>_xlfn.XLOOKUP(Table1[[#This Row],[Rating Category]],Recommendation!A$2:A$6,Recommendation!B$2:B$6)</f>
        <v>Restricted</v>
      </c>
      <c r="N1428" s="2">
        <v>132</v>
      </c>
      <c r="O1428" s="2" t="str" cm="1">
        <f t="array" ref="O1428">_xlfn.IFS(Table1[[#This Row],[Duration]]&lt;90,"Short",Table1[[#This Row],[Duration]]&lt;180,"Medium",Table1[[#This Row],[Duration]]&lt;=240,"Long",TRUE,"Seasons")</f>
        <v>Medium</v>
      </c>
      <c r="P1428" s="3" t="s">
        <v>192</v>
      </c>
    </row>
    <row r="1429" spans="1:16" ht="42">
      <c r="A1429" s="2" t="s">
        <v>6418</v>
      </c>
      <c r="B1429" s="2" t="s">
        <v>0</v>
      </c>
      <c r="C1429" s="3" t="s">
        <v>6419</v>
      </c>
      <c r="D1429" s="3" t="s">
        <v>3140</v>
      </c>
      <c r="E1429" s="3" t="s">
        <v>6420</v>
      </c>
      <c r="F1429" s="3" t="s">
        <v>6421</v>
      </c>
      <c r="G1429" s="7" t="s">
        <v>6414</v>
      </c>
      <c r="H1429" s="4">
        <v>2021</v>
      </c>
      <c r="I1429" s="2">
        <v>2005</v>
      </c>
      <c r="J1429" s="2">
        <f ca="1">YEAR(TODAY())-Table1[[#This Row],[Release_year]]</f>
        <v>21</v>
      </c>
      <c r="K1429" s="2" t="s">
        <v>7</v>
      </c>
      <c r="L1429" s="2" t="str">
        <f>_xlfn.XLOOKUP(Table1[[#This Row],[Rating]],Ratings!A$2:A$15,Ratings!B$2:B$15)</f>
        <v>Adult</v>
      </c>
      <c r="M1429" s="2" t="str">
        <f>_xlfn.XLOOKUP(Table1[[#This Row],[Rating Category]],Recommendation!A$2:A$6,Recommendation!B$2:B$6)</f>
        <v>Restricted</v>
      </c>
      <c r="N1429" s="2">
        <v>208</v>
      </c>
      <c r="O1429" s="2" t="str" cm="1">
        <f t="array" ref="O1429">_xlfn.IFS(Table1[[#This Row],[Duration]]&lt;90,"Short",Table1[[#This Row],[Duration]]&lt;180,"Medium",Table1[[#This Row],[Duration]]&lt;=240,"Long",TRUE,"Seasons")</f>
        <v>Long</v>
      </c>
      <c r="P1429" s="3" t="s">
        <v>231</v>
      </c>
    </row>
    <row r="1430" spans="1:16" ht="42">
      <c r="A1430" s="2" t="s">
        <v>6422</v>
      </c>
      <c r="B1430" s="2" t="s">
        <v>0</v>
      </c>
      <c r="C1430" s="3" t="s">
        <v>6423</v>
      </c>
      <c r="D1430" s="3" t="s">
        <v>6424</v>
      </c>
      <c r="E1430" s="3" t="s">
        <v>6425</v>
      </c>
      <c r="F1430" s="3" t="s">
        <v>1155</v>
      </c>
      <c r="G1430" s="7" t="s">
        <v>6414</v>
      </c>
      <c r="H1430" s="4">
        <v>2021</v>
      </c>
      <c r="I1430" s="2">
        <v>2006</v>
      </c>
      <c r="J1430" s="2">
        <f ca="1">YEAR(TODAY())-Table1[[#This Row],[Release_year]]</f>
        <v>20</v>
      </c>
      <c r="K1430" s="2" t="s">
        <v>29</v>
      </c>
      <c r="L1430" s="2" t="str">
        <f>_xlfn.XLOOKUP(Table1[[#This Row],[Rating]],Ratings!A$2:A$15,Ratings!B$2:B$15)</f>
        <v>Teen</v>
      </c>
      <c r="M1430" s="2" t="str">
        <f>_xlfn.XLOOKUP(Table1[[#This Row],[Rating Category]],Recommendation!A$2:A$6,Recommendation!B$2:B$6)</f>
        <v>Guidance</v>
      </c>
      <c r="N1430" s="2">
        <v>105</v>
      </c>
      <c r="O1430" s="2" t="str" cm="1">
        <f t="array" ref="O1430">_xlfn.IFS(Table1[[#This Row],[Duration]]&lt;90,"Short",Table1[[#This Row],[Duration]]&lt;180,"Medium",Table1[[#This Row],[Duration]]&lt;=240,"Long",TRUE,"Seasons")</f>
        <v>Medium</v>
      </c>
      <c r="P1430" s="3" t="s">
        <v>56</v>
      </c>
    </row>
    <row r="1431" spans="1:16" ht="56">
      <c r="A1431" s="2" t="s">
        <v>6426</v>
      </c>
      <c r="B1431" s="2" t="s">
        <v>0</v>
      </c>
      <c r="C1431" s="3" t="s">
        <v>6427</v>
      </c>
      <c r="D1431" s="3" t="s">
        <v>6428</v>
      </c>
      <c r="E1431" s="3" t="s">
        <v>6429</v>
      </c>
      <c r="F1431" s="3" t="s">
        <v>6430</v>
      </c>
      <c r="G1431" s="7" t="s">
        <v>6414</v>
      </c>
      <c r="H1431" s="4">
        <v>2021</v>
      </c>
      <c r="I1431" s="2">
        <v>2011</v>
      </c>
      <c r="J1431" s="2">
        <f ca="1">YEAR(TODAY())-Table1[[#This Row],[Release_year]]</f>
        <v>15</v>
      </c>
      <c r="K1431" s="2" t="s">
        <v>2</v>
      </c>
      <c r="L1431" s="2" t="str">
        <f>_xlfn.XLOOKUP(Table1[[#This Row],[Rating]],Ratings!A$2:A$15,Ratings!B$2:B$15)</f>
        <v>Teen</v>
      </c>
      <c r="M1431" s="2" t="str">
        <f>_xlfn.XLOOKUP(Table1[[#This Row],[Rating Category]],Recommendation!A$2:A$6,Recommendation!B$2:B$6)</f>
        <v>Guidance</v>
      </c>
      <c r="N1431" s="2">
        <v>101</v>
      </c>
      <c r="O1431" s="2" t="str" cm="1">
        <f t="array" ref="O1431">_xlfn.IFS(Table1[[#This Row],[Duration]]&lt;90,"Short",Table1[[#This Row],[Duration]]&lt;180,"Medium",Table1[[#This Row],[Duration]]&lt;=240,"Long",TRUE,"Seasons")</f>
        <v>Medium</v>
      </c>
      <c r="P1431" s="3" t="s">
        <v>269</v>
      </c>
    </row>
    <row r="1432" spans="1:16" ht="56">
      <c r="A1432" s="2" t="s">
        <v>6431</v>
      </c>
      <c r="B1432" s="2" t="s">
        <v>0</v>
      </c>
      <c r="C1432" s="3" t="s">
        <v>6432</v>
      </c>
      <c r="D1432" s="3" t="s">
        <v>6433</v>
      </c>
      <c r="E1432" s="3" t="s">
        <v>6434</v>
      </c>
      <c r="F1432" s="3" t="s">
        <v>1155</v>
      </c>
      <c r="G1432" s="7" t="s">
        <v>6414</v>
      </c>
      <c r="H1432" s="4">
        <v>2021</v>
      </c>
      <c r="I1432" s="2">
        <v>2010</v>
      </c>
      <c r="J1432" s="2">
        <f ca="1">YEAR(TODAY())-Table1[[#This Row],[Release_year]]</f>
        <v>16</v>
      </c>
      <c r="K1432" s="2" t="s">
        <v>29</v>
      </c>
      <c r="L1432" s="2" t="str">
        <f>_xlfn.XLOOKUP(Table1[[#This Row],[Rating]],Ratings!A$2:A$15,Ratings!B$2:B$15)</f>
        <v>Teen</v>
      </c>
      <c r="M1432" s="2" t="str">
        <f>_xlfn.XLOOKUP(Table1[[#This Row],[Rating Category]],Recommendation!A$2:A$6,Recommendation!B$2:B$6)</f>
        <v>Guidance</v>
      </c>
      <c r="N1432" s="2">
        <v>124</v>
      </c>
      <c r="O1432" s="2" t="str" cm="1">
        <f t="array" ref="O1432">_xlfn.IFS(Table1[[#This Row],[Duration]]&lt;90,"Short",Table1[[#This Row],[Duration]]&lt;180,"Medium",Table1[[#This Row],[Duration]]&lt;=240,"Long",TRUE,"Seasons")</f>
        <v>Medium</v>
      </c>
      <c r="P1432" s="3" t="s">
        <v>384</v>
      </c>
    </row>
    <row r="1433" spans="1:16" ht="56">
      <c r="A1433" s="2" t="s">
        <v>6435</v>
      </c>
      <c r="B1433" s="2" t="s">
        <v>0</v>
      </c>
      <c r="C1433" s="3" t="s">
        <v>6436</v>
      </c>
      <c r="D1433" s="3" t="s">
        <v>6437</v>
      </c>
      <c r="E1433" s="3" t="s">
        <v>6438</v>
      </c>
      <c r="F1433" s="3" t="s">
        <v>1155</v>
      </c>
      <c r="G1433" s="7" t="s">
        <v>6414</v>
      </c>
      <c r="H1433" s="4">
        <v>2021</v>
      </c>
      <c r="I1433" s="2">
        <v>2009</v>
      </c>
      <c r="J1433" s="2">
        <f ca="1">YEAR(TODAY())-Table1[[#This Row],[Release_year]]</f>
        <v>17</v>
      </c>
      <c r="K1433" s="2" t="s">
        <v>29</v>
      </c>
      <c r="L1433" s="2" t="str">
        <f>_xlfn.XLOOKUP(Table1[[#This Row],[Rating]],Ratings!A$2:A$15,Ratings!B$2:B$15)</f>
        <v>Teen</v>
      </c>
      <c r="M1433" s="2" t="str">
        <f>_xlfn.XLOOKUP(Table1[[#This Row],[Rating Category]],Recommendation!A$2:A$6,Recommendation!B$2:B$6)</f>
        <v>Guidance</v>
      </c>
      <c r="N1433" s="2">
        <v>93</v>
      </c>
      <c r="O1433" s="2" t="str" cm="1">
        <f t="array" ref="O1433">_xlfn.IFS(Table1[[#This Row],[Duration]]&lt;90,"Short",Table1[[#This Row],[Duration]]&lt;180,"Medium",Table1[[#This Row],[Duration]]&lt;=240,"Long",TRUE,"Seasons")</f>
        <v>Medium</v>
      </c>
      <c r="P1433" s="3" t="s">
        <v>1861</v>
      </c>
    </row>
    <row r="1434" spans="1:16" ht="42">
      <c r="A1434" s="2" t="s">
        <v>6439</v>
      </c>
      <c r="B1434" s="2" t="s">
        <v>0</v>
      </c>
      <c r="C1434" s="3" t="s">
        <v>6440</v>
      </c>
      <c r="D1434" s="3" t="s">
        <v>6441</v>
      </c>
      <c r="E1434" s="3" t="s">
        <v>6442</v>
      </c>
      <c r="F1434" s="3" t="s">
        <v>1155</v>
      </c>
      <c r="G1434" s="7" t="s">
        <v>6414</v>
      </c>
      <c r="H1434" s="4">
        <v>2021</v>
      </c>
      <c r="I1434" s="2">
        <v>2008</v>
      </c>
      <c r="J1434" s="2">
        <f ca="1">YEAR(TODAY())-Table1[[#This Row],[Release_year]]</f>
        <v>18</v>
      </c>
      <c r="K1434" s="2" t="s">
        <v>29</v>
      </c>
      <c r="L1434" s="2" t="str">
        <f>_xlfn.XLOOKUP(Table1[[#This Row],[Rating]],Ratings!A$2:A$15,Ratings!B$2:B$15)</f>
        <v>Teen</v>
      </c>
      <c r="M1434" s="2" t="str">
        <f>_xlfn.XLOOKUP(Table1[[#This Row],[Rating Category]],Recommendation!A$2:A$6,Recommendation!B$2:B$6)</f>
        <v>Guidance</v>
      </c>
      <c r="N1434" s="2">
        <v>110</v>
      </c>
      <c r="O1434" s="2" t="str" cm="1">
        <f t="array" ref="O1434">_xlfn.IFS(Table1[[#This Row],[Duration]]&lt;90,"Short",Table1[[#This Row],[Duration]]&lt;180,"Medium",Table1[[#This Row],[Duration]]&lt;=240,"Long",TRUE,"Seasons")</f>
        <v>Medium</v>
      </c>
      <c r="P1434" s="3" t="s">
        <v>43</v>
      </c>
    </row>
    <row r="1435" spans="1:16" ht="28">
      <c r="A1435" s="2" t="s">
        <v>6444</v>
      </c>
      <c r="B1435" s="2" t="s">
        <v>0</v>
      </c>
      <c r="C1435" s="3" t="s">
        <v>6445</v>
      </c>
      <c r="D1435" s="3" t="s">
        <v>6446</v>
      </c>
      <c r="E1435" s="3" t="s">
        <v>6447</v>
      </c>
      <c r="F1435" s="3" t="s">
        <v>13</v>
      </c>
      <c r="G1435" s="7" t="s">
        <v>6443</v>
      </c>
      <c r="H1435" s="4">
        <v>2021</v>
      </c>
      <c r="I1435" s="2">
        <v>2019</v>
      </c>
      <c r="J1435" s="2">
        <f ca="1">YEAR(TODAY())-Table1[[#This Row],[Release_year]]</f>
        <v>7</v>
      </c>
      <c r="K1435" s="2" t="s">
        <v>29</v>
      </c>
      <c r="L1435" s="2" t="str">
        <f>_xlfn.XLOOKUP(Table1[[#This Row],[Rating]],Ratings!A$2:A$15,Ratings!B$2:B$15)</f>
        <v>Teen</v>
      </c>
      <c r="M1435" s="2" t="str">
        <f>_xlfn.XLOOKUP(Table1[[#This Row],[Rating Category]],Recommendation!A$2:A$6,Recommendation!B$2:B$6)</f>
        <v>Guidance</v>
      </c>
      <c r="N1435" s="2">
        <v>107</v>
      </c>
      <c r="O1435" s="2" t="str" cm="1">
        <f t="array" ref="O1435">_xlfn.IFS(Table1[[#This Row],[Duration]]&lt;90,"Short",Table1[[#This Row],[Duration]]&lt;180,"Medium",Table1[[#This Row],[Duration]]&lt;=240,"Long",TRUE,"Seasons")</f>
        <v>Medium</v>
      </c>
      <c r="P1435" s="3" t="s">
        <v>206</v>
      </c>
    </row>
    <row r="1436" spans="1:16" ht="14">
      <c r="A1436" s="2" t="s">
        <v>6448</v>
      </c>
      <c r="B1436" s="2" t="s">
        <v>0</v>
      </c>
      <c r="C1436" s="3" t="s">
        <v>6449</v>
      </c>
      <c r="D1436" s="3" t="s">
        <v>6450</v>
      </c>
      <c r="E1436" s="3" t="s">
        <v>6451</v>
      </c>
      <c r="F1436" s="3" t="s">
        <v>13</v>
      </c>
      <c r="G1436" s="7" t="s">
        <v>6443</v>
      </c>
      <c r="H1436" s="4">
        <v>2021</v>
      </c>
      <c r="I1436" s="2">
        <v>2020</v>
      </c>
      <c r="J1436" s="2">
        <f ca="1">YEAR(TODAY())-Table1[[#This Row],[Release_year]]</f>
        <v>6</v>
      </c>
      <c r="K1436" s="2" t="s">
        <v>7</v>
      </c>
      <c r="L1436" s="2" t="str">
        <f>_xlfn.XLOOKUP(Table1[[#This Row],[Rating]],Ratings!A$2:A$15,Ratings!B$2:B$15)</f>
        <v>Adult</v>
      </c>
      <c r="M1436" s="2" t="str">
        <f>_xlfn.XLOOKUP(Table1[[#This Row],[Rating Category]],Recommendation!A$2:A$6,Recommendation!B$2:B$6)</f>
        <v>Restricted</v>
      </c>
      <c r="N1436" s="2">
        <v>72</v>
      </c>
      <c r="O1436" s="2" t="str" cm="1">
        <f t="array" ref="O1436">_xlfn.IFS(Table1[[#This Row],[Duration]]&lt;90,"Short",Table1[[#This Row],[Duration]]&lt;180,"Medium",Table1[[#This Row],[Duration]]&lt;=240,"Long",TRUE,"Seasons")</f>
        <v>Short</v>
      </c>
      <c r="P1436" s="3" t="s">
        <v>683</v>
      </c>
    </row>
    <row r="1437" spans="1:16" ht="56">
      <c r="A1437" s="2" t="s">
        <v>6453</v>
      </c>
      <c r="B1437" s="2" t="s">
        <v>0</v>
      </c>
      <c r="C1437" s="3" t="s">
        <v>6454</v>
      </c>
      <c r="D1437" s="3" t="s">
        <v>6455</v>
      </c>
      <c r="E1437" s="3" t="s">
        <v>6456</v>
      </c>
      <c r="F1437" s="3" t="s">
        <v>1064</v>
      </c>
      <c r="G1437" s="7" t="s">
        <v>6452</v>
      </c>
      <c r="H1437" s="4">
        <v>2021</v>
      </c>
      <c r="I1437" s="2">
        <v>2016</v>
      </c>
      <c r="J1437" s="2">
        <f ca="1">YEAR(TODAY())-Table1[[#This Row],[Release_year]]</f>
        <v>10</v>
      </c>
      <c r="K1437" s="2" t="s">
        <v>181</v>
      </c>
      <c r="L1437" s="2" t="str">
        <f>_xlfn.XLOOKUP(Table1[[#This Row],[Rating]],Ratings!A$2:A$15,Ratings!B$2:B$15)</f>
        <v>Family</v>
      </c>
      <c r="M1437" s="2" t="str">
        <f>_xlfn.XLOOKUP(Table1[[#This Row],[Rating Category]],Recommendation!A$2:A$6,Recommendation!B$2:B$6)</f>
        <v>Guidance</v>
      </c>
      <c r="N1437" s="2">
        <v>107</v>
      </c>
      <c r="O1437" s="2" t="str" cm="1">
        <f t="array" ref="O1437">_xlfn.IFS(Table1[[#This Row],[Duration]]&lt;90,"Short",Table1[[#This Row],[Duration]]&lt;180,"Medium",Table1[[#This Row],[Duration]]&lt;=240,"Long",TRUE,"Seasons")</f>
        <v>Medium</v>
      </c>
      <c r="P1437" s="3" t="s">
        <v>56</v>
      </c>
    </row>
    <row r="1438" spans="1:16" ht="42">
      <c r="A1438" s="2" t="s">
        <v>6457</v>
      </c>
      <c r="B1438" s="2" t="s">
        <v>0</v>
      </c>
      <c r="C1438" s="3" t="s">
        <v>6458</v>
      </c>
      <c r="D1438" s="3" t="s">
        <v>6455</v>
      </c>
      <c r="E1438" s="3" t="s">
        <v>6459</v>
      </c>
      <c r="F1438" s="3" t="s">
        <v>1064</v>
      </c>
      <c r="G1438" s="7" t="s">
        <v>6452</v>
      </c>
      <c r="H1438" s="4">
        <v>2021</v>
      </c>
      <c r="I1438" s="2">
        <v>2019</v>
      </c>
      <c r="J1438" s="2">
        <f ca="1">YEAR(TODAY())-Table1[[#This Row],[Release_year]]</f>
        <v>7</v>
      </c>
      <c r="K1438" s="2" t="s">
        <v>29</v>
      </c>
      <c r="L1438" s="2" t="str">
        <f>_xlfn.XLOOKUP(Table1[[#This Row],[Rating]],Ratings!A$2:A$15,Ratings!B$2:B$15)</f>
        <v>Teen</v>
      </c>
      <c r="M1438" s="2" t="str">
        <f>_xlfn.XLOOKUP(Table1[[#This Row],[Rating Category]],Recommendation!A$2:A$6,Recommendation!B$2:B$6)</f>
        <v>Guidance</v>
      </c>
      <c r="N1438" s="2">
        <v>95</v>
      </c>
      <c r="O1438" s="2" t="str" cm="1">
        <f t="array" ref="O1438">_xlfn.IFS(Table1[[#This Row],[Duration]]&lt;90,"Short",Table1[[#This Row],[Duration]]&lt;180,"Medium",Table1[[#This Row],[Duration]]&lt;=240,"Long",TRUE,"Seasons")</f>
        <v>Medium</v>
      </c>
      <c r="P1438" s="3" t="s">
        <v>56</v>
      </c>
    </row>
    <row r="1439" spans="1:16" ht="42">
      <c r="A1439" s="2" t="s">
        <v>6460</v>
      </c>
      <c r="B1439" s="2" t="s">
        <v>0</v>
      </c>
      <c r="C1439" s="3" t="s">
        <v>6461</v>
      </c>
      <c r="D1439" s="3" t="s">
        <v>3293</v>
      </c>
      <c r="E1439" s="3" t="s">
        <v>6462</v>
      </c>
      <c r="F1439" s="3" t="s">
        <v>1064</v>
      </c>
      <c r="G1439" s="7" t="s">
        <v>6452</v>
      </c>
      <c r="H1439" s="4">
        <v>2021</v>
      </c>
      <c r="I1439" s="2">
        <v>2019</v>
      </c>
      <c r="J1439" s="2">
        <f ca="1">YEAR(TODAY())-Table1[[#This Row],[Release_year]]</f>
        <v>7</v>
      </c>
      <c r="K1439" s="2" t="s">
        <v>29</v>
      </c>
      <c r="L1439" s="2" t="str">
        <f>_xlfn.XLOOKUP(Table1[[#This Row],[Rating]],Ratings!A$2:A$15,Ratings!B$2:B$15)</f>
        <v>Teen</v>
      </c>
      <c r="M1439" s="2" t="str">
        <f>_xlfn.XLOOKUP(Table1[[#This Row],[Rating Category]],Recommendation!A$2:A$6,Recommendation!B$2:B$6)</f>
        <v>Guidance</v>
      </c>
      <c r="N1439" s="2">
        <v>180</v>
      </c>
      <c r="O1439" s="2" t="str" cm="1">
        <f t="array" ref="O1439">_xlfn.IFS(Table1[[#This Row],[Duration]]&lt;90,"Short",Table1[[#This Row],[Duration]]&lt;180,"Medium",Table1[[#This Row],[Duration]]&lt;=240,"Long",TRUE,"Seasons")</f>
        <v>Long</v>
      </c>
      <c r="P1439" s="3" t="s">
        <v>43</v>
      </c>
    </row>
    <row r="1440" spans="1:16" ht="28">
      <c r="A1440" s="2" t="s">
        <v>6463</v>
      </c>
      <c r="B1440" s="2" t="s">
        <v>0</v>
      </c>
      <c r="C1440" s="3" t="s">
        <v>6464</v>
      </c>
      <c r="D1440" s="3" t="s">
        <v>6465</v>
      </c>
      <c r="E1440" s="3" t="s">
        <v>6466</v>
      </c>
      <c r="F1440" s="3" t="s">
        <v>235</v>
      </c>
      <c r="G1440" s="7" t="s">
        <v>6452</v>
      </c>
      <c r="H1440" s="4">
        <v>2021</v>
      </c>
      <c r="I1440" s="2">
        <v>2020</v>
      </c>
      <c r="J1440" s="2">
        <f ca="1">YEAR(TODAY())-Table1[[#This Row],[Release_year]]</f>
        <v>6</v>
      </c>
      <c r="K1440" s="2" t="s">
        <v>7</v>
      </c>
      <c r="L1440" s="2" t="str">
        <f>_xlfn.XLOOKUP(Table1[[#This Row],[Rating]],Ratings!A$2:A$15,Ratings!B$2:B$15)</f>
        <v>Adult</v>
      </c>
      <c r="M1440" s="2" t="str">
        <f>_xlfn.XLOOKUP(Table1[[#This Row],[Rating Category]],Recommendation!A$2:A$6,Recommendation!B$2:B$6)</f>
        <v>Restricted</v>
      </c>
      <c r="N1440" s="2">
        <v>135</v>
      </c>
      <c r="O1440" s="2" t="str" cm="1">
        <f t="array" ref="O1440">_xlfn.IFS(Table1[[#This Row],[Duration]]&lt;90,"Short",Table1[[#This Row],[Duration]]&lt;180,"Medium",Table1[[#This Row],[Duration]]&lt;=240,"Long",TRUE,"Seasons")</f>
        <v>Medium</v>
      </c>
      <c r="P1440" s="3" t="s">
        <v>206</v>
      </c>
    </row>
    <row r="1441" spans="1:16" ht="56">
      <c r="A1441" s="2" t="s">
        <v>6468</v>
      </c>
      <c r="B1441" s="2" t="s">
        <v>0</v>
      </c>
      <c r="C1441" s="3" t="s">
        <v>6469</v>
      </c>
      <c r="D1441" s="3" t="s">
        <v>6470</v>
      </c>
      <c r="E1441" s="3" t="s">
        <v>6471</v>
      </c>
      <c r="F1441" s="3" t="s">
        <v>951</v>
      </c>
      <c r="G1441" s="7" t="s">
        <v>6467</v>
      </c>
      <c r="H1441" s="4">
        <v>2021</v>
      </c>
      <c r="I1441" s="2">
        <v>2018</v>
      </c>
      <c r="J1441" s="2">
        <f ca="1">YEAR(TODAY())-Table1[[#This Row],[Release_year]]</f>
        <v>8</v>
      </c>
      <c r="K1441" s="2" t="s">
        <v>7</v>
      </c>
      <c r="L1441" s="2" t="str">
        <f>_xlfn.XLOOKUP(Table1[[#This Row],[Rating]],Ratings!A$2:A$15,Ratings!B$2:B$15)</f>
        <v>Adult</v>
      </c>
      <c r="M1441" s="2" t="str">
        <f>_xlfn.XLOOKUP(Table1[[#This Row],[Rating Category]],Recommendation!A$2:A$6,Recommendation!B$2:B$6)</f>
        <v>Restricted</v>
      </c>
      <c r="N1441" s="2">
        <v>94</v>
      </c>
      <c r="O1441" s="2" t="str" cm="1">
        <f t="array" ref="O1441">_xlfn.IFS(Table1[[#This Row],[Duration]]&lt;90,"Short",Table1[[#This Row],[Duration]]&lt;180,"Medium",Table1[[#This Row],[Duration]]&lt;=240,"Long",TRUE,"Seasons")</f>
        <v>Medium</v>
      </c>
      <c r="P1441" s="3" t="s">
        <v>206</v>
      </c>
    </row>
    <row r="1442" spans="1:16" ht="42">
      <c r="A1442" s="2" t="s">
        <v>6472</v>
      </c>
      <c r="B1442" s="2" t="s">
        <v>0</v>
      </c>
      <c r="C1442" s="3" t="s">
        <v>6473</v>
      </c>
      <c r="D1442" s="3" t="s">
        <v>5081</v>
      </c>
      <c r="E1442" s="3" t="s">
        <v>6474</v>
      </c>
      <c r="F1442" s="3" t="s">
        <v>132</v>
      </c>
      <c r="G1442" s="7" t="s">
        <v>6467</v>
      </c>
      <c r="H1442" s="4">
        <v>2021</v>
      </c>
      <c r="I1442" s="2">
        <v>2019</v>
      </c>
      <c r="J1442" s="2">
        <f ca="1">YEAR(TODAY())-Table1[[#This Row],[Release_year]]</f>
        <v>7</v>
      </c>
      <c r="K1442" s="2" t="s">
        <v>7</v>
      </c>
      <c r="L1442" s="2" t="str">
        <f>_xlfn.XLOOKUP(Table1[[#This Row],[Rating]],Ratings!A$2:A$15,Ratings!B$2:B$15)</f>
        <v>Adult</v>
      </c>
      <c r="M1442" s="2" t="str">
        <f>_xlfn.XLOOKUP(Table1[[#This Row],[Rating Category]],Recommendation!A$2:A$6,Recommendation!B$2:B$6)</f>
        <v>Restricted</v>
      </c>
      <c r="N1442" s="2">
        <v>105</v>
      </c>
      <c r="O1442" s="2" t="str" cm="1">
        <f t="array" ref="O1442">_xlfn.IFS(Table1[[#This Row],[Duration]]&lt;90,"Short",Table1[[#This Row],[Duration]]&lt;180,"Medium",Table1[[#This Row],[Duration]]&lt;=240,"Long",TRUE,"Seasons")</f>
        <v>Medium</v>
      </c>
      <c r="P1442" s="3" t="s">
        <v>43</v>
      </c>
    </row>
    <row r="1443" spans="1:16" ht="42">
      <c r="A1443" s="2" t="s">
        <v>6475</v>
      </c>
      <c r="B1443" s="2" t="s">
        <v>0</v>
      </c>
      <c r="C1443" s="3" t="s">
        <v>6476</v>
      </c>
      <c r="D1443" s="3" t="s">
        <v>6477</v>
      </c>
      <c r="E1443" s="3" t="s">
        <v>6478</v>
      </c>
      <c r="F1443" s="3" t="s">
        <v>248</v>
      </c>
      <c r="G1443" s="7" t="s">
        <v>6467</v>
      </c>
      <c r="H1443" s="4">
        <v>2021</v>
      </c>
      <c r="I1443" s="2">
        <v>2019</v>
      </c>
      <c r="J1443" s="2">
        <f ca="1">YEAR(TODAY())-Table1[[#This Row],[Release_year]]</f>
        <v>7</v>
      </c>
      <c r="K1443" s="2" t="s">
        <v>7</v>
      </c>
      <c r="L1443" s="2" t="str">
        <f>_xlfn.XLOOKUP(Table1[[#This Row],[Rating]],Ratings!A$2:A$15,Ratings!B$2:B$15)</f>
        <v>Adult</v>
      </c>
      <c r="M1443" s="2" t="str">
        <f>_xlfn.XLOOKUP(Table1[[#This Row],[Rating Category]],Recommendation!A$2:A$6,Recommendation!B$2:B$6)</f>
        <v>Restricted</v>
      </c>
      <c r="N1443" s="2">
        <v>93</v>
      </c>
      <c r="O1443" s="2" t="str" cm="1">
        <f t="array" ref="O1443">_xlfn.IFS(Table1[[#This Row],[Duration]]&lt;90,"Short",Table1[[#This Row],[Duration]]&lt;180,"Medium",Table1[[#This Row],[Duration]]&lt;=240,"Long",TRUE,"Seasons")</f>
        <v>Medium</v>
      </c>
      <c r="P1443" s="3" t="s">
        <v>206</v>
      </c>
    </row>
    <row r="1444" spans="1:16" ht="42">
      <c r="A1444" s="2" t="s">
        <v>6479</v>
      </c>
      <c r="B1444" s="2" t="s">
        <v>0</v>
      </c>
      <c r="C1444" s="3" t="s">
        <v>6480</v>
      </c>
      <c r="D1444" s="3" t="s">
        <v>6481</v>
      </c>
      <c r="E1444" s="3" t="s">
        <v>6482</v>
      </c>
      <c r="F1444" s="3" t="s">
        <v>2961</v>
      </c>
      <c r="G1444" s="7" t="s">
        <v>6467</v>
      </c>
      <c r="H1444" s="4">
        <v>2021</v>
      </c>
      <c r="I1444" s="2">
        <v>2020</v>
      </c>
      <c r="J1444" s="2">
        <f ca="1">YEAR(TODAY())-Table1[[#This Row],[Release_year]]</f>
        <v>6</v>
      </c>
      <c r="K1444" s="2" t="s">
        <v>16</v>
      </c>
      <c r="L1444" s="2" t="str">
        <f>_xlfn.XLOOKUP(Table1[[#This Row],[Rating]],Ratings!A$2:A$15,Ratings!B$2:B$15)</f>
        <v>Family</v>
      </c>
      <c r="M1444" s="2" t="str">
        <f>_xlfn.XLOOKUP(Table1[[#This Row],[Rating Category]],Recommendation!A$2:A$6,Recommendation!B$2:B$6)</f>
        <v>Guidance</v>
      </c>
      <c r="N1444" s="2">
        <v>92</v>
      </c>
      <c r="O1444" s="2" t="str" cm="1">
        <f t="array" ref="O1444">_xlfn.IFS(Table1[[#This Row],[Duration]]&lt;90,"Short",Table1[[#This Row],[Duration]]&lt;180,"Medium",Table1[[#This Row],[Duration]]&lt;=240,"Long",TRUE,"Seasons")</f>
        <v>Medium</v>
      </c>
      <c r="P1444" s="3" t="s">
        <v>46</v>
      </c>
    </row>
    <row r="1445" spans="1:16" ht="14">
      <c r="A1445" s="2" t="s">
        <v>6484</v>
      </c>
      <c r="B1445" s="2" t="s">
        <v>4</v>
      </c>
      <c r="C1445" s="3" t="s">
        <v>6485</v>
      </c>
      <c r="D1445" s="3" t="s">
        <v>6486</v>
      </c>
      <c r="E1445" s="3" t="s">
        <v>6487</v>
      </c>
      <c r="F1445" s="3" t="s">
        <v>1</v>
      </c>
      <c r="G1445" s="7" t="s">
        <v>6483</v>
      </c>
      <c r="H1445" s="4">
        <v>2021</v>
      </c>
      <c r="I1445" s="2">
        <v>2020</v>
      </c>
      <c r="J1445" s="2">
        <f ca="1">YEAR(TODAY())-Table1[[#This Row],[Release_year]]</f>
        <v>6</v>
      </c>
      <c r="K1445" s="2" t="s">
        <v>7</v>
      </c>
      <c r="L1445" s="2" t="str">
        <f>_xlfn.XLOOKUP(Table1[[#This Row],[Rating]],Ratings!A$2:A$15,Ratings!B$2:B$15)</f>
        <v>Adult</v>
      </c>
      <c r="M1445" s="2" t="str">
        <f>_xlfn.XLOOKUP(Table1[[#This Row],[Rating Category]],Recommendation!A$2:A$6,Recommendation!B$2:B$6)</f>
        <v>Restricted</v>
      </c>
      <c r="N1445" s="2" t="s">
        <v>11</v>
      </c>
      <c r="O1445" s="2" t="str" cm="1">
        <f t="array" ref="O1445">_xlfn.IFS(Table1[[#This Row],[Duration]]&lt;90,"Short",Table1[[#This Row],[Duration]]&lt;180,"Medium",Table1[[#This Row],[Duration]]&lt;=240,"Long",TRUE,"Seasons")</f>
        <v>Seasons</v>
      </c>
      <c r="P1445" s="3" t="s">
        <v>84</v>
      </c>
    </row>
    <row r="1446" spans="1:16" ht="42">
      <c r="A1446" s="2" t="s">
        <v>6489</v>
      </c>
      <c r="B1446" s="2" t="s">
        <v>0</v>
      </c>
      <c r="C1446" s="3" t="s">
        <v>6490</v>
      </c>
      <c r="D1446" s="3" t="s">
        <v>6491</v>
      </c>
      <c r="E1446" s="3" t="s">
        <v>6492</v>
      </c>
      <c r="F1446" s="3" t="s">
        <v>13</v>
      </c>
      <c r="G1446" s="7" t="s">
        <v>6488</v>
      </c>
      <c r="H1446" s="4">
        <v>2021</v>
      </c>
      <c r="I1446" s="2">
        <v>2020</v>
      </c>
      <c r="J1446" s="2">
        <f ca="1">YEAR(TODAY())-Table1[[#This Row],[Release_year]]</f>
        <v>6</v>
      </c>
      <c r="K1446" s="2" t="s">
        <v>29</v>
      </c>
      <c r="L1446" s="2" t="str">
        <f>_xlfn.XLOOKUP(Table1[[#This Row],[Rating]],Ratings!A$2:A$15,Ratings!B$2:B$15)</f>
        <v>Teen</v>
      </c>
      <c r="M1446" s="2" t="str">
        <f>_xlfn.XLOOKUP(Table1[[#This Row],[Rating Category]],Recommendation!A$2:A$6,Recommendation!B$2:B$6)</f>
        <v>Guidance</v>
      </c>
      <c r="N1446" s="2">
        <v>144</v>
      </c>
      <c r="O1446" s="2" t="str" cm="1">
        <f t="array" ref="O1446">_xlfn.IFS(Table1[[#This Row],[Duration]]&lt;90,"Short",Table1[[#This Row],[Duration]]&lt;180,"Medium",Table1[[#This Row],[Duration]]&lt;=240,"Long",TRUE,"Seasons")</f>
        <v>Medium</v>
      </c>
      <c r="P1446" s="3" t="s">
        <v>192</v>
      </c>
    </row>
    <row r="1447" spans="1:16" ht="42">
      <c r="A1447" s="2" t="s">
        <v>6495</v>
      </c>
      <c r="B1447" s="2" t="s">
        <v>0</v>
      </c>
      <c r="C1447" s="3" t="s">
        <v>6496</v>
      </c>
      <c r="D1447" s="3" t="s">
        <v>6497</v>
      </c>
      <c r="E1447" s="3" t="s">
        <v>6498</v>
      </c>
      <c r="F1447" s="3" t="s">
        <v>53</v>
      </c>
      <c r="G1447" s="7" t="s">
        <v>6494</v>
      </c>
      <c r="H1447" s="4">
        <v>2021</v>
      </c>
      <c r="I1447" s="2">
        <v>2018</v>
      </c>
      <c r="J1447" s="2">
        <f ca="1">YEAR(TODAY())-Table1[[#This Row],[Release_year]]</f>
        <v>8</v>
      </c>
      <c r="K1447" s="2" t="s">
        <v>7</v>
      </c>
      <c r="L1447" s="2" t="str">
        <f>_xlfn.XLOOKUP(Table1[[#This Row],[Rating]],Ratings!A$2:A$15,Ratings!B$2:B$15)</f>
        <v>Adult</v>
      </c>
      <c r="M1447" s="2" t="str">
        <f>_xlfn.XLOOKUP(Table1[[#This Row],[Rating Category]],Recommendation!A$2:A$6,Recommendation!B$2:B$6)</f>
        <v>Restricted</v>
      </c>
      <c r="N1447" s="2">
        <v>101</v>
      </c>
      <c r="O1447" s="2" t="str" cm="1">
        <f t="array" ref="O1447">_xlfn.IFS(Table1[[#This Row],[Duration]]&lt;90,"Short",Table1[[#This Row],[Duration]]&lt;180,"Medium",Table1[[#This Row],[Duration]]&lt;=240,"Long",TRUE,"Seasons")</f>
        <v>Medium</v>
      </c>
      <c r="P1447" s="3" t="s">
        <v>56</v>
      </c>
    </row>
    <row r="1448" spans="1:16" ht="42">
      <c r="A1448" s="2" t="s">
        <v>6499</v>
      </c>
      <c r="B1448" s="2" t="s">
        <v>0</v>
      </c>
      <c r="C1448" s="3" t="s">
        <v>6500</v>
      </c>
      <c r="D1448" s="3" t="s">
        <v>10</v>
      </c>
      <c r="E1448" s="3" t="s">
        <v>6501</v>
      </c>
      <c r="F1448" s="3" t="s">
        <v>1140</v>
      </c>
      <c r="G1448" s="7" t="s">
        <v>6494</v>
      </c>
      <c r="H1448" s="4">
        <v>2021</v>
      </c>
      <c r="I1448" s="2">
        <v>2020</v>
      </c>
      <c r="J1448" s="2">
        <f ca="1">YEAR(TODAY())-Table1[[#This Row],[Release_year]]</f>
        <v>6</v>
      </c>
      <c r="K1448" s="2" t="s">
        <v>7</v>
      </c>
      <c r="L1448" s="2" t="str">
        <f>_xlfn.XLOOKUP(Table1[[#This Row],[Rating]],Ratings!A$2:A$15,Ratings!B$2:B$15)</f>
        <v>Adult</v>
      </c>
      <c r="M1448" s="2" t="str">
        <f>_xlfn.XLOOKUP(Table1[[#This Row],[Rating Category]],Recommendation!A$2:A$6,Recommendation!B$2:B$6)</f>
        <v>Restricted</v>
      </c>
      <c r="N1448" s="2">
        <v>81</v>
      </c>
      <c r="O1448" s="2" t="str" cm="1">
        <f t="array" ref="O1448">_xlfn.IFS(Table1[[#This Row],[Duration]]&lt;90,"Short",Table1[[#This Row],[Duration]]&lt;180,"Medium",Table1[[#This Row],[Duration]]&lt;=240,"Long",TRUE,"Seasons")</f>
        <v>Short</v>
      </c>
      <c r="P1448" s="3" t="s">
        <v>89</v>
      </c>
    </row>
    <row r="1449" spans="1:16" ht="42">
      <c r="A1449" s="2" t="s">
        <v>6502</v>
      </c>
      <c r="B1449" s="2" t="s">
        <v>0</v>
      </c>
      <c r="C1449" s="3" t="s">
        <v>6503</v>
      </c>
      <c r="D1449" s="3" t="s">
        <v>6504</v>
      </c>
      <c r="E1449" s="3" t="s">
        <v>6505</v>
      </c>
      <c r="F1449" s="3" t="s">
        <v>963</v>
      </c>
      <c r="G1449" s="7" t="s">
        <v>6494</v>
      </c>
      <c r="H1449" s="4">
        <v>2021</v>
      </c>
      <c r="I1449" s="2">
        <v>2020</v>
      </c>
      <c r="J1449" s="2">
        <f ca="1">YEAR(TODAY())-Table1[[#This Row],[Release_year]]</f>
        <v>6</v>
      </c>
      <c r="K1449" s="2" t="s">
        <v>7</v>
      </c>
      <c r="L1449" s="2" t="str">
        <f>_xlfn.XLOOKUP(Table1[[#This Row],[Rating]],Ratings!A$2:A$15,Ratings!B$2:B$15)</f>
        <v>Adult</v>
      </c>
      <c r="M1449" s="2" t="str">
        <f>_xlfn.XLOOKUP(Table1[[#This Row],[Rating Category]],Recommendation!A$2:A$6,Recommendation!B$2:B$6)</f>
        <v>Restricted</v>
      </c>
      <c r="N1449" s="2">
        <v>95</v>
      </c>
      <c r="O1449" s="2" t="str" cm="1">
        <f t="array" ref="O1449">_xlfn.IFS(Table1[[#This Row],[Duration]]&lt;90,"Short",Table1[[#This Row],[Duration]]&lt;180,"Medium",Table1[[#This Row],[Duration]]&lt;=240,"Long",TRUE,"Seasons")</f>
        <v>Medium</v>
      </c>
      <c r="P1449" s="3" t="s">
        <v>43</v>
      </c>
    </row>
    <row r="1450" spans="1:16" ht="28">
      <c r="A1450" s="2" t="s">
        <v>6506</v>
      </c>
      <c r="B1450" s="2" t="s">
        <v>0</v>
      </c>
      <c r="C1450" s="3" t="s">
        <v>6507</v>
      </c>
      <c r="D1450" s="3" t="s">
        <v>6508</v>
      </c>
      <c r="E1450" s="3" t="s">
        <v>6509</v>
      </c>
      <c r="F1450" s="3" t="s">
        <v>1</v>
      </c>
      <c r="G1450" s="7" t="s">
        <v>6494</v>
      </c>
      <c r="H1450" s="4">
        <v>2021</v>
      </c>
      <c r="I1450" s="2">
        <v>2020</v>
      </c>
      <c r="J1450" s="2">
        <f ca="1">YEAR(TODAY())-Table1[[#This Row],[Release_year]]</f>
        <v>6</v>
      </c>
      <c r="K1450" s="2" t="s">
        <v>124</v>
      </c>
      <c r="L1450" s="2" t="str">
        <f>_xlfn.XLOOKUP(Table1[[#This Row],[Rating]],Ratings!A$2:A$15,Ratings!B$2:B$15)</f>
        <v>Adult</v>
      </c>
      <c r="M1450" s="2" t="str">
        <f>_xlfn.XLOOKUP(Table1[[#This Row],[Rating Category]],Recommendation!A$2:A$6,Recommendation!B$2:B$6)</f>
        <v>Restricted</v>
      </c>
      <c r="N1450" s="2">
        <v>119</v>
      </c>
      <c r="O1450" s="2" t="str" cm="1">
        <f t="array" ref="O1450">_xlfn.IFS(Table1[[#This Row],[Duration]]&lt;90,"Short",Table1[[#This Row],[Duration]]&lt;180,"Medium",Table1[[#This Row],[Duration]]&lt;=240,"Long",TRUE,"Seasons")</f>
        <v>Medium</v>
      </c>
      <c r="P1450" s="3" t="s">
        <v>517</v>
      </c>
    </row>
    <row r="1451" spans="1:16" ht="56">
      <c r="A1451" s="2" t="s">
        <v>6510</v>
      </c>
      <c r="B1451" s="2" t="s">
        <v>0</v>
      </c>
      <c r="C1451" s="3" t="s">
        <v>6511</v>
      </c>
      <c r="D1451" s="3" t="s">
        <v>5291</v>
      </c>
      <c r="E1451" s="3" t="s">
        <v>6512</v>
      </c>
      <c r="F1451" s="3" t="s">
        <v>5293</v>
      </c>
      <c r="G1451" s="7" t="s">
        <v>6494</v>
      </c>
      <c r="H1451" s="4">
        <v>2021</v>
      </c>
      <c r="I1451" s="2">
        <v>2019</v>
      </c>
      <c r="J1451" s="2">
        <f ca="1">YEAR(TODAY())-Table1[[#This Row],[Release_year]]</f>
        <v>7</v>
      </c>
      <c r="K1451" s="2" t="s">
        <v>7</v>
      </c>
      <c r="L1451" s="2" t="str">
        <f>_xlfn.XLOOKUP(Table1[[#This Row],[Rating]],Ratings!A$2:A$15,Ratings!B$2:B$15)</f>
        <v>Adult</v>
      </c>
      <c r="M1451" s="2" t="str">
        <f>_xlfn.XLOOKUP(Table1[[#This Row],[Rating Category]],Recommendation!A$2:A$6,Recommendation!B$2:B$6)</f>
        <v>Restricted</v>
      </c>
      <c r="N1451" s="2">
        <v>121</v>
      </c>
      <c r="O1451" s="2" t="str" cm="1">
        <f t="array" ref="O1451">_xlfn.IFS(Table1[[#This Row],[Duration]]&lt;90,"Short",Table1[[#This Row],[Duration]]&lt;180,"Medium",Table1[[#This Row],[Duration]]&lt;=240,"Long",TRUE,"Seasons")</f>
        <v>Medium</v>
      </c>
      <c r="P1451" s="3" t="s">
        <v>206</v>
      </c>
    </row>
    <row r="1452" spans="1:16" ht="56">
      <c r="A1452" s="2" t="s">
        <v>6513</v>
      </c>
      <c r="B1452" s="2" t="s">
        <v>0</v>
      </c>
      <c r="C1452" s="3" t="s">
        <v>6514</v>
      </c>
      <c r="D1452" s="3" t="s">
        <v>6515</v>
      </c>
      <c r="E1452" s="3" t="s">
        <v>6516</v>
      </c>
      <c r="F1452" s="3" t="s">
        <v>6517</v>
      </c>
      <c r="G1452" s="7" t="s">
        <v>6518</v>
      </c>
      <c r="H1452" s="4">
        <v>2021</v>
      </c>
      <c r="I1452" s="2">
        <v>2019</v>
      </c>
      <c r="J1452" s="2">
        <f ca="1">YEAR(TODAY())-Table1[[#This Row],[Release_year]]</f>
        <v>7</v>
      </c>
      <c r="K1452" s="2" t="s">
        <v>7</v>
      </c>
      <c r="L1452" s="2" t="str">
        <f>_xlfn.XLOOKUP(Table1[[#This Row],[Rating]],Ratings!A$2:A$15,Ratings!B$2:B$15)</f>
        <v>Adult</v>
      </c>
      <c r="M1452" s="2" t="str">
        <f>_xlfn.XLOOKUP(Table1[[#This Row],[Rating Category]],Recommendation!A$2:A$6,Recommendation!B$2:B$6)</f>
        <v>Restricted</v>
      </c>
      <c r="N1452" s="2">
        <v>88</v>
      </c>
      <c r="O1452" s="2" t="str" cm="1">
        <f t="array" ref="O1452">_xlfn.IFS(Table1[[#This Row],[Duration]]&lt;90,"Short",Table1[[#This Row],[Duration]]&lt;180,"Medium",Table1[[#This Row],[Duration]]&lt;=240,"Long",TRUE,"Seasons")</f>
        <v>Short</v>
      </c>
      <c r="P1452" s="3" t="s">
        <v>192</v>
      </c>
    </row>
    <row r="1453" spans="1:16" ht="70">
      <c r="A1453" s="2" t="s">
        <v>6519</v>
      </c>
      <c r="B1453" s="2" t="s">
        <v>4</v>
      </c>
      <c r="C1453" s="3" t="s">
        <v>6520</v>
      </c>
      <c r="D1453" s="3" t="s">
        <v>6521</v>
      </c>
      <c r="E1453" s="3" t="s">
        <v>6522</v>
      </c>
      <c r="F1453" s="3" t="s">
        <v>215</v>
      </c>
      <c r="G1453" s="7" t="s">
        <v>6518</v>
      </c>
      <c r="H1453" s="4">
        <v>2021</v>
      </c>
      <c r="I1453" s="2">
        <v>2020</v>
      </c>
      <c r="J1453" s="2">
        <f ca="1">YEAR(TODAY())-Table1[[#This Row],[Release_year]]</f>
        <v>6</v>
      </c>
      <c r="K1453" s="2" t="s">
        <v>7</v>
      </c>
      <c r="L1453" s="2" t="str">
        <f>_xlfn.XLOOKUP(Table1[[#This Row],[Rating]],Ratings!A$2:A$15,Ratings!B$2:B$15)</f>
        <v>Adult</v>
      </c>
      <c r="M1453" s="2" t="str">
        <f>_xlfn.XLOOKUP(Table1[[#This Row],[Rating Category]],Recommendation!A$2:A$6,Recommendation!B$2:B$6)</f>
        <v>Restricted</v>
      </c>
      <c r="N1453" s="2" t="s">
        <v>8</v>
      </c>
      <c r="O1453" s="2" t="str" cm="1">
        <f t="array" ref="O1453">_xlfn.IFS(Table1[[#This Row],[Duration]]&lt;90,"Short",Table1[[#This Row],[Duration]]&lt;180,"Medium",Table1[[#This Row],[Duration]]&lt;=240,"Long",TRUE,"Seasons")</f>
        <v>Seasons</v>
      </c>
      <c r="P1453" s="3" t="s">
        <v>6523</v>
      </c>
    </row>
    <row r="1454" spans="1:16" ht="56">
      <c r="A1454" s="2" t="s">
        <v>6524</v>
      </c>
      <c r="B1454" s="2" t="s">
        <v>0</v>
      </c>
      <c r="C1454" s="3" t="s">
        <v>6525</v>
      </c>
      <c r="D1454" s="3" t="s">
        <v>6526</v>
      </c>
      <c r="E1454" s="3" t="s">
        <v>6527</v>
      </c>
      <c r="F1454" s="3" t="s">
        <v>6528</v>
      </c>
      <c r="G1454" s="7" t="s">
        <v>6518</v>
      </c>
      <c r="H1454" s="4">
        <v>2021</v>
      </c>
      <c r="I1454" s="2">
        <v>2016</v>
      </c>
      <c r="J1454" s="2">
        <f ca="1">YEAR(TODAY())-Table1[[#This Row],[Release_year]]</f>
        <v>10</v>
      </c>
      <c r="K1454" s="2" t="s">
        <v>2</v>
      </c>
      <c r="L1454" s="2" t="str">
        <f>_xlfn.XLOOKUP(Table1[[#This Row],[Rating]],Ratings!A$2:A$15,Ratings!B$2:B$15)</f>
        <v>Teen</v>
      </c>
      <c r="M1454" s="2" t="str">
        <f>_xlfn.XLOOKUP(Table1[[#This Row],[Rating Category]],Recommendation!A$2:A$6,Recommendation!B$2:B$6)</f>
        <v>Guidance</v>
      </c>
      <c r="N1454" s="2">
        <v>106</v>
      </c>
      <c r="O1454" s="2" t="str" cm="1">
        <f t="array" ref="O1454">_xlfn.IFS(Table1[[#This Row],[Duration]]&lt;90,"Short",Table1[[#This Row],[Duration]]&lt;180,"Medium",Table1[[#This Row],[Duration]]&lt;=240,"Long",TRUE,"Seasons")</f>
        <v>Medium</v>
      </c>
      <c r="P1454" s="3" t="s">
        <v>72</v>
      </c>
    </row>
    <row r="1455" spans="1:16" ht="56">
      <c r="A1455" s="2" t="s">
        <v>6529</v>
      </c>
      <c r="B1455" s="2" t="s">
        <v>0</v>
      </c>
      <c r="C1455" s="3" t="s">
        <v>6530</v>
      </c>
      <c r="D1455" s="3" t="s">
        <v>6531</v>
      </c>
      <c r="E1455" s="3" t="s">
        <v>6532</v>
      </c>
      <c r="F1455" s="3" t="s">
        <v>1</v>
      </c>
      <c r="G1455" s="7" t="s">
        <v>6518</v>
      </c>
      <c r="H1455" s="4">
        <v>2021</v>
      </c>
      <c r="I1455" s="2">
        <v>2015</v>
      </c>
      <c r="J1455" s="2">
        <f ca="1">YEAR(TODAY())-Table1[[#This Row],[Release_year]]</f>
        <v>11</v>
      </c>
      <c r="K1455" s="2" t="s">
        <v>16</v>
      </c>
      <c r="L1455" s="2" t="str">
        <f>_xlfn.XLOOKUP(Table1[[#This Row],[Rating]],Ratings!A$2:A$15,Ratings!B$2:B$15)</f>
        <v>Family</v>
      </c>
      <c r="M1455" s="2" t="str">
        <f>_xlfn.XLOOKUP(Table1[[#This Row],[Rating Category]],Recommendation!A$2:A$6,Recommendation!B$2:B$6)</f>
        <v>Guidance</v>
      </c>
      <c r="N1455" s="2">
        <v>119</v>
      </c>
      <c r="O1455" s="2" t="str" cm="1">
        <f t="array" ref="O1455">_xlfn.IFS(Table1[[#This Row],[Duration]]&lt;90,"Short",Table1[[#This Row],[Duration]]&lt;180,"Medium",Table1[[#This Row],[Duration]]&lt;=240,"Long",TRUE,"Seasons")</f>
        <v>Medium</v>
      </c>
      <c r="P1455" s="3" t="s">
        <v>6533</v>
      </c>
    </row>
    <row r="1456" spans="1:16" ht="14">
      <c r="A1456" s="2" t="s">
        <v>6534</v>
      </c>
      <c r="B1456" s="2" t="s">
        <v>0</v>
      </c>
      <c r="C1456" s="3" t="s">
        <v>6535</v>
      </c>
      <c r="D1456" s="3" t="s">
        <v>6536</v>
      </c>
      <c r="E1456" s="3" t="s">
        <v>6537</v>
      </c>
      <c r="F1456" s="3" t="s">
        <v>750</v>
      </c>
      <c r="G1456" s="7" t="s">
        <v>6518</v>
      </c>
      <c r="H1456" s="4">
        <v>2021</v>
      </c>
      <c r="I1456" s="2">
        <v>2020</v>
      </c>
      <c r="J1456" s="2">
        <f ca="1">YEAR(TODAY())-Table1[[#This Row],[Release_year]]</f>
        <v>6</v>
      </c>
      <c r="K1456" s="2" t="s">
        <v>7</v>
      </c>
      <c r="L1456" s="2" t="str">
        <f>_xlfn.XLOOKUP(Table1[[#This Row],[Rating]],Ratings!A$2:A$15,Ratings!B$2:B$15)</f>
        <v>Adult</v>
      </c>
      <c r="M1456" s="2" t="str">
        <f>_xlfn.XLOOKUP(Table1[[#This Row],[Rating Category]],Recommendation!A$2:A$6,Recommendation!B$2:B$6)</f>
        <v>Restricted</v>
      </c>
      <c r="N1456" s="2">
        <v>63</v>
      </c>
      <c r="O1456" s="2" t="str" cm="1">
        <f t="array" ref="O1456">_xlfn.IFS(Table1[[#This Row],[Duration]]&lt;90,"Short",Table1[[#This Row],[Duration]]&lt;180,"Medium",Table1[[#This Row],[Duration]]&lt;=240,"Long",TRUE,"Seasons")</f>
        <v>Short</v>
      </c>
      <c r="P1456" s="3" t="s">
        <v>683</v>
      </c>
    </row>
    <row r="1457" spans="1:16" ht="42">
      <c r="A1457" s="2" t="s">
        <v>6538</v>
      </c>
      <c r="B1457" s="2" t="s">
        <v>0</v>
      </c>
      <c r="C1457" s="3" t="s">
        <v>6539</v>
      </c>
      <c r="D1457" s="3" t="s">
        <v>6540</v>
      </c>
      <c r="E1457" s="3" t="s">
        <v>6541</v>
      </c>
      <c r="F1457" s="3" t="s">
        <v>1</v>
      </c>
      <c r="G1457" s="7" t="s">
        <v>6518</v>
      </c>
      <c r="H1457" s="4">
        <v>2021</v>
      </c>
      <c r="I1457" s="2">
        <v>2015</v>
      </c>
      <c r="J1457" s="2">
        <f ca="1">YEAR(TODAY())-Table1[[#This Row],[Release_year]]</f>
        <v>11</v>
      </c>
      <c r="K1457" s="2" t="s">
        <v>124</v>
      </c>
      <c r="L1457" s="2" t="str">
        <f>_xlfn.XLOOKUP(Table1[[#This Row],[Rating]],Ratings!A$2:A$15,Ratings!B$2:B$15)</f>
        <v>Adult</v>
      </c>
      <c r="M1457" s="2" t="str">
        <f>_xlfn.XLOOKUP(Table1[[#This Row],[Rating Category]],Recommendation!A$2:A$6,Recommendation!B$2:B$6)</f>
        <v>Restricted</v>
      </c>
      <c r="N1457" s="2">
        <v>82</v>
      </c>
      <c r="O1457" s="2" t="str" cm="1">
        <f t="array" ref="O1457">_xlfn.IFS(Table1[[#This Row],[Duration]]&lt;90,"Short",Table1[[#This Row],[Duration]]&lt;180,"Medium",Table1[[#This Row],[Duration]]&lt;=240,"Long",TRUE,"Seasons")</f>
        <v>Short</v>
      </c>
      <c r="P1457" s="3" t="s">
        <v>72</v>
      </c>
    </row>
    <row r="1458" spans="1:16" ht="56">
      <c r="A1458" s="2" t="s">
        <v>6542</v>
      </c>
      <c r="B1458" s="2" t="s">
        <v>0</v>
      </c>
      <c r="C1458" s="3" t="s">
        <v>6543</v>
      </c>
      <c r="D1458" s="3" t="s">
        <v>6544</v>
      </c>
      <c r="E1458" s="3" t="s">
        <v>6545</v>
      </c>
      <c r="F1458" s="3" t="s">
        <v>53</v>
      </c>
      <c r="G1458" s="7" t="s">
        <v>6518</v>
      </c>
      <c r="H1458" s="4">
        <v>2021</v>
      </c>
      <c r="I1458" s="2">
        <v>2019</v>
      </c>
      <c r="J1458" s="2">
        <f ca="1">YEAR(TODAY())-Table1[[#This Row],[Release_year]]</f>
        <v>7</v>
      </c>
      <c r="K1458" s="2" t="s">
        <v>181</v>
      </c>
      <c r="L1458" s="2" t="str">
        <f>_xlfn.XLOOKUP(Table1[[#This Row],[Rating]],Ratings!A$2:A$15,Ratings!B$2:B$15)</f>
        <v>Family</v>
      </c>
      <c r="M1458" s="2" t="str">
        <f>_xlfn.XLOOKUP(Table1[[#This Row],[Rating Category]],Recommendation!A$2:A$6,Recommendation!B$2:B$6)</f>
        <v>Guidance</v>
      </c>
      <c r="N1458" s="2">
        <v>95</v>
      </c>
      <c r="O1458" s="2" t="str" cm="1">
        <f t="array" ref="O1458">_xlfn.IFS(Table1[[#This Row],[Duration]]&lt;90,"Short",Table1[[#This Row],[Duration]]&lt;180,"Medium",Table1[[#This Row],[Duration]]&lt;=240,"Long",TRUE,"Seasons")</f>
        <v>Medium</v>
      </c>
      <c r="P1458" s="3" t="s">
        <v>6190</v>
      </c>
    </row>
    <row r="1459" spans="1:16" ht="56">
      <c r="A1459" s="2" t="s">
        <v>6546</v>
      </c>
      <c r="B1459" s="2" t="s">
        <v>0</v>
      </c>
      <c r="C1459" s="3" t="s">
        <v>6547</v>
      </c>
      <c r="D1459" s="3" t="s">
        <v>6548</v>
      </c>
      <c r="E1459" s="3" t="s">
        <v>6549</v>
      </c>
      <c r="F1459" s="3" t="s">
        <v>1500</v>
      </c>
      <c r="G1459" s="7" t="s">
        <v>6550</v>
      </c>
      <c r="H1459" s="4">
        <v>2021</v>
      </c>
      <c r="I1459" s="2">
        <v>2018</v>
      </c>
      <c r="J1459" s="2">
        <f ca="1">YEAR(TODAY())-Table1[[#This Row],[Release_year]]</f>
        <v>8</v>
      </c>
      <c r="K1459" s="2" t="s">
        <v>29</v>
      </c>
      <c r="L1459" s="2" t="str">
        <f>_xlfn.XLOOKUP(Table1[[#This Row],[Rating]],Ratings!A$2:A$15,Ratings!B$2:B$15)</f>
        <v>Teen</v>
      </c>
      <c r="M1459" s="2" t="str">
        <f>_xlfn.XLOOKUP(Table1[[#This Row],[Rating Category]],Recommendation!A$2:A$6,Recommendation!B$2:B$6)</f>
        <v>Guidance</v>
      </c>
      <c r="N1459" s="2">
        <v>93</v>
      </c>
      <c r="O1459" s="2" t="str" cm="1">
        <f t="array" ref="O1459">_xlfn.IFS(Table1[[#This Row],[Duration]]&lt;90,"Short",Table1[[#This Row],[Duration]]&lt;180,"Medium",Table1[[#This Row],[Duration]]&lt;=240,"Long",TRUE,"Seasons")</f>
        <v>Medium</v>
      </c>
      <c r="P1459" s="3" t="s">
        <v>218</v>
      </c>
    </row>
    <row r="1460" spans="1:16" ht="42">
      <c r="A1460" s="2" t="s">
        <v>6551</v>
      </c>
      <c r="B1460" s="2" t="s">
        <v>0</v>
      </c>
      <c r="C1460" s="3" t="s">
        <v>6552</v>
      </c>
      <c r="D1460" s="3" t="s">
        <v>6553</v>
      </c>
      <c r="E1460" s="3" t="s">
        <v>6554</v>
      </c>
      <c r="F1460" s="3" t="s">
        <v>13</v>
      </c>
      <c r="G1460" s="7" t="s">
        <v>6550</v>
      </c>
      <c r="H1460" s="4">
        <v>2021</v>
      </c>
      <c r="I1460" s="2">
        <v>2019</v>
      </c>
      <c r="J1460" s="2">
        <f ca="1">YEAR(TODAY())-Table1[[#This Row],[Release_year]]</f>
        <v>7</v>
      </c>
      <c r="K1460" s="2" t="s">
        <v>45</v>
      </c>
      <c r="L1460" s="2" t="str">
        <f>_xlfn.XLOOKUP(Table1[[#This Row],[Rating]],Ratings!A$2:A$15,Ratings!B$2:B$15)</f>
        <v>Family</v>
      </c>
      <c r="M1460" s="2" t="str">
        <f>_xlfn.XLOOKUP(Table1[[#This Row],[Rating Category]],Recommendation!A$2:A$6,Recommendation!B$2:B$6)</f>
        <v>Guidance</v>
      </c>
      <c r="N1460" s="2">
        <v>120</v>
      </c>
      <c r="O1460" s="2" t="str" cm="1">
        <f t="array" ref="O1460">_xlfn.IFS(Table1[[#This Row],[Duration]]&lt;90,"Short",Table1[[#This Row],[Duration]]&lt;180,"Medium",Table1[[#This Row],[Duration]]&lt;=240,"Long",TRUE,"Seasons")</f>
        <v>Medium</v>
      </c>
      <c r="P1460" s="3" t="s">
        <v>269</v>
      </c>
    </row>
    <row r="1461" spans="1:16" ht="56">
      <c r="A1461" s="2" t="s">
        <v>6555</v>
      </c>
      <c r="B1461" s="2" t="s">
        <v>0</v>
      </c>
      <c r="C1461" s="3" t="s">
        <v>6556</v>
      </c>
      <c r="D1461" s="3" t="s">
        <v>6557</v>
      </c>
      <c r="E1461" s="3" t="s">
        <v>6558</v>
      </c>
      <c r="F1461" s="3" t="s">
        <v>13</v>
      </c>
      <c r="G1461" s="7" t="s">
        <v>6550</v>
      </c>
      <c r="H1461" s="4">
        <v>2021</v>
      </c>
      <c r="I1461" s="2">
        <v>2020</v>
      </c>
      <c r="J1461" s="2">
        <f ca="1">YEAR(TODAY())-Table1[[#This Row],[Release_year]]</f>
        <v>6</v>
      </c>
      <c r="K1461" s="2" t="s">
        <v>7</v>
      </c>
      <c r="L1461" s="2" t="str">
        <f>_xlfn.XLOOKUP(Table1[[#This Row],[Rating]],Ratings!A$2:A$15,Ratings!B$2:B$15)</f>
        <v>Adult</v>
      </c>
      <c r="M1461" s="2" t="str">
        <f>_xlfn.XLOOKUP(Table1[[#This Row],[Rating Category]],Recommendation!A$2:A$6,Recommendation!B$2:B$6)</f>
        <v>Restricted</v>
      </c>
      <c r="N1461" s="2">
        <v>147</v>
      </c>
      <c r="O1461" s="2" t="str" cm="1">
        <f t="array" ref="O1461">_xlfn.IFS(Table1[[#This Row],[Duration]]&lt;90,"Short",Table1[[#This Row],[Duration]]&lt;180,"Medium",Table1[[#This Row],[Duration]]&lt;=240,"Long",TRUE,"Seasons")</f>
        <v>Medium</v>
      </c>
      <c r="P1461" s="3" t="s">
        <v>218</v>
      </c>
    </row>
    <row r="1462" spans="1:16" ht="14">
      <c r="A1462" s="2" t="s">
        <v>6559</v>
      </c>
      <c r="B1462" s="2" t="s">
        <v>0</v>
      </c>
      <c r="C1462" s="3" t="s">
        <v>6560</v>
      </c>
      <c r="D1462" s="3" t="s">
        <v>6561</v>
      </c>
      <c r="E1462" s="3" t="s">
        <v>6562</v>
      </c>
      <c r="F1462" s="3" t="s">
        <v>1</v>
      </c>
      <c r="G1462" s="7" t="s">
        <v>6563</v>
      </c>
      <c r="H1462" s="4">
        <v>2021</v>
      </c>
      <c r="I1462" s="2">
        <v>2020</v>
      </c>
      <c r="J1462" s="2">
        <f ca="1">YEAR(TODAY())-Table1[[#This Row],[Release_year]]</f>
        <v>6</v>
      </c>
      <c r="K1462" s="2" t="s">
        <v>7</v>
      </c>
      <c r="L1462" s="2" t="str">
        <f>_xlfn.XLOOKUP(Table1[[#This Row],[Rating]],Ratings!A$2:A$15,Ratings!B$2:B$15)</f>
        <v>Adult</v>
      </c>
      <c r="M1462" s="2" t="str">
        <f>_xlfn.XLOOKUP(Table1[[#This Row],[Rating Category]],Recommendation!A$2:A$6,Recommendation!B$2:B$6)</f>
        <v>Restricted</v>
      </c>
      <c r="N1462" s="2">
        <v>55</v>
      </c>
      <c r="O1462" s="2" t="str" cm="1">
        <f t="array" ref="O1462">_xlfn.IFS(Table1[[#This Row],[Duration]]&lt;90,"Short",Table1[[#This Row],[Duration]]&lt;180,"Medium",Table1[[#This Row],[Duration]]&lt;=240,"Long",TRUE,"Seasons")</f>
        <v>Short</v>
      </c>
      <c r="P1462" s="3" t="s">
        <v>683</v>
      </c>
    </row>
    <row r="1463" spans="1:16" ht="56">
      <c r="A1463" s="2" t="s">
        <v>6564</v>
      </c>
      <c r="B1463" s="2" t="s">
        <v>0</v>
      </c>
      <c r="C1463" s="3" t="s">
        <v>6565</v>
      </c>
      <c r="D1463" s="3" t="s">
        <v>4203</v>
      </c>
      <c r="E1463" s="3" t="s">
        <v>6566</v>
      </c>
      <c r="F1463" s="3" t="s">
        <v>132</v>
      </c>
      <c r="G1463" s="7" t="s">
        <v>6563</v>
      </c>
      <c r="H1463" s="4">
        <v>2021</v>
      </c>
      <c r="I1463" s="2">
        <v>2018</v>
      </c>
      <c r="J1463" s="2">
        <f ca="1">YEAR(TODAY())-Table1[[#This Row],[Release_year]]</f>
        <v>8</v>
      </c>
      <c r="K1463" s="2" t="s">
        <v>29</v>
      </c>
      <c r="L1463" s="2" t="str">
        <f>_xlfn.XLOOKUP(Table1[[#This Row],[Rating]],Ratings!A$2:A$15,Ratings!B$2:B$15)</f>
        <v>Teen</v>
      </c>
      <c r="M1463" s="2" t="str">
        <f>_xlfn.XLOOKUP(Table1[[#This Row],[Rating Category]],Recommendation!A$2:A$6,Recommendation!B$2:B$6)</f>
        <v>Guidance</v>
      </c>
      <c r="N1463" s="2">
        <v>107</v>
      </c>
      <c r="O1463" s="2" t="str" cm="1">
        <f t="array" ref="O1463">_xlfn.IFS(Table1[[#This Row],[Duration]]&lt;90,"Short",Table1[[#This Row],[Duration]]&lt;180,"Medium",Table1[[#This Row],[Duration]]&lt;=240,"Long",TRUE,"Seasons")</f>
        <v>Medium</v>
      </c>
      <c r="P1463" s="3" t="s">
        <v>43</v>
      </c>
    </row>
    <row r="1464" spans="1:16" ht="42">
      <c r="A1464" s="2" t="s">
        <v>6567</v>
      </c>
      <c r="B1464" s="2" t="s">
        <v>0</v>
      </c>
      <c r="C1464" s="3" t="s">
        <v>6568</v>
      </c>
      <c r="D1464" s="3" t="s">
        <v>6349</v>
      </c>
      <c r="E1464" s="3" t="s">
        <v>6569</v>
      </c>
      <c r="F1464" s="3" t="s">
        <v>132</v>
      </c>
      <c r="G1464" s="7" t="s">
        <v>6570</v>
      </c>
      <c r="H1464" s="4">
        <v>2021</v>
      </c>
      <c r="I1464" s="2">
        <v>2018</v>
      </c>
      <c r="J1464" s="2">
        <f ca="1">YEAR(TODAY())-Table1[[#This Row],[Release_year]]</f>
        <v>8</v>
      </c>
      <c r="K1464" s="2" t="s">
        <v>29</v>
      </c>
      <c r="L1464" s="2" t="str">
        <f>_xlfn.XLOOKUP(Table1[[#This Row],[Rating]],Ratings!A$2:A$15,Ratings!B$2:B$15)</f>
        <v>Teen</v>
      </c>
      <c r="M1464" s="2" t="str">
        <f>_xlfn.XLOOKUP(Table1[[#This Row],[Rating Category]],Recommendation!A$2:A$6,Recommendation!B$2:B$6)</f>
        <v>Guidance</v>
      </c>
      <c r="N1464" s="2">
        <v>92</v>
      </c>
      <c r="O1464" s="2" t="str" cm="1">
        <f t="array" ref="O1464">_xlfn.IFS(Table1[[#This Row],[Duration]]&lt;90,"Short",Table1[[#This Row],[Duration]]&lt;180,"Medium",Table1[[#This Row],[Duration]]&lt;=240,"Long",TRUE,"Seasons")</f>
        <v>Medium</v>
      </c>
      <c r="P1464" s="3" t="s">
        <v>192</v>
      </c>
    </row>
    <row r="1465" spans="1:16" ht="84">
      <c r="A1465" s="2" t="s">
        <v>6571</v>
      </c>
      <c r="B1465" s="2" t="s">
        <v>0</v>
      </c>
      <c r="C1465" s="3" t="s">
        <v>6572</v>
      </c>
      <c r="D1465" s="3" t="s">
        <v>6573</v>
      </c>
      <c r="E1465" s="3" t="s">
        <v>6574</v>
      </c>
      <c r="F1465" s="3" t="s">
        <v>404</v>
      </c>
      <c r="G1465" s="7" t="s">
        <v>6575</v>
      </c>
      <c r="H1465" s="4">
        <v>2021</v>
      </c>
      <c r="I1465" s="2">
        <v>2019</v>
      </c>
      <c r="J1465" s="2">
        <f ca="1">YEAR(TODAY())-Table1[[#This Row],[Release_year]]</f>
        <v>7</v>
      </c>
      <c r="K1465" s="2" t="s">
        <v>7</v>
      </c>
      <c r="L1465" s="2" t="str">
        <f>_xlfn.XLOOKUP(Table1[[#This Row],[Rating]],Ratings!A$2:A$15,Ratings!B$2:B$15)</f>
        <v>Adult</v>
      </c>
      <c r="M1465" s="2" t="str">
        <f>_xlfn.XLOOKUP(Table1[[#This Row],[Rating Category]],Recommendation!A$2:A$6,Recommendation!B$2:B$6)</f>
        <v>Restricted</v>
      </c>
      <c r="N1465" s="2">
        <v>98</v>
      </c>
      <c r="O1465" s="2" t="str" cm="1">
        <f t="array" ref="O1465">_xlfn.IFS(Table1[[#This Row],[Duration]]&lt;90,"Short",Table1[[#This Row],[Duration]]&lt;180,"Medium",Table1[[#This Row],[Duration]]&lt;=240,"Long",TRUE,"Seasons")</f>
        <v>Medium</v>
      </c>
      <c r="P1465" s="3" t="s">
        <v>6576</v>
      </c>
    </row>
    <row r="1466" spans="1:16" ht="56">
      <c r="A1466" s="2" t="s">
        <v>6579</v>
      </c>
      <c r="B1466" s="2" t="s">
        <v>0</v>
      </c>
      <c r="C1466" s="3" t="s">
        <v>6580</v>
      </c>
      <c r="D1466" s="3" t="s">
        <v>6581</v>
      </c>
      <c r="E1466" s="3" t="s">
        <v>6582</v>
      </c>
      <c r="F1466" s="3" t="s">
        <v>6583</v>
      </c>
      <c r="G1466" s="7" t="s">
        <v>6577</v>
      </c>
      <c r="H1466" s="4">
        <v>2021</v>
      </c>
      <c r="I1466" s="2">
        <v>2020</v>
      </c>
      <c r="J1466" s="2">
        <f ca="1">YEAR(TODAY())-Table1[[#This Row],[Release_year]]</f>
        <v>6</v>
      </c>
      <c r="K1466" s="2" t="s">
        <v>7</v>
      </c>
      <c r="L1466" s="2" t="str">
        <f>_xlfn.XLOOKUP(Table1[[#This Row],[Rating]],Ratings!A$2:A$15,Ratings!B$2:B$15)</f>
        <v>Adult</v>
      </c>
      <c r="M1466" s="2" t="str">
        <f>_xlfn.XLOOKUP(Table1[[#This Row],[Rating Category]],Recommendation!A$2:A$6,Recommendation!B$2:B$6)</f>
        <v>Restricted</v>
      </c>
      <c r="N1466" s="2">
        <v>101</v>
      </c>
      <c r="O1466" s="2" t="str" cm="1">
        <f t="array" ref="O1466">_xlfn.IFS(Table1[[#This Row],[Duration]]&lt;90,"Short",Table1[[#This Row],[Duration]]&lt;180,"Medium",Table1[[#This Row],[Duration]]&lt;=240,"Long",TRUE,"Seasons")</f>
        <v>Medium</v>
      </c>
      <c r="P1466" s="3" t="s">
        <v>63</v>
      </c>
    </row>
    <row r="1467" spans="1:16" ht="70">
      <c r="A1467" s="2" t="s">
        <v>6584</v>
      </c>
      <c r="B1467" s="2" t="s">
        <v>0</v>
      </c>
      <c r="C1467" s="3" t="s">
        <v>6585</v>
      </c>
      <c r="D1467" s="3" t="s">
        <v>6586</v>
      </c>
      <c r="E1467" s="3" t="s">
        <v>6587</v>
      </c>
      <c r="F1467" s="3" t="s">
        <v>215</v>
      </c>
      <c r="G1467" s="7" t="s">
        <v>6577</v>
      </c>
      <c r="H1467" s="4">
        <v>2021</v>
      </c>
      <c r="I1467" s="2">
        <v>2019</v>
      </c>
      <c r="J1467" s="2">
        <f ca="1">YEAR(TODAY())-Table1[[#This Row],[Release_year]]</f>
        <v>7</v>
      </c>
      <c r="K1467" s="2" t="s">
        <v>7</v>
      </c>
      <c r="L1467" s="2" t="str">
        <f>_xlfn.XLOOKUP(Table1[[#This Row],[Rating]],Ratings!A$2:A$15,Ratings!B$2:B$15)</f>
        <v>Adult</v>
      </c>
      <c r="M1467" s="2" t="str">
        <f>_xlfn.XLOOKUP(Table1[[#This Row],[Rating Category]],Recommendation!A$2:A$6,Recommendation!B$2:B$6)</f>
        <v>Restricted</v>
      </c>
      <c r="N1467" s="2">
        <v>112</v>
      </c>
      <c r="O1467" s="2" t="str" cm="1">
        <f t="array" ref="O1467">_xlfn.IFS(Table1[[#This Row],[Duration]]&lt;90,"Short",Table1[[#This Row],[Duration]]&lt;180,"Medium",Table1[[#This Row],[Duration]]&lt;=240,"Long",TRUE,"Seasons")</f>
        <v>Medium</v>
      </c>
      <c r="P1467" s="3" t="s">
        <v>192</v>
      </c>
    </row>
    <row r="1468" spans="1:16" ht="42">
      <c r="A1468" s="2" t="s">
        <v>6588</v>
      </c>
      <c r="B1468" s="2" t="s">
        <v>0</v>
      </c>
      <c r="C1468" s="3" t="s">
        <v>6589</v>
      </c>
      <c r="D1468" s="3" t="s">
        <v>6590</v>
      </c>
      <c r="E1468" s="3" t="s">
        <v>6591</v>
      </c>
      <c r="F1468" s="3" t="s">
        <v>1</v>
      </c>
      <c r="G1468" s="7" t="s">
        <v>6577</v>
      </c>
      <c r="H1468" s="4">
        <v>2021</v>
      </c>
      <c r="I1468" s="2">
        <v>2020</v>
      </c>
      <c r="J1468" s="2">
        <f ca="1">YEAR(TODAY())-Table1[[#This Row],[Release_year]]</f>
        <v>6</v>
      </c>
      <c r="K1468" s="2" t="s">
        <v>181</v>
      </c>
      <c r="L1468" s="2" t="str">
        <f>_xlfn.XLOOKUP(Table1[[#This Row],[Rating]],Ratings!A$2:A$15,Ratings!B$2:B$15)</f>
        <v>Family</v>
      </c>
      <c r="M1468" s="2" t="str">
        <f>_xlfn.XLOOKUP(Table1[[#This Row],[Rating Category]],Recommendation!A$2:A$6,Recommendation!B$2:B$6)</f>
        <v>Guidance</v>
      </c>
      <c r="N1468" s="2">
        <v>103</v>
      </c>
      <c r="O1468" s="2" t="str" cm="1">
        <f t="array" ref="O1468">_xlfn.IFS(Table1[[#This Row],[Duration]]&lt;90,"Short",Table1[[#This Row],[Duration]]&lt;180,"Medium",Table1[[#This Row],[Duration]]&lt;=240,"Long",TRUE,"Seasons")</f>
        <v>Medium</v>
      </c>
      <c r="P1468" s="3" t="s">
        <v>1071</v>
      </c>
    </row>
    <row r="1469" spans="1:16" ht="70">
      <c r="A1469" s="2" t="s">
        <v>6592</v>
      </c>
      <c r="B1469" s="2" t="s">
        <v>4</v>
      </c>
      <c r="C1469" s="3" t="s">
        <v>6593</v>
      </c>
      <c r="D1469" s="3" t="s">
        <v>6594</v>
      </c>
      <c r="E1469" s="3" t="s">
        <v>6595</v>
      </c>
      <c r="F1469" s="3" t="s">
        <v>658</v>
      </c>
      <c r="G1469" s="7" t="s">
        <v>6577</v>
      </c>
      <c r="H1469" s="4">
        <v>2021</v>
      </c>
      <c r="I1469" s="2">
        <v>2019</v>
      </c>
      <c r="J1469" s="2">
        <f ca="1">YEAR(TODAY())-Table1[[#This Row],[Release_year]]</f>
        <v>7</v>
      </c>
      <c r="K1469" s="2" t="s">
        <v>7</v>
      </c>
      <c r="L1469" s="2" t="str">
        <f>_xlfn.XLOOKUP(Table1[[#This Row],[Rating]],Ratings!A$2:A$15,Ratings!B$2:B$15)</f>
        <v>Adult</v>
      </c>
      <c r="M1469" s="2" t="str">
        <f>_xlfn.XLOOKUP(Table1[[#This Row],[Rating Category]],Recommendation!A$2:A$6,Recommendation!B$2:B$6)</f>
        <v>Restricted</v>
      </c>
      <c r="N1469" s="2" t="s">
        <v>11</v>
      </c>
      <c r="O1469" s="2" t="str" cm="1">
        <f t="array" ref="O1469">_xlfn.IFS(Table1[[#This Row],[Duration]]&lt;90,"Short",Table1[[#This Row],[Duration]]&lt;180,"Medium",Table1[[#This Row],[Duration]]&lt;=240,"Long",TRUE,"Seasons")</f>
        <v>Seasons</v>
      </c>
      <c r="P1469" s="3" t="s">
        <v>532</v>
      </c>
    </row>
    <row r="1470" spans="1:16" ht="28">
      <c r="A1470" s="2" t="s">
        <v>6596</v>
      </c>
      <c r="B1470" s="2" t="s">
        <v>0</v>
      </c>
      <c r="C1470" s="3" t="s">
        <v>6597</v>
      </c>
      <c r="D1470" s="3" t="s">
        <v>6598</v>
      </c>
      <c r="E1470" s="3" t="s">
        <v>6599</v>
      </c>
      <c r="F1470" s="3" t="s">
        <v>1</v>
      </c>
      <c r="G1470" s="7" t="s">
        <v>6577</v>
      </c>
      <c r="H1470" s="4">
        <v>2021</v>
      </c>
      <c r="I1470" s="2">
        <v>2020</v>
      </c>
      <c r="J1470" s="2">
        <f ca="1">YEAR(TODAY())-Table1[[#This Row],[Release_year]]</f>
        <v>6</v>
      </c>
      <c r="K1470" s="2" t="s">
        <v>16</v>
      </c>
      <c r="L1470" s="2" t="str">
        <f>_xlfn.XLOOKUP(Table1[[#This Row],[Rating]],Ratings!A$2:A$15,Ratings!B$2:B$15)</f>
        <v>Family</v>
      </c>
      <c r="M1470" s="2" t="str">
        <f>_xlfn.XLOOKUP(Table1[[#This Row],[Rating Category]],Recommendation!A$2:A$6,Recommendation!B$2:B$6)</f>
        <v>Guidance</v>
      </c>
      <c r="N1470" s="2">
        <v>91</v>
      </c>
      <c r="O1470" s="2" t="str" cm="1">
        <f t="array" ref="O1470">_xlfn.IFS(Table1[[#This Row],[Duration]]&lt;90,"Short",Table1[[#This Row],[Duration]]&lt;180,"Medium",Table1[[#This Row],[Duration]]&lt;=240,"Long",TRUE,"Seasons")</f>
        <v>Medium</v>
      </c>
      <c r="P1470" s="3" t="s">
        <v>251</v>
      </c>
    </row>
    <row r="1471" spans="1:16" ht="42">
      <c r="A1471" s="2" t="s">
        <v>6600</v>
      </c>
      <c r="B1471" s="2" t="s">
        <v>0</v>
      </c>
      <c r="C1471" s="3" t="s">
        <v>6601</v>
      </c>
      <c r="D1471" s="3" t="s">
        <v>6602</v>
      </c>
      <c r="E1471" s="3" t="s">
        <v>6603</v>
      </c>
      <c r="F1471" s="3" t="s">
        <v>1500</v>
      </c>
      <c r="G1471" s="7" t="s">
        <v>6604</v>
      </c>
      <c r="H1471" s="4">
        <v>2021</v>
      </c>
      <c r="I1471" s="2">
        <v>2019</v>
      </c>
      <c r="J1471" s="2">
        <f ca="1">YEAR(TODAY())-Table1[[#This Row],[Release_year]]</f>
        <v>7</v>
      </c>
      <c r="K1471" s="2" t="s">
        <v>7</v>
      </c>
      <c r="L1471" s="2" t="str">
        <f>_xlfn.XLOOKUP(Table1[[#This Row],[Rating]],Ratings!A$2:A$15,Ratings!B$2:B$15)</f>
        <v>Adult</v>
      </c>
      <c r="M1471" s="2" t="str">
        <f>_xlfn.XLOOKUP(Table1[[#This Row],[Rating Category]],Recommendation!A$2:A$6,Recommendation!B$2:B$6)</f>
        <v>Restricted</v>
      </c>
      <c r="N1471" s="2">
        <v>96</v>
      </c>
      <c r="O1471" s="2" t="str" cm="1">
        <f t="array" ref="O1471">_xlfn.IFS(Table1[[#This Row],[Duration]]&lt;90,"Short",Table1[[#This Row],[Duration]]&lt;180,"Medium",Table1[[#This Row],[Duration]]&lt;=240,"Long",TRUE,"Seasons")</f>
        <v>Medium</v>
      </c>
      <c r="P1471" s="3" t="s">
        <v>192</v>
      </c>
    </row>
    <row r="1472" spans="1:16" ht="70">
      <c r="A1472" s="2" t="s">
        <v>6605</v>
      </c>
      <c r="B1472" s="2" t="s">
        <v>0</v>
      </c>
      <c r="C1472" s="3" t="s">
        <v>6606</v>
      </c>
      <c r="D1472" s="3" t="s">
        <v>6607</v>
      </c>
      <c r="E1472" s="3" t="s">
        <v>6608</v>
      </c>
      <c r="F1472" s="3" t="s">
        <v>1</v>
      </c>
      <c r="G1472" s="7" t="s">
        <v>6604</v>
      </c>
      <c r="H1472" s="4">
        <v>2021</v>
      </c>
      <c r="I1472" s="2">
        <v>2010</v>
      </c>
      <c r="J1472" s="2">
        <f ca="1">YEAR(TODAY())-Table1[[#This Row],[Release_year]]</f>
        <v>16</v>
      </c>
      <c r="K1472" s="2" t="s">
        <v>16</v>
      </c>
      <c r="L1472" s="2" t="str">
        <f>_xlfn.XLOOKUP(Table1[[#This Row],[Rating]],Ratings!A$2:A$15,Ratings!B$2:B$15)</f>
        <v>Family</v>
      </c>
      <c r="M1472" s="2" t="str">
        <f>_xlfn.XLOOKUP(Table1[[#This Row],[Rating Category]],Recommendation!A$2:A$6,Recommendation!B$2:B$6)</f>
        <v>Guidance</v>
      </c>
      <c r="N1472" s="2">
        <v>104</v>
      </c>
      <c r="O1472" s="2" t="str" cm="1">
        <f t="array" ref="O1472">_xlfn.IFS(Table1[[#This Row],[Duration]]&lt;90,"Short",Table1[[#This Row],[Duration]]&lt;180,"Medium",Table1[[#This Row],[Duration]]&lt;=240,"Long",TRUE,"Seasons")</f>
        <v>Medium</v>
      </c>
      <c r="P1472" s="3" t="s">
        <v>6609</v>
      </c>
    </row>
    <row r="1473" spans="1:16" ht="28">
      <c r="A1473" s="2" t="s">
        <v>6610</v>
      </c>
      <c r="B1473" s="2" t="s">
        <v>0</v>
      </c>
      <c r="C1473" s="3" t="s">
        <v>6611</v>
      </c>
      <c r="D1473" s="3" t="s">
        <v>6612</v>
      </c>
      <c r="E1473" s="3" t="s">
        <v>6613</v>
      </c>
      <c r="F1473" s="3" t="s">
        <v>1</v>
      </c>
      <c r="G1473" s="7" t="s">
        <v>6614</v>
      </c>
      <c r="H1473" s="4">
        <v>2021</v>
      </c>
      <c r="I1473" s="2">
        <v>2017</v>
      </c>
      <c r="J1473" s="2">
        <f ca="1">YEAR(TODAY())-Table1[[#This Row],[Release_year]]</f>
        <v>9</v>
      </c>
      <c r="K1473" s="2" t="s">
        <v>7</v>
      </c>
      <c r="L1473" s="2" t="str">
        <f>_xlfn.XLOOKUP(Table1[[#This Row],[Rating]],Ratings!A$2:A$15,Ratings!B$2:B$15)</f>
        <v>Adult</v>
      </c>
      <c r="M1473" s="2" t="str">
        <f>_xlfn.XLOOKUP(Table1[[#This Row],[Rating Category]],Recommendation!A$2:A$6,Recommendation!B$2:B$6)</f>
        <v>Restricted</v>
      </c>
      <c r="N1473" s="2">
        <v>66</v>
      </c>
      <c r="O1473" s="2" t="str" cm="1">
        <f t="array" ref="O1473">_xlfn.IFS(Table1[[#This Row],[Duration]]&lt;90,"Short",Table1[[#This Row],[Duration]]&lt;180,"Medium",Table1[[#This Row],[Duration]]&lt;=240,"Long",TRUE,"Seasons")</f>
        <v>Short</v>
      </c>
      <c r="P1473" s="3" t="s">
        <v>683</v>
      </c>
    </row>
    <row r="1474" spans="1:16" ht="28">
      <c r="A1474" s="2" t="s">
        <v>6615</v>
      </c>
      <c r="B1474" s="2" t="s">
        <v>0</v>
      </c>
      <c r="C1474" s="3" t="s">
        <v>6616</v>
      </c>
      <c r="D1474" s="3" t="s">
        <v>6617</v>
      </c>
      <c r="E1474" s="3" t="s">
        <v>6618</v>
      </c>
      <c r="F1474" s="3" t="s">
        <v>1</v>
      </c>
      <c r="G1474" s="7" t="s">
        <v>6619</v>
      </c>
      <c r="H1474" s="4">
        <v>2021</v>
      </c>
      <c r="I1474" s="2">
        <v>2019</v>
      </c>
      <c r="J1474" s="2">
        <f ca="1">YEAR(TODAY())-Table1[[#This Row],[Release_year]]</f>
        <v>7</v>
      </c>
      <c r="K1474" s="2" t="s">
        <v>7</v>
      </c>
      <c r="L1474" s="2" t="str">
        <f>_xlfn.XLOOKUP(Table1[[#This Row],[Rating]],Ratings!A$2:A$15,Ratings!B$2:B$15)</f>
        <v>Adult</v>
      </c>
      <c r="M1474" s="2" t="str">
        <f>_xlfn.XLOOKUP(Table1[[#This Row],[Rating Category]],Recommendation!A$2:A$6,Recommendation!B$2:B$6)</f>
        <v>Restricted</v>
      </c>
      <c r="N1474" s="2">
        <v>83</v>
      </c>
      <c r="O1474" s="2" t="str" cm="1">
        <f t="array" ref="O1474">_xlfn.IFS(Table1[[#This Row],[Duration]]&lt;90,"Short",Table1[[#This Row],[Duration]]&lt;180,"Medium",Table1[[#This Row],[Duration]]&lt;=240,"Long",TRUE,"Seasons")</f>
        <v>Short</v>
      </c>
      <c r="P1474" s="3" t="s">
        <v>517</v>
      </c>
    </row>
    <row r="1475" spans="1:16" ht="42">
      <c r="A1475" s="2" t="s">
        <v>6620</v>
      </c>
      <c r="B1475" s="2" t="s">
        <v>0</v>
      </c>
      <c r="C1475" s="3" t="s">
        <v>6621</v>
      </c>
      <c r="D1475" s="3" t="s">
        <v>6622</v>
      </c>
      <c r="E1475" s="3" t="s">
        <v>6623</v>
      </c>
      <c r="F1475" s="3" t="s">
        <v>1</v>
      </c>
      <c r="G1475" s="7" t="s">
        <v>6619</v>
      </c>
      <c r="H1475" s="4">
        <v>2021</v>
      </c>
      <c r="I1475" s="2">
        <v>2017</v>
      </c>
      <c r="J1475" s="2">
        <f ca="1">YEAR(TODAY())-Table1[[#This Row],[Release_year]]</f>
        <v>9</v>
      </c>
      <c r="K1475" s="2" t="s">
        <v>124</v>
      </c>
      <c r="L1475" s="2" t="str">
        <f>_xlfn.XLOOKUP(Table1[[#This Row],[Rating]],Ratings!A$2:A$15,Ratings!B$2:B$15)</f>
        <v>Adult</v>
      </c>
      <c r="M1475" s="2" t="str">
        <f>_xlfn.XLOOKUP(Table1[[#This Row],[Rating Category]],Recommendation!A$2:A$6,Recommendation!B$2:B$6)</f>
        <v>Restricted</v>
      </c>
      <c r="N1475" s="2">
        <v>111</v>
      </c>
      <c r="O1475" s="2" t="str" cm="1">
        <f t="array" ref="O1475">_xlfn.IFS(Table1[[#This Row],[Duration]]&lt;90,"Short",Table1[[#This Row],[Duration]]&lt;180,"Medium",Table1[[#This Row],[Duration]]&lt;=240,"Long",TRUE,"Seasons")</f>
        <v>Medium</v>
      </c>
      <c r="P1475" s="3" t="s">
        <v>517</v>
      </c>
    </row>
    <row r="1476" spans="1:16" ht="56">
      <c r="A1476" s="2" t="s">
        <v>6624</v>
      </c>
      <c r="B1476" s="2" t="s">
        <v>0</v>
      </c>
      <c r="C1476" s="3" t="s">
        <v>6625</v>
      </c>
      <c r="D1476" s="3" t="s">
        <v>6626</v>
      </c>
      <c r="E1476" s="3" t="s">
        <v>6627</v>
      </c>
      <c r="F1476" s="3" t="s">
        <v>1</v>
      </c>
      <c r="G1476" s="7" t="s">
        <v>6628</v>
      </c>
      <c r="H1476" s="4">
        <v>2021</v>
      </c>
      <c r="I1476" s="2">
        <v>2019</v>
      </c>
      <c r="J1476" s="2">
        <f ca="1">YEAR(TODAY())-Table1[[#This Row],[Release_year]]</f>
        <v>7</v>
      </c>
      <c r="K1476" s="2" t="s">
        <v>7</v>
      </c>
      <c r="L1476" s="2" t="str">
        <f>_xlfn.XLOOKUP(Table1[[#This Row],[Rating]],Ratings!A$2:A$15,Ratings!B$2:B$15)</f>
        <v>Adult</v>
      </c>
      <c r="M1476" s="2" t="str">
        <f>_xlfn.XLOOKUP(Table1[[#This Row],[Rating Category]],Recommendation!A$2:A$6,Recommendation!B$2:B$6)</f>
        <v>Restricted</v>
      </c>
      <c r="N1476" s="2">
        <v>90</v>
      </c>
      <c r="O1476" s="2" t="str" cm="1">
        <f t="array" ref="O1476">_xlfn.IFS(Table1[[#This Row],[Duration]]&lt;90,"Short",Table1[[#This Row],[Duration]]&lt;180,"Medium",Table1[[#This Row],[Duration]]&lt;=240,"Long",TRUE,"Seasons")</f>
        <v>Medium</v>
      </c>
      <c r="P1476" s="3" t="s">
        <v>6629</v>
      </c>
    </row>
    <row r="1477" spans="1:16" ht="56">
      <c r="A1477" s="2" t="s">
        <v>6630</v>
      </c>
      <c r="B1477" s="2" t="s">
        <v>0</v>
      </c>
      <c r="C1477" s="3" t="s">
        <v>6631</v>
      </c>
      <c r="D1477" s="3" t="s">
        <v>6632</v>
      </c>
      <c r="E1477" s="3" t="s">
        <v>6633</v>
      </c>
      <c r="F1477" s="3" t="s">
        <v>6634</v>
      </c>
      <c r="G1477" s="7" t="s">
        <v>6628</v>
      </c>
      <c r="H1477" s="4">
        <v>2021</v>
      </c>
      <c r="I1477" s="2">
        <v>2017</v>
      </c>
      <c r="J1477" s="2">
        <f ca="1">YEAR(TODAY())-Table1[[#This Row],[Release_year]]</f>
        <v>9</v>
      </c>
      <c r="K1477" s="2" t="s">
        <v>124</v>
      </c>
      <c r="L1477" s="2" t="str">
        <f>_xlfn.XLOOKUP(Table1[[#This Row],[Rating]],Ratings!A$2:A$15,Ratings!B$2:B$15)</f>
        <v>Adult</v>
      </c>
      <c r="M1477" s="2" t="str">
        <f>_xlfn.XLOOKUP(Table1[[#This Row],[Rating Category]],Recommendation!A$2:A$6,Recommendation!B$2:B$6)</f>
        <v>Restricted</v>
      </c>
      <c r="N1477" s="2">
        <v>121</v>
      </c>
      <c r="O1477" s="2" t="str" cm="1">
        <f t="array" ref="O1477">_xlfn.IFS(Table1[[#This Row],[Duration]]&lt;90,"Short",Table1[[#This Row],[Duration]]&lt;180,"Medium",Table1[[#This Row],[Duration]]&lt;=240,"Long",TRUE,"Seasons")</f>
        <v>Medium</v>
      </c>
      <c r="P1477" s="3" t="s">
        <v>922</v>
      </c>
    </row>
    <row r="1478" spans="1:16" ht="42">
      <c r="A1478" s="2" t="s">
        <v>6635</v>
      </c>
      <c r="B1478" s="2" t="s">
        <v>0</v>
      </c>
      <c r="C1478" s="3" t="s">
        <v>6636</v>
      </c>
      <c r="D1478" s="3" t="s">
        <v>1720</v>
      </c>
      <c r="E1478" s="3" t="s">
        <v>6637</v>
      </c>
      <c r="F1478" s="3" t="s">
        <v>1</v>
      </c>
      <c r="G1478" s="7" t="s">
        <v>6638</v>
      </c>
      <c r="H1478" s="4">
        <v>2021</v>
      </c>
      <c r="I1478" s="2">
        <v>2019</v>
      </c>
      <c r="J1478" s="2">
        <f ca="1">YEAR(TODAY())-Table1[[#This Row],[Release_year]]</f>
        <v>7</v>
      </c>
      <c r="K1478" s="2" t="s">
        <v>124</v>
      </c>
      <c r="L1478" s="2" t="str">
        <f>_xlfn.XLOOKUP(Table1[[#This Row],[Rating]],Ratings!A$2:A$15,Ratings!B$2:B$15)</f>
        <v>Adult</v>
      </c>
      <c r="M1478" s="2" t="str">
        <f>_xlfn.XLOOKUP(Table1[[#This Row],[Rating Category]],Recommendation!A$2:A$6,Recommendation!B$2:B$6)</f>
        <v>Restricted</v>
      </c>
      <c r="N1478" s="2">
        <v>121</v>
      </c>
      <c r="O1478" s="2" t="str" cm="1">
        <f t="array" ref="O1478">_xlfn.IFS(Table1[[#This Row],[Duration]]&lt;90,"Short",Table1[[#This Row],[Duration]]&lt;180,"Medium",Table1[[#This Row],[Duration]]&lt;=240,"Long",TRUE,"Seasons")</f>
        <v>Medium</v>
      </c>
      <c r="P1478" s="3" t="s">
        <v>125</v>
      </c>
    </row>
    <row r="1479" spans="1:16" ht="42">
      <c r="A1479" s="2" t="s">
        <v>6639</v>
      </c>
      <c r="B1479" s="2" t="s">
        <v>0</v>
      </c>
      <c r="C1479" s="3" t="s">
        <v>6640</v>
      </c>
      <c r="D1479" s="3" t="s">
        <v>6641</v>
      </c>
      <c r="E1479" s="3" t="s">
        <v>6642</v>
      </c>
      <c r="F1479" s="3" t="s">
        <v>1</v>
      </c>
      <c r="G1479" s="7" t="s">
        <v>6643</v>
      </c>
      <c r="H1479" s="4">
        <v>2021</v>
      </c>
      <c r="I1479" s="2">
        <v>2020</v>
      </c>
      <c r="J1479" s="2">
        <f ca="1">YEAR(TODAY())-Table1[[#This Row],[Release_year]]</f>
        <v>6</v>
      </c>
      <c r="K1479" s="2" t="s">
        <v>7</v>
      </c>
      <c r="L1479" s="2" t="str">
        <f>_xlfn.XLOOKUP(Table1[[#This Row],[Rating]],Ratings!A$2:A$15,Ratings!B$2:B$15)</f>
        <v>Adult</v>
      </c>
      <c r="M1479" s="2" t="str">
        <f>_xlfn.XLOOKUP(Table1[[#This Row],[Rating Category]],Recommendation!A$2:A$6,Recommendation!B$2:B$6)</f>
        <v>Restricted</v>
      </c>
      <c r="N1479" s="2">
        <v>88</v>
      </c>
      <c r="O1479" s="2" t="str" cm="1">
        <f t="array" ref="O1479">_xlfn.IFS(Table1[[#This Row],[Duration]]&lt;90,"Short",Table1[[#This Row],[Duration]]&lt;180,"Medium",Table1[[#This Row],[Duration]]&lt;=240,"Long",TRUE,"Seasons")</f>
        <v>Short</v>
      </c>
      <c r="P1479" s="3" t="s">
        <v>328</v>
      </c>
    </row>
    <row r="1480" spans="1:16" ht="56">
      <c r="A1480" s="2" t="s">
        <v>6644</v>
      </c>
      <c r="B1480" s="2" t="s">
        <v>0</v>
      </c>
      <c r="C1480" s="3" t="s">
        <v>6645</v>
      </c>
      <c r="D1480" s="3" t="s">
        <v>6646</v>
      </c>
      <c r="E1480" s="3" t="s">
        <v>6647</v>
      </c>
      <c r="F1480" s="3" t="s">
        <v>6648</v>
      </c>
      <c r="G1480" s="7" t="s">
        <v>6643</v>
      </c>
      <c r="H1480" s="4">
        <v>2021</v>
      </c>
      <c r="I1480" s="2">
        <v>2017</v>
      </c>
      <c r="J1480" s="2">
        <f ca="1">YEAR(TODAY())-Table1[[#This Row],[Release_year]]</f>
        <v>9</v>
      </c>
      <c r="K1480" s="2" t="s">
        <v>124</v>
      </c>
      <c r="L1480" s="2" t="str">
        <f>_xlfn.XLOOKUP(Table1[[#This Row],[Rating]],Ratings!A$2:A$15,Ratings!B$2:B$15)</f>
        <v>Adult</v>
      </c>
      <c r="M1480" s="2" t="str">
        <f>_xlfn.XLOOKUP(Table1[[#This Row],[Rating Category]],Recommendation!A$2:A$6,Recommendation!B$2:B$6)</f>
        <v>Restricted</v>
      </c>
      <c r="N1480" s="2">
        <v>107</v>
      </c>
      <c r="O1480" s="2" t="str" cm="1">
        <f t="array" ref="O1480">_xlfn.IFS(Table1[[#This Row],[Duration]]&lt;90,"Short",Table1[[#This Row],[Duration]]&lt;180,"Medium",Table1[[#This Row],[Duration]]&lt;=240,"Long",TRUE,"Seasons")</f>
        <v>Medium</v>
      </c>
      <c r="P1480" s="3" t="s">
        <v>269</v>
      </c>
    </row>
    <row r="1481" spans="1:16" ht="56">
      <c r="A1481" s="2" t="s">
        <v>6650</v>
      </c>
      <c r="B1481" s="2" t="s">
        <v>0</v>
      </c>
      <c r="C1481" s="3" t="s">
        <v>6651</v>
      </c>
      <c r="D1481" s="3" t="s">
        <v>6652</v>
      </c>
      <c r="E1481" s="3" t="s">
        <v>6653</v>
      </c>
      <c r="F1481" s="3" t="s">
        <v>139</v>
      </c>
      <c r="G1481" s="7" t="s">
        <v>6649</v>
      </c>
      <c r="H1481" s="4">
        <v>2021</v>
      </c>
      <c r="I1481" s="2">
        <v>2019</v>
      </c>
      <c r="J1481" s="2">
        <f ca="1">YEAR(TODAY())-Table1[[#This Row],[Release_year]]</f>
        <v>7</v>
      </c>
      <c r="K1481" s="2" t="s">
        <v>45</v>
      </c>
      <c r="L1481" s="2" t="str">
        <f>_xlfn.XLOOKUP(Table1[[#This Row],[Rating]],Ratings!A$2:A$15,Ratings!B$2:B$15)</f>
        <v>Family</v>
      </c>
      <c r="M1481" s="2" t="str">
        <f>_xlfn.XLOOKUP(Table1[[#This Row],[Rating Category]],Recommendation!A$2:A$6,Recommendation!B$2:B$6)</f>
        <v>Guidance</v>
      </c>
      <c r="N1481" s="2">
        <v>91</v>
      </c>
      <c r="O1481" s="2" t="str" cm="1">
        <f t="array" ref="O1481">_xlfn.IFS(Table1[[#This Row],[Duration]]&lt;90,"Short",Table1[[#This Row],[Duration]]&lt;180,"Medium",Table1[[#This Row],[Duration]]&lt;=240,"Long",TRUE,"Seasons")</f>
        <v>Medium</v>
      </c>
      <c r="P1481" s="3" t="s">
        <v>6654</v>
      </c>
    </row>
    <row r="1482" spans="1:16" ht="56">
      <c r="A1482" s="2" t="s">
        <v>6655</v>
      </c>
      <c r="B1482" s="2" t="s">
        <v>0</v>
      </c>
      <c r="C1482" s="3" t="s">
        <v>6656</v>
      </c>
      <c r="D1482" s="3" t="s">
        <v>6657</v>
      </c>
      <c r="E1482" s="3" t="s">
        <v>6658</v>
      </c>
      <c r="F1482" s="3" t="s">
        <v>13</v>
      </c>
      <c r="G1482" s="7" t="s">
        <v>6659</v>
      </c>
      <c r="H1482" s="4">
        <v>2021</v>
      </c>
      <c r="I1482" s="2">
        <v>1990</v>
      </c>
      <c r="J1482" s="2">
        <f ca="1">YEAR(TODAY())-Table1[[#This Row],[Release_year]]</f>
        <v>36</v>
      </c>
      <c r="K1482" s="2" t="s">
        <v>29</v>
      </c>
      <c r="L1482" s="2" t="str">
        <f>_xlfn.XLOOKUP(Table1[[#This Row],[Rating]],Ratings!A$2:A$15,Ratings!B$2:B$15)</f>
        <v>Teen</v>
      </c>
      <c r="M1482" s="2" t="str">
        <f>_xlfn.XLOOKUP(Table1[[#This Row],[Rating Category]],Recommendation!A$2:A$6,Recommendation!B$2:B$6)</f>
        <v>Guidance</v>
      </c>
      <c r="N1482" s="2">
        <v>174</v>
      </c>
      <c r="O1482" s="2" t="str" cm="1">
        <f t="array" ref="O1482">_xlfn.IFS(Table1[[#This Row],[Duration]]&lt;90,"Short",Table1[[#This Row],[Duration]]&lt;180,"Medium",Table1[[#This Row],[Duration]]&lt;=240,"Long",TRUE,"Seasons")</f>
        <v>Medium</v>
      </c>
      <c r="P1482" s="3" t="s">
        <v>43</v>
      </c>
    </row>
    <row r="1483" spans="1:16" ht="70">
      <c r="A1483" s="2" t="s">
        <v>6660</v>
      </c>
      <c r="B1483" s="2" t="s">
        <v>0</v>
      </c>
      <c r="C1483" s="3" t="s">
        <v>6661</v>
      </c>
      <c r="D1483" s="3" t="s">
        <v>6662</v>
      </c>
      <c r="E1483" s="3" t="s">
        <v>6663</v>
      </c>
      <c r="F1483" s="3" t="s">
        <v>3216</v>
      </c>
      <c r="G1483" s="7" t="s">
        <v>6659</v>
      </c>
      <c r="H1483" s="4">
        <v>2021</v>
      </c>
      <c r="I1483" s="2">
        <v>2015</v>
      </c>
      <c r="J1483" s="2">
        <f ca="1">YEAR(TODAY())-Table1[[#This Row],[Release_year]]</f>
        <v>11</v>
      </c>
      <c r="K1483" s="2" t="s">
        <v>29</v>
      </c>
      <c r="L1483" s="2" t="str">
        <f>_xlfn.XLOOKUP(Table1[[#This Row],[Rating]],Ratings!A$2:A$15,Ratings!B$2:B$15)</f>
        <v>Teen</v>
      </c>
      <c r="M1483" s="2" t="str">
        <f>_xlfn.XLOOKUP(Table1[[#This Row],[Rating Category]],Recommendation!A$2:A$6,Recommendation!B$2:B$6)</f>
        <v>Guidance</v>
      </c>
      <c r="N1483" s="2">
        <v>155</v>
      </c>
      <c r="O1483" s="2" t="str" cm="1">
        <f t="array" ref="O1483">_xlfn.IFS(Table1[[#This Row],[Duration]]&lt;90,"Short",Table1[[#This Row],[Duration]]&lt;180,"Medium",Table1[[#This Row],[Duration]]&lt;=240,"Long",TRUE,"Seasons")</f>
        <v>Medium</v>
      </c>
      <c r="P1483" s="3" t="s">
        <v>90</v>
      </c>
    </row>
    <row r="1484" spans="1:16" ht="42">
      <c r="A1484" s="2" t="s">
        <v>6664</v>
      </c>
      <c r="B1484" s="2" t="s">
        <v>0</v>
      </c>
      <c r="C1484" s="3" t="s">
        <v>6665</v>
      </c>
      <c r="D1484" s="3" t="s">
        <v>990</v>
      </c>
      <c r="E1484" s="3" t="s">
        <v>6666</v>
      </c>
      <c r="F1484" s="3" t="s">
        <v>13</v>
      </c>
      <c r="G1484" s="7" t="s">
        <v>6659</v>
      </c>
      <c r="H1484" s="4">
        <v>2021</v>
      </c>
      <c r="I1484" s="2">
        <v>2012</v>
      </c>
      <c r="J1484" s="2">
        <f ca="1">YEAR(TODAY())-Table1[[#This Row],[Release_year]]</f>
        <v>14</v>
      </c>
      <c r="K1484" s="2" t="s">
        <v>87</v>
      </c>
      <c r="L1484" s="2" t="str">
        <f>_xlfn.XLOOKUP(Table1[[#This Row],[Rating]],Ratings!A$2:A$15,Ratings!B$2:B$15)</f>
        <v>Kids</v>
      </c>
      <c r="M1484" s="2" t="str">
        <f>_xlfn.XLOOKUP(Table1[[#This Row],[Rating Category]],Recommendation!A$2:A$6,Recommendation!B$2:B$6)</f>
        <v>Safe</v>
      </c>
      <c r="N1484" s="2">
        <v>87</v>
      </c>
      <c r="O1484" s="2" t="str" cm="1">
        <f t="array" ref="O1484">_xlfn.IFS(Table1[[#This Row],[Duration]]&lt;90,"Short",Table1[[#This Row],[Duration]]&lt;180,"Medium",Table1[[#This Row],[Duration]]&lt;=240,"Long",TRUE,"Seasons")</f>
        <v>Short</v>
      </c>
      <c r="P1484" s="3" t="s">
        <v>17</v>
      </c>
    </row>
    <row r="1485" spans="1:16" ht="14">
      <c r="A1485" s="2" t="s">
        <v>6667</v>
      </c>
      <c r="B1485" s="2" t="s">
        <v>0</v>
      </c>
      <c r="C1485" s="3" t="s">
        <v>6668</v>
      </c>
      <c r="D1485" s="3" t="s">
        <v>6669</v>
      </c>
      <c r="E1485" s="3" t="s">
        <v>6670</v>
      </c>
      <c r="F1485" s="3" t="s">
        <v>1409</v>
      </c>
      <c r="G1485" s="7" t="s">
        <v>6659</v>
      </c>
      <c r="H1485" s="4">
        <v>2021</v>
      </c>
      <c r="I1485" s="2">
        <v>2020</v>
      </c>
      <c r="J1485" s="2">
        <f ca="1">YEAR(TODAY())-Table1[[#This Row],[Release_year]]</f>
        <v>6</v>
      </c>
      <c r="K1485" s="2" t="s">
        <v>7</v>
      </c>
      <c r="L1485" s="2" t="str">
        <f>_xlfn.XLOOKUP(Table1[[#This Row],[Rating]],Ratings!A$2:A$15,Ratings!B$2:B$15)</f>
        <v>Adult</v>
      </c>
      <c r="M1485" s="2" t="str">
        <f>_xlfn.XLOOKUP(Table1[[#This Row],[Rating Category]],Recommendation!A$2:A$6,Recommendation!B$2:B$6)</f>
        <v>Restricted</v>
      </c>
      <c r="N1485" s="2">
        <v>77</v>
      </c>
      <c r="O1485" s="2" t="str" cm="1">
        <f t="array" ref="O1485">_xlfn.IFS(Table1[[#This Row],[Duration]]&lt;90,"Short",Table1[[#This Row],[Duration]]&lt;180,"Medium",Table1[[#This Row],[Duration]]&lt;=240,"Long",TRUE,"Seasons")</f>
        <v>Short</v>
      </c>
      <c r="P1485" s="3" t="s">
        <v>683</v>
      </c>
    </row>
    <row r="1486" spans="1:16" ht="42">
      <c r="A1486" s="2" t="s">
        <v>6671</v>
      </c>
      <c r="B1486" s="2" t="s">
        <v>0</v>
      </c>
      <c r="C1486" s="3" t="s">
        <v>6672</v>
      </c>
      <c r="D1486" s="3" t="s">
        <v>6673</v>
      </c>
      <c r="E1486" s="3" t="s">
        <v>6674</v>
      </c>
      <c r="F1486" s="3" t="s">
        <v>3216</v>
      </c>
      <c r="G1486" s="7" t="s">
        <v>6659</v>
      </c>
      <c r="H1486" s="4">
        <v>2021</v>
      </c>
      <c r="I1486" s="2">
        <v>2008</v>
      </c>
      <c r="J1486" s="2">
        <f ca="1">YEAR(TODAY())-Table1[[#This Row],[Release_year]]</f>
        <v>18</v>
      </c>
      <c r="K1486" s="2" t="s">
        <v>29</v>
      </c>
      <c r="L1486" s="2" t="str">
        <f>_xlfn.XLOOKUP(Table1[[#This Row],[Rating]],Ratings!A$2:A$15,Ratings!B$2:B$15)</f>
        <v>Teen</v>
      </c>
      <c r="M1486" s="2" t="str">
        <f>_xlfn.XLOOKUP(Table1[[#This Row],[Rating Category]],Recommendation!A$2:A$6,Recommendation!B$2:B$6)</f>
        <v>Guidance</v>
      </c>
      <c r="N1486" s="2">
        <v>142</v>
      </c>
      <c r="O1486" s="2" t="str" cm="1">
        <f t="array" ref="O1486">_xlfn.IFS(Table1[[#This Row],[Duration]]&lt;90,"Short",Table1[[#This Row],[Duration]]&lt;180,"Medium",Table1[[#This Row],[Duration]]&lt;=240,"Long",TRUE,"Seasons")</f>
        <v>Medium</v>
      </c>
      <c r="P1486" s="3" t="s">
        <v>192</v>
      </c>
    </row>
    <row r="1487" spans="1:16" ht="70">
      <c r="A1487" s="2" t="s">
        <v>6675</v>
      </c>
      <c r="B1487" s="2" t="s">
        <v>0</v>
      </c>
      <c r="C1487" s="3" t="s">
        <v>6676</v>
      </c>
      <c r="D1487" s="3" t="s">
        <v>6677</v>
      </c>
      <c r="E1487" s="3" t="s">
        <v>6678</v>
      </c>
      <c r="F1487" s="3" t="s">
        <v>13</v>
      </c>
      <c r="G1487" s="7" t="s">
        <v>6659</v>
      </c>
      <c r="H1487" s="4">
        <v>2021</v>
      </c>
      <c r="I1487" s="2">
        <v>1984</v>
      </c>
      <c r="J1487" s="2">
        <f ca="1">YEAR(TODAY())-Table1[[#This Row],[Release_year]]</f>
        <v>42</v>
      </c>
      <c r="K1487" s="2" t="s">
        <v>29</v>
      </c>
      <c r="L1487" s="2" t="str">
        <f>_xlfn.XLOOKUP(Table1[[#This Row],[Rating]],Ratings!A$2:A$15,Ratings!B$2:B$15)</f>
        <v>Teen</v>
      </c>
      <c r="M1487" s="2" t="str">
        <f>_xlfn.XLOOKUP(Table1[[#This Row],[Rating Category]],Recommendation!A$2:A$6,Recommendation!B$2:B$6)</f>
        <v>Guidance</v>
      </c>
      <c r="N1487" s="2">
        <v>170</v>
      </c>
      <c r="O1487" s="2" t="str" cm="1">
        <f t="array" ref="O1487">_xlfn.IFS(Table1[[#This Row],[Duration]]&lt;90,"Short",Table1[[#This Row],[Duration]]&lt;180,"Medium",Table1[[#This Row],[Duration]]&lt;=240,"Long",TRUE,"Seasons")</f>
        <v>Medium</v>
      </c>
      <c r="P1487" s="3" t="s">
        <v>90</v>
      </c>
    </row>
    <row r="1488" spans="1:16" ht="42">
      <c r="A1488" s="2" t="s">
        <v>6679</v>
      </c>
      <c r="B1488" s="2" t="s">
        <v>0</v>
      </c>
      <c r="C1488" s="3" t="s">
        <v>6680</v>
      </c>
      <c r="D1488" s="3" t="s">
        <v>6681</v>
      </c>
      <c r="E1488" s="3" t="s">
        <v>6682</v>
      </c>
      <c r="F1488" s="3" t="s">
        <v>13</v>
      </c>
      <c r="G1488" s="7" t="s">
        <v>6659</v>
      </c>
      <c r="H1488" s="4">
        <v>2021</v>
      </c>
      <c r="I1488" s="2">
        <v>1998</v>
      </c>
      <c r="J1488" s="2">
        <f ca="1">YEAR(TODAY())-Table1[[#This Row],[Release_year]]</f>
        <v>28</v>
      </c>
      <c r="K1488" s="2" t="s">
        <v>29</v>
      </c>
      <c r="L1488" s="2" t="str">
        <f>_xlfn.XLOOKUP(Table1[[#This Row],[Rating]],Ratings!A$2:A$15,Ratings!B$2:B$15)</f>
        <v>Teen</v>
      </c>
      <c r="M1488" s="2" t="str">
        <f>_xlfn.XLOOKUP(Table1[[#This Row],[Rating Category]],Recommendation!A$2:A$6,Recommendation!B$2:B$6)</f>
        <v>Guidance</v>
      </c>
      <c r="N1488" s="2">
        <v>165</v>
      </c>
      <c r="O1488" s="2" t="str" cm="1">
        <f t="array" ref="O1488">_xlfn.IFS(Table1[[#This Row],[Duration]]&lt;90,"Short",Table1[[#This Row],[Duration]]&lt;180,"Medium",Table1[[#This Row],[Duration]]&lt;=240,"Long",TRUE,"Seasons")</f>
        <v>Medium</v>
      </c>
      <c r="P1488" s="3" t="s">
        <v>192</v>
      </c>
    </row>
    <row r="1489" spans="1:16" ht="70">
      <c r="A1489" s="2" t="s">
        <v>6683</v>
      </c>
      <c r="B1489" s="2" t="s">
        <v>0</v>
      </c>
      <c r="C1489" s="3" t="s">
        <v>6684</v>
      </c>
      <c r="D1489" s="3" t="s">
        <v>6685</v>
      </c>
      <c r="E1489" s="3" t="s">
        <v>6686</v>
      </c>
      <c r="F1489" s="3" t="s">
        <v>13</v>
      </c>
      <c r="G1489" s="7" t="s">
        <v>6659</v>
      </c>
      <c r="H1489" s="4">
        <v>2021</v>
      </c>
      <c r="I1489" s="2">
        <v>1980</v>
      </c>
      <c r="J1489" s="2">
        <f ca="1">YEAR(TODAY())-Table1[[#This Row],[Release_year]]</f>
        <v>46</v>
      </c>
      <c r="K1489" s="2" t="s">
        <v>29</v>
      </c>
      <c r="L1489" s="2" t="str">
        <f>_xlfn.XLOOKUP(Table1[[#This Row],[Rating]],Ratings!A$2:A$15,Ratings!B$2:B$15)</f>
        <v>Teen</v>
      </c>
      <c r="M1489" s="2" t="str">
        <f>_xlfn.XLOOKUP(Table1[[#This Row],[Rating Category]],Recommendation!A$2:A$6,Recommendation!B$2:B$6)</f>
        <v>Guidance</v>
      </c>
      <c r="N1489" s="2">
        <v>161</v>
      </c>
      <c r="O1489" s="2" t="str" cm="1">
        <f t="array" ref="O1489">_xlfn.IFS(Table1[[#This Row],[Duration]]&lt;90,"Short",Table1[[#This Row],[Duration]]&lt;180,"Medium",Table1[[#This Row],[Duration]]&lt;=240,"Long",TRUE,"Seasons")</f>
        <v>Medium</v>
      </c>
      <c r="P1489" s="3" t="s">
        <v>90</v>
      </c>
    </row>
    <row r="1490" spans="1:16" ht="42">
      <c r="A1490" s="2" t="s">
        <v>6687</v>
      </c>
      <c r="B1490" s="2" t="s">
        <v>0</v>
      </c>
      <c r="C1490" s="3" t="s">
        <v>6688</v>
      </c>
      <c r="D1490" s="3" t="s">
        <v>6689</v>
      </c>
      <c r="E1490" s="3" t="s">
        <v>6690</v>
      </c>
      <c r="F1490" s="3" t="s">
        <v>13</v>
      </c>
      <c r="G1490" s="7" t="s">
        <v>6659</v>
      </c>
      <c r="H1490" s="4">
        <v>2021</v>
      </c>
      <c r="I1490" s="2">
        <v>2013</v>
      </c>
      <c r="J1490" s="2">
        <f ca="1">YEAR(TODAY())-Table1[[#This Row],[Release_year]]</f>
        <v>13</v>
      </c>
      <c r="K1490" s="2" t="s">
        <v>29</v>
      </c>
      <c r="L1490" s="2" t="str">
        <f>_xlfn.XLOOKUP(Table1[[#This Row],[Rating]],Ratings!A$2:A$15,Ratings!B$2:B$15)</f>
        <v>Teen</v>
      </c>
      <c r="M1490" s="2" t="str">
        <f>_xlfn.XLOOKUP(Table1[[#This Row],[Rating Category]],Recommendation!A$2:A$6,Recommendation!B$2:B$6)</f>
        <v>Guidance</v>
      </c>
      <c r="N1490" s="2">
        <v>144</v>
      </c>
      <c r="O1490" s="2" t="str" cm="1">
        <f t="array" ref="O1490">_xlfn.IFS(Table1[[#This Row],[Duration]]&lt;90,"Short",Table1[[#This Row],[Duration]]&lt;180,"Medium",Table1[[#This Row],[Duration]]&lt;=240,"Long",TRUE,"Seasons")</f>
        <v>Medium</v>
      </c>
      <c r="P1490" s="3" t="s">
        <v>192</v>
      </c>
    </row>
    <row r="1491" spans="1:16" ht="70">
      <c r="A1491" s="2" t="s">
        <v>6691</v>
      </c>
      <c r="B1491" s="2" t="s">
        <v>0</v>
      </c>
      <c r="C1491" s="3" t="s">
        <v>6692</v>
      </c>
      <c r="D1491" s="3" t="s">
        <v>6681</v>
      </c>
      <c r="E1491" s="3" t="s">
        <v>6693</v>
      </c>
      <c r="F1491" s="3" t="s">
        <v>13</v>
      </c>
      <c r="G1491" s="7" t="s">
        <v>6659</v>
      </c>
      <c r="H1491" s="4">
        <v>2021</v>
      </c>
      <c r="I1491" s="2">
        <v>1993</v>
      </c>
      <c r="J1491" s="2">
        <f ca="1">YEAR(TODAY())-Table1[[#This Row],[Release_year]]</f>
        <v>33</v>
      </c>
      <c r="K1491" s="2" t="s">
        <v>29</v>
      </c>
      <c r="L1491" s="2" t="str">
        <f>_xlfn.XLOOKUP(Table1[[#This Row],[Rating]],Ratings!A$2:A$15,Ratings!B$2:B$15)</f>
        <v>Teen</v>
      </c>
      <c r="M1491" s="2" t="str">
        <f>_xlfn.XLOOKUP(Table1[[#This Row],[Rating Category]],Recommendation!A$2:A$6,Recommendation!B$2:B$6)</f>
        <v>Guidance</v>
      </c>
      <c r="N1491" s="2">
        <v>149</v>
      </c>
      <c r="O1491" s="2" t="str" cm="1">
        <f t="array" ref="O1491">_xlfn.IFS(Table1[[#This Row],[Duration]]&lt;90,"Short",Table1[[#This Row],[Duration]]&lt;180,"Medium",Table1[[#This Row],[Duration]]&lt;=240,"Long",TRUE,"Seasons")</f>
        <v>Medium</v>
      </c>
      <c r="P1491" s="3" t="s">
        <v>90</v>
      </c>
    </row>
    <row r="1492" spans="1:16" ht="42">
      <c r="A1492" s="2" t="s">
        <v>6694</v>
      </c>
      <c r="B1492" s="2" t="s">
        <v>0</v>
      </c>
      <c r="C1492" s="3" t="s">
        <v>6695</v>
      </c>
      <c r="D1492" s="3" t="s">
        <v>1180</v>
      </c>
      <c r="E1492" s="3" t="s">
        <v>6696</v>
      </c>
      <c r="F1492" s="3" t="s">
        <v>13</v>
      </c>
      <c r="G1492" s="7" t="s">
        <v>6659</v>
      </c>
      <c r="H1492" s="4">
        <v>2021</v>
      </c>
      <c r="I1492" s="2">
        <v>2014</v>
      </c>
      <c r="J1492" s="2">
        <f ca="1">YEAR(TODAY())-Table1[[#This Row],[Release_year]]</f>
        <v>12</v>
      </c>
      <c r="K1492" s="2" t="s">
        <v>29</v>
      </c>
      <c r="L1492" s="2" t="str">
        <f>_xlfn.XLOOKUP(Table1[[#This Row],[Rating]],Ratings!A$2:A$15,Ratings!B$2:B$15)</f>
        <v>Teen</v>
      </c>
      <c r="M1492" s="2" t="str">
        <f>_xlfn.XLOOKUP(Table1[[#This Row],[Rating Category]],Recommendation!A$2:A$6,Recommendation!B$2:B$6)</f>
        <v>Guidance</v>
      </c>
      <c r="N1492" s="2">
        <v>135</v>
      </c>
      <c r="O1492" s="2" t="str" cm="1">
        <f t="array" ref="O1492">_xlfn.IFS(Table1[[#This Row],[Duration]]&lt;90,"Short",Table1[[#This Row],[Duration]]&lt;180,"Medium",Table1[[#This Row],[Duration]]&lt;=240,"Long",TRUE,"Seasons")</f>
        <v>Medium</v>
      </c>
      <c r="P1492" s="3" t="s">
        <v>192</v>
      </c>
    </row>
    <row r="1493" spans="1:16" ht="56">
      <c r="A1493" s="2" t="s">
        <v>6697</v>
      </c>
      <c r="B1493" s="2" t="s">
        <v>0</v>
      </c>
      <c r="C1493" s="3" t="s">
        <v>6698</v>
      </c>
      <c r="D1493" s="3" t="s">
        <v>6699</v>
      </c>
      <c r="E1493" s="3" t="s">
        <v>6700</v>
      </c>
      <c r="F1493" s="3" t="s">
        <v>13</v>
      </c>
      <c r="G1493" s="7" t="s">
        <v>6659</v>
      </c>
      <c r="H1493" s="4">
        <v>2021</v>
      </c>
      <c r="I1493" s="2">
        <v>2014</v>
      </c>
      <c r="J1493" s="2">
        <f ca="1">YEAR(TODAY())-Table1[[#This Row],[Release_year]]</f>
        <v>12</v>
      </c>
      <c r="K1493" s="2" t="s">
        <v>29</v>
      </c>
      <c r="L1493" s="2" t="str">
        <f>_xlfn.XLOOKUP(Table1[[#This Row],[Rating]],Ratings!A$2:A$15,Ratings!B$2:B$15)</f>
        <v>Teen</v>
      </c>
      <c r="M1493" s="2" t="str">
        <f>_xlfn.XLOOKUP(Table1[[#This Row],[Rating Category]],Recommendation!A$2:A$6,Recommendation!B$2:B$6)</f>
        <v>Guidance</v>
      </c>
      <c r="N1493" s="2">
        <v>131</v>
      </c>
      <c r="O1493" s="2" t="str" cm="1">
        <f t="array" ref="O1493">_xlfn.IFS(Table1[[#This Row],[Duration]]&lt;90,"Short",Table1[[#This Row],[Duration]]&lt;180,"Medium",Table1[[#This Row],[Duration]]&lt;=240,"Long",TRUE,"Seasons")</f>
        <v>Medium</v>
      </c>
      <c r="P1493" s="3" t="s">
        <v>63</v>
      </c>
    </row>
    <row r="1494" spans="1:16" ht="42">
      <c r="A1494" s="2" t="s">
        <v>6701</v>
      </c>
      <c r="B1494" s="2" t="s">
        <v>0</v>
      </c>
      <c r="C1494" s="3" t="s">
        <v>6702</v>
      </c>
      <c r="D1494" s="3" t="s">
        <v>6703</v>
      </c>
      <c r="E1494" s="3" t="s">
        <v>6704</v>
      </c>
      <c r="F1494" s="3" t="s">
        <v>13</v>
      </c>
      <c r="G1494" s="7" t="s">
        <v>6659</v>
      </c>
      <c r="H1494" s="4">
        <v>2021</v>
      </c>
      <c r="I1494" s="2">
        <v>2005</v>
      </c>
      <c r="J1494" s="2">
        <f ca="1">YEAR(TODAY())-Table1[[#This Row],[Release_year]]</f>
        <v>21</v>
      </c>
      <c r="K1494" s="2" t="s">
        <v>29</v>
      </c>
      <c r="L1494" s="2" t="str">
        <f>_xlfn.XLOOKUP(Table1[[#This Row],[Rating]],Ratings!A$2:A$15,Ratings!B$2:B$15)</f>
        <v>Teen</v>
      </c>
      <c r="M1494" s="2" t="str">
        <f>_xlfn.XLOOKUP(Table1[[#This Row],[Rating Category]],Recommendation!A$2:A$6,Recommendation!B$2:B$6)</f>
        <v>Guidance</v>
      </c>
      <c r="N1494" s="2">
        <v>126</v>
      </c>
      <c r="O1494" s="2" t="str" cm="1">
        <f t="array" ref="O1494">_xlfn.IFS(Table1[[#This Row],[Duration]]&lt;90,"Short",Table1[[#This Row],[Duration]]&lt;180,"Medium",Table1[[#This Row],[Duration]]&lt;=240,"Long",TRUE,"Seasons")</f>
        <v>Medium</v>
      </c>
      <c r="P1494" s="3" t="s">
        <v>622</v>
      </c>
    </row>
    <row r="1495" spans="1:16" ht="56">
      <c r="A1495" s="2" t="s">
        <v>6705</v>
      </c>
      <c r="B1495" s="2" t="s">
        <v>0</v>
      </c>
      <c r="C1495" s="3" t="s">
        <v>6706</v>
      </c>
      <c r="D1495" s="3" t="s">
        <v>6707</v>
      </c>
      <c r="E1495" s="3" t="s">
        <v>6708</v>
      </c>
      <c r="F1495" s="3" t="s">
        <v>13</v>
      </c>
      <c r="G1495" s="7" t="s">
        <v>6659</v>
      </c>
      <c r="H1495" s="4">
        <v>2021</v>
      </c>
      <c r="I1495" s="2">
        <v>2006</v>
      </c>
      <c r="J1495" s="2">
        <f ca="1">YEAR(TODAY())-Table1[[#This Row],[Release_year]]</f>
        <v>20</v>
      </c>
      <c r="K1495" s="2" t="s">
        <v>29</v>
      </c>
      <c r="L1495" s="2" t="str">
        <f>_xlfn.XLOOKUP(Table1[[#This Row],[Rating]],Ratings!A$2:A$15,Ratings!B$2:B$15)</f>
        <v>Teen</v>
      </c>
      <c r="M1495" s="2" t="str">
        <f>_xlfn.XLOOKUP(Table1[[#This Row],[Rating Category]],Recommendation!A$2:A$6,Recommendation!B$2:B$6)</f>
        <v>Guidance</v>
      </c>
      <c r="N1495" s="2">
        <v>192</v>
      </c>
      <c r="O1495" s="2" t="str" cm="1">
        <f t="array" ref="O1495">_xlfn.IFS(Table1[[#This Row],[Duration]]&lt;90,"Short",Table1[[#This Row],[Duration]]&lt;180,"Medium",Table1[[#This Row],[Duration]]&lt;=240,"Long",TRUE,"Seasons")</f>
        <v>Long</v>
      </c>
      <c r="P1495" s="3" t="s">
        <v>218</v>
      </c>
    </row>
    <row r="1496" spans="1:16" ht="42">
      <c r="A1496" s="2" t="s">
        <v>6709</v>
      </c>
      <c r="B1496" s="2" t="s">
        <v>0</v>
      </c>
      <c r="C1496" s="3" t="s">
        <v>6710</v>
      </c>
      <c r="D1496" s="3" t="s">
        <v>6707</v>
      </c>
      <c r="E1496" s="3" t="s">
        <v>6711</v>
      </c>
      <c r="F1496" s="3" t="s">
        <v>13</v>
      </c>
      <c r="G1496" s="7" t="s">
        <v>6659</v>
      </c>
      <c r="H1496" s="4">
        <v>2021</v>
      </c>
      <c r="I1496" s="2">
        <v>2001</v>
      </c>
      <c r="J1496" s="2">
        <f ca="1">YEAR(TODAY())-Table1[[#This Row],[Release_year]]</f>
        <v>25</v>
      </c>
      <c r="K1496" s="2" t="s">
        <v>29</v>
      </c>
      <c r="L1496" s="2" t="str">
        <f>_xlfn.XLOOKUP(Table1[[#This Row],[Rating]],Ratings!A$2:A$15,Ratings!B$2:B$15)</f>
        <v>Teen</v>
      </c>
      <c r="M1496" s="2" t="str">
        <f>_xlfn.XLOOKUP(Table1[[#This Row],[Rating Category]],Recommendation!A$2:A$6,Recommendation!B$2:B$6)</f>
        <v>Guidance</v>
      </c>
      <c r="N1496" s="2">
        <v>209</v>
      </c>
      <c r="O1496" s="2" t="str" cm="1">
        <f t="array" ref="O1496">_xlfn.IFS(Table1[[#This Row],[Duration]]&lt;90,"Short",Table1[[#This Row],[Duration]]&lt;180,"Medium",Table1[[#This Row],[Duration]]&lt;=240,"Long",TRUE,"Seasons")</f>
        <v>Long</v>
      </c>
      <c r="P1496" s="3" t="s">
        <v>43</v>
      </c>
    </row>
    <row r="1497" spans="1:16" ht="42">
      <c r="A1497" s="2" t="s">
        <v>6712</v>
      </c>
      <c r="B1497" s="2" t="s">
        <v>0</v>
      </c>
      <c r="C1497" s="3" t="s">
        <v>6713</v>
      </c>
      <c r="D1497" s="3" t="s">
        <v>6714</v>
      </c>
      <c r="E1497" s="3" t="s">
        <v>6715</v>
      </c>
      <c r="F1497" s="3" t="s">
        <v>13</v>
      </c>
      <c r="G1497" s="7" t="s">
        <v>6659</v>
      </c>
      <c r="H1497" s="4">
        <v>2021</v>
      </c>
      <c r="I1497" s="2">
        <v>2003</v>
      </c>
      <c r="J1497" s="2">
        <f ca="1">YEAR(TODAY())-Table1[[#This Row],[Release_year]]</f>
        <v>23</v>
      </c>
      <c r="K1497" s="2" t="s">
        <v>29</v>
      </c>
      <c r="L1497" s="2" t="str">
        <f>_xlfn.XLOOKUP(Table1[[#This Row],[Rating]],Ratings!A$2:A$15,Ratings!B$2:B$15)</f>
        <v>Teen</v>
      </c>
      <c r="M1497" s="2" t="str">
        <f>_xlfn.XLOOKUP(Table1[[#This Row],[Rating Category]],Recommendation!A$2:A$6,Recommendation!B$2:B$6)</f>
        <v>Guidance</v>
      </c>
      <c r="N1497" s="2">
        <v>187</v>
      </c>
      <c r="O1497" s="2" t="str" cm="1">
        <f t="array" ref="O1497">_xlfn.IFS(Table1[[#This Row],[Duration]]&lt;90,"Short",Table1[[#This Row],[Duration]]&lt;180,"Medium",Table1[[#This Row],[Duration]]&lt;=240,"Long",TRUE,"Seasons")</f>
        <v>Long</v>
      </c>
      <c r="P1497" s="3" t="s">
        <v>192</v>
      </c>
    </row>
    <row r="1498" spans="1:16" ht="42">
      <c r="A1498" s="2" t="s">
        <v>6716</v>
      </c>
      <c r="B1498" s="2" t="s">
        <v>0</v>
      </c>
      <c r="C1498" s="3" t="s">
        <v>6717</v>
      </c>
      <c r="D1498" s="3" t="s">
        <v>6718</v>
      </c>
      <c r="E1498" s="3" t="s">
        <v>6719</v>
      </c>
      <c r="F1498" s="3" t="s">
        <v>13</v>
      </c>
      <c r="G1498" s="7" t="s">
        <v>6659</v>
      </c>
      <c r="H1498" s="4">
        <v>2021</v>
      </c>
      <c r="I1498" s="2">
        <v>2016</v>
      </c>
      <c r="J1498" s="2">
        <f ca="1">YEAR(TODAY())-Table1[[#This Row],[Release_year]]</f>
        <v>10</v>
      </c>
      <c r="K1498" s="2" t="s">
        <v>29</v>
      </c>
      <c r="L1498" s="2" t="str">
        <f>_xlfn.XLOOKUP(Table1[[#This Row],[Rating]],Ratings!A$2:A$15,Ratings!B$2:B$15)</f>
        <v>Teen</v>
      </c>
      <c r="M1498" s="2" t="str">
        <f>_xlfn.XLOOKUP(Table1[[#This Row],[Rating Category]],Recommendation!A$2:A$6,Recommendation!B$2:B$6)</f>
        <v>Guidance</v>
      </c>
      <c r="N1498" s="2">
        <v>138</v>
      </c>
      <c r="O1498" s="2" t="str" cm="1">
        <f t="array" ref="O1498">_xlfn.IFS(Table1[[#This Row],[Duration]]&lt;90,"Short",Table1[[#This Row],[Duration]]&lt;180,"Medium",Table1[[#This Row],[Duration]]&lt;=240,"Long",TRUE,"Seasons")</f>
        <v>Medium</v>
      </c>
      <c r="P1498" s="3" t="s">
        <v>192</v>
      </c>
    </row>
    <row r="1499" spans="1:16" ht="56">
      <c r="A1499" s="2" t="s">
        <v>6720</v>
      </c>
      <c r="B1499" s="2" t="s">
        <v>0</v>
      </c>
      <c r="C1499" s="3" t="s">
        <v>6721</v>
      </c>
      <c r="D1499" s="3" t="s">
        <v>6707</v>
      </c>
      <c r="E1499" s="3" t="s">
        <v>6722</v>
      </c>
      <c r="F1499" s="3" t="s">
        <v>13</v>
      </c>
      <c r="G1499" s="7" t="s">
        <v>6659</v>
      </c>
      <c r="H1499" s="4">
        <v>2021</v>
      </c>
      <c r="I1499" s="2">
        <v>1998</v>
      </c>
      <c r="J1499" s="2">
        <f ca="1">YEAR(TODAY())-Table1[[#This Row],[Release_year]]</f>
        <v>28</v>
      </c>
      <c r="K1499" s="2" t="s">
        <v>29</v>
      </c>
      <c r="L1499" s="2" t="str">
        <f>_xlfn.XLOOKUP(Table1[[#This Row],[Rating]],Ratings!A$2:A$15,Ratings!B$2:B$15)</f>
        <v>Teen</v>
      </c>
      <c r="M1499" s="2" t="str">
        <f>_xlfn.XLOOKUP(Table1[[#This Row],[Rating Category]],Recommendation!A$2:A$6,Recommendation!B$2:B$6)</f>
        <v>Guidance</v>
      </c>
      <c r="N1499" s="2">
        <v>185</v>
      </c>
      <c r="O1499" s="2" t="str" cm="1">
        <f t="array" ref="O1499">_xlfn.IFS(Table1[[#This Row],[Duration]]&lt;90,"Short",Table1[[#This Row],[Duration]]&lt;180,"Medium",Table1[[#This Row],[Duration]]&lt;=240,"Long",TRUE,"Seasons")</f>
        <v>Long</v>
      </c>
      <c r="P1499" s="3" t="s">
        <v>192</v>
      </c>
    </row>
    <row r="1500" spans="1:16" ht="56">
      <c r="A1500" s="2" t="s">
        <v>6723</v>
      </c>
      <c r="B1500" s="2" t="s">
        <v>0</v>
      </c>
      <c r="C1500" s="3" t="s">
        <v>6724</v>
      </c>
      <c r="D1500" s="3" t="s">
        <v>5492</v>
      </c>
      <c r="E1500" s="3" t="s">
        <v>6725</v>
      </c>
      <c r="F1500" s="3" t="s">
        <v>13</v>
      </c>
      <c r="G1500" s="7" t="s">
        <v>6659</v>
      </c>
      <c r="H1500" s="4">
        <v>2021</v>
      </c>
      <c r="I1500" s="2">
        <v>2015</v>
      </c>
      <c r="J1500" s="2">
        <f ca="1">YEAR(TODAY())-Table1[[#This Row],[Release_year]]</f>
        <v>11</v>
      </c>
      <c r="K1500" s="2" t="s">
        <v>29</v>
      </c>
      <c r="L1500" s="2" t="str">
        <f>_xlfn.XLOOKUP(Table1[[#This Row],[Rating]],Ratings!A$2:A$15,Ratings!B$2:B$15)</f>
        <v>Teen</v>
      </c>
      <c r="M1500" s="2" t="str">
        <f>_xlfn.XLOOKUP(Table1[[#This Row],[Rating Category]],Recommendation!A$2:A$6,Recommendation!B$2:B$6)</f>
        <v>Guidance</v>
      </c>
      <c r="N1500" s="2">
        <v>143</v>
      </c>
      <c r="O1500" s="2" t="str" cm="1">
        <f t="array" ref="O1500">_xlfn.IFS(Table1[[#This Row],[Duration]]&lt;90,"Short",Table1[[#This Row],[Duration]]&lt;180,"Medium",Table1[[#This Row],[Duration]]&lt;=240,"Long",TRUE,"Seasons")</f>
        <v>Medium</v>
      </c>
      <c r="P1500" s="3" t="s">
        <v>63</v>
      </c>
    </row>
    <row r="1501" spans="1:16" ht="42">
      <c r="A1501" s="2" t="s">
        <v>6726</v>
      </c>
      <c r="B1501" s="2" t="s">
        <v>0</v>
      </c>
      <c r="C1501" s="3" t="s">
        <v>6727</v>
      </c>
      <c r="D1501" s="3" t="s">
        <v>6728</v>
      </c>
      <c r="E1501" s="3" t="s">
        <v>6729</v>
      </c>
      <c r="F1501" s="3" t="s">
        <v>13</v>
      </c>
      <c r="G1501" s="7" t="s">
        <v>6659</v>
      </c>
      <c r="H1501" s="4">
        <v>2021</v>
      </c>
      <c r="I1501" s="2">
        <v>1987</v>
      </c>
      <c r="J1501" s="2">
        <f ca="1">YEAR(TODAY())-Table1[[#This Row],[Release_year]]</f>
        <v>39</v>
      </c>
      <c r="K1501" s="2" t="s">
        <v>29</v>
      </c>
      <c r="L1501" s="2" t="str">
        <f>_xlfn.XLOOKUP(Table1[[#This Row],[Rating]],Ratings!A$2:A$15,Ratings!B$2:B$15)</f>
        <v>Teen</v>
      </c>
      <c r="M1501" s="2" t="str">
        <f>_xlfn.XLOOKUP(Table1[[#This Row],[Rating Category]],Recommendation!A$2:A$6,Recommendation!B$2:B$6)</f>
        <v>Guidance</v>
      </c>
      <c r="N1501" s="2">
        <v>172</v>
      </c>
      <c r="O1501" s="2" t="str" cm="1">
        <f t="array" ref="O1501">_xlfn.IFS(Table1[[#This Row],[Duration]]&lt;90,"Short",Table1[[#This Row],[Duration]]&lt;180,"Medium",Table1[[#This Row],[Duration]]&lt;=240,"Long",TRUE,"Seasons")</f>
        <v>Medium</v>
      </c>
      <c r="P1501" s="3" t="s">
        <v>203</v>
      </c>
    </row>
    <row r="1502" spans="1:16" ht="70">
      <c r="A1502" s="2" t="s">
        <v>6730</v>
      </c>
      <c r="B1502" s="2" t="s">
        <v>0</v>
      </c>
      <c r="C1502" s="3" t="s">
        <v>6731</v>
      </c>
      <c r="D1502" s="3" t="s">
        <v>6732</v>
      </c>
      <c r="E1502" s="3" t="s">
        <v>6733</v>
      </c>
      <c r="F1502" s="3" t="s">
        <v>13</v>
      </c>
      <c r="G1502" s="7" t="s">
        <v>6659</v>
      </c>
      <c r="H1502" s="4">
        <v>2021</v>
      </c>
      <c r="I1502" s="2">
        <v>2020</v>
      </c>
      <c r="J1502" s="2">
        <f ca="1">YEAR(TODAY())-Table1[[#This Row],[Release_year]]</f>
        <v>6</v>
      </c>
      <c r="K1502" s="2" t="s">
        <v>7</v>
      </c>
      <c r="L1502" s="2" t="str">
        <f>_xlfn.XLOOKUP(Table1[[#This Row],[Rating]],Ratings!A$2:A$15,Ratings!B$2:B$15)</f>
        <v>Adult</v>
      </c>
      <c r="M1502" s="2" t="str">
        <f>_xlfn.XLOOKUP(Table1[[#This Row],[Rating Category]],Recommendation!A$2:A$6,Recommendation!B$2:B$6)</f>
        <v>Restricted</v>
      </c>
      <c r="N1502" s="2">
        <v>103</v>
      </c>
      <c r="O1502" s="2" t="str" cm="1">
        <f t="array" ref="O1502">_xlfn.IFS(Table1[[#This Row],[Duration]]&lt;90,"Short",Table1[[#This Row],[Duration]]&lt;180,"Medium",Table1[[#This Row],[Duration]]&lt;=240,"Long",TRUE,"Seasons")</f>
        <v>Medium</v>
      </c>
      <c r="P1502" s="3" t="s">
        <v>23</v>
      </c>
    </row>
    <row r="1503" spans="1:16" ht="56">
      <c r="A1503" s="2" t="s">
        <v>6734</v>
      </c>
      <c r="B1503" s="2" t="s">
        <v>0</v>
      </c>
      <c r="C1503" s="3" t="s">
        <v>6735</v>
      </c>
      <c r="D1503" s="3" t="s">
        <v>6736</v>
      </c>
      <c r="E1503" s="3" t="s">
        <v>6737</v>
      </c>
      <c r="F1503" s="3" t="s">
        <v>6738</v>
      </c>
      <c r="G1503" s="7" t="s">
        <v>6659</v>
      </c>
      <c r="H1503" s="4">
        <v>2021</v>
      </c>
      <c r="I1503" s="2">
        <v>2017</v>
      </c>
      <c r="J1503" s="2">
        <f ca="1">YEAR(TODAY())-Table1[[#This Row],[Release_year]]</f>
        <v>9</v>
      </c>
      <c r="K1503" s="2" t="s">
        <v>181</v>
      </c>
      <c r="L1503" s="2" t="str">
        <f>_xlfn.XLOOKUP(Table1[[#This Row],[Rating]],Ratings!A$2:A$15,Ratings!B$2:B$15)</f>
        <v>Family</v>
      </c>
      <c r="M1503" s="2" t="str">
        <f>_xlfn.XLOOKUP(Table1[[#This Row],[Rating Category]],Recommendation!A$2:A$6,Recommendation!B$2:B$6)</f>
        <v>Guidance</v>
      </c>
      <c r="N1503" s="2">
        <v>83</v>
      </c>
      <c r="O1503" s="2" t="str" cm="1">
        <f t="array" ref="O1503">_xlfn.IFS(Table1[[#This Row],[Duration]]&lt;90,"Short",Table1[[#This Row],[Duration]]&lt;180,"Medium",Table1[[#This Row],[Duration]]&lt;=240,"Long",TRUE,"Seasons")</f>
        <v>Short</v>
      </c>
      <c r="P1503" s="3" t="s">
        <v>17</v>
      </c>
    </row>
    <row r="1504" spans="1:16" ht="56">
      <c r="A1504" s="2" t="s">
        <v>6739</v>
      </c>
      <c r="B1504" s="2" t="s">
        <v>0</v>
      </c>
      <c r="C1504" s="3" t="s">
        <v>6740</v>
      </c>
      <c r="D1504" s="3" t="s">
        <v>6741</v>
      </c>
      <c r="E1504" s="3" t="s">
        <v>6742</v>
      </c>
      <c r="F1504" s="3" t="s">
        <v>1</v>
      </c>
      <c r="G1504" s="7" t="s">
        <v>6659</v>
      </c>
      <c r="H1504" s="4">
        <v>2021</v>
      </c>
      <c r="I1504" s="2">
        <v>2010</v>
      </c>
      <c r="J1504" s="2">
        <f ca="1">YEAR(TODAY())-Table1[[#This Row],[Release_year]]</f>
        <v>16</v>
      </c>
      <c r="K1504" s="2" t="s">
        <v>124</v>
      </c>
      <c r="L1504" s="2" t="str">
        <f>_xlfn.XLOOKUP(Table1[[#This Row],[Rating]],Ratings!A$2:A$15,Ratings!B$2:B$15)</f>
        <v>Adult</v>
      </c>
      <c r="M1504" s="2" t="str">
        <f>_xlfn.XLOOKUP(Table1[[#This Row],[Rating Category]],Recommendation!A$2:A$6,Recommendation!B$2:B$6)</f>
        <v>Restricted</v>
      </c>
      <c r="N1504" s="2">
        <v>107</v>
      </c>
      <c r="O1504" s="2" t="str" cm="1">
        <f t="array" ref="O1504">_xlfn.IFS(Table1[[#This Row],[Duration]]&lt;90,"Short",Table1[[#This Row],[Duration]]&lt;180,"Medium",Table1[[#This Row],[Duration]]&lt;=240,"Long",TRUE,"Seasons")</f>
        <v>Medium</v>
      </c>
      <c r="P1504" s="3" t="s">
        <v>6743</v>
      </c>
    </row>
    <row r="1505" spans="1:16" ht="42">
      <c r="A1505" s="2" t="s">
        <v>6744</v>
      </c>
      <c r="B1505" s="2" t="s">
        <v>0</v>
      </c>
      <c r="C1505" s="3" t="s">
        <v>6745</v>
      </c>
      <c r="D1505" s="3" t="s">
        <v>6746</v>
      </c>
      <c r="E1505" s="3" t="s">
        <v>6747</v>
      </c>
      <c r="F1505" s="3" t="s">
        <v>13</v>
      </c>
      <c r="G1505" s="7" t="s">
        <v>6659</v>
      </c>
      <c r="H1505" s="4">
        <v>2021</v>
      </c>
      <c r="I1505" s="2">
        <v>2014</v>
      </c>
      <c r="J1505" s="2">
        <f ca="1">YEAR(TODAY())-Table1[[#This Row],[Release_year]]</f>
        <v>12</v>
      </c>
      <c r="K1505" s="2" t="s">
        <v>29</v>
      </c>
      <c r="L1505" s="2" t="str">
        <f>_xlfn.XLOOKUP(Table1[[#This Row],[Rating]],Ratings!A$2:A$15,Ratings!B$2:B$15)</f>
        <v>Teen</v>
      </c>
      <c r="M1505" s="2" t="str">
        <f>_xlfn.XLOOKUP(Table1[[#This Row],[Rating Category]],Recommendation!A$2:A$6,Recommendation!B$2:B$6)</f>
        <v>Guidance</v>
      </c>
      <c r="N1505" s="2">
        <v>114</v>
      </c>
      <c r="O1505" s="2" t="str" cm="1">
        <f t="array" ref="O1505">_xlfn.IFS(Table1[[#This Row],[Duration]]&lt;90,"Short",Table1[[#This Row],[Duration]]&lt;180,"Medium",Table1[[#This Row],[Duration]]&lt;=240,"Long",TRUE,"Seasons")</f>
        <v>Medium</v>
      </c>
      <c r="P1505" s="3" t="s">
        <v>192</v>
      </c>
    </row>
    <row r="1506" spans="1:16" ht="56">
      <c r="A1506" s="2" t="s">
        <v>6748</v>
      </c>
      <c r="B1506" s="2" t="s">
        <v>0</v>
      </c>
      <c r="C1506" s="3" t="s">
        <v>6749</v>
      </c>
      <c r="D1506" s="3" t="s">
        <v>6750</v>
      </c>
      <c r="E1506" s="3" t="s">
        <v>6751</v>
      </c>
      <c r="F1506" s="3" t="s">
        <v>1</v>
      </c>
      <c r="G1506" s="7" t="s">
        <v>6659</v>
      </c>
      <c r="H1506" s="4">
        <v>2021</v>
      </c>
      <c r="I1506" s="2">
        <v>2018</v>
      </c>
      <c r="J1506" s="2">
        <f ca="1">YEAR(TODAY())-Table1[[#This Row],[Release_year]]</f>
        <v>8</v>
      </c>
      <c r="K1506" s="2" t="s">
        <v>124</v>
      </c>
      <c r="L1506" s="2" t="str">
        <f>_xlfn.XLOOKUP(Table1[[#This Row],[Rating]],Ratings!A$2:A$15,Ratings!B$2:B$15)</f>
        <v>Adult</v>
      </c>
      <c r="M1506" s="2" t="str">
        <f>_xlfn.XLOOKUP(Table1[[#This Row],[Rating Category]],Recommendation!A$2:A$6,Recommendation!B$2:B$6)</f>
        <v>Restricted</v>
      </c>
      <c r="N1506" s="2">
        <v>93</v>
      </c>
      <c r="O1506" s="2" t="str" cm="1">
        <f t="array" ref="O1506">_xlfn.IFS(Table1[[#This Row],[Duration]]&lt;90,"Short",Table1[[#This Row],[Duration]]&lt;180,"Medium",Table1[[#This Row],[Duration]]&lt;=240,"Long",TRUE,"Seasons")</f>
        <v>Medium</v>
      </c>
      <c r="P1506" s="3" t="s">
        <v>6629</v>
      </c>
    </row>
    <row r="1507" spans="1:16" ht="28">
      <c r="A1507" s="2" t="s">
        <v>6752</v>
      </c>
      <c r="B1507" s="2" t="s">
        <v>0</v>
      </c>
      <c r="C1507" s="3" t="s">
        <v>6753</v>
      </c>
      <c r="D1507" s="3" t="s">
        <v>6754</v>
      </c>
      <c r="E1507" s="3" t="s">
        <v>6755</v>
      </c>
      <c r="F1507" s="3" t="s">
        <v>13</v>
      </c>
      <c r="G1507" s="7" t="s">
        <v>6756</v>
      </c>
      <c r="H1507" s="4">
        <v>2021</v>
      </c>
      <c r="I1507" s="2">
        <v>2020</v>
      </c>
      <c r="J1507" s="2">
        <f ca="1">YEAR(TODAY())-Table1[[#This Row],[Release_year]]</f>
        <v>6</v>
      </c>
      <c r="K1507" s="2" t="s">
        <v>87</v>
      </c>
      <c r="L1507" s="2" t="str">
        <f>_xlfn.XLOOKUP(Table1[[#This Row],[Rating]],Ratings!A$2:A$15,Ratings!B$2:B$15)</f>
        <v>Kids</v>
      </c>
      <c r="M1507" s="2" t="str">
        <f>_xlfn.XLOOKUP(Table1[[#This Row],[Rating Category]],Recommendation!A$2:A$6,Recommendation!B$2:B$6)</f>
        <v>Safe</v>
      </c>
      <c r="N1507" s="2">
        <v>85</v>
      </c>
      <c r="O1507" s="2" t="str" cm="1">
        <f t="array" ref="O1507">_xlfn.IFS(Table1[[#This Row],[Duration]]&lt;90,"Short",Table1[[#This Row],[Duration]]&lt;180,"Medium",Table1[[#This Row],[Duration]]&lt;=240,"Long",TRUE,"Seasons")</f>
        <v>Short</v>
      </c>
      <c r="P1507" s="3" t="s">
        <v>17</v>
      </c>
    </row>
    <row r="1508" spans="1:16" ht="56">
      <c r="A1508" s="2" t="s">
        <v>6757</v>
      </c>
      <c r="B1508" s="2" t="s">
        <v>0</v>
      </c>
      <c r="C1508" s="3" t="s">
        <v>6758</v>
      </c>
      <c r="D1508" s="3" t="s">
        <v>6759</v>
      </c>
      <c r="E1508" s="3" t="s">
        <v>6760</v>
      </c>
      <c r="F1508" s="3" t="s">
        <v>1</v>
      </c>
      <c r="G1508" s="7" t="s">
        <v>6756</v>
      </c>
      <c r="H1508" s="4">
        <v>2021</v>
      </c>
      <c r="I1508" s="2">
        <v>2016</v>
      </c>
      <c r="J1508" s="2">
        <f ca="1">YEAR(TODAY())-Table1[[#This Row],[Release_year]]</f>
        <v>10</v>
      </c>
      <c r="K1508" s="2" t="s">
        <v>16</v>
      </c>
      <c r="L1508" s="2" t="str">
        <f>_xlfn.XLOOKUP(Table1[[#This Row],[Rating]],Ratings!A$2:A$15,Ratings!B$2:B$15)</f>
        <v>Family</v>
      </c>
      <c r="M1508" s="2" t="str">
        <f>_xlfn.XLOOKUP(Table1[[#This Row],[Rating Category]],Recommendation!A$2:A$6,Recommendation!B$2:B$6)</f>
        <v>Guidance</v>
      </c>
      <c r="N1508" s="2">
        <v>131</v>
      </c>
      <c r="O1508" s="2" t="str" cm="1">
        <f t="array" ref="O1508">_xlfn.IFS(Table1[[#This Row],[Duration]]&lt;90,"Short",Table1[[#This Row],[Duration]]&lt;180,"Medium",Table1[[#This Row],[Duration]]&lt;=240,"Long",TRUE,"Seasons")</f>
        <v>Medium</v>
      </c>
      <c r="P1508" s="3" t="s">
        <v>3403</v>
      </c>
    </row>
    <row r="1509" spans="1:16" ht="56">
      <c r="A1509" s="2" t="s">
        <v>6761</v>
      </c>
      <c r="B1509" s="2" t="s">
        <v>0</v>
      </c>
      <c r="C1509" s="3" t="s">
        <v>6762</v>
      </c>
      <c r="D1509" s="3" t="s">
        <v>6763</v>
      </c>
      <c r="E1509" s="3" t="s">
        <v>6764</v>
      </c>
      <c r="F1509" s="3" t="s">
        <v>404</v>
      </c>
      <c r="G1509" s="7" t="s">
        <v>6756</v>
      </c>
      <c r="H1509" s="4">
        <v>2021</v>
      </c>
      <c r="I1509" s="2">
        <v>2017</v>
      </c>
      <c r="J1509" s="2">
        <f ca="1">YEAR(TODAY())-Table1[[#This Row],[Release_year]]</f>
        <v>9</v>
      </c>
      <c r="K1509" s="2" t="s">
        <v>7</v>
      </c>
      <c r="L1509" s="2" t="str">
        <f>_xlfn.XLOOKUP(Table1[[#This Row],[Rating]],Ratings!A$2:A$15,Ratings!B$2:B$15)</f>
        <v>Adult</v>
      </c>
      <c r="M1509" s="2" t="str">
        <f>_xlfn.XLOOKUP(Table1[[#This Row],[Rating Category]],Recommendation!A$2:A$6,Recommendation!B$2:B$6)</f>
        <v>Restricted</v>
      </c>
      <c r="N1509" s="2">
        <v>101</v>
      </c>
      <c r="O1509" s="2" t="str" cm="1">
        <f t="array" ref="O1509">_xlfn.IFS(Table1[[#This Row],[Duration]]&lt;90,"Short",Table1[[#This Row],[Duration]]&lt;180,"Medium",Table1[[#This Row],[Duration]]&lt;=240,"Long",TRUE,"Seasons")</f>
        <v>Medium</v>
      </c>
      <c r="P1509" s="3" t="s">
        <v>3657</v>
      </c>
    </row>
    <row r="1510" spans="1:16" ht="70">
      <c r="A1510" s="2" t="s">
        <v>6765</v>
      </c>
      <c r="B1510" s="2" t="s">
        <v>0</v>
      </c>
      <c r="C1510" s="3" t="s">
        <v>6766</v>
      </c>
      <c r="D1510" s="3" t="s">
        <v>6767</v>
      </c>
      <c r="E1510" s="3" t="s">
        <v>6768</v>
      </c>
      <c r="F1510" s="3" t="s">
        <v>13</v>
      </c>
      <c r="G1510" s="7" t="s">
        <v>6756</v>
      </c>
      <c r="H1510" s="4">
        <v>2021</v>
      </c>
      <c r="I1510" s="2">
        <v>2019</v>
      </c>
      <c r="J1510" s="2">
        <f ca="1">YEAR(TODAY())-Table1[[#This Row],[Release_year]]</f>
        <v>7</v>
      </c>
      <c r="K1510" s="2" t="s">
        <v>7</v>
      </c>
      <c r="L1510" s="2" t="str">
        <f>_xlfn.XLOOKUP(Table1[[#This Row],[Rating]],Ratings!A$2:A$15,Ratings!B$2:B$15)</f>
        <v>Adult</v>
      </c>
      <c r="M1510" s="2" t="str">
        <f>_xlfn.XLOOKUP(Table1[[#This Row],[Rating Category]],Recommendation!A$2:A$6,Recommendation!B$2:B$6)</f>
        <v>Restricted</v>
      </c>
      <c r="N1510" s="2">
        <v>107</v>
      </c>
      <c r="O1510" s="2" t="str" cm="1">
        <f t="array" ref="O1510">_xlfn.IFS(Table1[[#This Row],[Duration]]&lt;90,"Short",Table1[[#This Row],[Duration]]&lt;180,"Medium",Table1[[#This Row],[Duration]]&lt;=240,"Long",TRUE,"Seasons")</f>
        <v>Medium</v>
      </c>
      <c r="P1510" s="3" t="s">
        <v>23</v>
      </c>
    </row>
    <row r="1511" spans="1:16" ht="56">
      <c r="A1511" s="2" t="s">
        <v>6769</v>
      </c>
      <c r="B1511" s="2" t="s">
        <v>0</v>
      </c>
      <c r="C1511" s="3" t="s">
        <v>6770</v>
      </c>
      <c r="D1511" s="3" t="s">
        <v>6771</v>
      </c>
      <c r="E1511" s="3" t="s">
        <v>6772</v>
      </c>
      <c r="F1511" s="3" t="s">
        <v>1</v>
      </c>
      <c r="G1511" s="7" t="s">
        <v>6756</v>
      </c>
      <c r="H1511" s="4">
        <v>2021</v>
      </c>
      <c r="I1511" s="2">
        <v>2018</v>
      </c>
      <c r="J1511" s="2">
        <f ca="1">YEAR(TODAY())-Table1[[#This Row],[Release_year]]</f>
        <v>8</v>
      </c>
      <c r="K1511" s="2" t="s">
        <v>29</v>
      </c>
      <c r="L1511" s="2" t="str">
        <f>_xlfn.XLOOKUP(Table1[[#This Row],[Rating]],Ratings!A$2:A$15,Ratings!B$2:B$15)</f>
        <v>Teen</v>
      </c>
      <c r="M1511" s="2" t="str">
        <f>_xlfn.XLOOKUP(Table1[[#This Row],[Rating Category]],Recommendation!A$2:A$6,Recommendation!B$2:B$6)</f>
        <v>Guidance</v>
      </c>
      <c r="N1511" s="2">
        <v>84</v>
      </c>
      <c r="O1511" s="2" t="str" cm="1">
        <f t="array" ref="O1511">_xlfn.IFS(Table1[[#This Row],[Duration]]&lt;90,"Short",Table1[[#This Row],[Duration]]&lt;180,"Medium",Table1[[#This Row],[Duration]]&lt;=240,"Long",TRUE,"Seasons")</f>
        <v>Short</v>
      </c>
      <c r="P1511" s="3" t="s">
        <v>51</v>
      </c>
    </row>
    <row r="1512" spans="1:16" ht="28">
      <c r="A1512" s="2" t="s">
        <v>6773</v>
      </c>
      <c r="B1512" s="2" t="s">
        <v>0</v>
      </c>
      <c r="C1512" s="3" t="s">
        <v>6774</v>
      </c>
      <c r="D1512" s="3" t="s">
        <v>6775</v>
      </c>
      <c r="E1512" s="3" t="s">
        <v>6776</v>
      </c>
      <c r="F1512" s="3" t="s">
        <v>744</v>
      </c>
      <c r="G1512" s="7" t="s">
        <v>6756</v>
      </c>
      <c r="H1512" s="4">
        <v>2021</v>
      </c>
      <c r="I1512" s="2">
        <v>2019</v>
      </c>
      <c r="J1512" s="2">
        <f ca="1">YEAR(TODAY())-Table1[[#This Row],[Release_year]]</f>
        <v>7</v>
      </c>
      <c r="K1512" s="2" t="s">
        <v>124</v>
      </c>
      <c r="L1512" s="2" t="str">
        <f>_xlfn.XLOOKUP(Table1[[#This Row],[Rating]],Ratings!A$2:A$15,Ratings!B$2:B$15)</f>
        <v>Adult</v>
      </c>
      <c r="M1512" s="2" t="str">
        <f>_xlfn.XLOOKUP(Table1[[#This Row],[Rating Category]],Recommendation!A$2:A$6,Recommendation!B$2:B$6)</f>
        <v>Restricted</v>
      </c>
      <c r="N1512" s="2">
        <v>104</v>
      </c>
      <c r="O1512" s="2" t="str" cm="1">
        <f t="array" ref="O1512">_xlfn.IFS(Table1[[#This Row],[Duration]]&lt;90,"Short",Table1[[#This Row],[Duration]]&lt;180,"Medium",Table1[[#This Row],[Duration]]&lt;=240,"Long",TRUE,"Seasons")</f>
        <v>Medium</v>
      </c>
      <c r="P1512" s="3" t="s">
        <v>208</v>
      </c>
    </row>
    <row r="1513" spans="1:16" ht="42">
      <c r="A1513" s="2" t="s">
        <v>6777</v>
      </c>
      <c r="B1513" s="2" t="s">
        <v>0</v>
      </c>
      <c r="C1513" s="3" t="s">
        <v>6778</v>
      </c>
      <c r="D1513" s="3" t="s">
        <v>6779</v>
      </c>
      <c r="E1513" s="3" t="s">
        <v>6780</v>
      </c>
      <c r="F1513" s="3" t="s">
        <v>13</v>
      </c>
      <c r="G1513" s="7" t="s">
        <v>6781</v>
      </c>
      <c r="H1513" s="4">
        <v>2021</v>
      </c>
      <c r="I1513" s="2">
        <v>2020</v>
      </c>
      <c r="J1513" s="2">
        <f ca="1">YEAR(TODAY())-Table1[[#This Row],[Release_year]]</f>
        <v>6</v>
      </c>
      <c r="K1513" s="2" t="s">
        <v>29</v>
      </c>
      <c r="L1513" s="2" t="str">
        <f>_xlfn.XLOOKUP(Table1[[#This Row],[Rating]],Ratings!A$2:A$15,Ratings!B$2:B$15)</f>
        <v>Teen</v>
      </c>
      <c r="M1513" s="2" t="str">
        <f>_xlfn.XLOOKUP(Table1[[#This Row],[Rating Category]],Recommendation!A$2:A$6,Recommendation!B$2:B$6)</f>
        <v>Guidance</v>
      </c>
      <c r="N1513" s="2">
        <v>160</v>
      </c>
      <c r="O1513" s="2" t="str" cm="1">
        <f t="array" ref="O1513">_xlfn.IFS(Table1[[#This Row],[Duration]]&lt;90,"Short",Table1[[#This Row],[Duration]]&lt;180,"Medium",Table1[[#This Row],[Duration]]&lt;=240,"Long",TRUE,"Seasons")</f>
        <v>Medium</v>
      </c>
      <c r="P1513" s="3" t="s">
        <v>192</v>
      </c>
    </row>
    <row r="1514" spans="1:16" ht="56">
      <c r="A1514" s="2" t="s">
        <v>6782</v>
      </c>
      <c r="B1514" s="2" t="s">
        <v>0</v>
      </c>
      <c r="C1514" s="3" t="s">
        <v>6783</v>
      </c>
      <c r="D1514" s="3" t="s">
        <v>1534</v>
      </c>
      <c r="E1514" s="3" t="s">
        <v>5198</v>
      </c>
      <c r="F1514" s="3" t="s">
        <v>1</v>
      </c>
      <c r="G1514" s="7" t="s">
        <v>6784</v>
      </c>
      <c r="H1514" s="4">
        <v>2021</v>
      </c>
      <c r="I1514" s="2">
        <v>2019</v>
      </c>
      <c r="J1514" s="2">
        <f ca="1">YEAR(TODAY())-Table1[[#This Row],[Release_year]]</f>
        <v>7</v>
      </c>
      <c r="K1514" s="2" t="s">
        <v>124</v>
      </c>
      <c r="L1514" s="2" t="str">
        <f>_xlfn.XLOOKUP(Table1[[#This Row],[Rating]],Ratings!A$2:A$15,Ratings!B$2:B$15)</f>
        <v>Adult</v>
      </c>
      <c r="M1514" s="2" t="str">
        <f>_xlfn.XLOOKUP(Table1[[#This Row],[Rating Category]],Recommendation!A$2:A$6,Recommendation!B$2:B$6)</f>
        <v>Restricted</v>
      </c>
      <c r="N1514" s="2">
        <v>103</v>
      </c>
      <c r="O1514" s="2" t="str" cm="1">
        <f t="array" ref="O1514">_xlfn.IFS(Table1[[#This Row],[Duration]]&lt;90,"Short",Table1[[#This Row],[Duration]]&lt;180,"Medium",Table1[[#This Row],[Duration]]&lt;=240,"Long",TRUE,"Seasons")</f>
        <v>Medium</v>
      </c>
      <c r="P1514" s="3" t="s">
        <v>125</v>
      </c>
    </row>
    <row r="1515" spans="1:16" ht="56">
      <c r="A1515" s="2" t="s">
        <v>6785</v>
      </c>
      <c r="B1515" s="2" t="s">
        <v>0</v>
      </c>
      <c r="C1515" s="3" t="s">
        <v>6786</v>
      </c>
      <c r="D1515" s="3" t="s">
        <v>6787</v>
      </c>
      <c r="E1515" s="3" t="s">
        <v>6788</v>
      </c>
      <c r="F1515" s="3" t="s">
        <v>1</v>
      </c>
      <c r="G1515" s="7" t="s">
        <v>6789</v>
      </c>
      <c r="H1515" s="4">
        <v>2021</v>
      </c>
      <c r="I1515" s="2">
        <v>2020</v>
      </c>
      <c r="J1515" s="2">
        <f ca="1">YEAR(TODAY())-Table1[[#This Row],[Release_year]]</f>
        <v>6</v>
      </c>
      <c r="K1515" s="2" t="s">
        <v>58</v>
      </c>
      <c r="L1515" s="2" t="str">
        <f>_xlfn.XLOOKUP(Table1[[#This Row],[Rating]],Ratings!A$2:A$15,Ratings!B$2:B$15)</f>
        <v>Kids</v>
      </c>
      <c r="M1515" s="2" t="str">
        <f>_xlfn.XLOOKUP(Table1[[#This Row],[Rating Category]],Recommendation!A$2:A$6,Recommendation!B$2:B$6)</f>
        <v>Safe</v>
      </c>
      <c r="N1515" s="2">
        <v>46</v>
      </c>
      <c r="O1515" s="2" t="str" cm="1">
        <f t="array" ref="O1515">_xlfn.IFS(Table1[[#This Row],[Duration]]&lt;90,"Short",Table1[[#This Row],[Duration]]&lt;180,"Medium",Table1[[#This Row],[Duration]]&lt;=240,"Long",TRUE,"Seasons")</f>
        <v>Short</v>
      </c>
      <c r="P1515" s="3" t="s">
        <v>46</v>
      </c>
    </row>
    <row r="1516" spans="1:16" ht="42">
      <c r="A1516" s="2" t="s">
        <v>6790</v>
      </c>
      <c r="B1516" s="2" t="s">
        <v>0</v>
      </c>
      <c r="C1516" s="3" t="s">
        <v>6791</v>
      </c>
      <c r="D1516" s="3" t="s">
        <v>6792</v>
      </c>
      <c r="E1516" s="3" t="s">
        <v>6793</v>
      </c>
      <c r="F1516" s="3" t="s">
        <v>13</v>
      </c>
      <c r="G1516" s="7" t="s">
        <v>6789</v>
      </c>
      <c r="H1516" s="4">
        <v>2021</v>
      </c>
      <c r="I1516" s="2">
        <v>2020</v>
      </c>
      <c r="J1516" s="2">
        <f ca="1">YEAR(TODAY())-Table1[[#This Row],[Release_year]]</f>
        <v>6</v>
      </c>
      <c r="K1516" s="2" t="s">
        <v>7</v>
      </c>
      <c r="L1516" s="2" t="str">
        <f>_xlfn.XLOOKUP(Table1[[#This Row],[Rating]],Ratings!A$2:A$15,Ratings!B$2:B$15)</f>
        <v>Adult</v>
      </c>
      <c r="M1516" s="2" t="str">
        <f>_xlfn.XLOOKUP(Table1[[#This Row],[Rating Category]],Recommendation!A$2:A$6,Recommendation!B$2:B$6)</f>
        <v>Restricted</v>
      </c>
      <c r="N1516" s="2">
        <v>112</v>
      </c>
      <c r="O1516" s="2" t="str" cm="1">
        <f t="array" ref="O1516">_xlfn.IFS(Table1[[#This Row],[Duration]]&lt;90,"Short",Table1[[#This Row],[Duration]]&lt;180,"Medium",Table1[[#This Row],[Duration]]&lt;=240,"Long",TRUE,"Seasons")</f>
        <v>Medium</v>
      </c>
      <c r="P1516" s="3" t="s">
        <v>192</v>
      </c>
    </row>
    <row r="1517" spans="1:16" ht="56">
      <c r="A1517" s="2" t="s">
        <v>6794</v>
      </c>
      <c r="B1517" s="2" t="s">
        <v>0</v>
      </c>
      <c r="C1517" s="3" t="s">
        <v>6795</v>
      </c>
      <c r="D1517" s="3" t="s">
        <v>6796</v>
      </c>
      <c r="E1517" s="3" t="s">
        <v>6797</v>
      </c>
      <c r="F1517" s="3" t="s">
        <v>404</v>
      </c>
      <c r="G1517" s="7" t="s">
        <v>6789</v>
      </c>
      <c r="H1517" s="4">
        <v>2021</v>
      </c>
      <c r="I1517" s="2">
        <v>2020</v>
      </c>
      <c r="J1517" s="2">
        <f ca="1">YEAR(TODAY())-Table1[[#This Row],[Release_year]]</f>
        <v>6</v>
      </c>
      <c r="K1517" s="2" t="s">
        <v>7</v>
      </c>
      <c r="L1517" s="2" t="str">
        <f>_xlfn.XLOOKUP(Table1[[#This Row],[Rating]],Ratings!A$2:A$15,Ratings!B$2:B$15)</f>
        <v>Adult</v>
      </c>
      <c r="M1517" s="2" t="str">
        <f>_xlfn.XLOOKUP(Table1[[#This Row],[Rating Category]],Recommendation!A$2:A$6,Recommendation!B$2:B$6)</f>
        <v>Restricted</v>
      </c>
      <c r="N1517" s="2">
        <v>83</v>
      </c>
      <c r="O1517" s="2" t="str" cm="1">
        <f t="array" ref="O1517">_xlfn.IFS(Table1[[#This Row],[Duration]]&lt;90,"Short",Table1[[#This Row],[Duration]]&lt;180,"Medium",Table1[[#This Row],[Duration]]&lt;=240,"Long",TRUE,"Seasons")</f>
        <v>Short</v>
      </c>
      <c r="P1517" s="3" t="s">
        <v>384</v>
      </c>
    </row>
    <row r="1518" spans="1:16" ht="42">
      <c r="A1518" s="2" t="s">
        <v>6798</v>
      </c>
      <c r="B1518" s="2" t="s">
        <v>0</v>
      </c>
      <c r="C1518" s="3" t="s">
        <v>6799</v>
      </c>
      <c r="D1518" s="3" t="s">
        <v>6800</v>
      </c>
      <c r="E1518" s="3" t="s">
        <v>6801</v>
      </c>
      <c r="F1518" s="3" t="s">
        <v>404</v>
      </c>
      <c r="G1518" s="7" t="s">
        <v>6789</v>
      </c>
      <c r="H1518" s="4">
        <v>2021</v>
      </c>
      <c r="I1518" s="2">
        <v>2019</v>
      </c>
      <c r="J1518" s="2">
        <f ca="1">YEAR(TODAY())-Table1[[#This Row],[Release_year]]</f>
        <v>7</v>
      </c>
      <c r="K1518" s="2" t="s">
        <v>29</v>
      </c>
      <c r="L1518" s="2" t="str">
        <f>_xlfn.XLOOKUP(Table1[[#This Row],[Rating]],Ratings!A$2:A$15,Ratings!B$2:B$15)</f>
        <v>Teen</v>
      </c>
      <c r="M1518" s="2" t="str">
        <f>_xlfn.XLOOKUP(Table1[[#This Row],[Rating Category]],Recommendation!A$2:A$6,Recommendation!B$2:B$6)</f>
        <v>Guidance</v>
      </c>
      <c r="N1518" s="2">
        <v>72</v>
      </c>
      <c r="O1518" s="2" t="str" cm="1">
        <f t="array" ref="O1518">_xlfn.IFS(Table1[[#This Row],[Duration]]&lt;90,"Short",Table1[[#This Row],[Duration]]&lt;180,"Medium",Table1[[#This Row],[Duration]]&lt;=240,"Long",TRUE,"Seasons")</f>
        <v>Short</v>
      </c>
      <c r="P1518" s="3" t="s">
        <v>49</v>
      </c>
    </row>
    <row r="1519" spans="1:16" ht="42">
      <c r="A1519" s="2" t="s">
        <v>6802</v>
      </c>
      <c r="B1519" s="2" t="s">
        <v>0</v>
      </c>
      <c r="C1519" s="3" t="s">
        <v>6803</v>
      </c>
      <c r="D1519" s="3" t="s">
        <v>6804</v>
      </c>
      <c r="E1519" s="3" t="s">
        <v>6805</v>
      </c>
      <c r="F1519" s="3" t="s">
        <v>404</v>
      </c>
      <c r="G1519" s="7" t="s">
        <v>6789</v>
      </c>
      <c r="H1519" s="4">
        <v>2021</v>
      </c>
      <c r="I1519" s="2">
        <v>2020</v>
      </c>
      <c r="J1519" s="2">
        <f ca="1">YEAR(TODAY())-Table1[[#This Row],[Release_year]]</f>
        <v>6</v>
      </c>
      <c r="K1519" s="2" t="s">
        <v>58</v>
      </c>
      <c r="L1519" s="2" t="str">
        <f>_xlfn.XLOOKUP(Table1[[#This Row],[Rating]],Ratings!A$2:A$15,Ratings!B$2:B$15)</f>
        <v>Kids</v>
      </c>
      <c r="M1519" s="2" t="str">
        <f>_xlfn.XLOOKUP(Table1[[#This Row],[Rating Category]],Recommendation!A$2:A$6,Recommendation!B$2:B$6)</f>
        <v>Safe</v>
      </c>
      <c r="N1519" s="2">
        <v>24</v>
      </c>
      <c r="O1519" s="2" t="str" cm="1">
        <f t="array" ref="O1519">_xlfn.IFS(Table1[[#This Row],[Duration]]&lt;90,"Short",Table1[[#This Row],[Duration]]&lt;180,"Medium",Table1[[#This Row],[Duration]]&lt;=240,"Long",TRUE,"Seasons")</f>
        <v>Short</v>
      </c>
      <c r="P1519" s="3" t="s">
        <v>17</v>
      </c>
    </row>
    <row r="1520" spans="1:16" ht="42">
      <c r="A1520" s="2" t="s">
        <v>6806</v>
      </c>
      <c r="B1520" s="2" t="s">
        <v>0</v>
      </c>
      <c r="C1520" s="3" t="s">
        <v>6807</v>
      </c>
      <c r="D1520" s="3" t="s">
        <v>6808</v>
      </c>
      <c r="E1520" s="3" t="s">
        <v>6809</v>
      </c>
      <c r="F1520" s="3" t="s">
        <v>1</v>
      </c>
      <c r="G1520" s="7" t="s">
        <v>6789</v>
      </c>
      <c r="H1520" s="4">
        <v>2021</v>
      </c>
      <c r="I1520" s="2">
        <v>2020</v>
      </c>
      <c r="J1520" s="2">
        <f ca="1">YEAR(TODAY())-Table1[[#This Row],[Release_year]]</f>
        <v>6</v>
      </c>
      <c r="K1520" s="2" t="s">
        <v>7</v>
      </c>
      <c r="L1520" s="2" t="str">
        <f>_xlfn.XLOOKUP(Table1[[#This Row],[Rating]],Ratings!A$2:A$15,Ratings!B$2:B$15)</f>
        <v>Adult</v>
      </c>
      <c r="M1520" s="2" t="str">
        <f>_xlfn.XLOOKUP(Table1[[#This Row],[Rating Category]],Recommendation!A$2:A$6,Recommendation!B$2:B$6)</f>
        <v>Restricted</v>
      </c>
      <c r="N1520" s="2">
        <v>104</v>
      </c>
      <c r="O1520" s="2" t="str" cm="1">
        <f t="array" ref="O1520">_xlfn.IFS(Table1[[#This Row],[Duration]]&lt;90,"Short",Table1[[#This Row],[Duration]]&lt;180,"Medium",Table1[[#This Row],[Duration]]&lt;=240,"Long",TRUE,"Seasons")</f>
        <v>Medium</v>
      </c>
      <c r="P1520" s="3" t="s">
        <v>517</v>
      </c>
    </row>
    <row r="1521" spans="1:16" ht="42">
      <c r="A1521" s="2" t="s">
        <v>6810</v>
      </c>
      <c r="B1521" s="2" t="s">
        <v>0</v>
      </c>
      <c r="C1521" s="3" t="s">
        <v>6811</v>
      </c>
      <c r="D1521" s="3" t="s">
        <v>6812</v>
      </c>
      <c r="E1521" s="3" t="s">
        <v>6813</v>
      </c>
      <c r="F1521" s="3" t="s">
        <v>6814</v>
      </c>
      <c r="G1521" s="7" t="s">
        <v>6789</v>
      </c>
      <c r="H1521" s="4">
        <v>2021</v>
      </c>
      <c r="I1521" s="2">
        <v>2019</v>
      </c>
      <c r="J1521" s="2">
        <f ca="1">YEAR(TODAY())-Table1[[#This Row],[Release_year]]</f>
        <v>7</v>
      </c>
      <c r="K1521" s="2" t="s">
        <v>58</v>
      </c>
      <c r="L1521" s="2" t="str">
        <f>_xlfn.XLOOKUP(Table1[[#This Row],[Rating]],Ratings!A$2:A$15,Ratings!B$2:B$15)</f>
        <v>Kids</v>
      </c>
      <c r="M1521" s="2" t="str">
        <f>_xlfn.XLOOKUP(Table1[[#This Row],[Rating Category]],Recommendation!A$2:A$6,Recommendation!B$2:B$6)</f>
        <v>Safe</v>
      </c>
      <c r="N1521" s="2">
        <v>72</v>
      </c>
      <c r="O1521" s="2" t="str" cm="1">
        <f t="array" ref="O1521">_xlfn.IFS(Table1[[#This Row],[Duration]]&lt;90,"Short",Table1[[#This Row],[Duration]]&lt;180,"Medium",Table1[[#This Row],[Duration]]&lt;=240,"Long",TRUE,"Seasons")</f>
        <v>Short</v>
      </c>
      <c r="P1521" s="3" t="s">
        <v>17</v>
      </c>
    </row>
    <row r="1522" spans="1:16" ht="56">
      <c r="A1522" s="2" t="s">
        <v>6816</v>
      </c>
      <c r="B1522" s="2" t="s">
        <v>0</v>
      </c>
      <c r="C1522" s="3" t="s">
        <v>6817</v>
      </c>
      <c r="D1522" s="3" t="s">
        <v>6818</v>
      </c>
      <c r="E1522" s="3" t="s">
        <v>6819</v>
      </c>
      <c r="F1522" s="3" t="s">
        <v>1030</v>
      </c>
      <c r="G1522" s="7" t="s">
        <v>6815</v>
      </c>
      <c r="H1522" s="4">
        <v>2021</v>
      </c>
      <c r="I1522" s="2">
        <v>2019</v>
      </c>
      <c r="J1522" s="2">
        <f ca="1">YEAR(TODAY())-Table1[[#This Row],[Release_year]]</f>
        <v>7</v>
      </c>
      <c r="K1522" s="2" t="s">
        <v>7</v>
      </c>
      <c r="L1522" s="2" t="str">
        <f>_xlfn.XLOOKUP(Table1[[#This Row],[Rating]],Ratings!A$2:A$15,Ratings!B$2:B$15)</f>
        <v>Adult</v>
      </c>
      <c r="M1522" s="2" t="str">
        <f>_xlfn.XLOOKUP(Table1[[#This Row],[Rating Category]],Recommendation!A$2:A$6,Recommendation!B$2:B$6)</f>
        <v>Restricted</v>
      </c>
      <c r="N1522" s="2">
        <v>113</v>
      </c>
      <c r="O1522" s="2" t="str" cm="1">
        <f t="array" ref="O1522">_xlfn.IFS(Table1[[#This Row],[Duration]]&lt;90,"Short",Table1[[#This Row],[Duration]]&lt;180,"Medium",Table1[[#This Row],[Duration]]&lt;=240,"Long",TRUE,"Seasons")</f>
        <v>Medium</v>
      </c>
      <c r="P1522" s="3" t="s">
        <v>218</v>
      </c>
    </row>
    <row r="1523" spans="1:16" ht="56">
      <c r="A1523" s="2" t="s">
        <v>6820</v>
      </c>
      <c r="B1523" s="2" t="s">
        <v>0</v>
      </c>
      <c r="C1523" s="3" t="s">
        <v>6821</v>
      </c>
      <c r="D1523" s="3" t="s">
        <v>6822</v>
      </c>
      <c r="E1523" s="3" t="s">
        <v>6823</v>
      </c>
      <c r="F1523" s="3" t="s">
        <v>1</v>
      </c>
      <c r="G1523" s="7" t="s">
        <v>6824</v>
      </c>
      <c r="H1523" s="4">
        <v>2021</v>
      </c>
      <c r="I1523" s="2">
        <v>2019</v>
      </c>
      <c r="J1523" s="2">
        <f ca="1">YEAR(TODAY())-Table1[[#This Row],[Release_year]]</f>
        <v>7</v>
      </c>
      <c r="K1523" s="2" t="s">
        <v>16</v>
      </c>
      <c r="L1523" s="2" t="str">
        <f>_xlfn.XLOOKUP(Table1[[#This Row],[Rating]],Ratings!A$2:A$15,Ratings!B$2:B$15)</f>
        <v>Family</v>
      </c>
      <c r="M1523" s="2" t="str">
        <f>_xlfn.XLOOKUP(Table1[[#This Row],[Rating Category]],Recommendation!A$2:A$6,Recommendation!B$2:B$6)</f>
        <v>Guidance</v>
      </c>
      <c r="N1523" s="2">
        <v>100</v>
      </c>
      <c r="O1523" s="2" t="str" cm="1">
        <f t="array" ref="O1523">_xlfn.IFS(Table1[[#This Row],[Duration]]&lt;90,"Short",Table1[[#This Row],[Duration]]&lt;180,"Medium",Table1[[#This Row],[Duration]]&lt;=240,"Long",TRUE,"Seasons")</f>
        <v>Medium</v>
      </c>
      <c r="P1523" s="3" t="s">
        <v>6825</v>
      </c>
    </row>
    <row r="1524" spans="1:16" ht="56">
      <c r="A1524" s="2" t="s">
        <v>6826</v>
      </c>
      <c r="B1524" s="2" t="s">
        <v>0</v>
      </c>
      <c r="C1524" s="3" t="s">
        <v>6827</v>
      </c>
      <c r="D1524" s="3" t="s">
        <v>6828</v>
      </c>
      <c r="E1524" s="3" t="s">
        <v>6829</v>
      </c>
      <c r="F1524" s="3" t="s">
        <v>6814</v>
      </c>
      <c r="G1524" s="7" t="s">
        <v>6824</v>
      </c>
      <c r="H1524" s="4">
        <v>2021</v>
      </c>
      <c r="I1524" s="2">
        <v>2018</v>
      </c>
      <c r="J1524" s="2">
        <f ca="1">YEAR(TODAY())-Table1[[#This Row],[Release_year]]</f>
        <v>8</v>
      </c>
      <c r="K1524" s="2" t="s">
        <v>7</v>
      </c>
      <c r="L1524" s="2" t="str">
        <f>_xlfn.XLOOKUP(Table1[[#This Row],[Rating]],Ratings!A$2:A$15,Ratings!B$2:B$15)</f>
        <v>Adult</v>
      </c>
      <c r="M1524" s="2" t="str">
        <f>_xlfn.XLOOKUP(Table1[[#This Row],[Rating Category]],Recommendation!A$2:A$6,Recommendation!B$2:B$6)</f>
        <v>Restricted</v>
      </c>
      <c r="N1524" s="2">
        <v>99</v>
      </c>
      <c r="O1524" s="2" t="str" cm="1">
        <f t="array" ref="O1524">_xlfn.IFS(Table1[[#This Row],[Duration]]&lt;90,"Short",Table1[[#This Row],[Duration]]&lt;180,"Medium",Table1[[#This Row],[Duration]]&lt;=240,"Long",TRUE,"Seasons")</f>
        <v>Medium</v>
      </c>
      <c r="P1524" s="3" t="s">
        <v>43</v>
      </c>
    </row>
    <row r="1525" spans="1:16" ht="56">
      <c r="A1525" s="2" t="s">
        <v>6830</v>
      </c>
      <c r="B1525" s="2" t="s">
        <v>0</v>
      </c>
      <c r="C1525" s="3" t="s">
        <v>6831</v>
      </c>
      <c r="D1525" s="3" t="s">
        <v>6832</v>
      </c>
      <c r="E1525" s="3" t="s">
        <v>6833</v>
      </c>
      <c r="F1525" s="3" t="s">
        <v>248</v>
      </c>
      <c r="G1525" s="7" t="s">
        <v>6824</v>
      </c>
      <c r="H1525" s="4">
        <v>2021</v>
      </c>
      <c r="I1525" s="2">
        <v>2020</v>
      </c>
      <c r="J1525" s="2">
        <f ca="1">YEAR(TODAY())-Table1[[#This Row],[Release_year]]</f>
        <v>6</v>
      </c>
      <c r="K1525" s="2" t="s">
        <v>7</v>
      </c>
      <c r="L1525" s="2" t="str">
        <f>_xlfn.XLOOKUP(Table1[[#This Row],[Rating]],Ratings!A$2:A$15,Ratings!B$2:B$15)</f>
        <v>Adult</v>
      </c>
      <c r="M1525" s="2" t="str">
        <f>_xlfn.XLOOKUP(Table1[[#This Row],[Rating Category]],Recommendation!A$2:A$6,Recommendation!B$2:B$6)</f>
        <v>Restricted</v>
      </c>
      <c r="N1525" s="2">
        <v>104</v>
      </c>
      <c r="O1525" s="2" t="str" cm="1">
        <f t="array" ref="O1525">_xlfn.IFS(Table1[[#This Row],[Duration]]&lt;90,"Short",Table1[[#This Row],[Duration]]&lt;180,"Medium",Table1[[#This Row],[Duration]]&lt;=240,"Long",TRUE,"Seasons")</f>
        <v>Medium</v>
      </c>
      <c r="P1525" s="3" t="s">
        <v>1961</v>
      </c>
    </row>
    <row r="1526" spans="1:16" ht="14">
      <c r="A1526" s="2" t="s">
        <v>6834</v>
      </c>
      <c r="B1526" s="2" t="s">
        <v>0</v>
      </c>
      <c r="C1526" s="3" t="s">
        <v>6835</v>
      </c>
      <c r="D1526" s="3" t="s">
        <v>6836</v>
      </c>
      <c r="E1526" s="3" t="s">
        <v>6837</v>
      </c>
      <c r="F1526" s="3" t="s">
        <v>1</v>
      </c>
      <c r="G1526" s="7" t="s">
        <v>6838</v>
      </c>
      <c r="H1526" s="4">
        <v>2021</v>
      </c>
      <c r="I1526" s="2">
        <v>2020</v>
      </c>
      <c r="J1526" s="2">
        <f ca="1">YEAR(TODAY())-Table1[[#This Row],[Release_year]]</f>
        <v>6</v>
      </c>
      <c r="K1526" s="2" t="s">
        <v>7</v>
      </c>
      <c r="L1526" s="2" t="str">
        <f>_xlfn.XLOOKUP(Table1[[#This Row],[Rating]],Ratings!A$2:A$15,Ratings!B$2:B$15)</f>
        <v>Adult</v>
      </c>
      <c r="M1526" s="2" t="str">
        <f>_xlfn.XLOOKUP(Table1[[#This Row],[Rating Category]],Recommendation!A$2:A$6,Recommendation!B$2:B$6)</f>
        <v>Restricted</v>
      </c>
      <c r="N1526" s="2">
        <v>70</v>
      </c>
      <c r="O1526" s="2" t="str" cm="1">
        <f t="array" ref="O1526">_xlfn.IFS(Table1[[#This Row],[Duration]]&lt;90,"Short",Table1[[#This Row],[Duration]]&lt;180,"Medium",Table1[[#This Row],[Duration]]&lt;=240,"Long",TRUE,"Seasons")</f>
        <v>Short</v>
      </c>
      <c r="P1526" s="3" t="s">
        <v>683</v>
      </c>
    </row>
    <row r="1527" spans="1:16" ht="70">
      <c r="A1527" s="2" t="s">
        <v>6841</v>
      </c>
      <c r="B1527" s="2" t="s">
        <v>0</v>
      </c>
      <c r="C1527" s="3" t="s">
        <v>6842</v>
      </c>
      <c r="D1527" s="3" t="s">
        <v>6843</v>
      </c>
      <c r="E1527" s="3" t="s">
        <v>6844</v>
      </c>
      <c r="F1527" s="3" t="s">
        <v>50</v>
      </c>
      <c r="G1527" s="7" t="s">
        <v>6840</v>
      </c>
      <c r="H1527" s="4">
        <v>2021</v>
      </c>
      <c r="I1527" s="2">
        <v>2017</v>
      </c>
      <c r="J1527" s="2">
        <f ca="1">YEAR(TODAY())-Table1[[#This Row],[Release_year]]</f>
        <v>9</v>
      </c>
      <c r="K1527" s="2" t="s">
        <v>29</v>
      </c>
      <c r="L1527" s="2" t="str">
        <f>_xlfn.XLOOKUP(Table1[[#This Row],[Rating]],Ratings!A$2:A$15,Ratings!B$2:B$15)</f>
        <v>Teen</v>
      </c>
      <c r="M1527" s="2" t="str">
        <f>_xlfn.XLOOKUP(Table1[[#This Row],[Rating Category]],Recommendation!A$2:A$6,Recommendation!B$2:B$6)</f>
        <v>Guidance</v>
      </c>
      <c r="N1527" s="2">
        <v>95</v>
      </c>
      <c r="O1527" s="2" t="str" cm="1">
        <f t="array" ref="O1527">_xlfn.IFS(Table1[[#This Row],[Duration]]&lt;90,"Short",Table1[[#This Row],[Duration]]&lt;180,"Medium",Table1[[#This Row],[Duration]]&lt;=240,"Long",TRUE,"Seasons")</f>
        <v>Medium</v>
      </c>
      <c r="P1527" s="3" t="s">
        <v>23</v>
      </c>
    </row>
    <row r="1528" spans="1:16" ht="56">
      <c r="A1528" s="2" t="s">
        <v>6845</v>
      </c>
      <c r="B1528" s="2" t="s">
        <v>0</v>
      </c>
      <c r="C1528" s="3" t="s">
        <v>6846</v>
      </c>
      <c r="D1528" s="3" t="s">
        <v>6847</v>
      </c>
      <c r="E1528" s="3" t="s">
        <v>6848</v>
      </c>
      <c r="F1528" s="3" t="s">
        <v>658</v>
      </c>
      <c r="G1528" s="7" t="s">
        <v>6840</v>
      </c>
      <c r="H1528" s="4">
        <v>2021</v>
      </c>
      <c r="I1528" s="2">
        <v>2020</v>
      </c>
      <c r="J1528" s="2">
        <f ca="1">YEAR(TODAY())-Table1[[#This Row],[Release_year]]</f>
        <v>6</v>
      </c>
      <c r="K1528" s="2" t="s">
        <v>7</v>
      </c>
      <c r="L1528" s="2" t="str">
        <f>_xlfn.XLOOKUP(Table1[[#This Row],[Rating]],Ratings!A$2:A$15,Ratings!B$2:B$15)</f>
        <v>Adult</v>
      </c>
      <c r="M1528" s="2" t="str">
        <f>_xlfn.XLOOKUP(Table1[[#This Row],[Rating Category]],Recommendation!A$2:A$6,Recommendation!B$2:B$6)</f>
        <v>Restricted</v>
      </c>
      <c r="N1528" s="2">
        <v>109</v>
      </c>
      <c r="O1528" s="2" t="str" cm="1">
        <f t="array" ref="O1528">_xlfn.IFS(Table1[[#This Row],[Duration]]&lt;90,"Short",Table1[[#This Row],[Duration]]&lt;180,"Medium",Table1[[#This Row],[Duration]]&lt;=240,"Long",TRUE,"Seasons")</f>
        <v>Medium</v>
      </c>
      <c r="P1528" s="3" t="s">
        <v>1861</v>
      </c>
    </row>
    <row r="1529" spans="1:16" ht="42">
      <c r="A1529" s="2" t="s">
        <v>6849</v>
      </c>
      <c r="B1529" s="2" t="s">
        <v>0</v>
      </c>
      <c r="C1529" s="3">
        <v>3022</v>
      </c>
      <c r="D1529" s="3" t="s">
        <v>6850</v>
      </c>
      <c r="E1529" s="3" t="s">
        <v>6851</v>
      </c>
      <c r="F1529" s="3" t="s">
        <v>1</v>
      </c>
      <c r="G1529" s="7" t="s">
        <v>6852</v>
      </c>
      <c r="H1529" s="4">
        <v>2021</v>
      </c>
      <c r="I1529" s="2">
        <v>2019</v>
      </c>
      <c r="J1529" s="2">
        <f ca="1">YEAR(TODAY())-Table1[[#This Row],[Release_year]]</f>
        <v>7</v>
      </c>
      <c r="K1529" s="2" t="s">
        <v>124</v>
      </c>
      <c r="L1529" s="2" t="str">
        <f>_xlfn.XLOOKUP(Table1[[#This Row],[Rating]],Ratings!A$2:A$15,Ratings!B$2:B$15)</f>
        <v>Adult</v>
      </c>
      <c r="M1529" s="2" t="str">
        <f>_xlfn.XLOOKUP(Table1[[#This Row],[Rating Category]],Recommendation!A$2:A$6,Recommendation!B$2:B$6)</f>
        <v>Restricted</v>
      </c>
      <c r="N1529" s="2">
        <v>91</v>
      </c>
      <c r="O1529" s="2" t="str" cm="1">
        <f t="array" ref="O1529">_xlfn.IFS(Table1[[#This Row],[Duration]]&lt;90,"Short",Table1[[#This Row],[Duration]]&lt;180,"Medium",Table1[[#This Row],[Duration]]&lt;=240,"Long",TRUE,"Seasons")</f>
        <v>Medium</v>
      </c>
      <c r="P1529" s="3" t="s">
        <v>6853</v>
      </c>
    </row>
    <row r="1530" spans="1:16" ht="70">
      <c r="A1530" s="2" t="s">
        <v>6854</v>
      </c>
      <c r="B1530" s="2" t="s">
        <v>0</v>
      </c>
      <c r="C1530" s="3" t="s">
        <v>6855</v>
      </c>
      <c r="D1530" s="3" t="s">
        <v>6856</v>
      </c>
      <c r="E1530" s="3" t="s">
        <v>6857</v>
      </c>
      <c r="F1530" s="3" t="s">
        <v>2540</v>
      </c>
      <c r="G1530" s="7" t="s">
        <v>6852</v>
      </c>
      <c r="H1530" s="4">
        <v>2021</v>
      </c>
      <c r="I1530" s="2">
        <v>2020</v>
      </c>
      <c r="J1530" s="2">
        <f ca="1">YEAR(TODAY())-Table1[[#This Row],[Release_year]]</f>
        <v>6</v>
      </c>
      <c r="K1530" s="2" t="s">
        <v>7</v>
      </c>
      <c r="L1530" s="2" t="str">
        <f>_xlfn.XLOOKUP(Table1[[#This Row],[Rating]],Ratings!A$2:A$15,Ratings!B$2:B$15)</f>
        <v>Adult</v>
      </c>
      <c r="M1530" s="2" t="str">
        <f>_xlfn.XLOOKUP(Table1[[#This Row],[Rating Category]],Recommendation!A$2:A$6,Recommendation!B$2:B$6)</f>
        <v>Restricted</v>
      </c>
      <c r="N1530" s="2">
        <v>75</v>
      </c>
      <c r="O1530" s="2" t="str" cm="1">
        <f t="array" ref="O1530">_xlfn.IFS(Table1[[#This Row],[Duration]]&lt;90,"Short",Table1[[#This Row],[Duration]]&lt;180,"Medium",Table1[[#This Row],[Duration]]&lt;=240,"Long",TRUE,"Seasons")</f>
        <v>Short</v>
      </c>
      <c r="P1530" s="3" t="s">
        <v>140</v>
      </c>
    </row>
    <row r="1531" spans="1:16" ht="42">
      <c r="A1531" s="2" t="s">
        <v>6858</v>
      </c>
      <c r="B1531" s="2" t="s">
        <v>0</v>
      </c>
      <c r="C1531" s="3" t="s">
        <v>6859</v>
      </c>
      <c r="D1531" s="3" t="s">
        <v>1263</v>
      </c>
      <c r="E1531" s="3" t="s">
        <v>6860</v>
      </c>
      <c r="F1531" s="3" t="s">
        <v>1018</v>
      </c>
      <c r="G1531" s="7" t="s">
        <v>6852</v>
      </c>
      <c r="H1531" s="4">
        <v>2021</v>
      </c>
      <c r="I1531" s="2">
        <v>2020</v>
      </c>
      <c r="J1531" s="2">
        <f ca="1">YEAR(TODAY())-Table1[[#This Row],[Release_year]]</f>
        <v>6</v>
      </c>
      <c r="K1531" s="2" t="s">
        <v>29</v>
      </c>
      <c r="L1531" s="2" t="str">
        <f>_xlfn.XLOOKUP(Table1[[#This Row],[Rating]],Ratings!A$2:A$15,Ratings!B$2:B$15)</f>
        <v>Teen</v>
      </c>
      <c r="M1531" s="2" t="str">
        <f>_xlfn.XLOOKUP(Table1[[#This Row],[Rating Category]],Recommendation!A$2:A$6,Recommendation!B$2:B$6)</f>
        <v>Guidance</v>
      </c>
      <c r="N1531" s="2">
        <v>100</v>
      </c>
      <c r="O1531" s="2" t="str" cm="1">
        <f t="array" ref="O1531">_xlfn.IFS(Table1[[#This Row],[Duration]]&lt;90,"Short",Table1[[#This Row],[Duration]]&lt;180,"Medium",Table1[[#This Row],[Duration]]&lt;=240,"Long",TRUE,"Seasons")</f>
        <v>Medium</v>
      </c>
      <c r="P1531" s="3" t="s">
        <v>56</v>
      </c>
    </row>
    <row r="1532" spans="1:16" ht="42">
      <c r="A1532" s="2" t="s">
        <v>6861</v>
      </c>
      <c r="B1532" s="2" t="s">
        <v>0</v>
      </c>
      <c r="C1532" s="3" t="s">
        <v>6862</v>
      </c>
      <c r="D1532" s="3" t="s">
        <v>6863</v>
      </c>
      <c r="E1532" s="3" t="s">
        <v>6864</v>
      </c>
      <c r="F1532" s="3" t="s">
        <v>1</v>
      </c>
      <c r="G1532" s="7" t="s">
        <v>6865</v>
      </c>
      <c r="H1532" s="4">
        <v>2021</v>
      </c>
      <c r="I1532" s="2">
        <v>2017</v>
      </c>
      <c r="J1532" s="2">
        <f ca="1">YEAR(TODAY())-Table1[[#This Row],[Release_year]]</f>
        <v>9</v>
      </c>
      <c r="K1532" s="2" t="s">
        <v>124</v>
      </c>
      <c r="L1532" s="2" t="str">
        <f>_xlfn.XLOOKUP(Table1[[#This Row],[Rating]],Ratings!A$2:A$15,Ratings!B$2:B$15)</f>
        <v>Adult</v>
      </c>
      <c r="M1532" s="2" t="str">
        <f>_xlfn.XLOOKUP(Table1[[#This Row],[Rating Category]],Recommendation!A$2:A$6,Recommendation!B$2:B$6)</f>
        <v>Restricted</v>
      </c>
      <c r="N1532" s="2">
        <v>95</v>
      </c>
      <c r="O1532" s="2" t="str" cm="1">
        <f t="array" ref="O1532">_xlfn.IFS(Table1[[#This Row],[Duration]]&lt;90,"Short",Table1[[#This Row],[Duration]]&lt;180,"Medium",Table1[[#This Row],[Duration]]&lt;=240,"Long",TRUE,"Seasons")</f>
        <v>Medium</v>
      </c>
      <c r="P1532" s="3" t="s">
        <v>264</v>
      </c>
    </row>
    <row r="1533" spans="1:16" ht="42">
      <c r="A1533" s="2" t="s">
        <v>6866</v>
      </c>
      <c r="B1533" s="2" t="s">
        <v>0</v>
      </c>
      <c r="C1533" s="3" t="s">
        <v>6867</v>
      </c>
      <c r="D1533" s="3" t="s">
        <v>6868</v>
      </c>
      <c r="E1533" s="3" t="s">
        <v>6869</v>
      </c>
      <c r="F1533" s="3" t="s">
        <v>139</v>
      </c>
      <c r="G1533" s="7" t="s">
        <v>6865</v>
      </c>
      <c r="H1533" s="4">
        <v>2021</v>
      </c>
      <c r="I1533" s="2">
        <v>2017</v>
      </c>
      <c r="J1533" s="2">
        <f ca="1">YEAR(TODAY())-Table1[[#This Row],[Release_year]]</f>
        <v>9</v>
      </c>
      <c r="K1533" s="2" t="s">
        <v>16</v>
      </c>
      <c r="L1533" s="2" t="str">
        <f>_xlfn.XLOOKUP(Table1[[#This Row],[Rating]],Ratings!A$2:A$15,Ratings!B$2:B$15)</f>
        <v>Family</v>
      </c>
      <c r="M1533" s="2" t="str">
        <f>_xlfn.XLOOKUP(Table1[[#This Row],[Rating Category]],Recommendation!A$2:A$6,Recommendation!B$2:B$6)</f>
        <v>Guidance</v>
      </c>
      <c r="N1533" s="2">
        <v>113</v>
      </c>
      <c r="O1533" s="2" t="str" cm="1">
        <f t="array" ref="O1533">_xlfn.IFS(Table1[[#This Row],[Duration]]&lt;90,"Short",Table1[[#This Row],[Duration]]&lt;180,"Medium",Table1[[#This Row],[Duration]]&lt;=240,"Long",TRUE,"Seasons")</f>
        <v>Medium</v>
      </c>
      <c r="P1533" s="3" t="s">
        <v>6870</v>
      </c>
    </row>
    <row r="1534" spans="1:16" ht="14">
      <c r="A1534" s="2" t="s">
        <v>6871</v>
      </c>
      <c r="B1534" s="2" t="s">
        <v>0</v>
      </c>
      <c r="C1534" s="3" t="s">
        <v>6872</v>
      </c>
      <c r="D1534" s="3" t="s">
        <v>6873</v>
      </c>
      <c r="E1534" s="3" t="s">
        <v>6874</v>
      </c>
      <c r="F1534" s="3" t="s">
        <v>1</v>
      </c>
      <c r="G1534" s="7" t="s">
        <v>6875</v>
      </c>
      <c r="H1534" s="4">
        <v>2021</v>
      </c>
      <c r="I1534" s="2">
        <v>2020</v>
      </c>
      <c r="J1534" s="2">
        <f ca="1">YEAR(TODAY())-Table1[[#This Row],[Release_year]]</f>
        <v>6</v>
      </c>
      <c r="K1534" s="2" t="s">
        <v>7</v>
      </c>
      <c r="L1534" s="2" t="str">
        <f>_xlfn.XLOOKUP(Table1[[#This Row],[Rating]],Ratings!A$2:A$15,Ratings!B$2:B$15)</f>
        <v>Adult</v>
      </c>
      <c r="M1534" s="2" t="str">
        <f>_xlfn.XLOOKUP(Table1[[#This Row],[Rating Category]],Recommendation!A$2:A$6,Recommendation!B$2:B$6)</f>
        <v>Restricted</v>
      </c>
      <c r="N1534" s="2">
        <v>62</v>
      </c>
      <c r="O1534" s="2" t="str" cm="1">
        <f t="array" ref="O1534">_xlfn.IFS(Table1[[#This Row],[Duration]]&lt;90,"Short",Table1[[#This Row],[Duration]]&lt;180,"Medium",Table1[[#This Row],[Duration]]&lt;=240,"Long",TRUE,"Seasons")</f>
        <v>Short</v>
      </c>
      <c r="P1534" s="3" t="s">
        <v>683</v>
      </c>
    </row>
    <row r="1535" spans="1:16" ht="42">
      <c r="A1535" s="2" t="s">
        <v>6876</v>
      </c>
      <c r="B1535" s="2" t="s">
        <v>0</v>
      </c>
      <c r="C1535" s="3" t="s">
        <v>6877</v>
      </c>
      <c r="D1535" s="3" t="s">
        <v>6878</v>
      </c>
      <c r="E1535" s="3" t="s">
        <v>6879</v>
      </c>
      <c r="F1535" s="3" t="s">
        <v>1</v>
      </c>
      <c r="G1535" s="7" t="s">
        <v>6880</v>
      </c>
      <c r="H1535" s="4">
        <v>2021</v>
      </c>
      <c r="I1535" s="2">
        <v>2014</v>
      </c>
      <c r="J1535" s="2">
        <f ca="1">YEAR(TODAY())-Table1[[#This Row],[Release_year]]</f>
        <v>12</v>
      </c>
      <c r="K1535" s="2" t="s">
        <v>124</v>
      </c>
      <c r="L1535" s="2" t="str">
        <f>_xlfn.XLOOKUP(Table1[[#This Row],[Rating]],Ratings!A$2:A$15,Ratings!B$2:B$15)</f>
        <v>Adult</v>
      </c>
      <c r="M1535" s="2" t="str">
        <f>_xlfn.XLOOKUP(Table1[[#This Row],[Rating Category]],Recommendation!A$2:A$6,Recommendation!B$2:B$6)</f>
        <v>Restricted</v>
      </c>
      <c r="N1535" s="2">
        <v>93</v>
      </c>
      <c r="O1535" s="2" t="str" cm="1">
        <f t="array" ref="O1535">_xlfn.IFS(Table1[[#This Row],[Duration]]&lt;90,"Short",Table1[[#This Row],[Duration]]&lt;180,"Medium",Table1[[#This Row],[Duration]]&lt;=240,"Long",TRUE,"Seasons")</f>
        <v>Medium</v>
      </c>
      <c r="P1535" s="3" t="s">
        <v>72</v>
      </c>
    </row>
    <row r="1536" spans="1:16" ht="42">
      <c r="A1536" s="2" t="s">
        <v>6881</v>
      </c>
      <c r="B1536" s="2" t="s">
        <v>0</v>
      </c>
      <c r="C1536" s="3" t="s">
        <v>6882</v>
      </c>
      <c r="D1536" s="3" t="s">
        <v>6883</v>
      </c>
      <c r="E1536" s="3" t="s">
        <v>6884</v>
      </c>
      <c r="F1536" s="3" t="s">
        <v>13</v>
      </c>
      <c r="G1536" s="7" t="s">
        <v>6885</v>
      </c>
      <c r="H1536" s="4">
        <v>2021</v>
      </c>
      <c r="I1536" s="2">
        <v>2019</v>
      </c>
      <c r="J1536" s="2">
        <f ca="1">YEAR(TODAY())-Table1[[#This Row],[Release_year]]</f>
        <v>7</v>
      </c>
      <c r="K1536" s="2" t="s">
        <v>29</v>
      </c>
      <c r="L1536" s="2" t="str">
        <f>_xlfn.XLOOKUP(Table1[[#This Row],[Rating]],Ratings!A$2:A$15,Ratings!B$2:B$15)</f>
        <v>Teen</v>
      </c>
      <c r="M1536" s="2" t="str">
        <f>_xlfn.XLOOKUP(Table1[[#This Row],[Rating Category]],Recommendation!A$2:A$6,Recommendation!B$2:B$6)</f>
        <v>Guidance</v>
      </c>
      <c r="N1536" s="2">
        <v>135</v>
      </c>
      <c r="O1536" s="2" t="str" cm="1">
        <f t="array" ref="O1536">_xlfn.IFS(Table1[[#This Row],[Duration]]&lt;90,"Short",Table1[[#This Row],[Duration]]&lt;180,"Medium",Table1[[#This Row],[Duration]]&lt;=240,"Long",TRUE,"Seasons")</f>
        <v>Medium</v>
      </c>
      <c r="P1536" s="3" t="s">
        <v>206</v>
      </c>
    </row>
    <row r="1537" spans="1:16" ht="56">
      <c r="A1537" s="2" t="s">
        <v>6886</v>
      </c>
      <c r="B1537" s="2" t="s">
        <v>0</v>
      </c>
      <c r="C1537" s="3" t="s">
        <v>6887</v>
      </c>
      <c r="D1537" s="3" t="s">
        <v>6888</v>
      </c>
      <c r="E1537" s="3" t="s">
        <v>6889</v>
      </c>
      <c r="F1537" s="3" t="s">
        <v>13</v>
      </c>
      <c r="G1537" s="7" t="s">
        <v>6890</v>
      </c>
      <c r="H1537" s="4">
        <v>2021</v>
      </c>
      <c r="I1537" s="2">
        <v>2020</v>
      </c>
      <c r="J1537" s="2">
        <f ca="1">YEAR(TODAY())-Table1[[#This Row],[Release_year]]</f>
        <v>6</v>
      </c>
      <c r="K1537" s="2" t="s">
        <v>7</v>
      </c>
      <c r="L1537" s="2" t="str">
        <f>_xlfn.XLOOKUP(Table1[[#This Row],[Rating]],Ratings!A$2:A$15,Ratings!B$2:B$15)</f>
        <v>Adult</v>
      </c>
      <c r="M1537" s="2" t="str">
        <f>_xlfn.XLOOKUP(Table1[[#This Row],[Rating Category]],Recommendation!A$2:A$6,Recommendation!B$2:B$6)</f>
        <v>Restricted</v>
      </c>
      <c r="N1537" s="2">
        <v>101</v>
      </c>
      <c r="O1537" s="2" t="str" cm="1">
        <f t="array" ref="O1537">_xlfn.IFS(Table1[[#This Row],[Duration]]&lt;90,"Short",Table1[[#This Row],[Duration]]&lt;180,"Medium",Table1[[#This Row],[Duration]]&lt;=240,"Long",TRUE,"Seasons")</f>
        <v>Medium</v>
      </c>
      <c r="P1537" s="3" t="s">
        <v>63</v>
      </c>
    </row>
    <row r="1538" spans="1:16" ht="56">
      <c r="A1538" s="2" t="s">
        <v>6892</v>
      </c>
      <c r="B1538" s="2" t="s">
        <v>0</v>
      </c>
      <c r="C1538" s="3" t="s">
        <v>6893</v>
      </c>
      <c r="D1538" s="3" t="s">
        <v>6894</v>
      </c>
      <c r="E1538" s="3" t="s">
        <v>6895</v>
      </c>
      <c r="F1538" s="3" t="s">
        <v>5</v>
      </c>
      <c r="G1538" s="7" t="s">
        <v>6891</v>
      </c>
      <c r="H1538" s="4">
        <v>2021</v>
      </c>
      <c r="I1538" s="2">
        <v>2018</v>
      </c>
      <c r="J1538" s="2">
        <f ca="1">YEAR(TODAY())-Table1[[#This Row],[Release_year]]</f>
        <v>8</v>
      </c>
      <c r="K1538" s="2" t="s">
        <v>29</v>
      </c>
      <c r="L1538" s="2" t="str">
        <f>_xlfn.XLOOKUP(Table1[[#This Row],[Rating]],Ratings!A$2:A$15,Ratings!B$2:B$15)</f>
        <v>Teen</v>
      </c>
      <c r="M1538" s="2" t="str">
        <f>_xlfn.XLOOKUP(Table1[[#This Row],[Rating Category]],Recommendation!A$2:A$6,Recommendation!B$2:B$6)</f>
        <v>Guidance</v>
      </c>
      <c r="N1538" s="2">
        <v>98</v>
      </c>
      <c r="O1538" s="2" t="str" cm="1">
        <f t="array" ref="O1538">_xlfn.IFS(Table1[[#This Row],[Duration]]&lt;90,"Short",Table1[[#This Row],[Duration]]&lt;180,"Medium",Table1[[#This Row],[Duration]]&lt;=240,"Long",TRUE,"Seasons")</f>
        <v>Medium</v>
      </c>
      <c r="P1538" s="3" t="s">
        <v>192</v>
      </c>
    </row>
    <row r="1539" spans="1:16" ht="56">
      <c r="A1539" s="2" t="s">
        <v>6896</v>
      </c>
      <c r="B1539" s="2" t="s">
        <v>0</v>
      </c>
      <c r="C1539" s="3" t="s">
        <v>6897</v>
      </c>
      <c r="D1539" s="3" t="s">
        <v>6898</v>
      </c>
      <c r="E1539" s="3" t="s">
        <v>6899</v>
      </c>
      <c r="F1539" s="3" t="s">
        <v>64</v>
      </c>
      <c r="G1539" s="7" t="s">
        <v>6891</v>
      </c>
      <c r="H1539" s="4">
        <v>2021</v>
      </c>
      <c r="I1539" s="2">
        <v>2020</v>
      </c>
      <c r="J1539" s="2">
        <f ca="1">YEAR(TODAY())-Table1[[#This Row],[Release_year]]</f>
        <v>6</v>
      </c>
      <c r="K1539" s="2" t="s">
        <v>45</v>
      </c>
      <c r="L1539" s="2" t="str">
        <f>_xlfn.XLOOKUP(Table1[[#This Row],[Rating]],Ratings!A$2:A$15,Ratings!B$2:B$15)</f>
        <v>Family</v>
      </c>
      <c r="M1539" s="2" t="str">
        <f>_xlfn.XLOOKUP(Table1[[#This Row],[Rating Category]],Recommendation!A$2:A$6,Recommendation!B$2:B$6)</f>
        <v>Guidance</v>
      </c>
      <c r="N1539" s="2">
        <v>103</v>
      </c>
      <c r="O1539" s="2" t="str" cm="1">
        <f t="array" ref="O1539">_xlfn.IFS(Table1[[#This Row],[Duration]]&lt;90,"Short",Table1[[#This Row],[Duration]]&lt;180,"Medium",Table1[[#This Row],[Duration]]&lt;=240,"Long",TRUE,"Seasons")</f>
        <v>Medium</v>
      </c>
      <c r="P1539" s="3" t="s">
        <v>247</v>
      </c>
    </row>
    <row r="1540" spans="1:16" ht="42">
      <c r="A1540" s="2" t="s">
        <v>6900</v>
      </c>
      <c r="B1540" s="2" t="s">
        <v>0</v>
      </c>
      <c r="C1540" s="3" t="s">
        <v>6901</v>
      </c>
      <c r="D1540" s="3" t="s">
        <v>6902</v>
      </c>
      <c r="E1540" s="3" t="s">
        <v>6903</v>
      </c>
      <c r="F1540" s="3" t="s">
        <v>1</v>
      </c>
      <c r="G1540" s="7" t="s">
        <v>6891</v>
      </c>
      <c r="H1540" s="4">
        <v>2021</v>
      </c>
      <c r="I1540" s="2">
        <v>2019</v>
      </c>
      <c r="J1540" s="2">
        <f ca="1">YEAR(TODAY())-Table1[[#This Row],[Release_year]]</f>
        <v>7</v>
      </c>
      <c r="K1540" s="2" t="s">
        <v>7</v>
      </c>
      <c r="L1540" s="2" t="str">
        <f>_xlfn.XLOOKUP(Table1[[#This Row],[Rating]],Ratings!A$2:A$15,Ratings!B$2:B$15)</f>
        <v>Adult</v>
      </c>
      <c r="M1540" s="2" t="str">
        <f>_xlfn.XLOOKUP(Table1[[#This Row],[Rating Category]],Recommendation!A$2:A$6,Recommendation!B$2:B$6)</f>
        <v>Restricted</v>
      </c>
      <c r="N1540" s="2">
        <v>106</v>
      </c>
      <c r="O1540" s="2" t="str" cm="1">
        <f t="array" ref="O1540">_xlfn.IFS(Table1[[#This Row],[Duration]]&lt;90,"Short",Table1[[#This Row],[Duration]]&lt;180,"Medium",Table1[[#This Row],[Duration]]&lt;=240,"Long",TRUE,"Seasons")</f>
        <v>Medium</v>
      </c>
      <c r="P1540" s="3" t="s">
        <v>517</v>
      </c>
    </row>
    <row r="1541" spans="1:16" ht="56">
      <c r="A1541" s="2" t="s">
        <v>6904</v>
      </c>
      <c r="B1541" s="2" t="s">
        <v>4</v>
      </c>
      <c r="C1541" s="3" t="s">
        <v>6905</v>
      </c>
      <c r="D1541" s="3" t="s">
        <v>983</v>
      </c>
      <c r="E1541" s="3" t="s">
        <v>6906</v>
      </c>
      <c r="F1541" s="3" t="s">
        <v>6907</v>
      </c>
      <c r="G1541" s="7" t="s">
        <v>6891</v>
      </c>
      <c r="H1541" s="4">
        <v>2021</v>
      </c>
      <c r="I1541" s="2">
        <v>2020</v>
      </c>
      <c r="J1541" s="2">
        <f ca="1">YEAR(TODAY())-Table1[[#This Row],[Release_year]]</f>
        <v>6</v>
      </c>
      <c r="K1541" s="2" t="s">
        <v>7</v>
      </c>
      <c r="L1541" s="2" t="str">
        <f>_xlfn.XLOOKUP(Table1[[#This Row],[Rating]],Ratings!A$2:A$15,Ratings!B$2:B$15)</f>
        <v>Adult</v>
      </c>
      <c r="M1541" s="2" t="str">
        <f>_xlfn.XLOOKUP(Table1[[#This Row],[Rating Category]],Recommendation!A$2:A$6,Recommendation!B$2:B$6)</f>
        <v>Restricted</v>
      </c>
      <c r="N1541" s="2" t="s">
        <v>8</v>
      </c>
      <c r="O1541" s="2" t="str" cm="1">
        <f t="array" ref="O1541">_xlfn.IFS(Table1[[#This Row],[Duration]]&lt;90,"Short",Table1[[#This Row],[Duration]]&lt;180,"Medium",Table1[[#This Row],[Duration]]&lt;=240,"Long",TRUE,"Seasons")</f>
        <v>Seasons</v>
      </c>
      <c r="P1541" s="3" t="s">
        <v>6124</v>
      </c>
    </row>
    <row r="1542" spans="1:16" ht="42">
      <c r="A1542" s="2" t="s">
        <v>6908</v>
      </c>
      <c r="B1542" s="2" t="s">
        <v>0</v>
      </c>
      <c r="C1542" s="3" t="s">
        <v>6909</v>
      </c>
      <c r="D1542" s="3" t="s">
        <v>6910</v>
      </c>
      <c r="E1542" s="3" t="s">
        <v>6911</v>
      </c>
      <c r="F1542" s="3" t="s">
        <v>1</v>
      </c>
      <c r="G1542" s="7" t="s">
        <v>6891</v>
      </c>
      <c r="H1542" s="4">
        <v>2021</v>
      </c>
      <c r="I1542" s="2">
        <v>2020</v>
      </c>
      <c r="J1542" s="2">
        <f ca="1">YEAR(TODAY())-Table1[[#This Row],[Release_year]]</f>
        <v>6</v>
      </c>
      <c r="K1542" s="2" t="s">
        <v>124</v>
      </c>
      <c r="L1542" s="2" t="str">
        <f>_xlfn.XLOOKUP(Table1[[#This Row],[Rating]],Ratings!A$2:A$15,Ratings!B$2:B$15)</f>
        <v>Adult</v>
      </c>
      <c r="M1542" s="2" t="str">
        <f>_xlfn.XLOOKUP(Table1[[#This Row],[Rating Category]],Recommendation!A$2:A$6,Recommendation!B$2:B$6)</f>
        <v>Restricted</v>
      </c>
      <c r="N1542" s="2">
        <v>95</v>
      </c>
      <c r="O1542" s="2" t="str" cm="1">
        <f t="array" ref="O1542">_xlfn.IFS(Table1[[#This Row],[Duration]]&lt;90,"Short",Table1[[#This Row],[Duration]]&lt;180,"Medium",Table1[[#This Row],[Duration]]&lt;=240,"Long",TRUE,"Seasons")</f>
        <v>Medium</v>
      </c>
      <c r="P1542" s="3" t="s">
        <v>251</v>
      </c>
    </row>
    <row r="1543" spans="1:16" ht="42">
      <c r="A1543" s="2" t="s">
        <v>6912</v>
      </c>
      <c r="B1543" s="2" t="s">
        <v>0</v>
      </c>
      <c r="C1543" s="3" t="s">
        <v>6913</v>
      </c>
      <c r="D1543" s="3" t="s">
        <v>6914</v>
      </c>
      <c r="E1543" s="3" t="s">
        <v>6915</v>
      </c>
      <c r="F1543" s="3" t="s">
        <v>53</v>
      </c>
      <c r="G1543" s="7" t="s">
        <v>6891</v>
      </c>
      <c r="H1543" s="4">
        <v>2021</v>
      </c>
      <c r="I1543" s="2">
        <v>2019</v>
      </c>
      <c r="J1543" s="2">
        <f ca="1">YEAR(TODAY())-Table1[[#This Row],[Release_year]]</f>
        <v>7</v>
      </c>
      <c r="K1543" s="2" t="s">
        <v>29</v>
      </c>
      <c r="L1543" s="2" t="str">
        <f>_xlfn.XLOOKUP(Table1[[#This Row],[Rating]],Ratings!A$2:A$15,Ratings!B$2:B$15)</f>
        <v>Teen</v>
      </c>
      <c r="M1543" s="2" t="str">
        <f>_xlfn.XLOOKUP(Table1[[#This Row],[Rating Category]],Recommendation!A$2:A$6,Recommendation!B$2:B$6)</f>
        <v>Guidance</v>
      </c>
      <c r="N1543" s="2">
        <v>132</v>
      </c>
      <c r="O1543" s="2" t="str" cm="1">
        <f t="array" ref="O1543">_xlfn.IFS(Table1[[#This Row],[Duration]]&lt;90,"Short",Table1[[#This Row],[Duration]]&lt;180,"Medium",Table1[[#This Row],[Duration]]&lt;=240,"Long",TRUE,"Seasons")</f>
        <v>Medium</v>
      </c>
      <c r="P1543" s="3" t="s">
        <v>43</v>
      </c>
    </row>
    <row r="1544" spans="1:16" ht="42">
      <c r="A1544" s="2" t="s">
        <v>6917</v>
      </c>
      <c r="B1544" s="2" t="s">
        <v>0</v>
      </c>
      <c r="C1544" s="3" t="s">
        <v>6918</v>
      </c>
      <c r="D1544" s="3" t="s">
        <v>6919</v>
      </c>
      <c r="E1544" s="3" t="s">
        <v>6920</v>
      </c>
      <c r="F1544" s="3" t="s">
        <v>744</v>
      </c>
      <c r="G1544" s="7" t="s">
        <v>6921</v>
      </c>
      <c r="H1544" s="4">
        <v>2021</v>
      </c>
      <c r="I1544" s="2">
        <v>2020</v>
      </c>
      <c r="J1544" s="2">
        <f ca="1">YEAR(TODAY())-Table1[[#This Row],[Release_year]]</f>
        <v>6</v>
      </c>
      <c r="K1544" s="2" t="s">
        <v>87</v>
      </c>
      <c r="L1544" s="2" t="str">
        <f>_xlfn.XLOOKUP(Table1[[#This Row],[Rating]],Ratings!A$2:A$15,Ratings!B$2:B$15)</f>
        <v>Kids</v>
      </c>
      <c r="M1544" s="2" t="str">
        <f>_xlfn.XLOOKUP(Table1[[#This Row],[Rating Category]],Recommendation!A$2:A$6,Recommendation!B$2:B$6)</f>
        <v>Safe</v>
      </c>
      <c r="N1544" s="2">
        <v>82</v>
      </c>
      <c r="O1544" s="2" t="str" cm="1">
        <f t="array" ref="O1544">_xlfn.IFS(Table1[[#This Row],[Duration]]&lt;90,"Short",Table1[[#This Row],[Duration]]&lt;180,"Medium",Table1[[#This Row],[Duration]]&lt;=240,"Long",TRUE,"Seasons")</f>
        <v>Short</v>
      </c>
      <c r="P1544" s="3" t="s">
        <v>17</v>
      </c>
    </row>
    <row r="1545" spans="1:16" ht="14">
      <c r="A1545" s="2" t="s">
        <v>6922</v>
      </c>
      <c r="B1545" s="2" t="s">
        <v>0</v>
      </c>
      <c r="C1545" s="3" t="s">
        <v>6923</v>
      </c>
      <c r="D1545" s="3" t="s">
        <v>1319</v>
      </c>
      <c r="E1545" s="3" t="s">
        <v>6924</v>
      </c>
      <c r="F1545" s="3" t="s">
        <v>1</v>
      </c>
      <c r="G1545" s="7" t="s">
        <v>6921</v>
      </c>
      <c r="H1545" s="4">
        <v>2021</v>
      </c>
      <c r="I1545" s="2">
        <v>2020</v>
      </c>
      <c r="J1545" s="2">
        <f ca="1">YEAR(TODAY())-Table1[[#This Row],[Release_year]]</f>
        <v>6</v>
      </c>
      <c r="K1545" s="2" t="s">
        <v>7</v>
      </c>
      <c r="L1545" s="2" t="str">
        <f>_xlfn.XLOOKUP(Table1[[#This Row],[Rating]],Ratings!A$2:A$15,Ratings!B$2:B$15)</f>
        <v>Adult</v>
      </c>
      <c r="M1545" s="2" t="str">
        <f>_xlfn.XLOOKUP(Table1[[#This Row],[Rating Category]],Recommendation!A$2:A$6,Recommendation!B$2:B$6)</f>
        <v>Restricted</v>
      </c>
      <c r="N1545" s="2">
        <v>71</v>
      </c>
      <c r="O1545" s="2" t="str" cm="1">
        <f t="array" ref="O1545">_xlfn.IFS(Table1[[#This Row],[Duration]]&lt;90,"Short",Table1[[#This Row],[Duration]]&lt;180,"Medium",Table1[[#This Row],[Duration]]&lt;=240,"Long",TRUE,"Seasons")</f>
        <v>Short</v>
      </c>
      <c r="P1545" s="3" t="s">
        <v>683</v>
      </c>
    </row>
    <row r="1546" spans="1:16" ht="56">
      <c r="A1546" s="2" t="s">
        <v>6927</v>
      </c>
      <c r="B1546" s="2" t="s">
        <v>0</v>
      </c>
      <c r="C1546" s="3" t="s">
        <v>6928</v>
      </c>
      <c r="D1546" s="3" t="s">
        <v>717</v>
      </c>
      <c r="E1546" s="3" t="s">
        <v>6929</v>
      </c>
      <c r="F1546" s="3" t="s">
        <v>5</v>
      </c>
      <c r="G1546" s="7" t="s">
        <v>6926</v>
      </c>
      <c r="H1546" s="4">
        <v>2021</v>
      </c>
      <c r="I1546" s="2">
        <v>2017</v>
      </c>
      <c r="J1546" s="2">
        <f ca="1">YEAR(TODAY())-Table1[[#This Row],[Release_year]]</f>
        <v>9</v>
      </c>
      <c r="K1546" s="2" t="s">
        <v>7</v>
      </c>
      <c r="L1546" s="2" t="str">
        <f>_xlfn.XLOOKUP(Table1[[#This Row],[Rating]],Ratings!A$2:A$15,Ratings!B$2:B$15)</f>
        <v>Adult</v>
      </c>
      <c r="M1546" s="2" t="str">
        <f>_xlfn.XLOOKUP(Table1[[#This Row],[Rating Category]],Recommendation!A$2:A$6,Recommendation!B$2:B$6)</f>
        <v>Restricted</v>
      </c>
      <c r="N1546" s="2">
        <v>79</v>
      </c>
      <c r="O1546" s="2" t="str" cm="1">
        <f t="array" ref="O1546">_xlfn.IFS(Table1[[#This Row],[Duration]]&lt;90,"Short",Table1[[#This Row],[Duration]]&lt;180,"Medium",Table1[[#This Row],[Duration]]&lt;=240,"Long",TRUE,"Seasons")</f>
        <v>Short</v>
      </c>
      <c r="P1546" s="3" t="s">
        <v>218</v>
      </c>
    </row>
    <row r="1547" spans="1:16" ht="42">
      <c r="A1547" s="2" t="s">
        <v>6930</v>
      </c>
      <c r="B1547" s="2" t="s">
        <v>0</v>
      </c>
      <c r="C1547" s="3" t="s">
        <v>6931</v>
      </c>
      <c r="D1547" s="3" t="s">
        <v>6932</v>
      </c>
      <c r="E1547" s="3" t="s">
        <v>6933</v>
      </c>
      <c r="F1547" s="3" t="s">
        <v>13</v>
      </c>
      <c r="G1547" s="7" t="s">
        <v>6926</v>
      </c>
      <c r="H1547" s="4">
        <v>2021</v>
      </c>
      <c r="I1547" s="2">
        <v>2020</v>
      </c>
      <c r="J1547" s="2">
        <f ca="1">YEAR(TODAY())-Table1[[#This Row],[Release_year]]</f>
        <v>6</v>
      </c>
      <c r="K1547" s="2" t="s">
        <v>7</v>
      </c>
      <c r="L1547" s="2" t="str">
        <f>_xlfn.XLOOKUP(Table1[[#This Row],[Rating]],Ratings!A$2:A$15,Ratings!B$2:B$15)</f>
        <v>Adult</v>
      </c>
      <c r="M1547" s="2" t="str">
        <f>_xlfn.XLOOKUP(Table1[[#This Row],[Rating Category]],Recommendation!A$2:A$6,Recommendation!B$2:B$6)</f>
        <v>Restricted</v>
      </c>
      <c r="N1547" s="2">
        <v>120</v>
      </c>
      <c r="O1547" s="2" t="str" cm="1">
        <f t="array" ref="O1547">_xlfn.IFS(Table1[[#This Row],[Duration]]&lt;90,"Short",Table1[[#This Row],[Duration]]&lt;180,"Medium",Table1[[#This Row],[Duration]]&lt;=240,"Long",TRUE,"Seasons")</f>
        <v>Medium</v>
      </c>
      <c r="P1547" s="3" t="s">
        <v>43</v>
      </c>
    </row>
    <row r="1548" spans="1:16" ht="70">
      <c r="A1548" s="2" t="s">
        <v>6934</v>
      </c>
      <c r="B1548" s="2" t="s">
        <v>0</v>
      </c>
      <c r="C1548" s="3" t="s">
        <v>6935</v>
      </c>
      <c r="D1548" s="3" t="s">
        <v>6936</v>
      </c>
      <c r="E1548" s="3" t="s">
        <v>6937</v>
      </c>
      <c r="F1548" s="3" t="s">
        <v>215</v>
      </c>
      <c r="G1548" s="7" t="s">
        <v>6926</v>
      </c>
      <c r="H1548" s="4">
        <v>2021</v>
      </c>
      <c r="I1548" s="2">
        <v>2019</v>
      </c>
      <c r="J1548" s="2">
        <f ca="1">YEAR(TODAY())-Table1[[#This Row],[Release_year]]</f>
        <v>7</v>
      </c>
      <c r="K1548" s="2" t="s">
        <v>7</v>
      </c>
      <c r="L1548" s="2" t="str">
        <f>_xlfn.XLOOKUP(Table1[[#This Row],[Rating]],Ratings!A$2:A$15,Ratings!B$2:B$15)</f>
        <v>Adult</v>
      </c>
      <c r="M1548" s="2" t="str">
        <f>_xlfn.XLOOKUP(Table1[[#This Row],[Rating Category]],Recommendation!A$2:A$6,Recommendation!B$2:B$6)</f>
        <v>Restricted</v>
      </c>
      <c r="N1548" s="2">
        <v>82</v>
      </c>
      <c r="O1548" s="2" t="str" cm="1">
        <f t="array" ref="O1548">_xlfn.IFS(Table1[[#This Row],[Duration]]&lt;90,"Short",Table1[[#This Row],[Duration]]&lt;180,"Medium",Table1[[#This Row],[Duration]]&lt;=240,"Long",TRUE,"Seasons")</f>
        <v>Short</v>
      </c>
      <c r="P1548" s="3" t="s">
        <v>23</v>
      </c>
    </row>
    <row r="1549" spans="1:16" ht="28">
      <c r="A1549" s="2" t="s">
        <v>6938</v>
      </c>
      <c r="B1549" s="2" t="s">
        <v>0</v>
      </c>
      <c r="C1549" s="3" t="s">
        <v>6939</v>
      </c>
      <c r="D1549" s="3" t="s">
        <v>3316</v>
      </c>
      <c r="E1549" s="3" t="s">
        <v>6940</v>
      </c>
      <c r="F1549" s="3" t="s">
        <v>1</v>
      </c>
      <c r="G1549" s="7" t="s">
        <v>6926</v>
      </c>
      <c r="H1549" s="4">
        <v>2021</v>
      </c>
      <c r="I1549" s="2">
        <v>2019</v>
      </c>
      <c r="J1549" s="2">
        <f ca="1">YEAR(TODAY())-Table1[[#This Row],[Release_year]]</f>
        <v>7</v>
      </c>
      <c r="K1549" s="2" t="s">
        <v>7</v>
      </c>
      <c r="L1549" s="2" t="str">
        <f>_xlfn.XLOOKUP(Table1[[#This Row],[Rating]],Ratings!A$2:A$15,Ratings!B$2:B$15)</f>
        <v>Adult</v>
      </c>
      <c r="M1549" s="2" t="str">
        <f>_xlfn.XLOOKUP(Table1[[#This Row],[Rating Category]],Recommendation!A$2:A$6,Recommendation!B$2:B$6)</f>
        <v>Restricted</v>
      </c>
      <c r="N1549" s="2">
        <v>115</v>
      </c>
      <c r="O1549" s="2" t="str" cm="1">
        <f t="array" ref="O1549">_xlfn.IFS(Table1[[#This Row],[Duration]]&lt;90,"Short",Table1[[#This Row],[Duration]]&lt;180,"Medium",Table1[[#This Row],[Duration]]&lt;=240,"Long",TRUE,"Seasons")</f>
        <v>Medium</v>
      </c>
      <c r="P1549" s="3" t="s">
        <v>231</v>
      </c>
    </row>
    <row r="1550" spans="1:16" ht="42">
      <c r="A1550" s="2" t="s">
        <v>6941</v>
      </c>
      <c r="B1550" s="2" t="s">
        <v>0</v>
      </c>
      <c r="C1550" s="3" t="s">
        <v>6942</v>
      </c>
      <c r="D1550" s="3" t="s">
        <v>4161</v>
      </c>
      <c r="E1550" s="3" t="s">
        <v>6943</v>
      </c>
      <c r="F1550" s="3" t="s">
        <v>1</v>
      </c>
      <c r="G1550" s="7" t="s">
        <v>6926</v>
      </c>
      <c r="H1550" s="4">
        <v>2021</v>
      </c>
      <c r="I1550" s="2">
        <v>2020</v>
      </c>
      <c r="J1550" s="2">
        <f ca="1">YEAR(TODAY())-Table1[[#This Row],[Release_year]]</f>
        <v>6</v>
      </c>
      <c r="K1550" s="2" t="s">
        <v>124</v>
      </c>
      <c r="L1550" s="2" t="str">
        <f>_xlfn.XLOOKUP(Table1[[#This Row],[Rating]],Ratings!A$2:A$15,Ratings!B$2:B$15)</f>
        <v>Adult</v>
      </c>
      <c r="M1550" s="2" t="str">
        <f>_xlfn.XLOOKUP(Table1[[#This Row],[Rating Category]],Recommendation!A$2:A$6,Recommendation!B$2:B$6)</f>
        <v>Restricted</v>
      </c>
      <c r="N1550" s="2">
        <v>111</v>
      </c>
      <c r="O1550" s="2" t="str" cm="1">
        <f t="array" ref="O1550">_xlfn.IFS(Table1[[#This Row],[Duration]]&lt;90,"Short",Table1[[#This Row],[Duration]]&lt;180,"Medium",Table1[[#This Row],[Duration]]&lt;=240,"Long",TRUE,"Seasons")</f>
        <v>Medium</v>
      </c>
      <c r="P1550" s="3" t="s">
        <v>328</v>
      </c>
    </row>
    <row r="1551" spans="1:16" ht="42">
      <c r="A1551" s="2" t="s">
        <v>6944</v>
      </c>
      <c r="B1551" s="2" t="s">
        <v>0</v>
      </c>
      <c r="C1551" s="3" t="s">
        <v>6945</v>
      </c>
      <c r="D1551" s="3" t="s">
        <v>6946</v>
      </c>
      <c r="E1551" s="3" t="s">
        <v>6947</v>
      </c>
      <c r="F1551" s="3" t="s">
        <v>248</v>
      </c>
      <c r="G1551" s="7" t="s">
        <v>6926</v>
      </c>
      <c r="H1551" s="4">
        <v>2021</v>
      </c>
      <c r="I1551" s="2">
        <v>2020</v>
      </c>
      <c r="J1551" s="2">
        <f ca="1">YEAR(TODAY())-Table1[[#This Row],[Release_year]]</f>
        <v>6</v>
      </c>
      <c r="K1551" s="2" t="s">
        <v>7</v>
      </c>
      <c r="L1551" s="2" t="str">
        <f>_xlfn.XLOOKUP(Table1[[#This Row],[Rating]],Ratings!A$2:A$15,Ratings!B$2:B$15)</f>
        <v>Adult</v>
      </c>
      <c r="M1551" s="2" t="str">
        <f>_xlfn.XLOOKUP(Table1[[#This Row],[Rating Category]],Recommendation!A$2:A$6,Recommendation!B$2:B$6)</f>
        <v>Restricted</v>
      </c>
      <c r="N1551" s="2">
        <v>110</v>
      </c>
      <c r="O1551" s="2" t="str" cm="1">
        <f t="array" ref="O1551">_xlfn.IFS(Table1[[#This Row],[Duration]]&lt;90,"Short",Table1[[#This Row],[Duration]]&lt;180,"Medium",Table1[[#This Row],[Duration]]&lt;=240,"Long",TRUE,"Seasons")</f>
        <v>Medium</v>
      </c>
      <c r="P1551" s="3" t="s">
        <v>206</v>
      </c>
    </row>
    <row r="1552" spans="1:16" ht="56">
      <c r="A1552" s="2" t="s">
        <v>6948</v>
      </c>
      <c r="B1552" s="2" t="s">
        <v>0</v>
      </c>
      <c r="C1552" s="3" t="s">
        <v>6949</v>
      </c>
      <c r="D1552" s="3" t="s">
        <v>1862</v>
      </c>
      <c r="E1552" s="3" t="s">
        <v>6950</v>
      </c>
      <c r="F1552" s="3" t="s">
        <v>132</v>
      </c>
      <c r="G1552" s="7" t="s">
        <v>6951</v>
      </c>
      <c r="H1552" s="4">
        <v>2021</v>
      </c>
      <c r="I1552" s="2">
        <v>2016</v>
      </c>
      <c r="J1552" s="2">
        <f ca="1">YEAR(TODAY())-Table1[[#This Row],[Release_year]]</f>
        <v>10</v>
      </c>
      <c r="K1552" s="2" t="s">
        <v>45</v>
      </c>
      <c r="L1552" s="2" t="str">
        <f>_xlfn.XLOOKUP(Table1[[#This Row],[Rating]],Ratings!A$2:A$15,Ratings!B$2:B$15)</f>
        <v>Family</v>
      </c>
      <c r="M1552" s="2" t="str">
        <f>_xlfn.XLOOKUP(Table1[[#This Row],[Rating Category]],Recommendation!A$2:A$6,Recommendation!B$2:B$6)</f>
        <v>Guidance</v>
      </c>
      <c r="N1552" s="2">
        <v>121</v>
      </c>
      <c r="O1552" s="2" t="str" cm="1">
        <f t="array" ref="O1552">_xlfn.IFS(Table1[[#This Row],[Duration]]&lt;90,"Short",Table1[[#This Row],[Duration]]&lt;180,"Medium",Table1[[#This Row],[Duration]]&lt;=240,"Long",TRUE,"Seasons")</f>
        <v>Medium</v>
      </c>
      <c r="P1552" s="3" t="s">
        <v>89</v>
      </c>
    </row>
    <row r="1553" spans="1:16" ht="56">
      <c r="A1553" s="2" t="s">
        <v>6954</v>
      </c>
      <c r="B1553" s="2" t="s">
        <v>0</v>
      </c>
      <c r="C1553" s="3" t="s">
        <v>6955</v>
      </c>
      <c r="D1553" s="3" t="s">
        <v>6956</v>
      </c>
      <c r="E1553" s="3" t="s">
        <v>6957</v>
      </c>
      <c r="F1553" s="3" t="s">
        <v>1030</v>
      </c>
      <c r="G1553" s="7" t="s">
        <v>6951</v>
      </c>
      <c r="H1553" s="4">
        <v>2021</v>
      </c>
      <c r="I1553" s="2">
        <v>2019</v>
      </c>
      <c r="J1553" s="2">
        <f ca="1">YEAR(TODAY())-Table1[[#This Row],[Release_year]]</f>
        <v>7</v>
      </c>
      <c r="K1553" s="2" t="s">
        <v>7</v>
      </c>
      <c r="L1553" s="2" t="str">
        <f>_xlfn.XLOOKUP(Table1[[#This Row],[Rating]],Ratings!A$2:A$15,Ratings!B$2:B$15)</f>
        <v>Adult</v>
      </c>
      <c r="M1553" s="2" t="str">
        <f>_xlfn.XLOOKUP(Table1[[#This Row],[Rating Category]],Recommendation!A$2:A$6,Recommendation!B$2:B$6)</f>
        <v>Restricted</v>
      </c>
      <c r="N1553" s="2">
        <v>108</v>
      </c>
      <c r="O1553" s="2" t="str" cm="1">
        <f t="array" ref="O1553">_xlfn.IFS(Table1[[#This Row],[Duration]]&lt;90,"Short",Table1[[#This Row],[Duration]]&lt;180,"Medium",Table1[[#This Row],[Duration]]&lt;=240,"Long",TRUE,"Seasons")</f>
        <v>Medium</v>
      </c>
      <c r="P1553" s="3" t="s">
        <v>3207</v>
      </c>
    </row>
    <row r="1554" spans="1:16" ht="42">
      <c r="A1554" s="2" t="s">
        <v>6958</v>
      </c>
      <c r="B1554" s="2" t="s">
        <v>0</v>
      </c>
      <c r="C1554" s="3" t="s">
        <v>6959</v>
      </c>
      <c r="D1554" s="3" t="s">
        <v>6960</v>
      </c>
      <c r="E1554" s="3" t="s">
        <v>6961</v>
      </c>
      <c r="F1554" s="3" t="s">
        <v>6962</v>
      </c>
      <c r="G1554" s="7" t="s">
        <v>6963</v>
      </c>
      <c r="H1554" s="4">
        <v>2021</v>
      </c>
      <c r="I1554" s="2">
        <v>2010</v>
      </c>
      <c r="J1554" s="2">
        <f ca="1">YEAR(TODAY())-Table1[[#This Row],[Release_year]]</f>
        <v>16</v>
      </c>
      <c r="K1554" s="2" t="s">
        <v>7</v>
      </c>
      <c r="L1554" s="2" t="str">
        <f>_xlfn.XLOOKUP(Table1[[#This Row],[Rating]],Ratings!A$2:A$15,Ratings!B$2:B$15)</f>
        <v>Adult</v>
      </c>
      <c r="M1554" s="2" t="str">
        <f>_xlfn.XLOOKUP(Table1[[#This Row],[Rating Category]],Recommendation!A$2:A$6,Recommendation!B$2:B$6)</f>
        <v>Restricted</v>
      </c>
      <c r="N1554" s="2">
        <v>186</v>
      </c>
      <c r="O1554" s="2" t="str" cm="1">
        <f t="array" ref="O1554">_xlfn.IFS(Table1[[#This Row],[Duration]]&lt;90,"Short",Table1[[#This Row],[Duration]]&lt;180,"Medium",Table1[[#This Row],[Duration]]&lt;=240,"Long",TRUE,"Seasons")</f>
        <v>Long</v>
      </c>
      <c r="P1554" s="3" t="s">
        <v>43</v>
      </c>
    </row>
    <row r="1555" spans="1:16" ht="28">
      <c r="A1555" s="2" t="s">
        <v>6964</v>
      </c>
      <c r="B1555" s="2" t="s">
        <v>0</v>
      </c>
      <c r="C1555" s="3" t="s">
        <v>6965</v>
      </c>
      <c r="D1555" s="3" t="s">
        <v>6966</v>
      </c>
      <c r="E1555" s="3" t="s">
        <v>6967</v>
      </c>
      <c r="F1555" s="3" t="s">
        <v>1</v>
      </c>
      <c r="G1555" s="7" t="s">
        <v>6963</v>
      </c>
      <c r="H1555" s="4">
        <v>2021</v>
      </c>
      <c r="I1555" s="2">
        <v>2019</v>
      </c>
      <c r="J1555" s="2">
        <f ca="1">YEAR(TODAY())-Table1[[#This Row],[Release_year]]</f>
        <v>7</v>
      </c>
      <c r="K1555" s="2" t="s">
        <v>7</v>
      </c>
      <c r="L1555" s="2" t="str">
        <f>_xlfn.XLOOKUP(Table1[[#This Row],[Rating]],Ratings!A$2:A$15,Ratings!B$2:B$15)</f>
        <v>Adult</v>
      </c>
      <c r="M1555" s="2" t="str">
        <f>_xlfn.XLOOKUP(Table1[[#This Row],[Rating Category]],Recommendation!A$2:A$6,Recommendation!B$2:B$6)</f>
        <v>Restricted</v>
      </c>
      <c r="N1555" s="2">
        <v>116</v>
      </c>
      <c r="O1555" s="2" t="str" cm="1">
        <f t="array" ref="O1555">_xlfn.IFS(Table1[[#This Row],[Duration]]&lt;90,"Short",Table1[[#This Row],[Duration]]&lt;180,"Medium",Table1[[#This Row],[Duration]]&lt;=240,"Long",TRUE,"Seasons")</f>
        <v>Medium</v>
      </c>
      <c r="P1555" s="3" t="s">
        <v>231</v>
      </c>
    </row>
    <row r="1556" spans="1:16" ht="56">
      <c r="A1556" s="2" t="s">
        <v>6968</v>
      </c>
      <c r="B1556" s="2" t="s">
        <v>0</v>
      </c>
      <c r="C1556" s="3" t="s">
        <v>6969</v>
      </c>
      <c r="D1556" s="3" t="s">
        <v>6960</v>
      </c>
      <c r="E1556" s="3" t="s">
        <v>6970</v>
      </c>
      <c r="F1556" s="3" t="s">
        <v>1460</v>
      </c>
      <c r="G1556" s="7" t="s">
        <v>6963</v>
      </c>
      <c r="H1556" s="4">
        <v>2021</v>
      </c>
      <c r="I1556" s="2">
        <v>2005</v>
      </c>
      <c r="J1556" s="2">
        <f ca="1">YEAR(TODAY())-Table1[[#This Row],[Release_year]]</f>
        <v>21</v>
      </c>
      <c r="K1556" s="2" t="s">
        <v>124</v>
      </c>
      <c r="L1556" s="2" t="str">
        <f>_xlfn.XLOOKUP(Table1[[#This Row],[Rating]],Ratings!A$2:A$15,Ratings!B$2:B$15)</f>
        <v>Adult</v>
      </c>
      <c r="M1556" s="2" t="str">
        <f>_xlfn.XLOOKUP(Table1[[#This Row],[Rating Category]],Recommendation!A$2:A$6,Recommendation!B$2:B$6)</f>
        <v>Restricted</v>
      </c>
      <c r="N1556" s="2">
        <v>154</v>
      </c>
      <c r="O1556" s="2" t="str" cm="1">
        <f t="array" ref="O1556">_xlfn.IFS(Table1[[#This Row],[Duration]]&lt;90,"Short",Table1[[#This Row],[Duration]]&lt;180,"Medium",Table1[[#This Row],[Duration]]&lt;=240,"Long",TRUE,"Seasons")</f>
        <v>Medium</v>
      </c>
      <c r="P1556" s="3" t="s">
        <v>43</v>
      </c>
    </row>
    <row r="1557" spans="1:16" ht="84">
      <c r="A1557" s="2" t="s">
        <v>6971</v>
      </c>
      <c r="B1557" s="2" t="s">
        <v>4</v>
      </c>
      <c r="C1557" s="3" t="s">
        <v>6972</v>
      </c>
      <c r="D1557" s="3" t="s">
        <v>6973</v>
      </c>
      <c r="E1557" s="3" t="s">
        <v>6974</v>
      </c>
      <c r="F1557" s="3" t="s">
        <v>248</v>
      </c>
      <c r="G1557" s="7" t="s">
        <v>6963</v>
      </c>
      <c r="H1557" s="4">
        <v>2021</v>
      </c>
      <c r="I1557" s="2">
        <v>2016</v>
      </c>
      <c r="J1557" s="2">
        <f ca="1">YEAR(TODAY())-Table1[[#This Row],[Release_year]]</f>
        <v>10</v>
      </c>
      <c r="K1557" s="2" t="s">
        <v>29</v>
      </c>
      <c r="L1557" s="2" t="str">
        <f>_xlfn.XLOOKUP(Table1[[#This Row],[Rating]],Ratings!A$2:A$15,Ratings!B$2:B$15)</f>
        <v>Teen</v>
      </c>
      <c r="M1557" s="2" t="str">
        <f>_xlfn.XLOOKUP(Table1[[#This Row],[Rating Category]],Recommendation!A$2:A$6,Recommendation!B$2:B$6)</f>
        <v>Guidance</v>
      </c>
      <c r="N1557" s="2" t="s">
        <v>47</v>
      </c>
      <c r="O1557" s="2" t="str" cm="1">
        <f t="array" ref="O1557">_xlfn.IFS(Table1[[#This Row],[Duration]]&lt;90,"Short",Table1[[#This Row],[Duration]]&lt;180,"Medium",Table1[[#This Row],[Duration]]&lt;=240,"Long",TRUE,"Seasons")</f>
        <v>Seasons</v>
      </c>
      <c r="P1557" s="3" t="s">
        <v>675</v>
      </c>
    </row>
    <row r="1558" spans="1:16" ht="42">
      <c r="A1558" s="2" t="s">
        <v>6975</v>
      </c>
      <c r="B1558" s="2" t="s">
        <v>0</v>
      </c>
      <c r="C1558" s="3" t="s">
        <v>6976</v>
      </c>
      <c r="D1558" s="3" t="s">
        <v>6977</v>
      </c>
      <c r="E1558" s="3" t="s">
        <v>6978</v>
      </c>
      <c r="F1558" s="3" t="s">
        <v>287</v>
      </c>
      <c r="G1558" s="7" t="s">
        <v>6979</v>
      </c>
      <c r="H1558" s="4">
        <v>2021</v>
      </c>
      <c r="I1558" s="2">
        <v>2018</v>
      </c>
      <c r="J1558" s="2">
        <f ca="1">YEAR(TODAY())-Table1[[#This Row],[Release_year]]</f>
        <v>8</v>
      </c>
      <c r="K1558" s="2" t="s">
        <v>124</v>
      </c>
      <c r="L1558" s="2" t="str">
        <f>_xlfn.XLOOKUP(Table1[[#This Row],[Rating]],Ratings!A$2:A$15,Ratings!B$2:B$15)</f>
        <v>Adult</v>
      </c>
      <c r="M1558" s="2" t="str">
        <f>_xlfn.XLOOKUP(Table1[[#This Row],[Rating Category]],Recommendation!A$2:A$6,Recommendation!B$2:B$6)</f>
        <v>Restricted</v>
      </c>
      <c r="N1558" s="2">
        <v>105</v>
      </c>
      <c r="O1558" s="2" t="str" cm="1">
        <f t="array" ref="O1558">_xlfn.IFS(Table1[[#This Row],[Duration]]&lt;90,"Short",Table1[[#This Row],[Duration]]&lt;180,"Medium",Table1[[#This Row],[Duration]]&lt;=240,"Long",TRUE,"Seasons")</f>
        <v>Medium</v>
      </c>
      <c r="P1558" s="3" t="s">
        <v>6853</v>
      </c>
    </row>
    <row r="1559" spans="1:16" ht="42">
      <c r="A1559" s="2" t="s">
        <v>6980</v>
      </c>
      <c r="B1559" s="2" t="s">
        <v>0</v>
      </c>
      <c r="C1559" s="3" t="s">
        <v>6981</v>
      </c>
      <c r="D1559" s="3" t="s">
        <v>6249</v>
      </c>
      <c r="E1559" s="3" t="s">
        <v>6982</v>
      </c>
      <c r="F1559" s="3" t="s">
        <v>750</v>
      </c>
      <c r="G1559" s="7" t="s">
        <v>6979</v>
      </c>
      <c r="H1559" s="4">
        <v>2021</v>
      </c>
      <c r="I1559" s="2">
        <v>2019</v>
      </c>
      <c r="J1559" s="2">
        <f ca="1">YEAR(TODAY())-Table1[[#This Row],[Release_year]]</f>
        <v>7</v>
      </c>
      <c r="K1559" s="2" t="s">
        <v>58</v>
      </c>
      <c r="L1559" s="2" t="str">
        <f>_xlfn.XLOOKUP(Table1[[#This Row],[Rating]],Ratings!A$2:A$15,Ratings!B$2:B$15)</f>
        <v>Kids</v>
      </c>
      <c r="M1559" s="2" t="str">
        <f>_xlfn.XLOOKUP(Table1[[#This Row],[Rating Category]],Recommendation!A$2:A$6,Recommendation!B$2:B$6)</f>
        <v>Safe</v>
      </c>
      <c r="N1559" s="2">
        <v>71</v>
      </c>
      <c r="O1559" s="2" t="str" cm="1">
        <f t="array" ref="O1559">_xlfn.IFS(Table1[[#This Row],[Duration]]&lt;90,"Short",Table1[[#This Row],[Duration]]&lt;180,"Medium",Table1[[#This Row],[Duration]]&lt;=240,"Long",TRUE,"Seasons")</f>
        <v>Short</v>
      </c>
      <c r="P1559" s="3" t="s">
        <v>629</v>
      </c>
    </row>
    <row r="1560" spans="1:16" ht="14">
      <c r="A1560" s="2" t="s">
        <v>6983</v>
      </c>
      <c r="B1560" s="2" t="s">
        <v>0</v>
      </c>
      <c r="C1560" s="3" t="s">
        <v>6984</v>
      </c>
      <c r="D1560" s="3" t="s">
        <v>6099</v>
      </c>
      <c r="E1560" s="3" t="s">
        <v>6985</v>
      </c>
      <c r="F1560" s="3" t="s">
        <v>1</v>
      </c>
      <c r="G1560" s="7" t="s">
        <v>6979</v>
      </c>
      <c r="H1560" s="4">
        <v>2021</v>
      </c>
      <c r="I1560" s="2">
        <v>2020</v>
      </c>
      <c r="J1560" s="2">
        <f ca="1">YEAR(TODAY())-Table1[[#This Row],[Release_year]]</f>
        <v>6</v>
      </c>
      <c r="K1560" s="2" t="s">
        <v>7</v>
      </c>
      <c r="L1560" s="2" t="str">
        <f>_xlfn.XLOOKUP(Table1[[#This Row],[Rating]],Ratings!A$2:A$15,Ratings!B$2:B$15)</f>
        <v>Adult</v>
      </c>
      <c r="M1560" s="2" t="str">
        <f>_xlfn.XLOOKUP(Table1[[#This Row],[Rating Category]],Recommendation!A$2:A$6,Recommendation!B$2:B$6)</f>
        <v>Restricted</v>
      </c>
      <c r="N1560" s="2">
        <v>61</v>
      </c>
      <c r="O1560" s="2" t="str" cm="1">
        <f t="array" ref="O1560">_xlfn.IFS(Table1[[#This Row],[Duration]]&lt;90,"Short",Table1[[#This Row],[Duration]]&lt;180,"Medium",Table1[[#This Row],[Duration]]&lt;=240,"Long",TRUE,"Seasons")</f>
        <v>Short</v>
      </c>
      <c r="P1560" s="3" t="s">
        <v>683</v>
      </c>
    </row>
    <row r="1561" spans="1:16" ht="70">
      <c r="A1561" s="2" t="s">
        <v>6986</v>
      </c>
      <c r="B1561" s="2" t="s">
        <v>0</v>
      </c>
      <c r="C1561" s="3" t="s">
        <v>6987</v>
      </c>
      <c r="D1561" s="3" t="s">
        <v>6988</v>
      </c>
      <c r="E1561" s="3" t="s">
        <v>6989</v>
      </c>
      <c r="F1561" s="3" t="s">
        <v>13</v>
      </c>
      <c r="G1561" s="7" t="s">
        <v>6979</v>
      </c>
      <c r="H1561" s="4">
        <v>2021</v>
      </c>
      <c r="I1561" s="2">
        <v>2019</v>
      </c>
      <c r="J1561" s="2">
        <f ca="1">YEAR(TODAY())-Table1[[#This Row],[Release_year]]</f>
        <v>7</v>
      </c>
      <c r="K1561" s="2" t="s">
        <v>29</v>
      </c>
      <c r="L1561" s="2" t="str">
        <f>_xlfn.XLOOKUP(Table1[[#This Row],[Rating]],Ratings!A$2:A$15,Ratings!B$2:B$15)</f>
        <v>Teen</v>
      </c>
      <c r="M1561" s="2" t="str">
        <f>_xlfn.XLOOKUP(Table1[[#This Row],[Rating Category]],Recommendation!A$2:A$6,Recommendation!B$2:B$6)</f>
        <v>Guidance</v>
      </c>
      <c r="N1561" s="2">
        <v>133</v>
      </c>
      <c r="O1561" s="2" t="str" cm="1">
        <f t="array" ref="O1561">_xlfn.IFS(Table1[[#This Row],[Duration]]&lt;90,"Short",Table1[[#This Row],[Duration]]&lt;180,"Medium",Table1[[#This Row],[Duration]]&lt;=240,"Long",TRUE,"Seasons")</f>
        <v>Medium</v>
      </c>
      <c r="P1561" s="3" t="s">
        <v>23</v>
      </c>
    </row>
    <row r="1562" spans="1:16" ht="42">
      <c r="A1562" s="2" t="s">
        <v>6990</v>
      </c>
      <c r="B1562" s="2" t="s">
        <v>0</v>
      </c>
      <c r="C1562" s="3" t="s">
        <v>6991</v>
      </c>
      <c r="D1562" s="3" t="s">
        <v>6992</v>
      </c>
      <c r="E1562" s="3" t="s">
        <v>6993</v>
      </c>
      <c r="F1562" s="3" t="s">
        <v>5</v>
      </c>
      <c r="G1562" s="7" t="s">
        <v>6979</v>
      </c>
      <c r="H1562" s="4">
        <v>2021</v>
      </c>
      <c r="I1562" s="2">
        <v>2019</v>
      </c>
      <c r="J1562" s="2">
        <f ca="1">YEAR(TODAY())-Table1[[#This Row],[Release_year]]</f>
        <v>7</v>
      </c>
      <c r="K1562" s="2" t="s">
        <v>7</v>
      </c>
      <c r="L1562" s="2" t="str">
        <f>_xlfn.XLOOKUP(Table1[[#This Row],[Rating]],Ratings!A$2:A$15,Ratings!B$2:B$15)</f>
        <v>Adult</v>
      </c>
      <c r="M1562" s="2" t="str">
        <f>_xlfn.XLOOKUP(Table1[[#This Row],[Rating Category]],Recommendation!A$2:A$6,Recommendation!B$2:B$6)</f>
        <v>Restricted</v>
      </c>
      <c r="N1562" s="2">
        <v>98</v>
      </c>
      <c r="O1562" s="2" t="str" cm="1">
        <f t="array" ref="O1562">_xlfn.IFS(Table1[[#This Row],[Duration]]&lt;90,"Short",Table1[[#This Row],[Duration]]&lt;180,"Medium",Table1[[#This Row],[Duration]]&lt;=240,"Long",TRUE,"Seasons")</f>
        <v>Medium</v>
      </c>
      <c r="P1562" s="3" t="s">
        <v>43</v>
      </c>
    </row>
    <row r="1563" spans="1:16" ht="56">
      <c r="A1563" s="2" t="s">
        <v>6994</v>
      </c>
      <c r="B1563" s="2" t="s">
        <v>0</v>
      </c>
      <c r="C1563" s="3" t="s">
        <v>6995</v>
      </c>
      <c r="D1563" s="3" t="s">
        <v>6996</v>
      </c>
      <c r="E1563" s="3" t="s">
        <v>6997</v>
      </c>
      <c r="F1563" s="3" t="s">
        <v>28</v>
      </c>
      <c r="G1563" s="7" t="s">
        <v>6979</v>
      </c>
      <c r="H1563" s="4">
        <v>2021</v>
      </c>
      <c r="I1563" s="2">
        <v>2011</v>
      </c>
      <c r="J1563" s="2">
        <f ca="1">YEAR(TODAY())-Table1[[#This Row],[Release_year]]</f>
        <v>15</v>
      </c>
      <c r="K1563" s="2" t="s">
        <v>124</v>
      </c>
      <c r="L1563" s="2" t="str">
        <f>_xlfn.XLOOKUP(Table1[[#This Row],[Rating]],Ratings!A$2:A$15,Ratings!B$2:B$15)</f>
        <v>Adult</v>
      </c>
      <c r="M1563" s="2" t="str">
        <f>_xlfn.XLOOKUP(Table1[[#This Row],[Rating Category]],Recommendation!A$2:A$6,Recommendation!B$2:B$6)</f>
        <v>Restricted</v>
      </c>
      <c r="N1563" s="2">
        <v>119</v>
      </c>
      <c r="O1563" s="2" t="str" cm="1">
        <f t="array" ref="O1563">_xlfn.IFS(Table1[[#This Row],[Duration]]&lt;90,"Short",Table1[[#This Row],[Duration]]&lt;180,"Medium",Table1[[#This Row],[Duration]]&lt;=240,"Long",TRUE,"Seasons")</f>
        <v>Medium</v>
      </c>
      <c r="P1563" s="3" t="s">
        <v>264</v>
      </c>
    </row>
    <row r="1564" spans="1:16" ht="14">
      <c r="A1564" s="2" t="s">
        <v>6998</v>
      </c>
      <c r="B1564" s="2" t="s">
        <v>0</v>
      </c>
      <c r="C1564" s="3" t="s">
        <v>6999</v>
      </c>
      <c r="D1564" s="3" t="s">
        <v>7000</v>
      </c>
      <c r="E1564" s="3" t="s">
        <v>7001</v>
      </c>
      <c r="F1564" s="3" t="s">
        <v>1</v>
      </c>
      <c r="G1564" s="7" t="s">
        <v>7002</v>
      </c>
      <c r="H1564" s="4">
        <v>2021</v>
      </c>
      <c r="I1564" s="2">
        <v>2020</v>
      </c>
      <c r="J1564" s="2">
        <f ca="1">YEAR(TODAY())-Table1[[#This Row],[Release_year]]</f>
        <v>6</v>
      </c>
      <c r="K1564" s="2" t="s">
        <v>7</v>
      </c>
      <c r="L1564" s="2" t="str">
        <f>_xlfn.XLOOKUP(Table1[[#This Row],[Rating]],Ratings!A$2:A$15,Ratings!B$2:B$15)</f>
        <v>Adult</v>
      </c>
      <c r="M1564" s="2" t="str">
        <f>_xlfn.XLOOKUP(Table1[[#This Row],[Rating Category]],Recommendation!A$2:A$6,Recommendation!B$2:B$6)</f>
        <v>Restricted</v>
      </c>
      <c r="N1564" s="2">
        <v>61</v>
      </c>
      <c r="O1564" s="2" t="str" cm="1">
        <f t="array" ref="O1564">_xlfn.IFS(Table1[[#This Row],[Duration]]&lt;90,"Short",Table1[[#This Row],[Duration]]&lt;180,"Medium",Table1[[#This Row],[Duration]]&lt;=240,"Long",TRUE,"Seasons")</f>
        <v>Short</v>
      </c>
      <c r="P1564" s="3" t="s">
        <v>683</v>
      </c>
    </row>
    <row r="1565" spans="1:16" ht="42">
      <c r="A1565" s="2" t="s">
        <v>7004</v>
      </c>
      <c r="B1565" s="2" t="s">
        <v>0</v>
      </c>
      <c r="C1565" s="3" t="s">
        <v>7005</v>
      </c>
      <c r="D1565" s="3" t="s">
        <v>7006</v>
      </c>
      <c r="E1565" s="3" t="s">
        <v>7007</v>
      </c>
      <c r="F1565" s="3" t="s">
        <v>13</v>
      </c>
      <c r="G1565" s="7" t="s">
        <v>7003</v>
      </c>
      <c r="H1565" s="4">
        <v>2021</v>
      </c>
      <c r="I1565" s="2">
        <v>2019</v>
      </c>
      <c r="J1565" s="2">
        <f ca="1">YEAR(TODAY())-Table1[[#This Row],[Release_year]]</f>
        <v>7</v>
      </c>
      <c r="K1565" s="2" t="s">
        <v>29</v>
      </c>
      <c r="L1565" s="2" t="str">
        <f>_xlfn.XLOOKUP(Table1[[#This Row],[Rating]],Ratings!A$2:A$15,Ratings!B$2:B$15)</f>
        <v>Teen</v>
      </c>
      <c r="M1565" s="2" t="str">
        <f>_xlfn.XLOOKUP(Table1[[#This Row],[Rating Category]],Recommendation!A$2:A$6,Recommendation!B$2:B$6)</f>
        <v>Guidance</v>
      </c>
      <c r="N1565" s="2">
        <v>130</v>
      </c>
      <c r="O1565" s="2" t="str" cm="1">
        <f t="array" ref="O1565">_xlfn.IFS(Table1[[#This Row],[Duration]]&lt;90,"Short",Table1[[#This Row],[Duration]]&lt;180,"Medium",Table1[[#This Row],[Duration]]&lt;=240,"Long",TRUE,"Seasons")</f>
        <v>Medium</v>
      </c>
      <c r="P1565" s="3" t="s">
        <v>192</v>
      </c>
    </row>
    <row r="1566" spans="1:16" ht="42">
      <c r="A1566" s="2" t="s">
        <v>7008</v>
      </c>
      <c r="B1566" s="2" t="s">
        <v>0</v>
      </c>
      <c r="C1566" s="3" t="s">
        <v>7009</v>
      </c>
      <c r="D1566" s="3" t="s">
        <v>7010</v>
      </c>
      <c r="E1566" s="3" t="s">
        <v>7011</v>
      </c>
      <c r="F1566" s="3" t="s">
        <v>1</v>
      </c>
      <c r="G1566" s="7" t="s">
        <v>7003</v>
      </c>
      <c r="H1566" s="4">
        <v>2021</v>
      </c>
      <c r="I1566" s="2">
        <v>2016</v>
      </c>
      <c r="J1566" s="2">
        <f ca="1">YEAR(TODAY())-Table1[[#This Row],[Release_year]]</f>
        <v>10</v>
      </c>
      <c r="K1566" s="2" t="s">
        <v>7</v>
      </c>
      <c r="L1566" s="2" t="str">
        <f>_xlfn.XLOOKUP(Table1[[#This Row],[Rating]],Ratings!A$2:A$15,Ratings!B$2:B$15)</f>
        <v>Adult</v>
      </c>
      <c r="M1566" s="2" t="str">
        <f>_xlfn.XLOOKUP(Table1[[#This Row],[Rating Category]],Recommendation!A$2:A$6,Recommendation!B$2:B$6)</f>
        <v>Restricted</v>
      </c>
      <c r="N1566" s="2">
        <v>87</v>
      </c>
      <c r="O1566" s="2" t="str" cm="1">
        <f t="array" ref="O1566">_xlfn.IFS(Table1[[#This Row],[Duration]]&lt;90,"Short",Table1[[#This Row],[Duration]]&lt;180,"Medium",Table1[[#This Row],[Duration]]&lt;=240,"Long",TRUE,"Seasons")</f>
        <v>Short</v>
      </c>
      <c r="P1566" s="3" t="s">
        <v>131</v>
      </c>
    </row>
    <row r="1567" spans="1:16" ht="98">
      <c r="A1567" s="2" t="s">
        <v>7012</v>
      </c>
      <c r="B1567" s="2" t="s">
        <v>0</v>
      </c>
      <c r="C1567" s="3" t="s">
        <v>7013</v>
      </c>
      <c r="D1567" s="3" t="s">
        <v>3140</v>
      </c>
      <c r="E1567" s="3" t="s">
        <v>7014</v>
      </c>
      <c r="F1567" s="3" t="s">
        <v>2686</v>
      </c>
      <c r="G1567" s="7" t="s">
        <v>7003</v>
      </c>
      <c r="H1567" s="4">
        <v>2021</v>
      </c>
      <c r="I1567" s="2">
        <v>2011</v>
      </c>
      <c r="J1567" s="2">
        <f ca="1">YEAR(TODAY())-Table1[[#This Row],[Release_year]]</f>
        <v>15</v>
      </c>
      <c r="K1567" s="2" t="s">
        <v>16</v>
      </c>
      <c r="L1567" s="2" t="str">
        <f>_xlfn.XLOOKUP(Table1[[#This Row],[Rating]],Ratings!A$2:A$15,Ratings!B$2:B$15)</f>
        <v>Family</v>
      </c>
      <c r="M1567" s="2" t="str">
        <f>_xlfn.XLOOKUP(Table1[[#This Row],[Rating Category]],Recommendation!A$2:A$6,Recommendation!B$2:B$6)</f>
        <v>Guidance</v>
      </c>
      <c r="N1567" s="2">
        <v>127</v>
      </c>
      <c r="O1567" s="2" t="str" cm="1">
        <f t="array" ref="O1567">_xlfn.IFS(Table1[[#This Row],[Duration]]&lt;90,"Short",Table1[[#This Row],[Duration]]&lt;180,"Medium",Table1[[#This Row],[Duration]]&lt;=240,"Long",TRUE,"Seasons")</f>
        <v>Medium</v>
      </c>
      <c r="P1567" s="3" t="s">
        <v>247</v>
      </c>
    </row>
    <row r="1568" spans="1:16" ht="56">
      <c r="A1568" s="2" t="s">
        <v>7015</v>
      </c>
      <c r="B1568" s="2" t="s">
        <v>0</v>
      </c>
      <c r="C1568" s="3" t="s">
        <v>7016</v>
      </c>
      <c r="D1568" s="3" t="s">
        <v>7017</v>
      </c>
      <c r="E1568" s="3" t="s">
        <v>7018</v>
      </c>
      <c r="F1568" s="3" t="s">
        <v>1</v>
      </c>
      <c r="G1568" s="7" t="s">
        <v>7003</v>
      </c>
      <c r="H1568" s="4">
        <v>2021</v>
      </c>
      <c r="I1568" s="2">
        <v>2016</v>
      </c>
      <c r="J1568" s="2">
        <f ca="1">YEAR(TODAY())-Table1[[#This Row],[Release_year]]</f>
        <v>10</v>
      </c>
      <c r="K1568" s="2" t="s">
        <v>29</v>
      </c>
      <c r="L1568" s="2" t="str">
        <f>_xlfn.XLOOKUP(Table1[[#This Row],[Rating]],Ratings!A$2:A$15,Ratings!B$2:B$15)</f>
        <v>Teen</v>
      </c>
      <c r="M1568" s="2" t="str">
        <f>_xlfn.XLOOKUP(Table1[[#This Row],[Rating Category]],Recommendation!A$2:A$6,Recommendation!B$2:B$6)</f>
        <v>Guidance</v>
      </c>
      <c r="N1568" s="2">
        <v>87</v>
      </c>
      <c r="O1568" s="2" t="str" cm="1">
        <f t="array" ref="O1568">_xlfn.IFS(Table1[[#This Row],[Duration]]&lt;90,"Short",Table1[[#This Row],[Duration]]&lt;180,"Medium",Table1[[#This Row],[Duration]]&lt;=240,"Long",TRUE,"Seasons")</f>
        <v>Short</v>
      </c>
      <c r="P1568" s="3" t="s">
        <v>2861</v>
      </c>
    </row>
    <row r="1569" spans="1:16" ht="56">
      <c r="A1569" s="2" t="s">
        <v>7019</v>
      </c>
      <c r="B1569" s="2" t="s">
        <v>0</v>
      </c>
      <c r="C1569" s="3" t="s">
        <v>7020</v>
      </c>
      <c r="D1569" s="3" t="s">
        <v>7021</v>
      </c>
      <c r="E1569" s="3" t="s">
        <v>7022</v>
      </c>
      <c r="F1569" s="3" t="s">
        <v>5</v>
      </c>
      <c r="G1569" s="7" t="s">
        <v>7003</v>
      </c>
      <c r="H1569" s="4">
        <v>2021</v>
      </c>
      <c r="I1569" s="2">
        <v>2017</v>
      </c>
      <c r="J1569" s="2">
        <f ca="1">YEAR(TODAY())-Table1[[#This Row],[Release_year]]</f>
        <v>9</v>
      </c>
      <c r="K1569" s="2" t="s">
        <v>29</v>
      </c>
      <c r="L1569" s="2" t="str">
        <f>_xlfn.XLOOKUP(Table1[[#This Row],[Rating]],Ratings!A$2:A$15,Ratings!B$2:B$15)</f>
        <v>Teen</v>
      </c>
      <c r="M1569" s="2" t="str">
        <f>_xlfn.XLOOKUP(Table1[[#This Row],[Rating Category]],Recommendation!A$2:A$6,Recommendation!B$2:B$6)</f>
        <v>Guidance</v>
      </c>
      <c r="N1569" s="2">
        <v>88</v>
      </c>
      <c r="O1569" s="2" t="str" cm="1">
        <f t="array" ref="O1569">_xlfn.IFS(Table1[[#This Row],[Duration]]&lt;90,"Short",Table1[[#This Row],[Duration]]&lt;180,"Medium",Table1[[#This Row],[Duration]]&lt;=240,"Long",TRUE,"Seasons")</f>
        <v>Short</v>
      </c>
      <c r="P1569" s="3" t="s">
        <v>218</v>
      </c>
    </row>
    <row r="1570" spans="1:16" ht="56">
      <c r="A1570" s="2" t="s">
        <v>7023</v>
      </c>
      <c r="B1570" s="2" t="s">
        <v>0</v>
      </c>
      <c r="C1570" s="3" t="s">
        <v>7024</v>
      </c>
      <c r="D1570" s="3" t="s">
        <v>850</v>
      </c>
      <c r="E1570" s="3" t="s">
        <v>7025</v>
      </c>
      <c r="F1570" s="3" t="s">
        <v>1</v>
      </c>
      <c r="G1570" s="7" t="s">
        <v>7003</v>
      </c>
      <c r="H1570" s="4">
        <v>2021</v>
      </c>
      <c r="I1570" s="2">
        <v>2007</v>
      </c>
      <c r="J1570" s="2">
        <f ca="1">YEAR(TODAY())-Table1[[#This Row],[Release_year]]</f>
        <v>19</v>
      </c>
      <c r="K1570" s="2" t="s">
        <v>124</v>
      </c>
      <c r="L1570" s="2" t="str">
        <f>_xlfn.XLOOKUP(Table1[[#This Row],[Rating]],Ratings!A$2:A$15,Ratings!B$2:B$15)</f>
        <v>Adult</v>
      </c>
      <c r="M1570" s="2" t="str">
        <f>_xlfn.XLOOKUP(Table1[[#This Row],[Rating Category]],Recommendation!A$2:A$6,Recommendation!B$2:B$6)</f>
        <v>Restricted</v>
      </c>
      <c r="N1570" s="2">
        <v>158</v>
      </c>
      <c r="O1570" s="2" t="str" cm="1">
        <f t="array" ref="O1570">_xlfn.IFS(Table1[[#This Row],[Duration]]&lt;90,"Short",Table1[[#This Row],[Duration]]&lt;180,"Medium",Table1[[#This Row],[Duration]]&lt;=240,"Long",TRUE,"Seasons")</f>
        <v>Medium</v>
      </c>
      <c r="P1570" s="3" t="s">
        <v>517</v>
      </c>
    </row>
    <row r="1571" spans="1:16" ht="84">
      <c r="A1571" s="2" t="s">
        <v>7026</v>
      </c>
      <c r="B1571" s="2" t="s">
        <v>0</v>
      </c>
      <c r="C1571" s="3" t="s">
        <v>7027</v>
      </c>
      <c r="D1571" s="3" t="s">
        <v>7028</v>
      </c>
      <c r="E1571" s="3" t="s">
        <v>7029</v>
      </c>
      <c r="F1571" s="3" t="s">
        <v>215</v>
      </c>
      <c r="G1571" s="7" t="s">
        <v>7003</v>
      </c>
      <c r="H1571" s="4">
        <v>2021</v>
      </c>
      <c r="I1571" s="2">
        <v>2018</v>
      </c>
      <c r="J1571" s="2">
        <f ca="1">YEAR(TODAY())-Table1[[#This Row],[Release_year]]</f>
        <v>8</v>
      </c>
      <c r="K1571" s="2" t="s">
        <v>7</v>
      </c>
      <c r="L1571" s="2" t="str">
        <f>_xlfn.XLOOKUP(Table1[[#This Row],[Rating]],Ratings!A$2:A$15,Ratings!B$2:B$15)</f>
        <v>Adult</v>
      </c>
      <c r="M1571" s="2" t="str">
        <f>_xlfn.XLOOKUP(Table1[[#This Row],[Rating Category]],Recommendation!A$2:A$6,Recommendation!B$2:B$6)</f>
        <v>Restricted</v>
      </c>
      <c r="N1571" s="2">
        <v>93</v>
      </c>
      <c r="O1571" s="2" t="str" cm="1">
        <f t="array" ref="O1571">_xlfn.IFS(Table1[[#This Row],[Duration]]&lt;90,"Short",Table1[[#This Row],[Duration]]&lt;180,"Medium",Table1[[#This Row],[Duration]]&lt;=240,"Long",TRUE,"Seasons")</f>
        <v>Medium</v>
      </c>
      <c r="P1571" s="3" t="s">
        <v>49</v>
      </c>
    </row>
    <row r="1572" spans="1:16" ht="56">
      <c r="A1572" s="2" t="s">
        <v>7030</v>
      </c>
      <c r="B1572" s="2" t="s">
        <v>0</v>
      </c>
      <c r="C1572" s="3" t="s">
        <v>7031</v>
      </c>
      <c r="D1572" s="3" t="s">
        <v>5008</v>
      </c>
      <c r="E1572" s="3" t="s">
        <v>7032</v>
      </c>
      <c r="F1572" s="3" t="s">
        <v>1</v>
      </c>
      <c r="G1572" s="7" t="s">
        <v>7033</v>
      </c>
      <c r="H1572" s="4">
        <v>2021</v>
      </c>
      <c r="I1572" s="2">
        <v>2020</v>
      </c>
      <c r="J1572" s="2">
        <f ca="1">YEAR(TODAY())-Table1[[#This Row],[Release_year]]</f>
        <v>6</v>
      </c>
      <c r="K1572" s="2" t="s">
        <v>7</v>
      </c>
      <c r="L1572" s="2" t="str">
        <f>_xlfn.XLOOKUP(Table1[[#This Row],[Rating]],Ratings!A$2:A$15,Ratings!B$2:B$15)</f>
        <v>Adult</v>
      </c>
      <c r="M1572" s="2" t="str">
        <f>_xlfn.XLOOKUP(Table1[[#This Row],[Rating Category]],Recommendation!A$2:A$6,Recommendation!B$2:B$6)</f>
        <v>Restricted</v>
      </c>
      <c r="N1572" s="2">
        <v>109</v>
      </c>
      <c r="O1572" s="2" t="str" cm="1">
        <f t="array" ref="O1572">_xlfn.IFS(Table1[[#This Row],[Duration]]&lt;90,"Short",Table1[[#This Row],[Duration]]&lt;180,"Medium",Table1[[#This Row],[Duration]]&lt;=240,"Long",TRUE,"Seasons")</f>
        <v>Medium</v>
      </c>
      <c r="P1572" s="3" t="s">
        <v>264</v>
      </c>
    </row>
    <row r="1573" spans="1:16" ht="42">
      <c r="A1573" s="2" t="s">
        <v>7034</v>
      </c>
      <c r="B1573" s="2" t="s">
        <v>0</v>
      </c>
      <c r="C1573" s="3" t="s">
        <v>7035</v>
      </c>
      <c r="D1573" s="3" t="s">
        <v>6952</v>
      </c>
      <c r="E1573" s="3" t="s">
        <v>6953</v>
      </c>
      <c r="F1573" s="3" t="s">
        <v>13</v>
      </c>
      <c r="G1573" s="7" t="s">
        <v>7036</v>
      </c>
      <c r="H1573" s="4">
        <v>2021</v>
      </c>
      <c r="I1573" s="2">
        <v>2020</v>
      </c>
      <c r="J1573" s="2">
        <f ca="1">YEAR(TODAY())-Table1[[#This Row],[Release_year]]</f>
        <v>6</v>
      </c>
      <c r="K1573" s="2" t="s">
        <v>29</v>
      </c>
      <c r="L1573" s="2" t="str">
        <f>_xlfn.XLOOKUP(Table1[[#This Row],[Rating]],Ratings!A$2:A$15,Ratings!B$2:B$15)</f>
        <v>Teen</v>
      </c>
      <c r="M1573" s="2" t="str">
        <f>_xlfn.XLOOKUP(Table1[[#This Row],[Rating Category]],Recommendation!A$2:A$6,Recommendation!B$2:B$6)</f>
        <v>Guidance</v>
      </c>
      <c r="N1573" s="2">
        <v>162</v>
      </c>
      <c r="O1573" s="2" t="str" cm="1">
        <f t="array" ref="O1573">_xlfn.IFS(Table1[[#This Row],[Duration]]&lt;90,"Short",Table1[[#This Row],[Duration]]&lt;180,"Medium",Table1[[#This Row],[Duration]]&lt;=240,"Long",TRUE,"Seasons")</f>
        <v>Medium</v>
      </c>
      <c r="P1573" s="3" t="s">
        <v>203</v>
      </c>
    </row>
    <row r="1574" spans="1:16" ht="42">
      <c r="A1574" s="2" t="s">
        <v>7037</v>
      </c>
      <c r="B1574" s="2" t="s">
        <v>0</v>
      </c>
      <c r="C1574" s="3" t="s">
        <v>7038</v>
      </c>
      <c r="D1574" s="3" t="s">
        <v>7039</v>
      </c>
      <c r="E1574" s="3" t="s">
        <v>7040</v>
      </c>
      <c r="F1574" s="3" t="s">
        <v>139</v>
      </c>
      <c r="G1574" s="7" t="s">
        <v>7036</v>
      </c>
      <c r="H1574" s="4">
        <v>2021</v>
      </c>
      <c r="I1574" s="2">
        <v>2019</v>
      </c>
      <c r="J1574" s="2">
        <f ca="1">YEAR(TODAY())-Table1[[#This Row],[Release_year]]</f>
        <v>7</v>
      </c>
      <c r="K1574" s="2" t="s">
        <v>87</v>
      </c>
      <c r="L1574" s="2" t="str">
        <f>_xlfn.XLOOKUP(Table1[[#This Row],[Rating]],Ratings!A$2:A$15,Ratings!B$2:B$15)</f>
        <v>Kids</v>
      </c>
      <c r="M1574" s="2" t="str">
        <f>_xlfn.XLOOKUP(Table1[[#This Row],[Rating Category]],Recommendation!A$2:A$6,Recommendation!B$2:B$6)</f>
        <v>Safe</v>
      </c>
      <c r="N1574" s="2">
        <v>98</v>
      </c>
      <c r="O1574" s="2" t="str" cm="1">
        <f t="array" ref="O1574">_xlfn.IFS(Table1[[#This Row],[Duration]]&lt;90,"Short",Table1[[#This Row],[Duration]]&lt;180,"Medium",Table1[[#This Row],[Duration]]&lt;=240,"Long",TRUE,"Seasons")</f>
        <v>Medium</v>
      </c>
      <c r="P1574" s="3" t="s">
        <v>5792</v>
      </c>
    </row>
    <row r="1575" spans="1:16" ht="56">
      <c r="A1575" s="2" t="s">
        <v>7041</v>
      </c>
      <c r="B1575" s="2" t="s">
        <v>4</v>
      </c>
      <c r="C1575" s="3" t="s">
        <v>7042</v>
      </c>
      <c r="D1575" s="3" t="s">
        <v>7043</v>
      </c>
      <c r="E1575" s="3" t="s">
        <v>7044</v>
      </c>
      <c r="F1575" s="3" t="s">
        <v>1018</v>
      </c>
      <c r="G1575" s="7" t="s">
        <v>7036</v>
      </c>
      <c r="H1575" s="4">
        <v>2021</v>
      </c>
      <c r="I1575" s="2">
        <v>2020</v>
      </c>
      <c r="J1575" s="2">
        <f ca="1">YEAR(TODAY())-Table1[[#This Row],[Release_year]]</f>
        <v>6</v>
      </c>
      <c r="K1575" s="2" t="s">
        <v>29</v>
      </c>
      <c r="L1575" s="2" t="str">
        <f>_xlfn.XLOOKUP(Table1[[#This Row],[Rating]],Ratings!A$2:A$15,Ratings!B$2:B$15)</f>
        <v>Teen</v>
      </c>
      <c r="M1575" s="2" t="str">
        <f>_xlfn.XLOOKUP(Table1[[#This Row],[Rating Category]],Recommendation!A$2:A$6,Recommendation!B$2:B$6)</f>
        <v>Guidance</v>
      </c>
      <c r="N1575" s="2" t="s">
        <v>11</v>
      </c>
      <c r="O1575" s="2" t="str" cm="1">
        <f t="array" ref="O1575">_xlfn.IFS(Table1[[#This Row],[Duration]]&lt;90,"Short",Table1[[#This Row],[Duration]]&lt;180,"Medium",Table1[[#This Row],[Duration]]&lt;=240,"Long",TRUE,"Seasons")</f>
        <v>Seasons</v>
      </c>
      <c r="P1575" s="3" t="s">
        <v>370</v>
      </c>
    </row>
    <row r="1576" spans="1:16" ht="56">
      <c r="A1576" s="2" t="s">
        <v>7045</v>
      </c>
      <c r="B1576" s="2" t="s">
        <v>0</v>
      </c>
      <c r="C1576" s="3" t="s">
        <v>7046</v>
      </c>
      <c r="D1576" s="3" t="s">
        <v>7047</v>
      </c>
      <c r="E1576" s="3" t="s">
        <v>7048</v>
      </c>
      <c r="F1576" s="3" t="s">
        <v>132</v>
      </c>
      <c r="G1576" s="7" t="s">
        <v>7049</v>
      </c>
      <c r="H1576" s="4">
        <v>2021</v>
      </c>
      <c r="I1576" s="2">
        <v>2016</v>
      </c>
      <c r="J1576" s="2">
        <f ca="1">YEAR(TODAY())-Table1[[#This Row],[Release_year]]</f>
        <v>10</v>
      </c>
      <c r="K1576" s="2" t="s">
        <v>29</v>
      </c>
      <c r="L1576" s="2" t="str">
        <f>_xlfn.XLOOKUP(Table1[[#This Row],[Rating]],Ratings!A$2:A$15,Ratings!B$2:B$15)</f>
        <v>Teen</v>
      </c>
      <c r="M1576" s="2" t="str">
        <f>_xlfn.XLOOKUP(Table1[[#This Row],[Rating Category]],Recommendation!A$2:A$6,Recommendation!B$2:B$6)</f>
        <v>Guidance</v>
      </c>
      <c r="N1576" s="2">
        <v>103</v>
      </c>
      <c r="O1576" s="2" t="str" cm="1">
        <f t="array" ref="O1576">_xlfn.IFS(Table1[[#This Row],[Duration]]&lt;90,"Short",Table1[[#This Row],[Duration]]&lt;180,"Medium",Table1[[#This Row],[Duration]]&lt;=240,"Long",TRUE,"Seasons")</f>
        <v>Medium</v>
      </c>
      <c r="P1576" s="3" t="s">
        <v>218</v>
      </c>
    </row>
    <row r="1577" spans="1:16" ht="42">
      <c r="A1577" s="2" t="s">
        <v>7050</v>
      </c>
      <c r="B1577" s="2" t="s">
        <v>0</v>
      </c>
      <c r="C1577" s="3" t="s">
        <v>7051</v>
      </c>
      <c r="D1577" s="3" t="s">
        <v>2738</v>
      </c>
      <c r="E1577" s="3" t="s">
        <v>7052</v>
      </c>
      <c r="F1577" s="3" t="s">
        <v>132</v>
      </c>
      <c r="G1577" s="7" t="s">
        <v>7049</v>
      </c>
      <c r="H1577" s="4">
        <v>2021</v>
      </c>
      <c r="I1577" s="2">
        <v>2015</v>
      </c>
      <c r="J1577" s="2">
        <f ca="1">YEAR(TODAY())-Table1[[#This Row],[Release_year]]</f>
        <v>11</v>
      </c>
      <c r="K1577" s="2" t="s">
        <v>7</v>
      </c>
      <c r="L1577" s="2" t="str">
        <f>_xlfn.XLOOKUP(Table1[[#This Row],[Rating]],Ratings!A$2:A$15,Ratings!B$2:B$15)</f>
        <v>Adult</v>
      </c>
      <c r="M1577" s="2" t="str">
        <f>_xlfn.XLOOKUP(Table1[[#This Row],[Rating Category]],Recommendation!A$2:A$6,Recommendation!B$2:B$6)</f>
        <v>Restricted</v>
      </c>
      <c r="N1577" s="2">
        <v>97</v>
      </c>
      <c r="O1577" s="2" t="str" cm="1">
        <f t="array" ref="O1577">_xlfn.IFS(Table1[[#This Row],[Duration]]&lt;90,"Short",Table1[[#This Row],[Duration]]&lt;180,"Medium",Table1[[#This Row],[Duration]]&lt;=240,"Long",TRUE,"Seasons")</f>
        <v>Medium</v>
      </c>
      <c r="P1577" s="3" t="s">
        <v>43</v>
      </c>
    </row>
    <row r="1578" spans="1:16" ht="42">
      <c r="A1578" s="2" t="s">
        <v>7053</v>
      </c>
      <c r="B1578" s="2" t="s">
        <v>0</v>
      </c>
      <c r="C1578" s="3" t="s">
        <v>7054</v>
      </c>
      <c r="D1578" s="3" t="s">
        <v>5347</v>
      </c>
      <c r="E1578" s="3" t="s">
        <v>7055</v>
      </c>
      <c r="F1578" s="3" t="s">
        <v>132</v>
      </c>
      <c r="G1578" s="7" t="s">
        <v>7049</v>
      </c>
      <c r="H1578" s="4">
        <v>2021</v>
      </c>
      <c r="I1578" s="2">
        <v>2015</v>
      </c>
      <c r="J1578" s="2">
        <f ca="1">YEAR(TODAY())-Table1[[#This Row],[Release_year]]</f>
        <v>11</v>
      </c>
      <c r="K1578" s="2" t="s">
        <v>7</v>
      </c>
      <c r="L1578" s="2" t="str">
        <f>_xlfn.XLOOKUP(Table1[[#This Row],[Rating]],Ratings!A$2:A$15,Ratings!B$2:B$15)</f>
        <v>Adult</v>
      </c>
      <c r="M1578" s="2" t="str">
        <f>_xlfn.XLOOKUP(Table1[[#This Row],[Rating Category]],Recommendation!A$2:A$6,Recommendation!B$2:B$6)</f>
        <v>Restricted</v>
      </c>
      <c r="N1578" s="2">
        <v>94</v>
      </c>
      <c r="O1578" s="2" t="str" cm="1">
        <f t="array" ref="O1578">_xlfn.IFS(Table1[[#This Row],[Duration]]&lt;90,"Short",Table1[[#This Row],[Duration]]&lt;180,"Medium",Table1[[#This Row],[Duration]]&lt;=240,"Long",TRUE,"Seasons")</f>
        <v>Medium</v>
      </c>
      <c r="P1578" s="3" t="s">
        <v>269</v>
      </c>
    </row>
    <row r="1579" spans="1:16" ht="42">
      <c r="A1579" s="2" t="s">
        <v>7056</v>
      </c>
      <c r="B1579" s="2" t="s">
        <v>0</v>
      </c>
      <c r="C1579" s="3" t="s">
        <v>7057</v>
      </c>
      <c r="D1579" s="3" t="s">
        <v>5081</v>
      </c>
      <c r="E1579" s="3" t="s">
        <v>7058</v>
      </c>
      <c r="F1579" s="3" t="s">
        <v>132</v>
      </c>
      <c r="G1579" s="7" t="s">
        <v>7049</v>
      </c>
      <c r="H1579" s="4">
        <v>2021</v>
      </c>
      <c r="I1579" s="2">
        <v>2016</v>
      </c>
      <c r="J1579" s="2">
        <f ca="1">YEAR(TODAY())-Table1[[#This Row],[Release_year]]</f>
        <v>10</v>
      </c>
      <c r="K1579" s="2" t="s">
        <v>7</v>
      </c>
      <c r="L1579" s="2" t="str">
        <f>_xlfn.XLOOKUP(Table1[[#This Row],[Rating]],Ratings!A$2:A$15,Ratings!B$2:B$15)</f>
        <v>Adult</v>
      </c>
      <c r="M1579" s="2" t="str">
        <f>_xlfn.XLOOKUP(Table1[[#This Row],[Rating Category]],Recommendation!A$2:A$6,Recommendation!B$2:B$6)</f>
        <v>Restricted</v>
      </c>
      <c r="N1579" s="2">
        <v>101</v>
      </c>
      <c r="O1579" s="2" t="str" cm="1">
        <f t="array" ref="O1579">_xlfn.IFS(Table1[[#This Row],[Duration]]&lt;90,"Short",Table1[[#This Row],[Duration]]&lt;180,"Medium",Table1[[#This Row],[Duration]]&lt;=240,"Long",TRUE,"Seasons")</f>
        <v>Medium</v>
      </c>
      <c r="P1579" s="3" t="s">
        <v>43</v>
      </c>
    </row>
    <row r="1580" spans="1:16" ht="42">
      <c r="A1580" s="2" t="s">
        <v>7059</v>
      </c>
      <c r="B1580" s="2" t="s">
        <v>0</v>
      </c>
      <c r="C1580" s="3" t="s">
        <v>7060</v>
      </c>
      <c r="D1580" s="3" t="s">
        <v>1006</v>
      </c>
      <c r="E1580" s="3" t="s">
        <v>7061</v>
      </c>
      <c r="F1580" s="3" t="s">
        <v>132</v>
      </c>
      <c r="G1580" s="7" t="s">
        <v>7049</v>
      </c>
      <c r="H1580" s="4">
        <v>2021</v>
      </c>
      <c r="I1580" s="2">
        <v>2014</v>
      </c>
      <c r="J1580" s="2">
        <f ca="1">YEAR(TODAY())-Table1[[#This Row],[Release_year]]</f>
        <v>12</v>
      </c>
      <c r="K1580" s="2" t="s">
        <v>29</v>
      </c>
      <c r="L1580" s="2" t="str">
        <f>_xlfn.XLOOKUP(Table1[[#This Row],[Rating]],Ratings!A$2:A$15,Ratings!B$2:B$15)</f>
        <v>Teen</v>
      </c>
      <c r="M1580" s="2" t="str">
        <f>_xlfn.XLOOKUP(Table1[[#This Row],[Rating Category]],Recommendation!A$2:A$6,Recommendation!B$2:B$6)</f>
        <v>Guidance</v>
      </c>
      <c r="N1580" s="2">
        <v>109</v>
      </c>
      <c r="O1580" s="2" t="str" cm="1">
        <f t="array" ref="O1580">_xlfn.IFS(Table1[[#This Row],[Duration]]&lt;90,"Short",Table1[[#This Row],[Duration]]&lt;180,"Medium",Table1[[#This Row],[Duration]]&lt;=240,"Long",TRUE,"Seasons")</f>
        <v>Medium</v>
      </c>
      <c r="P1580" s="3" t="s">
        <v>1133</v>
      </c>
    </row>
    <row r="1581" spans="1:16" ht="14">
      <c r="A1581" s="2" t="s">
        <v>7062</v>
      </c>
      <c r="B1581" s="2" t="s">
        <v>0</v>
      </c>
      <c r="C1581" s="3" t="s">
        <v>7063</v>
      </c>
      <c r="D1581" s="3" t="s">
        <v>7064</v>
      </c>
      <c r="E1581" s="3" t="s">
        <v>7065</v>
      </c>
      <c r="F1581" s="3" t="s">
        <v>1</v>
      </c>
      <c r="G1581" s="7" t="s">
        <v>7066</v>
      </c>
      <c r="H1581" s="4">
        <v>2021</v>
      </c>
      <c r="I1581" s="2">
        <v>2020</v>
      </c>
      <c r="J1581" s="2">
        <f ca="1">YEAR(TODAY())-Table1[[#This Row],[Release_year]]</f>
        <v>6</v>
      </c>
      <c r="K1581" s="2" t="s">
        <v>7</v>
      </c>
      <c r="L1581" s="2" t="str">
        <f>_xlfn.XLOOKUP(Table1[[#This Row],[Rating]],Ratings!A$2:A$15,Ratings!B$2:B$15)</f>
        <v>Adult</v>
      </c>
      <c r="M1581" s="2" t="str">
        <f>_xlfn.XLOOKUP(Table1[[#This Row],[Rating Category]],Recommendation!A$2:A$6,Recommendation!B$2:B$6)</f>
        <v>Restricted</v>
      </c>
      <c r="N1581" s="2">
        <v>50</v>
      </c>
      <c r="O1581" s="2" t="str" cm="1">
        <f t="array" ref="O1581">_xlfn.IFS(Table1[[#This Row],[Duration]]&lt;90,"Short",Table1[[#This Row],[Duration]]&lt;180,"Medium",Table1[[#This Row],[Duration]]&lt;=240,"Long",TRUE,"Seasons")</f>
        <v>Short</v>
      </c>
      <c r="P1581" s="3" t="s">
        <v>683</v>
      </c>
    </row>
    <row r="1582" spans="1:16" ht="42">
      <c r="A1582" s="2" t="s">
        <v>7067</v>
      </c>
      <c r="B1582" s="2" t="s">
        <v>0</v>
      </c>
      <c r="C1582" s="3" t="s">
        <v>7068</v>
      </c>
      <c r="D1582" s="3" t="s">
        <v>7069</v>
      </c>
      <c r="E1582" s="3" t="s">
        <v>7070</v>
      </c>
      <c r="F1582" s="3" t="s">
        <v>1</v>
      </c>
      <c r="G1582" s="7" t="s">
        <v>7071</v>
      </c>
      <c r="H1582" s="4">
        <v>2021</v>
      </c>
      <c r="I1582" s="2">
        <v>2019</v>
      </c>
      <c r="J1582" s="2">
        <f ca="1">YEAR(TODAY())-Table1[[#This Row],[Release_year]]</f>
        <v>7</v>
      </c>
      <c r="K1582" s="2" t="s">
        <v>45</v>
      </c>
      <c r="L1582" s="2" t="str">
        <f>_xlfn.XLOOKUP(Table1[[#This Row],[Rating]],Ratings!A$2:A$15,Ratings!B$2:B$15)</f>
        <v>Family</v>
      </c>
      <c r="M1582" s="2" t="str">
        <f>_xlfn.XLOOKUP(Table1[[#This Row],[Rating Category]],Recommendation!A$2:A$6,Recommendation!B$2:B$6)</f>
        <v>Guidance</v>
      </c>
      <c r="N1582" s="2">
        <v>110</v>
      </c>
      <c r="O1582" s="2" t="str" cm="1">
        <f t="array" ref="O1582">_xlfn.IFS(Table1[[#This Row],[Duration]]&lt;90,"Short",Table1[[#This Row],[Duration]]&lt;180,"Medium",Table1[[#This Row],[Duration]]&lt;=240,"Long",TRUE,"Seasons")</f>
        <v>Medium</v>
      </c>
      <c r="P1582" s="3" t="s">
        <v>1843</v>
      </c>
    </row>
    <row r="1583" spans="1:16" ht="42">
      <c r="A1583" s="2" t="s">
        <v>7072</v>
      </c>
      <c r="B1583" s="2" t="s">
        <v>0</v>
      </c>
      <c r="C1583" s="3" t="s">
        <v>7073</v>
      </c>
      <c r="D1583" s="3" t="s">
        <v>7074</v>
      </c>
      <c r="E1583" s="3" t="s">
        <v>7075</v>
      </c>
      <c r="F1583" s="3" t="s">
        <v>1</v>
      </c>
      <c r="G1583" s="7" t="s">
        <v>7076</v>
      </c>
      <c r="H1583" s="4">
        <v>2021</v>
      </c>
      <c r="I1583" s="2">
        <v>2019</v>
      </c>
      <c r="J1583" s="2">
        <f ca="1">YEAR(TODAY())-Table1[[#This Row],[Release_year]]</f>
        <v>7</v>
      </c>
      <c r="K1583" s="2" t="s">
        <v>7</v>
      </c>
      <c r="L1583" s="2" t="str">
        <f>_xlfn.XLOOKUP(Table1[[#This Row],[Rating]],Ratings!A$2:A$15,Ratings!B$2:B$15)</f>
        <v>Adult</v>
      </c>
      <c r="M1583" s="2" t="str">
        <f>_xlfn.XLOOKUP(Table1[[#This Row],[Rating Category]],Recommendation!A$2:A$6,Recommendation!B$2:B$6)</f>
        <v>Restricted</v>
      </c>
      <c r="N1583" s="2">
        <v>92</v>
      </c>
      <c r="O1583" s="2" t="str" cm="1">
        <f t="array" ref="O1583">_xlfn.IFS(Table1[[#This Row],[Duration]]&lt;90,"Short",Table1[[#This Row],[Duration]]&lt;180,"Medium",Table1[[#This Row],[Duration]]&lt;=240,"Long",TRUE,"Seasons")</f>
        <v>Medium</v>
      </c>
      <c r="P1583" s="3" t="s">
        <v>617</v>
      </c>
    </row>
    <row r="1584" spans="1:16" ht="28">
      <c r="A1584" s="2" t="s">
        <v>7077</v>
      </c>
      <c r="B1584" s="2" t="s">
        <v>4</v>
      </c>
      <c r="C1584" s="3" t="s">
        <v>7078</v>
      </c>
      <c r="D1584" s="3" t="s">
        <v>7079</v>
      </c>
      <c r="E1584" s="3" t="s">
        <v>7080</v>
      </c>
      <c r="F1584" s="3" t="s">
        <v>404</v>
      </c>
      <c r="G1584" s="7" t="s">
        <v>7076</v>
      </c>
      <c r="H1584" s="4">
        <v>2021</v>
      </c>
      <c r="I1584" s="2">
        <v>2018</v>
      </c>
      <c r="J1584" s="2">
        <f ca="1">YEAR(TODAY())-Table1[[#This Row],[Release_year]]</f>
        <v>8</v>
      </c>
      <c r="K1584" s="2" t="s">
        <v>7</v>
      </c>
      <c r="L1584" s="2" t="str">
        <f>_xlfn.XLOOKUP(Table1[[#This Row],[Rating]],Ratings!A$2:A$15,Ratings!B$2:B$15)</f>
        <v>Adult</v>
      </c>
      <c r="M1584" s="2" t="str">
        <f>_xlfn.XLOOKUP(Table1[[#This Row],[Rating Category]],Recommendation!A$2:A$6,Recommendation!B$2:B$6)</f>
        <v>Restricted</v>
      </c>
      <c r="N1584" s="2" t="s">
        <v>11</v>
      </c>
      <c r="O1584" s="2" t="str" cm="1">
        <f t="array" ref="O1584">_xlfn.IFS(Table1[[#This Row],[Duration]]&lt;90,"Short",Table1[[#This Row],[Duration]]&lt;180,"Medium",Table1[[#This Row],[Duration]]&lt;=240,"Long",TRUE,"Seasons")</f>
        <v>Seasons</v>
      </c>
      <c r="P1584" s="3" t="s">
        <v>780</v>
      </c>
    </row>
    <row r="1585" spans="1:16" ht="70">
      <c r="A1585" s="2" t="s">
        <v>7082</v>
      </c>
      <c r="B1585" s="2" t="s">
        <v>0</v>
      </c>
      <c r="C1585" s="3" t="s">
        <v>7083</v>
      </c>
      <c r="D1585" s="3" t="s">
        <v>7084</v>
      </c>
      <c r="E1585" s="3" t="s">
        <v>7085</v>
      </c>
      <c r="F1585" s="3" t="s">
        <v>963</v>
      </c>
      <c r="G1585" s="7" t="s">
        <v>7081</v>
      </c>
      <c r="H1585" s="4">
        <v>2021</v>
      </c>
      <c r="I1585" s="2">
        <v>2020</v>
      </c>
      <c r="J1585" s="2">
        <f ca="1">YEAR(TODAY())-Table1[[#This Row],[Release_year]]</f>
        <v>6</v>
      </c>
      <c r="K1585" s="2" t="s">
        <v>7</v>
      </c>
      <c r="L1585" s="2" t="str">
        <f>_xlfn.XLOOKUP(Table1[[#This Row],[Rating]],Ratings!A$2:A$15,Ratings!B$2:B$15)</f>
        <v>Adult</v>
      </c>
      <c r="M1585" s="2" t="str">
        <f>_xlfn.XLOOKUP(Table1[[#This Row],[Rating Category]],Recommendation!A$2:A$6,Recommendation!B$2:B$6)</f>
        <v>Restricted</v>
      </c>
      <c r="N1585" s="2">
        <v>120</v>
      </c>
      <c r="O1585" s="2" t="str" cm="1">
        <f t="array" ref="O1585">_xlfn.IFS(Table1[[#This Row],[Duration]]&lt;90,"Short",Table1[[#This Row],[Duration]]&lt;180,"Medium",Table1[[#This Row],[Duration]]&lt;=240,"Long",TRUE,"Seasons")</f>
        <v>Medium</v>
      </c>
      <c r="P1585" s="3" t="s">
        <v>23</v>
      </c>
    </row>
    <row r="1586" spans="1:16" ht="42">
      <c r="A1586" s="2" t="s">
        <v>7086</v>
      </c>
      <c r="B1586" s="2" t="s">
        <v>0</v>
      </c>
      <c r="C1586" s="3" t="s">
        <v>7087</v>
      </c>
      <c r="D1586" s="3" t="s">
        <v>7088</v>
      </c>
      <c r="E1586" s="3" t="s">
        <v>7089</v>
      </c>
      <c r="F1586" s="3" t="s">
        <v>13</v>
      </c>
      <c r="G1586" s="7" t="s">
        <v>7081</v>
      </c>
      <c r="H1586" s="4">
        <v>2021</v>
      </c>
      <c r="I1586" s="2">
        <v>2019</v>
      </c>
      <c r="J1586" s="2">
        <f ca="1">YEAR(TODAY())-Table1[[#This Row],[Release_year]]</f>
        <v>7</v>
      </c>
      <c r="K1586" s="2" t="s">
        <v>29</v>
      </c>
      <c r="L1586" s="2" t="str">
        <f>_xlfn.XLOOKUP(Table1[[#This Row],[Rating]],Ratings!A$2:A$15,Ratings!B$2:B$15)</f>
        <v>Teen</v>
      </c>
      <c r="M1586" s="2" t="str">
        <f>_xlfn.XLOOKUP(Table1[[#This Row],[Rating Category]],Recommendation!A$2:A$6,Recommendation!B$2:B$6)</f>
        <v>Guidance</v>
      </c>
      <c r="N1586" s="2">
        <v>101</v>
      </c>
      <c r="O1586" s="2" t="str" cm="1">
        <f t="array" ref="O1586">_xlfn.IFS(Table1[[#This Row],[Duration]]&lt;90,"Short",Table1[[#This Row],[Duration]]&lt;180,"Medium",Table1[[#This Row],[Duration]]&lt;=240,"Long",TRUE,"Seasons")</f>
        <v>Medium</v>
      </c>
      <c r="P1586" s="3" t="s">
        <v>206</v>
      </c>
    </row>
    <row r="1587" spans="1:16" ht="42">
      <c r="A1587" s="2" t="s">
        <v>7090</v>
      </c>
      <c r="B1587" s="2" t="s">
        <v>0</v>
      </c>
      <c r="C1587" s="3" t="s">
        <v>7091</v>
      </c>
      <c r="D1587" s="3" t="s">
        <v>7092</v>
      </c>
      <c r="E1587" s="3" t="s">
        <v>7093</v>
      </c>
      <c r="F1587" s="3" t="s">
        <v>1</v>
      </c>
      <c r="G1587" s="7" t="s">
        <v>7081</v>
      </c>
      <c r="H1587" s="4">
        <v>2021</v>
      </c>
      <c r="I1587" s="2">
        <v>2020</v>
      </c>
      <c r="J1587" s="2">
        <f ca="1">YEAR(TODAY())-Table1[[#This Row],[Release_year]]</f>
        <v>6</v>
      </c>
      <c r="K1587" s="2" t="s">
        <v>124</v>
      </c>
      <c r="L1587" s="2" t="str">
        <f>_xlfn.XLOOKUP(Table1[[#This Row],[Rating]],Ratings!A$2:A$15,Ratings!B$2:B$15)</f>
        <v>Adult</v>
      </c>
      <c r="M1587" s="2" t="str">
        <f>_xlfn.XLOOKUP(Table1[[#This Row],[Rating Category]],Recommendation!A$2:A$6,Recommendation!B$2:B$6)</f>
        <v>Restricted</v>
      </c>
      <c r="N1587" s="2">
        <v>116</v>
      </c>
      <c r="O1587" s="2" t="str" cm="1">
        <f t="array" ref="O1587">_xlfn.IFS(Table1[[#This Row],[Duration]]&lt;90,"Short",Table1[[#This Row],[Duration]]&lt;180,"Medium",Table1[[#This Row],[Duration]]&lt;=240,"Long",TRUE,"Seasons")</f>
        <v>Medium</v>
      </c>
      <c r="P1587" s="3" t="s">
        <v>131</v>
      </c>
    </row>
    <row r="1588" spans="1:16" ht="42">
      <c r="A1588" s="2" t="s">
        <v>7094</v>
      </c>
      <c r="B1588" s="2" t="s">
        <v>0</v>
      </c>
      <c r="C1588" s="3" t="s">
        <v>7095</v>
      </c>
      <c r="D1588" s="3" t="s">
        <v>7096</v>
      </c>
      <c r="E1588" s="3" t="s">
        <v>7097</v>
      </c>
      <c r="F1588" s="3" t="s">
        <v>13</v>
      </c>
      <c r="G1588" s="7" t="s">
        <v>7081</v>
      </c>
      <c r="H1588" s="4">
        <v>2021</v>
      </c>
      <c r="I1588" s="2">
        <v>2020</v>
      </c>
      <c r="J1588" s="2">
        <f ca="1">YEAR(TODAY())-Table1[[#This Row],[Release_year]]</f>
        <v>6</v>
      </c>
      <c r="K1588" s="2" t="s">
        <v>7</v>
      </c>
      <c r="L1588" s="2" t="str">
        <f>_xlfn.XLOOKUP(Table1[[#This Row],[Rating]],Ratings!A$2:A$15,Ratings!B$2:B$15)</f>
        <v>Adult</v>
      </c>
      <c r="M1588" s="2" t="str">
        <f>_xlfn.XLOOKUP(Table1[[#This Row],[Rating Category]],Recommendation!A$2:A$6,Recommendation!B$2:B$6)</f>
        <v>Restricted</v>
      </c>
      <c r="N1588" s="2">
        <v>117</v>
      </c>
      <c r="O1588" s="2" t="str" cm="1">
        <f t="array" ref="O1588">_xlfn.IFS(Table1[[#This Row],[Duration]]&lt;90,"Short",Table1[[#This Row],[Duration]]&lt;180,"Medium",Table1[[#This Row],[Duration]]&lt;=240,"Long",TRUE,"Seasons")</f>
        <v>Medium</v>
      </c>
      <c r="P1588" s="3" t="s">
        <v>43</v>
      </c>
    </row>
    <row r="1589" spans="1:16" ht="56">
      <c r="A1589" s="2" t="s">
        <v>7098</v>
      </c>
      <c r="B1589" s="2" t="s">
        <v>0</v>
      </c>
      <c r="C1589" s="3" t="s">
        <v>7099</v>
      </c>
      <c r="D1589" s="3" t="s">
        <v>7100</v>
      </c>
      <c r="E1589" s="3" t="s">
        <v>7101</v>
      </c>
      <c r="F1589" s="3" t="s">
        <v>5</v>
      </c>
      <c r="G1589" s="7" t="s">
        <v>7102</v>
      </c>
      <c r="H1589" s="4">
        <v>2021</v>
      </c>
      <c r="I1589" s="2">
        <v>2012</v>
      </c>
      <c r="J1589" s="2">
        <f ca="1">YEAR(TODAY())-Table1[[#This Row],[Release_year]]</f>
        <v>14</v>
      </c>
      <c r="K1589" s="2" t="s">
        <v>45</v>
      </c>
      <c r="L1589" s="2" t="str">
        <f>_xlfn.XLOOKUP(Table1[[#This Row],[Rating]],Ratings!A$2:A$15,Ratings!B$2:B$15)</f>
        <v>Family</v>
      </c>
      <c r="M1589" s="2" t="str">
        <f>_xlfn.XLOOKUP(Table1[[#This Row],[Rating Category]],Recommendation!A$2:A$6,Recommendation!B$2:B$6)</f>
        <v>Guidance</v>
      </c>
      <c r="N1589" s="2">
        <v>95</v>
      </c>
      <c r="O1589" s="2" t="str" cm="1">
        <f t="array" ref="O1589">_xlfn.IFS(Table1[[#This Row],[Duration]]&lt;90,"Short",Table1[[#This Row],[Duration]]&lt;180,"Medium",Table1[[#This Row],[Duration]]&lt;=240,"Long",TRUE,"Seasons")</f>
        <v>Medium</v>
      </c>
      <c r="P1589" s="3" t="s">
        <v>66</v>
      </c>
    </row>
    <row r="1590" spans="1:16" ht="28">
      <c r="A1590" s="2" t="s">
        <v>7104</v>
      </c>
      <c r="B1590" s="2" t="s">
        <v>0</v>
      </c>
      <c r="C1590" s="3" t="s">
        <v>7105</v>
      </c>
      <c r="D1590" s="3" t="s">
        <v>7106</v>
      </c>
      <c r="E1590" s="3" t="s">
        <v>7107</v>
      </c>
      <c r="F1590" s="3" t="s">
        <v>7108</v>
      </c>
      <c r="G1590" s="7" t="s">
        <v>7109</v>
      </c>
      <c r="H1590" s="4">
        <v>2021</v>
      </c>
      <c r="I1590" s="2">
        <v>2015</v>
      </c>
      <c r="J1590" s="2">
        <f ca="1">YEAR(TODAY())-Table1[[#This Row],[Release_year]]</f>
        <v>11</v>
      </c>
      <c r="K1590" s="2" t="s">
        <v>124</v>
      </c>
      <c r="L1590" s="2" t="str">
        <f>_xlfn.XLOOKUP(Table1[[#This Row],[Rating]],Ratings!A$2:A$15,Ratings!B$2:B$15)</f>
        <v>Adult</v>
      </c>
      <c r="M1590" s="2" t="str">
        <f>_xlfn.XLOOKUP(Table1[[#This Row],[Rating Category]],Recommendation!A$2:A$6,Recommendation!B$2:B$6)</f>
        <v>Restricted</v>
      </c>
      <c r="N1590" s="2">
        <v>122</v>
      </c>
      <c r="O1590" s="2" t="str" cm="1">
        <f t="array" ref="O1590">_xlfn.IFS(Table1[[#This Row],[Duration]]&lt;90,"Short",Table1[[#This Row],[Duration]]&lt;180,"Medium",Table1[[#This Row],[Duration]]&lt;=240,"Long",TRUE,"Seasons")</f>
        <v>Medium</v>
      </c>
      <c r="P1590" s="3" t="s">
        <v>264</v>
      </c>
    </row>
    <row r="1591" spans="1:16" ht="42">
      <c r="A1591" s="2" t="s">
        <v>7110</v>
      </c>
      <c r="B1591" s="2" t="s">
        <v>0</v>
      </c>
      <c r="C1591" s="3" t="s">
        <v>7111</v>
      </c>
      <c r="D1591" s="3" t="s">
        <v>7112</v>
      </c>
      <c r="E1591" s="3" t="s">
        <v>7113</v>
      </c>
      <c r="F1591" s="3" t="s">
        <v>1</v>
      </c>
      <c r="G1591" s="7" t="s">
        <v>7109</v>
      </c>
      <c r="H1591" s="4">
        <v>2021</v>
      </c>
      <c r="I1591" s="2">
        <v>2019</v>
      </c>
      <c r="J1591" s="2">
        <f ca="1">YEAR(TODAY())-Table1[[#This Row],[Release_year]]</f>
        <v>7</v>
      </c>
      <c r="K1591" s="2" t="s">
        <v>7</v>
      </c>
      <c r="L1591" s="2" t="str">
        <f>_xlfn.XLOOKUP(Table1[[#This Row],[Rating]],Ratings!A$2:A$15,Ratings!B$2:B$15)</f>
        <v>Adult</v>
      </c>
      <c r="M1591" s="2" t="str">
        <f>_xlfn.XLOOKUP(Table1[[#This Row],[Rating Category]],Recommendation!A$2:A$6,Recommendation!B$2:B$6)</f>
        <v>Restricted</v>
      </c>
      <c r="N1591" s="2">
        <v>102</v>
      </c>
      <c r="O1591" s="2" t="str" cm="1">
        <f t="array" ref="O1591">_xlfn.IFS(Table1[[#This Row],[Duration]]&lt;90,"Short",Table1[[#This Row],[Duration]]&lt;180,"Medium",Table1[[#This Row],[Duration]]&lt;=240,"Long",TRUE,"Seasons")</f>
        <v>Medium</v>
      </c>
      <c r="P1591" s="3" t="s">
        <v>517</v>
      </c>
    </row>
    <row r="1592" spans="1:16" ht="56">
      <c r="A1592" s="2" t="s">
        <v>7114</v>
      </c>
      <c r="B1592" s="2" t="s">
        <v>0</v>
      </c>
      <c r="C1592" s="3" t="s">
        <v>7115</v>
      </c>
      <c r="D1592" s="3" t="s">
        <v>7116</v>
      </c>
      <c r="E1592" s="3" t="s">
        <v>7117</v>
      </c>
      <c r="F1592" s="3" t="s">
        <v>1</v>
      </c>
      <c r="G1592" s="7" t="s">
        <v>7109</v>
      </c>
      <c r="H1592" s="4">
        <v>2021</v>
      </c>
      <c r="I1592" s="2">
        <v>2015</v>
      </c>
      <c r="J1592" s="2">
        <f ca="1">YEAR(TODAY())-Table1[[#This Row],[Release_year]]</f>
        <v>11</v>
      </c>
      <c r="K1592" s="2" t="s">
        <v>124</v>
      </c>
      <c r="L1592" s="2" t="str">
        <f>_xlfn.XLOOKUP(Table1[[#This Row],[Rating]],Ratings!A$2:A$15,Ratings!B$2:B$15)</f>
        <v>Adult</v>
      </c>
      <c r="M1592" s="2" t="str">
        <f>_xlfn.XLOOKUP(Table1[[#This Row],[Rating Category]],Recommendation!A$2:A$6,Recommendation!B$2:B$6)</f>
        <v>Restricted</v>
      </c>
      <c r="N1592" s="2">
        <v>96</v>
      </c>
      <c r="O1592" s="2" t="str" cm="1">
        <f t="array" ref="O1592">_xlfn.IFS(Table1[[#This Row],[Duration]]&lt;90,"Short",Table1[[#This Row],[Duration]]&lt;180,"Medium",Table1[[#This Row],[Duration]]&lt;=240,"Long",TRUE,"Seasons")</f>
        <v>Medium</v>
      </c>
      <c r="P1592" s="3" t="s">
        <v>6017</v>
      </c>
    </row>
    <row r="1593" spans="1:16" ht="42">
      <c r="A1593" s="2" t="s">
        <v>7118</v>
      </c>
      <c r="B1593" s="2" t="s">
        <v>4</v>
      </c>
      <c r="C1593" s="3" t="s">
        <v>7119</v>
      </c>
      <c r="D1593" s="3" t="s">
        <v>4792</v>
      </c>
      <c r="E1593" s="3" t="s">
        <v>7120</v>
      </c>
      <c r="F1593" s="3" t="s">
        <v>132</v>
      </c>
      <c r="G1593" s="7" t="s">
        <v>7109</v>
      </c>
      <c r="H1593" s="4">
        <v>2021</v>
      </c>
      <c r="I1593" s="2">
        <v>2017</v>
      </c>
      <c r="J1593" s="2">
        <f ca="1">YEAR(TODAY())-Table1[[#This Row],[Release_year]]</f>
        <v>9</v>
      </c>
      <c r="K1593" s="2" t="s">
        <v>7</v>
      </c>
      <c r="L1593" s="2" t="str">
        <f>_xlfn.XLOOKUP(Table1[[#This Row],[Rating]],Ratings!A$2:A$15,Ratings!B$2:B$15)</f>
        <v>Adult</v>
      </c>
      <c r="M1593" s="2" t="str">
        <f>_xlfn.XLOOKUP(Table1[[#This Row],[Rating Category]],Recommendation!A$2:A$6,Recommendation!B$2:B$6)</f>
        <v>Restricted</v>
      </c>
      <c r="N1593" s="2" t="s">
        <v>11</v>
      </c>
      <c r="O1593" s="2" t="str" cm="1">
        <f t="array" ref="O1593">_xlfn.IFS(Table1[[#This Row],[Duration]]&lt;90,"Short",Table1[[#This Row],[Duration]]&lt;180,"Medium",Table1[[#This Row],[Duration]]&lt;=240,"Long",TRUE,"Seasons")</f>
        <v>Seasons</v>
      </c>
      <c r="P1593" s="3" t="s">
        <v>134</v>
      </c>
    </row>
    <row r="1594" spans="1:16" ht="56">
      <c r="A1594" s="2" t="s">
        <v>7121</v>
      </c>
      <c r="B1594" s="2" t="s">
        <v>0</v>
      </c>
      <c r="C1594" s="3" t="s">
        <v>7122</v>
      </c>
      <c r="D1594" s="3" t="s">
        <v>7123</v>
      </c>
      <c r="E1594" s="3" t="s">
        <v>7124</v>
      </c>
      <c r="F1594" s="3" t="s">
        <v>1</v>
      </c>
      <c r="G1594" s="7" t="s">
        <v>7109</v>
      </c>
      <c r="H1594" s="4">
        <v>2021</v>
      </c>
      <c r="I1594" s="2">
        <v>2016</v>
      </c>
      <c r="J1594" s="2">
        <f ca="1">YEAR(TODAY())-Table1[[#This Row],[Release_year]]</f>
        <v>10</v>
      </c>
      <c r="K1594" s="2" t="s">
        <v>124</v>
      </c>
      <c r="L1594" s="2" t="str">
        <f>_xlfn.XLOOKUP(Table1[[#This Row],[Rating]],Ratings!A$2:A$15,Ratings!B$2:B$15)</f>
        <v>Adult</v>
      </c>
      <c r="M1594" s="2" t="str">
        <f>_xlfn.XLOOKUP(Table1[[#This Row],[Rating Category]],Recommendation!A$2:A$6,Recommendation!B$2:B$6)</f>
        <v>Restricted</v>
      </c>
      <c r="N1594" s="2">
        <v>93</v>
      </c>
      <c r="O1594" s="2" t="str" cm="1">
        <f t="array" ref="O1594">_xlfn.IFS(Table1[[#This Row],[Duration]]&lt;90,"Short",Table1[[#This Row],[Duration]]&lt;180,"Medium",Table1[[#This Row],[Duration]]&lt;=240,"Long",TRUE,"Seasons")</f>
        <v>Medium</v>
      </c>
      <c r="P1594" s="3" t="s">
        <v>131</v>
      </c>
    </row>
    <row r="1595" spans="1:16" ht="42">
      <c r="A1595" s="2" t="s">
        <v>7125</v>
      </c>
      <c r="B1595" s="2" t="s">
        <v>0</v>
      </c>
      <c r="C1595" s="3" t="s">
        <v>7126</v>
      </c>
      <c r="D1595" s="3" t="s">
        <v>7127</v>
      </c>
      <c r="E1595" s="3" t="s">
        <v>7128</v>
      </c>
      <c r="F1595" s="3" t="s">
        <v>1</v>
      </c>
      <c r="G1595" s="7" t="s">
        <v>7109</v>
      </c>
      <c r="H1595" s="4">
        <v>2021</v>
      </c>
      <c r="I1595" s="2">
        <v>2016</v>
      </c>
      <c r="J1595" s="2">
        <f ca="1">YEAR(TODAY())-Table1[[#This Row],[Release_year]]</f>
        <v>10</v>
      </c>
      <c r="K1595" s="2" t="s">
        <v>2</v>
      </c>
      <c r="L1595" s="2" t="str">
        <f>_xlfn.XLOOKUP(Table1[[#This Row],[Rating]],Ratings!A$2:A$15,Ratings!B$2:B$15)</f>
        <v>Teen</v>
      </c>
      <c r="M1595" s="2" t="str">
        <f>_xlfn.XLOOKUP(Table1[[#This Row],[Rating Category]],Recommendation!A$2:A$6,Recommendation!B$2:B$6)</f>
        <v>Guidance</v>
      </c>
      <c r="N1595" s="2">
        <v>93</v>
      </c>
      <c r="O1595" s="2" t="str" cm="1">
        <f t="array" ref="O1595">_xlfn.IFS(Table1[[#This Row],[Duration]]&lt;90,"Short",Table1[[#This Row],[Duration]]&lt;180,"Medium",Table1[[#This Row],[Duration]]&lt;=240,"Long",TRUE,"Seasons")</f>
        <v>Medium</v>
      </c>
      <c r="P1595" s="3" t="s">
        <v>2817</v>
      </c>
    </row>
    <row r="1596" spans="1:16" ht="28">
      <c r="A1596" s="2" t="s">
        <v>7129</v>
      </c>
      <c r="B1596" s="2" t="s">
        <v>0</v>
      </c>
      <c r="C1596" s="3" t="s">
        <v>7130</v>
      </c>
      <c r="D1596" s="3" t="s">
        <v>7131</v>
      </c>
      <c r="E1596" s="3" t="s">
        <v>7132</v>
      </c>
      <c r="F1596" s="3" t="s">
        <v>7133</v>
      </c>
      <c r="G1596" s="7" t="s">
        <v>7134</v>
      </c>
      <c r="H1596" s="4">
        <v>2021</v>
      </c>
      <c r="I1596" s="2">
        <v>2019</v>
      </c>
      <c r="J1596" s="2">
        <f ca="1">YEAR(TODAY())-Table1[[#This Row],[Release_year]]</f>
        <v>7</v>
      </c>
      <c r="K1596" s="2" t="s">
        <v>246</v>
      </c>
      <c r="L1596" s="2" t="str">
        <f>_xlfn.XLOOKUP(Table1[[#This Row],[Rating]],Ratings!A$2:A$15,Ratings!B$2:B$15)</f>
        <v>Family</v>
      </c>
      <c r="M1596" s="2" t="str">
        <f>_xlfn.XLOOKUP(Table1[[#This Row],[Rating Category]],Recommendation!A$2:A$6,Recommendation!B$2:B$6)</f>
        <v>Guidance</v>
      </c>
      <c r="N1596" s="2">
        <v>87</v>
      </c>
      <c r="O1596" s="2" t="str" cm="1">
        <f t="array" ref="O1596">_xlfn.IFS(Table1[[#This Row],[Duration]]&lt;90,"Short",Table1[[#This Row],[Duration]]&lt;180,"Medium",Table1[[#This Row],[Duration]]&lt;=240,"Long",TRUE,"Seasons")</f>
        <v>Short</v>
      </c>
      <c r="P1596" s="3" t="s">
        <v>46</v>
      </c>
    </row>
    <row r="1597" spans="1:16" ht="56">
      <c r="A1597" s="2" t="s">
        <v>7135</v>
      </c>
      <c r="B1597" s="2" t="s">
        <v>0</v>
      </c>
      <c r="C1597" s="3" t="s">
        <v>7136</v>
      </c>
      <c r="D1597" s="3" t="s">
        <v>7137</v>
      </c>
      <c r="E1597" s="3" t="s">
        <v>7138</v>
      </c>
      <c r="F1597" s="3" t="s">
        <v>1500</v>
      </c>
      <c r="G1597" s="7" t="s">
        <v>7134</v>
      </c>
      <c r="H1597" s="4">
        <v>2021</v>
      </c>
      <c r="I1597" s="2">
        <v>2019</v>
      </c>
      <c r="J1597" s="2">
        <f ca="1">YEAR(TODAY())-Table1[[#This Row],[Release_year]]</f>
        <v>7</v>
      </c>
      <c r="K1597" s="2" t="s">
        <v>7</v>
      </c>
      <c r="L1597" s="2" t="str">
        <f>_xlfn.XLOOKUP(Table1[[#This Row],[Rating]],Ratings!A$2:A$15,Ratings!B$2:B$15)</f>
        <v>Adult</v>
      </c>
      <c r="M1597" s="2" t="str">
        <f>_xlfn.XLOOKUP(Table1[[#This Row],[Rating Category]],Recommendation!A$2:A$6,Recommendation!B$2:B$6)</f>
        <v>Restricted</v>
      </c>
      <c r="N1597" s="2">
        <v>95</v>
      </c>
      <c r="O1597" s="2" t="str" cm="1">
        <f t="array" ref="O1597">_xlfn.IFS(Table1[[#This Row],[Duration]]&lt;90,"Short",Table1[[#This Row],[Duration]]&lt;180,"Medium",Table1[[#This Row],[Duration]]&lt;=240,"Long",TRUE,"Seasons")</f>
        <v>Medium</v>
      </c>
      <c r="P1597" s="3" t="s">
        <v>218</v>
      </c>
    </row>
    <row r="1598" spans="1:16" ht="42">
      <c r="A1598" s="2" t="s">
        <v>7139</v>
      </c>
      <c r="B1598" s="2" t="s">
        <v>0</v>
      </c>
      <c r="C1598" s="3" t="s">
        <v>7140</v>
      </c>
      <c r="D1598" s="3" t="s">
        <v>7141</v>
      </c>
      <c r="E1598" s="3" t="s">
        <v>7142</v>
      </c>
      <c r="F1598" s="3" t="s">
        <v>951</v>
      </c>
      <c r="G1598" s="7" t="s">
        <v>7134</v>
      </c>
      <c r="H1598" s="4">
        <v>2021</v>
      </c>
      <c r="I1598" s="2">
        <v>2017</v>
      </c>
      <c r="J1598" s="2">
        <f ca="1">YEAR(TODAY())-Table1[[#This Row],[Release_year]]</f>
        <v>9</v>
      </c>
      <c r="K1598" s="2" t="s">
        <v>7</v>
      </c>
      <c r="L1598" s="2" t="str">
        <f>_xlfn.XLOOKUP(Table1[[#This Row],[Rating]],Ratings!A$2:A$15,Ratings!B$2:B$15)</f>
        <v>Adult</v>
      </c>
      <c r="M1598" s="2" t="str">
        <f>_xlfn.XLOOKUP(Table1[[#This Row],[Rating Category]],Recommendation!A$2:A$6,Recommendation!B$2:B$6)</f>
        <v>Restricted</v>
      </c>
      <c r="N1598" s="2">
        <v>33</v>
      </c>
      <c r="O1598" s="2" t="str" cm="1">
        <f t="array" ref="O1598">_xlfn.IFS(Table1[[#This Row],[Duration]]&lt;90,"Short",Table1[[#This Row],[Duration]]&lt;180,"Medium",Table1[[#This Row],[Duration]]&lt;=240,"Long",TRUE,"Seasons")</f>
        <v>Short</v>
      </c>
      <c r="P1598" s="3" t="s">
        <v>269</v>
      </c>
    </row>
    <row r="1599" spans="1:16" ht="56">
      <c r="A1599" s="2" t="s">
        <v>7143</v>
      </c>
      <c r="B1599" s="2" t="s">
        <v>0</v>
      </c>
      <c r="C1599" s="3" t="s">
        <v>7144</v>
      </c>
      <c r="D1599" s="3" t="s">
        <v>7145</v>
      </c>
      <c r="E1599" s="3" t="s">
        <v>7146</v>
      </c>
      <c r="F1599" s="3" t="s">
        <v>963</v>
      </c>
      <c r="G1599" s="7" t="s">
        <v>7134</v>
      </c>
      <c r="H1599" s="4">
        <v>2021</v>
      </c>
      <c r="I1599" s="2">
        <v>2020</v>
      </c>
      <c r="J1599" s="2">
        <f ca="1">YEAR(TODAY())-Table1[[#This Row],[Release_year]]</f>
        <v>6</v>
      </c>
      <c r="K1599" s="2" t="s">
        <v>7</v>
      </c>
      <c r="L1599" s="2" t="str">
        <f>_xlfn.XLOOKUP(Table1[[#This Row],[Rating]],Ratings!A$2:A$15,Ratings!B$2:B$15)</f>
        <v>Adult</v>
      </c>
      <c r="M1599" s="2" t="str">
        <f>_xlfn.XLOOKUP(Table1[[#This Row],[Rating Category]],Recommendation!A$2:A$6,Recommendation!B$2:B$6)</f>
        <v>Restricted</v>
      </c>
      <c r="N1599" s="2">
        <v>113</v>
      </c>
      <c r="O1599" s="2" t="str" cm="1">
        <f t="array" ref="O1599">_xlfn.IFS(Table1[[#This Row],[Duration]]&lt;90,"Short",Table1[[#This Row],[Duration]]&lt;180,"Medium",Table1[[#This Row],[Duration]]&lt;=240,"Long",TRUE,"Seasons")</f>
        <v>Medium</v>
      </c>
      <c r="P1599" s="3" t="s">
        <v>63</v>
      </c>
    </row>
    <row r="1600" spans="1:16" ht="56">
      <c r="A1600" s="2" t="s">
        <v>7147</v>
      </c>
      <c r="B1600" s="2" t="s">
        <v>0</v>
      </c>
      <c r="C1600" s="3" t="s">
        <v>7148</v>
      </c>
      <c r="D1600" s="3" t="s">
        <v>7149</v>
      </c>
      <c r="E1600" s="3" t="s">
        <v>7150</v>
      </c>
      <c r="F1600" s="3" t="s">
        <v>5</v>
      </c>
      <c r="G1600" s="7" t="s">
        <v>7134</v>
      </c>
      <c r="H1600" s="4">
        <v>2021</v>
      </c>
      <c r="I1600" s="2">
        <v>2010</v>
      </c>
      <c r="J1600" s="2">
        <f ca="1">YEAR(TODAY())-Table1[[#This Row],[Release_year]]</f>
        <v>16</v>
      </c>
      <c r="K1600" s="2" t="s">
        <v>45</v>
      </c>
      <c r="L1600" s="2" t="str">
        <f>_xlfn.XLOOKUP(Table1[[#This Row],[Rating]],Ratings!A$2:A$15,Ratings!B$2:B$15)</f>
        <v>Family</v>
      </c>
      <c r="M1600" s="2" t="str">
        <f>_xlfn.XLOOKUP(Table1[[#This Row],[Rating Category]],Recommendation!A$2:A$6,Recommendation!B$2:B$6)</f>
        <v>Guidance</v>
      </c>
      <c r="N1600" s="2">
        <v>118</v>
      </c>
      <c r="O1600" s="2" t="str" cm="1">
        <f t="array" ref="O1600">_xlfn.IFS(Table1[[#This Row],[Duration]]&lt;90,"Short",Table1[[#This Row],[Duration]]&lt;180,"Medium",Table1[[#This Row],[Duration]]&lt;=240,"Long",TRUE,"Seasons")</f>
        <v>Medium</v>
      </c>
      <c r="P1600" s="3" t="s">
        <v>66</v>
      </c>
    </row>
    <row r="1601" spans="1:16" ht="56">
      <c r="A1601" s="2" t="s">
        <v>7151</v>
      </c>
      <c r="B1601" s="2" t="s">
        <v>0</v>
      </c>
      <c r="C1601" s="3" t="s">
        <v>7152</v>
      </c>
      <c r="D1601" s="3" t="s">
        <v>2297</v>
      </c>
      <c r="E1601" s="3" t="s">
        <v>7153</v>
      </c>
      <c r="F1601" s="3" t="s">
        <v>13</v>
      </c>
      <c r="G1601" s="7" t="s">
        <v>7134</v>
      </c>
      <c r="H1601" s="4">
        <v>2021</v>
      </c>
      <c r="I1601" s="2">
        <v>2019</v>
      </c>
      <c r="J1601" s="2">
        <f ca="1">YEAR(TODAY())-Table1[[#This Row],[Release_year]]</f>
        <v>7</v>
      </c>
      <c r="K1601" s="2" t="s">
        <v>29</v>
      </c>
      <c r="L1601" s="2" t="str">
        <f>_xlfn.XLOOKUP(Table1[[#This Row],[Rating]],Ratings!A$2:A$15,Ratings!B$2:B$15)</f>
        <v>Teen</v>
      </c>
      <c r="M1601" s="2" t="str">
        <f>_xlfn.XLOOKUP(Table1[[#This Row],[Rating Category]],Recommendation!A$2:A$6,Recommendation!B$2:B$6)</f>
        <v>Guidance</v>
      </c>
      <c r="N1601" s="2">
        <v>171</v>
      </c>
      <c r="O1601" s="2" t="str" cm="1">
        <f t="array" ref="O1601">_xlfn.IFS(Table1[[#This Row],[Duration]]&lt;90,"Short",Table1[[#This Row],[Duration]]&lt;180,"Medium",Table1[[#This Row],[Duration]]&lt;=240,"Long",TRUE,"Seasons")</f>
        <v>Medium</v>
      </c>
      <c r="P1601" s="3" t="s">
        <v>218</v>
      </c>
    </row>
    <row r="1602" spans="1:16" ht="56">
      <c r="A1602" s="2" t="s">
        <v>7154</v>
      </c>
      <c r="B1602" s="2" t="s">
        <v>0</v>
      </c>
      <c r="C1602" s="3" t="s">
        <v>7155</v>
      </c>
      <c r="D1602" s="3" t="s">
        <v>693</v>
      </c>
      <c r="E1602" s="3" t="s">
        <v>7156</v>
      </c>
      <c r="F1602" s="3" t="s">
        <v>132</v>
      </c>
      <c r="G1602" s="7" t="s">
        <v>7134</v>
      </c>
      <c r="H1602" s="4">
        <v>2021</v>
      </c>
      <c r="I1602" s="2">
        <v>2018</v>
      </c>
      <c r="J1602" s="2">
        <f ca="1">YEAR(TODAY())-Table1[[#This Row],[Release_year]]</f>
        <v>8</v>
      </c>
      <c r="K1602" s="2" t="s">
        <v>29</v>
      </c>
      <c r="L1602" s="2" t="str">
        <f>_xlfn.XLOOKUP(Table1[[#This Row],[Rating]],Ratings!A$2:A$15,Ratings!B$2:B$15)</f>
        <v>Teen</v>
      </c>
      <c r="M1602" s="2" t="str">
        <f>_xlfn.XLOOKUP(Table1[[#This Row],[Rating Category]],Recommendation!A$2:A$6,Recommendation!B$2:B$6)</f>
        <v>Guidance</v>
      </c>
      <c r="N1602" s="2">
        <v>100</v>
      </c>
      <c r="O1602" s="2" t="str" cm="1">
        <f t="array" ref="O1602">_xlfn.IFS(Table1[[#This Row],[Duration]]&lt;90,"Short",Table1[[#This Row],[Duration]]&lt;180,"Medium",Table1[[#This Row],[Duration]]&lt;=240,"Long",TRUE,"Seasons")</f>
        <v>Medium</v>
      </c>
      <c r="P1602" s="3" t="s">
        <v>56</v>
      </c>
    </row>
    <row r="1603" spans="1:16" ht="56">
      <c r="A1603" s="2" t="s">
        <v>7157</v>
      </c>
      <c r="B1603" s="2" t="s">
        <v>0</v>
      </c>
      <c r="C1603" s="3" t="s">
        <v>7158</v>
      </c>
      <c r="D1603" s="3" t="s">
        <v>7159</v>
      </c>
      <c r="E1603" s="3" t="s">
        <v>7160</v>
      </c>
      <c r="F1603" s="3" t="s">
        <v>139</v>
      </c>
      <c r="G1603" s="7" t="s">
        <v>7161</v>
      </c>
      <c r="H1603" s="4">
        <v>2021</v>
      </c>
      <c r="I1603" s="2">
        <v>2019</v>
      </c>
      <c r="J1603" s="2">
        <f ca="1">YEAR(TODAY())-Table1[[#This Row],[Release_year]]</f>
        <v>7</v>
      </c>
      <c r="K1603" s="2" t="s">
        <v>45</v>
      </c>
      <c r="L1603" s="2" t="str">
        <f>_xlfn.XLOOKUP(Table1[[#This Row],[Rating]],Ratings!A$2:A$15,Ratings!B$2:B$15)</f>
        <v>Family</v>
      </c>
      <c r="M1603" s="2" t="str">
        <f>_xlfn.XLOOKUP(Table1[[#This Row],[Rating Category]],Recommendation!A$2:A$6,Recommendation!B$2:B$6)</f>
        <v>Guidance</v>
      </c>
      <c r="N1603" s="2">
        <v>103</v>
      </c>
      <c r="O1603" s="2" t="str" cm="1">
        <f t="array" ref="O1603">_xlfn.IFS(Table1[[#This Row],[Duration]]&lt;90,"Short",Table1[[#This Row],[Duration]]&lt;180,"Medium",Table1[[#This Row],[Duration]]&lt;=240,"Long",TRUE,"Seasons")</f>
        <v>Medium</v>
      </c>
      <c r="P1603" s="3" t="s">
        <v>689</v>
      </c>
    </row>
    <row r="1604" spans="1:16" ht="140">
      <c r="A1604" s="2" t="s">
        <v>7162</v>
      </c>
      <c r="B1604" s="2" t="s">
        <v>4</v>
      </c>
      <c r="C1604" s="3" t="s">
        <v>7163</v>
      </c>
      <c r="D1604" s="3" t="s">
        <v>7164</v>
      </c>
      <c r="E1604" s="3" t="s">
        <v>7165</v>
      </c>
      <c r="F1604" s="3" t="s">
        <v>1030</v>
      </c>
      <c r="G1604" s="7" t="s">
        <v>7161</v>
      </c>
      <c r="H1604" s="4">
        <v>2021</v>
      </c>
      <c r="I1604" s="2">
        <v>2019</v>
      </c>
      <c r="J1604" s="2">
        <f ca="1">YEAR(TODAY())-Table1[[#This Row],[Release_year]]</f>
        <v>7</v>
      </c>
      <c r="K1604" s="2" t="s">
        <v>7</v>
      </c>
      <c r="L1604" s="2" t="str">
        <f>_xlfn.XLOOKUP(Table1[[#This Row],[Rating]],Ratings!A$2:A$15,Ratings!B$2:B$15)</f>
        <v>Adult</v>
      </c>
      <c r="M1604" s="2" t="str">
        <f>_xlfn.XLOOKUP(Table1[[#This Row],[Rating Category]],Recommendation!A$2:A$6,Recommendation!B$2:B$6)</f>
        <v>Restricted</v>
      </c>
      <c r="N1604" s="2" t="s">
        <v>11</v>
      </c>
      <c r="O1604" s="2" t="str" cm="1">
        <f t="array" ref="O1604">_xlfn.IFS(Table1[[#This Row],[Duration]]&lt;90,"Short",Table1[[#This Row],[Duration]]&lt;180,"Medium",Table1[[#This Row],[Duration]]&lt;=240,"Long",TRUE,"Seasons")</f>
        <v>Seasons</v>
      </c>
      <c r="P1604" s="3" t="s">
        <v>532</v>
      </c>
    </row>
    <row r="1605" spans="1:16" ht="56">
      <c r="A1605" s="2" t="s">
        <v>7166</v>
      </c>
      <c r="B1605" s="2" t="s">
        <v>0</v>
      </c>
      <c r="C1605" s="3" t="s">
        <v>7167</v>
      </c>
      <c r="D1605" s="3" t="s">
        <v>7168</v>
      </c>
      <c r="E1605" s="3" t="s">
        <v>7169</v>
      </c>
      <c r="F1605" s="3" t="s">
        <v>5</v>
      </c>
      <c r="G1605" s="7" t="s">
        <v>7170</v>
      </c>
      <c r="H1605" s="4">
        <v>2021</v>
      </c>
      <c r="I1605" s="2">
        <v>2015</v>
      </c>
      <c r="J1605" s="2">
        <f ca="1">YEAR(TODAY())-Table1[[#This Row],[Release_year]]</f>
        <v>11</v>
      </c>
      <c r="K1605" s="2" t="s">
        <v>45</v>
      </c>
      <c r="L1605" s="2" t="str">
        <f>_xlfn.XLOOKUP(Table1[[#This Row],[Rating]],Ratings!A$2:A$15,Ratings!B$2:B$15)</f>
        <v>Family</v>
      </c>
      <c r="M1605" s="2" t="str">
        <f>_xlfn.XLOOKUP(Table1[[#This Row],[Rating Category]],Recommendation!A$2:A$6,Recommendation!B$2:B$6)</f>
        <v>Guidance</v>
      </c>
      <c r="N1605" s="2">
        <v>86</v>
      </c>
      <c r="O1605" s="2" t="str" cm="1">
        <f t="array" ref="O1605">_xlfn.IFS(Table1[[#This Row],[Duration]]&lt;90,"Short",Table1[[#This Row],[Duration]]&lt;180,"Medium",Table1[[#This Row],[Duration]]&lt;=240,"Long",TRUE,"Seasons")</f>
        <v>Short</v>
      </c>
      <c r="P1605" s="3" t="s">
        <v>63</v>
      </c>
    </row>
    <row r="1606" spans="1:16" ht="56">
      <c r="A1606" s="2" t="s">
        <v>7171</v>
      </c>
      <c r="B1606" s="2" t="s">
        <v>0</v>
      </c>
      <c r="C1606" s="3" t="s">
        <v>7172</v>
      </c>
      <c r="D1606" s="3" t="s">
        <v>3035</v>
      </c>
      <c r="E1606" s="3" t="s">
        <v>7173</v>
      </c>
      <c r="F1606" s="3" t="s">
        <v>1</v>
      </c>
      <c r="G1606" s="7" t="s">
        <v>7170</v>
      </c>
      <c r="H1606" s="4">
        <v>2021</v>
      </c>
      <c r="I1606" s="2">
        <v>2020</v>
      </c>
      <c r="J1606" s="2">
        <f ca="1">YEAR(TODAY())-Table1[[#This Row],[Release_year]]</f>
        <v>6</v>
      </c>
      <c r="K1606" s="2" t="s">
        <v>29</v>
      </c>
      <c r="L1606" s="2" t="str">
        <f>_xlfn.XLOOKUP(Table1[[#This Row],[Rating]],Ratings!A$2:A$15,Ratings!B$2:B$15)</f>
        <v>Teen</v>
      </c>
      <c r="M1606" s="2" t="str">
        <f>_xlfn.XLOOKUP(Table1[[#This Row],[Rating Category]],Recommendation!A$2:A$6,Recommendation!B$2:B$6)</f>
        <v>Guidance</v>
      </c>
      <c r="N1606" s="2">
        <v>102</v>
      </c>
      <c r="O1606" s="2" t="str" cm="1">
        <f t="array" ref="O1606">_xlfn.IFS(Table1[[#This Row],[Duration]]&lt;90,"Short",Table1[[#This Row],[Duration]]&lt;180,"Medium",Table1[[#This Row],[Duration]]&lt;=240,"Long",TRUE,"Seasons")</f>
        <v>Medium</v>
      </c>
      <c r="P1606" s="3" t="s">
        <v>254</v>
      </c>
    </row>
    <row r="1607" spans="1:16" ht="42">
      <c r="A1607" s="2" t="s">
        <v>7175</v>
      </c>
      <c r="B1607" s="2" t="s">
        <v>0</v>
      </c>
      <c r="C1607" s="3" t="s">
        <v>7176</v>
      </c>
      <c r="D1607" s="3" t="s">
        <v>7177</v>
      </c>
      <c r="E1607" s="3" t="s">
        <v>7178</v>
      </c>
      <c r="F1607" s="3" t="s">
        <v>1</v>
      </c>
      <c r="G1607" s="7" t="s">
        <v>7174</v>
      </c>
      <c r="H1607" s="4">
        <v>2021</v>
      </c>
      <c r="I1607" s="2">
        <v>2017</v>
      </c>
      <c r="J1607" s="2">
        <f ca="1">YEAR(TODAY())-Table1[[#This Row],[Release_year]]</f>
        <v>9</v>
      </c>
      <c r="K1607" s="2" t="s">
        <v>124</v>
      </c>
      <c r="L1607" s="2" t="str">
        <f>_xlfn.XLOOKUP(Table1[[#This Row],[Rating]],Ratings!A$2:A$15,Ratings!B$2:B$15)</f>
        <v>Adult</v>
      </c>
      <c r="M1607" s="2" t="str">
        <f>_xlfn.XLOOKUP(Table1[[#This Row],[Rating Category]],Recommendation!A$2:A$6,Recommendation!B$2:B$6)</f>
        <v>Restricted</v>
      </c>
      <c r="N1607" s="2">
        <v>101</v>
      </c>
      <c r="O1607" s="2" t="str" cm="1">
        <f t="array" ref="O1607">_xlfn.IFS(Table1[[#This Row],[Duration]]&lt;90,"Short",Table1[[#This Row],[Duration]]&lt;180,"Medium",Table1[[#This Row],[Duration]]&lt;=240,"Long",TRUE,"Seasons")</f>
        <v>Medium</v>
      </c>
      <c r="P1607" s="3" t="s">
        <v>922</v>
      </c>
    </row>
    <row r="1608" spans="1:16" ht="56">
      <c r="A1608" s="2" t="s">
        <v>7179</v>
      </c>
      <c r="B1608" s="2" t="s">
        <v>0</v>
      </c>
      <c r="C1608" s="3" t="s">
        <v>7180</v>
      </c>
      <c r="D1608" s="3" t="s">
        <v>3516</v>
      </c>
      <c r="E1608" s="3" t="s">
        <v>7181</v>
      </c>
      <c r="F1608" s="3" t="s">
        <v>1064</v>
      </c>
      <c r="G1608" s="7" t="s">
        <v>7182</v>
      </c>
      <c r="H1608" s="4">
        <v>2021</v>
      </c>
      <c r="I1608" s="2">
        <v>2019</v>
      </c>
      <c r="J1608" s="2">
        <f ca="1">YEAR(TODAY())-Table1[[#This Row],[Release_year]]</f>
        <v>7</v>
      </c>
      <c r="K1608" s="2" t="s">
        <v>29</v>
      </c>
      <c r="L1608" s="2" t="str">
        <f>_xlfn.XLOOKUP(Table1[[#This Row],[Rating]],Ratings!A$2:A$15,Ratings!B$2:B$15)</f>
        <v>Teen</v>
      </c>
      <c r="M1608" s="2" t="str">
        <f>_xlfn.XLOOKUP(Table1[[#This Row],[Rating Category]],Recommendation!A$2:A$6,Recommendation!B$2:B$6)</f>
        <v>Guidance</v>
      </c>
      <c r="N1608" s="2">
        <v>96</v>
      </c>
      <c r="O1608" s="2" t="str" cm="1">
        <f t="array" ref="O1608">_xlfn.IFS(Table1[[#This Row],[Duration]]&lt;90,"Short",Table1[[#This Row],[Duration]]&lt;180,"Medium",Table1[[#This Row],[Duration]]&lt;=240,"Long",TRUE,"Seasons")</f>
        <v>Medium</v>
      </c>
      <c r="P1608" s="3" t="s">
        <v>218</v>
      </c>
    </row>
    <row r="1609" spans="1:16" ht="42">
      <c r="A1609" s="2" t="s">
        <v>7184</v>
      </c>
      <c r="B1609" s="2" t="s">
        <v>0</v>
      </c>
      <c r="C1609" s="3" t="s">
        <v>7185</v>
      </c>
      <c r="D1609" s="3" t="s">
        <v>7186</v>
      </c>
      <c r="E1609" s="3" t="s">
        <v>7187</v>
      </c>
      <c r="F1609" s="3" t="s">
        <v>1</v>
      </c>
      <c r="G1609" s="7" t="s">
        <v>7183</v>
      </c>
      <c r="H1609" s="4">
        <v>2021</v>
      </c>
      <c r="I1609" s="2">
        <v>2018</v>
      </c>
      <c r="J1609" s="2">
        <f ca="1">YEAR(TODAY())-Table1[[#This Row],[Release_year]]</f>
        <v>8</v>
      </c>
      <c r="K1609" s="2" t="s">
        <v>7</v>
      </c>
      <c r="L1609" s="2" t="str">
        <f>_xlfn.XLOOKUP(Table1[[#This Row],[Rating]],Ratings!A$2:A$15,Ratings!B$2:B$15)</f>
        <v>Adult</v>
      </c>
      <c r="M1609" s="2" t="str">
        <f>_xlfn.XLOOKUP(Table1[[#This Row],[Rating Category]],Recommendation!A$2:A$6,Recommendation!B$2:B$6)</f>
        <v>Restricted</v>
      </c>
      <c r="N1609" s="2">
        <v>106</v>
      </c>
      <c r="O1609" s="2" t="str" cm="1">
        <f t="array" ref="O1609">_xlfn.IFS(Table1[[#This Row],[Duration]]&lt;90,"Short",Table1[[#This Row],[Duration]]&lt;180,"Medium",Table1[[#This Row],[Duration]]&lt;=240,"Long",TRUE,"Seasons")</f>
        <v>Medium</v>
      </c>
      <c r="P1609" s="3" t="s">
        <v>922</v>
      </c>
    </row>
    <row r="1610" spans="1:16" ht="56">
      <c r="A1610" s="2" t="s">
        <v>7188</v>
      </c>
      <c r="B1610" s="2" t="s">
        <v>0</v>
      </c>
      <c r="C1610" s="3" t="s">
        <v>7189</v>
      </c>
      <c r="D1610" s="3" t="s">
        <v>7190</v>
      </c>
      <c r="E1610" s="3" t="s">
        <v>7191</v>
      </c>
      <c r="F1610" s="3" t="s">
        <v>7192</v>
      </c>
      <c r="G1610" s="7" t="s">
        <v>7183</v>
      </c>
      <c r="H1610" s="4">
        <v>2021</v>
      </c>
      <c r="I1610" s="2">
        <v>2019</v>
      </c>
      <c r="J1610" s="2">
        <f ca="1">YEAR(TODAY())-Table1[[#This Row],[Release_year]]</f>
        <v>7</v>
      </c>
      <c r="K1610" s="2" t="s">
        <v>2</v>
      </c>
      <c r="L1610" s="2" t="str">
        <f>_xlfn.XLOOKUP(Table1[[#This Row],[Rating]],Ratings!A$2:A$15,Ratings!B$2:B$15)</f>
        <v>Teen</v>
      </c>
      <c r="M1610" s="2" t="str">
        <f>_xlfn.XLOOKUP(Table1[[#This Row],[Rating Category]],Recommendation!A$2:A$6,Recommendation!B$2:B$6)</f>
        <v>Guidance</v>
      </c>
      <c r="N1610" s="2">
        <v>88</v>
      </c>
      <c r="O1610" s="2" t="str" cm="1">
        <f t="array" ref="O1610">_xlfn.IFS(Table1[[#This Row],[Duration]]&lt;90,"Short",Table1[[#This Row],[Duration]]&lt;180,"Medium",Table1[[#This Row],[Duration]]&lt;=240,"Long",TRUE,"Seasons")</f>
        <v>Short</v>
      </c>
      <c r="P1610" s="3" t="s">
        <v>617</v>
      </c>
    </row>
    <row r="1611" spans="1:16" ht="42">
      <c r="A1611" s="2" t="s">
        <v>7193</v>
      </c>
      <c r="B1611" s="2" t="s">
        <v>0</v>
      </c>
      <c r="C1611" s="3" t="s">
        <v>7194</v>
      </c>
      <c r="D1611" s="3" t="s">
        <v>7195</v>
      </c>
      <c r="E1611" s="3" t="s">
        <v>7196</v>
      </c>
      <c r="F1611" s="3" t="s">
        <v>5793</v>
      </c>
      <c r="G1611" s="7" t="s">
        <v>7197</v>
      </c>
      <c r="H1611" s="4">
        <v>2021</v>
      </c>
      <c r="I1611" s="2">
        <v>2019</v>
      </c>
      <c r="J1611" s="2">
        <f ca="1">YEAR(TODAY())-Table1[[#This Row],[Release_year]]</f>
        <v>7</v>
      </c>
      <c r="K1611" s="2" t="s">
        <v>7</v>
      </c>
      <c r="L1611" s="2" t="str">
        <f>_xlfn.XLOOKUP(Table1[[#This Row],[Rating]],Ratings!A$2:A$15,Ratings!B$2:B$15)</f>
        <v>Adult</v>
      </c>
      <c r="M1611" s="2" t="str">
        <f>_xlfn.XLOOKUP(Table1[[#This Row],[Rating Category]],Recommendation!A$2:A$6,Recommendation!B$2:B$6)</f>
        <v>Restricted</v>
      </c>
      <c r="N1611" s="2">
        <v>103</v>
      </c>
      <c r="O1611" s="2" t="str" cm="1">
        <f t="array" ref="O1611">_xlfn.IFS(Table1[[#This Row],[Duration]]&lt;90,"Short",Table1[[#This Row],[Duration]]&lt;180,"Medium",Table1[[#This Row],[Duration]]&lt;=240,"Long",TRUE,"Seasons")</f>
        <v>Medium</v>
      </c>
      <c r="P1611" s="3" t="s">
        <v>89</v>
      </c>
    </row>
    <row r="1612" spans="1:16" ht="42">
      <c r="A1612" s="2" t="s">
        <v>7198</v>
      </c>
      <c r="B1612" s="2" t="s">
        <v>0</v>
      </c>
      <c r="C1612" s="3" t="s">
        <v>7199</v>
      </c>
      <c r="D1612" s="3" t="s">
        <v>7200</v>
      </c>
      <c r="E1612" s="3" t="s">
        <v>7201</v>
      </c>
      <c r="F1612" s="3" t="s">
        <v>13</v>
      </c>
      <c r="G1612" s="7" t="s">
        <v>7197</v>
      </c>
      <c r="H1612" s="4">
        <v>2021</v>
      </c>
      <c r="I1612" s="2">
        <v>2019</v>
      </c>
      <c r="J1612" s="2">
        <f ca="1">YEAR(TODAY())-Table1[[#This Row],[Release_year]]</f>
        <v>7</v>
      </c>
      <c r="K1612" s="2" t="s">
        <v>29</v>
      </c>
      <c r="L1612" s="2" t="str">
        <f>_xlfn.XLOOKUP(Table1[[#This Row],[Rating]],Ratings!A$2:A$15,Ratings!B$2:B$15)</f>
        <v>Teen</v>
      </c>
      <c r="M1612" s="2" t="str">
        <f>_xlfn.XLOOKUP(Table1[[#This Row],[Rating Category]],Recommendation!A$2:A$6,Recommendation!B$2:B$6)</f>
        <v>Guidance</v>
      </c>
      <c r="N1612" s="2">
        <v>139</v>
      </c>
      <c r="O1612" s="2" t="str" cm="1">
        <f t="array" ref="O1612">_xlfn.IFS(Table1[[#This Row],[Duration]]&lt;90,"Short",Table1[[#This Row],[Duration]]&lt;180,"Medium",Table1[[#This Row],[Duration]]&lt;=240,"Long",TRUE,"Seasons")</f>
        <v>Medium</v>
      </c>
      <c r="P1612" s="3" t="s">
        <v>192</v>
      </c>
    </row>
    <row r="1613" spans="1:16" ht="42">
      <c r="A1613" s="2" t="s">
        <v>7202</v>
      </c>
      <c r="B1613" s="2" t="s">
        <v>0</v>
      </c>
      <c r="C1613" s="3" t="s">
        <v>7203</v>
      </c>
      <c r="D1613" s="3" t="s">
        <v>7204</v>
      </c>
      <c r="E1613" s="3" t="s">
        <v>7205</v>
      </c>
      <c r="F1613" s="3" t="s">
        <v>5528</v>
      </c>
      <c r="G1613" s="7" t="s">
        <v>7206</v>
      </c>
      <c r="H1613" s="4">
        <v>2021</v>
      </c>
      <c r="I1613" s="2">
        <v>2018</v>
      </c>
      <c r="J1613" s="2">
        <f ca="1">YEAR(TODAY())-Table1[[#This Row],[Release_year]]</f>
        <v>8</v>
      </c>
      <c r="K1613" s="2" t="s">
        <v>29</v>
      </c>
      <c r="L1613" s="2" t="str">
        <f>_xlfn.XLOOKUP(Table1[[#This Row],[Rating]],Ratings!A$2:A$15,Ratings!B$2:B$15)</f>
        <v>Teen</v>
      </c>
      <c r="M1613" s="2" t="str">
        <f>_xlfn.XLOOKUP(Table1[[#This Row],[Rating Category]],Recommendation!A$2:A$6,Recommendation!B$2:B$6)</f>
        <v>Guidance</v>
      </c>
      <c r="N1613" s="2">
        <v>89</v>
      </c>
      <c r="O1613" s="2" t="str" cm="1">
        <f t="array" ref="O1613">_xlfn.IFS(Table1[[#This Row],[Duration]]&lt;90,"Short",Table1[[#This Row],[Duration]]&lt;180,"Medium",Table1[[#This Row],[Duration]]&lt;=240,"Long",TRUE,"Seasons")</f>
        <v>Short</v>
      </c>
      <c r="P1613" s="3" t="s">
        <v>43</v>
      </c>
    </row>
    <row r="1614" spans="1:16" ht="42">
      <c r="A1614" s="2" t="s">
        <v>7207</v>
      </c>
      <c r="B1614" s="2" t="s">
        <v>0</v>
      </c>
      <c r="C1614" s="3" t="s">
        <v>7208</v>
      </c>
      <c r="D1614" s="3" t="s">
        <v>7209</v>
      </c>
      <c r="E1614" s="3" t="s">
        <v>7210</v>
      </c>
      <c r="F1614" s="3" t="s">
        <v>1</v>
      </c>
      <c r="G1614" s="7" t="s">
        <v>7206</v>
      </c>
      <c r="H1614" s="4">
        <v>2021</v>
      </c>
      <c r="I1614" s="2">
        <v>2020</v>
      </c>
      <c r="J1614" s="2">
        <f ca="1">YEAR(TODAY())-Table1[[#This Row],[Release_year]]</f>
        <v>6</v>
      </c>
      <c r="K1614" s="2" t="s">
        <v>124</v>
      </c>
      <c r="L1614" s="2" t="str">
        <f>_xlfn.XLOOKUP(Table1[[#This Row],[Rating]],Ratings!A$2:A$15,Ratings!B$2:B$15)</f>
        <v>Adult</v>
      </c>
      <c r="M1614" s="2" t="str">
        <f>_xlfn.XLOOKUP(Table1[[#This Row],[Rating Category]],Recommendation!A$2:A$6,Recommendation!B$2:B$6)</f>
        <v>Restricted</v>
      </c>
      <c r="N1614" s="2">
        <v>104</v>
      </c>
      <c r="O1614" s="2" t="str" cm="1">
        <f t="array" ref="O1614">_xlfn.IFS(Table1[[#This Row],[Duration]]&lt;90,"Short",Table1[[#This Row],[Duration]]&lt;180,"Medium",Table1[[#This Row],[Duration]]&lt;=240,"Long",TRUE,"Seasons")</f>
        <v>Medium</v>
      </c>
      <c r="P1614" s="3" t="s">
        <v>517</v>
      </c>
    </row>
    <row r="1615" spans="1:16" ht="56">
      <c r="A1615" s="2" t="s">
        <v>7211</v>
      </c>
      <c r="B1615" s="2" t="s">
        <v>0</v>
      </c>
      <c r="C1615" s="3" t="s">
        <v>7212</v>
      </c>
      <c r="D1615" s="3" t="s">
        <v>7213</v>
      </c>
      <c r="E1615" s="3" t="s">
        <v>7214</v>
      </c>
      <c r="F1615" s="3" t="s">
        <v>13</v>
      </c>
      <c r="G1615" s="7" t="s">
        <v>7206</v>
      </c>
      <c r="H1615" s="4">
        <v>2021</v>
      </c>
      <c r="I1615" s="2">
        <v>2019</v>
      </c>
      <c r="J1615" s="2">
        <f ca="1">YEAR(TODAY())-Table1[[#This Row],[Release_year]]</f>
        <v>7</v>
      </c>
      <c r="K1615" s="2" t="s">
        <v>29</v>
      </c>
      <c r="L1615" s="2" t="str">
        <f>_xlfn.XLOOKUP(Table1[[#This Row],[Rating]],Ratings!A$2:A$15,Ratings!B$2:B$15)</f>
        <v>Teen</v>
      </c>
      <c r="M1615" s="2" t="str">
        <f>_xlfn.XLOOKUP(Table1[[#This Row],[Rating Category]],Recommendation!A$2:A$6,Recommendation!B$2:B$6)</f>
        <v>Guidance</v>
      </c>
      <c r="N1615" s="2">
        <v>124</v>
      </c>
      <c r="O1615" s="2" t="str" cm="1">
        <f t="array" ref="O1615">_xlfn.IFS(Table1[[#This Row],[Duration]]&lt;90,"Short",Table1[[#This Row],[Duration]]&lt;180,"Medium",Table1[[#This Row],[Duration]]&lt;=240,"Long",TRUE,"Seasons")</f>
        <v>Medium</v>
      </c>
      <c r="P1615" s="3" t="s">
        <v>1861</v>
      </c>
    </row>
    <row r="1616" spans="1:16" ht="28">
      <c r="A1616" s="2" t="s">
        <v>7215</v>
      </c>
      <c r="B1616" s="2" t="s">
        <v>0</v>
      </c>
      <c r="C1616" s="3" t="s">
        <v>7216</v>
      </c>
      <c r="D1616" s="3" t="s">
        <v>7217</v>
      </c>
      <c r="E1616" s="3" t="s">
        <v>7218</v>
      </c>
      <c r="F1616" s="3" t="s">
        <v>1</v>
      </c>
      <c r="G1616" s="7" t="s">
        <v>7206</v>
      </c>
      <c r="H1616" s="4">
        <v>2021</v>
      </c>
      <c r="I1616" s="2">
        <v>2017</v>
      </c>
      <c r="J1616" s="2">
        <f ca="1">YEAR(TODAY())-Table1[[#This Row],[Release_year]]</f>
        <v>9</v>
      </c>
      <c r="K1616" s="2" t="s">
        <v>124</v>
      </c>
      <c r="L1616" s="2" t="str">
        <f>_xlfn.XLOOKUP(Table1[[#This Row],[Rating]],Ratings!A$2:A$15,Ratings!B$2:B$15)</f>
        <v>Adult</v>
      </c>
      <c r="M1616" s="2" t="str">
        <f>_xlfn.XLOOKUP(Table1[[#This Row],[Rating Category]],Recommendation!A$2:A$6,Recommendation!B$2:B$6)</f>
        <v>Restricted</v>
      </c>
      <c r="N1616" s="2">
        <v>112</v>
      </c>
      <c r="O1616" s="2" t="str" cm="1">
        <f t="array" ref="O1616">_xlfn.IFS(Table1[[#This Row],[Duration]]&lt;90,"Short",Table1[[#This Row],[Duration]]&lt;180,"Medium",Table1[[#This Row],[Duration]]&lt;=240,"Long",TRUE,"Seasons")</f>
        <v>Medium</v>
      </c>
      <c r="P1616" s="3" t="s">
        <v>251</v>
      </c>
    </row>
    <row r="1617" spans="1:16" ht="28">
      <c r="A1617" s="2" t="s">
        <v>7220</v>
      </c>
      <c r="B1617" s="2" t="s">
        <v>0</v>
      </c>
      <c r="C1617" s="3" t="s">
        <v>7221</v>
      </c>
      <c r="D1617" s="3" t="s">
        <v>7222</v>
      </c>
      <c r="E1617" s="3" t="s">
        <v>7223</v>
      </c>
      <c r="F1617" s="3" t="s">
        <v>7224</v>
      </c>
      <c r="G1617" s="7" t="s">
        <v>7219</v>
      </c>
      <c r="H1617" s="4">
        <v>2021</v>
      </c>
      <c r="I1617" s="2">
        <v>2014</v>
      </c>
      <c r="J1617" s="2">
        <f ca="1">YEAR(TODAY())-Table1[[#This Row],[Release_year]]</f>
        <v>12</v>
      </c>
      <c r="K1617" s="2" t="s">
        <v>29</v>
      </c>
      <c r="L1617" s="2" t="str">
        <f>_xlfn.XLOOKUP(Table1[[#This Row],[Rating]],Ratings!A$2:A$15,Ratings!B$2:B$15)</f>
        <v>Teen</v>
      </c>
      <c r="M1617" s="2" t="str">
        <f>_xlfn.XLOOKUP(Table1[[#This Row],[Rating Category]],Recommendation!A$2:A$6,Recommendation!B$2:B$6)</f>
        <v>Guidance</v>
      </c>
      <c r="N1617" s="2">
        <v>70</v>
      </c>
      <c r="O1617" s="2" t="str" cm="1">
        <f t="array" ref="O1617">_xlfn.IFS(Table1[[#This Row],[Duration]]&lt;90,"Short",Table1[[#This Row],[Duration]]&lt;180,"Medium",Table1[[#This Row],[Duration]]&lt;=240,"Long",TRUE,"Seasons")</f>
        <v>Short</v>
      </c>
      <c r="P1617" s="3" t="s">
        <v>3</v>
      </c>
    </row>
    <row r="1618" spans="1:16" ht="84">
      <c r="A1618" s="2" t="s">
        <v>7225</v>
      </c>
      <c r="B1618" s="2" t="s">
        <v>4</v>
      </c>
      <c r="C1618" s="3" t="s">
        <v>7226</v>
      </c>
      <c r="D1618" s="3" t="s">
        <v>7227</v>
      </c>
      <c r="E1618" s="3" t="s">
        <v>7228</v>
      </c>
      <c r="F1618" s="3" t="s">
        <v>1</v>
      </c>
      <c r="G1618" s="7" t="s">
        <v>7229</v>
      </c>
      <c r="H1618" s="4">
        <v>2021</v>
      </c>
      <c r="I1618" s="2">
        <v>2019</v>
      </c>
      <c r="J1618" s="2">
        <f ca="1">YEAR(TODAY())-Table1[[#This Row],[Release_year]]</f>
        <v>7</v>
      </c>
      <c r="K1618" s="2" t="s">
        <v>29</v>
      </c>
      <c r="L1618" s="2" t="str">
        <f>_xlfn.XLOOKUP(Table1[[#This Row],[Rating]],Ratings!A$2:A$15,Ratings!B$2:B$15)</f>
        <v>Teen</v>
      </c>
      <c r="M1618" s="2" t="str">
        <f>_xlfn.XLOOKUP(Table1[[#This Row],[Rating Category]],Recommendation!A$2:A$6,Recommendation!B$2:B$6)</f>
        <v>Guidance</v>
      </c>
      <c r="N1618" s="2" t="s">
        <v>1146</v>
      </c>
      <c r="O1618" s="2" t="str" cm="1">
        <f t="array" ref="O1618">_xlfn.IFS(Table1[[#This Row],[Duration]]&lt;90,"Short",Table1[[#This Row],[Duration]]&lt;180,"Medium",Table1[[#This Row],[Duration]]&lt;=240,"Long",TRUE,"Seasons")</f>
        <v>Seasons</v>
      </c>
      <c r="P1618" s="3" t="s">
        <v>7230</v>
      </c>
    </row>
    <row r="1619" spans="1:16" ht="28">
      <c r="A1619" s="2" t="s">
        <v>7231</v>
      </c>
      <c r="B1619" s="2" t="s">
        <v>0</v>
      </c>
      <c r="C1619" s="3" t="s">
        <v>7232</v>
      </c>
      <c r="D1619" s="3" t="s">
        <v>7233</v>
      </c>
      <c r="E1619" s="3" t="s">
        <v>7234</v>
      </c>
      <c r="F1619" s="3" t="s">
        <v>1</v>
      </c>
      <c r="G1619" s="7" t="s">
        <v>7229</v>
      </c>
      <c r="H1619" s="4">
        <v>2021</v>
      </c>
      <c r="I1619" s="2">
        <v>2020</v>
      </c>
      <c r="J1619" s="2">
        <f ca="1">YEAR(TODAY())-Table1[[#This Row],[Release_year]]</f>
        <v>6</v>
      </c>
      <c r="K1619" s="2" t="s">
        <v>7</v>
      </c>
      <c r="L1619" s="2" t="str">
        <f>_xlfn.XLOOKUP(Table1[[#This Row],[Rating]],Ratings!A$2:A$15,Ratings!B$2:B$15)</f>
        <v>Adult</v>
      </c>
      <c r="M1619" s="2" t="str">
        <f>_xlfn.XLOOKUP(Table1[[#This Row],[Rating Category]],Recommendation!A$2:A$6,Recommendation!B$2:B$6)</f>
        <v>Restricted</v>
      </c>
      <c r="N1619" s="2">
        <v>106</v>
      </c>
      <c r="O1619" s="2" t="str" cm="1">
        <f t="array" ref="O1619">_xlfn.IFS(Table1[[#This Row],[Duration]]&lt;90,"Short",Table1[[#This Row],[Duration]]&lt;180,"Medium",Table1[[#This Row],[Duration]]&lt;=240,"Long",TRUE,"Seasons")</f>
        <v>Medium</v>
      </c>
      <c r="P1619" s="3" t="s">
        <v>208</v>
      </c>
    </row>
    <row r="1620" spans="1:16" ht="56">
      <c r="A1620" s="2" t="s">
        <v>7235</v>
      </c>
      <c r="B1620" s="2" t="s">
        <v>0</v>
      </c>
      <c r="C1620" s="3" t="s">
        <v>7236</v>
      </c>
      <c r="D1620" s="3" t="s">
        <v>7237</v>
      </c>
      <c r="E1620" s="3" t="s">
        <v>7238</v>
      </c>
      <c r="F1620" s="3" t="s">
        <v>1</v>
      </c>
      <c r="G1620" s="7" t="s">
        <v>7239</v>
      </c>
      <c r="H1620" s="4">
        <v>2021</v>
      </c>
      <c r="I1620" s="2">
        <v>2020</v>
      </c>
      <c r="J1620" s="2">
        <f ca="1">YEAR(TODAY())-Table1[[#This Row],[Release_year]]</f>
        <v>6</v>
      </c>
      <c r="K1620" s="2" t="s">
        <v>2</v>
      </c>
      <c r="L1620" s="2" t="str">
        <f>_xlfn.XLOOKUP(Table1[[#This Row],[Rating]],Ratings!A$2:A$15,Ratings!B$2:B$15)</f>
        <v>Teen</v>
      </c>
      <c r="M1620" s="2" t="str">
        <f>_xlfn.XLOOKUP(Table1[[#This Row],[Rating Category]],Recommendation!A$2:A$6,Recommendation!B$2:B$6)</f>
        <v>Guidance</v>
      </c>
      <c r="N1620" s="2">
        <v>97</v>
      </c>
      <c r="O1620" s="2" t="str" cm="1">
        <f t="array" ref="O1620">_xlfn.IFS(Table1[[#This Row],[Duration]]&lt;90,"Short",Table1[[#This Row],[Duration]]&lt;180,"Medium",Table1[[#This Row],[Duration]]&lt;=240,"Long",TRUE,"Seasons")</f>
        <v>Medium</v>
      </c>
      <c r="P1620" s="3" t="s">
        <v>307</v>
      </c>
    </row>
    <row r="1621" spans="1:16" ht="42">
      <c r="A1621" s="2" t="s">
        <v>7240</v>
      </c>
      <c r="B1621" s="2" t="s">
        <v>0</v>
      </c>
      <c r="C1621" s="3" t="s">
        <v>7241</v>
      </c>
      <c r="D1621" s="3" t="s">
        <v>7242</v>
      </c>
      <c r="E1621" s="3" t="s">
        <v>7243</v>
      </c>
      <c r="F1621" s="3" t="s">
        <v>1</v>
      </c>
      <c r="G1621" s="7" t="s">
        <v>7239</v>
      </c>
      <c r="H1621" s="4">
        <v>2021</v>
      </c>
      <c r="I1621" s="2">
        <v>2019</v>
      </c>
      <c r="J1621" s="2">
        <f ca="1">YEAR(TODAY())-Table1[[#This Row],[Release_year]]</f>
        <v>7</v>
      </c>
      <c r="K1621" s="2" t="s">
        <v>16</v>
      </c>
      <c r="L1621" s="2" t="str">
        <f>_xlfn.XLOOKUP(Table1[[#This Row],[Rating]],Ratings!A$2:A$15,Ratings!B$2:B$15)</f>
        <v>Family</v>
      </c>
      <c r="M1621" s="2" t="str">
        <f>_xlfn.XLOOKUP(Table1[[#This Row],[Rating Category]],Recommendation!A$2:A$6,Recommendation!B$2:B$6)</f>
        <v>Guidance</v>
      </c>
      <c r="N1621" s="2">
        <v>106</v>
      </c>
      <c r="O1621" s="2" t="str" cm="1">
        <f t="array" ref="O1621">_xlfn.IFS(Table1[[#This Row],[Duration]]&lt;90,"Short",Table1[[#This Row],[Duration]]&lt;180,"Medium",Table1[[#This Row],[Duration]]&lt;=240,"Long",TRUE,"Seasons")</f>
        <v>Medium</v>
      </c>
      <c r="P1621" s="3" t="s">
        <v>7244</v>
      </c>
    </row>
    <row r="1622" spans="1:16" ht="14">
      <c r="A1622" s="2" t="s">
        <v>7245</v>
      </c>
      <c r="B1622" s="2" t="s">
        <v>0</v>
      </c>
      <c r="C1622" s="3" t="s">
        <v>7246</v>
      </c>
      <c r="D1622" s="3" t="s">
        <v>7247</v>
      </c>
      <c r="E1622" s="3" t="s">
        <v>7248</v>
      </c>
      <c r="F1622" s="3" t="s">
        <v>1</v>
      </c>
      <c r="G1622" s="7" t="s">
        <v>7239</v>
      </c>
      <c r="H1622" s="4">
        <v>2021</v>
      </c>
      <c r="I1622" s="2">
        <v>2020</v>
      </c>
      <c r="J1622" s="2">
        <f ca="1">YEAR(TODAY())-Table1[[#This Row],[Release_year]]</f>
        <v>6</v>
      </c>
      <c r="K1622" s="2" t="s">
        <v>29</v>
      </c>
      <c r="L1622" s="2" t="str">
        <f>_xlfn.XLOOKUP(Table1[[#This Row],[Rating]],Ratings!A$2:A$15,Ratings!B$2:B$15)</f>
        <v>Teen</v>
      </c>
      <c r="M1622" s="2" t="str">
        <f>_xlfn.XLOOKUP(Table1[[#This Row],[Rating Category]],Recommendation!A$2:A$6,Recommendation!B$2:B$6)</f>
        <v>Guidance</v>
      </c>
      <c r="N1622" s="2">
        <v>60</v>
      </c>
      <c r="O1622" s="2" t="str" cm="1">
        <f t="array" ref="O1622">_xlfn.IFS(Table1[[#This Row],[Duration]]&lt;90,"Short",Table1[[#This Row],[Duration]]&lt;180,"Medium",Table1[[#This Row],[Duration]]&lt;=240,"Long",TRUE,"Seasons")</f>
        <v>Short</v>
      </c>
      <c r="P1622" s="3" t="s">
        <v>683</v>
      </c>
    </row>
    <row r="1623" spans="1:16" ht="28">
      <c r="A1623" s="2" t="s">
        <v>7250</v>
      </c>
      <c r="B1623" s="2" t="s">
        <v>0</v>
      </c>
      <c r="C1623" s="3" t="s">
        <v>7251</v>
      </c>
      <c r="D1623" s="3" t="s">
        <v>7088</v>
      </c>
      <c r="E1623" s="3" t="s">
        <v>7252</v>
      </c>
      <c r="F1623" s="3" t="s">
        <v>13</v>
      </c>
      <c r="G1623" s="7" t="s">
        <v>7249</v>
      </c>
      <c r="H1623" s="4">
        <v>2021</v>
      </c>
      <c r="I1623" s="2">
        <v>2019</v>
      </c>
      <c r="J1623" s="2">
        <f ca="1">YEAR(TODAY())-Table1[[#This Row],[Release_year]]</f>
        <v>7</v>
      </c>
      <c r="K1623" s="2" t="s">
        <v>29</v>
      </c>
      <c r="L1623" s="2" t="str">
        <f>_xlfn.XLOOKUP(Table1[[#This Row],[Rating]],Ratings!A$2:A$15,Ratings!B$2:B$15)</f>
        <v>Teen</v>
      </c>
      <c r="M1623" s="2" t="str">
        <f>_xlfn.XLOOKUP(Table1[[#This Row],[Rating Category]],Recommendation!A$2:A$6,Recommendation!B$2:B$6)</f>
        <v>Guidance</v>
      </c>
      <c r="N1623" s="2">
        <v>148</v>
      </c>
      <c r="O1623" s="2" t="str" cm="1">
        <f t="array" ref="O1623">_xlfn.IFS(Table1[[#This Row],[Duration]]&lt;90,"Short",Table1[[#This Row],[Duration]]&lt;180,"Medium",Table1[[#This Row],[Duration]]&lt;=240,"Long",TRUE,"Seasons")</f>
        <v>Medium</v>
      </c>
      <c r="P1623" s="3" t="s">
        <v>206</v>
      </c>
    </row>
    <row r="1624" spans="1:16" ht="42">
      <c r="A1624" s="2" t="s">
        <v>7253</v>
      </c>
      <c r="B1624" s="2" t="s">
        <v>0</v>
      </c>
      <c r="C1624" s="3" t="s">
        <v>7254</v>
      </c>
      <c r="D1624" s="3" t="s">
        <v>7255</v>
      </c>
      <c r="E1624" s="3" t="s">
        <v>7256</v>
      </c>
      <c r="F1624" s="3" t="s">
        <v>248</v>
      </c>
      <c r="G1624" s="7" t="s">
        <v>7249</v>
      </c>
      <c r="H1624" s="4">
        <v>2021</v>
      </c>
      <c r="I1624" s="2">
        <v>2020</v>
      </c>
      <c r="J1624" s="2">
        <f ca="1">YEAR(TODAY())-Table1[[#This Row],[Release_year]]</f>
        <v>6</v>
      </c>
      <c r="K1624" s="2" t="s">
        <v>7</v>
      </c>
      <c r="L1624" s="2" t="str">
        <f>_xlfn.XLOOKUP(Table1[[#This Row],[Rating]],Ratings!A$2:A$15,Ratings!B$2:B$15)</f>
        <v>Adult</v>
      </c>
      <c r="M1624" s="2" t="str">
        <f>_xlfn.XLOOKUP(Table1[[#This Row],[Rating Category]],Recommendation!A$2:A$6,Recommendation!B$2:B$6)</f>
        <v>Restricted</v>
      </c>
      <c r="N1624" s="2">
        <v>122</v>
      </c>
      <c r="O1624" s="2" t="str" cm="1">
        <f t="array" ref="O1624">_xlfn.IFS(Table1[[#This Row],[Duration]]&lt;90,"Short",Table1[[#This Row],[Duration]]&lt;180,"Medium",Table1[[#This Row],[Duration]]&lt;=240,"Long",TRUE,"Seasons")</f>
        <v>Medium</v>
      </c>
      <c r="P1624" s="3" t="s">
        <v>89</v>
      </c>
    </row>
    <row r="1625" spans="1:16" ht="28">
      <c r="A1625" s="2" t="s">
        <v>7257</v>
      </c>
      <c r="B1625" s="2" t="s">
        <v>0</v>
      </c>
      <c r="C1625" s="3" t="s">
        <v>7258</v>
      </c>
      <c r="D1625" s="3" t="s">
        <v>7259</v>
      </c>
      <c r="E1625" s="3" t="s">
        <v>7260</v>
      </c>
      <c r="F1625" s="3" t="s">
        <v>1</v>
      </c>
      <c r="G1625" s="7" t="s">
        <v>7261</v>
      </c>
      <c r="H1625" s="4">
        <v>2021</v>
      </c>
      <c r="I1625" s="2">
        <v>2016</v>
      </c>
      <c r="J1625" s="2">
        <f ca="1">YEAR(TODAY())-Table1[[#This Row],[Release_year]]</f>
        <v>10</v>
      </c>
      <c r="K1625" s="2" t="s">
        <v>7</v>
      </c>
      <c r="L1625" s="2" t="str">
        <f>_xlfn.XLOOKUP(Table1[[#This Row],[Rating]],Ratings!A$2:A$15,Ratings!B$2:B$15)</f>
        <v>Adult</v>
      </c>
      <c r="M1625" s="2" t="str">
        <f>_xlfn.XLOOKUP(Table1[[#This Row],[Rating Category]],Recommendation!A$2:A$6,Recommendation!B$2:B$6)</f>
        <v>Restricted</v>
      </c>
      <c r="N1625" s="2">
        <v>86</v>
      </c>
      <c r="O1625" s="2" t="str" cm="1">
        <f t="array" ref="O1625">_xlfn.IFS(Table1[[#This Row],[Duration]]&lt;90,"Short",Table1[[#This Row],[Duration]]&lt;180,"Medium",Table1[[#This Row],[Duration]]&lt;=240,"Long",TRUE,"Seasons")</f>
        <v>Short</v>
      </c>
      <c r="P1625" s="3" t="s">
        <v>269</v>
      </c>
    </row>
    <row r="1626" spans="1:16" ht="56">
      <c r="A1626" s="2" t="s">
        <v>7262</v>
      </c>
      <c r="B1626" s="2" t="s">
        <v>0</v>
      </c>
      <c r="C1626" s="3" t="s">
        <v>7263</v>
      </c>
      <c r="D1626" s="3" t="s">
        <v>5624</v>
      </c>
      <c r="E1626" s="3" t="s">
        <v>7264</v>
      </c>
      <c r="F1626" s="3" t="s">
        <v>13</v>
      </c>
      <c r="G1626" s="7" t="s">
        <v>7261</v>
      </c>
      <c r="H1626" s="4">
        <v>2021</v>
      </c>
      <c r="I1626" s="2">
        <v>1994</v>
      </c>
      <c r="J1626" s="2">
        <f ca="1">YEAR(TODAY())-Table1[[#This Row],[Release_year]]</f>
        <v>32</v>
      </c>
      <c r="K1626" s="2" t="s">
        <v>29</v>
      </c>
      <c r="L1626" s="2" t="str">
        <f>_xlfn.XLOOKUP(Table1[[#This Row],[Rating]],Ratings!A$2:A$15,Ratings!B$2:B$15)</f>
        <v>Teen</v>
      </c>
      <c r="M1626" s="2" t="str">
        <f>_xlfn.XLOOKUP(Table1[[#This Row],[Rating Category]],Recommendation!A$2:A$6,Recommendation!B$2:B$6)</f>
        <v>Guidance</v>
      </c>
      <c r="N1626" s="2">
        <v>193</v>
      </c>
      <c r="O1626" s="2" t="str" cm="1">
        <f t="array" ref="O1626">_xlfn.IFS(Table1[[#This Row],[Duration]]&lt;90,"Short",Table1[[#This Row],[Duration]]&lt;180,"Medium",Table1[[#This Row],[Duration]]&lt;=240,"Long",TRUE,"Seasons")</f>
        <v>Long</v>
      </c>
      <c r="P1626" s="3" t="s">
        <v>765</v>
      </c>
    </row>
    <row r="1627" spans="1:16" ht="56">
      <c r="A1627" s="2" t="s">
        <v>7265</v>
      </c>
      <c r="B1627" s="2" t="s">
        <v>0</v>
      </c>
      <c r="C1627" s="3" t="s">
        <v>7266</v>
      </c>
      <c r="D1627" s="3" t="s">
        <v>7267</v>
      </c>
      <c r="E1627" s="3" t="s">
        <v>7268</v>
      </c>
      <c r="F1627" s="3" t="s">
        <v>1</v>
      </c>
      <c r="G1627" s="7" t="s">
        <v>7261</v>
      </c>
      <c r="H1627" s="4">
        <v>2021</v>
      </c>
      <c r="I1627" s="2">
        <v>2017</v>
      </c>
      <c r="J1627" s="2">
        <f ca="1">YEAR(TODAY())-Table1[[#This Row],[Release_year]]</f>
        <v>9</v>
      </c>
      <c r="K1627" s="2" t="s">
        <v>124</v>
      </c>
      <c r="L1627" s="2" t="str">
        <f>_xlfn.XLOOKUP(Table1[[#This Row],[Rating]],Ratings!A$2:A$15,Ratings!B$2:B$15)</f>
        <v>Adult</v>
      </c>
      <c r="M1627" s="2" t="str">
        <f>_xlfn.XLOOKUP(Table1[[#This Row],[Rating Category]],Recommendation!A$2:A$6,Recommendation!B$2:B$6)</f>
        <v>Restricted</v>
      </c>
      <c r="N1627" s="2">
        <v>92</v>
      </c>
      <c r="O1627" s="2" t="str" cm="1">
        <f t="array" ref="O1627">_xlfn.IFS(Table1[[#This Row],[Duration]]&lt;90,"Short",Table1[[#This Row],[Duration]]&lt;180,"Medium",Table1[[#This Row],[Duration]]&lt;=240,"Long",TRUE,"Seasons")</f>
        <v>Medium</v>
      </c>
      <c r="P1627" s="3" t="s">
        <v>779</v>
      </c>
    </row>
    <row r="1628" spans="1:16" ht="56">
      <c r="A1628" s="2" t="s">
        <v>7269</v>
      </c>
      <c r="B1628" s="2" t="s">
        <v>0</v>
      </c>
      <c r="C1628" s="3" t="s">
        <v>7270</v>
      </c>
      <c r="D1628" s="3" t="s">
        <v>7271</v>
      </c>
      <c r="E1628" s="3" t="s">
        <v>7272</v>
      </c>
      <c r="F1628" s="3" t="s">
        <v>1946</v>
      </c>
      <c r="G1628" s="7" t="s">
        <v>7261</v>
      </c>
      <c r="H1628" s="4">
        <v>2021</v>
      </c>
      <c r="I1628" s="2">
        <v>2018</v>
      </c>
      <c r="J1628" s="2">
        <f ca="1">YEAR(TODAY())-Table1[[#This Row],[Release_year]]</f>
        <v>8</v>
      </c>
      <c r="K1628" s="2" t="s">
        <v>2</v>
      </c>
      <c r="L1628" s="2" t="str">
        <f>_xlfn.XLOOKUP(Table1[[#This Row],[Rating]],Ratings!A$2:A$15,Ratings!B$2:B$15)</f>
        <v>Teen</v>
      </c>
      <c r="M1628" s="2" t="str">
        <f>_xlfn.XLOOKUP(Table1[[#This Row],[Rating Category]],Recommendation!A$2:A$6,Recommendation!B$2:B$6)</f>
        <v>Guidance</v>
      </c>
      <c r="N1628" s="2">
        <v>94</v>
      </c>
      <c r="O1628" s="2" t="str" cm="1">
        <f t="array" ref="O1628">_xlfn.IFS(Table1[[#This Row],[Duration]]&lt;90,"Short",Table1[[#This Row],[Duration]]&lt;180,"Medium",Table1[[#This Row],[Duration]]&lt;=240,"Long",TRUE,"Seasons")</f>
        <v>Medium</v>
      </c>
      <c r="P1628" s="3" t="s">
        <v>63</v>
      </c>
    </row>
    <row r="1629" spans="1:16" ht="98">
      <c r="A1629" s="2" t="s">
        <v>7273</v>
      </c>
      <c r="B1629" s="2" t="s">
        <v>4</v>
      </c>
      <c r="C1629" s="3" t="s">
        <v>7274</v>
      </c>
      <c r="D1629" s="3" t="s">
        <v>7275</v>
      </c>
      <c r="E1629" s="3" t="s">
        <v>7276</v>
      </c>
      <c r="F1629" s="3" t="s">
        <v>7277</v>
      </c>
      <c r="G1629" s="7" t="s">
        <v>7261</v>
      </c>
      <c r="H1629" s="4">
        <v>2021</v>
      </c>
      <c r="I1629" s="2">
        <v>2019</v>
      </c>
      <c r="J1629" s="2">
        <f ca="1">YEAR(TODAY())-Table1[[#This Row],[Release_year]]</f>
        <v>7</v>
      </c>
      <c r="K1629" s="2" t="s">
        <v>87</v>
      </c>
      <c r="L1629" s="2" t="str">
        <f>_xlfn.XLOOKUP(Table1[[#This Row],[Rating]],Ratings!A$2:A$15,Ratings!B$2:B$15)</f>
        <v>Kids</v>
      </c>
      <c r="M1629" s="2" t="str">
        <f>_xlfn.XLOOKUP(Table1[[#This Row],[Rating Category]],Recommendation!A$2:A$6,Recommendation!B$2:B$6)</f>
        <v>Safe</v>
      </c>
      <c r="N1629" s="2" t="s">
        <v>54</v>
      </c>
      <c r="O1629" s="2" t="str" cm="1">
        <f t="array" ref="O1629">_xlfn.IFS(Table1[[#This Row],[Duration]]&lt;90,"Short",Table1[[#This Row],[Duration]]&lt;180,"Medium",Table1[[#This Row],[Duration]]&lt;=240,"Long",TRUE,"Seasons")</f>
        <v>Seasons</v>
      </c>
      <c r="P1629" s="3" t="s">
        <v>7278</v>
      </c>
    </row>
    <row r="1630" spans="1:16" ht="56">
      <c r="A1630" s="2" t="s">
        <v>7279</v>
      </c>
      <c r="B1630" s="2" t="s">
        <v>0</v>
      </c>
      <c r="C1630" s="3" t="s">
        <v>7280</v>
      </c>
      <c r="D1630" s="3" t="s">
        <v>7281</v>
      </c>
      <c r="E1630" s="3" t="s">
        <v>7282</v>
      </c>
      <c r="F1630" s="3" t="s">
        <v>1621</v>
      </c>
      <c r="G1630" s="7" t="s">
        <v>7261</v>
      </c>
      <c r="H1630" s="4">
        <v>2021</v>
      </c>
      <c r="I1630" s="2">
        <v>2019</v>
      </c>
      <c r="J1630" s="2">
        <f ca="1">YEAR(TODAY())-Table1[[#This Row],[Release_year]]</f>
        <v>7</v>
      </c>
      <c r="K1630" s="2" t="s">
        <v>181</v>
      </c>
      <c r="L1630" s="2" t="str">
        <f>_xlfn.XLOOKUP(Table1[[#This Row],[Rating]],Ratings!A$2:A$15,Ratings!B$2:B$15)</f>
        <v>Family</v>
      </c>
      <c r="M1630" s="2" t="str">
        <f>_xlfn.XLOOKUP(Table1[[#This Row],[Rating Category]],Recommendation!A$2:A$6,Recommendation!B$2:B$6)</f>
        <v>Guidance</v>
      </c>
      <c r="N1630" s="2">
        <v>82</v>
      </c>
      <c r="O1630" s="2" t="str" cm="1">
        <f t="array" ref="O1630">_xlfn.IFS(Table1[[#This Row],[Duration]]&lt;90,"Short",Table1[[#This Row],[Duration]]&lt;180,"Medium",Table1[[#This Row],[Duration]]&lt;=240,"Long",TRUE,"Seasons")</f>
        <v>Short</v>
      </c>
      <c r="P1630" s="3" t="s">
        <v>6190</v>
      </c>
    </row>
    <row r="1631" spans="1:16" ht="56">
      <c r="A1631" s="2" t="s">
        <v>7283</v>
      </c>
      <c r="B1631" s="2" t="s">
        <v>0</v>
      </c>
      <c r="C1631" s="3" t="s">
        <v>7284</v>
      </c>
      <c r="D1631" s="3" t="s">
        <v>7285</v>
      </c>
      <c r="E1631" s="3" t="s">
        <v>7286</v>
      </c>
      <c r="F1631" s="3" t="s">
        <v>1</v>
      </c>
      <c r="G1631" s="7" t="s">
        <v>7261</v>
      </c>
      <c r="H1631" s="4">
        <v>2021</v>
      </c>
      <c r="I1631" s="2">
        <v>2019</v>
      </c>
      <c r="J1631" s="2">
        <f ca="1">YEAR(TODAY())-Table1[[#This Row],[Release_year]]</f>
        <v>7</v>
      </c>
      <c r="K1631" s="2" t="s">
        <v>7</v>
      </c>
      <c r="L1631" s="2" t="str">
        <f>_xlfn.XLOOKUP(Table1[[#This Row],[Rating]],Ratings!A$2:A$15,Ratings!B$2:B$15)</f>
        <v>Adult</v>
      </c>
      <c r="M1631" s="2" t="str">
        <f>_xlfn.XLOOKUP(Table1[[#This Row],[Rating Category]],Recommendation!A$2:A$6,Recommendation!B$2:B$6)</f>
        <v>Restricted</v>
      </c>
      <c r="N1631" s="2">
        <v>89</v>
      </c>
      <c r="O1631" s="2" t="str" cm="1">
        <f t="array" ref="O1631">_xlfn.IFS(Table1[[#This Row],[Duration]]&lt;90,"Short",Table1[[#This Row],[Duration]]&lt;180,"Medium",Table1[[#This Row],[Duration]]&lt;=240,"Long",TRUE,"Seasons")</f>
        <v>Short</v>
      </c>
      <c r="P1631" s="3" t="s">
        <v>825</v>
      </c>
    </row>
    <row r="1632" spans="1:16" ht="56">
      <c r="A1632" s="2" t="s">
        <v>7287</v>
      </c>
      <c r="B1632" s="2" t="s">
        <v>0</v>
      </c>
      <c r="C1632" s="3" t="s">
        <v>7288</v>
      </c>
      <c r="D1632" s="3" t="s">
        <v>5624</v>
      </c>
      <c r="E1632" s="3" t="s">
        <v>7289</v>
      </c>
      <c r="F1632" s="3" t="s">
        <v>13</v>
      </c>
      <c r="G1632" s="7" t="s">
        <v>7261</v>
      </c>
      <c r="H1632" s="4">
        <v>2021</v>
      </c>
      <c r="I1632" s="2">
        <v>1999</v>
      </c>
      <c r="J1632" s="2">
        <f ca="1">YEAR(TODAY())-Table1[[#This Row],[Release_year]]</f>
        <v>27</v>
      </c>
      <c r="K1632" s="2" t="s">
        <v>181</v>
      </c>
      <c r="L1632" s="2" t="str">
        <f>_xlfn.XLOOKUP(Table1[[#This Row],[Rating]],Ratings!A$2:A$15,Ratings!B$2:B$15)</f>
        <v>Family</v>
      </c>
      <c r="M1632" s="2" t="str">
        <f>_xlfn.XLOOKUP(Table1[[#This Row],[Rating Category]],Recommendation!A$2:A$6,Recommendation!B$2:B$6)</f>
        <v>Guidance</v>
      </c>
      <c r="N1632" s="2">
        <v>176</v>
      </c>
      <c r="O1632" s="2" t="str" cm="1">
        <f t="array" ref="O1632">_xlfn.IFS(Table1[[#This Row],[Duration]]&lt;90,"Short",Table1[[#This Row],[Duration]]&lt;180,"Medium",Table1[[#This Row],[Duration]]&lt;=240,"Long",TRUE,"Seasons")</f>
        <v>Medium</v>
      </c>
      <c r="P1632" s="3" t="s">
        <v>575</v>
      </c>
    </row>
    <row r="1633" spans="1:16" ht="56">
      <c r="A1633" s="2" t="s">
        <v>7290</v>
      </c>
      <c r="B1633" s="2" t="s">
        <v>0</v>
      </c>
      <c r="C1633" s="3" t="s">
        <v>7291</v>
      </c>
      <c r="D1633" s="3" t="s">
        <v>7292</v>
      </c>
      <c r="E1633" s="3" t="s">
        <v>7293</v>
      </c>
      <c r="F1633" s="3" t="s">
        <v>139</v>
      </c>
      <c r="G1633" s="7" t="s">
        <v>7294</v>
      </c>
      <c r="H1633" s="4">
        <v>2021</v>
      </c>
      <c r="I1633" s="2">
        <v>2020</v>
      </c>
      <c r="J1633" s="2">
        <f ca="1">YEAR(TODAY())-Table1[[#This Row],[Release_year]]</f>
        <v>6</v>
      </c>
      <c r="K1633" s="2" t="s">
        <v>7</v>
      </c>
      <c r="L1633" s="2" t="str">
        <f>_xlfn.XLOOKUP(Table1[[#This Row],[Rating]],Ratings!A$2:A$15,Ratings!B$2:B$15)</f>
        <v>Adult</v>
      </c>
      <c r="M1633" s="2" t="str">
        <f>_xlfn.XLOOKUP(Table1[[#This Row],[Rating Category]],Recommendation!A$2:A$6,Recommendation!B$2:B$6)</f>
        <v>Restricted</v>
      </c>
      <c r="N1633" s="2">
        <v>116</v>
      </c>
      <c r="O1633" s="2" t="str" cm="1">
        <f t="array" ref="O1633">_xlfn.IFS(Table1[[#This Row],[Duration]]&lt;90,"Short",Table1[[#This Row],[Duration]]&lt;180,"Medium",Table1[[#This Row],[Duration]]&lt;=240,"Long",TRUE,"Seasons")</f>
        <v>Medium</v>
      </c>
      <c r="P1633" s="3" t="s">
        <v>43</v>
      </c>
    </row>
    <row r="1634" spans="1:16" ht="70">
      <c r="A1634" s="2" t="s">
        <v>7295</v>
      </c>
      <c r="B1634" s="2" t="s">
        <v>0</v>
      </c>
      <c r="C1634" s="3" t="s">
        <v>7296</v>
      </c>
      <c r="D1634" s="3" t="s">
        <v>7297</v>
      </c>
      <c r="E1634" s="3" t="s">
        <v>7298</v>
      </c>
      <c r="F1634" s="3" t="s">
        <v>215</v>
      </c>
      <c r="G1634" s="7" t="s">
        <v>7294</v>
      </c>
      <c r="H1634" s="4">
        <v>2021</v>
      </c>
      <c r="I1634" s="2">
        <v>2016</v>
      </c>
      <c r="J1634" s="2">
        <f ca="1">YEAR(TODAY())-Table1[[#This Row],[Release_year]]</f>
        <v>10</v>
      </c>
      <c r="K1634" s="2" t="s">
        <v>7</v>
      </c>
      <c r="L1634" s="2" t="str">
        <f>_xlfn.XLOOKUP(Table1[[#This Row],[Rating]],Ratings!A$2:A$15,Ratings!B$2:B$15)</f>
        <v>Adult</v>
      </c>
      <c r="M1634" s="2" t="str">
        <f>_xlfn.XLOOKUP(Table1[[#This Row],[Rating Category]],Recommendation!A$2:A$6,Recommendation!B$2:B$6)</f>
        <v>Restricted</v>
      </c>
      <c r="N1634" s="2">
        <v>86</v>
      </c>
      <c r="O1634" s="2" t="str" cm="1">
        <f t="array" ref="O1634">_xlfn.IFS(Table1[[#This Row],[Duration]]&lt;90,"Short",Table1[[#This Row],[Duration]]&lt;180,"Medium",Table1[[#This Row],[Duration]]&lt;=240,"Long",TRUE,"Seasons")</f>
        <v>Short</v>
      </c>
      <c r="P1634" s="3" t="s">
        <v>43</v>
      </c>
    </row>
    <row r="1635" spans="1:16" ht="56">
      <c r="A1635" s="2" t="s">
        <v>7299</v>
      </c>
      <c r="B1635" s="2" t="s">
        <v>0</v>
      </c>
      <c r="C1635" s="3" t="s">
        <v>7300</v>
      </c>
      <c r="D1635" s="3" t="s">
        <v>5609</v>
      </c>
      <c r="E1635" s="3" t="s">
        <v>7301</v>
      </c>
      <c r="F1635" s="3" t="s">
        <v>132</v>
      </c>
      <c r="G1635" s="7" t="s">
        <v>7294</v>
      </c>
      <c r="H1635" s="4">
        <v>2021</v>
      </c>
      <c r="I1635" s="2">
        <v>2017</v>
      </c>
      <c r="J1635" s="2">
        <f ca="1">YEAR(TODAY())-Table1[[#This Row],[Release_year]]</f>
        <v>9</v>
      </c>
      <c r="K1635" s="2" t="s">
        <v>29</v>
      </c>
      <c r="L1635" s="2" t="str">
        <f>_xlfn.XLOOKUP(Table1[[#This Row],[Rating]],Ratings!A$2:A$15,Ratings!B$2:B$15)</f>
        <v>Teen</v>
      </c>
      <c r="M1635" s="2" t="str">
        <f>_xlfn.XLOOKUP(Table1[[#This Row],[Rating Category]],Recommendation!A$2:A$6,Recommendation!B$2:B$6)</f>
        <v>Guidance</v>
      </c>
      <c r="N1635" s="2">
        <v>93</v>
      </c>
      <c r="O1635" s="2" t="str" cm="1">
        <f t="array" ref="O1635">_xlfn.IFS(Table1[[#This Row],[Duration]]&lt;90,"Short",Table1[[#This Row],[Duration]]&lt;180,"Medium",Table1[[#This Row],[Duration]]&lt;=240,"Long",TRUE,"Seasons")</f>
        <v>Medium</v>
      </c>
      <c r="P1635" s="3" t="s">
        <v>269</v>
      </c>
    </row>
    <row r="1636" spans="1:16" ht="28">
      <c r="A1636" s="2" t="s">
        <v>7302</v>
      </c>
      <c r="B1636" s="2" t="s">
        <v>0</v>
      </c>
      <c r="C1636" s="3" t="s">
        <v>7303</v>
      </c>
      <c r="D1636" s="3" t="s">
        <v>7304</v>
      </c>
      <c r="E1636" s="3" t="s">
        <v>7305</v>
      </c>
      <c r="F1636" s="3" t="s">
        <v>1</v>
      </c>
      <c r="G1636" s="7" t="s">
        <v>7294</v>
      </c>
      <c r="H1636" s="4">
        <v>2021</v>
      </c>
      <c r="I1636" s="2">
        <v>2020</v>
      </c>
      <c r="J1636" s="2">
        <f ca="1">YEAR(TODAY())-Table1[[#This Row],[Release_year]]</f>
        <v>6</v>
      </c>
      <c r="K1636" s="2" t="s">
        <v>7</v>
      </c>
      <c r="L1636" s="2" t="str">
        <f>_xlfn.XLOOKUP(Table1[[#This Row],[Rating]],Ratings!A$2:A$15,Ratings!B$2:B$15)</f>
        <v>Adult</v>
      </c>
      <c r="M1636" s="2" t="str">
        <f>_xlfn.XLOOKUP(Table1[[#This Row],[Rating Category]],Recommendation!A$2:A$6,Recommendation!B$2:B$6)</f>
        <v>Restricted</v>
      </c>
      <c r="N1636" s="2">
        <v>85</v>
      </c>
      <c r="O1636" s="2" t="str" cm="1">
        <f t="array" ref="O1636">_xlfn.IFS(Table1[[#This Row],[Duration]]&lt;90,"Short",Table1[[#This Row],[Duration]]&lt;180,"Medium",Table1[[#This Row],[Duration]]&lt;=240,"Long",TRUE,"Seasons")</f>
        <v>Short</v>
      </c>
      <c r="P1636" s="3" t="s">
        <v>231</v>
      </c>
    </row>
    <row r="1637" spans="1:16" ht="14">
      <c r="A1637" s="2" t="s">
        <v>7307</v>
      </c>
      <c r="B1637" s="2" t="s">
        <v>0</v>
      </c>
      <c r="C1637" s="3" t="s">
        <v>7308</v>
      </c>
      <c r="D1637" s="3" t="s">
        <v>7309</v>
      </c>
      <c r="E1637" s="3" t="s">
        <v>3998</v>
      </c>
      <c r="F1637" s="3" t="s">
        <v>1</v>
      </c>
      <c r="G1637" s="7" t="s">
        <v>7306</v>
      </c>
      <c r="H1637" s="4">
        <v>2021</v>
      </c>
      <c r="I1637" s="2">
        <v>2009</v>
      </c>
      <c r="J1637" s="2">
        <f ca="1">YEAR(TODAY())-Table1[[#This Row],[Release_year]]</f>
        <v>17</v>
      </c>
      <c r="K1637" s="2" t="s">
        <v>7</v>
      </c>
      <c r="L1637" s="2" t="str">
        <f>_xlfn.XLOOKUP(Table1[[#This Row],[Rating]],Ratings!A$2:A$15,Ratings!B$2:B$15)</f>
        <v>Adult</v>
      </c>
      <c r="M1637" s="2" t="str">
        <f>_xlfn.XLOOKUP(Table1[[#This Row],[Rating Category]],Recommendation!A$2:A$6,Recommendation!B$2:B$6)</f>
        <v>Restricted</v>
      </c>
      <c r="N1637" s="2">
        <v>62</v>
      </c>
      <c r="O1637" s="2" t="str" cm="1">
        <f t="array" ref="O1637">_xlfn.IFS(Table1[[#This Row],[Duration]]&lt;90,"Short",Table1[[#This Row],[Duration]]&lt;180,"Medium",Table1[[#This Row],[Duration]]&lt;=240,"Long",TRUE,"Seasons")</f>
        <v>Short</v>
      </c>
      <c r="P1637" s="3" t="s">
        <v>683</v>
      </c>
    </row>
    <row r="1638" spans="1:16" ht="56">
      <c r="A1638" s="2" t="s">
        <v>7310</v>
      </c>
      <c r="B1638" s="2" t="s">
        <v>0</v>
      </c>
      <c r="C1638" s="3" t="s">
        <v>7311</v>
      </c>
      <c r="D1638" s="3" t="s">
        <v>7312</v>
      </c>
      <c r="E1638" s="3" t="s">
        <v>7313</v>
      </c>
      <c r="F1638" s="3" t="s">
        <v>1140</v>
      </c>
      <c r="G1638" s="7" t="s">
        <v>7314</v>
      </c>
      <c r="H1638" s="4">
        <v>2021</v>
      </c>
      <c r="I1638" s="2">
        <v>2018</v>
      </c>
      <c r="J1638" s="2">
        <f ca="1">YEAR(TODAY())-Table1[[#This Row],[Release_year]]</f>
        <v>8</v>
      </c>
      <c r="K1638" s="2" t="s">
        <v>7</v>
      </c>
      <c r="L1638" s="2" t="str">
        <f>_xlfn.XLOOKUP(Table1[[#This Row],[Rating]],Ratings!A$2:A$15,Ratings!B$2:B$15)</f>
        <v>Adult</v>
      </c>
      <c r="M1638" s="2" t="str">
        <f>_xlfn.XLOOKUP(Table1[[#This Row],[Rating Category]],Recommendation!A$2:A$6,Recommendation!B$2:B$6)</f>
        <v>Restricted</v>
      </c>
      <c r="N1638" s="2">
        <v>112</v>
      </c>
      <c r="O1638" s="2" t="str" cm="1">
        <f t="array" ref="O1638">_xlfn.IFS(Table1[[#This Row],[Duration]]&lt;90,"Short",Table1[[#This Row],[Duration]]&lt;180,"Medium",Table1[[#This Row],[Duration]]&lt;=240,"Long",TRUE,"Seasons")</f>
        <v>Medium</v>
      </c>
      <c r="P1638" s="3" t="s">
        <v>43</v>
      </c>
    </row>
    <row r="1639" spans="1:16" ht="56">
      <c r="A1639" s="2" t="s">
        <v>7315</v>
      </c>
      <c r="B1639" s="2" t="s">
        <v>0</v>
      </c>
      <c r="C1639" s="3" t="s">
        <v>7316</v>
      </c>
      <c r="D1639" s="3" t="s">
        <v>7317</v>
      </c>
      <c r="E1639" s="3" t="s">
        <v>7318</v>
      </c>
      <c r="F1639" s="3" t="s">
        <v>13</v>
      </c>
      <c r="G1639" s="7" t="s">
        <v>7319</v>
      </c>
      <c r="H1639" s="4">
        <v>2021</v>
      </c>
      <c r="I1639" s="2">
        <v>2020</v>
      </c>
      <c r="J1639" s="2">
        <f ca="1">YEAR(TODAY())-Table1[[#This Row],[Release_year]]</f>
        <v>6</v>
      </c>
      <c r="K1639" s="2" t="s">
        <v>29</v>
      </c>
      <c r="L1639" s="2" t="str">
        <f>_xlfn.XLOOKUP(Table1[[#This Row],[Rating]],Ratings!A$2:A$15,Ratings!B$2:B$15)</f>
        <v>Teen</v>
      </c>
      <c r="M1639" s="2" t="str">
        <f>_xlfn.XLOOKUP(Table1[[#This Row],[Rating Category]],Recommendation!A$2:A$6,Recommendation!B$2:B$6)</f>
        <v>Guidance</v>
      </c>
      <c r="N1639" s="2">
        <v>121</v>
      </c>
      <c r="O1639" s="2" t="str" cm="1">
        <f t="array" ref="O1639">_xlfn.IFS(Table1[[#This Row],[Duration]]&lt;90,"Short",Table1[[#This Row],[Duration]]&lt;180,"Medium",Table1[[#This Row],[Duration]]&lt;=240,"Long",TRUE,"Seasons")</f>
        <v>Medium</v>
      </c>
      <c r="P1639" s="3" t="s">
        <v>63</v>
      </c>
    </row>
    <row r="1640" spans="1:16" ht="28">
      <c r="A1640" s="2" t="s">
        <v>7320</v>
      </c>
      <c r="B1640" s="2" t="s">
        <v>0</v>
      </c>
      <c r="C1640" s="3" t="s">
        <v>7321</v>
      </c>
      <c r="D1640" s="3" t="s">
        <v>2831</v>
      </c>
      <c r="E1640" s="3" t="s">
        <v>7322</v>
      </c>
      <c r="F1640" s="3" t="s">
        <v>13</v>
      </c>
      <c r="G1640" s="7" t="s">
        <v>7323</v>
      </c>
      <c r="H1640" s="4">
        <v>2021</v>
      </c>
      <c r="I1640" s="2">
        <v>2019</v>
      </c>
      <c r="J1640" s="2">
        <f ca="1">YEAR(TODAY())-Table1[[#This Row],[Release_year]]</f>
        <v>7</v>
      </c>
      <c r="K1640" s="2" t="s">
        <v>29</v>
      </c>
      <c r="L1640" s="2" t="str">
        <f>_xlfn.XLOOKUP(Table1[[#This Row],[Rating]],Ratings!A$2:A$15,Ratings!B$2:B$15)</f>
        <v>Teen</v>
      </c>
      <c r="M1640" s="2" t="str">
        <f>_xlfn.XLOOKUP(Table1[[#This Row],[Rating Category]],Recommendation!A$2:A$6,Recommendation!B$2:B$6)</f>
        <v>Guidance</v>
      </c>
      <c r="N1640" s="2">
        <v>133</v>
      </c>
      <c r="O1640" s="2" t="str" cm="1">
        <f t="array" ref="O1640">_xlfn.IFS(Table1[[#This Row],[Duration]]&lt;90,"Short",Table1[[#This Row],[Duration]]&lt;180,"Medium",Table1[[#This Row],[Duration]]&lt;=240,"Long",TRUE,"Seasons")</f>
        <v>Medium</v>
      </c>
      <c r="P1640" s="3" t="s">
        <v>269</v>
      </c>
    </row>
    <row r="1641" spans="1:16" ht="14">
      <c r="A1641" s="2" t="s">
        <v>7324</v>
      </c>
      <c r="B1641" s="2" t="s">
        <v>0</v>
      </c>
      <c r="C1641" s="3" t="s">
        <v>7325</v>
      </c>
      <c r="D1641" s="3" t="s">
        <v>7326</v>
      </c>
      <c r="E1641" s="3" t="s">
        <v>3651</v>
      </c>
      <c r="F1641" s="3" t="s">
        <v>13</v>
      </c>
      <c r="G1641" s="7" t="s">
        <v>7323</v>
      </c>
      <c r="H1641" s="4">
        <v>2021</v>
      </c>
      <c r="I1641" s="2">
        <v>2020</v>
      </c>
      <c r="J1641" s="2">
        <f ca="1">YEAR(TODAY())-Table1[[#This Row],[Release_year]]</f>
        <v>6</v>
      </c>
      <c r="K1641" s="2" t="s">
        <v>7</v>
      </c>
      <c r="L1641" s="2" t="str">
        <f>_xlfn.XLOOKUP(Table1[[#This Row],[Rating]],Ratings!A$2:A$15,Ratings!B$2:B$15)</f>
        <v>Adult</v>
      </c>
      <c r="M1641" s="2" t="str">
        <f>_xlfn.XLOOKUP(Table1[[#This Row],[Rating Category]],Recommendation!A$2:A$6,Recommendation!B$2:B$6)</f>
        <v>Restricted</v>
      </c>
      <c r="N1641" s="2">
        <v>76</v>
      </c>
      <c r="O1641" s="2" t="str" cm="1">
        <f t="array" ref="O1641">_xlfn.IFS(Table1[[#This Row],[Duration]]&lt;90,"Short",Table1[[#This Row],[Duration]]&lt;180,"Medium",Table1[[#This Row],[Duration]]&lt;=240,"Long",TRUE,"Seasons")</f>
        <v>Short</v>
      </c>
      <c r="P1641" s="3" t="s">
        <v>683</v>
      </c>
    </row>
    <row r="1642" spans="1:16" ht="28">
      <c r="A1642" s="2" t="s">
        <v>7327</v>
      </c>
      <c r="B1642" s="2" t="s">
        <v>0</v>
      </c>
      <c r="C1642" s="3" t="s">
        <v>7328</v>
      </c>
      <c r="D1642" s="3" t="s">
        <v>7329</v>
      </c>
      <c r="E1642" s="3" t="s">
        <v>7330</v>
      </c>
      <c r="F1642" s="3" t="s">
        <v>1</v>
      </c>
      <c r="G1642" s="7" t="s">
        <v>7331</v>
      </c>
      <c r="H1642" s="4">
        <v>2021</v>
      </c>
      <c r="I1642" s="2">
        <v>2017</v>
      </c>
      <c r="J1642" s="2">
        <f ca="1">YEAR(TODAY())-Table1[[#This Row],[Release_year]]</f>
        <v>9</v>
      </c>
      <c r="K1642" s="2" t="s">
        <v>16</v>
      </c>
      <c r="L1642" s="2" t="str">
        <f>_xlfn.XLOOKUP(Table1[[#This Row],[Rating]],Ratings!A$2:A$15,Ratings!B$2:B$15)</f>
        <v>Family</v>
      </c>
      <c r="M1642" s="2" t="str">
        <f>_xlfn.XLOOKUP(Table1[[#This Row],[Rating Category]],Recommendation!A$2:A$6,Recommendation!B$2:B$6)</f>
        <v>Guidance</v>
      </c>
      <c r="N1642" s="2">
        <v>82</v>
      </c>
      <c r="O1642" s="2" t="str" cm="1">
        <f t="array" ref="O1642">_xlfn.IFS(Table1[[#This Row],[Duration]]&lt;90,"Short",Table1[[#This Row],[Duration]]&lt;180,"Medium",Table1[[#This Row],[Duration]]&lt;=240,"Long",TRUE,"Seasons")</f>
        <v>Short</v>
      </c>
      <c r="P1642" s="3" t="s">
        <v>517</v>
      </c>
    </row>
    <row r="1643" spans="1:16" ht="70">
      <c r="A1643" s="2" t="s">
        <v>7332</v>
      </c>
      <c r="B1643" s="2" t="s">
        <v>0</v>
      </c>
      <c r="C1643" s="3" t="s">
        <v>7333</v>
      </c>
      <c r="D1643" s="3" t="s">
        <v>7334</v>
      </c>
      <c r="E1643" s="3" t="s">
        <v>7335</v>
      </c>
      <c r="F1643" s="3" t="s">
        <v>781</v>
      </c>
      <c r="G1643" s="7" t="s">
        <v>7336</v>
      </c>
      <c r="H1643" s="4">
        <v>2021</v>
      </c>
      <c r="I1643" s="2">
        <v>2019</v>
      </c>
      <c r="J1643" s="2">
        <f ca="1">YEAR(TODAY())-Table1[[#This Row],[Release_year]]</f>
        <v>7</v>
      </c>
      <c r="K1643" s="2" t="s">
        <v>7</v>
      </c>
      <c r="L1643" s="2" t="str">
        <f>_xlfn.XLOOKUP(Table1[[#This Row],[Rating]],Ratings!A$2:A$15,Ratings!B$2:B$15)</f>
        <v>Adult</v>
      </c>
      <c r="M1643" s="2" t="str">
        <f>_xlfn.XLOOKUP(Table1[[#This Row],[Rating Category]],Recommendation!A$2:A$6,Recommendation!B$2:B$6)</f>
        <v>Restricted</v>
      </c>
      <c r="N1643" s="2">
        <v>156</v>
      </c>
      <c r="O1643" s="2" t="str" cm="1">
        <f t="array" ref="O1643">_xlfn.IFS(Table1[[#This Row],[Duration]]&lt;90,"Short",Table1[[#This Row],[Duration]]&lt;180,"Medium",Table1[[#This Row],[Duration]]&lt;=240,"Long",TRUE,"Seasons")</f>
        <v>Medium</v>
      </c>
      <c r="P1643" s="3" t="s">
        <v>23</v>
      </c>
    </row>
    <row r="1644" spans="1:16" ht="42">
      <c r="A1644" s="2" t="s">
        <v>7337</v>
      </c>
      <c r="B1644" s="2" t="s">
        <v>0</v>
      </c>
      <c r="C1644" s="3" t="s">
        <v>7338</v>
      </c>
      <c r="D1644" s="3" t="s">
        <v>7339</v>
      </c>
      <c r="E1644" s="3" t="s">
        <v>7340</v>
      </c>
      <c r="F1644" s="3" t="s">
        <v>5</v>
      </c>
      <c r="G1644" s="7" t="s">
        <v>7336</v>
      </c>
      <c r="H1644" s="4">
        <v>2021</v>
      </c>
      <c r="I1644" s="2">
        <v>2015</v>
      </c>
      <c r="J1644" s="2">
        <f ca="1">YEAR(TODAY())-Table1[[#This Row],[Release_year]]</f>
        <v>11</v>
      </c>
      <c r="K1644" s="2" t="s">
        <v>7</v>
      </c>
      <c r="L1644" s="2" t="str">
        <f>_xlfn.XLOOKUP(Table1[[#This Row],[Rating]],Ratings!A$2:A$15,Ratings!B$2:B$15)</f>
        <v>Adult</v>
      </c>
      <c r="M1644" s="2" t="str">
        <f>_xlfn.XLOOKUP(Table1[[#This Row],[Rating Category]],Recommendation!A$2:A$6,Recommendation!B$2:B$6)</f>
        <v>Restricted</v>
      </c>
      <c r="N1644" s="2">
        <v>90</v>
      </c>
      <c r="O1644" s="2" t="str" cm="1">
        <f t="array" ref="O1644">_xlfn.IFS(Table1[[#This Row],[Duration]]&lt;90,"Short",Table1[[#This Row],[Duration]]&lt;180,"Medium",Table1[[#This Row],[Duration]]&lt;=240,"Long",TRUE,"Seasons")</f>
        <v>Medium</v>
      </c>
      <c r="P1644" s="3" t="s">
        <v>206</v>
      </c>
    </row>
    <row r="1645" spans="1:16" ht="56">
      <c r="A1645" s="2" t="s">
        <v>7341</v>
      </c>
      <c r="B1645" s="2" t="s">
        <v>0</v>
      </c>
      <c r="C1645" s="3" t="s">
        <v>7342</v>
      </c>
      <c r="D1645" s="3" t="s">
        <v>7343</v>
      </c>
      <c r="E1645" s="3" t="s">
        <v>7344</v>
      </c>
      <c r="F1645" s="3" t="s">
        <v>1</v>
      </c>
      <c r="G1645" s="7" t="s">
        <v>7345</v>
      </c>
      <c r="H1645" s="4">
        <v>2021</v>
      </c>
      <c r="I1645" s="2">
        <v>2020</v>
      </c>
      <c r="J1645" s="2">
        <f ca="1">YEAR(TODAY())-Table1[[#This Row],[Release_year]]</f>
        <v>6</v>
      </c>
      <c r="K1645" s="2" t="s">
        <v>45</v>
      </c>
      <c r="L1645" s="2" t="str">
        <f>_xlfn.XLOOKUP(Table1[[#This Row],[Rating]],Ratings!A$2:A$15,Ratings!B$2:B$15)</f>
        <v>Family</v>
      </c>
      <c r="M1645" s="2" t="str">
        <f>_xlfn.XLOOKUP(Table1[[#This Row],[Rating Category]],Recommendation!A$2:A$6,Recommendation!B$2:B$6)</f>
        <v>Guidance</v>
      </c>
      <c r="N1645" s="2">
        <v>97</v>
      </c>
      <c r="O1645" s="2" t="str" cm="1">
        <f t="array" ref="O1645">_xlfn.IFS(Table1[[#This Row],[Duration]]&lt;90,"Short",Table1[[#This Row],[Duration]]&lt;180,"Medium",Table1[[#This Row],[Duration]]&lt;=240,"Long",TRUE,"Seasons")</f>
        <v>Medium</v>
      </c>
      <c r="P1645" s="3" t="s">
        <v>63</v>
      </c>
    </row>
    <row r="1646" spans="1:16" ht="28">
      <c r="A1646" s="2" t="s">
        <v>7346</v>
      </c>
      <c r="B1646" s="2" t="s">
        <v>0</v>
      </c>
      <c r="C1646" s="3" t="s">
        <v>7347</v>
      </c>
      <c r="D1646" s="3" t="s">
        <v>1651</v>
      </c>
      <c r="E1646" s="3" t="s">
        <v>7348</v>
      </c>
      <c r="F1646" s="3" t="s">
        <v>50</v>
      </c>
      <c r="G1646" s="7" t="s">
        <v>7345</v>
      </c>
      <c r="H1646" s="4">
        <v>2021</v>
      </c>
      <c r="I1646" s="2">
        <v>2020</v>
      </c>
      <c r="J1646" s="2">
        <f ca="1">YEAR(TODAY())-Table1[[#This Row],[Release_year]]</f>
        <v>6</v>
      </c>
      <c r="K1646" s="2" t="s">
        <v>7</v>
      </c>
      <c r="L1646" s="2" t="str">
        <f>_xlfn.XLOOKUP(Table1[[#This Row],[Rating]],Ratings!A$2:A$15,Ratings!B$2:B$15)</f>
        <v>Adult</v>
      </c>
      <c r="M1646" s="2" t="str">
        <f>_xlfn.XLOOKUP(Table1[[#This Row],[Rating Category]],Recommendation!A$2:A$6,Recommendation!B$2:B$6)</f>
        <v>Restricted</v>
      </c>
      <c r="N1646" s="2">
        <v>51</v>
      </c>
      <c r="O1646" s="2" t="str" cm="1">
        <f t="array" ref="O1646">_xlfn.IFS(Table1[[#This Row],[Duration]]&lt;90,"Short",Table1[[#This Row],[Duration]]&lt;180,"Medium",Table1[[#This Row],[Duration]]&lt;=240,"Long",TRUE,"Seasons")</f>
        <v>Short</v>
      </c>
      <c r="P1646" s="3" t="s">
        <v>683</v>
      </c>
    </row>
    <row r="1647" spans="1:16" ht="42">
      <c r="A1647" s="2" t="s">
        <v>7349</v>
      </c>
      <c r="B1647" s="2" t="s">
        <v>4</v>
      </c>
      <c r="C1647" s="3" t="s">
        <v>7350</v>
      </c>
      <c r="D1647" s="3" t="s">
        <v>7351</v>
      </c>
      <c r="E1647" s="3" t="s">
        <v>7352</v>
      </c>
      <c r="F1647" s="3" t="s">
        <v>7353</v>
      </c>
      <c r="G1647" s="7" t="s">
        <v>7345</v>
      </c>
      <c r="H1647" s="4">
        <v>2021</v>
      </c>
      <c r="I1647" s="2">
        <v>2020</v>
      </c>
      <c r="J1647" s="2">
        <f ca="1">YEAR(TODAY())-Table1[[#This Row],[Release_year]]</f>
        <v>6</v>
      </c>
      <c r="K1647" s="2" t="s">
        <v>29</v>
      </c>
      <c r="L1647" s="2" t="str">
        <f>_xlfn.XLOOKUP(Table1[[#This Row],[Rating]],Ratings!A$2:A$15,Ratings!B$2:B$15)</f>
        <v>Teen</v>
      </c>
      <c r="M1647" s="2" t="str">
        <f>_xlfn.XLOOKUP(Table1[[#This Row],[Rating Category]],Recommendation!A$2:A$6,Recommendation!B$2:B$6)</f>
        <v>Guidance</v>
      </c>
      <c r="N1647" s="2" t="s">
        <v>11</v>
      </c>
      <c r="O1647" s="2" t="str" cm="1">
        <f t="array" ref="O1647">_xlfn.IFS(Table1[[#This Row],[Duration]]&lt;90,"Short",Table1[[#This Row],[Duration]]&lt;180,"Medium",Table1[[#This Row],[Duration]]&lt;=240,"Long",TRUE,"Seasons")</f>
        <v>Seasons</v>
      </c>
      <c r="P1647" s="3" t="s">
        <v>9</v>
      </c>
    </row>
    <row r="1648" spans="1:16" ht="42">
      <c r="A1648" s="2" t="s">
        <v>7355</v>
      </c>
      <c r="B1648" s="2" t="s">
        <v>0</v>
      </c>
      <c r="C1648" s="3" t="s">
        <v>7356</v>
      </c>
      <c r="D1648" s="3" t="s">
        <v>7357</v>
      </c>
      <c r="E1648" s="3" t="s">
        <v>7358</v>
      </c>
      <c r="F1648" s="3" t="s">
        <v>7359</v>
      </c>
      <c r="G1648" s="7" t="s">
        <v>7354</v>
      </c>
      <c r="H1648" s="4">
        <v>2021</v>
      </c>
      <c r="I1648" s="2">
        <v>2004</v>
      </c>
      <c r="J1648" s="2">
        <f ca="1">YEAR(TODAY())-Table1[[#This Row],[Release_year]]</f>
        <v>22</v>
      </c>
      <c r="K1648" s="2" t="s">
        <v>7</v>
      </c>
      <c r="L1648" s="2" t="str">
        <f>_xlfn.XLOOKUP(Table1[[#This Row],[Rating]],Ratings!A$2:A$15,Ratings!B$2:B$15)</f>
        <v>Adult</v>
      </c>
      <c r="M1648" s="2" t="str">
        <f>_xlfn.XLOOKUP(Table1[[#This Row],[Rating Category]],Recommendation!A$2:A$6,Recommendation!B$2:B$6)</f>
        <v>Restricted</v>
      </c>
      <c r="N1648" s="2">
        <v>98</v>
      </c>
      <c r="O1648" s="2" t="str" cm="1">
        <f t="array" ref="O1648">_xlfn.IFS(Table1[[#This Row],[Duration]]&lt;90,"Short",Table1[[#This Row],[Duration]]&lt;180,"Medium",Table1[[#This Row],[Duration]]&lt;=240,"Long",TRUE,"Seasons")</f>
        <v>Medium</v>
      </c>
      <c r="P1648" s="3" t="s">
        <v>192</v>
      </c>
    </row>
    <row r="1649" spans="1:16" ht="14">
      <c r="A1649" s="2" t="s">
        <v>7360</v>
      </c>
      <c r="B1649" s="2" t="s">
        <v>0</v>
      </c>
      <c r="C1649" s="3" t="s">
        <v>7361</v>
      </c>
      <c r="D1649" s="3" t="s">
        <v>7362</v>
      </c>
      <c r="E1649" s="3" t="s">
        <v>7363</v>
      </c>
      <c r="F1649" s="3" t="s">
        <v>1</v>
      </c>
      <c r="G1649" s="7" t="s">
        <v>7364</v>
      </c>
      <c r="H1649" s="4">
        <v>2021</v>
      </c>
      <c r="I1649" s="2">
        <v>2020</v>
      </c>
      <c r="J1649" s="2">
        <f ca="1">YEAR(TODAY())-Table1[[#This Row],[Release_year]]</f>
        <v>6</v>
      </c>
      <c r="K1649" s="2" t="s">
        <v>7</v>
      </c>
      <c r="L1649" s="2" t="str">
        <f>_xlfn.XLOOKUP(Table1[[#This Row],[Rating]],Ratings!A$2:A$15,Ratings!B$2:B$15)</f>
        <v>Adult</v>
      </c>
      <c r="M1649" s="2" t="str">
        <f>_xlfn.XLOOKUP(Table1[[#This Row],[Rating Category]],Recommendation!A$2:A$6,Recommendation!B$2:B$6)</f>
        <v>Restricted</v>
      </c>
      <c r="N1649" s="2">
        <v>61</v>
      </c>
      <c r="O1649" s="2" t="str" cm="1">
        <f t="array" ref="O1649">_xlfn.IFS(Table1[[#This Row],[Duration]]&lt;90,"Short",Table1[[#This Row],[Duration]]&lt;180,"Medium",Table1[[#This Row],[Duration]]&lt;=240,"Long",TRUE,"Seasons")</f>
        <v>Short</v>
      </c>
      <c r="P1649" s="3" t="s">
        <v>683</v>
      </c>
    </row>
    <row r="1650" spans="1:16" ht="28">
      <c r="A1650" s="2" t="s">
        <v>7365</v>
      </c>
      <c r="B1650" s="2" t="s">
        <v>0</v>
      </c>
      <c r="C1650" s="3" t="s">
        <v>7366</v>
      </c>
      <c r="D1650" s="3" t="s">
        <v>7367</v>
      </c>
      <c r="E1650" s="3" t="s">
        <v>7368</v>
      </c>
      <c r="F1650" s="3" t="s">
        <v>13</v>
      </c>
      <c r="G1650" s="7" t="s">
        <v>7364</v>
      </c>
      <c r="H1650" s="4">
        <v>2021</v>
      </c>
      <c r="I1650" s="2">
        <v>2019</v>
      </c>
      <c r="J1650" s="2">
        <f ca="1">YEAR(TODAY())-Table1[[#This Row],[Release_year]]</f>
        <v>7</v>
      </c>
      <c r="K1650" s="2" t="s">
        <v>29</v>
      </c>
      <c r="L1650" s="2" t="str">
        <f>_xlfn.XLOOKUP(Table1[[#This Row],[Rating]],Ratings!A$2:A$15,Ratings!B$2:B$15)</f>
        <v>Teen</v>
      </c>
      <c r="M1650" s="2" t="str">
        <f>_xlfn.XLOOKUP(Table1[[#This Row],[Rating Category]],Recommendation!A$2:A$6,Recommendation!B$2:B$6)</f>
        <v>Guidance</v>
      </c>
      <c r="N1650" s="2">
        <v>116</v>
      </c>
      <c r="O1650" s="2" t="str" cm="1">
        <f t="array" ref="O1650">_xlfn.IFS(Table1[[#This Row],[Duration]]&lt;90,"Short",Table1[[#This Row],[Duration]]&lt;180,"Medium",Table1[[#This Row],[Duration]]&lt;=240,"Long",TRUE,"Seasons")</f>
        <v>Medium</v>
      </c>
      <c r="P1650" s="3" t="s">
        <v>269</v>
      </c>
    </row>
    <row r="1651" spans="1:16" ht="42">
      <c r="A1651" s="2" t="s">
        <v>7370</v>
      </c>
      <c r="B1651" s="2" t="s">
        <v>0</v>
      </c>
      <c r="C1651" s="3" t="s">
        <v>7371</v>
      </c>
      <c r="D1651" s="3" t="s">
        <v>7372</v>
      </c>
      <c r="E1651" s="3" t="s">
        <v>7373</v>
      </c>
      <c r="F1651" s="3" t="s">
        <v>13</v>
      </c>
      <c r="G1651" s="7" t="s">
        <v>7369</v>
      </c>
      <c r="H1651" s="4">
        <v>2021</v>
      </c>
      <c r="I1651" s="2">
        <v>2019</v>
      </c>
      <c r="J1651" s="2">
        <f ca="1">YEAR(TODAY())-Table1[[#This Row],[Release_year]]</f>
        <v>7</v>
      </c>
      <c r="K1651" s="2" t="s">
        <v>29</v>
      </c>
      <c r="L1651" s="2" t="str">
        <f>_xlfn.XLOOKUP(Table1[[#This Row],[Rating]],Ratings!A$2:A$15,Ratings!B$2:B$15)</f>
        <v>Teen</v>
      </c>
      <c r="M1651" s="2" t="str">
        <f>_xlfn.XLOOKUP(Table1[[#This Row],[Rating Category]],Recommendation!A$2:A$6,Recommendation!B$2:B$6)</f>
        <v>Guidance</v>
      </c>
      <c r="N1651" s="2">
        <v>132</v>
      </c>
      <c r="O1651" s="2" t="str" cm="1">
        <f t="array" ref="O1651">_xlfn.IFS(Table1[[#This Row],[Duration]]&lt;90,"Short",Table1[[#This Row],[Duration]]&lt;180,"Medium",Table1[[#This Row],[Duration]]&lt;=240,"Long",TRUE,"Seasons")</f>
        <v>Medium</v>
      </c>
      <c r="P1651" s="3" t="s">
        <v>192</v>
      </c>
    </row>
    <row r="1652" spans="1:16" ht="28">
      <c r="A1652" s="2" t="s">
        <v>7374</v>
      </c>
      <c r="B1652" s="2" t="s">
        <v>0</v>
      </c>
      <c r="C1652" s="3" t="s">
        <v>7375</v>
      </c>
      <c r="D1652" s="3" t="s">
        <v>7376</v>
      </c>
      <c r="E1652" s="3" t="s">
        <v>7376</v>
      </c>
      <c r="F1652" s="3" t="s">
        <v>1</v>
      </c>
      <c r="G1652" s="7" t="s">
        <v>7369</v>
      </c>
      <c r="H1652" s="4">
        <v>2021</v>
      </c>
      <c r="I1652" s="2">
        <v>2020</v>
      </c>
      <c r="J1652" s="2">
        <f ca="1">YEAR(TODAY())-Table1[[#This Row],[Release_year]]</f>
        <v>6</v>
      </c>
      <c r="K1652" s="2" t="s">
        <v>29</v>
      </c>
      <c r="L1652" s="2" t="str">
        <f>_xlfn.XLOOKUP(Table1[[#This Row],[Rating]],Ratings!A$2:A$15,Ratings!B$2:B$15)</f>
        <v>Teen</v>
      </c>
      <c r="M1652" s="2" t="str">
        <f>_xlfn.XLOOKUP(Table1[[#This Row],[Rating Category]],Recommendation!A$2:A$6,Recommendation!B$2:B$6)</f>
        <v>Guidance</v>
      </c>
      <c r="N1652" s="2">
        <v>17</v>
      </c>
      <c r="O1652" s="2" t="str" cm="1">
        <f t="array" ref="O1652">_xlfn.IFS(Table1[[#This Row],[Duration]]&lt;90,"Short",Table1[[#This Row],[Duration]]&lt;180,"Medium",Table1[[#This Row],[Duration]]&lt;=240,"Long",TRUE,"Seasons")</f>
        <v>Short</v>
      </c>
      <c r="P1652" s="3" t="s">
        <v>517</v>
      </c>
    </row>
    <row r="1653" spans="1:16" ht="42">
      <c r="A1653" s="2" t="s">
        <v>7377</v>
      </c>
      <c r="B1653" s="2" t="s">
        <v>0</v>
      </c>
      <c r="C1653" s="3" t="s">
        <v>7378</v>
      </c>
      <c r="D1653" s="3" t="s">
        <v>1034</v>
      </c>
      <c r="E1653" s="3" t="s">
        <v>7379</v>
      </c>
      <c r="F1653" s="3" t="s">
        <v>7380</v>
      </c>
      <c r="G1653" s="7" t="s">
        <v>7381</v>
      </c>
      <c r="H1653" s="4">
        <v>2021</v>
      </c>
      <c r="I1653" s="2">
        <v>2013</v>
      </c>
      <c r="J1653" s="2">
        <f ca="1">YEAR(TODAY())-Table1[[#This Row],[Release_year]]</f>
        <v>13</v>
      </c>
      <c r="K1653" s="2" t="s">
        <v>124</v>
      </c>
      <c r="L1653" s="2" t="str">
        <f>_xlfn.XLOOKUP(Table1[[#This Row],[Rating]],Ratings!A$2:A$15,Ratings!B$2:B$15)</f>
        <v>Adult</v>
      </c>
      <c r="M1653" s="2" t="str">
        <f>_xlfn.XLOOKUP(Table1[[#This Row],[Rating Category]],Recommendation!A$2:A$6,Recommendation!B$2:B$6)</f>
        <v>Restricted</v>
      </c>
      <c r="N1653" s="2">
        <v>91</v>
      </c>
      <c r="O1653" s="2" t="str" cm="1">
        <f t="array" ref="O1653">_xlfn.IFS(Table1[[#This Row],[Duration]]&lt;90,"Short",Table1[[#This Row],[Duration]]&lt;180,"Medium",Table1[[#This Row],[Duration]]&lt;=240,"Long",TRUE,"Seasons")</f>
        <v>Medium</v>
      </c>
      <c r="P1653" s="3" t="s">
        <v>517</v>
      </c>
    </row>
    <row r="1654" spans="1:16" ht="28">
      <c r="A1654" s="2" t="s">
        <v>7382</v>
      </c>
      <c r="B1654" s="2" t="s">
        <v>0</v>
      </c>
      <c r="C1654" s="3" t="s">
        <v>7383</v>
      </c>
      <c r="D1654" s="3" t="s">
        <v>7384</v>
      </c>
      <c r="E1654" s="3" t="s">
        <v>7385</v>
      </c>
      <c r="F1654" s="3" t="s">
        <v>1</v>
      </c>
      <c r="G1654" s="7" t="s">
        <v>7386</v>
      </c>
      <c r="H1654" s="4">
        <v>2021</v>
      </c>
      <c r="I1654" s="2">
        <v>2020</v>
      </c>
      <c r="J1654" s="2">
        <f ca="1">YEAR(TODAY())-Table1[[#This Row],[Release_year]]</f>
        <v>6</v>
      </c>
      <c r="K1654" s="2" t="s">
        <v>7</v>
      </c>
      <c r="L1654" s="2" t="str">
        <f>_xlfn.XLOOKUP(Table1[[#This Row],[Rating]],Ratings!A$2:A$15,Ratings!B$2:B$15)</f>
        <v>Adult</v>
      </c>
      <c r="M1654" s="2" t="str">
        <f>_xlfn.XLOOKUP(Table1[[#This Row],[Rating Category]],Recommendation!A$2:A$6,Recommendation!B$2:B$6)</f>
        <v>Restricted</v>
      </c>
      <c r="N1654" s="2">
        <v>121</v>
      </c>
      <c r="O1654" s="2" t="str" cm="1">
        <f t="array" ref="O1654">_xlfn.IFS(Table1[[#This Row],[Duration]]&lt;90,"Short",Table1[[#This Row],[Duration]]&lt;180,"Medium",Table1[[#This Row],[Duration]]&lt;=240,"Long",TRUE,"Seasons")</f>
        <v>Medium</v>
      </c>
      <c r="P1654" s="3" t="s">
        <v>131</v>
      </c>
    </row>
    <row r="1655" spans="1:16" ht="56">
      <c r="A1655" s="2" t="s">
        <v>7387</v>
      </c>
      <c r="B1655" s="2" t="s">
        <v>0</v>
      </c>
      <c r="C1655" s="3" t="s">
        <v>7388</v>
      </c>
      <c r="D1655" s="3" t="s">
        <v>7389</v>
      </c>
      <c r="E1655" s="3" t="s">
        <v>7390</v>
      </c>
      <c r="F1655" s="3" t="s">
        <v>1</v>
      </c>
      <c r="G1655" s="7" t="s">
        <v>7391</v>
      </c>
      <c r="H1655" s="4">
        <v>2021</v>
      </c>
      <c r="I1655" s="2">
        <v>2019</v>
      </c>
      <c r="J1655" s="2">
        <f ca="1">YEAR(TODAY())-Table1[[#This Row],[Release_year]]</f>
        <v>7</v>
      </c>
      <c r="K1655" s="2" t="s">
        <v>29</v>
      </c>
      <c r="L1655" s="2" t="str">
        <f>_xlfn.XLOOKUP(Table1[[#This Row],[Rating]],Ratings!A$2:A$15,Ratings!B$2:B$15)</f>
        <v>Teen</v>
      </c>
      <c r="M1655" s="2" t="str">
        <f>_xlfn.XLOOKUP(Table1[[#This Row],[Rating Category]],Recommendation!A$2:A$6,Recommendation!B$2:B$6)</f>
        <v>Guidance</v>
      </c>
      <c r="N1655" s="2">
        <v>78</v>
      </c>
      <c r="O1655" s="2" t="str" cm="1">
        <f t="array" ref="O1655">_xlfn.IFS(Table1[[#This Row],[Duration]]&lt;90,"Short",Table1[[#This Row],[Duration]]&lt;180,"Medium",Table1[[#This Row],[Duration]]&lt;=240,"Long",TRUE,"Seasons")</f>
        <v>Short</v>
      </c>
      <c r="P1655" s="3" t="s">
        <v>617</v>
      </c>
    </row>
    <row r="1656" spans="1:16" ht="42">
      <c r="A1656" s="2" t="s">
        <v>7392</v>
      </c>
      <c r="B1656" s="2" t="s">
        <v>0</v>
      </c>
      <c r="C1656" s="3" t="s">
        <v>7393</v>
      </c>
      <c r="D1656" s="3" t="s">
        <v>7394</v>
      </c>
      <c r="E1656" s="3" t="s">
        <v>7395</v>
      </c>
      <c r="F1656" s="3" t="s">
        <v>7396</v>
      </c>
      <c r="G1656" s="7" t="s">
        <v>7391</v>
      </c>
      <c r="H1656" s="4">
        <v>2021</v>
      </c>
      <c r="I1656" s="2">
        <v>2011</v>
      </c>
      <c r="J1656" s="2">
        <f ca="1">YEAR(TODAY())-Table1[[#This Row],[Release_year]]</f>
        <v>15</v>
      </c>
      <c r="K1656" s="2" t="s">
        <v>16</v>
      </c>
      <c r="L1656" s="2" t="str">
        <f>_xlfn.XLOOKUP(Table1[[#This Row],[Rating]],Ratings!A$2:A$15,Ratings!B$2:B$15)</f>
        <v>Family</v>
      </c>
      <c r="M1656" s="2" t="str">
        <f>_xlfn.XLOOKUP(Table1[[#This Row],[Rating Category]],Recommendation!A$2:A$6,Recommendation!B$2:B$6)</f>
        <v>Guidance</v>
      </c>
      <c r="N1656" s="2">
        <v>95</v>
      </c>
      <c r="O1656" s="2" t="str" cm="1">
        <f t="array" ref="O1656">_xlfn.IFS(Table1[[#This Row],[Duration]]&lt;90,"Short",Table1[[#This Row],[Duration]]&lt;180,"Medium",Table1[[#This Row],[Duration]]&lt;=240,"Long",TRUE,"Seasons")</f>
        <v>Medium</v>
      </c>
      <c r="P1656" s="3" t="s">
        <v>46</v>
      </c>
    </row>
    <row r="1657" spans="1:16" ht="56">
      <c r="A1657" s="2" t="s">
        <v>7397</v>
      </c>
      <c r="B1657" s="2" t="s">
        <v>0</v>
      </c>
      <c r="C1657" s="3" t="s">
        <v>7398</v>
      </c>
      <c r="D1657" s="3" t="s">
        <v>7399</v>
      </c>
      <c r="E1657" s="3" t="s">
        <v>7400</v>
      </c>
      <c r="F1657" s="3" t="s">
        <v>1</v>
      </c>
      <c r="G1657" s="7" t="s">
        <v>7391</v>
      </c>
      <c r="H1657" s="4">
        <v>2021</v>
      </c>
      <c r="I1657" s="2">
        <v>2019</v>
      </c>
      <c r="J1657" s="2">
        <f ca="1">YEAR(TODAY())-Table1[[#This Row],[Release_year]]</f>
        <v>7</v>
      </c>
      <c r="K1657" s="2" t="s">
        <v>7</v>
      </c>
      <c r="L1657" s="2" t="str">
        <f>_xlfn.XLOOKUP(Table1[[#This Row],[Rating]],Ratings!A$2:A$15,Ratings!B$2:B$15)</f>
        <v>Adult</v>
      </c>
      <c r="M1657" s="2" t="str">
        <f>_xlfn.XLOOKUP(Table1[[#This Row],[Rating Category]],Recommendation!A$2:A$6,Recommendation!B$2:B$6)</f>
        <v>Restricted</v>
      </c>
      <c r="N1657" s="2">
        <v>86</v>
      </c>
      <c r="O1657" s="2" t="str" cm="1">
        <f t="array" ref="O1657">_xlfn.IFS(Table1[[#This Row],[Duration]]&lt;90,"Short",Table1[[#This Row],[Duration]]&lt;180,"Medium",Table1[[#This Row],[Duration]]&lt;=240,"Long",TRUE,"Seasons")</f>
        <v>Short</v>
      </c>
      <c r="P1657" s="3" t="s">
        <v>517</v>
      </c>
    </row>
    <row r="1658" spans="1:16" ht="56">
      <c r="A1658" s="2" t="s">
        <v>7401</v>
      </c>
      <c r="B1658" s="2" t="s">
        <v>0</v>
      </c>
      <c r="C1658" s="3" t="s">
        <v>7402</v>
      </c>
      <c r="D1658" s="3" t="s">
        <v>7403</v>
      </c>
      <c r="E1658" s="3" t="s">
        <v>7404</v>
      </c>
      <c r="F1658" s="3" t="s">
        <v>7405</v>
      </c>
      <c r="G1658" s="7" t="s">
        <v>7391</v>
      </c>
      <c r="H1658" s="4">
        <v>2021</v>
      </c>
      <c r="I1658" s="2">
        <v>2015</v>
      </c>
      <c r="J1658" s="2">
        <f ca="1">YEAR(TODAY())-Table1[[#This Row],[Release_year]]</f>
        <v>11</v>
      </c>
      <c r="K1658" s="2" t="s">
        <v>124</v>
      </c>
      <c r="L1658" s="2" t="str">
        <f>_xlfn.XLOOKUP(Table1[[#This Row],[Rating]],Ratings!A$2:A$15,Ratings!B$2:B$15)</f>
        <v>Adult</v>
      </c>
      <c r="M1658" s="2" t="str">
        <f>_xlfn.XLOOKUP(Table1[[#This Row],[Rating Category]],Recommendation!A$2:A$6,Recommendation!B$2:B$6)</f>
        <v>Restricted</v>
      </c>
      <c r="N1658" s="2">
        <v>132</v>
      </c>
      <c r="O1658" s="2" t="str" cm="1">
        <f t="array" ref="O1658">_xlfn.IFS(Table1[[#This Row],[Duration]]&lt;90,"Short",Table1[[#This Row],[Duration]]&lt;180,"Medium",Table1[[#This Row],[Duration]]&lt;=240,"Long",TRUE,"Seasons")</f>
        <v>Medium</v>
      </c>
      <c r="P1658" s="3" t="s">
        <v>89</v>
      </c>
    </row>
    <row r="1659" spans="1:16" ht="56">
      <c r="A1659" s="2" t="s">
        <v>7406</v>
      </c>
      <c r="B1659" s="2" t="s">
        <v>0</v>
      </c>
      <c r="C1659" s="3" t="s">
        <v>7407</v>
      </c>
      <c r="D1659" s="3" t="s">
        <v>7408</v>
      </c>
      <c r="E1659" s="3" t="s">
        <v>7409</v>
      </c>
      <c r="F1659" s="3" t="s">
        <v>139</v>
      </c>
      <c r="G1659" s="7" t="s">
        <v>7391</v>
      </c>
      <c r="H1659" s="4">
        <v>2021</v>
      </c>
      <c r="I1659" s="2">
        <v>2019</v>
      </c>
      <c r="J1659" s="2">
        <f ca="1">YEAR(TODAY())-Table1[[#This Row],[Release_year]]</f>
        <v>7</v>
      </c>
      <c r="K1659" s="2" t="s">
        <v>29</v>
      </c>
      <c r="L1659" s="2" t="str">
        <f>_xlfn.XLOOKUP(Table1[[#This Row],[Rating]],Ratings!A$2:A$15,Ratings!B$2:B$15)</f>
        <v>Teen</v>
      </c>
      <c r="M1659" s="2" t="str">
        <f>_xlfn.XLOOKUP(Table1[[#This Row],[Rating Category]],Recommendation!A$2:A$6,Recommendation!B$2:B$6)</f>
        <v>Guidance</v>
      </c>
      <c r="N1659" s="2">
        <v>107</v>
      </c>
      <c r="O1659" s="2" t="str" cm="1">
        <f t="array" ref="O1659">_xlfn.IFS(Table1[[#This Row],[Duration]]&lt;90,"Short",Table1[[#This Row],[Duration]]&lt;180,"Medium",Table1[[#This Row],[Duration]]&lt;=240,"Long",TRUE,"Seasons")</f>
        <v>Medium</v>
      </c>
      <c r="P1659" s="3" t="s">
        <v>689</v>
      </c>
    </row>
    <row r="1660" spans="1:16" ht="56">
      <c r="A1660" s="2" t="s">
        <v>7410</v>
      </c>
      <c r="B1660" s="2" t="s">
        <v>0</v>
      </c>
      <c r="C1660" s="3" t="s">
        <v>7411</v>
      </c>
      <c r="D1660" s="3" t="s">
        <v>7412</v>
      </c>
      <c r="E1660" s="3" t="s">
        <v>7413</v>
      </c>
      <c r="F1660" s="3" t="s">
        <v>223</v>
      </c>
      <c r="G1660" s="7" t="s">
        <v>7391</v>
      </c>
      <c r="H1660" s="4">
        <v>2021</v>
      </c>
      <c r="I1660" s="2">
        <v>2015</v>
      </c>
      <c r="J1660" s="2">
        <f ca="1">YEAR(TODAY())-Table1[[#This Row],[Release_year]]</f>
        <v>11</v>
      </c>
      <c r="K1660" s="2" t="s">
        <v>124</v>
      </c>
      <c r="L1660" s="2" t="str">
        <f>_xlfn.XLOOKUP(Table1[[#This Row],[Rating]],Ratings!A$2:A$15,Ratings!B$2:B$15)</f>
        <v>Adult</v>
      </c>
      <c r="M1660" s="2" t="str">
        <f>_xlfn.XLOOKUP(Table1[[#This Row],[Rating Category]],Recommendation!A$2:A$6,Recommendation!B$2:B$6)</f>
        <v>Restricted</v>
      </c>
      <c r="N1660" s="2">
        <v>122</v>
      </c>
      <c r="O1660" s="2" t="str" cm="1">
        <f t="array" ref="O1660">_xlfn.IFS(Table1[[#This Row],[Duration]]&lt;90,"Short",Table1[[#This Row],[Duration]]&lt;180,"Medium",Table1[[#This Row],[Duration]]&lt;=240,"Long",TRUE,"Seasons")</f>
        <v>Medium</v>
      </c>
      <c r="P1660" s="3" t="s">
        <v>251</v>
      </c>
    </row>
    <row r="1661" spans="1:16" ht="70">
      <c r="A1661" s="2" t="s">
        <v>7414</v>
      </c>
      <c r="B1661" s="2" t="s">
        <v>0</v>
      </c>
      <c r="C1661" s="3" t="s">
        <v>7415</v>
      </c>
      <c r="D1661" s="3" t="s">
        <v>7416</v>
      </c>
      <c r="E1661" s="3" t="s">
        <v>7417</v>
      </c>
      <c r="F1661" s="3" t="s">
        <v>13</v>
      </c>
      <c r="G1661" s="7" t="s">
        <v>7418</v>
      </c>
      <c r="H1661" s="4">
        <v>2021</v>
      </c>
      <c r="I1661" s="2">
        <v>2018</v>
      </c>
      <c r="J1661" s="2">
        <f ca="1">YEAR(TODAY())-Table1[[#This Row],[Release_year]]</f>
        <v>8</v>
      </c>
      <c r="K1661" s="2" t="s">
        <v>29</v>
      </c>
      <c r="L1661" s="2" t="str">
        <f>_xlfn.XLOOKUP(Table1[[#This Row],[Rating]],Ratings!A$2:A$15,Ratings!B$2:B$15)</f>
        <v>Teen</v>
      </c>
      <c r="M1661" s="2" t="str">
        <f>_xlfn.XLOOKUP(Table1[[#This Row],[Rating Category]],Recommendation!A$2:A$6,Recommendation!B$2:B$6)</f>
        <v>Guidance</v>
      </c>
      <c r="N1661" s="2">
        <v>95</v>
      </c>
      <c r="O1661" s="2" t="str" cm="1">
        <f t="array" ref="O1661">_xlfn.IFS(Table1[[#This Row],[Duration]]&lt;90,"Short",Table1[[#This Row],[Duration]]&lt;180,"Medium",Table1[[#This Row],[Duration]]&lt;=240,"Long",TRUE,"Seasons")</f>
        <v>Medium</v>
      </c>
      <c r="P1661" s="3" t="s">
        <v>23</v>
      </c>
    </row>
    <row r="1662" spans="1:16" ht="42">
      <c r="A1662" s="2" t="s">
        <v>7419</v>
      </c>
      <c r="B1662" s="2" t="s">
        <v>0</v>
      </c>
      <c r="C1662" s="3" t="s">
        <v>7420</v>
      </c>
      <c r="D1662" s="3" t="s">
        <v>7421</v>
      </c>
      <c r="E1662" s="3" t="s">
        <v>7422</v>
      </c>
      <c r="F1662" s="3" t="s">
        <v>7423</v>
      </c>
      <c r="G1662" s="7" t="s">
        <v>7418</v>
      </c>
      <c r="H1662" s="4">
        <v>2021</v>
      </c>
      <c r="I1662" s="2">
        <v>2019</v>
      </c>
      <c r="J1662" s="2">
        <f ca="1">YEAR(TODAY())-Table1[[#This Row],[Release_year]]</f>
        <v>7</v>
      </c>
      <c r="K1662" s="2" t="s">
        <v>7</v>
      </c>
      <c r="L1662" s="2" t="str">
        <f>_xlfn.XLOOKUP(Table1[[#This Row],[Rating]],Ratings!A$2:A$15,Ratings!B$2:B$15)</f>
        <v>Adult</v>
      </c>
      <c r="M1662" s="2" t="str">
        <f>_xlfn.XLOOKUP(Table1[[#This Row],[Rating Category]],Recommendation!A$2:A$6,Recommendation!B$2:B$6)</f>
        <v>Restricted</v>
      </c>
      <c r="N1662" s="2">
        <v>108</v>
      </c>
      <c r="O1662" s="2" t="str" cm="1">
        <f t="array" ref="O1662">_xlfn.IFS(Table1[[#This Row],[Duration]]&lt;90,"Short",Table1[[#This Row],[Duration]]&lt;180,"Medium",Table1[[#This Row],[Duration]]&lt;=240,"Long",TRUE,"Seasons")</f>
        <v>Medium</v>
      </c>
      <c r="P1662" s="3" t="s">
        <v>89</v>
      </c>
    </row>
    <row r="1663" spans="1:16" ht="56">
      <c r="A1663" s="2" t="s">
        <v>7424</v>
      </c>
      <c r="B1663" s="2" t="s">
        <v>0</v>
      </c>
      <c r="C1663" s="3" t="s">
        <v>7425</v>
      </c>
      <c r="D1663" s="3" t="s">
        <v>7426</v>
      </c>
      <c r="E1663" s="3" t="s">
        <v>7427</v>
      </c>
      <c r="F1663" s="3" t="s">
        <v>1951</v>
      </c>
      <c r="G1663" s="7" t="s">
        <v>7418</v>
      </c>
      <c r="H1663" s="4">
        <v>2021</v>
      </c>
      <c r="I1663" s="2">
        <v>2017</v>
      </c>
      <c r="J1663" s="2">
        <f ca="1">YEAR(TODAY())-Table1[[#This Row],[Release_year]]</f>
        <v>9</v>
      </c>
      <c r="K1663" s="2" t="s">
        <v>124</v>
      </c>
      <c r="L1663" s="2" t="str">
        <f>_xlfn.XLOOKUP(Table1[[#This Row],[Rating]],Ratings!A$2:A$15,Ratings!B$2:B$15)</f>
        <v>Adult</v>
      </c>
      <c r="M1663" s="2" t="str">
        <f>_xlfn.XLOOKUP(Table1[[#This Row],[Rating Category]],Recommendation!A$2:A$6,Recommendation!B$2:B$6)</f>
        <v>Restricted</v>
      </c>
      <c r="N1663" s="2">
        <v>99</v>
      </c>
      <c r="O1663" s="2" t="str" cm="1">
        <f t="array" ref="O1663">_xlfn.IFS(Table1[[#This Row],[Duration]]&lt;90,"Short",Table1[[#This Row],[Duration]]&lt;180,"Medium",Table1[[#This Row],[Duration]]&lt;=240,"Long",TRUE,"Seasons")</f>
        <v>Medium</v>
      </c>
      <c r="P1663" s="3" t="s">
        <v>6223</v>
      </c>
    </row>
    <row r="1664" spans="1:16" ht="42">
      <c r="A1664" s="2" t="s">
        <v>7428</v>
      </c>
      <c r="B1664" s="2" t="s">
        <v>0</v>
      </c>
      <c r="C1664" s="3" t="s">
        <v>7429</v>
      </c>
      <c r="D1664" s="3" t="s">
        <v>7430</v>
      </c>
      <c r="E1664" s="3" t="s">
        <v>7431</v>
      </c>
      <c r="F1664" s="3" t="s">
        <v>1</v>
      </c>
      <c r="G1664" s="7" t="s">
        <v>7418</v>
      </c>
      <c r="H1664" s="4">
        <v>2021</v>
      </c>
      <c r="I1664" s="2">
        <v>2019</v>
      </c>
      <c r="J1664" s="2">
        <f ca="1">YEAR(TODAY())-Table1[[#This Row],[Release_year]]</f>
        <v>7</v>
      </c>
      <c r="K1664" s="2" t="s">
        <v>7</v>
      </c>
      <c r="L1664" s="2" t="str">
        <f>_xlfn.XLOOKUP(Table1[[#This Row],[Rating]],Ratings!A$2:A$15,Ratings!B$2:B$15)</f>
        <v>Adult</v>
      </c>
      <c r="M1664" s="2" t="str">
        <f>_xlfn.XLOOKUP(Table1[[#This Row],[Rating Category]],Recommendation!A$2:A$6,Recommendation!B$2:B$6)</f>
        <v>Restricted</v>
      </c>
      <c r="N1664" s="2">
        <v>103</v>
      </c>
      <c r="O1664" s="2" t="str" cm="1">
        <f t="array" ref="O1664">_xlfn.IFS(Table1[[#This Row],[Duration]]&lt;90,"Short",Table1[[#This Row],[Duration]]&lt;180,"Medium",Table1[[#This Row],[Duration]]&lt;=240,"Long",TRUE,"Seasons")</f>
        <v>Medium</v>
      </c>
      <c r="P1664" s="3" t="s">
        <v>7432</v>
      </c>
    </row>
    <row r="1665" spans="1:16" ht="14">
      <c r="A1665" s="2" t="s">
        <v>7433</v>
      </c>
      <c r="B1665" s="2" t="s">
        <v>0</v>
      </c>
      <c r="C1665" s="3" t="s">
        <v>7434</v>
      </c>
      <c r="D1665" s="3" t="s">
        <v>7435</v>
      </c>
      <c r="E1665" s="3" t="s">
        <v>7436</v>
      </c>
      <c r="F1665" s="3" t="s">
        <v>1</v>
      </c>
      <c r="G1665" s="7" t="s">
        <v>7437</v>
      </c>
      <c r="H1665" s="4">
        <v>2021</v>
      </c>
      <c r="I1665" s="2">
        <v>2020</v>
      </c>
      <c r="J1665" s="2">
        <f ca="1">YEAR(TODAY())-Table1[[#This Row],[Release_year]]</f>
        <v>6</v>
      </c>
      <c r="K1665" s="2" t="s">
        <v>7</v>
      </c>
      <c r="L1665" s="2" t="str">
        <f>_xlfn.XLOOKUP(Table1[[#This Row],[Rating]],Ratings!A$2:A$15,Ratings!B$2:B$15)</f>
        <v>Adult</v>
      </c>
      <c r="M1665" s="2" t="str">
        <f>_xlfn.XLOOKUP(Table1[[#This Row],[Rating Category]],Recommendation!A$2:A$6,Recommendation!B$2:B$6)</f>
        <v>Restricted</v>
      </c>
      <c r="N1665" s="2">
        <v>66</v>
      </c>
      <c r="O1665" s="2" t="str" cm="1">
        <f t="array" ref="O1665">_xlfn.IFS(Table1[[#This Row],[Duration]]&lt;90,"Short",Table1[[#This Row],[Duration]]&lt;180,"Medium",Table1[[#This Row],[Duration]]&lt;=240,"Long",TRUE,"Seasons")</f>
        <v>Short</v>
      </c>
      <c r="P1665" s="3" t="s">
        <v>683</v>
      </c>
    </row>
    <row r="1666" spans="1:16" ht="70">
      <c r="A1666" s="2" t="s">
        <v>7438</v>
      </c>
      <c r="B1666" s="2" t="s">
        <v>0</v>
      </c>
      <c r="C1666" s="3" t="s">
        <v>7439</v>
      </c>
      <c r="D1666" s="3" t="s">
        <v>6470</v>
      </c>
      <c r="E1666" s="3" t="s">
        <v>7440</v>
      </c>
      <c r="F1666" s="3" t="s">
        <v>951</v>
      </c>
      <c r="G1666" s="7" t="s">
        <v>7437</v>
      </c>
      <c r="H1666" s="4">
        <v>2021</v>
      </c>
      <c r="I1666" s="2">
        <v>2019</v>
      </c>
      <c r="J1666" s="2">
        <f ca="1">YEAR(TODAY())-Table1[[#This Row],[Release_year]]</f>
        <v>7</v>
      </c>
      <c r="K1666" s="2" t="s">
        <v>7</v>
      </c>
      <c r="L1666" s="2" t="str">
        <f>_xlfn.XLOOKUP(Table1[[#This Row],[Rating]],Ratings!A$2:A$15,Ratings!B$2:B$15)</f>
        <v>Adult</v>
      </c>
      <c r="M1666" s="2" t="str">
        <f>_xlfn.XLOOKUP(Table1[[#This Row],[Rating Category]],Recommendation!A$2:A$6,Recommendation!B$2:B$6)</f>
        <v>Restricted</v>
      </c>
      <c r="N1666" s="2">
        <v>132</v>
      </c>
      <c r="O1666" s="2" t="str" cm="1">
        <f t="array" ref="O1666">_xlfn.IFS(Table1[[#This Row],[Duration]]&lt;90,"Short",Table1[[#This Row],[Duration]]&lt;180,"Medium",Table1[[#This Row],[Duration]]&lt;=240,"Long",TRUE,"Seasons")</f>
        <v>Medium</v>
      </c>
      <c r="P1666" s="3" t="s">
        <v>90</v>
      </c>
    </row>
    <row r="1667" spans="1:16" ht="42">
      <c r="A1667" s="2" t="s">
        <v>7442</v>
      </c>
      <c r="B1667" s="2" t="s">
        <v>0</v>
      </c>
      <c r="C1667" s="3" t="s">
        <v>7443</v>
      </c>
      <c r="D1667" s="3" t="s">
        <v>7444</v>
      </c>
      <c r="E1667" s="3" t="s">
        <v>7445</v>
      </c>
      <c r="F1667" s="3" t="s">
        <v>1</v>
      </c>
      <c r="G1667" s="7" t="s">
        <v>7446</v>
      </c>
      <c r="H1667" s="4">
        <v>2021</v>
      </c>
      <c r="I1667" s="2">
        <v>2018</v>
      </c>
      <c r="J1667" s="2">
        <f ca="1">YEAR(TODAY())-Table1[[#This Row],[Release_year]]</f>
        <v>8</v>
      </c>
      <c r="K1667" s="2" t="s">
        <v>29</v>
      </c>
      <c r="L1667" s="2" t="str">
        <f>_xlfn.XLOOKUP(Table1[[#This Row],[Rating]],Ratings!A$2:A$15,Ratings!B$2:B$15)</f>
        <v>Teen</v>
      </c>
      <c r="M1667" s="2" t="str">
        <f>_xlfn.XLOOKUP(Table1[[#This Row],[Rating Category]],Recommendation!A$2:A$6,Recommendation!B$2:B$6)</f>
        <v>Guidance</v>
      </c>
      <c r="N1667" s="2">
        <v>56</v>
      </c>
      <c r="O1667" s="2" t="str" cm="1">
        <f t="array" ref="O1667">_xlfn.IFS(Table1[[#This Row],[Duration]]&lt;90,"Short",Table1[[#This Row],[Duration]]&lt;180,"Medium",Table1[[#This Row],[Duration]]&lt;=240,"Long",TRUE,"Seasons")</f>
        <v>Short</v>
      </c>
      <c r="P1667" s="3" t="s">
        <v>3</v>
      </c>
    </row>
    <row r="1668" spans="1:16" ht="56">
      <c r="A1668" s="2" t="s">
        <v>7447</v>
      </c>
      <c r="B1668" s="2" t="s">
        <v>0</v>
      </c>
      <c r="C1668" s="3" t="s">
        <v>7448</v>
      </c>
      <c r="D1668" s="3" t="s">
        <v>7449</v>
      </c>
      <c r="E1668" s="3" t="s">
        <v>7450</v>
      </c>
      <c r="F1668" s="3" t="s">
        <v>13</v>
      </c>
      <c r="G1668" s="7" t="s">
        <v>7446</v>
      </c>
      <c r="H1668" s="4">
        <v>2021</v>
      </c>
      <c r="I1668" s="2">
        <v>2019</v>
      </c>
      <c r="J1668" s="2">
        <f ca="1">YEAR(TODAY())-Table1[[#This Row],[Release_year]]</f>
        <v>7</v>
      </c>
      <c r="K1668" s="2" t="s">
        <v>7</v>
      </c>
      <c r="L1668" s="2" t="str">
        <f>_xlfn.XLOOKUP(Table1[[#This Row],[Rating]],Ratings!A$2:A$15,Ratings!B$2:B$15)</f>
        <v>Adult</v>
      </c>
      <c r="M1668" s="2" t="str">
        <f>_xlfn.XLOOKUP(Table1[[#This Row],[Rating Category]],Recommendation!A$2:A$6,Recommendation!B$2:B$6)</f>
        <v>Restricted</v>
      </c>
      <c r="N1668" s="2">
        <v>128</v>
      </c>
      <c r="O1668" s="2" t="str" cm="1">
        <f t="array" ref="O1668">_xlfn.IFS(Table1[[#This Row],[Duration]]&lt;90,"Short",Table1[[#This Row],[Duration]]&lt;180,"Medium",Table1[[#This Row],[Duration]]&lt;=240,"Long",TRUE,"Seasons")</f>
        <v>Medium</v>
      </c>
      <c r="P1668" s="3" t="s">
        <v>192</v>
      </c>
    </row>
    <row r="1669" spans="1:16" ht="42">
      <c r="A1669" s="2" t="s">
        <v>7452</v>
      </c>
      <c r="B1669" s="2" t="s">
        <v>4</v>
      </c>
      <c r="C1669" s="3" t="s">
        <v>7453</v>
      </c>
      <c r="D1669" s="3" t="s">
        <v>5424</v>
      </c>
      <c r="E1669" s="3" t="s">
        <v>7454</v>
      </c>
      <c r="F1669" s="3" t="s">
        <v>13</v>
      </c>
      <c r="G1669" s="7" t="s">
        <v>7451</v>
      </c>
      <c r="H1669" s="4">
        <v>2021</v>
      </c>
      <c r="I1669" s="2">
        <v>2020</v>
      </c>
      <c r="J1669" s="2">
        <f ca="1">YEAR(TODAY())-Table1[[#This Row],[Release_year]]</f>
        <v>6</v>
      </c>
      <c r="K1669" s="2" t="s">
        <v>7</v>
      </c>
      <c r="L1669" s="2" t="str">
        <f>_xlfn.XLOOKUP(Table1[[#This Row],[Rating]],Ratings!A$2:A$15,Ratings!B$2:B$15)</f>
        <v>Adult</v>
      </c>
      <c r="M1669" s="2" t="str">
        <f>_xlfn.XLOOKUP(Table1[[#This Row],[Rating Category]],Recommendation!A$2:A$6,Recommendation!B$2:B$6)</f>
        <v>Restricted</v>
      </c>
      <c r="N1669" s="2" t="s">
        <v>11</v>
      </c>
      <c r="O1669" s="2" t="str" cm="1">
        <f t="array" ref="O1669">_xlfn.IFS(Table1[[#This Row],[Duration]]&lt;90,"Short",Table1[[#This Row],[Duration]]&lt;180,"Medium",Table1[[#This Row],[Duration]]&lt;=240,"Long",TRUE,"Seasons")</f>
        <v>Seasons</v>
      </c>
      <c r="P1669" s="3" t="s">
        <v>532</v>
      </c>
    </row>
    <row r="1670" spans="1:16" ht="56">
      <c r="A1670" s="2" t="s">
        <v>7455</v>
      </c>
      <c r="B1670" s="2" t="s">
        <v>0</v>
      </c>
      <c r="C1670" s="3" t="s">
        <v>7456</v>
      </c>
      <c r="D1670" s="3" t="s">
        <v>7457</v>
      </c>
      <c r="E1670" s="3" t="s">
        <v>7458</v>
      </c>
      <c r="F1670" s="3" t="s">
        <v>28</v>
      </c>
      <c r="G1670" s="7" t="s">
        <v>7451</v>
      </c>
      <c r="H1670" s="4">
        <v>2021</v>
      </c>
      <c r="I1670" s="2">
        <v>2014</v>
      </c>
      <c r="J1670" s="2">
        <f ca="1">YEAR(TODAY())-Table1[[#This Row],[Release_year]]</f>
        <v>12</v>
      </c>
      <c r="K1670" s="2" t="s">
        <v>124</v>
      </c>
      <c r="L1670" s="2" t="str">
        <f>_xlfn.XLOOKUP(Table1[[#This Row],[Rating]],Ratings!A$2:A$15,Ratings!B$2:B$15)</f>
        <v>Adult</v>
      </c>
      <c r="M1670" s="2" t="str">
        <f>_xlfn.XLOOKUP(Table1[[#This Row],[Rating Category]],Recommendation!A$2:A$6,Recommendation!B$2:B$6)</f>
        <v>Restricted</v>
      </c>
      <c r="N1670" s="2">
        <v>119</v>
      </c>
      <c r="O1670" s="2" t="str" cm="1">
        <f t="array" ref="O1670">_xlfn.IFS(Table1[[#This Row],[Duration]]&lt;90,"Short",Table1[[#This Row],[Duration]]&lt;180,"Medium",Table1[[#This Row],[Duration]]&lt;=240,"Long",TRUE,"Seasons")</f>
        <v>Medium</v>
      </c>
      <c r="P1670" s="3" t="s">
        <v>3420</v>
      </c>
    </row>
    <row r="1671" spans="1:16" ht="42">
      <c r="A1671" s="2" t="s">
        <v>7459</v>
      </c>
      <c r="B1671" s="2" t="s">
        <v>0</v>
      </c>
      <c r="C1671" s="3" t="s">
        <v>7460</v>
      </c>
      <c r="D1671" s="3" t="s">
        <v>1704</v>
      </c>
      <c r="E1671" s="3" t="s">
        <v>7461</v>
      </c>
      <c r="F1671" s="3" t="s">
        <v>1</v>
      </c>
      <c r="G1671" s="7" t="s">
        <v>7462</v>
      </c>
      <c r="H1671" s="4">
        <v>2021</v>
      </c>
      <c r="I1671" s="2">
        <v>2020</v>
      </c>
      <c r="J1671" s="2">
        <f ca="1">YEAR(TODAY())-Table1[[#This Row],[Release_year]]</f>
        <v>6</v>
      </c>
      <c r="K1671" s="2" t="s">
        <v>7</v>
      </c>
      <c r="L1671" s="2" t="str">
        <f>_xlfn.XLOOKUP(Table1[[#This Row],[Rating]],Ratings!A$2:A$15,Ratings!B$2:B$15)</f>
        <v>Adult</v>
      </c>
      <c r="M1671" s="2" t="str">
        <f>_xlfn.XLOOKUP(Table1[[#This Row],[Rating Category]],Recommendation!A$2:A$6,Recommendation!B$2:B$6)</f>
        <v>Restricted</v>
      </c>
      <c r="N1671" s="2">
        <v>97</v>
      </c>
      <c r="O1671" s="2" t="str" cm="1">
        <f t="array" ref="O1671">_xlfn.IFS(Table1[[#This Row],[Duration]]&lt;90,"Short",Table1[[#This Row],[Duration]]&lt;180,"Medium",Table1[[#This Row],[Duration]]&lt;=240,"Long",TRUE,"Seasons")</f>
        <v>Medium</v>
      </c>
      <c r="P1671" s="3" t="s">
        <v>328</v>
      </c>
    </row>
    <row r="1672" spans="1:16" ht="28">
      <c r="A1672" s="2" t="s">
        <v>7463</v>
      </c>
      <c r="B1672" s="2" t="s">
        <v>0</v>
      </c>
      <c r="C1672" s="3" t="s">
        <v>7464</v>
      </c>
      <c r="D1672" s="3" t="s">
        <v>7465</v>
      </c>
      <c r="E1672" s="3" t="s">
        <v>7466</v>
      </c>
      <c r="F1672" s="3" t="s">
        <v>1</v>
      </c>
      <c r="G1672" s="7" t="s">
        <v>7467</v>
      </c>
      <c r="H1672" s="4">
        <v>2021</v>
      </c>
      <c r="I1672" s="2">
        <v>2017</v>
      </c>
      <c r="J1672" s="2">
        <f ca="1">YEAR(TODAY())-Table1[[#This Row],[Release_year]]</f>
        <v>9</v>
      </c>
      <c r="K1672" s="2" t="s">
        <v>124</v>
      </c>
      <c r="L1672" s="2" t="str">
        <f>_xlfn.XLOOKUP(Table1[[#This Row],[Rating]],Ratings!A$2:A$15,Ratings!B$2:B$15)</f>
        <v>Adult</v>
      </c>
      <c r="M1672" s="2" t="str">
        <f>_xlfn.XLOOKUP(Table1[[#This Row],[Rating Category]],Recommendation!A$2:A$6,Recommendation!B$2:B$6)</f>
        <v>Restricted</v>
      </c>
      <c r="N1672" s="2">
        <v>92</v>
      </c>
      <c r="O1672" s="2" t="str" cm="1">
        <f t="array" ref="O1672">_xlfn.IFS(Table1[[#This Row],[Duration]]&lt;90,"Short",Table1[[#This Row],[Duration]]&lt;180,"Medium",Table1[[#This Row],[Duration]]&lt;=240,"Long",TRUE,"Seasons")</f>
        <v>Medium</v>
      </c>
      <c r="P1672" s="3" t="s">
        <v>517</v>
      </c>
    </row>
    <row r="1673" spans="1:16" ht="56">
      <c r="A1673" s="2" t="s">
        <v>7468</v>
      </c>
      <c r="B1673" s="2" t="s">
        <v>0</v>
      </c>
      <c r="C1673" s="3" t="s">
        <v>7469</v>
      </c>
      <c r="D1673" s="3" t="s">
        <v>7470</v>
      </c>
      <c r="E1673" s="3" t="s">
        <v>7471</v>
      </c>
      <c r="F1673" s="3" t="s">
        <v>248</v>
      </c>
      <c r="G1673" s="7" t="s">
        <v>7467</v>
      </c>
      <c r="H1673" s="4">
        <v>2021</v>
      </c>
      <c r="I1673" s="2">
        <v>2020</v>
      </c>
      <c r="J1673" s="2">
        <f ca="1">YEAR(TODAY())-Table1[[#This Row],[Release_year]]</f>
        <v>6</v>
      </c>
      <c r="K1673" s="2" t="s">
        <v>7</v>
      </c>
      <c r="L1673" s="2" t="str">
        <f>_xlfn.XLOOKUP(Table1[[#This Row],[Rating]],Ratings!A$2:A$15,Ratings!B$2:B$15)</f>
        <v>Adult</v>
      </c>
      <c r="M1673" s="2" t="str">
        <f>_xlfn.XLOOKUP(Table1[[#This Row],[Rating Category]],Recommendation!A$2:A$6,Recommendation!B$2:B$6)</f>
        <v>Restricted</v>
      </c>
      <c r="N1673" s="2">
        <v>102</v>
      </c>
      <c r="O1673" s="2" t="str" cm="1">
        <f t="array" ref="O1673">_xlfn.IFS(Table1[[#This Row],[Duration]]&lt;90,"Short",Table1[[#This Row],[Duration]]&lt;180,"Medium",Table1[[#This Row],[Duration]]&lt;=240,"Long",TRUE,"Seasons")</f>
        <v>Medium</v>
      </c>
      <c r="P1673" s="3" t="s">
        <v>192</v>
      </c>
    </row>
    <row r="1674" spans="1:16" ht="56">
      <c r="A1674" s="2" t="s">
        <v>7472</v>
      </c>
      <c r="B1674" s="2" t="s">
        <v>0</v>
      </c>
      <c r="C1674" s="3" t="s">
        <v>7473</v>
      </c>
      <c r="D1674" s="3" t="s">
        <v>7474</v>
      </c>
      <c r="E1674" s="3" t="s">
        <v>7475</v>
      </c>
      <c r="F1674" s="3" t="s">
        <v>50</v>
      </c>
      <c r="G1674" s="7" t="s">
        <v>7476</v>
      </c>
      <c r="H1674" s="4">
        <v>2021</v>
      </c>
      <c r="I1674" s="2">
        <v>2020</v>
      </c>
      <c r="J1674" s="2">
        <f ca="1">YEAR(TODAY())-Table1[[#This Row],[Release_year]]</f>
        <v>6</v>
      </c>
      <c r="K1674" s="2" t="s">
        <v>29</v>
      </c>
      <c r="L1674" s="2" t="str">
        <f>_xlfn.XLOOKUP(Table1[[#This Row],[Rating]],Ratings!A$2:A$15,Ratings!B$2:B$15)</f>
        <v>Teen</v>
      </c>
      <c r="M1674" s="2" t="str">
        <f>_xlfn.XLOOKUP(Table1[[#This Row],[Rating Category]],Recommendation!A$2:A$6,Recommendation!B$2:B$6)</f>
        <v>Guidance</v>
      </c>
      <c r="N1674" s="2">
        <v>90</v>
      </c>
      <c r="O1674" s="2" t="str" cm="1">
        <f t="array" ref="O1674">_xlfn.IFS(Table1[[#This Row],[Duration]]&lt;90,"Short",Table1[[#This Row],[Duration]]&lt;180,"Medium",Table1[[#This Row],[Duration]]&lt;=240,"Long",TRUE,"Seasons")</f>
        <v>Medium</v>
      </c>
      <c r="P1674" s="3" t="s">
        <v>63</v>
      </c>
    </row>
    <row r="1675" spans="1:16" ht="56">
      <c r="A1675" s="2" t="s">
        <v>7477</v>
      </c>
      <c r="B1675" s="2" t="s">
        <v>0</v>
      </c>
      <c r="C1675" s="3" t="s">
        <v>7478</v>
      </c>
      <c r="D1675" s="3" t="s">
        <v>6155</v>
      </c>
      <c r="E1675" s="3" t="s">
        <v>7479</v>
      </c>
      <c r="F1675" s="3" t="s">
        <v>13</v>
      </c>
      <c r="G1675" s="7" t="s">
        <v>7480</v>
      </c>
      <c r="H1675" s="4">
        <v>2021</v>
      </c>
      <c r="I1675" s="2">
        <v>2017</v>
      </c>
      <c r="J1675" s="2">
        <f ca="1">YEAR(TODAY())-Table1[[#This Row],[Release_year]]</f>
        <v>9</v>
      </c>
      <c r="K1675" s="2" t="s">
        <v>29</v>
      </c>
      <c r="L1675" s="2" t="str">
        <f>_xlfn.XLOOKUP(Table1[[#This Row],[Rating]],Ratings!A$2:A$15,Ratings!B$2:B$15)</f>
        <v>Teen</v>
      </c>
      <c r="M1675" s="2" t="str">
        <f>_xlfn.XLOOKUP(Table1[[#This Row],[Rating Category]],Recommendation!A$2:A$6,Recommendation!B$2:B$6)</f>
        <v>Guidance</v>
      </c>
      <c r="N1675" s="2">
        <v>129</v>
      </c>
      <c r="O1675" s="2" t="str" cm="1">
        <f t="array" ref="O1675">_xlfn.IFS(Table1[[#This Row],[Duration]]&lt;90,"Short",Table1[[#This Row],[Duration]]&lt;180,"Medium",Table1[[#This Row],[Duration]]&lt;=240,"Long",TRUE,"Seasons")</f>
        <v>Medium</v>
      </c>
      <c r="P1675" s="3" t="s">
        <v>218</v>
      </c>
    </row>
    <row r="1676" spans="1:16" ht="42">
      <c r="A1676" s="2" t="s">
        <v>7481</v>
      </c>
      <c r="B1676" s="2" t="s">
        <v>0</v>
      </c>
      <c r="C1676" s="3" t="s">
        <v>7482</v>
      </c>
      <c r="D1676" s="3" t="s">
        <v>7483</v>
      </c>
      <c r="E1676" s="3" t="s">
        <v>7484</v>
      </c>
      <c r="F1676" s="3" t="s">
        <v>7485</v>
      </c>
      <c r="G1676" s="7" t="s">
        <v>7486</v>
      </c>
      <c r="H1676" s="4">
        <v>2021</v>
      </c>
      <c r="I1676" s="2">
        <v>2018</v>
      </c>
      <c r="J1676" s="2">
        <f ca="1">YEAR(TODAY())-Table1[[#This Row],[Release_year]]</f>
        <v>8</v>
      </c>
      <c r="K1676" s="2" t="s">
        <v>29</v>
      </c>
      <c r="L1676" s="2" t="str">
        <f>_xlfn.XLOOKUP(Table1[[#This Row],[Rating]],Ratings!A$2:A$15,Ratings!B$2:B$15)</f>
        <v>Teen</v>
      </c>
      <c r="M1676" s="2" t="str">
        <f>_xlfn.XLOOKUP(Table1[[#This Row],[Rating Category]],Recommendation!A$2:A$6,Recommendation!B$2:B$6)</f>
        <v>Guidance</v>
      </c>
      <c r="N1676" s="2">
        <v>106</v>
      </c>
      <c r="O1676" s="2" t="str" cm="1">
        <f t="array" ref="O1676">_xlfn.IFS(Table1[[#This Row],[Duration]]&lt;90,"Short",Table1[[#This Row],[Duration]]&lt;180,"Medium",Table1[[#This Row],[Duration]]&lt;=240,"Long",TRUE,"Seasons")</f>
        <v>Medium</v>
      </c>
      <c r="P1676" s="3" t="s">
        <v>43</v>
      </c>
    </row>
    <row r="1677" spans="1:16" ht="56">
      <c r="A1677" s="2" t="s">
        <v>7487</v>
      </c>
      <c r="B1677" s="2" t="s">
        <v>0</v>
      </c>
      <c r="C1677" s="3" t="s">
        <v>7488</v>
      </c>
      <c r="D1677" s="3" t="s">
        <v>7489</v>
      </c>
      <c r="E1677" s="3" t="s">
        <v>7490</v>
      </c>
      <c r="F1677" s="3" t="s">
        <v>28</v>
      </c>
      <c r="G1677" s="7" t="s">
        <v>7486</v>
      </c>
      <c r="H1677" s="4">
        <v>2021</v>
      </c>
      <c r="I1677" s="2">
        <v>2014</v>
      </c>
      <c r="J1677" s="2">
        <f ca="1">YEAR(TODAY())-Table1[[#This Row],[Release_year]]</f>
        <v>12</v>
      </c>
      <c r="K1677" s="2" t="s">
        <v>45</v>
      </c>
      <c r="L1677" s="2" t="str">
        <f>_xlfn.XLOOKUP(Table1[[#This Row],[Rating]],Ratings!A$2:A$15,Ratings!B$2:B$15)</f>
        <v>Family</v>
      </c>
      <c r="M1677" s="2" t="str">
        <f>_xlfn.XLOOKUP(Table1[[#This Row],[Rating Category]],Recommendation!A$2:A$6,Recommendation!B$2:B$6)</f>
        <v>Guidance</v>
      </c>
      <c r="N1677" s="2">
        <v>105</v>
      </c>
      <c r="O1677" s="2" t="str" cm="1">
        <f t="array" ref="O1677">_xlfn.IFS(Table1[[#This Row],[Duration]]&lt;90,"Short",Table1[[#This Row],[Duration]]&lt;180,"Medium",Table1[[#This Row],[Duration]]&lt;=240,"Long",TRUE,"Seasons")</f>
        <v>Medium</v>
      </c>
      <c r="P1677" s="3" t="s">
        <v>56</v>
      </c>
    </row>
    <row r="1678" spans="1:16" ht="42">
      <c r="A1678" s="2" t="s">
        <v>7491</v>
      </c>
      <c r="B1678" s="2" t="s">
        <v>0</v>
      </c>
      <c r="C1678" s="3" t="s">
        <v>7492</v>
      </c>
      <c r="D1678" s="3" t="s">
        <v>7493</v>
      </c>
      <c r="E1678" s="3" t="s">
        <v>7494</v>
      </c>
      <c r="F1678" s="3" t="s">
        <v>1</v>
      </c>
      <c r="G1678" s="7" t="s">
        <v>7486</v>
      </c>
      <c r="H1678" s="4">
        <v>2021</v>
      </c>
      <c r="I1678" s="2">
        <v>2007</v>
      </c>
      <c r="J1678" s="2">
        <f ca="1">YEAR(TODAY())-Table1[[#This Row],[Release_year]]</f>
        <v>19</v>
      </c>
      <c r="K1678" s="2" t="s">
        <v>58</v>
      </c>
      <c r="L1678" s="2" t="str">
        <f>_xlfn.XLOOKUP(Table1[[#This Row],[Rating]],Ratings!A$2:A$15,Ratings!B$2:B$15)</f>
        <v>Kids</v>
      </c>
      <c r="M1678" s="2" t="str">
        <f>_xlfn.XLOOKUP(Table1[[#This Row],[Rating Category]],Recommendation!A$2:A$6,Recommendation!B$2:B$6)</f>
        <v>Safe</v>
      </c>
      <c r="N1678" s="2">
        <v>78</v>
      </c>
      <c r="O1678" s="2" t="str" cm="1">
        <f t="array" ref="O1678">_xlfn.IFS(Table1[[#This Row],[Duration]]&lt;90,"Short",Table1[[#This Row],[Duration]]&lt;180,"Medium",Table1[[#This Row],[Duration]]&lt;=240,"Long",TRUE,"Seasons")</f>
        <v>Short</v>
      </c>
      <c r="P1678" s="3" t="s">
        <v>46</v>
      </c>
    </row>
    <row r="1679" spans="1:16" ht="56">
      <c r="A1679" s="2" t="s">
        <v>7495</v>
      </c>
      <c r="B1679" s="2" t="s">
        <v>0</v>
      </c>
      <c r="C1679" s="3" t="s">
        <v>7496</v>
      </c>
      <c r="D1679" s="3" t="s">
        <v>7497</v>
      </c>
      <c r="E1679" s="3" t="s">
        <v>7498</v>
      </c>
      <c r="F1679" s="3" t="s">
        <v>3274</v>
      </c>
      <c r="G1679" s="7" t="s">
        <v>7486</v>
      </c>
      <c r="H1679" s="4">
        <v>2021</v>
      </c>
      <c r="I1679" s="2">
        <v>2008</v>
      </c>
      <c r="J1679" s="2">
        <f ca="1">YEAR(TODAY())-Table1[[#This Row],[Release_year]]</f>
        <v>18</v>
      </c>
      <c r="K1679" s="2" t="s">
        <v>87</v>
      </c>
      <c r="L1679" s="2" t="str">
        <f>_xlfn.XLOOKUP(Table1[[#This Row],[Rating]],Ratings!A$2:A$15,Ratings!B$2:B$15)</f>
        <v>Kids</v>
      </c>
      <c r="M1679" s="2" t="str">
        <f>_xlfn.XLOOKUP(Table1[[#This Row],[Rating Category]],Recommendation!A$2:A$6,Recommendation!B$2:B$6)</f>
        <v>Safe</v>
      </c>
      <c r="N1679" s="2">
        <v>79</v>
      </c>
      <c r="O1679" s="2" t="str" cm="1">
        <f t="array" ref="O1679">_xlfn.IFS(Table1[[#This Row],[Duration]]&lt;90,"Short",Table1[[#This Row],[Duration]]&lt;180,"Medium",Table1[[#This Row],[Duration]]&lt;=240,"Long",TRUE,"Seasons")</f>
        <v>Short</v>
      </c>
      <c r="P1679" s="3" t="s">
        <v>46</v>
      </c>
    </row>
    <row r="1680" spans="1:16" ht="70">
      <c r="A1680" s="2" t="s">
        <v>7499</v>
      </c>
      <c r="B1680" s="2" t="s">
        <v>0</v>
      </c>
      <c r="C1680" s="3" t="s">
        <v>7500</v>
      </c>
      <c r="D1680" s="3" t="s">
        <v>7501</v>
      </c>
      <c r="E1680" s="3" t="s">
        <v>7502</v>
      </c>
      <c r="F1680" s="3" t="s">
        <v>6907</v>
      </c>
      <c r="G1680" s="7" t="s">
        <v>7486</v>
      </c>
      <c r="H1680" s="4">
        <v>2021</v>
      </c>
      <c r="I1680" s="2">
        <v>2009</v>
      </c>
      <c r="J1680" s="2">
        <f ca="1">YEAR(TODAY())-Table1[[#This Row],[Release_year]]</f>
        <v>17</v>
      </c>
      <c r="K1680" s="2" t="s">
        <v>246</v>
      </c>
      <c r="L1680" s="2" t="str">
        <f>_xlfn.XLOOKUP(Table1[[#This Row],[Rating]],Ratings!A$2:A$15,Ratings!B$2:B$15)</f>
        <v>Family</v>
      </c>
      <c r="M1680" s="2" t="str">
        <f>_xlfn.XLOOKUP(Table1[[#This Row],[Rating Category]],Recommendation!A$2:A$6,Recommendation!B$2:B$6)</f>
        <v>Guidance</v>
      </c>
      <c r="N1680" s="2">
        <v>78</v>
      </c>
      <c r="O1680" s="2" t="str" cm="1">
        <f t="array" ref="O1680">_xlfn.IFS(Table1[[#This Row],[Duration]]&lt;90,"Short",Table1[[#This Row],[Duration]]&lt;180,"Medium",Table1[[#This Row],[Duration]]&lt;=240,"Long",TRUE,"Seasons")</f>
        <v>Short</v>
      </c>
      <c r="P1680" s="3" t="s">
        <v>46</v>
      </c>
    </row>
    <row r="1681" spans="1:16" ht="42">
      <c r="A1681" s="2" t="s">
        <v>7503</v>
      </c>
      <c r="B1681" s="2" t="s">
        <v>0</v>
      </c>
      <c r="C1681" s="3" t="s">
        <v>7504</v>
      </c>
      <c r="D1681" s="3" t="s">
        <v>5416</v>
      </c>
      <c r="E1681" s="3" t="s">
        <v>7505</v>
      </c>
      <c r="F1681" s="3" t="s">
        <v>13</v>
      </c>
      <c r="G1681" s="7" t="s">
        <v>7486</v>
      </c>
      <c r="H1681" s="4">
        <v>2021</v>
      </c>
      <c r="I1681" s="2">
        <v>2020</v>
      </c>
      <c r="J1681" s="2">
        <f ca="1">YEAR(TODAY())-Table1[[#This Row],[Release_year]]</f>
        <v>6</v>
      </c>
      <c r="K1681" s="2" t="s">
        <v>7</v>
      </c>
      <c r="L1681" s="2" t="str">
        <f>_xlfn.XLOOKUP(Table1[[#This Row],[Rating]],Ratings!A$2:A$15,Ratings!B$2:B$15)</f>
        <v>Adult</v>
      </c>
      <c r="M1681" s="2" t="str">
        <f>_xlfn.XLOOKUP(Table1[[#This Row],[Rating Category]],Recommendation!A$2:A$6,Recommendation!B$2:B$6)</f>
        <v>Restricted</v>
      </c>
      <c r="N1681" s="2">
        <v>145</v>
      </c>
      <c r="O1681" s="2" t="str" cm="1">
        <f t="array" ref="O1681">_xlfn.IFS(Table1[[#This Row],[Duration]]&lt;90,"Short",Table1[[#This Row],[Duration]]&lt;180,"Medium",Table1[[#This Row],[Duration]]&lt;=240,"Long",TRUE,"Seasons")</f>
        <v>Medium</v>
      </c>
      <c r="P1681" s="3" t="s">
        <v>622</v>
      </c>
    </row>
    <row r="1682" spans="1:16" ht="14">
      <c r="A1682" s="2" t="s">
        <v>7506</v>
      </c>
      <c r="B1682" s="2" t="s">
        <v>0</v>
      </c>
      <c r="C1682" s="3" t="s">
        <v>7507</v>
      </c>
      <c r="D1682" s="3" t="s">
        <v>1542</v>
      </c>
      <c r="E1682" s="3" t="s">
        <v>7508</v>
      </c>
      <c r="F1682" s="3" t="s">
        <v>1</v>
      </c>
      <c r="G1682" s="7" t="s">
        <v>7486</v>
      </c>
      <c r="H1682" s="4">
        <v>2021</v>
      </c>
      <c r="I1682" s="2">
        <v>2015</v>
      </c>
      <c r="J1682" s="2">
        <f ca="1">YEAR(TODAY())-Table1[[#This Row],[Release_year]]</f>
        <v>11</v>
      </c>
      <c r="K1682" s="2" t="s">
        <v>7</v>
      </c>
      <c r="L1682" s="2" t="str">
        <f>_xlfn.XLOOKUP(Table1[[#This Row],[Rating]],Ratings!A$2:A$15,Ratings!B$2:B$15)</f>
        <v>Adult</v>
      </c>
      <c r="M1682" s="2" t="str">
        <f>_xlfn.XLOOKUP(Table1[[#This Row],[Rating Category]],Recommendation!A$2:A$6,Recommendation!B$2:B$6)</f>
        <v>Restricted</v>
      </c>
      <c r="N1682" s="2">
        <v>71</v>
      </c>
      <c r="O1682" s="2" t="str" cm="1">
        <f t="array" ref="O1682">_xlfn.IFS(Table1[[#This Row],[Duration]]&lt;90,"Short",Table1[[#This Row],[Duration]]&lt;180,"Medium",Table1[[#This Row],[Duration]]&lt;=240,"Long",TRUE,"Seasons")</f>
        <v>Short</v>
      </c>
      <c r="P1682" s="3" t="s">
        <v>683</v>
      </c>
    </row>
    <row r="1683" spans="1:16" ht="56">
      <c r="A1683" s="2" t="s">
        <v>7509</v>
      </c>
      <c r="B1683" s="2" t="s">
        <v>0</v>
      </c>
      <c r="C1683" s="3" t="s">
        <v>7510</v>
      </c>
      <c r="D1683" s="3" t="s">
        <v>7511</v>
      </c>
      <c r="E1683" s="3" t="s">
        <v>7512</v>
      </c>
      <c r="F1683" s="3" t="s">
        <v>7513</v>
      </c>
      <c r="G1683" s="7" t="s">
        <v>7486</v>
      </c>
      <c r="H1683" s="4">
        <v>2021</v>
      </c>
      <c r="I1683" s="2">
        <v>2001</v>
      </c>
      <c r="J1683" s="2">
        <f ca="1">YEAR(TODAY())-Table1[[#This Row],[Release_year]]</f>
        <v>25</v>
      </c>
      <c r="K1683" s="2" t="s">
        <v>246</v>
      </c>
      <c r="L1683" s="2" t="str">
        <f>_xlfn.XLOOKUP(Table1[[#This Row],[Rating]],Ratings!A$2:A$15,Ratings!B$2:B$15)</f>
        <v>Family</v>
      </c>
      <c r="M1683" s="2" t="str">
        <f>_xlfn.XLOOKUP(Table1[[#This Row],[Rating Category]],Recommendation!A$2:A$6,Recommendation!B$2:B$6)</f>
        <v>Guidance</v>
      </c>
      <c r="N1683" s="2">
        <v>83</v>
      </c>
      <c r="O1683" s="2" t="str" cm="1">
        <f t="array" ref="O1683">_xlfn.IFS(Table1[[#This Row],[Duration]]&lt;90,"Short",Table1[[#This Row],[Duration]]&lt;180,"Medium",Table1[[#This Row],[Duration]]&lt;=240,"Long",TRUE,"Seasons")</f>
        <v>Short</v>
      </c>
      <c r="P1683" s="3" t="s">
        <v>821</v>
      </c>
    </row>
    <row r="1684" spans="1:16" ht="56">
      <c r="A1684" s="2" t="s">
        <v>7514</v>
      </c>
      <c r="B1684" s="2" t="s">
        <v>0</v>
      </c>
      <c r="C1684" s="3" t="s">
        <v>7515</v>
      </c>
      <c r="D1684" s="3" t="s">
        <v>2327</v>
      </c>
      <c r="E1684" s="3" t="s">
        <v>7516</v>
      </c>
      <c r="F1684" s="3" t="s">
        <v>4217</v>
      </c>
      <c r="G1684" s="7" t="s">
        <v>7486</v>
      </c>
      <c r="H1684" s="4">
        <v>2021</v>
      </c>
      <c r="I1684" s="2">
        <v>2006</v>
      </c>
      <c r="J1684" s="2">
        <f ca="1">YEAR(TODAY())-Table1[[#This Row],[Release_year]]</f>
        <v>20</v>
      </c>
      <c r="K1684" s="2" t="s">
        <v>124</v>
      </c>
      <c r="L1684" s="2" t="str">
        <f>_xlfn.XLOOKUP(Table1[[#This Row],[Rating]],Ratings!A$2:A$15,Ratings!B$2:B$15)</f>
        <v>Adult</v>
      </c>
      <c r="M1684" s="2" t="str">
        <f>_xlfn.XLOOKUP(Table1[[#This Row],[Rating Category]],Recommendation!A$2:A$6,Recommendation!B$2:B$6)</f>
        <v>Restricted</v>
      </c>
      <c r="N1684" s="2">
        <v>119</v>
      </c>
      <c r="O1684" s="2" t="str" cm="1">
        <f t="array" ref="O1684">_xlfn.IFS(Table1[[#This Row],[Duration]]&lt;90,"Short",Table1[[#This Row],[Duration]]&lt;180,"Medium",Table1[[#This Row],[Duration]]&lt;=240,"Long",TRUE,"Seasons")</f>
        <v>Medium</v>
      </c>
      <c r="P1684" s="3" t="s">
        <v>2121</v>
      </c>
    </row>
    <row r="1685" spans="1:16" ht="42">
      <c r="A1685" s="2" t="s">
        <v>7517</v>
      </c>
      <c r="B1685" s="2" t="s">
        <v>0</v>
      </c>
      <c r="C1685" s="3" t="s">
        <v>7518</v>
      </c>
      <c r="D1685" s="3" t="s">
        <v>7519</v>
      </c>
      <c r="E1685" s="3" t="s">
        <v>7520</v>
      </c>
      <c r="F1685" s="3" t="s">
        <v>139</v>
      </c>
      <c r="G1685" s="7" t="s">
        <v>7486</v>
      </c>
      <c r="H1685" s="4">
        <v>2021</v>
      </c>
      <c r="I1685" s="2">
        <v>2018</v>
      </c>
      <c r="J1685" s="2">
        <f ca="1">YEAR(TODAY())-Table1[[#This Row],[Release_year]]</f>
        <v>8</v>
      </c>
      <c r="K1685" s="2" t="s">
        <v>87</v>
      </c>
      <c r="L1685" s="2" t="str">
        <f>_xlfn.XLOOKUP(Table1[[#This Row],[Rating]],Ratings!A$2:A$15,Ratings!B$2:B$15)</f>
        <v>Kids</v>
      </c>
      <c r="M1685" s="2" t="str">
        <f>_xlfn.XLOOKUP(Table1[[#This Row],[Rating Category]],Recommendation!A$2:A$6,Recommendation!B$2:B$6)</f>
        <v>Safe</v>
      </c>
      <c r="N1685" s="2">
        <v>98</v>
      </c>
      <c r="O1685" s="2" t="str" cm="1">
        <f t="array" ref="O1685">_xlfn.IFS(Table1[[#This Row],[Duration]]&lt;90,"Short",Table1[[#This Row],[Duration]]&lt;180,"Medium",Table1[[#This Row],[Duration]]&lt;=240,"Long",TRUE,"Seasons")</f>
        <v>Medium</v>
      </c>
      <c r="P1685" s="3" t="s">
        <v>5792</v>
      </c>
    </row>
    <row r="1686" spans="1:16" ht="56">
      <c r="A1686" s="2" t="s">
        <v>7521</v>
      </c>
      <c r="B1686" s="2" t="s">
        <v>0</v>
      </c>
      <c r="C1686" s="3" t="s">
        <v>7522</v>
      </c>
      <c r="D1686" s="3" t="s">
        <v>7483</v>
      </c>
      <c r="E1686" s="3" t="s">
        <v>7523</v>
      </c>
      <c r="F1686" s="3" t="s">
        <v>1064</v>
      </c>
      <c r="G1686" s="7" t="s">
        <v>7486</v>
      </c>
      <c r="H1686" s="4">
        <v>2021</v>
      </c>
      <c r="I1686" s="2">
        <v>2017</v>
      </c>
      <c r="J1686" s="2">
        <f ca="1">YEAR(TODAY())-Table1[[#This Row],[Release_year]]</f>
        <v>9</v>
      </c>
      <c r="K1686" s="2" t="s">
        <v>7</v>
      </c>
      <c r="L1686" s="2" t="str">
        <f>_xlfn.XLOOKUP(Table1[[#This Row],[Rating]],Ratings!A$2:A$15,Ratings!B$2:B$15)</f>
        <v>Adult</v>
      </c>
      <c r="M1686" s="2" t="str">
        <f>_xlfn.XLOOKUP(Table1[[#This Row],[Rating Category]],Recommendation!A$2:A$6,Recommendation!B$2:B$6)</f>
        <v>Restricted</v>
      </c>
      <c r="N1686" s="2">
        <v>102</v>
      </c>
      <c r="O1686" s="2" t="str" cm="1">
        <f t="array" ref="O1686">_xlfn.IFS(Table1[[#This Row],[Duration]]&lt;90,"Short",Table1[[#This Row],[Duration]]&lt;180,"Medium",Table1[[#This Row],[Duration]]&lt;=240,"Long",TRUE,"Seasons")</f>
        <v>Medium</v>
      </c>
      <c r="P1686" s="3" t="s">
        <v>218</v>
      </c>
    </row>
    <row r="1687" spans="1:16" ht="42">
      <c r="A1687" s="2" t="s">
        <v>7524</v>
      </c>
      <c r="B1687" s="2" t="s">
        <v>0</v>
      </c>
      <c r="C1687" s="3" t="s">
        <v>7525</v>
      </c>
      <c r="D1687" s="3" t="s">
        <v>7526</v>
      </c>
      <c r="E1687" s="3" t="s">
        <v>7527</v>
      </c>
      <c r="F1687" s="3" t="s">
        <v>1</v>
      </c>
      <c r="G1687" s="7" t="s">
        <v>7486</v>
      </c>
      <c r="H1687" s="4">
        <v>2021</v>
      </c>
      <c r="I1687" s="2">
        <v>2009</v>
      </c>
      <c r="J1687" s="2">
        <f ca="1">YEAR(TODAY())-Table1[[#This Row],[Release_year]]</f>
        <v>17</v>
      </c>
      <c r="K1687" s="2" t="s">
        <v>124</v>
      </c>
      <c r="L1687" s="2" t="str">
        <f>_xlfn.XLOOKUP(Table1[[#This Row],[Rating]],Ratings!A$2:A$15,Ratings!B$2:B$15)</f>
        <v>Adult</v>
      </c>
      <c r="M1687" s="2" t="str">
        <f>_xlfn.XLOOKUP(Table1[[#This Row],[Rating Category]],Recommendation!A$2:A$6,Recommendation!B$2:B$6)</f>
        <v>Restricted</v>
      </c>
      <c r="N1687" s="2">
        <v>97</v>
      </c>
      <c r="O1687" s="2" t="str" cm="1">
        <f t="array" ref="O1687">_xlfn.IFS(Table1[[#This Row],[Duration]]&lt;90,"Short",Table1[[#This Row],[Duration]]&lt;180,"Medium",Table1[[#This Row],[Duration]]&lt;=240,"Long",TRUE,"Seasons")</f>
        <v>Medium</v>
      </c>
      <c r="P1687" s="3" t="s">
        <v>72</v>
      </c>
    </row>
    <row r="1688" spans="1:16" ht="42">
      <c r="A1688" s="2" t="s">
        <v>7528</v>
      </c>
      <c r="B1688" s="2" t="s">
        <v>0</v>
      </c>
      <c r="C1688" s="3" t="s">
        <v>7529</v>
      </c>
      <c r="D1688" s="3" t="s">
        <v>7530</v>
      </c>
      <c r="E1688" s="3" t="s">
        <v>7531</v>
      </c>
      <c r="F1688" s="3" t="s">
        <v>13</v>
      </c>
      <c r="G1688" s="7" t="s">
        <v>7532</v>
      </c>
      <c r="H1688" s="4">
        <v>2021</v>
      </c>
      <c r="I1688" s="2">
        <v>2019</v>
      </c>
      <c r="J1688" s="2">
        <f ca="1">YEAR(TODAY())-Table1[[#This Row],[Release_year]]</f>
        <v>7</v>
      </c>
      <c r="K1688" s="2" t="s">
        <v>29</v>
      </c>
      <c r="L1688" s="2" t="str">
        <f>_xlfn.XLOOKUP(Table1[[#This Row],[Rating]],Ratings!A$2:A$15,Ratings!B$2:B$15)</f>
        <v>Teen</v>
      </c>
      <c r="M1688" s="2" t="str">
        <f>_xlfn.XLOOKUP(Table1[[#This Row],[Rating Category]],Recommendation!A$2:A$6,Recommendation!B$2:B$6)</f>
        <v>Guidance</v>
      </c>
      <c r="N1688" s="2">
        <v>110</v>
      </c>
      <c r="O1688" s="2" t="str" cm="1">
        <f t="array" ref="O1688">_xlfn.IFS(Table1[[#This Row],[Duration]]&lt;90,"Short",Table1[[#This Row],[Duration]]&lt;180,"Medium",Table1[[#This Row],[Duration]]&lt;=240,"Long",TRUE,"Seasons")</f>
        <v>Medium</v>
      </c>
      <c r="P1688" s="3" t="s">
        <v>622</v>
      </c>
    </row>
    <row r="1689" spans="1:16" ht="70">
      <c r="A1689" s="2" t="s">
        <v>7533</v>
      </c>
      <c r="B1689" s="2" t="s">
        <v>0</v>
      </c>
      <c r="C1689" s="3" t="s">
        <v>7534</v>
      </c>
      <c r="D1689" s="3" t="s">
        <v>7535</v>
      </c>
      <c r="E1689" s="3" t="s">
        <v>7536</v>
      </c>
      <c r="F1689" s="3" t="s">
        <v>13</v>
      </c>
      <c r="G1689" s="7" t="s">
        <v>7532</v>
      </c>
      <c r="H1689" s="4">
        <v>2021</v>
      </c>
      <c r="I1689" s="2">
        <v>2019</v>
      </c>
      <c r="J1689" s="2">
        <f ca="1">YEAR(TODAY())-Table1[[#This Row],[Release_year]]</f>
        <v>7</v>
      </c>
      <c r="K1689" s="2" t="s">
        <v>7</v>
      </c>
      <c r="L1689" s="2" t="str">
        <f>_xlfn.XLOOKUP(Table1[[#This Row],[Rating]],Ratings!A$2:A$15,Ratings!B$2:B$15)</f>
        <v>Adult</v>
      </c>
      <c r="M1689" s="2" t="str">
        <f>_xlfn.XLOOKUP(Table1[[#This Row],[Rating Category]],Recommendation!A$2:A$6,Recommendation!B$2:B$6)</f>
        <v>Restricted</v>
      </c>
      <c r="N1689" s="2">
        <v>85</v>
      </c>
      <c r="O1689" s="2" t="str" cm="1">
        <f t="array" ref="O1689">_xlfn.IFS(Table1[[#This Row],[Duration]]&lt;90,"Short",Table1[[#This Row],[Duration]]&lt;180,"Medium",Table1[[#This Row],[Duration]]&lt;=240,"Long",TRUE,"Seasons")</f>
        <v>Short</v>
      </c>
      <c r="P1689" s="3" t="s">
        <v>23</v>
      </c>
    </row>
    <row r="1690" spans="1:16" ht="42">
      <c r="A1690" s="2" t="s">
        <v>7537</v>
      </c>
      <c r="B1690" s="2" t="s">
        <v>0</v>
      </c>
      <c r="C1690" s="3" t="s">
        <v>7538</v>
      </c>
      <c r="D1690" s="3" t="s">
        <v>7539</v>
      </c>
      <c r="E1690" s="3" t="s">
        <v>7540</v>
      </c>
      <c r="F1690" s="3" t="s">
        <v>1</v>
      </c>
      <c r="G1690" s="7" t="s">
        <v>7532</v>
      </c>
      <c r="H1690" s="4">
        <v>2021</v>
      </c>
      <c r="I1690" s="2">
        <v>2019</v>
      </c>
      <c r="J1690" s="2">
        <f ca="1">YEAR(TODAY())-Table1[[#This Row],[Release_year]]</f>
        <v>7</v>
      </c>
      <c r="K1690" s="2" t="s">
        <v>2</v>
      </c>
      <c r="L1690" s="2" t="str">
        <f>_xlfn.XLOOKUP(Table1[[#This Row],[Rating]],Ratings!A$2:A$15,Ratings!B$2:B$15)</f>
        <v>Teen</v>
      </c>
      <c r="M1690" s="2" t="str">
        <f>_xlfn.XLOOKUP(Table1[[#This Row],[Rating Category]],Recommendation!A$2:A$6,Recommendation!B$2:B$6)</f>
        <v>Guidance</v>
      </c>
      <c r="N1690" s="2">
        <v>90</v>
      </c>
      <c r="O1690" s="2" t="str" cm="1">
        <f t="array" ref="O1690">_xlfn.IFS(Table1[[#This Row],[Duration]]&lt;90,"Short",Table1[[#This Row],[Duration]]&lt;180,"Medium",Table1[[#This Row],[Duration]]&lt;=240,"Long",TRUE,"Seasons")</f>
        <v>Medium</v>
      </c>
      <c r="P1690" s="3" t="s">
        <v>4182</v>
      </c>
    </row>
    <row r="1691" spans="1:16" ht="42">
      <c r="A1691" s="2" t="s">
        <v>7541</v>
      </c>
      <c r="B1691" s="2" t="s">
        <v>0</v>
      </c>
      <c r="C1691" s="3" t="s">
        <v>7542</v>
      </c>
      <c r="D1691" s="3" t="s">
        <v>7543</v>
      </c>
      <c r="E1691" s="3" t="s">
        <v>7544</v>
      </c>
      <c r="F1691" s="3" t="s">
        <v>1</v>
      </c>
      <c r="G1691" s="7" t="s">
        <v>7532</v>
      </c>
      <c r="H1691" s="4">
        <v>2021</v>
      </c>
      <c r="I1691" s="2">
        <v>2019</v>
      </c>
      <c r="J1691" s="2">
        <f ca="1">YEAR(TODAY())-Table1[[#This Row],[Release_year]]</f>
        <v>7</v>
      </c>
      <c r="K1691" s="2" t="s">
        <v>7</v>
      </c>
      <c r="L1691" s="2" t="str">
        <f>_xlfn.XLOOKUP(Table1[[#This Row],[Rating]],Ratings!A$2:A$15,Ratings!B$2:B$15)</f>
        <v>Adult</v>
      </c>
      <c r="M1691" s="2" t="str">
        <f>_xlfn.XLOOKUP(Table1[[#This Row],[Rating Category]],Recommendation!A$2:A$6,Recommendation!B$2:B$6)</f>
        <v>Restricted</v>
      </c>
      <c r="N1691" s="2">
        <v>89</v>
      </c>
      <c r="O1691" s="2" t="str" cm="1">
        <f t="array" ref="O1691">_xlfn.IFS(Table1[[#This Row],[Duration]]&lt;90,"Short",Table1[[#This Row],[Duration]]&lt;180,"Medium",Table1[[#This Row],[Duration]]&lt;=240,"Long",TRUE,"Seasons")</f>
        <v>Short</v>
      </c>
      <c r="P1691" s="3" t="s">
        <v>72</v>
      </c>
    </row>
    <row r="1692" spans="1:16" ht="56">
      <c r="A1692" s="2" t="s">
        <v>7545</v>
      </c>
      <c r="B1692" s="2" t="s">
        <v>0</v>
      </c>
      <c r="C1692" s="3" t="s">
        <v>7546</v>
      </c>
      <c r="D1692" s="3" t="s">
        <v>7547</v>
      </c>
      <c r="E1692" s="3" t="s">
        <v>7548</v>
      </c>
      <c r="F1692" s="3" t="s">
        <v>139</v>
      </c>
      <c r="G1692" s="7" t="s">
        <v>7549</v>
      </c>
      <c r="H1692" s="4">
        <v>2021</v>
      </c>
      <c r="I1692" s="2">
        <v>2019</v>
      </c>
      <c r="J1692" s="2">
        <f ca="1">YEAR(TODAY())-Table1[[#This Row],[Release_year]]</f>
        <v>7</v>
      </c>
      <c r="K1692" s="2" t="s">
        <v>7</v>
      </c>
      <c r="L1692" s="2" t="str">
        <f>_xlfn.XLOOKUP(Table1[[#This Row],[Rating]],Ratings!A$2:A$15,Ratings!B$2:B$15)</f>
        <v>Adult</v>
      </c>
      <c r="M1692" s="2" t="str">
        <f>_xlfn.XLOOKUP(Table1[[#This Row],[Rating Category]],Recommendation!A$2:A$6,Recommendation!B$2:B$6)</f>
        <v>Restricted</v>
      </c>
      <c r="N1692" s="2">
        <v>120</v>
      </c>
      <c r="O1692" s="2" t="str" cm="1">
        <f t="array" ref="O1692">_xlfn.IFS(Table1[[#This Row],[Duration]]&lt;90,"Short",Table1[[#This Row],[Duration]]&lt;180,"Medium",Table1[[#This Row],[Duration]]&lt;=240,"Long",TRUE,"Seasons")</f>
        <v>Medium</v>
      </c>
      <c r="P1692" s="3" t="s">
        <v>43</v>
      </c>
    </row>
    <row r="1693" spans="1:16" ht="70">
      <c r="A1693" s="2" t="s">
        <v>7550</v>
      </c>
      <c r="B1693" s="2" t="s">
        <v>0</v>
      </c>
      <c r="C1693" s="3" t="s">
        <v>7551</v>
      </c>
      <c r="D1693" s="3" t="s">
        <v>7552</v>
      </c>
      <c r="E1693" s="3" t="s">
        <v>7553</v>
      </c>
      <c r="F1693" s="3" t="s">
        <v>5</v>
      </c>
      <c r="G1693" s="7" t="s">
        <v>7554</v>
      </c>
      <c r="H1693" s="4">
        <v>2021</v>
      </c>
      <c r="I1693" s="2">
        <v>2013</v>
      </c>
      <c r="J1693" s="2">
        <f ca="1">YEAR(TODAY())-Table1[[#This Row],[Release_year]]</f>
        <v>13</v>
      </c>
      <c r="K1693" s="2" t="s">
        <v>7</v>
      </c>
      <c r="L1693" s="2" t="str">
        <f>_xlfn.XLOOKUP(Table1[[#This Row],[Rating]],Ratings!A$2:A$15,Ratings!B$2:B$15)</f>
        <v>Adult</v>
      </c>
      <c r="M1693" s="2" t="str">
        <f>_xlfn.XLOOKUP(Table1[[#This Row],[Rating Category]],Recommendation!A$2:A$6,Recommendation!B$2:B$6)</f>
        <v>Restricted</v>
      </c>
      <c r="N1693" s="2">
        <v>102</v>
      </c>
      <c r="O1693" s="2" t="str" cm="1">
        <f t="array" ref="O1693">_xlfn.IFS(Table1[[#This Row],[Duration]]&lt;90,"Short",Table1[[#This Row],[Duration]]&lt;180,"Medium",Table1[[#This Row],[Duration]]&lt;=240,"Long",TRUE,"Seasons")</f>
        <v>Medium</v>
      </c>
      <c r="P1693" s="3" t="s">
        <v>523</v>
      </c>
    </row>
    <row r="1694" spans="1:16" ht="42">
      <c r="A1694" s="2" t="s">
        <v>7555</v>
      </c>
      <c r="B1694" s="2" t="s">
        <v>0</v>
      </c>
      <c r="C1694" s="3" t="s">
        <v>7556</v>
      </c>
      <c r="D1694" s="3" t="s">
        <v>7557</v>
      </c>
      <c r="E1694" s="3" t="s">
        <v>7558</v>
      </c>
      <c r="F1694" s="3" t="s">
        <v>7559</v>
      </c>
      <c r="G1694" s="7" t="s">
        <v>7554</v>
      </c>
      <c r="H1694" s="4">
        <v>2021</v>
      </c>
      <c r="I1694" s="2">
        <v>2018</v>
      </c>
      <c r="J1694" s="2">
        <f ca="1">YEAR(TODAY())-Table1[[#This Row],[Release_year]]</f>
        <v>8</v>
      </c>
      <c r="K1694" s="2" t="s">
        <v>29</v>
      </c>
      <c r="L1694" s="2" t="str">
        <f>_xlfn.XLOOKUP(Table1[[#This Row],[Rating]],Ratings!A$2:A$15,Ratings!B$2:B$15)</f>
        <v>Teen</v>
      </c>
      <c r="M1694" s="2" t="str">
        <f>_xlfn.XLOOKUP(Table1[[#This Row],[Rating Category]],Recommendation!A$2:A$6,Recommendation!B$2:B$6)</f>
        <v>Guidance</v>
      </c>
      <c r="N1694" s="2">
        <v>73</v>
      </c>
      <c r="O1694" s="2" t="str" cm="1">
        <f t="array" ref="O1694">_xlfn.IFS(Table1[[#This Row],[Duration]]&lt;90,"Short",Table1[[#This Row],[Duration]]&lt;180,"Medium",Table1[[#This Row],[Duration]]&lt;=240,"Long",TRUE,"Seasons")</f>
        <v>Short</v>
      </c>
      <c r="P1694" s="3" t="s">
        <v>49</v>
      </c>
    </row>
    <row r="1695" spans="1:16" ht="70">
      <c r="A1695" s="2" t="s">
        <v>7560</v>
      </c>
      <c r="B1695" s="2" t="s">
        <v>0</v>
      </c>
      <c r="C1695" s="3" t="s">
        <v>7561</v>
      </c>
      <c r="D1695" s="3" t="s">
        <v>7562</v>
      </c>
      <c r="E1695" s="3" t="s">
        <v>7563</v>
      </c>
      <c r="F1695" s="3" t="s">
        <v>658</v>
      </c>
      <c r="G1695" s="7" t="s">
        <v>7564</v>
      </c>
      <c r="H1695" s="4">
        <v>2021</v>
      </c>
      <c r="I1695" s="2">
        <v>2019</v>
      </c>
      <c r="J1695" s="2">
        <f ca="1">YEAR(TODAY())-Table1[[#This Row],[Release_year]]</f>
        <v>7</v>
      </c>
      <c r="K1695" s="2" t="s">
        <v>7</v>
      </c>
      <c r="L1695" s="2" t="str">
        <f>_xlfn.XLOOKUP(Table1[[#This Row],[Rating]],Ratings!A$2:A$15,Ratings!B$2:B$15)</f>
        <v>Adult</v>
      </c>
      <c r="M1695" s="2" t="str">
        <f>_xlfn.XLOOKUP(Table1[[#This Row],[Rating Category]],Recommendation!A$2:A$6,Recommendation!B$2:B$6)</f>
        <v>Restricted</v>
      </c>
      <c r="N1695" s="2">
        <v>79</v>
      </c>
      <c r="O1695" s="2" t="str" cm="1">
        <f t="array" ref="O1695">_xlfn.IFS(Table1[[#This Row],[Duration]]&lt;90,"Short",Table1[[#This Row],[Duration]]&lt;180,"Medium",Table1[[#This Row],[Duration]]&lt;=240,"Long",TRUE,"Seasons")</f>
        <v>Short</v>
      </c>
      <c r="P1695" s="3" t="s">
        <v>23</v>
      </c>
    </row>
    <row r="1696" spans="1:16" ht="42">
      <c r="A1696" s="2" t="s">
        <v>7565</v>
      </c>
      <c r="B1696" s="2" t="s">
        <v>4</v>
      </c>
      <c r="C1696" s="3" t="s">
        <v>7566</v>
      </c>
      <c r="D1696" s="3" t="s">
        <v>7567</v>
      </c>
      <c r="E1696" s="3" t="s">
        <v>7568</v>
      </c>
      <c r="F1696" s="3" t="s">
        <v>1</v>
      </c>
      <c r="G1696" s="7" t="s">
        <v>7564</v>
      </c>
      <c r="H1696" s="4">
        <v>2021</v>
      </c>
      <c r="I1696" s="2">
        <v>2019</v>
      </c>
      <c r="J1696" s="2">
        <f ca="1">YEAR(TODAY())-Table1[[#This Row],[Release_year]]</f>
        <v>7</v>
      </c>
      <c r="K1696" s="2" t="s">
        <v>7</v>
      </c>
      <c r="L1696" s="2" t="str">
        <f>_xlfn.XLOOKUP(Table1[[#This Row],[Rating]],Ratings!A$2:A$15,Ratings!B$2:B$15)</f>
        <v>Adult</v>
      </c>
      <c r="M1696" s="2" t="str">
        <f>_xlfn.XLOOKUP(Table1[[#This Row],[Rating Category]],Recommendation!A$2:A$6,Recommendation!B$2:B$6)</f>
        <v>Restricted</v>
      </c>
      <c r="N1696" s="2" t="s">
        <v>8</v>
      </c>
      <c r="O1696" s="2" t="str" cm="1">
        <f t="array" ref="O1696">_xlfn.IFS(Table1[[#This Row],[Duration]]&lt;90,"Short",Table1[[#This Row],[Duration]]&lt;180,"Medium",Table1[[#This Row],[Duration]]&lt;=240,"Long",TRUE,"Seasons")</f>
        <v>Seasons</v>
      </c>
      <c r="P1696" s="3" t="s">
        <v>7569</v>
      </c>
    </row>
    <row r="1697" spans="1:16" ht="56">
      <c r="A1697" s="2" t="s">
        <v>7570</v>
      </c>
      <c r="B1697" s="2" t="s">
        <v>0</v>
      </c>
      <c r="C1697" s="3" t="s">
        <v>7571</v>
      </c>
      <c r="D1697" s="3" t="s">
        <v>2560</v>
      </c>
      <c r="E1697" s="3" t="s">
        <v>7572</v>
      </c>
      <c r="F1697" s="3" t="s">
        <v>1</v>
      </c>
      <c r="G1697" s="7" t="s">
        <v>7573</v>
      </c>
      <c r="H1697" s="4">
        <v>2021</v>
      </c>
      <c r="I1697" s="2">
        <v>2019</v>
      </c>
      <c r="J1697" s="2">
        <f ca="1">YEAR(TODAY())-Table1[[#This Row],[Release_year]]</f>
        <v>7</v>
      </c>
      <c r="K1697" s="2" t="s">
        <v>124</v>
      </c>
      <c r="L1697" s="2" t="str">
        <f>_xlfn.XLOOKUP(Table1[[#This Row],[Rating]],Ratings!A$2:A$15,Ratings!B$2:B$15)</f>
        <v>Adult</v>
      </c>
      <c r="M1697" s="2" t="str">
        <f>_xlfn.XLOOKUP(Table1[[#This Row],[Rating Category]],Recommendation!A$2:A$6,Recommendation!B$2:B$6)</f>
        <v>Restricted</v>
      </c>
      <c r="N1697" s="2">
        <v>97</v>
      </c>
      <c r="O1697" s="2" t="str" cm="1">
        <f t="array" ref="O1697">_xlfn.IFS(Table1[[#This Row],[Duration]]&lt;90,"Short",Table1[[#This Row],[Duration]]&lt;180,"Medium",Table1[[#This Row],[Duration]]&lt;=240,"Long",TRUE,"Seasons")</f>
        <v>Medium</v>
      </c>
      <c r="P1697" s="3" t="s">
        <v>825</v>
      </c>
    </row>
    <row r="1698" spans="1:16" ht="70">
      <c r="A1698" s="2" t="s">
        <v>7574</v>
      </c>
      <c r="B1698" s="2" t="s">
        <v>0</v>
      </c>
      <c r="C1698" s="3" t="s">
        <v>7575</v>
      </c>
      <c r="D1698" s="3" t="s">
        <v>7576</v>
      </c>
      <c r="E1698" s="3" t="s">
        <v>7577</v>
      </c>
      <c r="F1698" s="3" t="s">
        <v>139</v>
      </c>
      <c r="G1698" s="7" t="s">
        <v>7573</v>
      </c>
      <c r="H1698" s="4">
        <v>2021</v>
      </c>
      <c r="I1698" s="2">
        <v>2017</v>
      </c>
      <c r="J1698" s="2">
        <f ca="1">YEAR(TODAY())-Table1[[#This Row],[Release_year]]</f>
        <v>9</v>
      </c>
      <c r="K1698" s="2" t="s">
        <v>45</v>
      </c>
      <c r="L1698" s="2" t="str">
        <f>_xlfn.XLOOKUP(Table1[[#This Row],[Rating]],Ratings!A$2:A$15,Ratings!B$2:B$15)</f>
        <v>Family</v>
      </c>
      <c r="M1698" s="2" t="str">
        <f>_xlfn.XLOOKUP(Table1[[#This Row],[Rating Category]],Recommendation!A$2:A$6,Recommendation!B$2:B$6)</f>
        <v>Guidance</v>
      </c>
      <c r="N1698" s="2">
        <v>91</v>
      </c>
      <c r="O1698" s="2" t="str" cm="1">
        <f t="array" ref="O1698">_xlfn.IFS(Table1[[#This Row],[Duration]]&lt;90,"Short",Table1[[#This Row],[Duration]]&lt;180,"Medium",Table1[[#This Row],[Duration]]&lt;=240,"Long",TRUE,"Seasons")</f>
        <v>Medium</v>
      </c>
      <c r="P1698" s="3" t="s">
        <v>7578</v>
      </c>
    </row>
    <row r="1699" spans="1:16" ht="42">
      <c r="A1699" s="2" t="s">
        <v>7579</v>
      </c>
      <c r="B1699" s="2" t="s">
        <v>0</v>
      </c>
      <c r="C1699" s="3" t="s">
        <v>7580</v>
      </c>
      <c r="D1699" s="3" t="s">
        <v>7581</v>
      </c>
      <c r="E1699" s="3" t="s">
        <v>7582</v>
      </c>
      <c r="F1699" s="3" t="s">
        <v>1</v>
      </c>
      <c r="G1699" s="7" t="s">
        <v>7573</v>
      </c>
      <c r="H1699" s="4">
        <v>2021</v>
      </c>
      <c r="I1699" s="2">
        <v>2019</v>
      </c>
      <c r="J1699" s="2">
        <f ca="1">YEAR(TODAY())-Table1[[#This Row],[Release_year]]</f>
        <v>7</v>
      </c>
      <c r="K1699" s="2" t="s">
        <v>2</v>
      </c>
      <c r="L1699" s="2" t="str">
        <f>_xlfn.XLOOKUP(Table1[[#This Row],[Rating]],Ratings!A$2:A$15,Ratings!B$2:B$15)</f>
        <v>Teen</v>
      </c>
      <c r="M1699" s="2" t="str">
        <f>_xlfn.XLOOKUP(Table1[[#This Row],[Rating Category]],Recommendation!A$2:A$6,Recommendation!B$2:B$6)</f>
        <v>Guidance</v>
      </c>
      <c r="N1699" s="2">
        <v>96</v>
      </c>
      <c r="O1699" s="2" t="str" cm="1">
        <f t="array" ref="O1699">_xlfn.IFS(Table1[[#This Row],[Duration]]&lt;90,"Short",Table1[[#This Row],[Duration]]&lt;180,"Medium",Table1[[#This Row],[Duration]]&lt;=240,"Long",TRUE,"Seasons")</f>
        <v>Medium</v>
      </c>
      <c r="P1699" s="3" t="s">
        <v>46</v>
      </c>
    </row>
    <row r="1700" spans="1:16" ht="42">
      <c r="A1700" s="2" t="s">
        <v>7583</v>
      </c>
      <c r="B1700" s="2" t="s">
        <v>0</v>
      </c>
      <c r="C1700" s="3" t="s">
        <v>7584</v>
      </c>
      <c r="D1700" s="3" t="s">
        <v>1704</v>
      </c>
      <c r="E1700" s="3" t="s">
        <v>7585</v>
      </c>
      <c r="F1700" s="3" t="s">
        <v>725</v>
      </c>
      <c r="G1700" s="7" t="s">
        <v>7573</v>
      </c>
      <c r="H1700" s="4">
        <v>2021</v>
      </c>
      <c r="I1700" s="2">
        <v>2019</v>
      </c>
      <c r="J1700" s="2">
        <f ca="1">YEAR(TODAY())-Table1[[#This Row],[Release_year]]</f>
        <v>7</v>
      </c>
      <c r="K1700" s="2" t="s">
        <v>124</v>
      </c>
      <c r="L1700" s="2" t="str">
        <f>_xlfn.XLOOKUP(Table1[[#This Row],[Rating]],Ratings!A$2:A$15,Ratings!B$2:B$15)</f>
        <v>Adult</v>
      </c>
      <c r="M1700" s="2" t="str">
        <f>_xlfn.XLOOKUP(Table1[[#This Row],[Rating Category]],Recommendation!A$2:A$6,Recommendation!B$2:B$6)</f>
        <v>Restricted</v>
      </c>
      <c r="N1700" s="2">
        <v>103</v>
      </c>
      <c r="O1700" s="2" t="str" cm="1">
        <f t="array" ref="O1700">_xlfn.IFS(Table1[[#This Row],[Duration]]&lt;90,"Short",Table1[[#This Row],[Duration]]&lt;180,"Medium",Table1[[#This Row],[Duration]]&lt;=240,"Long",TRUE,"Seasons")</f>
        <v>Medium</v>
      </c>
      <c r="P1700" s="3" t="s">
        <v>98</v>
      </c>
    </row>
    <row r="1701" spans="1:16" ht="70">
      <c r="A1701" s="2" t="s">
        <v>7586</v>
      </c>
      <c r="B1701" s="2" t="s">
        <v>0</v>
      </c>
      <c r="C1701" s="3" t="s">
        <v>7587</v>
      </c>
      <c r="D1701" s="3" t="s">
        <v>7588</v>
      </c>
      <c r="E1701" s="3" t="s">
        <v>7589</v>
      </c>
      <c r="F1701" s="3" t="s">
        <v>7590</v>
      </c>
      <c r="G1701" s="7" t="s">
        <v>7573</v>
      </c>
      <c r="H1701" s="4">
        <v>2021</v>
      </c>
      <c r="I1701" s="2">
        <v>2017</v>
      </c>
      <c r="J1701" s="2">
        <f ca="1">YEAR(TODAY())-Table1[[#This Row],[Release_year]]</f>
        <v>9</v>
      </c>
      <c r="K1701" s="2" t="s">
        <v>124</v>
      </c>
      <c r="L1701" s="2" t="str">
        <f>_xlfn.XLOOKUP(Table1[[#This Row],[Rating]],Ratings!A$2:A$15,Ratings!B$2:B$15)</f>
        <v>Adult</v>
      </c>
      <c r="M1701" s="2" t="str">
        <f>_xlfn.XLOOKUP(Table1[[#This Row],[Rating Category]],Recommendation!A$2:A$6,Recommendation!B$2:B$6)</f>
        <v>Restricted</v>
      </c>
      <c r="N1701" s="2">
        <v>95</v>
      </c>
      <c r="O1701" s="2" t="str" cm="1">
        <f t="array" ref="O1701">_xlfn.IFS(Table1[[#This Row],[Duration]]&lt;90,"Short",Table1[[#This Row],[Duration]]&lt;180,"Medium",Table1[[#This Row],[Duration]]&lt;=240,"Long",TRUE,"Seasons")</f>
        <v>Medium</v>
      </c>
      <c r="P1701" s="3" t="s">
        <v>523</v>
      </c>
    </row>
    <row r="1702" spans="1:16" ht="42">
      <c r="A1702" s="2" t="s">
        <v>7591</v>
      </c>
      <c r="B1702" s="2" t="s">
        <v>0</v>
      </c>
      <c r="C1702" s="3" t="s">
        <v>7592</v>
      </c>
      <c r="D1702" s="3" t="s">
        <v>1908</v>
      </c>
      <c r="E1702" s="3" t="s">
        <v>7593</v>
      </c>
      <c r="F1702" s="3" t="s">
        <v>1</v>
      </c>
      <c r="G1702" s="7" t="s">
        <v>7573</v>
      </c>
      <c r="H1702" s="4">
        <v>2021</v>
      </c>
      <c r="I1702" s="2">
        <v>2019</v>
      </c>
      <c r="J1702" s="2">
        <f ca="1">YEAR(TODAY())-Table1[[#This Row],[Release_year]]</f>
        <v>7</v>
      </c>
      <c r="K1702" s="2" t="s">
        <v>2</v>
      </c>
      <c r="L1702" s="2" t="str">
        <f>_xlfn.XLOOKUP(Table1[[#This Row],[Rating]],Ratings!A$2:A$15,Ratings!B$2:B$15)</f>
        <v>Teen</v>
      </c>
      <c r="M1702" s="2" t="str">
        <f>_xlfn.XLOOKUP(Table1[[#This Row],[Rating Category]],Recommendation!A$2:A$6,Recommendation!B$2:B$6)</f>
        <v>Guidance</v>
      </c>
      <c r="N1702" s="2">
        <v>83</v>
      </c>
      <c r="O1702" s="2" t="str" cm="1">
        <f t="array" ref="O1702">_xlfn.IFS(Table1[[#This Row],[Duration]]&lt;90,"Short",Table1[[#This Row],[Duration]]&lt;180,"Medium",Table1[[#This Row],[Duration]]&lt;=240,"Long",TRUE,"Seasons")</f>
        <v>Short</v>
      </c>
      <c r="P1702" s="3" t="s">
        <v>7594</v>
      </c>
    </row>
    <row r="1703" spans="1:16" ht="56">
      <c r="A1703" s="2" t="s">
        <v>7596</v>
      </c>
      <c r="B1703" s="2" t="s">
        <v>0</v>
      </c>
      <c r="C1703" s="3" t="s">
        <v>7597</v>
      </c>
      <c r="D1703" s="3" t="s">
        <v>7598</v>
      </c>
      <c r="E1703" s="3" t="s">
        <v>7599</v>
      </c>
      <c r="F1703" s="3" t="s">
        <v>50</v>
      </c>
      <c r="G1703" s="7" t="s">
        <v>7595</v>
      </c>
      <c r="H1703" s="4">
        <v>2021</v>
      </c>
      <c r="I1703" s="2">
        <v>2019</v>
      </c>
      <c r="J1703" s="2">
        <f ca="1">YEAR(TODAY())-Table1[[#This Row],[Release_year]]</f>
        <v>7</v>
      </c>
      <c r="K1703" s="2" t="s">
        <v>29</v>
      </c>
      <c r="L1703" s="2" t="str">
        <f>_xlfn.XLOOKUP(Table1[[#This Row],[Rating]],Ratings!A$2:A$15,Ratings!B$2:B$15)</f>
        <v>Teen</v>
      </c>
      <c r="M1703" s="2" t="str">
        <f>_xlfn.XLOOKUP(Table1[[#This Row],[Rating Category]],Recommendation!A$2:A$6,Recommendation!B$2:B$6)</f>
        <v>Guidance</v>
      </c>
      <c r="N1703" s="2">
        <v>117</v>
      </c>
      <c r="O1703" s="2" t="str" cm="1">
        <f t="array" ref="O1703">_xlfn.IFS(Table1[[#This Row],[Duration]]&lt;90,"Short",Table1[[#This Row],[Duration]]&lt;180,"Medium",Table1[[#This Row],[Duration]]&lt;=240,"Long",TRUE,"Seasons")</f>
        <v>Medium</v>
      </c>
      <c r="P1703" s="3" t="s">
        <v>66</v>
      </c>
    </row>
    <row r="1704" spans="1:16" ht="70">
      <c r="A1704" s="2" t="s">
        <v>7600</v>
      </c>
      <c r="B1704" s="2" t="s">
        <v>0</v>
      </c>
      <c r="C1704" s="3" t="s">
        <v>7601</v>
      </c>
      <c r="D1704" s="3" t="s">
        <v>7602</v>
      </c>
      <c r="E1704" s="3" t="s">
        <v>7603</v>
      </c>
      <c r="F1704" s="3" t="s">
        <v>1</v>
      </c>
      <c r="G1704" s="7" t="s">
        <v>7595</v>
      </c>
      <c r="H1704" s="4">
        <v>2021</v>
      </c>
      <c r="I1704" s="2">
        <v>2019</v>
      </c>
      <c r="J1704" s="2">
        <f ca="1">YEAR(TODAY())-Table1[[#This Row],[Release_year]]</f>
        <v>7</v>
      </c>
      <c r="K1704" s="2" t="s">
        <v>45</v>
      </c>
      <c r="L1704" s="2" t="str">
        <f>_xlfn.XLOOKUP(Table1[[#This Row],[Rating]],Ratings!A$2:A$15,Ratings!B$2:B$15)</f>
        <v>Family</v>
      </c>
      <c r="M1704" s="2" t="str">
        <f>_xlfn.XLOOKUP(Table1[[#This Row],[Rating Category]],Recommendation!A$2:A$6,Recommendation!B$2:B$6)</f>
        <v>Guidance</v>
      </c>
      <c r="N1704" s="2">
        <v>70</v>
      </c>
      <c r="O1704" s="2" t="str" cm="1">
        <f t="array" ref="O1704">_xlfn.IFS(Table1[[#This Row],[Duration]]&lt;90,"Short",Table1[[#This Row],[Duration]]&lt;180,"Medium",Table1[[#This Row],[Duration]]&lt;=240,"Long",TRUE,"Seasons")</f>
        <v>Short</v>
      </c>
      <c r="P1704" s="3" t="s">
        <v>46</v>
      </c>
    </row>
    <row r="1705" spans="1:16" ht="42">
      <c r="A1705" s="2" t="s">
        <v>7604</v>
      </c>
      <c r="B1705" s="2" t="s">
        <v>0</v>
      </c>
      <c r="C1705" s="3" t="s">
        <v>7605</v>
      </c>
      <c r="D1705" s="3" t="s">
        <v>7606</v>
      </c>
      <c r="E1705" s="3" t="s">
        <v>7607</v>
      </c>
      <c r="F1705" s="3" t="s">
        <v>1</v>
      </c>
      <c r="G1705" s="7" t="s">
        <v>7608</v>
      </c>
      <c r="H1705" s="4">
        <v>2021</v>
      </c>
      <c r="I1705" s="2">
        <v>2019</v>
      </c>
      <c r="J1705" s="2">
        <f ca="1">YEAR(TODAY())-Table1[[#This Row],[Release_year]]</f>
        <v>7</v>
      </c>
      <c r="K1705" s="2" t="s">
        <v>124</v>
      </c>
      <c r="L1705" s="2" t="str">
        <f>_xlfn.XLOOKUP(Table1[[#This Row],[Rating]],Ratings!A$2:A$15,Ratings!B$2:B$15)</f>
        <v>Adult</v>
      </c>
      <c r="M1705" s="2" t="str">
        <f>_xlfn.XLOOKUP(Table1[[#This Row],[Rating Category]],Recommendation!A$2:A$6,Recommendation!B$2:B$6)</f>
        <v>Restricted</v>
      </c>
      <c r="N1705" s="2">
        <v>90</v>
      </c>
      <c r="O1705" s="2" t="str" cm="1">
        <f t="array" ref="O1705">_xlfn.IFS(Table1[[#This Row],[Duration]]&lt;90,"Short",Table1[[#This Row],[Duration]]&lt;180,"Medium",Table1[[#This Row],[Duration]]&lt;=240,"Long",TRUE,"Seasons")</f>
        <v>Medium</v>
      </c>
      <c r="P1705" s="3" t="s">
        <v>51</v>
      </c>
    </row>
    <row r="1706" spans="1:16" ht="42">
      <c r="A1706" s="2" t="s">
        <v>7609</v>
      </c>
      <c r="B1706" s="2" t="s">
        <v>0</v>
      </c>
      <c r="C1706" s="3" t="s">
        <v>7610</v>
      </c>
      <c r="D1706" s="3" t="s">
        <v>7611</v>
      </c>
      <c r="E1706" s="3" t="s">
        <v>7612</v>
      </c>
      <c r="F1706" s="3" t="s">
        <v>64</v>
      </c>
      <c r="G1706" s="7" t="s">
        <v>7613</v>
      </c>
      <c r="H1706" s="4">
        <v>2021</v>
      </c>
      <c r="I1706" s="2">
        <v>2019</v>
      </c>
      <c r="J1706" s="2">
        <f ca="1">YEAR(TODAY())-Table1[[#This Row],[Release_year]]</f>
        <v>7</v>
      </c>
      <c r="K1706" s="2" t="s">
        <v>58</v>
      </c>
      <c r="L1706" s="2" t="str">
        <f>_xlfn.XLOOKUP(Table1[[#This Row],[Rating]],Ratings!A$2:A$15,Ratings!B$2:B$15)</f>
        <v>Kids</v>
      </c>
      <c r="M1706" s="2" t="str">
        <f>_xlfn.XLOOKUP(Table1[[#This Row],[Rating Category]],Recommendation!A$2:A$6,Recommendation!B$2:B$6)</f>
        <v>Safe</v>
      </c>
      <c r="N1706" s="2">
        <v>86</v>
      </c>
      <c r="O1706" s="2" t="str" cm="1">
        <f t="array" ref="O1706">_xlfn.IFS(Table1[[#This Row],[Duration]]&lt;90,"Short",Table1[[#This Row],[Duration]]&lt;180,"Medium",Table1[[#This Row],[Duration]]&lt;=240,"Long",TRUE,"Seasons")</f>
        <v>Short</v>
      </c>
      <c r="P1706" s="3" t="s">
        <v>981</v>
      </c>
    </row>
    <row r="1707" spans="1:16" ht="42">
      <c r="A1707" s="2" t="s">
        <v>7614</v>
      </c>
      <c r="B1707" s="2" t="s">
        <v>0</v>
      </c>
      <c r="C1707" s="3" t="s">
        <v>7615</v>
      </c>
      <c r="D1707" s="3" t="s">
        <v>7616</v>
      </c>
      <c r="E1707" s="3" t="s">
        <v>7617</v>
      </c>
      <c r="F1707" s="3" t="s">
        <v>132</v>
      </c>
      <c r="G1707" s="7" t="s">
        <v>7613</v>
      </c>
      <c r="H1707" s="4">
        <v>2021</v>
      </c>
      <c r="I1707" s="2">
        <v>2017</v>
      </c>
      <c r="J1707" s="2">
        <f ca="1">YEAR(TODAY())-Table1[[#This Row],[Release_year]]</f>
        <v>9</v>
      </c>
      <c r="K1707" s="2" t="s">
        <v>45</v>
      </c>
      <c r="L1707" s="2" t="str">
        <f>_xlfn.XLOOKUP(Table1[[#This Row],[Rating]],Ratings!A$2:A$15,Ratings!B$2:B$15)</f>
        <v>Family</v>
      </c>
      <c r="M1707" s="2" t="str">
        <f>_xlfn.XLOOKUP(Table1[[#This Row],[Rating Category]],Recommendation!A$2:A$6,Recommendation!B$2:B$6)</f>
        <v>Guidance</v>
      </c>
      <c r="N1707" s="2">
        <v>86</v>
      </c>
      <c r="O1707" s="2" t="str" cm="1">
        <f t="array" ref="O1707">_xlfn.IFS(Table1[[#This Row],[Duration]]&lt;90,"Short",Table1[[#This Row],[Duration]]&lt;180,"Medium",Table1[[#This Row],[Duration]]&lt;=240,"Long",TRUE,"Seasons")</f>
        <v>Short</v>
      </c>
      <c r="P1707" s="3" t="s">
        <v>56</v>
      </c>
    </row>
    <row r="1708" spans="1:16" ht="56">
      <c r="A1708" s="2" t="s">
        <v>7619</v>
      </c>
      <c r="B1708" s="2" t="s">
        <v>0</v>
      </c>
      <c r="C1708" s="3" t="s">
        <v>7620</v>
      </c>
      <c r="D1708" s="3" t="s">
        <v>6349</v>
      </c>
      <c r="E1708" s="3" t="s">
        <v>7621</v>
      </c>
      <c r="F1708" s="3" t="s">
        <v>132</v>
      </c>
      <c r="G1708" s="7" t="s">
        <v>7618</v>
      </c>
      <c r="H1708" s="4">
        <v>2021</v>
      </c>
      <c r="I1708" s="2">
        <v>2014</v>
      </c>
      <c r="J1708" s="2">
        <f ca="1">YEAR(TODAY())-Table1[[#This Row],[Release_year]]</f>
        <v>12</v>
      </c>
      <c r="K1708" s="2" t="s">
        <v>29</v>
      </c>
      <c r="L1708" s="2" t="str">
        <f>_xlfn.XLOOKUP(Table1[[#This Row],[Rating]],Ratings!A$2:A$15,Ratings!B$2:B$15)</f>
        <v>Teen</v>
      </c>
      <c r="M1708" s="2" t="str">
        <f>_xlfn.XLOOKUP(Table1[[#This Row],[Rating Category]],Recommendation!A$2:A$6,Recommendation!B$2:B$6)</f>
        <v>Guidance</v>
      </c>
      <c r="N1708" s="2">
        <v>113</v>
      </c>
      <c r="O1708" s="2" t="str" cm="1">
        <f t="array" ref="O1708">_xlfn.IFS(Table1[[#This Row],[Duration]]&lt;90,"Short",Table1[[#This Row],[Duration]]&lt;180,"Medium",Table1[[#This Row],[Duration]]&lt;=240,"Long",TRUE,"Seasons")</f>
        <v>Medium</v>
      </c>
      <c r="P1708" s="3" t="s">
        <v>218</v>
      </c>
    </row>
    <row r="1709" spans="1:16" ht="56">
      <c r="A1709" s="2" t="s">
        <v>7622</v>
      </c>
      <c r="B1709" s="2" t="s">
        <v>0</v>
      </c>
      <c r="C1709" s="3" t="s">
        <v>7623</v>
      </c>
      <c r="D1709" s="3" t="s">
        <v>7624</v>
      </c>
      <c r="E1709" s="3" t="s">
        <v>7625</v>
      </c>
      <c r="F1709" s="3" t="s">
        <v>132</v>
      </c>
      <c r="G1709" s="7" t="s">
        <v>7618</v>
      </c>
      <c r="H1709" s="4">
        <v>2021</v>
      </c>
      <c r="I1709" s="2">
        <v>2015</v>
      </c>
      <c r="J1709" s="2">
        <f ca="1">YEAR(TODAY())-Table1[[#This Row],[Release_year]]</f>
        <v>11</v>
      </c>
      <c r="K1709" s="2" t="s">
        <v>45</v>
      </c>
      <c r="L1709" s="2" t="str">
        <f>_xlfn.XLOOKUP(Table1[[#This Row],[Rating]],Ratings!A$2:A$15,Ratings!B$2:B$15)</f>
        <v>Family</v>
      </c>
      <c r="M1709" s="2" t="str">
        <f>_xlfn.XLOOKUP(Table1[[#This Row],[Rating Category]],Recommendation!A$2:A$6,Recommendation!B$2:B$6)</f>
        <v>Guidance</v>
      </c>
      <c r="N1709" s="2">
        <v>141</v>
      </c>
      <c r="O1709" s="2" t="str" cm="1">
        <f t="array" ref="O1709">_xlfn.IFS(Table1[[#This Row],[Duration]]&lt;90,"Short",Table1[[#This Row],[Duration]]&lt;180,"Medium",Table1[[#This Row],[Duration]]&lt;=240,"Long",TRUE,"Seasons")</f>
        <v>Medium</v>
      </c>
      <c r="P1709" s="3" t="s">
        <v>218</v>
      </c>
    </row>
    <row r="1710" spans="1:16" ht="14">
      <c r="A1710" s="2" t="s">
        <v>7626</v>
      </c>
      <c r="B1710" s="2" t="s">
        <v>0</v>
      </c>
      <c r="C1710" s="3" t="s">
        <v>7627</v>
      </c>
      <c r="D1710" s="3" t="s">
        <v>7628</v>
      </c>
      <c r="E1710" s="3" t="s">
        <v>7629</v>
      </c>
      <c r="F1710" s="3" t="s">
        <v>6583</v>
      </c>
      <c r="G1710" s="7" t="s">
        <v>7618</v>
      </c>
      <c r="H1710" s="4">
        <v>2021</v>
      </c>
      <c r="I1710" s="2">
        <v>2019</v>
      </c>
      <c r="J1710" s="2">
        <f ca="1">YEAR(TODAY())-Table1[[#This Row],[Release_year]]</f>
        <v>7</v>
      </c>
      <c r="K1710" s="2" t="s">
        <v>2</v>
      </c>
      <c r="L1710" s="2" t="str">
        <f>_xlfn.XLOOKUP(Table1[[#This Row],[Rating]],Ratings!A$2:A$15,Ratings!B$2:B$15)</f>
        <v>Teen</v>
      </c>
      <c r="M1710" s="2" t="str">
        <f>_xlfn.XLOOKUP(Table1[[#This Row],[Rating Category]],Recommendation!A$2:A$6,Recommendation!B$2:B$6)</f>
        <v>Guidance</v>
      </c>
      <c r="N1710" s="2">
        <v>126</v>
      </c>
      <c r="O1710" s="2" t="str" cm="1">
        <f t="array" ref="O1710">_xlfn.IFS(Table1[[#This Row],[Duration]]&lt;90,"Short",Table1[[#This Row],[Duration]]&lt;180,"Medium",Table1[[#This Row],[Duration]]&lt;=240,"Long",TRUE,"Seasons")</f>
        <v>Medium</v>
      </c>
      <c r="P1710" s="3" t="s">
        <v>251</v>
      </c>
    </row>
    <row r="1711" spans="1:16" ht="28">
      <c r="A1711" s="2" t="s">
        <v>7630</v>
      </c>
      <c r="B1711" s="2" t="s">
        <v>0</v>
      </c>
      <c r="C1711" s="3" t="s">
        <v>7631</v>
      </c>
      <c r="D1711" s="3" t="s">
        <v>7632</v>
      </c>
      <c r="E1711" s="3" t="s">
        <v>7633</v>
      </c>
      <c r="F1711" s="3" t="s">
        <v>1</v>
      </c>
      <c r="G1711" s="7" t="s">
        <v>7634</v>
      </c>
      <c r="H1711" s="4">
        <v>2021</v>
      </c>
      <c r="I1711" s="2">
        <v>2019</v>
      </c>
      <c r="J1711" s="2">
        <f ca="1">YEAR(TODAY())-Table1[[#This Row],[Release_year]]</f>
        <v>7</v>
      </c>
      <c r="K1711" s="2" t="s">
        <v>7</v>
      </c>
      <c r="L1711" s="2" t="str">
        <f>_xlfn.XLOOKUP(Table1[[#This Row],[Rating]],Ratings!A$2:A$15,Ratings!B$2:B$15)</f>
        <v>Adult</v>
      </c>
      <c r="M1711" s="2" t="str">
        <f>_xlfn.XLOOKUP(Table1[[#This Row],[Rating Category]],Recommendation!A$2:A$6,Recommendation!B$2:B$6)</f>
        <v>Restricted</v>
      </c>
      <c r="N1711" s="2">
        <v>63</v>
      </c>
      <c r="O1711" s="2" t="str" cm="1">
        <f t="array" ref="O1711">_xlfn.IFS(Table1[[#This Row],[Duration]]&lt;90,"Short",Table1[[#This Row],[Duration]]&lt;180,"Medium",Table1[[#This Row],[Duration]]&lt;=240,"Long",TRUE,"Seasons")</f>
        <v>Short</v>
      </c>
      <c r="P1711" s="3" t="s">
        <v>683</v>
      </c>
    </row>
    <row r="1712" spans="1:16" ht="70">
      <c r="A1712" s="2" t="s">
        <v>7635</v>
      </c>
      <c r="B1712" s="2" t="s">
        <v>0</v>
      </c>
      <c r="C1712" s="3" t="s">
        <v>7636</v>
      </c>
      <c r="D1712" s="3" t="s">
        <v>7637</v>
      </c>
      <c r="E1712" s="3" t="s">
        <v>7638</v>
      </c>
      <c r="F1712" s="3" t="s">
        <v>3093</v>
      </c>
      <c r="G1712" s="7" t="s">
        <v>7639</v>
      </c>
      <c r="H1712" s="4">
        <v>2021</v>
      </c>
      <c r="I1712" s="2">
        <v>2018</v>
      </c>
      <c r="J1712" s="2">
        <f ca="1">YEAR(TODAY())-Table1[[#This Row],[Release_year]]</f>
        <v>8</v>
      </c>
      <c r="K1712" s="2" t="s">
        <v>7</v>
      </c>
      <c r="L1712" s="2" t="str">
        <f>_xlfn.XLOOKUP(Table1[[#This Row],[Rating]],Ratings!A$2:A$15,Ratings!B$2:B$15)</f>
        <v>Adult</v>
      </c>
      <c r="M1712" s="2" t="str">
        <f>_xlfn.XLOOKUP(Table1[[#This Row],[Rating Category]],Recommendation!A$2:A$6,Recommendation!B$2:B$6)</f>
        <v>Restricted</v>
      </c>
      <c r="N1712" s="2">
        <v>136</v>
      </c>
      <c r="O1712" s="2" t="str" cm="1">
        <f t="array" ref="O1712">_xlfn.IFS(Table1[[#This Row],[Duration]]&lt;90,"Short",Table1[[#This Row],[Duration]]&lt;180,"Medium",Table1[[#This Row],[Duration]]&lt;=240,"Long",TRUE,"Seasons")</f>
        <v>Medium</v>
      </c>
      <c r="P1712" s="3" t="s">
        <v>269</v>
      </c>
    </row>
    <row r="1713" spans="1:16" ht="70">
      <c r="A1713" s="2" t="s">
        <v>7640</v>
      </c>
      <c r="B1713" s="2" t="s">
        <v>0</v>
      </c>
      <c r="C1713" s="3" t="s">
        <v>7641</v>
      </c>
      <c r="D1713" s="3" t="s">
        <v>5091</v>
      </c>
      <c r="E1713" s="3" t="s">
        <v>7642</v>
      </c>
      <c r="F1713" s="3" t="s">
        <v>7643</v>
      </c>
      <c r="G1713" s="7" t="s">
        <v>7639</v>
      </c>
      <c r="H1713" s="4">
        <v>2021</v>
      </c>
      <c r="I1713" s="2">
        <v>2015</v>
      </c>
      <c r="J1713" s="2">
        <f ca="1">YEAR(TODAY())-Table1[[#This Row],[Release_year]]</f>
        <v>11</v>
      </c>
      <c r="K1713" s="2" t="s">
        <v>124</v>
      </c>
      <c r="L1713" s="2" t="str">
        <f>_xlfn.XLOOKUP(Table1[[#This Row],[Rating]],Ratings!A$2:A$15,Ratings!B$2:B$15)</f>
        <v>Adult</v>
      </c>
      <c r="M1713" s="2" t="str">
        <f>_xlfn.XLOOKUP(Table1[[#This Row],[Rating Category]],Recommendation!A$2:A$6,Recommendation!B$2:B$6)</f>
        <v>Restricted</v>
      </c>
      <c r="N1713" s="2">
        <v>120</v>
      </c>
      <c r="O1713" s="2" t="str" cm="1">
        <f t="array" ref="O1713">_xlfn.IFS(Table1[[#This Row],[Duration]]&lt;90,"Short",Table1[[#This Row],[Duration]]&lt;180,"Medium",Table1[[#This Row],[Duration]]&lt;=240,"Long",TRUE,"Seasons")</f>
        <v>Medium</v>
      </c>
      <c r="P1713" s="3" t="s">
        <v>23</v>
      </c>
    </row>
    <row r="1714" spans="1:16" ht="42">
      <c r="A1714" s="2" t="s">
        <v>7644</v>
      </c>
      <c r="B1714" s="2" t="s">
        <v>0</v>
      </c>
      <c r="C1714" s="3" t="s">
        <v>7645</v>
      </c>
      <c r="D1714" s="3" t="s">
        <v>7646</v>
      </c>
      <c r="E1714" s="3" t="s">
        <v>7647</v>
      </c>
      <c r="F1714" s="3" t="s">
        <v>13</v>
      </c>
      <c r="G1714" s="7" t="s">
        <v>7648</v>
      </c>
      <c r="H1714" s="4">
        <v>2021</v>
      </c>
      <c r="I1714" s="2">
        <v>2015</v>
      </c>
      <c r="J1714" s="2">
        <f ca="1">YEAR(TODAY())-Table1[[#This Row],[Release_year]]</f>
        <v>11</v>
      </c>
      <c r="K1714" s="2" t="s">
        <v>29</v>
      </c>
      <c r="L1714" s="2" t="str">
        <f>_xlfn.XLOOKUP(Table1[[#This Row],[Rating]],Ratings!A$2:A$15,Ratings!B$2:B$15)</f>
        <v>Teen</v>
      </c>
      <c r="M1714" s="2" t="str">
        <f>_xlfn.XLOOKUP(Table1[[#This Row],[Rating Category]],Recommendation!A$2:A$6,Recommendation!B$2:B$6)</f>
        <v>Guidance</v>
      </c>
      <c r="N1714" s="2">
        <v>134</v>
      </c>
      <c r="O1714" s="2" t="str" cm="1">
        <f t="array" ref="O1714">_xlfn.IFS(Table1[[#This Row],[Duration]]&lt;90,"Short",Table1[[#This Row],[Duration]]&lt;180,"Medium",Table1[[#This Row],[Duration]]&lt;=240,"Long",TRUE,"Seasons")</f>
        <v>Medium</v>
      </c>
      <c r="P1714" s="3" t="s">
        <v>192</v>
      </c>
    </row>
    <row r="1715" spans="1:16" ht="42">
      <c r="A1715" s="2" t="s">
        <v>7649</v>
      </c>
      <c r="B1715" s="2" t="s">
        <v>4</v>
      </c>
      <c r="C1715" s="3" t="s">
        <v>7650</v>
      </c>
      <c r="D1715" s="3" t="s">
        <v>5582</v>
      </c>
      <c r="E1715" s="3" t="s">
        <v>7651</v>
      </c>
      <c r="F1715" s="3" t="s">
        <v>132</v>
      </c>
      <c r="G1715" s="7" t="s">
        <v>7648</v>
      </c>
      <c r="H1715" s="4">
        <v>2021</v>
      </c>
      <c r="I1715" s="2">
        <v>2018</v>
      </c>
      <c r="J1715" s="2">
        <f ca="1">YEAR(TODAY())-Table1[[#This Row],[Release_year]]</f>
        <v>8</v>
      </c>
      <c r="K1715" s="2" t="s">
        <v>7</v>
      </c>
      <c r="L1715" s="2" t="str">
        <f>_xlfn.XLOOKUP(Table1[[#This Row],[Rating]],Ratings!A$2:A$15,Ratings!B$2:B$15)</f>
        <v>Adult</v>
      </c>
      <c r="M1715" s="2" t="str">
        <f>_xlfn.XLOOKUP(Table1[[#This Row],[Rating Category]],Recommendation!A$2:A$6,Recommendation!B$2:B$6)</f>
        <v>Restricted</v>
      </c>
      <c r="N1715" s="2" t="s">
        <v>11</v>
      </c>
      <c r="O1715" s="2" t="str" cm="1">
        <f t="array" ref="O1715">_xlfn.IFS(Table1[[#This Row],[Duration]]&lt;90,"Short",Table1[[#This Row],[Duration]]&lt;180,"Medium",Table1[[#This Row],[Duration]]&lt;=240,"Long",TRUE,"Seasons")</f>
        <v>Seasons</v>
      </c>
      <c r="P1715" s="3" t="s">
        <v>134</v>
      </c>
    </row>
    <row r="1716" spans="1:16" ht="42">
      <c r="A1716" s="2" t="s">
        <v>7652</v>
      </c>
      <c r="B1716" s="2" t="s">
        <v>0</v>
      </c>
      <c r="C1716" s="3" t="s">
        <v>7653</v>
      </c>
      <c r="D1716" s="3" t="s">
        <v>7654</v>
      </c>
      <c r="E1716" s="3" t="s">
        <v>7655</v>
      </c>
      <c r="F1716" s="3" t="s">
        <v>13</v>
      </c>
      <c r="G1716" s="7" t="s">
        <v>7648</v>
      </c>
      <c r="H1716" s="4">
        <v>2021</v>
      </c>
      <c r="I1716" s="2">
        <v>2001</v>
      </c>
      <c r="J1716" s="2">
        <f ca="1">YEAR(TODAY())-Table1[[#This Row],[Release_year]]</f>
        <v>25</v>
      </c>
      <c r="K1716" s="2" t="s">
        <v>29</v>
      </c>
      <c r="L1716" s="2" t="str">
        <f>_xlfn.XLOOKUP(Table1[[#This Row],[Rating]],Ratings!A$2:A$15,Ratings!B$2:B$15)</f>
        <v>Teen</v>
      </c>
      <c r="M1716" s="2" t="str">
        <f>_xlfn.XLOOKUP(Table1[[#This Row],[Rating Category]],Recommendation!A$2:A$6,Recommendation!B$2:B$6)</f>
        <v>Guidance</v>
      </c>
      <c r="N1716" s="2">
        <v>185</v>
      </c>
      <c r="O1716" s="2" t="str" cm="1">
        <f t="array" ref="O1716">_xlfn.IFS(Table1[[#This Row],[Duration]]&lt;90,"Short",Table1[[#This Row],[Duration]]&lt;180,"Medium",Table1[[#This Row],[Duration]]&lt;=240,"Long",TRUE,"Seasons")</f>
        <v>Long</v>
      </c>
      <c r="P1716" s="3" t="s">
        <v>192</v>
      </c>
    </row>
    <row r="1717" spans="1:16" ht="56">
      <c r="A1717" s="2" t="s">
        <v>7656</v>
      </c>
      <c r="B1717" s="2" t="s">
        <v>0</v>
      </c>
      <c r="C1717" s="3" t="s">
        <v>7657</v>
      </c>
      <c r="D1717" s="3" t="s">
        <v>7658</v>
      </c>
      <c r="E1717" s="3" t="s">
        <v>7659</v>
      </c>
      <c r="F1717" s="3" t="s">
        <v>13</v>
      </c>
      <c r="G1717" s="7" t="s">
        <v>7648</v>
      </c>
      <c r="H1717" s="4">
        <v>2021</v>
      </c>
      <c r="I1717" s="2">
        <v>2015</v>
      </c>
      <c r="J1717" s="2">
        <f ca="1">YEAR(TODAY())-Table1[[#This Row],[Release_year]]</f>
        <v>11</v>
      </c>
      <c r="K1717" s="2" t="s">
        <v>7</v>
      </c>
      <c r="L1717" s="2" t="str">
        <f>_xlfn.XLOOKUP(Table1[[#This Row],[Rating]],Ratings!A$2:A$15,Ratings!B$2:B$15)</f>
        <v>Adult</v>
      </c>
      <c r="M1717" s="2" t="str">
        <f>_xlfn.XLOOKUP(Table1[[#This Row],[Rating Category]],Recommendation!A$2:A$6,Recommendation!B$2:B$6)</f>
        <v>Restricted</v>
      </c>
      <c r="N1717" s="2">
        <v>174</v>
      </c>
      <c r="O1717" s="2" t="str" cm="1">
        <f t="array" ref="O1717">_xlfn.IFS(Table1[[#This Row],[Duration]]&lt;90,"Short",Table1[[#This Row],[Duration]]&lt;180,"Medium",Table1[[#This Row],[Duration]]&lt;=240,"Long",TRUE,"Seasons")</f>
        <v>Medium</v>
      </c>
      <c r="P1717" s="3" t="s">
        <v>192</v>
      </c>
    </row>
    <row r="1718" spans="1:16" ht="56">
      <c r="A1718" s="2" t="s">
        <v>7660</v>
      </c>
      <c r="B1718" s="2" t="s">
        <v>0</v>
      </c>
      <c r="C1718" s="3" t="s">
        <v>7661</v>
      </c>
      <c r="D1718" s="3" t="s">
        <v>7654</v>
      </c>
      <c r="E1718" s="3" t="s">
        <v>7662</v>
      </c>
      <c r="F1718" s="3" t="s">
        <v>13</v>
      </c>
      <c r="G1718" s="7" t="s">
        <v>7648</v>
      </c>
      <c r="H1718" s="4">
        <v>2021</v>
      </c>
      <c r="I1718" s="2">
        <v>2006</v>
      </c>
      <c r="J1718" s="2">
        <f ca="1">YEAR(TODAY())-Table1[[#This Row],[Release_year]]</f>
        <v>20</v>
      </c>
      <c r="K1718" s="2" t="s">
        <v>29</v>
      </c>
      <c r="L1718" s="2" t="str">
        <f>_xlfn.XLOOKUP(Table1[[#This Row],[Rating]],Ratings!A$2:A$15,Ratings!B$2:B$15)</f>
        <v>Teen</v>
      </c>
      <c r="M1718" s="2" t="str">
        <f>_xlfn.XLOOKUP(Table1[[#This Row],[Rating Category]],Recommendation!A$2:A$6,Recommendation!B$2:B$6)</f>
        <v>Guidance</v>
      </c>
      <c r="N1718" s="2">
        <v>169</v>
      </c>
      <c r="O1718" s="2" t="str" cm="1">
        <f t="array" ref="O1718">_xlfn.IFS(Table1[[#This Row],[Duration]]&lt;90,"Short",Table1[[#This Row],[Duration]]&lt;180,"Medium",Table1[[#This Row],[Duration]]&lt;=240,"Long",TRUE,"Seasons")</f>
        <v>Medium</v>
      </c>
      <c r="P1718" s="3" t="s">
        <v>384</v>
      </c>
    </row>
    <row r="1719" spans="1:16" ht="70">
      <c r="A1719" s="2" t="s">
        <v>7663</v>
      </c>
      <c r="B1719" s="2" t="s">
        <v>0</v>
      </c>
      <c r="C1719" s="3" t="s">
        <v>7664</v>
      </c>
      <c r="D1719" s="3" t="s">
        <v>7654</v>
      </c>
      <c r="E1719" s="3" t="s">
        <v>7665</v>
      </c>
      <c r="F1719" s="3" t="s">
        <v>7666</v>
      </c>
      <c r="G1719" s="7" t="s">
        <v>7648</v>
      </c>
      <c r="H1719" s="4">
        <v>2021</v>
      </c>
      <c r="I1719" s="2">
        <v>2011</v>
      </c>
      <c r="J1719" s="2">
        <f ca="1">YEAR(TODAY())-Table1[[#This Row],[Release_year]]</f>
        <v>15</v>
      </c>
      <c r="K1719" s="2" t="s">
        <v>29</v>
      </c>
      <c r="L1719" s="2" t="str">
        <f>_xlfn.XLOOKUP(Table1[[#This Row],[Rating]],Ratings!A$2:A$15,Ratings!B$2:B$15)</f>
        <v>Teen</v>
      </c>
      <c r="M1719" s="2" t="str">
        <f>_xlfn.XLOOKUP(Table1[[#This Row],[Rating Category]],Recommendation!A$2:A$6,Recommendation!B$2:B$6)</f>
        <v>Guidance</v>
      </c>
      <c r="N1719" s="2">
        <v>148</v>
      </c>
      <c r="O1719" s="2" t="str" cm="1">
        <f t="array" ref="O1719">_xlfn.IFS(Table1[[#This Row],[Duration]]&lt;90,"Short",Table1[[#This Row],[Duration]]&lt;180,"Medium",Table1[[#This Row],[Duration]]&lt;=240,"Long",TRUE,"Seasons")</f>
        <v>Medium</v>
      </c>
      <c r="P1719" s="3" t="s">
        <v>570</v>
      </c>
    </row>
    <row r="1720" spans="1:16" ht="42">
      <c r="A1720" s="2" t="s">
        <v>7667</v>
      </c>
      <c r="B1720" s="2" t="s">
        <v>0</v>
      </c>
      <c r="C1720" s="3" t="s">
        <v>7668</v>
      </c>
      <c r="D1720" s="3" t="s">
        <v>7669</v>
      </c>
      <c r="E1720" s="3" t="s">
        <v>7670</v>
      </c>
      <c r="F1720" s="3" t="s">
        <v>13</v>
      </c>
      <c r="G1720" s="7" t="s">
        <v>7648</v>
      </c>
      <c r="H1720" s="4">
        <v>2021</v>
      </c>
      <c r="I1720" s="2">
        <v>2013</v>
      </c>
      <c r="J1720" s="2">
        <f ca="1">YEAR(TODAY())-Table1[[#This Row],[Release_year]]</f>
        <v>13</v>
      </c>
      <c r="K1720" s="2" t="s">
        <v>29</v>
      </c>
      <c r="L1720" s="2" t="str">
        <f>_xlfn.XLOOKUP(Table1[[#This Row],[Rating]],Ratings!A$2:A$15,Ratings!B$2:B$15)</f>
        <v>Teen</v>
      </c>
      <c r="M1720" s="2" t="str">
        <f>_xlfn.XLOOKUP(Table1[[#This Row],[Rating Category]],Recommendation!A$2:A$6,Recommendation!B$2:B$6)</f>
        <v>Guidance</v>
      </c>
      <c r="N1720" s="2">
        <v>135</v>
      </c>
      <c r="O1720" s="2" t="str" cm="1">
        <f t="array" ref="O1720">_xlfn.IFS(Table1[[#This Row],[Duration]]&lt;90,"Short",Table1[[#This Row],[Duration]]&lt;180,"Medium",Table1[[#This Row],[Duration]]&lt;=240,"Long",TRUE,"Seasons")</f>
        <v>Medium</v>
      </c>
      <c r="P1720" s="3" t="s">
        <v>203</v>
      </c>
    </row>
    <row r="1721" spans="1:16" ht="42">
      <c r="A1721" s="2" t="s">
        <v>7671</v>
      </c>
      <c r="B1721" s="2" t="s">
        <v>0</v>
      </c>
      <c r="C1721" s="3" t="s">
        <v>7672</v>
      </c>
      <c r="D1721" s="3" t="s">
        <v>2285</v>
      </c>
      <c r="E1721" s="3" t="s">
        <v>7673</v>
      </c>
      <c r="F1721" s="3" t="s">
        <v>13</v>
      </c>
      <c r="G1721" s="7" t="s">
        <v>7648</v>
      </c>
      <c r="H1721" s="4">
        <v>2021</v>
      </c>
      <c r="I1721" s="2">
        <v>2011</v>
      </c>
      <c r="J1721" s="2">
        <f ca="1">YEAR(TODAY())-Table1[[#This Row],[Release_year]]</f>
        <v>15</v>
      </c>
      <c r="K1721" s="2" t="s">
        <v>29</v>
      </c>
      <c r="L1721" s="2" t="str">
        <f>_xlfn.XLOOKUP(Table1[[#This Row],[Rating]],Ratings!A$2:A$15,Ratings!B$2:B$15)</f>
        <v>Teen</v>
      </c>
      <c r="M1721" s="2" t="str">
        <f>_xlfn.XLOOKUP(Table1[[#This Row],[Rating Category]],Recommendation!A$2:A$6,Recommendation!B$2:B$6)</f>
        <v>Guidance</v>
      </c>
      <c r="N1721" s="2">
        <v>135</v>
      </c>
      <c r="O1721" s="2" t="str" cm="1">
        <f t="array" ref="O1721">_xlfn.IFS(Table1[[#This Row],[Duration]]&lt;90,"Short",Table1[[#This Row],[Duration]]&lt;180,"Medium",Table1[[#This Row],[Duration]]&lt;=240,"Long",TRUE,"Seasons")</f>
        <v>Medium</v>
      </c>
      <c r="P1721" s="3" t="s">
        <v>206</v>
      </c>
    </row>
    <row r="1722" spans="1:16" ht="42">
      <c r="A1722" s="2" t="s">
        <v>7674</v>
      </c>
      <c r="B1722" s="2" t="s">
        <v>4</v>
      </c>
      <c r="C1722" s="3" t="s">
        <v>7675</v>
      </c>
      <c r="D1722" s="3" t="s">
        <v>7676</v>
      </c>
      <c r="E1722" s="3" t="s">
        <v>7677</v>
      </c>
      <c r="F1722" s="3" t="s">
        <v>139</v>
      </c>
      <c r="G1722" s="7" t="s">
        <v>7648</v>
      </c>
      <c r="H1722" s="4">
        <v>2021</v>
      </c>
      <c r="I1722" s="2">
        <v>2012</v>
      </c>
      <c r="J1722" s="2">
        <f ca="1">YEAR(TODAY())-Table1[[#This Row],[Release_year]]</f>
        <v>14</v>
      </c>
      <c r="K1722" s="2" t="s">
        <v>45</v>
      </c>
      <c r="L1722" s="2" t="str">
        <f>_xlfn.XLOOKUP(Table1[[#This Row],[Rating]],Ratings!A$2:A$15,Ratings!B$2:B$15)</f>
        <v>Family</v>
      </c>
      <c r="M1722" s="2" t="str">
        <f>_xlfn.XLOOKUP(Table1[[#This Row],[Rating Category]],Recommendation!A$2:A$6,Recommendation!B$2:B$6)</f>
        <v>Guidance</v>
      </c>
      <c r="N1722" s="2" t="s">
        <v>11</v>
      </c>
      <c r="O1722" s="2" t="str" cm="1">
        <f t="array" ref="O1722">_xlfn.IFS(Table1[[#This Row],[Duration]]&lt;90,"Short",Table1[[#This Row],[Duration]]&lt;180,"Medium",Table1[[#This Row],[Duration]]&lt;=240,"Long",TRUE,"Seasons")</f>
        <v>Seasons</v>
      </c>
      <c r="P1722" s="3" t="s">
        <v>191</v>
      </c>
    </row>
    <row r="1723" spans="1:16" ht="56">
      <c r="A1723" s="2" t="s">
        <v>7678</v>
      </c>
      <c r="B1723" s="2" t="s">
        <v>0</v>
      </c>
      <c r="C1723" s="3" t="s">
        <v>7679</v>
      </c>
      <c r="D1723" s="3" t="s">
        <v>7680</v>
      </c>
      <c r="E1723" s="3" t="s">
        <v>7681</v>
      </c>
      <c r="F1723" s="3" t="s">
        <v>13</v>
      </c>
      <c r="G1723" s="7" t="s">
        <v>7648</v>
      </c>
      <c r="H1723" s="4">
        <v>2021</v>
      </c>
      <c r="I1723" s="2">
        <v>2007</v>
      </c>
      <c r="J1723" s="2">
        <f ca="1">YEAR(TODAY())-Table1[[#This Row],[Release_year]]</f>
        <v>19</v>
      </c>
      <c r="K1723" s="2" t="s">
        <v>29</v>
      </c>
      <c r="L1723" s="2" t="str">
        <f>_xlfn.XLOOKUP(Table1[[#This Row],[Rating]],Ratings!A$2:A$15,Ratings!B$2:B$15)</f>
        <v>Teen</v>
      </c>
      <c r="M1723" s="2" t="str">
        <f>_xlfn.XLOOKUP(Table1[[#This Row],[Rating Category]],Recommendation!A$2:A$6,Recommendation!B$2:B$6)</f>
        <v>Guidance</v>
      </c>
      <c r="N1723" s="2">
        <v>119</v>
      </c>
      <c r="O1723" s="2" t="str" cm="1">
        <f t="array" ref="O1723">_xlfn.IFS(Table1[[#This Row],[Duration]]&lt;90,"Short",Table1[[#This Row],[Duration]]&lt;180,"Medium",Table1[[#This Row],[Duration]]&lt;=240,"Long",TRUE,"Seasons")</f>
        <v>Medium</v>
      </c>
      <c r="P1723" s="3" t="s">
        <v>192</v>
      </c>
    </row>
    <row r="1724" spans="1:16" ht="56">
      <c r="A1724" s="2" t="s">
        <v>7682</v>
      </c>
      <c r="B1724" s="2" t="s">
        <v>0</v>
      </c>
      <c r="C1724" s="3" t="s">
        <v>7683</v>
      </c>
      <c r="D1724" s="3" t="s">
        <v>7684</v>
      </c>
      <c r="E1724" s="3" t="s">
        <v>7685</v>
      </c>
      <c r="F1724" s="3" t="s">
        <v>132</v>
      </c>
      <c r="G1724" s="7" t="s">
        <v>7648</v>
      </c>
      <c r="H1724" s="4">
        <v>2021</v>
      </c>
      <c r="I1724" s="2">
        <v>2017</v>
      </c>
      <c r="J1724" s="2">
        <f ca="1">YEAR(TODAY())-Table1[[#This Row],[Release_year]]</f>
        <v>9</v>
      </c>
      <c r="K1724" s="2" t="s">
        <v>29</v>
      </c>
      <c r="L1724" s="2" t="str">
        <f>_xlfn.XLOOKUP(Table1[[#This Row],[Rating]],Ratings!A$2:A$15,Ratings!B$2:B$15)</f>
        <v>Teen</v>
      </c>
      <c r="M1724" s="2" t="str">
        <f>_xlfn.XLOOKUP(Table1[[#This Row],[Rating Category]],Recommendation!A$2:A$6,Recommendation!B$2:B$6)</f>
        <v>Guidance</v>
      </c>
      <c r="N1724" s="2">
        <v>98</v>
      </c>
      <c r="O1724" s="2" t="str" cm="1">
        <f t="array" ref="O1724">_xlfn.IFS(Table1[[#This Row],[Duration]]&lt;90,"Short",Table1[[#This Row],[Duration]]&lt;180,"Medium",Table1[[#This Row],[Duration]]&lt;=240,"Long",TRUE,"Seasons")</f>
        <v>Medium</v>
      </c>
      <c r="P1724" s="3" t="s">
        <v>63</v>
      </c>
    </row>
    <row r="1725" spans="1:16" ht="42">
      <c r="A1725" s="2" t="s">
        <v>7686</v>
      </c>
      <c r="B1725" s="2" t="s">
        <v>0</v>
      </c>
      <c r="C1725" s="3" t="s">
        <v>7687</v>
      </c>
      <c r="D1725" s="3" t="s">
        <v>7688</v>
      </c>
      <c r="E1725" s="3" t="s">
        <v>7689</v>
      </c>
      <c r="F1725" s="3" t="s">
        <v>13</v>
      </c>
      <c r="G1725" s="7" t="s">
        <v>7648</v>
      </c>
      <c r="H1725" s="4">
        <v>2021</v>
      </c>
      <c r="I1725" s="2">
        <v>2010</v>
      </c>
      <c r="J1725" s="2">
        <f ca="1">YEAR(TODAY())-Table1[[#This Row],[Release_year]]</f>
        <v>16</v>
      </c>
      <c r="K1725" s="2" t="s">
        <v>29</v>
      </c>
      <c r="L1725" s="2" t="str">
        <f>_xlfn.XLOOKUP(Table1[[#This Row],[Rating]],Ratings!A$2:A$15,Ratings!B$2:B$15)</f>
        <v>Teen</v>
      </c>
      <c r="M1725" s="2" t="str">
        <f>_xlfn.XLOOKUP(Table1[[#This Row],[Rating Category]],Recommendation!A$2:A$6,Recommendation!B$2:B$6)</f>
        <v>Guidance</v>
      </c>
      <c r="N1725" s="2">
        <v>135</v>
      </c>
      <c r="O1725" s="2" t="str" cm="1">
        <f t="array" ref="O1725">_xlfn.IFS(Table1[[#This Row],[Duration]]&lt;90,"Short",Table1[[#This Row],[Duration]]&lt;180,"Medium",Table1[[#This Row],[Duration]]&lt;=240,"Long",TRUE,"Seasons")</f>
        <v>Medium</v>
      </c>
      <c r="P1725" s="3" t="s">
        <v>89</v>
      </c>
    </row>
    <row r="1726" spans="1:16" ht="70">
      <c r="A1726" s="2" t="s">
        <v>7690</v>
      </c>
      <c r="B1726" s="2" t="s">
        <v>0</v>
      </c>
      <c r="C1726" s="3" t="s">
        <v>7691</v>
      </c>
      <c r="D1726" s="3" t="s">
        <v>7654</v>
      </c>
      <c r="E1726" s="3" t="s">
        <v>7692</v>
      </c>
      <c r="F1726" s="3" t="s">
        <v>13</v>
      </c>
      <c r="G1726" s="7" t="s">
        <v>7648</v>
      </c>
      <c r="H1726" s="4">
        <v>2021</v>
      </c>
      <c r="I1726" s="2">
        <v>2004</v>
      </c>
      <c r="J1726" s="2">
        <f ca="1">YEAR(TODAY())-Table1[[#This Row],[Release_year]]</f>
        <v>22</v>
      </c>
      <c r="K1726" s="2" t="s">
        <v>45</v>
      </c>
      <c r="L1726" s="2" t="str">
        <f>_xlfn.XLOOKUP(Table1[[#This Row],[Rating]],Ratings!A$2:A$15,Ratings!B$2:B$15)</f>
        <v>Family</v>
      </c>
      <c r="M1726" s="2" t="str">
        <f>_xlfn.XLOOKUP(Table1[[#This Row],[Rating Category]],Recommendation!A$2:A$6,Recommendation!B$2:B$6)</f>
        <v>Guidance</v>
      </c>
      <c r="N1726" s="2">
        <v>185</v>
      </c>
      <c r="O1726" s="2" t="str" cm="1">
        <f t="array" ref="O1726">_xlfn.IFS(Table1[[#This Row],[Duration]]&lt;90,"Short",Table1[[#This Row],[Duration]]&lt;180,"Medium",Table1[[#This Row],[Duration]]&lt;=240,"Long",TRUE,"Seasons")</f>
        <v>Long</v>
      </c>
      <c r="P1726" s="3" t="s">
        <v>90</v>
      </c>
    </row>
    <row r="1727" spans="1:16" ht="56">
      <c r="A1727" s="2" t="s">
        <v>7693</v>
      </c>
      <c r="B1727" s="2" t="s">
        <v>0</v>
      </c>
      <c r="C1727" s="3" t="s">
        <v>7694</v>
      </c>
      <c r="D1727" s="3" t="s">
        <v>7658</v>
      </c>
      <c r="E1727" s="3" t="s">
        <v>7695</v>
      </c>
      <c r="F1727" s="3" t="s">
        <v>13</v>
      </c>
      <c r="G1727" s="7" t="s">
        <v>7648</v>
      </c>
      <c r="H1727" s="4">
        <v>2021</v>
      </c>
      <c r="I1727" s="2">
        <v>2009</v>
      </c>
      <c r="J1727" s="2">
        <f ca="1">YEAR(TODAY())-Table1[[#This Row],[Release_year]]</f>
        <v>17</v>
      </c>
      <c r="K1727" s="2" t="s">
        <v>29</v>
      </c>
      <c r="L1727" s="2" t="str">
        <f>_xlfn.XLOOKUP(Table1[[#This Row],[Rating]],Ratings!A$2:A$15,Ratings!B$2:B$15)</f>
        <v>Teen</v>
      </c>
      <c r="M1727" s="2" t="str">
        <f>_xlfn.XLOOKUP(Table1[[#This Row],[Rating Category]],Recommendation!A$2:A$6,Recommendation!B$2:B$6)</f>
        <v>Guidance</v>
      </c>
      <c r="N1727" s="2">
        <v>156</v>
      </c>
      <c r="O1727" s="2" t="str" cm="1">
        <f t="array" ref="O1727">_xlfn.IFS(Table1[[#This Row],[Duration]]&lt;90,"Short",Table1[[#This Row],[Duration]]&lt;180,"Medium",Table1[[#This Row],[Duration]]&lt;=240,"Long",TRUE,"Seasons")</f>
        <v>Medium</v>
      </c>
      <c r="P1727" s="3" t="s">
        <v>218</v>
      </c>
    </row>
    <row r="1728" spans="1:16" ht="42">
      <c r="A1728" s="2" t="s">
        <v>7696</v>
      </c>
      <c r="B1728" s="2" t="s">
        <v>0</v>
      </c>
      <c r="C1728" s="3" t="s">
        <v>7697</v>
      </c>
      <c r="D1728" s="3" t="s">
        <v>5526</v>
      </c>
      <c r="E1728" s="3" t="s">
        <v>7698</v>
      </c>
      <c r="F1728" s="3" t="s">
        <v>5528</v>
      </c>
      <c r="G1728" s="7" t="s">
        <v>7648</v>
      </c>
      <c r="H1728" s="4">
        <v>2021</v>
      </c>
      <c r="I1728" s="2">
        <v>2017</v>
      </c>
      <c r="J1728" s="2">
        <f ca="1">YEAR(TODAY())-Table1[[#This Row],[Release_year]]</f>
        <v>9</v>
      </c>
      <c r="K1728" s="2" t="s">
        <v>7</v>
      </c>
      <c r="L1728" s="2" t="str">
        <f>_xlfn.XLOOKUP(Table1[[#This Row],[Rating]],Ratings!A$2:A$15,Ratings!B$2:B$15)</f>
        <v>Adult</v>
      </c>
      <c r="M1728" s="2" t="str">
        <f>_xlfn.XLOOKUP(Table1[[#This Row],[Rating Category]],Recommendation!A$2:A$6,Recommendation!B$2:B$6)</f>
        <v>Restricted</v>
      </c>
      <c r="N1728" s="2">
        <v>104</v>
      </c>
      <c r="O1728" s="2" t="str" cm="1">
        <f t="array" ref="O1728">_xlfn.IFS(Table1[[#This Row],[Duration]]&lt;90,"Short",Table1[[#This Row],[Duration]]&lt;180,"Medium",Table1[[#This Row],[Duration]]&lt;=240,"Long",TRUE,"Seasons")</f>
        <v>Medium</v>
      </c>
      <c r="P1728" s="3" t="s">
        <v>192</v>
      </c>
    </row>
    <row r="1729" spans="1:16" ht="56">
      <c r="A1729" s="2" t="s">
        <v>7699</v>
      </c>
      <c r="B1729" s="2" t="s">
        <v>0</v>
      </c>
      <c r="C1729" s="3" t="s">
        <v>7700</v>
      </c>
      <c r="D1729" s="3" t="s">
        <v>7701</v>
      </c>
      <c r="E1729" s="3" t="s">
        <v>7702</v>
      </c>
      <c r="F1729" s="3" t="s">
        <v>13</v>
      </c>
      <c r="G1729" s="7" t="s">
        <v>7648</v>
      </c>
      <c r="H1729" s="4">
        <v>2021</v>
      </c>
      <c r="I1729" s="2">
        <v>2008</v>
      </c>
      <c r="J1729" s="2">
        <f ca="1">YEAR(TODAY())-Table1[[#This Row],[Release_year]]</f>
        <v>18</v>
      </c>
      <c r="K1729" s="2" t="s">
        <v>29</v>
      </c>
      <c r="L1729" s="2" t="str">
        <f>_xlfn.XLOOKUP(Table1[[#This Row],[Rating]],Ratings!A$2:A$15,Ratings!B$2:B$15)</f>
        <v>Teen</v>
      </c>
      <c r="M1729" s="2" t="str">
        <f>_xlfn.XLOOKUP(Table1[[#This Row],[Rating Category]],Recommendation!A$2:A$6,Recommendation!B$2:B$6)</f>
        <v>Guidance</v>
      </c>
      <c r="N1729" s="2">
        <v>139</v>
      </c>
      <c r="O1729" s="2" t="str" cm="1">
        <f t="array" ref="O1729">_xlfn.IFS(Table1[[#This Row],[Duration]]&lt;90,"Short",Table1[[#This Row],[Duration]]&lt;180,"Medium",Table1[[#This Row],[Duration]]&lt;=240,"Long",TRUE,"Seasons")</f>
        <v>Medium</v>
      </c>
      <c r="P1729" s="3" t="s">
        <v>575</v>
      </c>
    </row>
    <row r="1730" spans="1:16" ht="42">
      <c r="A1730" s="2" t="s">
        <v>7703</v>
      </c>
      <c r="B1730" s="2" t="s">
        <v>0</v>
      </c>
      <c r="C1730" s="3" t="s">
        <v>7704</v>
      </c>
      <c r="D1730" s="3" t="s">
        <v>7680</v>
      </c>
      <c r="E1730" s="3" t="s">
        <v>7705</v>
      </c>
      <c r="F1730" s="3" t="s">
        <v>13</v>
      </c>
      <c r="G1730" s="7" t="s">
        <v>7648</v>
      </c>
      <c r="H1730" s="4">
        <v>2021</v>
      </c>
      <c r="I1730" s="2">
        <v>2012</v>
      </c>
      <c r="J1730" s="2">
        <f ca="1">YEAR(TODAY())-Table1[[#This Row],[Release_year]]</f>
        <v>14</v>
      </c>
      <c r="K1730" s="2" t="s">
        <v>29</v>
      </c>
      <c r="L1730" s="2" t="str">
        <f>_xlfn.XLOOKUP(Table1[[#This Row],[Rating]],Ratings!A$2:A$15,Ratings!B$2:B$15)</f>
        <v>Teen</v>
      </c>
      <c r="M1730" s="2" t="str">
        <f>_xlfn.XLOOKUP(Table1[[#This Row],[Rating Category]],Recommendation!A$2:A$6,Recommendation!B$2:B$6)</f>
        <v>Guidance</v>
      </c>
      <c r="N1730" s="2">
        <v>140</v>
      </c>
      <c r="O1730" s="2" t="str" cm="1">
        <f t="array" ref="O1730">_xlfn.IFS(Table1[[#This Row],[Duration]]&lt;90,"Short",Table1[[#This Row],[Duration]]&lt;180,"Medium",Table1[[#This Row],[Duration]]&lt;=240,"Long",TRUE,"Seasons")</f>
        <v>Medium</v>
      </c>
      <c r="P1730" s="3" t="s">
        <v>89</v>
      </c>
    </row>
    <row r="1731" spans="1:16" ht="42">
      <c r="A1731" s="2" t="s">
        <v>7706</v>
      </c>
      <c r="B1731" s="2" t="s">
        <v>0</v>
      </c>
      <c r="C1731" s="3" t="s">
        <v>7707</v>
      </c>
      <c r="D1731" s="3" t="s">
        <v>7658</v>
      </c>
      <c r="E1731" s="3" t="s">
        <v>7708</v>
      </c>
      <c r="F1731" s="3" t="s">
        <v>13</v>
      </c>
      <c r="G1731" s="7" t="s">
        <v>7648</v>
      </c>
      <c r="H1731" s="4">
        <v>2021</v>
      </c>
      <c r="I1731" s="2">
        <v>2011</v>
      </c>
      <c r="J1731" s="2">
        <f ca="1">YEAR(TODAY())-Table1[[#This Row],[Release_year]]</f>
        <v>15</v>
      </c>
      <c r="K1731" s="2" t="s">
        <v>29</v>
      </c>
      <c r="L1731" s="2" t="str">
        <f>_xlfn.XLOOKUP(Table1[[#This Row],[Rating]],Ratings!A$2:A$15,Ratings!B$2:B$15)</f>
        <v>Teen</v>
      </c>
      <c r="M1731" s="2" t="str">
        <f>_xlfn.XLOOKUP(Table1[[#This Row],[Rating Category]],Recommendation!A$2:A$6,Recommendation!B$2:B$6)</f>
        <v>Guidance</v>
      </c>
      <c r="N1731" s="2">
        <v>154</v>
      </c>
      <c r="O1731" s="2" t="str" cm="1">
        <f t="array" ref="O1731">_xlfn.IFS(Table1[[#This Row],[Duration]]&lt;90,"Short",Table1[[#This Row],[Duration]]&lt;180,"Medium",Table1[[#This Row],[Duration]]&lt;=240,"Long",TRUE,"Seasons")</f>
        <v>Medium</v>
      </c>
      <c r="P1731" s="3" t="s">
        <v>192</v>
      </c>
    </row>
    <row r="1732" spans="1:16" ht="56">
      <c r="A1732" s="2" t="s">
        <v>7709</v>
      </c>
      <c r="B1732" s="2" t="s">
        <v>0</v>
      </c>
      <c r="C1732" s="3" t="s">
        <v>7710</v>
      </c>
      <c r="D1732" s="3" t="s">
        <v>7711</v>
      </c>
      <c r="E1732" s="3" t="s">
        <v>7712</v>
      </c>
      <c r="F1732" s="3" t="s">
        <v>1</v>
      </c>
      <c r="G1732" s="7" t="s">
        <v>7713</v>
      </c>
      <c r="H1732" s="4">
        <v>2021</v>
      </c>
      <c r="I1732" s="2">
        <v>2019</v>
      </c>
      <c r="J1732" s="2">
        <f ca="1">YEAR(TODAY())-Table1[[#This Row],[Release_year]]</f>
        <v>7</v>
      </c>
      <c r="K1732" s="2" t="s">
        <v>124</v>
      </c>
      <c r="L1732" s="2" t="str">
        <f>_xlfn.XLOOKUP(Table1[[#This Row],[Rating]],Ratings!A$2:A$15,Ratings!B$2:B$15)</f>
        <v>Adult</v>
      </c>
      <c r="M1732" s="2" t="str">
        <f>_xlfn.XLOOKUP(Table1[[#This Row],[Rating Category]],Recommendation!A$2:A$6,Recommendation!B$2:B$6)</f>
        <v>Restricted</v>
      </c>
      <c r="N1732" s="2">
        <v>129</v>
      </c>
      <c r="O1732" s="2" t="str" cm="1">
        <f t="array" ref="O1732">_xlfn.IFS(Table1[[#This Row],[Duration]]&lt;90,"Short",Table1[[#This Row],[Duration]]&lt;180,"Medium",Table1[[#This Row],[Duration]]&lt;=240,"Long",TRUE,"Seasons")</f>
        <v>Medium</v>
      </c>
      <c r="P1732" s="3" t="s">
        <v>98</v>
      </c>
    </row>
    <row r="1733" spans="1:16" ht="42">
      <c r="A1733" s="2" t="s">
        <v>7714</v>
      </c>
      <c r="B1733" s="2" t="s">
        <v>0</v>
      </c>
      <c r="C1733" s="3" t="s">
        <v>7715</v>
      </c>
      <c r="D1733" s="3" t="s">
        <v>1396</v>
      </c>
      <c r="E1733" s="3" t="s">
        <v>7716</v>
      </c>
      <c r="F1733" s="3" t="s">
        <v>132</v>
      </c>
      <c r="G1733" s="7" t="s">
        <v>7713</v>
      </c>
      <c r="H1733" s="4">
        <v>2021</v>
      </c>
      <c r="I1733" s="2">
        <v>2016</v>
      </c>
      <c r="J1733" s="2">
        <f ca="1">YEAR(TODAY())-Table1[[#This Row],[Release_year]]</f>
        <v>10</v>
      </c>
      <c r="K1733" s="2" t="s">
        <v>7</v>
      </c>
      <c r="L1733" s="2" t="str">
        <f>_xlfn.XLOOKUP(Table1[[#This Row],[Rating]],Ratings!A$2:A$15,Ratings!B$2:B$15)</f>
        <v>Adult</v>
      </c>
      <c r="M1733" s="2" t="str">
        <f>_xlfn.XLOOKUP(Table1[[#This Row],[Rating Category]],Recommendation!A$2:A$6,Recommendation!B$2:B$6)</f>
        <v>Restricted</v>
      </c>
      <c r="N1733" s="2">
        <v>99</v>
      </c>
      <c r="O1733" s="2" t="str" cm="1">
        <f t="array" ref="O1733">_xlfn.IFS(Table1[[#This Row],[Duration]]&lt;90,"Short",Table1[[#This Row],[Duration]]&lt;180,"Medium",Table1[[#This Row],[Duration]]&lt;=240,"Long",TRUE,"Seasons")</f>
        <v>Medium</v>
      </c>
      <c r="P1733" s="3" t="s">
        <v>56</v>
      </c>
    </row>
    <row r="1734" spans="1:16" ht="56">
      <c r="A1734" s="2" t="s">
        <v>7717</v>
      </c>
      <c r="B1734" s="2" t="s">
        <v>0</v>
      </c>
      <c r="C1734" s="3" t="s">
        <v>7718</v>
      </c>
      <c r="D1734" s="3" t="s">
        <v>126</v>
      </c>
      <c r="E1734" s="3" t="s">
        <v>7719</v>
      </c>
      <c r="F1734" s="3" t="s">
        <v>5</v>
      </c>
      <c r="G1734" s="7" t="s">
        <v>7713</v>
      </c>
      <c r="H1734" s="4">
        <v>2021</v>
      </c>
      <c r="I1734" s="2">
        <v>2017</v>
      </c>
      <c r="J1734" s="2">
        <f ca="1">YEAR(TODAY())-Table1[[#This Row],[Release_year]]</f>
        <v>9</v>
      </c>
      <c r="K1734" s="2" t="s">
        <v>7</v>
      </c>
      <c r="L1734" s="2" t="str">
        <f>_xlfn.XLOOKUP(Table1[[#This Row],[Rating]],Ratings!A$2:A$15,Ratings!B$2:B$15)</f>
        <v>Adult</v>
      </c>
      <c r="M1734" s="2" t="str">
        <f>_xlfn.XLOOKUP(Table1[[#This Row],[Rating Category]],Recommendation!A$2:A$6,Recommendation!B$2:B$6)</f>
        <v>Restricted</v>
      </c>
      <c r="N1734" s="2">
        <v>100</v>
      </c>
      <c r="O1734" s="2" t="str" cm="1">
        <f t="array" ref="O1734">_xlfn.IFS(Table1[[#This Row],[Duration]]&lt;90,"Short",Table1[[#This Row],[Duration]]&lt;180,"Medium",Table1[[#This Row],[Duration]]&lt;=240,"Long",TRUE,"Seasons")</f>
        <v>Medium</v>
      </c>
      <c r="P1734" s="3" t="s">
        <v>63</v>
      </c>
    </row>
    <row r="1735" spans="1:16" ht="28">
      <c r="A1735" s="2" t="s">
        <v>7720</v>
      </c>
      <c r="B1735" s="2" t="s">
        <v>0</v>
      </c>
      <c r="C1735" s="3" t="s">
        <v>7721</v>
      </c>
      <c r="D1735" s="3" t="s">
        <v>7722</v>
      </c>
      <c r="E1735" s="3" t="s">
        <v>7723</v>
      </c>
      <c r="F1735" s="3" t="s">
        <v>781</v>
      </c>
      <c r="G1735" s="7" t="s">
        <v>7713</v>
      </c>
      <c r="H1735" s="4">
        <v>2021</v>
      </c>
      <c r="I1735" s="2">
        <v>2019</v>
      </c>
      <c r="J1735" s="2">
        <f ca="1">YEAR(TODAY())-Table1[[#This Row],[Release_year]]</f>
        <v>7</v>
      </c>
      <c r="K1735" s="2" t="s">
        <v>7</v>
      </c>
      <c r="L1735" s="2" t="str">
        <f>_xlfn.XLOOKUP(Table1[[#This Row],[Rating]],Ratings!A$2:A$15,Ratings!B$2:B$15)</f>
        <v>Adult</v>
      </c>
      <c r="M1735" s="2" t="str">
        <f>_xlfn.XLOOKUP(Table1[[#This Row],[Rating Category]],Recommendation!A$2:A$6,Recommendation!B$2:B$6)</f>
        <v>Restricted</v>
      </c>
      <c r="N1735" s="2">
        <v>95</v>
      </c>
      <c r="O1735" s="2" t="str" cm="1">
        <f t="array" ref="O1735">_xlfn.IFS(Table1[[#This Row],[Duration]]&lt;90,"Short",Table1[[#This Row],[Duration]]&lt;180,"Medium",Table1[[#This Row],[Duration]]&lt;=240,"Long",TRUE,"Seasons")</f>
        <v>Medium</v>
      </c>
      <c r="P1735" s="3" t="s">
        <v>206</v>
      </c>
    </row>
    <row r="1736" spans="1:16" ht="56">
      <c r="A1736" s="2" t="s">
        <v>7724</v>
      </c>
      <c r="B1736" s="2" t="s">
        <v>0</v>
      </c>
      <c r="C1736" s="3" t="s">
        <v>7725</v>
      </c>
      <c r="D1736" s="3" t="s">
        <v>7726</v>
      </c>
      <c r="E1736" s="3" t="s">
        <v>7727</v>
      </c>
      <c r="F1736" s="3" t="s">
        <v>28</v>
      </c>
      <c r="G1736" s="7" t="s">
        <v>7728</v>
      </c>
      <c r="H1736" s="4">
        <v>2021</v>
      </c>
      <c r="I1736" s="2">
        <v>2019</v>
      </c>
      <c r="J1736" s="2">
        <f ca="1">YEAR(TODAY())-Table1[[#This Row],[Release_year]]</f>
        <v>7</v>
      </c>
      <c r="K1736" s="2" t="s">
        <v>7</v>
      </c>
      <c r="L1736" s="2" t="str">
        <f>_xlfn.XLOOKUP(Table1[[#This Row],[Rating]],Ratings!A$2:A$15,Ratings!B$2:B$15)</f>
        <v>Adult</v>
      </c>
      <c r="M1736" s="2" t="str">
        <f>_xlfn.XLOOKUP(Table1[[#This Row],[Rating Category]],Recommendation!A$2:A$6,Recommendation!B$2:B$6)</f>
        <v>Restricted</v>
      </c>
      <c r="N1736" s="2">
        <v>65</v>
      </c>
      <c r="O1736" s="2" t="str" cm="1">
        <f t="array" ref="O1736">_xlfn.IFS(Table1[[#This Row],[Duration]]&lt;90,"Short",Table1[[#This Row],[Duration]]&lt;180,"Medium",Table1[[#This Row],[Duration]]&lt;=240,"Long",TRUE,"Seasons")</f>
        <v>Short</v>
      </c>
      <c r="P1736" s="3" t="s">
        <v>683</v>
      </c>
    </row>
    <row r="1737" spans="1:16" ht="42">
      <c r="A1737" s="2" t="s">
        <v>7729</v>
      </c>
      <c r="B1737" s="2" t="s">
        <v>0</v>
      </c>
      <c r="C1737" s="3" t="s">
        <v>7730</v>
      </c>
      <c r="D1737" s="3" t="s">
        <v>7731</v>
      </c>
      <c r="E1737" s="3" t="s">
        <v>7732</v>
      </c>
      <c r="F1737" s="3" t="s">
        <v>7733</v>
      </c>
      <c r="G1737" s="7" t="s">
        <v>7734</v>
      </c>
      <c r="H1737" s="4">
        <v>2021</v>
      </c>
      <c r="I1737" s="2">
        <v>2019</v>
      </c>
      <c r="J1737" s="2">
        <f ca="1">YEAR(TODAY())-Table1[[#This Row],[Release_year]]</f>
        <v>7</v>
      </c>
      <c r="K1737" s="2" t="s">
        <v>7</v>
      </c>
      <c r="L1737" s="2" t="str">
        <f>_xlfn.XLOOKUP(Table1[[#This Row],[Rating]],Ratings!A$2:A$15,Ratings!B$2:B$15)</f>
        <v>Adult</v>
      </c>
      <c r="M1737" s="2" t="str">
        <f>_xlfn.XLOOKUP(Table1[[#This Row],[Rating Category]],Recommendation!A$2:A$6,Recommendation!B$2:B$6)</f>
        <v>Restricted</v>
      </c>
      <c r="N1737" s="2">
        <v>143</v>
      </c>
      <c r="O1737" s="2" t="str" cm="1">
        <f t="array" ref="O1737">_xlfn.IFS(Table1[[#This Row],[Duration]]&lt;90,"Short",Table1[[#This Row],[Duration]]&lt;180,"Medium",Table1[[#This Row],[Duration]]&lt;=240,"Long",TRUE,"Seasons")</f>
        <v>Medium</v>
      </c>
      <c r="P1737" s="3" t="s">
        <v>43</v>
      </c>
    </row>
    <row r="1738" spans="1:16" ht="42">
      <c r="A1738" s="2" t="s">
        <v>7735</v>
      </c>
      <c r="B1738" s="2" t="s">
        <v>0</v>
      </c>
      <c r="C1738" s="3" t="s">
        <v>7736</v>
      </c>
      <c r="D1738" s="3" t="s">
        <v>5896</v>
      </c>
      <c r="E1738" s="3" t="s">
        <v>7737</v>
      </c>
      <c r="F1738" s="3" t="s">
        <v>1155</v>
      </c>
      <c r="G1738" s="7" t="s">
        <v>7738</v>
      </c>
      <c r="H1738" s="4">
        <v>2021</v>
      </c>
      <c r="I1738" s="2">
        <v>2017</v>
      </c>
      <c r="J1738" s="2">
        <f ca="1">YEAR(TODAY())-Table1[[#This Row],[Release_year]]</f>
        <v>9</v>
      </c>
      <c r="K1738" s="2" t="s">
        <v>29</v>
      </c>
      <c r="L1738" s="2" t="str">
        <f>_xlfn.XLOOKUP(Table1[[#This Row],[Rating]],Ratings!A$2:A$15,Ratings!B$2:B$15)</f>
        <v>Teen</v>
      </c>
      <c r="M1738" s="2" t="str">
        <f>_xlfn.XLOOKUP(Table1[[#This Row],[Rating Category]],Recommendation!A$2:A$6,Recommendation!B$2:B$6)</f>
        <v>Guidance</v>
      </c>
      <c r="N1738" s="2">
        <v>101</v>
      </c>
      <c r="O1738" s="2" t="str" cm="1">
        <f t="array" ref="O1738">_xlfn.IFS(Table1[[#This Row],[Duration]]&lt;90,"Short",Table1[[#This Row],[Duration]]&lt;180,"Medium",Table1[[#This Row],[Duration]]&lt;=240,"Long",TRUE,"Seasons")</f>
        <v>Medium</v>
      </c>
      <c r="P1738" s="3" t="s">
        <v>56</v>
      </c>
    </row>
    <row r="1739" spans="1:16" ht="14">
      <c r="A1739" s="2" t="s">
        <v>7739</v>
      </c>
      <c r="B1739" s="2" t="s">
        <v>0</v>
      </c>
      <c r="C1739" s="3" t="s">
        <v>7740</v>
      </c>
      <c r="D1739" s="3" t="s">
        <v>7741</v>
      </c>
      <c r="E1739" s="3" t="s">
        <v>7742</v>
      </c>
      <c r="F1739" s="3" t="s">
        <v>1</v>
      </c>
      <c r="G1739" s="7" t="s">
        <v>7738</v>
      </c>
      <c r="H1739" s="4">
        <v>2021</v>
      </c>
      <c r="I1739" s="2">
        <v>2019</v>
      </c>
      <c r="J1739" s="2">
        <f ca="1">YEAR(TODAY())-Table1[[#This Row],[Release_year]]</f>
        <v>7</v>
      </c>
      <c r="K1739" s="2" t="s">
        <v>7</v>
      </c>
      <c r="L1739" s="2" t="str">
        <f>_xlfn.XLOOKUP(Table1[[#This Row],[Rating]],Ratings!A$2:A$15,Ratings!B$2:B$15)</f>
        <v>Adult</v>
      </c>
      <c r="M1739" s="2" t="str">
        <f>_xlfn.XLOOKUP(Table1[[#This Row],[Rating Category]],Recommendation!A$2:A$6,Recommendation!B$2:B$6)</f>
        <v>Restricted</v>
      </c>
      <c r="N1739" s="2">
        <v>60</v>
      </c>
      <c r="O1739" s="2" t="str" cm="1">
        <f t="array" ref="O1739">_xlfn.IFS(Table1[[#This Row],[Duration]]&lt;90,"Short",Table1[[#This Row],[Duration]]&lt;180,"Medium",Table1[[#This Row],[Duration]]&lt;=240,"Long",TRUE,"Seasons")</f>
        <v>Short</v>
      </c>
      <c r="P1739" s="3" t="s">
        <v>683</v>
      </c>
    </row>
    <row r="1740" spans="1:16" ht="56">
      <c r="A1740" s="2" t="s">
        <v>7743</v>
      </c>
      <c r="B1740" s="2" t="s">
        <v>0</v>
      </c>
      <c r="C1740" s="3" t="s">
        <v>7744</v>
      </c>
      <c r="D1740" s="3" t="s">
        <v>7745</v>
      </c>
      <c r="E1740" s="3" t="s">
        <v>7746</v>
      </c>
      <c r="F1740" s="3" t="s">
        <v>1</v>
      </c>
      <c r="G1740" s="7" t="s">
        <v>7747</v>
      </c>
      <c r="H1740" s="4">
        <v>2021</v>
      </c>
      <c r="I1740" s="2">
        <v>2019</v>
      </c>
      <c r="J1740" s="2">
        <f ca="1">YEAR(TODAY())-Table1[[#This Row],[Release_year]]</f>
        <v>7</v>
      </c>
      <c r="K1740" s="2" t="s">
        <v>45</v>
      </c>
      <c r="L1740" s="2" t="str">
        <f>_xlfn.XLOOKUP(Table1[[#This Row],[Rating]],Ratings!A$2:A$15,Ratings!B$2:B$15)</f>
        <v>Family</v>
      </c>
      <c r="M1740" s="2" t="str">
        <f>_xlfn.XLOOKUP(Table1[[#This Row],[Rating Category]],Recommendation!A$2:A$6,Recommendation!B$2:B$6)</f>
        <v>Guidance</v>
      </c>
      <c r="N1740" s="2">
        <v>29</v>
      </c>
      <c r="O1740" s="2" t="str" cm="1">
        <f t="array" ref="O1740">_xlfn.IFS(Table1[[#This Row],[Duration]]&lt;90,"Short",Table1[[#This Row],[Duration]]&lt;180,"Medium",Table1[[#This Row],[Duration]]&lt;=240,"Long",TRUE,"Seasons")</f>
        <v>Short</v>
      </c>
      <c r="P1740" s="3" t="s">
        <v>46</v>
      </c>
    </row>
    <row r="1741" spans="1:16" ht="42">
      <c r="A1741" s="2" t="s">
        <v>7748</v>
      </c>
      <c r="B1741" s="2" t="s">
        <v>0</v>
      </c>
      <c r="C1741" s="3" t="s">
        <v>7749</v>
      </c>
      <c r="D1741" s="3" t="s">
        <v>7750</v>
      </c>
      <c r="E1741" s="3" t="s">
        <v>7751</v>
      </c>
      <c r="F1741" s="3" t="s">
        <v>1</v>
      </c>
      <c r="G1741" s="7" t="s">
        <v>7747</v>
      </c>
      <c r="H1741" s="4">
        <v>2021</v>
      </c>
      <c r="I1741" s="2">
        <v>2017</v>
      </c>
      <c r="J1741" s="2">
        <f ca="1">YEAR(TODAY())-Table1[[#This Row],[Release_year]]</f>
        <v>9</v>
      </c>
      <c r="K1741" s="2" t="s">
        <v>124</v>
      </c>
      <c r="L1741" s="2" t="str">
        <f>_xlfn.XLOOKUP(Table1[[#This Row],[Rating]],Ratings!A$2:A$15,Ratings!B$2:B$15)</f>
        <v>Adult</v>
      </c>
      <c r="M1741" s="2" t="str">
        <f>_xlfn.XLOOKUP(Table1[[#This Row],[Rating Category]],Recommendation!A$2:A$6,Recommendation!B$2:B$6)</f>
        <v>Restricted</v>
      </c>
      <c r="N1741" s="2">
        <v>92</v>
      </c>
      <c r="O1741" s="2" t="str" cm="1">
        <f t="array" ref="O1741">_xlfn.IFS(Table1[[#This Row],[Duration]]&lt;90,"Short",Table1[[#This Row],[Duration]]&lt;180,"Medium",Table1[[#This Row],[Duration]]&lt;=240,"Long",TRUE,"Seasons")</f>
        <v>Medium</v>
      </c>
      <c r="P1741" s="3" t="s">
        <v>2817</v>
      </c>
    </row>
    <row r="1742" spans="1:16" ht="56">
      <c r="A1742" s="2" t="s">
        <v>7752</v>
      </c>
      <c r="B1742" s="2" t="s">
        <v>0</v>
      </c>
      <c r="C1742" s="3" t="s">
        <v>7753</v>
      </c>
      <c r="D1742" s="3" t="s">
        <v>7754</v>
      </c>
      <c r="E1742" s="3" t="s">
        <v>7755</v>
      </c>
      <c r="F1742" s="3" t="s">
        <v>13</v>
      </c>
      <c r="G1742" s="7" t="s">
        <v>7756</v>
      </c>
      <c r="H1742" s="4">
        <v>2021</v>
      </c>
      <c r="I1742" s="2">
        <v>2019</v>
      </c>
      <c r="J1742" s="2">
        <f ca="1">YEAR(TODAY())-Table1[[#This Row],[Release_year]]</f>
        <v>7</v>
      </c>
      <c r="K1742" s="2" t="s">
        <v>29</v>
      </c>
      <c r="L1742" s="2" t="str">
        <f>_xlfn.XLOOKUP(Table1[[#This Row],[Rating]],Ratings!A$2:A$15,Ratings!B$2:B$15)</f>
        <v>Teen</v>
      </c>
      <c r="M1742" s="2" t="str">
        <f>_xlfn.XLOOKUP(Table1[[#This Row],[Rating Category]],Recommendation!A$2:A$6,Recommendation!B$2:B$6)</f>
        <v>Guidance</v>
      </c>
      <c r="N1742" s="2">
        <v>172</v>
      </c>
      <c r="O1742" s="2" t="str" cm="1">
        <f t="array" ref="O1742">_xlfn.IFS(Table1[[#This Row],[Duration]]&lt;90,"Short",Table1[[#This Row],[Duration]]&lt;180,"Medium",Table1[[#This Row],[Duration]]&lt;=240,"Long",TRUE,"Seasons")</f>
        <v>Medium</v>
      </c>
      <c r="P1742" s="3" t="s">
        <v>384</v>
      </c>
    </row>
    <row r="1743" spans="1:16" ht="56">
      <c r="A1743" s="2" t="s">
        <v>7757</v>
      </c>
      <c r="B1743" s="2" t="s">
        <v>0</v>
      </c>
      <c r="C1743" s="3" t="s">
        <v>7758</v>
      </c>
      <c r="D1743" s="3" t="s">
        <v>7759</v>
      </c>
      <c r="E1743" s="3" t="s">
        <v>7760</v>
      </c>
      <c r="F1743" s="3" t="s">
        <v>750</v>
      </c>
      <c r="G1743" s="7" t="s">
        <v>7761</v>
      </c>
      <c r="H1743" s="4">
        <v>2021</v>
      </c>
      <c r="I1743" s="2">
        <v>2019</v>
      </c>
      <c r="J1743" s="2">
        <f ca="1">YEAR(TODAY())-Table1[[#This Row],[Release_year]]</f>
        <v>7</v>
      </c>
      <c r="K1743" s="2" t="s">
        <v>2</v>
      </c>
      <c r="L1743" s="2" t="str">
        <f>_xlfn.XLOOKUP(Table1[[#This Row],[Rating]],Ratings!A$2:A$15,Ratings!B$2:B$15)</f>
        <v>Teen</v>
      </c>
      <c r="M1743" s="2" t="str">
        <f>_xlfn.XLOOKUP(Table1[[#This Row],[Rating Category]],Recommendation!A$2:A$6,Recommendation!B$2:B$6)</f>
        <v>Guidance</v>
      </c>
      <c r="N1743" s="2">
        <v>97</v>
      </c>
      <c r="O1743" s="2" t="str" cm="1">
        <f t="array" ref="O1743">_xlfn.IFS(Table1[[#This Row],[Duration]]&lt;90,"Short",Table1[[#This Row],[Duration]]&lt;180,"Medium",Table1[[#This Row],[Duration]]&lt;=240,"Long",TRUE,"Seasons")</f>
        <v>Medium</v>
      </c>
      <c r="P1743" s="3" t="s">
        <v>1262</v>
      </c>
    </row>
    <row r="1744" spans="1:16" ht="42">
      <c r="A1744" s="2" t="s">
        <v>7763</v>
      </c>
      <c r="B1744" s="2" t="s">
        <v>0</v>
      </c>
      <c r="C1744" s="3" t="s">
        <v>7764</v>
      </c>
      <c r="D1744" s="3" t="s">
        <v>2494</v>
      </c>
      <c r="E1744" s="3" t="s">
        <v>7765</v>
      </c>
      <c r="F1744" s="3" t="s">
        <v>132</v>
      </c>
      <c r="G1744" s="7" t="s">
        <v>7762</v>
      </c>
      <c r="H1744" s="4">
        <v>2021</v>
      </c>
      <c r="I1744" s="2">
        <v>2017</v>
      </c>
      <c r="J1744" s="2">
        <f ca="1">YEAR(TODAY())-Table1[[#This Row],[Release_year]]</f>
        <v>9</v>
      </c>
      <c r="K1744" s="2" t="s">
        <v>29</v>
      </c>
      <c r="L1744" s="2" t="str">
        <f>_xlfn.XLOOKUP(Table1[[#This Row],[Rating]],Ratings!A$2:A$15,Ratings!B$2:B$15)</f>
        <v>Teen</v>
      </c>
      <c r="M1744" s="2" t="str">
        <f>_xlfn.XLOOKUP(Table1[[#This Row],[Rating Category]],Recommendation!A$2:A$6,Recommendation!B$2:B$6)</f>
        <v>Guidance</v>
      </c>
      <c r="N1744" s="2">
        <v>108</v>
      </c>
      <c r="O1744" s="2" t="str" cm="1">
        <f t="array" ref="O1744">_xlfn.IFS(Table1[[#This Row],[Duration]]&lt;90,"Short",Table1[[#This Row],[Duration]]&lt;180,"Medium",Table1[[#This Row],[Duration]]&lt;=240,"Long",TRUE,"Seasons")</f>
        <v>Medium</v>
      </c>
      <c r="P1744" s="3" t="s">
        <v>56</v>
      </c>
    </row>
    <row r="1745" spans="1:16" ht="42">
      <c r="A1745" s="2" t="s">
        <v>7766</v>
      </c>
      <c r="B1745" s="2" t="s">
        <v>0</v>
      </c>
      <c r="C1745" s="3" t="s">
        <v>7767</v>
      </c>
      <c r="D1745" s="3" t="s">
        <v>7768</v>
      </c>
      <c r="E1745" s="3" t="s">
        <v>7769</v>
      </c>
      <c r="F1745" s="3" t="s">
        <v>223</v>
      </c>
      <c r="G1745" s="7" t="s">
        <v>7762</v>
      </c>
      <c r="H1745" s="4">
        <v>2021</v>
      </c>
      <c r="I1745" s="2">
        <v>2019</v>
      </c>
      <c r="J1745" s="2">
        <f ca="1">YEAR(TODAY())-Table1[[#This Row],[Release_year]]</f>
        <v>7</v>
      </c>
      <c r="K1745" s="2" t="s">
        <v>124</v>
      </c>
      <c r="L1745" s="2" t="str">
        <f>_xlfn.XLOOKUP(Table1[[#This Row],[Rating]],Ratings!A$2:A$15,Ratings!B$2:B$15)</f>
        <v>Adult</v>
      </c>
      <c r="M1745" s="2" t="str">
        <f>_xlfn.XLOOKUP(Table1[[#This Row],[Rating Category]],Recommendation!A$2:A$6,Recommendation!B$2:B$6)</f>
        <v>Restricted</v>
      </c>
      <c r="N1745" s="2">
        <v>137</v>
      </c>
      <c r="O1745" s="2" t="str" cm="1">
        <f t="array" ref="O1745">_xlfn.IFS(Table1[[#This Row],[Duration]]&lt;90,"Short",Table1[[#This Row],[Duration]]&lt;180,"Medium",Table1[[#This Row],[Duration]]&lt;=240,"Long",TRUE,"Seasons")</f>
        <v>Medium</v>
      </c>
      <c r="P1745" s="3" t="s">
        <v>251</v>
      </c>
    </row>
    <row r="1746" spans="1:16" ht="70">
      <c r="A1746" s="2" t="s">
        <v>7770</v>
      </c>
      <c r="B1746" s="2" t="s">
        <v>0</v>
      </c>
      <c r="C1746" s="3" t="s">
        <v>7771</v>
      </c>
      <c r="D1746" s="3" t="s">
        <v>7772</v>
      </c>
      <c r="E1746" s="3" t="s">
        <v>7773</v>
      </c>
      <c r="F1746" s="3" t="s">
        <v>139</v>
      </c>
      <c r="G1746" s="7" t="s">
        <v>7762</v>
      </c>
      <c r="H1746" s="4">
        <v>2021</v>
      </c>
      <c r="I1746" s="2">
        <v>2017</v>
      </c>
      <c r="J1746" s="2">
        <f ca="1">YEAR(TODAY())-Table1[[#This Row],[Release_year]]</f>
        <v>9</v>
      </c>
      <c r="K1746" s="2" t="s">
        <v>7</v>
      </c>
      <c r="L1746" s="2" t="str">
        <f>_xlfn.XLOOKUP(Table1[[#This Row],[Rating]],Ratings!A$2:A$15,Ratings!B$2:B$15)</f>
        <v>Adult</v>
      </c>
      <c r="M1746" s="2" t="str">
        <f>_xlfn.XLOOKUP(Table1[[#This Row],[Rating Category]],Recommendation!A$2:A$6,Recommendation!B$2:B$6)</f>
        <v>Restricted</v>
      </c>
      <c r="N1746" s="2">
        <v>106</v>
      </c>
      <c r="O1746" s="2" t="str" cm="1">
        <f t="array" ref="O1746">_xlfn.IFS(Table1[[#This Row],[Duration]]&lt;90,"Short",Table1[[#This Row],[Duration]]&lt;180,"Medium",Table1[[#This Row],[Duration]]&lt;=240,"Long",TRUE,"Seasons")</f>
        <v>Medium</v>
      </c>
      <c r="P1746" s="3" t="s">
        <v>140</v>
      </c>
    </row>
    <row r="1747" spans="1:16" ht="42">
      <c r="A1747" s="2" t="s">
        <v>7774</v>
      </c>
      <c r="B1747" s="2" t="s">
        <v>0</v>
      </c>
      <c r="C1747" s="3" t="s">
        <v>7775</v>
      </c>
      <c r="D1747" s="3" t="s">
        <v>7776</v>
      </c>
      <c r="E1747" s="3" t="s">
        <v>7777</v>
      </c>
      <c r="F1747" s="3" t="s">
        <v>132</v>
      </c>
      <c r="G1747" s="7" t="s">
        <v>7762</v>
      </c>
      <c r="H1747" s="4">
        <v>2021</v>
      </c>
      <c r="I1747" s="2">
        <v>2017</v>
      </c>
      <c r="J1747" s="2">
        <f ca="1">YEAR(TODAY())-Table1[[#This Row],[Release_year]]</f>
        <v>9</v>
      </c>
      <c r="K1747" s="2" t="s">
        <v>7</v>
      </c>
      <c r="L1747" s="2" t="str">
        <f>_xlfn.XLOOKUP(Table1[[#This Row],[Rating]],Ratings!A$2:A$15,Ratings!B$2:B$15)</f>
        <v>Adult</v>
      </c>
      <c r="M1747" s="2" t="str">
        <f>_xlfn.XLOOKUP(Table1[[#This Row],[Rating Category]],Recommendation!A$2:A$6,Recommendation!B$2:B$6)</f>
        <v>Restricted</v>
      </c>
      <c r="N1747" s="2">
        <v>115</v>
      </c>
      <c r="O1747" s="2" t="str" cm="1">
        <f t="array" ref="O1747">_xlfn.IFS(Table1[[#This Row],[Duration]]&lt;90,"Short",Table1[[#This Row],[Duration]]&lt;180,"Medium",Table1[[#This Row],[Duration]]&lt;=240,"Long",TRUE,"Seasons")</f>
        <v>Medium</v>
      </c>
      <c r="P1747" s="3" t="s">
        <v>43</v>
      </c>
    </row>
    <row r="1748" spans="1:16" ht="70">
      <c r="A1748" s="2" t="s">
        <v>7778</v>
      </c>
      <c r="B1748" s="2" t="s">
        <v>4</v>
      </c>
      <c r="C1748" s="3" t="s">
        <v>7779</v>
      </c>
      <c r="D1748" s="3" t="s">
        <v>7780</v>
      </c>
      <c r="E1748" s="3" t="s">
        <v>7781</v>
      </c>
      <c r="F1748" s="3" t="s">
        <v>750</v>
      </c>
      <c r="G1748" s="7" t="s">
        <v>7762</v>
      </c>
      <c r="H1748" s="4">
        <v>2021</v>
      </c>
      <c r="I1748" s="2">
        <v>2019</v>
      </c>
      <c r="J1748" s="2">
        <f ca="1">YEAR(TODAY())-Table1[[#This Row],[Release_year]]</f>
        <v>7</v>
      </c>
      <c r="K1748" s="2" t="s">
        <v>7</v>
      </c>
      <c r="L1748" s="2" t="str">
        <f>_xlfn.XLOOKUP(Table1[[#This Row],[Rating]],Ratings!A$2:A$15,Ratings!B$2:B$15)</f>
        <v>Adult</v>
      </c>
      <c r="M1748" s="2" t="str">
        <f>_xlfn.XLOOKUP(Table1[[#This Row],[Rating Category]],Recommendation!A$2:A$6,Recommendation!B$2:B$6)</f>
        <v>Restricted</v>
      </c>
      <c r="N1748" s="2" t="s">
        <v>8</v>
      </c>
      <c r="O1748" s="2" t="str" cm="1">
        <f t="array" ref="O1748">_xlfn.IFS(Table1[[#This Row],[Duration]]&lt;90,"Short",Table1[[#This Row],[Duration]]&lt;180,"Medium",Table1[[#This Row],[Duration]]&lt;=240,"Long",TRUE,"Seasons")</f>
        <v>Seasons</v>
      </c>
      <c r="P1748" s="3" t="s">
        <v>9</v>
      </c>
    </row>
    <row r="1749" spans="1:16" ht="42">
      <c r="A1749" s="2" t="s">
        <v>7782</v>
      </c>
      <c r="B1749" s="2" t="s">
        <v>0</v>
      </c>
      <c r="C1749" s="3" t="s">
        <v>7783</v>
      </c>
      <c r="D1749" s="3" t="s">
        <v>6349</v>
      </c>
      <c r="E1749" s="3" t="s">
        <v>7784</v>
      </c>
      <c r="F1749" s="3" t="s">
        <v>132</v>
      </c>
      <c r="G1749" s="7" t="s">
        <v>7762</v>
      </c>
      <c r="H1749" s="4">
        <v>2021</v>
      </c>
      <c r="I1749" s="2">
        <v>2016</v>
      </c>
      <c r="J1749" s="2">
        <f ca="1">YEAR(TODAY())-Table1[[#This Row],[Release_year]]</f>
        <v>10</v>
      </c>
      <c r="K1749" s="2" t="s">
        <v>29</v>
      </c>
      <c r="L1749" s="2" t="str">
        <f>_xlfn.XLOOKUP(Table1[[#This Row],[Rating]],Ratings!A$2:A$15,Ratings!B$2:B$15)</f>
        <v>Teen</v>
      </c>
      <c r="M1749" s="2" t="str">
        <f>_xlfn.XLOOKUP(Table1[[#This Row],[Rating Category]],Recommendation!A$2:A$6,Recommendation!B$2:B$6)</f>
        <v>Guidance</v>
      </c>
      <c r="N1749" s="2">
        <v>92</v>
      </c>
      <c r="O1749" s="2" t="str" cm="1">
        <f t="array" ref="O1749">_xlfn.IFS(Table1[[#This Row],[Duration]]&lt;90,"Short",Table1[[#This Row],[Duration]]&lt;180,"Medium",Table1[[#This Row],[Duration]]&lt;=240,"Long",TRUE,"Seasons")</f>
        <v>Medium</v>
      </c>
      <c r="P1749" s="3" t="s">
        <v>192</v>
      </c>
    </row>
    <row r="1750" spans="1:16" ht="42">
      <c r="A1750" s="2" t="s">
        <v>7785</v>
      </c>
      <c r="B1750" s="2" t="s">
        <v>0</v>
      </c>
      <c r="C1750" s="3" t="s">
        <v>7786</v>
      </c>
      <c r="D1750" s="3" t="s">
        <v>6349</v>
      </c>
      <c r="E1750" s="3" t="s">
        <v>7787</v>
      </c>
      <c r="F1750" s="3" t="s">
        <v>5584</v>
      </c>
      <c r="G1750" s="7" t="s">
        <v>7762</v>
      </c>
      <c r="H1750" s="4">
        <v>2021</v>
      </c>
      <c r="I1750" s="2">
        <v>2017</v>
      </c>
      <c r="J1750" s="2">
        <f ca="1">YEAR(TODAY())-Table1[[#This Row],[Release_year]]</f>
        <v>9</v>
      </c>
      <c r="K1750" s="2" t="s">
        <v>45</v>
      </c>
      <c r="L1750" s="2" t="str">
        <f>_xlfn.XLOOKUP(Table1[[#This Row],[Rating]],Ratings!A$2:A$15,Ratings!B$2:B$15)</f>
        <v>Family</v>
      </c>
      <c r="M1750" s="2" t="str">
        <f>_xlfn.XLOOKUP(Table1[[#This Row],[Rating Category]],Recommendation!A$2:A$6,Recommendation!B$2:B$6)</f>
        <v>Guidance</v>
      </c>
      <c r="N1750" s="2">
        <v>93</v>
      </c>
      <c r="O1750" s="2" t="str" cm="1">
        <f t="array" ref="O1750">_xlfn.IFS(Table1[[#This Row],[Duration]]&lt;90,"Short",Table1[[#This Row],[Duration]]&lt;180,"Medium",Table1[[#This Row],[Duration]]&lt;=240,"Long",TRUE,"Seasons")</f>
        <v>Medium</v>
      </c>
      <c r="P1750" s="3" t="s">
        <v>192</v>
      </c>
    </row>
    <row r="1751" spans="1:16" ht="56">
      <c r="A1751" s="2" t="s">
        <v>7788</v>
      </c>
      <c r="B1751" s="2" t="s">
        <v>0</v>
      </c>
      <c r="C1751" s="3" t="s">
        <v>7789</v>
      </c>
      <c r="D1751" s="3" t="s">
        <v>7790</v>
      </c>
      <c r="E1751" s="3" t="s">
        <v>7791</v>
      </c>
      <c r="F1751" s="3" t="s">
        <v>1</v>
      </c>
      <c r="G1751" s="7" t="s">
        <v>7792</v>
      </c>
      <c r="H1751" s="4">
        <v>2021</v>
      </c>
      <c r="I1751" s="2">
        <v>2019</v>
      </c>
      <c r="J1751" s="2">
        <f ca="1">YEAR(TODAY())-Table1[[#This Row],[Release_year]]</f>
        <v>7</v>
      </c>
      <c r="K1751" s="2" t="s">
        <v>45</v>
      </c>
      <c r="L1751" s="2" t="str">
        <f>_xlfn.XLOOKUP(Table1[[#This Row],[Rating]],Ratings!A$2:A$15,Ratings!B$2:B$15)</f>
        <v>Family</v>
      </c>
      <c r="M1751" s="2" t="str">
        <f>_xlfn.XLOOKUP(Table1[[#This Row],[Rating Category]],Recommendation!A$2:A$6,Recommendation!B$2:B$6)</f>
        <v>Guidance</v>
      </c>
      <c r="N1751" s="2">
        <v>85</v>
      </c>
      <c r="O1751" s="2" t="str" cm="1">
        <f t="array" ref="O1751">_xlfn.IFS(Table1[[#This Row],[Duration]]&lt;90,"Short",Table1[[#This Row],[Duration]]&lt;180,"Medium",Table1[[#This Row],[Duration]]&lt;=240,"Long",TRUE,"Seasons")</f>
        <v>Short</v>
      </c>
      <c r="P1751" s="3" t="s">
        <v>6278</v>
      </c>
    </row>
    <row r="1752" spans="1:16" ht="14">
      <c r="A1752" s="2" t="s">
        <v>7793</v>
      </c>
      <c r="B1752" s="2" t="s">
        <v>0</v>
      </c>
      <c r="C1752" s="3" t="s">
        <v>7794</v>
      </c>
      <c r="D1752" s="3" t="s">
        <v>7795</v>
      </c>
      <c r="E1752" s="3" t="s">
        <v>6613</v>
      </c>
      <c r="F1752" s="3" t="s">
        <v>1</v>
      </c>
      <c r="G1752" s="7" t="s">
        <v>7796</v>
      </c>
      <c r="H1752" s="4">
        <v>2021</v>
      </c>
      <c r="I1752" s="2">
        <v>2019</v>
      </c>
      <c r="J1752" s="2">
        <f ca="1">YEAR(TODAY())-Table1[[#This Row],[Release_year]]</f>
        <v>7</v>
      </c>
      <c r="K1752" s="2" t="s">
        <v>7</v>
      </c>
      <c r="L1752" s="2" t="str">
        <f>_xlfn.XLOOKUP(Table1[[#This Row],[Rating]],Ratings!A$2:A$15,Ratings!B$2:B$15)</f>
        <v>Adult</v>
      </c>
      <c r="M1752" s="2" t="str">
        <f>_xlfn.XLOOKUP(Table1[[#This Row],[Rating Category]],Recommendation!A$2:A$6,Recommendation!B$2:B$6)</f>
        <v>Restricted</v>
      </c>
      <c r="N1752" s="2">
        <v>56</v>
      </c>
      <c r="O1752" s="2" t="str" cm="1">
        <f t="array" ref="O1752">_xlfn.IFS(Table1[[#This Row],[Duration]]&lt;90,"Short",Table1[[#This Row],[Duration]]&lt;180,"Medium",Table1[[#This Row],[Duration]]&lt;=240,"Long",TRUE,"Seasons")</f>
        <v>Short</v>
      </c>
      <c r="P1752" s="3" t="s">
        <v>683</v>
      </c>
    </row>
    <row r="1753" spans="1:16" ht="42">
      <c r="A1753" s="2" t="s">
        <v>7797</v>
      </c>
      <c r="B1753" s="2" t="s">
        <v>0</v>
      </c>
      <c r="C1753" s="3" t="s">
        <v>7798</v>
      </c>
      <c r="D1753" s="3" t="s">
        <v>7799</v>
      </c>
      <c r="E1753" s="3" t="s">
        <v>7800</v>
      </c>
      <c r="F1753" s="3" t="s">
        <v>1</v>
      </c>
      <c r="G1753" s="7" t="s">
        <v>7801</v>
      </c>
      <c r="H1753" s="4">
        <v>2021</v>
      </c>
      <c r="I1753" s="2">
        <v>2019</v>
      </c>
      <c r="J1753" s="2">
        <f ca="1">YEAR(TODAY())-Table1[[#This Row],[Release_year]]</f>
        <v>7</v>
      </c>
      <c r="K1753" s="2" t="s">
        <v>16</v>
      </c>
      <c r="L1753" s="2" t="str">
        <f>_xlfn.XLOOKUP(Table1[[#This Row],[Rating]],Ratings!A$2:A$15,Ratings!B$2:B$15)</f>
        <v>Family</v>
      </c>
      <c r="M1753" s="2" t="str">
        <f>_xlfn.XLOOKUP(Table1[[#This Row],[Rating Category]],Recommendation!A$2:A$6,Recommendation!B$2:B$6)</f>
        <v>Guidance</v>
      </c>
      <c r="N1753" s="2">
        <v>86</v>
      </c>
      <c r="O1753" s="2" t="str" cm="1">
        <f t="array" ref="O1753">_xlfn.IFS(Table1[[#This Row],[Duration]]&lt;90,"Short",Table1[[#This Row],[Duration]]&lt;180,"Medium",Table1[[#This Row],[Duration]]&lt;=240,"Long",TRUE,"Seasons")</f>
        <v>Short</v>
      </c>
      <c r="P1753" s="3" t="s">
        <v>629</v>
      </c>
    </row>
    <row r="1754" spans="1:16" ht="56">
      <c r="A1754" s="2" t="s">
        <v>7802</v>
      </c>
      <c r="B1754" s="2" t="s">
        <v>0</v>
      </c>
      <c r="C1754" s="3" t="s">
        <v>7803</v>
      </c>
      <c r="D1754" s="3" t="s">
        <v>7804</v>
      </c>
      <c r="E1754" s="3" t="s">
        <v>7805</v>
      </c>
      <c r="F1754" s="3" t="s">
        <v>13</v>
      </c>
      <c r="G1754" s="7" t="s">
        <v>7801</v>
      </c>
      <c r="H1754" s="4">
        <v>2021</v>
      </c>
      <c r="I1754" s="2">
        <v>2019</v>
      </c>
      <c r="J1754" s="2">
        <f ca="1">YEAR(TODAY())-Table1[[#This Row],[Release_year]]</f>
        <v>7</v>
      </c>
      <c r="K1754" s="2" t="s">
        <v>45</v>
      </c>
      <c r="L1754" s="2" t="str">
        <f>_xlfn.XLOOKUP(Table1[[#This Row],[Rating]],Ratings!A$2:A$15,Ratings!B$2:B$15)</f>
        <v>Family</v>
      </c>
      <c r="M1754" s="2" t="str">
        <f>_xlfn.XLOOKUP(Table1[[#This Row],[Rating Category]],Recommendation!A$2:A$6,Recommendation!B$2:B$6)</f>
        <v>Guidance</v>
      </c>
      <c r="N1754" s="2">
        <v>127</v>
      </c>
      <c r="O1754" s="2" t="str" cm="1">
        <f t="array" ref="O1754">_xlfn.IFS(Table1[[#This Row],[Duration]]&lt;90,"Short",Table1[[#This Row],[Duration]]&lt;180,"Medium",Table1[[#This Row],[Duration]]&lt;=240,"Long",TRUE,"Seasons")</f>
        <v>Medium</v>
      </c>
      <c r="P1754" s="3" t="s">
        <v>63</v>
      </c>
    </row>
    <row r="1755" spans="1:16" ht="42">
      <c r="A1755" s="2" t="s">
        <v>7806</v>
      </c>
      <c r="B1755" s="2" t="s">
        <v>0</v>
      </c>
      <c r="C1755" s="3" t="s">
        <v>7807</v>
      </c>
      <c r="D1755" s="3" t="s">
        <v>7808</v>
      </c>
      <c r="E1755" s="3" t="s">
        <v>7809</v>
      </c>
      <c r="F1755" s="3" t="s">
        <v>1</v>
      </c>
      <c r="G1755" s="7" t="s">
        <v>7801</v>
      </c>
      <c r="H1755" s="4">
        <v>2021</v>
      </c>
      <c r="I1755" s="2">
        <v>2014</v>
      </c>
      <c r="J1755" s="2">
        <f ca="1">YEAR(TODAY())-Table1[[#This Row],[Release_year]]</f>
        <v>12</v>
      </c>
      <c r="K1755" s="2" t="s">
        <v>124</v>
      </c>
      <c r="L1755" s="2" t="str">
        <f>_xlfn.XLOOKUP(Table1[[#This Row],[Rating]],Ratings!A$2:A$15,Ratings!B$2:B$15)</f>
        <v>Adult</v>
      </c>
      <c r="M1755" s="2" t="str">
        <f>_xlfn.XLOOKUP(Table1[[#This Row],[Rating Category]],Recommendation!A$2:A$6,Recommendation!B$2:B$6)</f>
        <v>Restricted</v>
      </c>
      <c r="N1755" s="2">
        <v>93</v>
      </c>
      <c r="O1755" s="2" t="str" cm="1">
        <f t="array" ref="O1755">_xlfn.IFS(Table1[[#This Row],[Duration]]&lt;90,"Short",Table1[[#This Row],[Duration]]&lt;180,"Medium",Table1[[#This Row],[Duration]]&lt;=240,"Long",TRUE,"Seasons")</f>
        <v>Medium</v>
      </c>
      <c r="P1755" s="3" t="s">
        <v>131</v>
      </c>
    </row>
    <row r="1756" spans="1:16" ht="42">
      <c r="A1756" s="2" t="s">
        <v>7810</v>
      </c>
      <c r="B1756" s="2" t="s">
        <v>0</v>
      </c>
      <c r="C1756" s="3" t="s">
        <v>7811</v>
      </c>
      <c r="D1756" s="3" t="s">
        <v>7812</v>
      </c>
      <c r="E1756" s="3" t="s">
        <v>7813</v>
      </c>
      <c r="F1756" s="3" t="s">
        <v>7814</v>
      </c>
      <c r="G1756" s="7" t="s">
        <v>7801</v>
      </c>
      <c r="H1756" s="4">
        <v>2021</v>
      </c>
      <c r="I1756" s="2">
        <v>2019</v>
      </c>
      <c r="J1756" s="2">
        <f ca="1">YEAR(TODAY())-Table1[[#This Row],[Release_year]]</f>
        <v>7</v>
      </c>
      <c r="K1756" s="2" t="s">
        <v>7</v>
      </c>
      <c r="L1756" s="2" t="str">
        <f>_xlfn.XLOOKUP(Table1[[#This Row],[Rating]],Ratings!A$2:A$15,Ratings!B$2:B$15)</f>
        <v>Adult</v>
      </c>
      <c r="M1756" s="2" t="str">
        <f>_xlfn.XLOOKUP(Table1[[#This Row],[Rating Category]],Recommendation!A$2:A$6,Recommendation!B$2:B$6)</f>
        <v>Restricted</v>
      </c>
      <c r="N1756" s="2">
        <v>94</v>
      </c>
      <c r="O1756" s="2" t="str" cm="1">
        <f t="array" ref="O1756">_xlfn.IFS(Table1[[#This Row],[Duration]]&lt;90,"Short",Table1[[#This Row],[Duration]]&lt;180,"Medium",Table1[[#This Row],[Duration]]&lt;=240,"Long",TRUE,"Seasons")</f>
        <v>Medium</v>
      </c>
      <c r="P1756" s="3" t="s">
        <v>89</v>
      </c>
    </row>
    <row r="1757" spans="1:16" ht="56">
      <c r="A1757" s="2" t="s">
        <v>7815</v>
      </c>
      <c r="B1757" s="2" t="s">
        <v>0</v>
      </c>
      <c r="C1757" s="3" t="s">
        <v>7816</v>
      </c>
      <c r="D1757" s="3" t="s">
        <v>7817</v>
      </c>
      <c r="E1757" s="3" t="s">
        <v>7818</v>
      </c>
      <c r="F1757" s="3" t="s">
        <v>13</v>
      </c>
      <c r="G1757" s="7" t="s">
        <v>7801</v>
      </c>
      <c r="H1757" s="4">
        <v>2021</v>
      </c>
      <c r="I1757" s="2">
        <v>2019</v>
      </c>
      <c r="J1757" s="2">
        <f ca="1">YEAR(TODAY())-Table1[[#This Row],[Release_year]]</f>
        <v>7</v>
      </c>
      <c r="K1757" s="2" t="s">
        <v>29</v>
      </c>
      <c r="L1757" s="2" t="str">
        <f>_xlfn.XLOOKUP(Table1[[#This Row],[Rating]],Ratings!A$2:A$15,Ratings!B$2:B$15)</f>
        <v>Teen</v>
      </c>
      <c r="M1757" s="2" t="str">
        <f>_xlfn.XLOOKUP(Table1[[#This Row],[Rating Category]],Recommendation!A$2:A$6,Recommendation!B$2:B$6)</f>
        <v>Guidance</v>
      </c>
      <c r="N1757" s="2">
        <v>120</v>
      </c>
      <c r="O1757" s="2" t="str" cm="1">
        <f t="array" ref="O1757">_xlfn.IFS(Table1[[#This Row],[Duration]]&lt;90,"Short",Table1[[#This Row],[Duration]]&lt;180,"Medium",Table1[[#This Row],[Duration]]&lt;=240,"Long",TRUE,"Seasons")</f>
        <v>Medium</v>
      </c>
      <c r="P1757" s="3" t="s">
        <v>63</v>
      </c>
    </row>
    <row r="1758" spans="1:16" ht="70">
      <c r="A1758" s="2" t="s">
        <v>7819</v>
      </c>
      <c r="B1758" s="2" t="s">
        <v>0</v>
      </c>
      <c r="C1758" s="3" t="s">
        <v>7820</v>
      </c>
      <c r="D1758" s="3" t="s">
        <v>7821</v>
      </c>
      <c r="E1758" s="3" t="s">
        <v>7822</v>
      </c>
      <c r="F1758" s="3" t="s">
        <v>13</v>
      </c>
      <c r="G1758" s="7" t="s">
        <v>7801</v>
      </c>
      <c r="H1758" s="4">
        <v>2021</v>
      </c>
      <c r="I1758" s="2">
        <v>2017</v>
      </c>
      <c r="J1758" s="2">
        <f ca="1">YEAR(TODAY())-Table1[[#This Row],[Release_year]]</f>
        <v>9</v>
      </c>
      <c r="K1758" s="2" t="s">
        <v>29</v>
      </c>
      <c r="L1758" s="2" t="str">
        <f>_xlfn.XLOOKUP(Table1[[#This Row],[Rating]],Ratings!A$2:A$15,Ratings!B$2:B$15)</f>
        <v>Teen</v>
      </c>
      <c r="M1758" s="2" t="str">
        <f>_xlfn.XLOOKUP(Table1[[#This Row],[Rating Category]],Recommendation!A$2:A$6,Recommendation!B$2:B$6)</f>
        <v>Guidance</v>
      </c>
      <c r="N1758" s="2">
        <v>135</v>
      </c>
      <c r="O1758" s="2" t="str" cm="1">
        <f t="array" ref="O1758">_xlfn.IFS(Table1[[#This Row],[Duration]]&lt;90,"Short",Table1[[#This Row],[Duration]]&lt;180,"Medium",Table1[[#This Row],[Duration]]&lt;=240,"Long",TRUE,"Seasons")</f>
        <v>Medium</v>
      </c>
      <c r="P1758" s="3" t="s">
        <v>218</v>
      </c>
    </row>
    <row r="1759" spans="1:16" ht="42">
      <c r="A1759" s="2" t="s">
        <v>7823</v>
      </c>
      <c r="B1759" s="2" t="s">
        <v>0</v>
      </c>
      <c r="C1759" s="3" t="s">
        <v>7824</v>
      </c>
      <c r="D1759" s="3" t="s">
        <v>7825</v>
      </c>
      <c r="E1759" s="3" t="s">
        <v>7826</v>
      </c>
      <c r="F1759" s="3" t="s">
        <v>28</v>
      </c>
      <c r="G1759" s="7" t="s">
        <v>7801</v>
      </c>
      <c r="H1759" s="4">
        <v>2021</v>
      </c>
      <c r="I1759" s="2">
        <v>2017</v>
      </c>
      <c r="J1759" s="2">
        <f ca="1">YEAR(TODAY())-Table1[[#This Row],[Release_year]]</f>
        <v>9</v>
      </c>
      <c r="K1759" s="2" t="s">
        <v>29</v>
      </c>
      <c r="L1759" s="2" t="str">
        <f>_xlfn.XLOOKUP(Table1[[#This Row],[Rating]],Ratings!A$2:A$15,Ratings!B$2:B$15)</f>
        <v>Teen</v>
      </c>
      <c r="M1759" s="2" t="str">
        <f>_xlfn.XLOOKUP(Table1[[#This Row],[Rating Category]],Recommendation!A$2:A$6,Recommendation!B$2:B$6)</f>
        <v>Guidance</v>
      </c>
      <c r="N1759" s="2">
        <v>134</v>
      </c>
      <c r="O1759" s="2" t="str" cm="1">
        <f t="array" ref="O1759">_xlfn.IFS(Table1[[#This Row],[Duration]]&lt;90,"Short",Table1[[#This Row],[Duration]]&lt;180,"Medium",Table1[[#This Row],[Duration]]&lt;=240,"Long",TRUE,"Seasons")</f>
        <v>Medium</v>
      </c>
      <c r="P1759" s="3" t="s">
        <v>192</v>
      </c>
    </row>
    <row r="1760" spans="1:16" ht="56">
      <c r="A1760" s="2" t="s">
        <v>7827</v>
      </c>
      <c r="B1760" s="2" t="s">
        <v>0</v>
      </c>
      <c r="C1760" s="3" t="s">
        <v>7828</v>
      </c>
      <c r="D1760" s="3" t="s">
        <v>7829</v>
      </c>
      <c r="E1760" s="3" t="s">
        <v>7830</v>
      </c>
      <c r="F1760" s="3" t="s">
        <v>13</v>
      </c>
      <c r="G1760" s="7" t="s">
        <v>7801</v>
      </c>
      <c r="H1760" s="4">
        <v>2021</v>
      </c>
      <c r="I1760" s="2">
        <v>2018</v>
      </c>
      <c r="J1760" s="2">
        <f ca="1">YEAR(TODAY())-Table1[[#This Row],[Release_year]]</f>
        <v>8</v>
      </c>
      <c r="K1760" s="2" t="s">
        <v>45</v>
      </c>
      <c r="L1760" s="2" t="str">
        <f>_xlfn.XLOOKUP(Table1[[#This Row],[Rating]],Ratings!A$2:A$15,Ratings!B$2:B$15)</f>
        <v>Family</v>
      </c>
      <c r="M1760" s="2" t="str">
        <f>_xlfn.XLOOKUP(Table1[[#This Row],[Rating Category]],Recommendation!A$2:A$6,Recommendation!B$2:B$6)</f>
        <v>Guidance</v>
      </c>
      <c r="N1760" s="2">
        <v>137</v>
      </c>
      <c r="O1760" s="2" t="str" cm="1">
        <f t="array" ref="O1760">_xlfn.IFS(Table1[[#This Row],[Duration]]&lt;90,"Short",Table1[[#This Row],[Duration]]&lt;180,"Medium",Table1[[#This Row],[Duration]]&lt;=240,"Long",TRUE,"Seasons")</f>
        <v>Medium</v>
      </c>
      <c r="P1760" s="3" t="s">
        <v>218</v>
      </c>
    </row>
    <row r="1761" spans="1:16" ht="56">
      <c r="A1761" s="2" t="s">
        <v>7831</v>
      </c>
      <c r="B1761" s="2" t="s">
        <v>0</v>
      </c>
      <c r="C1761" s="3" t="s">
        <v>7832</v>
      </c>
      <c r="D1761" s="3" t="s">
        <v>7833</v>
      </c>
      <c r="E1761" s="3" t="s">
        <v>7834</v>
      </c>
      <c r="F1761" s="3" t="s">
        <v>1030</v>
      </c>
      <c r="G1761" s="7" t="s">
        <v>7801</v>
      </c>
      <c r="H1761" s="4">
        <v>2021</v>
      </c>
      <c r="I1761" s="2">
        <v>2019</v>
      </c>
      <c r="J1761" s="2">
        <f ca="1">YEAR(TODAY())-Table1[[#This Row],[Release_year]]</f>
        <v>7</v>
      </c>
      <c r="K1761" s="2" t="s">
        <v>29</v>
      </c>
      <c r="L1761" s="2" t="str">
        <f>_xlfn.XLOOKUP(Table1[[#This Row],[Rating]],Ratings!A$2:A$15,Ratings!B$2:B$15)</f>
        <v>Teen</v>
      </c>
      <c r="M1761" s="2" t="str">
        <f>_xlfn.XLOOKUP(Table1[[#This Row],[Rating Category]],Recommendation!A$2:A$6,Recommendation!B$2:B$6)</f>
        <v>Guidance</v>
      </c>
      <c r="N1761" s="2">
        <v>103</v>
      </c>
      <c r="O1761" s="2" t="str" cm="1">
        <f t="array" ref="O1761">_xlfn.IFS(Table1[[#This Row],[Duration]]&lt;90,"Short",Table1[[#This Row],[Duration]]&lt;180,"Medium",Table1[[#This Row],[Duration]]&lt;=240,"Long",TRUE,"Seasons")</f>
        <v>Medium</v>
      </c>
      <c r="P1761" s="3" t="s">
        <v>1083</v>
      </c>
    </row>
    <row r="1762" spans="1:16" ht="42">
      <c r="A1762" s="2" t="s">
        <v>7835</v>
      </c>
      <c r="B1762" s="2" t="s">
        <v>0</v>
      </c>
      <c r="C1762" s="3" t="s">
        <v>7836</v>
      </c>
      <c r="D1762" s="3" t="s">
        <v>7837</v>
      </c>
      <c r="E1762" s="3" t="s">
        <v>7838</v>
      </c>
      <c r="F1762" s="3" t="s">
        <v>13</v>
      </c>
      <c r="G1762" s="7" t="s">
        <v>7801</v>
      </c>
      <c r="H1762" s="4">
        <v>2021</v>
      </c>
      <c r="I1762" s="2">
        <v>2017</v>
      </c>
      <c r="J1762" s="2">
        <f ca="1">YEAR(TODAY())-Table1[[#This Row],[Release_year]]</f>
        <v>9</v>
      </c>
      <c r="K1762" s="2" t="s">
        <v>29</v>
      </c>
      <c r="L1762" s="2" t="str">
        <f>_xlfn.XLOOKUP(Table1[[#This Row],[Rating]],Ratings!A$2:A$15,Ratings!B$2:B$15)</f>
        <v>Teen</v>
      </c>
      <c r="M1762" s="2" t="str">
        <f>_xlfn.XLOOKUP(Table1[[#This Row],[Rating Category]],Recommendation!A$2:A$6,Recommendation!B$2:B$6)</f>
        <v>Guidance</v>
      </c>
      <c r="N1762" s="2">
        <v>133</v>
      </c>
      <c r="O1762" s="2" t="str" cm="1">
        <f t="array" ref="O1762">_xlfn.IFS(Table1[[#This Row],[Duration]]&lt;90,"Short",Table1[[#This Row],[Duration]]&lt;180,"Medium",Table1[[#This Row],[Duration]]&lt;=240,"Long",TRUE,"Seasons")</f>
        <v>Medium</v>
      </c>
      <c r="P1762" s="3" t="s">
        <v>192</v>
      </c>
    </row>
    <row r="1763" spans="1:16" ht="56">
      <c r="A1763" s="2" t="s">
        <v>7839</v>
      </c>
      <c r="B1763" s="2" t="s">
        <v>0</v>
      </c>
      <c r="C1763" s="3" t="s">
        <v>7840</v>
      </c>
      <c r="D1763" s="3" t="s">
        <v>7841</v>
      </c>
      <c r="E1763" s="3" t="s">
        <v>7842</v>
      </c>
      <c r="F1763" s="3" t="s">
        <v>215</v>
      </c>
      <c r="G1763" s="7" t="s">
        <v>7801</v>
      </c>
      <c r="H1763" s="4">
        <v>2021</v>
      </c>
      <c r="I1763" s="2">
        <v>2019</v>
      </c>
      <c r="J1763" s="2">
        <f ca="1">YEAR(TODAY())-Table1[[#This Row],[Release_year]]</f>
        <v>7</v>
      </c>
      <c r="K1763" s="2" t="s">
        <v>7</v>
      </c>
      <c r="L1763" s="2" t="str">
        <f>_xlfn.XLOOKUP(Table1[[#This Row],[Rating]],Ratings!A$2:A$15,Ratings!B$2:B$15)</f>
        <v>Adult</v>
      </c>
      <c r="M1763" s="2" t="str">
        <f>_xlfn.XLOOKUP(Table1[[#This Row],[Rating Category]],Recommendation!A$2:A$6,Recommendation!B$2:B$6)</f>
        <v>Restricted</v>
      </c>
      <c r="N1763" s="2">
        <v>95</v>
      </c>
      <c r="O1763" s="2" t="str" cm="1">
        <f t="array" ref="O1763">_xlfn.IFS(Table1[[#This Row],[Duration]]&lt;90,"Short",Table1[[#This Row],[Duration]]&lt;180,"Medium",Table1[[#This Row],[Duration]]&lt;=240,"Long",TRUE,"Seasons")</f>
        <v>Medium</v>
      </c>
      <c r="P1763" s="3" t="s">
        <v>1066</v>
      </c>
    </row>
    <row r="1764" spans="1:16" ht="42">
      <c r="A1764" s="2" t="s">
        <v>7843</v>
      </c>
      <c r="B1764" s="2" t="s">
        <v>0</v>
      </c>
      <c r="C1764" s="3" t="s">
        <v>7844</v>
      </c>
      <c r="D1764" s="3" t="s">
        <v>7845</v>
      </c>
      <c r="E1764" s="3" t="s">
        <v>7846</v>
      </c>
      <c r="F1764" s="3" t="s">
        <v>7847</v>
      </c>
      <c r="G1764" s="7" t="s">
        <v>7801</v>
      </c>
      <c r="H1764" s="4">
        <v>2021</v>
      </c>
      <c r="I1764" s="2">
        <v>2015</v>
      </c>
      <c r="J1764" s="2">
        <f ca="1">YEAR(TODAY())-Table1[[#This Row],[Release_year]]</f>
        <v>11</v>
      </c>
      <c r="K1764" s="2" t="s">
        <v>7</v>
      </c>
      <c r="L1764" s="2" t="str">
        <f>_xlfn.XLOOKUP(Table1[[#This Row],[Rating]],Ratings!A$2:A$15,Ratings!B$2:B$15)</f>
        <v>Adult</v>
      </c>
      <c r="M1764" s="2" t="str">
        <f>_xlfn.XLOOKUP(Table1[[#This Row],[Rating Category]],Recommendation!A$2:A$6,Recommendation!B$2:B$6)</f>
        <v>Restricted</v>
      </c>
      <c r="N1764" s="2">
        <v>126</v>
      </c>
      <c r="O1764" s="2" t="str" cm="1">
        <f t="array" ref="O1764">_xlfn.IFS(Table1[[#This Row],[Duration]]&lt;90,"Short",Table1[[#This Row],[Duration]]&lt;180,"Medium",Table1[[#This Row],[Duration]]&lt;=240,"Long",TRUE,"Seasons")</f>
        <v>Medium</v>
      </c>
      <c r="P1764" s="3" t="s">
        <v>89</v>
      </c>
    </row>
    <row r="1765" spans="1:16" ht="42">
      <c r="A1765" s="2" t="s">
        <v>7849</v>
      </c>
      <c r="B1765" s="2" t="s">
        <v>0</v>
      </c>
      <c r="C1765" s="3" t="s">
        <v>7850</v>
      </c>
      <c r="D1765" s="3" t="s">
        <v>7851</v>
      </c>
      <c r="E1765" s="3" t="s">
        <v>7852</v>
      </c>
      <c r="F1765" s="3" t="s">
        <v>7853</v>
      </c>
      <c r="G1765" s="7" t="s">
        <v>7848</v>
      </c>
      <c r="H1765" s="4">
        <v>2021</v>
      </c>
      <c r="I1765" s="2">
        <v>2019</v>
      </c>
      <c r="J1765" s="2">
        <f ca="1">YEAR(TODAY())-Table1[[#This Row],[Release_year]]</f>
        <v>7</v>
      </c>
      <c r="K1765" s="2" t="s">
        <v>181</v>
      </c>
      <c r="L1765" s="2" t="str">
        <f>_xlfn.XLOOKUP(Table1[[#This Row],[Rating]],Ratings!A$2:A$15,Ratings!B$2:B$15)</f>
        <v>Family</v>
      </c>
      <c r="M1765" s="2" t="str">
        <f>_xlfn.XLOOKUP(Table1[[#This Row],[Rating Category]],Recommendation!A$2:A$6,Recommendation!B$2:B$6)</f>
        <v>Guidance</v>
      </c>
      <c r="N1765" s="2">
        <v>67</v>
      </c>
      <c r="O1765" s="2" t="str" cm="1">
        <f t="array" ref="O1765">_xlfn.IFS(Table1[[#This Row],[Duration]]&lt;90,"Short",Table1[[#This Row],[Duration]]&lt;180,"Medium",Table1[[#This Row],[Duration]]&lt;=240,"Long",TRUE,"Seasons")</f>
        <v>Short</v>
      </c>
      <c r="P1765" s="3" t="s">
        <v>49</v>
      </c>
    </row>
    <row r="1766" spans="1:16" ht="42">
      <c r="A1766" s="2" t="s">
        <v>7854</v>
      </c>
      <c r="B1766" s="2" t="s">
        <v>0</v>
      </c>
      <c r="C1766" s="3" t="s">
        <v>7855</v>
      </c>
      <c r="D1766" s="3" t="s">
        <v>7856</v>
      </c>
      <c r="E1766" s="3" t="s">
        <v>7857</v>
      </c>
      <c r="F1766" s="3" t="s">
        <v>13</v>
      </c>
      <c r="G1766" s="7" t="s">
        <v>7848</v>
      </c>
      <c r="H1766" s="4">
        <v>2021</v>
      </c>
      <c r="I1766" s="2">
        <v>2019</v>
      </c>
      <c r="J1766" s="2">
        <f ca="1">YEAR(TODAY())-Table1[[#This Row],[Release_year]]</f>
        <v>7</v>
      </c>
      <c r="K1766" s="2" t="s">
        <v>29</v>
      </c>
      <c r="L1766" s="2" t="str">
        <f>_xlfn.XLOOKUP(Table1[[#This Row],[Rating]],Ratings!A$2:A$15,Ratings!B$2:B$15)</f>
        <v>Teen</v>
      </c>
      <c r="M1766" s="2" t="str">
        <f>_xlfn.XLOOKUP(Table1[[#This Row],[Rating Category]],Recommendation!A$2:A$6,Recommendation!B$2:B$6)</f>
        <v>Guidance</v>
      </c>
      <c r="N1766" s="2">
        <v>135</v>
      </c>
      <c r="O1766" s="2" t="str" cm="1">
        <f t="array" ref="O1766">_xlfn.IFS(Table1[[#This Row],[Duration]]&lt;90,"Short",Table1[[#This Row],[Duration]]&lt;180,"Medium",Table1[[#This Row],[Duration]]&lt;=240,"Long",TRUE,"Seasons")</f>
        <v>Medium</v>
      </c>
      <c r="P1766" s="3" t="s">
        <v>192</v>
      </c>
    </row>
    <row r="1767" spans="1:16" ht="70">
      <c r="A1767" s="2" t="s">
        <v>7858</v>
      </c>
      <c r="B1767" s="2" t="s">
        <v>0</v>
      </c>
      <c r="C1767" s="3" t="s">
        <v>7859</v>
      </c>
      <c r="D1767" s="3" t="s">
        <v>7860</v>
      </c>
      <c r="E1767" s="3" t="s">
        <v>7861</v>
      </c>
      <c r="F1767" s="3" t="s">
        <v>7862</v>
      </c>
      <c r="G1767" s="7" t="s">
        <v>7863</v>
      </c>
      <c r="H1767" s="4">
        <v>2021</v>
      </c>
      <c r="I1767" s="2">
        <v>2019</v>
      </c>
      <c r="J1767" s="2">
        <f ca="1">YEAR(TODAY())-Table1[[#This Row],[Release_year]]</f>
        <v>7</v>
      </c>
      <c r="K1767" s="2" t="s">
        <v>29</v>
      </c>
      <c r="L1767" s="2" t="str">
        <f>_xlfn.XLOOKUP(Table1[[#This Row],[Rating]],Ratings!A$2:A$15,Ratings!B$2:B$15)</f>
        <v>Teen</v>
      </c>
      <c r="M1767" s="2" t="str">
        <f>_xlfn.XLOOKUP(Table1[[#This Row],[Rating Category]],Recommendation!A$2:A$6,Recommendation!B$2:B$6)</f>
        <v>Guidance</v>
      </c>
      <c r="N1767" s="2">
        <v>106</v>
      </c>
      <c r="O1767" s="2" t="str" cm="1">
        <f t="array" ref="O1767">_xlfn.IFS(Table1[[#This Row],[Duration]]&lt;90,"Short",Table1[[#This Row],[Duration]]&lt;180,"Medium",Table1[[#This Row],[Duration]]&lt;=240,"Long",TRUE,"Seasons")</f>
        <v>Medium</v>
      </c>
      <c r="P1767" s="3" t="s">
        <v>23</v>
      </c>
    </row>
    <row r="1768" spans="1:16" ht="42">
      <c r="A1768" s="2" t="s">
        <v>7865</v>
      </c>
      <c r="B1768" s="2" t="s">
        <v>0</v>
      </c>
      <c r="C1768" s="3" t="s">
        <v>7866</v>
      </c>
      <c r="D1768" s="3" t="s">
        <v>657</v>
      </c>
      <c r="E1768" s="3" t="s">
        <v>7867</v>
      </c>
      <c r="F1768" s="3" t="s">
        <v>132</v>
      </c>
      <c r="G1768" s="7" t="s">
        <v>7863</v>
      </c>
      <c r="H1768" s="4">
        <v>2021</v>
      </c>
      <c r="I1768" s="2">
        <v>2018</v>
      </c>
      <c r="J1768" s="2">
        <f ca="1">YEAR(TODAY())-Table1[[#This Row],[Release_year]]</f>
        <v>8</v>
      </c>
      <c r="K1768" s="2" t="s">
        <v>7</v>
      </c>
      <c r="L1768" s="2" t="str">
        <f>_xlfn.XLOOKUP(Table1[[#This Row],[Rating]],Ratings!A$2:A$15,Ratings!B$2:B$15)</f>
        <v>Adult</v>
      </c>
      <c r="M1768" s="2" t="str">
        <f>_xlfn.XLOOKUP(Table1[[#This Row],[Rating Category]],Recommendation!A$2:A$6,Recommendation!B$2:B$6)</f>
        <v>Restricted</v>
      </c>
      <c r="N1768" s="2">
        <v>107</v>
      </c>
      <c r="O1768" s="2" t="str" cm="1">
        <f t="array" ref="O1768">_xlfn.IFS(Table1[[#This Row],[Duration]]&lt;90,"Short",Table1[[#This Row],[Duration]]&lt;180,"Medium",Table1[[#This Row],[Duration]]&lt;=240,"Long",TRUE,"Seasons")</f>
        <v>Medium</v>
      </c>
      <c r="P1768" s="3" t="s">
        <v>3747</v>
      </c>
    </row>
    <row r="1769" spans="1:16" ht="70">
      <c r="A1769" s="2" t="s">
        <v>7868</v>
      </c>
      <c r="B1769" s="2" t="s">
        <v>0</v>
      </c>
      <c r="C1769" s="3" t="s">
        <v>7869</v>
      </c>
      <c r="D1769" s="3" t="s">
        <v>7870</v>
      </c>
      <c r="E1769" s="3" t="s">
        <v>7871</v>
      </c>
      <c r="F1769" s="3" t="s">
        <v>215</v>
      </c>
      <c r="G1769" s="7" t="s">
        <v>7863</v>
      </c>
      <c r="H1769" s="4">
        <v>2021</v>
      </c>
      <c r="I1769" s="2">
        <v>2019</v>
      </c>
      <c r="J1769" s="2">
        <f ca="1">YEAR(TODAY())-Table1[[#This Row],[Release_year]]</f>
        <v>7</v>
      </c>
      <c r="K1769" s="2" t="s">
        <v>7</v>
      </c>
      <c r="L1769" s="2" t="str">
        <f>_xlfn.XLOOKUP(Table1[[#This Row],[Rating]],Ratings!A$2:A$15,Ratings!B$2:B$15)</f>
        <v>Adult</v>
      </c>
      <c r="M1769" s="2" t="str">
        <f>_xlfn.XLOOKUP(Table1[[#This Row],[Rating Category]],Recommendation!A$2:A$6,Recommendation!B$2:B$6)</f>
        <v>Restricted</v>
      </c>
      <c r="N1769" s="2">
        <v>81</v>
      </c>
      <c r="O1769" s="2" t="str" cm="1">
        <f t="array" ref="O1769">_xlfn.IFS(Table1[[#This Row],[Duration]]&lt;90,"Short",Table1[[#This Row],[Duration]]&lt;180,"Medium",Table1[[#This Row],[Duration]]&lt;=240,"Long",TRUE,"Seasons")</f>
        <v>Short</v>
      </c>
      <c r="P1769" s="3" t="s">
        <v>23</v>
      </c>
    </row>
    <row r="1770" spans="1:16" ht="42">
      <c r="A1770" s="2" t="s">
        <v>7872</v>
      </c>
      <c r="B1770" s="2" t="s">
        <v>0</v>
      </c>
      <c r="C1770" s="3" t="s">
        <v>7873</v>
      </c>
      <c r="D1770" s="3" t="s">
        <v>7874</v>
      </c>
      <c r="E1770" s="3" t="s">
        <v>7875</v>
      </c>
      <c r="F1770" s="3" t="s">
        <v>5</v>
      </c>
      <c r="G1770" s="7" t="s">
        <v>7863</v>
      </c>
      <c r="H1770" s="4">
        <v>2021</v>
      </c>
      <c r="I1770" s="2">
        <v>2016</v>
      </c>
      <c r="J1770" s="2">
        <f ca="1">YEAR(TODAY())-Table1[[#This Row],[Release_year]]</f>
        <v>10</v>
      </c>
      <c r="K1770" s="2" t="s">
        <v>7</v>
      </c>
      <c r="L1770" s="2" t="str">
        <f>_xlfn.XLOOKUP(Table1[[#This Row],[Rating]],Ratings!A$2:A$15,Ratings!B$2:B$15)</f>
        <v>Adult</v>
      </c>
      <c r="M1770" s="2" t="str">
        <f>_xlfn.XLOOKUP(Table1[[#This Row],[Rating Category]],Recommendation!A$2:A$6,Recommendation!B$2:B$6)</f>
        <v>Restricted</v>
      </c>
      <c r="N1770" s="2">
        <v>107</v>
      </c>
      <c r="O1770" s="2" t="str" cm="1">
        <f t="array" ref="O1770">_xlfn.IFS(Table1[[#This Row],[Duration]]&lt;90,"Short",Table1[[#This Row],[Duration]]&lt;180,"Medium",Table1[[#This Row],[Duration]]&lt;=240,"Long",TRUE,"Seasons")</f>
        <v>Medium</v>
      </c>
      <c r="P1770" s="3" t="s">
        <v>43</v>
      </c>
    </row>
    <row r="1771" spans="1:16" ht="70">
      <c r="A1771" s="2" t="s">
        <v>7876</v>
      </c>
      <c r="B1771" s="2" t="s">
        <v>0</v>
      </c>
      <c r="C1771" s="3" t="s">
        <v>7877</v>
      </c>
      <c r="D1771" s="3" t="s">
        <v>7878</v>
      </c>
      <c r="E1771" s="3" t="s">
        <v>7879</v>
      </c>
      <c r="F1771" s="3" t="s">
        <v>132</v>
      </c>
      <c r="G1771" s="7" t="s">
        <v>7863</v>
      </c>
      <c r="H1771" s="4">
        <v>2021</v>
      </c>
      <c r="I1771" s="2">
        <v>2018</v>
      </c>
      <c r="J1771" s="2">
        <f ca="1">YEAR(TODAY())-Table1[[#This Row],[Release_year]]</f>
        <v>8</v>
      </c>
      <c r="K1771" s="2" t="s">
        <v>7</v>
      </c>
      <c r="L1771" s="2" t="str">
        <f>_xlfn.XLOOKUP(Table1[[#This Row],[Rating]],Ratings!A$2:A$15,Ratings!B$2:B$15)</f>
        <v>Adult</v>
      </c>
      <c r="M1771" s="2" t="str">
        <f>_xlfn.XLOOKUP(Table1[[#This Row],[Rating Category]],Recommendation!A$2:A$6,Recommendation!B$2:B$6)</f>
        <v>Restricted</v>
      </c>
      <c r="N1771" s="2">
        <v>110</v>
      </c>
      <c r="O1771" s="2" t="str" cm="1">
        <f t="array" ref="O1771">_xlfn.IFS(Table1[[#This Row],[Duration]]&lt;90,"Short",Table1[[#This Row],[Duration]]&lt;180,"Medium",Table1[[#This Row],[Duration]]&lt;=240,"Long",TRUE,"Seasons")</f>
        <v>Medium</v>
      </c>
      <c r="P1771" s="3" t="s">
        <v>1923</v>
      </c>
    </row>
    <row r="1772" spans="1:16" ht="70">
      <c r="A1772" s="2" t="s">
        <v>7880</v>
      </c>
      <c r="B1772" s="2" t="s">
        <v>0</v>
      </c>
      <c r="C1772" s="3" t="s">
        <v>7881</v>
      </c>
      <c r="D1772" s="3" t="s">
        <v>7882</v>
      </c>
      <c r="E1772" s="3" t="s">
        <v>7883</v>
      </c>
      <c r="F1772" s="3" t="s">
        <v>132</v>
      </c>
      <c r="G1772" s="7" t="s">
        <v>7863</v>
      </c>
      <c r="H1772" s="4">
        <v>2021</v>
      </c>
      <c r="I1772" s="2">
        <v>2017</v>
      </c>
      <c r="J1772" s="2">
        <f ca="1">YEAR(TODAY())-Table1[[#This Row],[Release_year]]</f>
        <v>9</v>
      </c>
      <c r="K1772" s="2" t="s">
        <v>7</v>
      </c>
      <c r="L1772" s="2" t="str">
        <f>_xlfn.XLOOKUP(Table1[[#This Row],[Rating]],Ratings!A$2:A$15,Ratings!B$2:B$15)</f>
        <v>Adult</v>
      </c>
      <c r="M1772" s="2" t="str">
        <f>_xlfn.XLOOKUP(Table1[[#This Row],[Rating Category]],Recommendation!A$2:A$6,Recommendation!B$2:B$6)</f>
        <v>Restricted</v>
      </c>
      <c r="N1772" s="2">
        <v>104</v>
      </c>
      <c r="O1772" s="2" t="str" cm="1">
        <f t="array" ref="O1772">_xlfn.IFS(Table1[[#This Row],[Duration]]&lt;90,"Short",Table1[[#This Row],[Duration]]&lt;180,"Medium",Table1[[#This Row],[Duration]]&lt;=240,"Long",TRUE,"Seasons")</f>
        <v>Medium</v>
      </c>
      <c r="P1772" s="3" t="s">
        <v>523</v>
      </c>
    </row>
    <row r="1773" spans="1:16" ht="42">
      <c r="A1773" s="2" t="s">
        <v>7884</v>
      </c>
      <c r="B1773" s="2" t="s">
        <v>0</v>
      </c>
      <c r="C1773" s="3" t="s">
        <v>7885</v>
      </c>
      <c r="D1773" s="3" t="s">
        <v>7886</v>
      </c>
      <c r="E1773" s="3" t="s">
        <v>7887</v>
      </c>
      <c r="F1773" s="3" t="s">
        <v>132</v>
      </c>
      <c r="G1773" s="7" t="s">
        <v>7863</v>
      </c>
      <c r="H1773" s="4">
        <v>2021</v>
      </c>
      <c r="I1773" s="2">
        <v>2018</v>
      </c>
      <c r="J1773" s="2">
        <f ca="1">YEAR(TODAY())-Table1[[#This Row],[Release_year]]</f>
        <v>8</v>
      </c>
      <c r="K1773" s="2" t="s">
        <v>29</v>
      </c>
      <c r="L1773" s="2" t="str">
        <f>_xlfn.XLOOKUP(Table1[[#This Row],[Rating]],Ratings!A$2:A$15,Ratings!B$2:B$15)</f>
        <v>Teen</v>
      </c>
      <c r="M1773" s="2" t="str">
        <f>_xlfn.XLOOKUP(Table1[[#This Row],[Rating Category]],Recommendation!A$2:A$6,Recommendation!B$2:B$6)</f>
        <v>Guidance</v>
      </c>
      <c r="N1773" s="2">
        <v>93</v>
      </c>
      <c r="O1773" s="2" t="str" cm="1">
        <f t="array" ref="O1773">_xlfn.IFS(Table1[[#This Row],[Duration]]&lt;90,"Short",Table1[[#This Row],[Duration]]&lt;180,"Medium",Table1[[#This Row],[Duration]]&lt;=240,"Long",TRUE,"Seasons")</f>
        <v>Medium</v>
      </c>
      <c r="P1773" s="3" t="s">
        <v>89</v>
      </c>
    </row>
    <row r="1774" spans="1:16" ht="56">
      <c r="A1774" s="2" t="s">
        <v>7888</v>
      </c>
      <c r="B1774" s="2" t="s">
        <v>0</v>
      </c>
      <c r="C1774" s="3" t="s">
        <v>7889</v>
      </c>
      <c r="D1774" s="3" t="s">
        <v>3997</v>
      </c>
      <c r="E1774" s="3" t="s">
        <v>7890</v>
      </c>
      <c r="F1774" s="3" t="s">
        <v>1</v>
      </c>
      <c r="G1774" s="7" t="s">
        <v>7891</v>
      </c>
      <c r="H1774" s="4">
        <v>2021</v>
      </c>
      <c r="I1774" s="2">
        <v>2019</v>
      </c>
      <c r="J1774" s="2">
        <f ca="1">YEAR(TODAY())-Table1[[#This Row],[Release_year]]</f>
        <v>7</v>
      </c>
      <c r="K1774" s="2" t="s">
        <v>45</v>
      </c>
      <c r="L1774" s="2" t="str">
        <f>_xlfn.XLOOKUP(Table1[[#This Row],[Rating]],Ratings!A$2:A$15,Ratings!B$2:B$15)</f>
        <v>Family</v>
      </c>
      <c r="M1774" s="2" t="str">
        <f>_xlfn.XLOOKUP(Table1[[#This Row],[Rating Category]],Recommendation!A$2:A$6,Recommendation!B$2:B$6)</f>
        <v>Guidance</v>
      </c>
      <c r="N1774" s="2">
        <v>94</v>
      </c>
      <c r="O1774" s="2" t="str" cm="1">
        <f t="array" ref="O1774">_xlfn.IFS(Table1[[#This Row],[Duration]]&lt;90,"Short",Table1[[#This Row],[Duration]]&lt;180,"Medium",Table1[[#This Row],[Duration]]&lt;=240,"Long",TRUE,"Seasons")</f>
        <v>Medium</v>
      </c>
      <c r="P1774" s="3" t="s">
        <v>247</v>
      </c>
    </row>
    <row r="1775" spans="1:16" ht="70">
      <c r="A1775" s="2" t="s">
        <v>7892</v>
      </c>
      <c r="B1775" s="2" t="s">
        <v>0</v>
      </c>
      <c r="C1775" s="3" t="s">
        <v>7893</v>
      </c>
      <c r="D1775" s="3" t="s">
        <v>7894</v>
      </c>
      <c r="E1775" s="3" t="s">
        <v>7895</v>
      </c>
      <c r="F1775" s="3" t="s">
        <v>1</v>
      </c>
      <c r="G1775" s="7" t="s">
        <v>7896</v>
      </c>
      <c r="H1775" s="4">
        <v>2021</v>
      </c>
      <c r="I1775" s="2">
        <v>2008</v>
      </c>
      <c r="J1775" s="2">
        <f ca="1">YEAR(TODAY())-Table1[[#This Row],[Release_year]]</f>
        <v>18</v>
      </c>
      <c r="K1775" s="2" t="s">
        <v>124</v>
      </c>
      <c r="L1775" s="2" t="str">
        <f>_xlfn.XLOOKUP(Table1[[#This Row],[Rating]],Ratings!A$2:A$15,Ratings!B$2:B$15)</f>
        <v>Adult</v>
      </c>
      <c r="M1775" s="2" t="str">
        <f>_xlfn.XLOOKUP(Table1[[#This Row],[Rating Category]],Recommendation!A$2:A$6,Recommendation!B$2:B$6)</f>
        <v>Restricted</v>
      </c>
      <c r="N1775" s="2">
        <v>137</v>
      </c>
      <c r="O1775" s="2" t="str" cm="1">
        <f t="array" ref="O1775">_xlfn.IFS(Table1[[#This Row],[Duration]]&lt;90,"Short",Table1[[#This Row],[Duration]]&lt;180,"Medium",Table1[[#This Row],[Duration]]&lt;=240,"Long",TRUE,"Seasons")</f>
        <v>Medium</v>
      </c>
      <c r="P1775" s="3" t="s">
        <v>98</v>
      </c>
    </row>
    <row r="1776" spans="1:16" ht="56">
      <c r="A1776" s="2" t="s">
        <v>7897</v>
      </c>
      <c r="B1776" s="2" t="s">
        <v>0</v>
      </c>
      <c r="C1776" s="3" t="s">
        <v>7898</v>
      </c>
      <c r="D1776" s="3" t="s">
        <v>7899</v>
      </c>
      <c r="E1776" s="3" t="s">
        <v>7900</v>
      </c>
      <c r="F1776" s="3" t="s">
        <v>13</v>
      </c>
      <c r="G1776" s="7" t="s">
        <v>7896</v>
      </c>
      <c r="H1776" s="4">
        <v>2021</v>
      </c>
      <c r="I1776" s="2">
        <v>2019</v>
      </c>
      <c r="J1776" s="2">
        <f ca="1">YEAR(TODAY())-Table1[[#This Row],[Release_year]]</f>
        <v>7</v>
      </c>
      <c r="K1776" s="2" t="s">
        <v>29</v>
      </c>
      <c r="L1776" s="2" t="str">
        <f>_xlfn.XLOOKUP(Table1[[#This Row],[Rating]],Ratings!A$2:A$15,Ratings!B$2:B$15)</f>
        <v>Teen</v>
      </c>
      <c r="M1776" s="2" t="str">
        <f>_xlfn.XLOOKUP(Table1[[#This Row],[Rating Category]],Recommendation!A$2:A$6,Recommendation!B$2:B$6)</f>
        <v>Guidance</v>
      </c>
      <c r="N1776" s="2">
        <v>134</v>
      </c>
      <c r="O1776" s="2" t="str" cm="1">
        <f t="array" ref="O1776">_xlfn.IFS(Table1[[#This Row],[Duration]]&lt;90,"Short",Table1[[#This Row],[Duration]]&lt;180,"Medium",Table1[[#This Row],[Duration]]&lt;=240,"Long",TRUE,"Seasons")</f>
        <v>Medium</v>
      </c>
      <c r="P1776" s="3" t="s">
        <v>63</v>
      </c>
    </row>
    <row r="1777" spans="1:16" ht="56">
      <c r="A1777" s="2" t="s">
        <v>7901</v>
      </c>
      <c r="B1777" s="2" t="s">
        <v>0</v>
      </c>
      <c r="C1777" s="3" t="s">
        <v>7902</v>
      </c>
      <c r="D1777" s="3" t="s">
        <v>7903</v>
      </c>
      <c r="E1777" s="3" t="s">
        <v>7904</v>
      </c>
      <c r="F1777" s="3" t="s">
        <v>7905</v>
      </c>
      <c r="G1777" s="7" t="s">
        <v>7896</v>
      </c>
      <c r="H1777" s="4">
        <v>2021</v>
      </c>
      <c r="I1777" s="2">
        <v>2019</v>
      </c>
      <c r="J1777" s="2">
        <f ca="1">YEAR(TODAY())-Table1[[#This Row],[Release_year]]</f>
        <v>7</v>
      </c>
      <c r="K1777" s="2" t="s">
        <v>7</v>
      </c>
      <c r="L1777" s="2" t="str">
        <f>_xlfn.XLOOKUP(Table1[[#This Row],[Rating]],Ratings!A$2:A$15,Ratings!B$2:B$15)</f>
        <v>Adult</v>
      </c>
      <c r="M1777" s="2" t="str">
        <f>_xlfn.XLOOKUP(Table1[[#This Row],[Rating Category]],Recommendation!A$2:A$6,Recommendation!B$2:B$6)</f>
        <v>Restricted</v>
      </c>
      <c r="N1777" s="2">
        <v>106</v>
      </c>
      <c r="O1777" s="2" t="str" cm="1">
        <f t="array" ref="O1777">_xlfn.IFS(Table1[[#This Row],[Duration]]&lt;90,"Short",Table1[[#This Row],[Duration]]&lt;180,"Medium",Table1[[#This Row],[Duration]]&lt;=240,"Long",TRUE,"Seasons")</f>
        <v>Medium</v>
      </c>
      <c r="P1777" s="3" t="s">
        <v>517</v>
      </c>
    </row>
    <row r="1778" spans="1:16" ht="98">
      <c r="A1778" s="2" t="s">
        <v>7906</v>
      </c>
      <c r="B1778" s="2" t="s">
        <v>0</v>
      </c>
      <c r="C1778" s="3" t="s">
        <v>7907</v>
      </c>
      <c r="D1778" s="3" t="s">
        <v>3140</v>
      </c>
      <c r="E1778" s="3" t="s">
        <v>7908</v>
      </c>
      <c r="F1778" s="3" t="s">
        <v>1</v>
      </c>
      <c r="G1778" s="7" t="s">
        <v>7896</v>
      </c>
      <c r="H1778" s="4">
        <v>2021</v>
      </c>
      <c r="I1778" s="2">
        <v>2019</v>
      </c>
      <c r="J1778" s="2">
        <f ca="1">YEAR(TODAY())-Table1[[#This Row],[Release_year]]</f>
        <v>7</v>
      </c>
      <c r="K1778" s="2" t="s">
        <v>124</v>
      </c>
      <c r="L1778" s="2" t="str">
        <f>_xlfn.XLOOKUP(Table1[[#This Row],[Rating]],Ratings!A$2:A$15,Ratings!B$2:B$15)</f>
        <v>Adult</v>
      </c>
      <c r="M1778" s="2" t="str">
        <f>_xlfn.XLOOKUP(Table1[[#This Row],[Rating Category]],Recommendation!A$2:A$6,Recommendation!B$2:B$6)</f>
        <v>Restricted</v>
      </c>
      <c r="N1778" s="2">
        <v>209</v>
      </c>
      <c r="O1778" s="2" t="str" cm="1">
        <f t="array" ref="O1778">_xlfn.IFS(Table1[[#This Row],[Duration]]&lt;90,"Short",Table1[[#This Row],[Duration]]&lt;180,"Medium",Table1[[#This Row],[Duration]]&lt;=240,"Long",TRUE,"Seasons")</f>
        <v>Long</v>
      </c>
      <c r="P1778" s="3" t="s">
        <v>251</v>
      </c>
    </row>
    <row r="1779" spans="1:16" ht="14">
      <c r="A1779" s="2" t="s">
        <v>7909</v>
      </c>
      <c r="B1779" s="2" t="s">
        <v>0</v>
      </c>
      <c r="C1779" s="3" t="s">
        <v>7910</v>
      </c>
      <c r="D1779" s="3" t="s">
        <v>6273</v>
      </c>
      <c r="E1779" s="3" t="s">
        <v>6274</v>
      </c>
      <c r="F1779" s="3" t="s">
        <v>1</v>
      </c>
      <c r="G1779" s="7" t="s">
        <v>7911</v>
      </c>
      <c r="H1779" s="4">
        <v>2021</v>
      </c>
      <c r="I1779" s="2">
        <v>2019</v>
      </c>
      <c r="J1779" s="2">
        <f ca="1">YEAR(TODAY())-Table1[[#This Row],[Release_year]]</f>
        <v>7</v>
      </c>
      <c r="K1779" s="2" t="s">
        <v>7</v>
      </c>
      <c r="L1779" s="2" t="str">
        <f>_xlfn.XLOOKUP(Table1[[#This Row],[Rating]],Ratings!A$2:A$15,Ratings!B$2:B$15)</f>
        <v>Adult</v>
      </c>
      <c r="M1779" s="2" t="str">
        <f>_xlfn.XLOOKUP(Table1[[#This Row],[Rating Category]],Recommendation!A$2:A$6,Recommendation!B$2:B$6)</f>
        <v>Restricted</v>
      </c>
      <c r="N1779" s="2">
        <v>86</v>
      </c>
      <c r="O1779" s="2" t="str" cm="1">
        <f t="array" ref="O1779">_xlfn.IFS(Table1[[#This Row],[Duration]]&lt;90,"Short",Table1[[#This Row],[Duration]]&lt;180,"Medium",Table1[[#This Row],[Duration]]&lt;=240,"Long",TRUE,"Seasons")</f>
        <v>Short</v>
      </c>
      <c r="P1779" s="3" t="s">
        <v>683</v>
      </c>
    </row>
    <row r="1780" spans="1:16" ht="56">
      <c r="A1780" s="2" t="s">
        <v>7912</v>
      </c>
      <c r="B1780" s="2" t="s">
        <v>0</v>
      </c>
      <c r="C1780" s="3" t="s">
        <v>7913</v>
      </c>
      <c r="D1780" s="3" t="s">
        <v>1785</v>
      </c>
      <c r="E1780" s="3" t="s">
        <v>7914</v>
      </c>
      <c r="F1780" s="3" t="s">
        <v>1</v>
      </c>
      <c r="G1780" s="7" t="s">
        <v>7911</v>
      </c>
      <c r="H1780" s="4">
        <v>2021</v>
      </c>
      <c r="I1780" s="2">
        <v>2019</v>
      </c>
      <c r="J1780" s="2">
        <f ca="1">YEAR(TODAY())-Table1[[#This Row],[Release_year]]</f>
        <v>7</v>
      </c>
      <c r="K1780" s="2" t="s">
        <v>58</v>
      </c>
      <c r="L1780" s="2" t="str">
        <f>_xlfn.XLOOKUP(Table1[[#This Row],[Rating]],Ratings!A$2:A$15,Ratings!B$2:B$15)</f>
        <v>Kids</v>
      </c>
      <c r="M1780" s="2" t="str">
        <f>_xlfn.XLOOKUP(Table1[[#This Row],[Rating Category]],Recommendation!A$2:A$6,Recommendation!B$2:B$6)</f>
        <v>Safe</v>
      </c>
      <c r="N1780" s="2">
        <v>24</v>
      </c>
      <c r="O1780" s="2" t="str" cm="1">
        <f t="array" ref="O1780">_xlfn.IFS(Table1[[#This Row],[Duration]]&lt;90,"Short",Table1[[#This Row],[Duration]]&lt;180,"Medium",Table1[[#This Row],[Duration]]&lt;=240,"Long",TRUE,"Seasons")</f>
        <v>Short</v>
      </c>
      <c r="P1780" s="3" t="s">
        <v>17</v>
      </c>
    </row>
    <row r="1781" spans="1:16" ht="70">
      <c r="A1781" s="2" t="s">
        <v>7915</v>
      </c>
      <c r="B1781" s="2" t="s">
        <v>0</v>
      </c>
      <c r="C1781" s="3" t="s">
        <v>7916</v>
      </c>
      <c r="D1781" s="3" t="s">
        <v>7917</v>
      </c>
      <c r="E1781" s="3" t="s">
        <v>7918</v>
      </c>
      <c r="F1781" s="3" t="s">
        <v>13</v>
      </c>
      <c r="G1781" s="7" t="s">
        <v>7919</v>
      </c>
      <c r="H1781" s="4">
        <v>2021</v>
      </c>
      <c r="I1781" s="2">
        <v>2019</v>
      </c>
      <c r="J1781" s="2">
        <f ca="1">YEAR(TODAY())-Table1[[#This Row],[Release_year]]</f>
        <v>7</v>
      </c>
      <c r="K1781" s="2" t="s">
        <v>29</v>
      </c>
      <c r="L1781" s="2" t="str">
        <f>_xlfn.XLOOKUP(Table1[[#This Row],[Rating]],Ratings!A$2:A$15,Ratings!B$2:B$15)</f>
        <v>Teen</v>
      </c>
      <c r="M1781" s="2" t="str">
        <f>_xlfn.XLOOKUP(Table1[[#This Row],[Rating Category]],Recommendation!A$2:A$6,Recommendation!B$2:B$6)</f>
        <v>Guidance</v>
      </c>
      <c r="N1781" s="2">
        <v>117</v>
      </c>
      <c r="O1781" s="2" t="str" cm="1">
        <f t="array" ref="O1781">_xlfn.IFS(Table1[[#This Row],[Duration]]&lt;90,"Short",Table1[[#This Row],[Duration]]&lt;180,"Medium",Table1[[#This Row],[Duration]]&lt;=240,"Long",TRUE,"Seasons")</f>
        <v>Medium</v>
      </c>
      <c r="P1781" s="3" t="s">
        <v>90</v>
      </c>
    </row>
    <row r="1782" spans="1:16" ht="42">
      <c r="A1782" s="2" t="s">
        <v>7920</v>
      </c>
      <c r="B1782" s="2" t="s">
        <v>0</v>
      </c>
      <c r="C1782" s="3" t="s">
        <v>7921</v>
      </c>
      <c r="D1782" s="3" t="s">
        <v>1720</v>
      </c>
      <c r="E1782" s="3" t="s">
        <v>7922</v>
      </c>
      <c r="F1782" s="3" t="s">
        <v>1</v>
      </c>
      <c r="G1782" s="7" t="s">
        <v>7923</v>
      </c>
      <c r="H1782" s="4">
        <v>2021</v>
      </c>
      <c r="I1782" s="2">
        <v>2017</v>
      </c>
      <c r="J1782" s="2">
        <f ca="1">YEAR(TODAY())-Table1[[#This Row],[Release_year]]</f>
        <v>9</v>
      </c>
      <c r="K1782" s="2" t="s">
        <v>124</v>
      </c>
      <c r="L1782" s="2" t="str">
        <f>_xlfn.XLOOKUP(Table1[[#This Row],[Rating]],Ratings!A$2:A$15,Ratings!B$2:B$15)</f>
        <v>Adult</v>
      </c>
      <c r="M1782" s="2" t="str">
        <f>_xlfn.XLOOKUP(Table1[[#This Row],[Rating Category]],Recommendation!A$2:A$6,Recommendation!B$2:B$6)</f>
        <v>Restricted</v>
      </c>
      <c r="N1782" s="2">
        <v>121</v>
      </c>
      <c r="O1782" s="2" t="str" cm="1">
        <f t="array" ref="O1782">_xlfn.IFS(Table1[[#This Row],[Duration]]&lt;90,"Short",Table1[[#This Row],[Duration]]&lt;180,"Medium",Table1[[#This Row],[Duration]]&lt;=240,"Long",TRUE,"Seasons")</f>
        <v>Medium</v>
      </c>
      <c r="P1782" s="3" t="s">
        <v>131</v>
      </c>
    </row>
    <row r="1783" spans="1:16" ht="70">
      <c r="A1783" s="2" t="s">
        <v>7925</v>
      </c>
      <c r="B1783" s="2" t="s">
        <v>0</v>
      </c>
      <c r="C1783" s="3" t="s">
        <v>7926</v>
      </c>
      <c r="D1783" s="3" t="s">
        <v>7927</v>
      </c>
      <c r="E1783" s="3" t="s">
        <v>7928</v>
      </c>
      <c r="F1783" s="3" t="s">
        <v>215</v>
      </c>
      <c r="G1783" s="7" t="s">
        <v>7929</v>
      </c>
      <c r="H1783" s="4">
        <v>2021</v>
      </c>
      <c r="I1783" s="2">
        <v>2019</v>
      </c>
      <c r="J1783" s="2">
        <f ca="1">YEAR(TODAY())-Table1[[#This Row],[Release_year]]</f>
        <v>7</v>
      </c>
      <c r="K1783" s="2" t="s">
        <v>7</v>
      </c>
      <c r="L1783" s="2" t="str">
        <f>_xlfn.XLOOKUP(Table1[[#This Row],[Rating]],Ratings!A$2:A$15,Ratings!B$2:B$15)</f>
        <v>Adult</v>
      </c>
      <c r="M1783" s="2" t="str">
        <f>_xlfn.XLOOKUP(Table1[[#This Row],[Rating Category]],Recommendation!A$2:A$6,Recommendation!B$2:B$6)</f>
        <v>Restricted</v>
      </c>
      <c r="N1783" s="2">
        <v>97</v>
      </c>
      <c r="O1783" s="2" t="str" cm="1">
        <f t="array" ref="O1783">_xlfn.IFS(Table1[[#This Row],[Duration]]&lt;90,"Short",Table1[[#This Row],[Duration]]&lt;180,"Medium",Table1[[#This Row],[Duration]]&lt;=240,"Long",TRUE,"Seasons")</f>
        <v>Medium</v>
      </c>
      <c r="P1783" s="3" t="s">
        <v>23</v>
      </c>
    </row>
    <row r="1784" spans="1:16" ht="70">
      <c r="A1784" s="2" t="s">
        <v>7930</v>
      </c>
      <c r="B1784" s="2" t="s">
        <v>0</v>
      </c>
      <c r="C1784" s="3" t="s">
        <v>7931</v>
      </c>
      <c r="D1784" s="3" t="s">
        <v>7676</v>
      </c>
      <c r="E1784" s="3" t="s">
        <v>7932</v>
      </c>
      <c r="F1784" s="3" t="s">
        <v>139</v>
      </c>
      <c r="G1784" s="7" t="s">
        <v>7929</v>
      </c>
      <c r="H1784" s="4">
        <v>2021</v>
      </c>
      <c r="I1784" s="2">
        <v>2015</v>
      </c>
      <c r="J1784" s="2">
        <f ca="1">YEAR(TODAY())-Table1[[#This Row],[Release_year]]</f>
        <v>11</v>
      </c>
      <c r="K1784" s="2" t="s">
        <v>7</v>
      </c>
      <c r="L1784" s="2" t="str">
        <f>_xlfn.XLOOKUP(Table1[[#This Row],[Rating]],Ratings!A$2:A$15,Ratings!B$2:B$15)</f>
        <v>Adult</v>
      </c>
      <c r="M1784" s="2" t="str">
        <f>_xlfn.XLOOKUP(Table1[[#This Row],[Rating Category]],Recommendation!A$2:A$6,Recommendation!B$2:B$6)</f>
        <v>Restricted</v>
      </c>
      <c r="N1784" s="2">
        <v>121</v>
      </c>
      <c r="O1784" s="2" t="str" cm="1">
        <f t="array" ref="O1784">_xlfn.IFS(Table1[[#This Row],[Duration]]&lt;90,"Short",Table1[[#This Row],[Duration]]&lt;180,"Medium",Table1[[#This Row],[Duration]]&lt;=240,"Long",TRUE,"Seasons")</f>
        <v>Medium</v>
      </c>
      <c r="P1784" s="3" t="s">
        <v>140</v>
      </c>
    </row>
    <row r="1785" spans="1:16" ht="28">
      <c r="A1785" s="2" t="s">
        <v>7933</v>
      </c>
      <c r="B1785" s="2" t="s">
        <v>0</v>
      </c>
      <c r="C1785" s="3" t="s">
        <v>7934</v>
      </c>
      <c r="D1785" s="3" t="s">
        <v>7233</v>
      </c>
      <c r="E1785" s="3" t="s">
        <v>7935</v>
      </c>
      <c r="F1785" s="3" t="s">
        <v>1</v>
      </c>
      <c r="G1785" s="7" t="s">
        <v>7929</v>
      </c>
      <c r="H1785" s="4">
        <v>2021</v>
      </c>
      <c r="I1785" s="2">
        <v>2019</v>
      </c>
      <c r="J1785" s="2">
        <f ca="1">YEAR(TODAY())-Table1[[#This Row],[Release_year]]</f>
        <v>7</v>
      </c>
      <c r="K1785" s="2" t="s">
        <v>7</v>
      </c>
      <c r="L1785" s="2" t="str">
        <f>_xlfn.XLOOKUP(Table1[[#This Row],[Rating]],Ratings!A$2:A$15,Ratings!B$2:B$15)</f>
        <v>Adult</v>
      </c>
      <c r="M1785" s="2" t="str">
        <f>_xlfn.XLOOKUP(Table1[[#This Row],[Rating Category]],Recommendation!A$2:A$6,Recommendation!B$2:B$6)</f>
        <v>Restricted</v>
      </c>
      <c r="N1785" s="2">
        <v>119</v>
      </c>
      <c r="O1785" s="2" t="str" cm="1">
        <f t="array" ref="O1785">_xlfn.IFS(Table1[[#This Row],[Duration]]&lt;90,"Short",Table1[[#This Row],[Duration]]&lt;180,"Medium",Table1[[#This Row],[Duration]]&lt;=240,"Long",TRUE,"Seasons")</f>
        <v>Medium</v>
      </c>
      <c r="P1785" s="3" t="s">
        <v>208</v>
      </c>
    </row>
    <row r="1786" spans="1:16" ht="42">
      <c r="A1786" s="2" t="s">
        <v>7937</v>
      </c>
      <c r="B1786" s="2" t="s">
        <v>0</v>
      </c>
      <c r="C1786" s="3" t="s">
        <v>7938</v>
      </c>
      <c r="D1786" s="3" t="s">
        <v>7939</v>
      </c>
      <c r="E1786" s="3" t="s">
        <v>7940</v>
      </c>
      <c r="F1786" s="3" t="s">
        <v>1</v>
      </c>
      <c r="G1786" s="7" t="s">
        <v>7941</v>
      </c>
      <c r="H1786" s="4">
        <v>2021</v>
      </c>
      <c r="I1786" s="2">
        <v>2019</v>
      </c>
      <c r="J1786" s="2">
        <f ca="1">YEAR(TODAY())-Table1[[#This Row],[Release_year]]</f>
        <v>7</v>
      </c>
      <c r="K1786" s="2" t="s">
        <v>29</v>
      </c>
      <c r="L1786" s="2" t="str">
        <f>_xlfn.XLOOKUP(Table1[[#This Row],[Rating]],Ratings!A$2:A$15,Ratings!B$2:B$15)</f>
        <v>Teen</v>
      </c>
      <c r="M1786" s="2" t="str">
        <f>_xlfn.XLOOKUP(Table1[[#This Row],[Rating Category]],Recommendation!A$2:A$6,Recommendation!B$2:B$6)</f>
        <v>Guidance</v>
      </c>
      <c r="N1786" s="2">
        <v>93</v>
      </c>
      <c r="O1786" s="2" t="str" cm="1">
        <f t="array" ref="O1786">_xlfn.IFS(Table1[[#This Row],[Duration]]&lt;90,"Short",Table1[[#This Row],[Duration]]&lt;180,"Medium",Table1[[#This Row],[Duration]]&lt;=240,"Long",TRUE,"Seasons")</f>
        <v>Medium</v>
      </c>
      <c r="P1786" s="3" t="s">
        <v>4116</v>
      </c>
    </row>
    <row r="1787" spans="1:16" ht="14">
      <c r="A1787" s="2" t="s">
        <v>7943</v>
      </c>
      <c r="B1787" s="2" t="s">
        <v>0</v>
      </c>
      <c r="C1787" s="3" t="s">
        <v>7944</v>
      </c>
      <c r="D1787" s="3" t="s">
        <v>7945</v>
      </c>
      <c r="E1787" s="3" t="s">
        <v>7946</v>
      </c>
      <c r="F1787" s="3" t="s">
        <v>1</v>
      </c>
      <c r="G1787" s="7" t="s">
        <v>7942</v>
      </c>
      <c r="H1787" s="4">
        <v>2021</v>
      </c>
      <c r="I1787" s="2">
        <v>2019</v>
      </c>
      <c r="J1787" s="2">
        <f ca="1">YEAR(TODAY())-Table1[[#This Row],[Release_year]]</f>
        <v>7</v>
      </c>
      <c r="K1787" s="2" t="s">
        <v>7</v>
      </c>
      <c r="L1787" s="2" t="str">
        <f>_xlfn.XLOOKUP(Table1[[#This Row],[Rating]],Ratings!A$2:A$15,Ratings!B$2:B$15)</f>
        <v>Adult</v>
      </c>
      <c r="M1787" s="2" t="str">
        <f>_xlfn.XLOOKUP(Table1[[#This Row],[Rating Category]],Recommendation!A$2:A$6,Recommendation!B$2:B$6)</f>
        <v>Restricted</v>
      </c>
      <c r="N1787" s="2">
        <v>86</v>
      </c>
      <c r="O1787" s="2" t="str" cm="1">
        <f t="array" ref="O1787">_xlfn.IFS(Table1[[#This Row],[Duration]]&lt;90,"Short",Table1[[#This Row],[Duration]]&lt;180,"Medium",Table1[[#This Row],[Duration]]&lt;=240,"Long",TRUE,"Seasons")</f>
        <v>Short</v>
      </c>
      <c r="P1787" s="3" t="s">
        <v>3</v>
      </c>
    </row>
    <row r="1788" spans="1:16" ht="56">
      <c r="A1788" s="2" t="s">
        <v>7947</v>
      </c>
      <c r="B1788" s="2" t="s">
        <v>0</v>
      </c>
      <c r="C1788" s="3" t="s">
        <v>7948</v>
      </c>
      <c r="D1788" s="3" t="s">
        <v>7949</v>
      </c>
      <c r="E1788" s="3" t="s">
        <v>7950</v>
      </c>
      <c r="F1788" s="3" t="s">
        <v>13</v>
      </c>
      <c r="G1788" s="7" t="s">
        <v>7942</v>
      </c>
      <c r="H1788" s="4">
        <v>2021</v>
      </c>
      <c r="I1788" s="2">
        <v>2019</v>
      </c>
      <c r="J1788" s="2">
        <f ca="1">YEAR(TODAY())-Table1[[#This Row],[Release_year]]</f>
        <v>7</v>
      </c>
      <c r="K1788" s="2" t="s">
        <v>29</v>
      </c>
      <c r="L1788" s="2" t="str">
        <f>_xlfn.XLOOKUP(Table1[[#This Row],[Rating]],Ratings!A$2:A$15,Ratings!B$2:B$15)</f>
        <v>Teen</v>
      </c>
      <c r="M1788" s="2" t="str">
        <f>_xlfn.XLOOKUP(Table1[[#This Row],[Rating Category]],Recommendation!A$2:A$6,Recommendation!B$2:B$6)</f>
        <v>Guidance</v>
      </c>
      <c r="N1788" s="2">
        <v>134</v>
      </c>
      <c r="O1788" s="2" t="str" cm="1">
        <f t="array" ref="O1788">_xlfn.IFS(Table1[[#This Row],[Duration]]&lt;90,"Short",Table1[[#This Row],[Duration]]&lt;180,"Medium",Table1[[#This Row],[Duration]]&lt;=240,"Long",TRUE,"Seasons")</f>
        <v>Medium</v>
      </c>
      <c r="P1788" s="3" t="s">
        <v>218</v>
      </c>
    </row>
    <row r="1789" spans="1:16" ht="56">
      <c r="A1789" s="2" t="s">
        <v>7951</v>
      </c>
      <c r="B1789" s="2" t="s">
        <v>0</v>
      </c>
      <c r="C1789" s="3" t="s">
        <v>7952</v>
      </c>
      <c r="D1789" s="3" t="s">
        <v>7953</v>
      </c>
      <c r="E1789" s="3" t="s">
        <v>7954</v>
      </c>
      <c r="F1789" s="3" t="s">
        <v>50</v>
      </c>
      <c r="G1789" s="7" t="s">
        <v>7942</v>
      </c>
      <c r="H1789" s="4">
        <v>2021</v>
      </c>
      <c r="I1789" s="2">
        <v>2019</v>
      </c>
      <c r="J1789" s="2">
        <f ca="1">YEAR(TODAY())-Table1[[#This Row],[Release_year]]</f>
        <v>7</v>
      </c>
      <c r="K1789" s="2" t="s">
        <v>181</v>
      </c>
      <c r="L1789" s="2" t="str">
        <f>_xlfn.XLOOKUP(Table1[[#This Row],[Rating]],Ratings!A$2:A$15,Ratings!B$2:B$15)</f>
        <v>Family</v>
      </c>
      <c r="M1789" s="2" t="str">
        <f>_xlfn.XLOOKUP(Table1[[#This Row],[Rating Category]],Recommendation!A$2:A$6,Recommendation!B$2:B$6)</f>
        <v>Guidance</v>
      </c>
      <c r="N1789" s="2">
        <v>28</v>
      </c>
      <c r="O1789" s="2" t="str" cm="1">
        <f t="array" ref="O1789">_xlfn.IFS(Table1[[#This Row],[Duration]]&lt;90,"Short",Table1[[#This Row],[Duration]]&lt;180,"Medium",Table1[[#This Row],[Duration]]&lt;=240,"Long",TRUE,"Seasons")</f>
        <v>Short</v>
      </c>
      <c r="P1789" s="3" t="s">
        <v>183</v>
      </c>
    </row>
    <row r="1790" spans="1:16" ht="70">
      <c r="A1790" s="2" t="s">
        <v>7955</v>
      </c>
      <c r="B1790" s="2" t="s">
        <v>0</v>
      </c>
      <c r="C1790" s="3" t="s">
        <v>7956</v>
      </c>
      <c r="D1790" s="3" t="s">
        <v>7957</v>
      </c>
      <c r="E1790" s="3" t="s">
        <v>7958</v>
      </c>
      <c r="F1790" s="3" t="s">
        <v>13</v>
      </c>
      <c r="G1790" s="7" t="s">
        <v>7942</v>
      </c>
      <c r="H1790" s="4">
        <v>2021</v>
      </c>
      <c r="I1790" s="2">
        <v>2019</v>
      </c>
      <c r="J1790" s="2">
        <f ca="1">YEAR(TODAY())-Table1[[#This Row],[Release_year]]</f>
        <v>7</v>
      </c>
      <c r="K1790" s="2" t="s">
        <v>29</v>
      </c>
      <c r="L1790" s="2" t="str">
        <f>_xlfn.XLOOKUP(Table1[[#This Row],[Rating]],Ratings!A$2:A$15,Ratings!B$2:B$15)</f>
        <v>Teen</v>
      </c>
      <c r="M1790" s="2" t="str">
        <f>_xlfn.XLOOKUP(Table1[[#This Row],[Rating Category]],Recommendation!A$2:A$6,Recommendation!B$2:B$6)</f>
        <v>Guidance</v>
      </c>
      <c r="N1790" s="2">
        <v>131</v>
      </c>
      <c r="O1790" s="2" t="str" cm="1">
        <f t="array" ref="O1790">_xlfn.IFS(Table1[[#This Row],[Duration]]&lt;90,"Short",Table1[[#This Row],[Duration]]&lt;180,"Medium",Table1[[#This Row],[Duration]]&lt;=240,"Long",TRUE,"Seasons")</f>
        <v>Medium</v>
      </c>
      <c r="P1790" s="3" t="s">
        <v>23</v>
      </c>
    </row>
    <row r="1791" spans="1:16" ht="14">
      <c r="A1791" s="2" t="s">
        <v>7959</v>
      </c>
      <c r="B1791" s="2" t="s">
        <v>0</v>
      </c>
      <c r="C1791" s="3" t="s">
        <v>7960</v>
      </c>
      <c r="D1791" s="3" t="s">
        <v>7961</v>
      </c>
      <c r="E1791" s="3" t="s">
        <v>7962</v>
      </c>
      <c r="F1791" s="3" t="s">
        <v>1</v>
      </c>
      <c r="G1791" s="7" t="s">
        <v>7963</v>
      </c>
      <c r="H1791" s="4">
        <v>2021</v>
      </c>
      <c r="I1791" s="2">
        <v>2019</v>
      </c>
      <c r="J1791" s="2">
        <f ca="1">YEAR(TODAY())-Table1[[#This Row],[Release_year]]</f>
        <v>7</v>
      </c>
      <c r="K1791" s="2" t="s">
        <v>7</v>
      </c>
      <c r="L1791" s="2" t="str">
        <f>_xlfn.XLOOKUP(Table1[[#This Row],[Rating]],Ratings!A$2:A$15,Ratings!B$2:B$15)</f>
        <v>Adult</v>
      </c>
      <c r="M1791" s="2" t="str">
        <f>_xlfn.XLOOKUP(Table1[[#This Row],[Rating Category]],Recommendation!A$2:A$6,Recommendation!B$2:B$6)</f>
        <v>Restricted</v>
      </c>
      <c r="N1791" s="2">
        <v>78</v>
      </c>
      <c r="O1791" s="2" t="str" cm="1">
        <f t="array" ref="O1791">_xlfn.IFS(Table1[[#This Row],[Duration]]&lt;90,"Short",Table1[[#This Row],[Duration]]&lt;180,"Medium",Table1[[#This Row],[Duration]]&lt;=240,"Long",TRUE,"Seasons")</f>
        <v>Short</v>
      </c>
      <c r="P1791" s="3" t="s">
        <v>683</v>
      </c>
    </row>
    <row r="1792" spans="1:16" ht="14">
      <c r="A1792" s="2" t="s">
        <v>7965</v>
      </c>
      <c r="B1792" s="2" t="s">
        <v>0</v>
      </c>
      <c r="C1792" s="3" t="s">
        <v>7966</v>
      </c>
      <c r="D1792" s="3" t="s">
        <v>7967</v>
      </c>
      <c r="E1792" s="3" t="s">
        <v>7508</v>
      </c>
      <c r="F1792" s="3" t="s">
        <v>1</v>
      </c>
      <c r="G1792" s="7" t="s">
        <v>7964</v>
      </c>
      <c r="H1792" s="4">
        <v>2021</v>
      </c>
      <c r="I1792" s="2">
        <v>2014</v>
      </c>
      <c r="J1792" s="2">
        <f ca="1">YEAR(TODAY())-Table1[[#This Row],[Release_year]]</f>
        <v>12</v>
      </c>
      <c r="K1792" s="2" t="s">
        <v>7</v>
      </c>
      <c r="L1792" s="2" t="str">
        <f>_xlfn.XLOOKUP(Table1[[#This Row],[Rating]],Ratings!A$2:A$15,Ratings!B$2:B$15)</f>
        <v>Adult</v>
      </c>
      <c r="M1792" s="2" t="str">
        <f>_xlfn.XLOOKUP(Table1[[#This Row],[Rating Category]],Recommendation!A$2:A$6,Recommendation!B$2:B$6)</f>
        <v>Restricted</v>
      </c>
      <c r="N1792" s="2">
        <v>84</v>
      </c>
      <c r="O1792" s="2" t="str" cm="1">
        <f t="array" ref="O1792">_xlfn.IFS(Table1[[#This Row],[Duration]]&lt;90,"Short",Table1[[#This Row],[Duration]]&lt;180,"Medium",Table1[[#This Row],[Duration]]&lt;=240,"Long",TRUE,"Seasons")</f>
        <v>Short</v>
      </c>
      <c r="P1792" s="3" t="s">
        <v>683</v>
      </c>
    </row>
    <row r="1793" spans="1:16" ht="70">
      <c r="A1793" s="2" t="s">
        <v>7968</v>
      </c>
      <c r="B1793" s="2" t="s">
        <v>0</v>
      </c>
      <c r="C1793" s="3" t="s">
        <v>7969</v>
      </c>
      <c r="D1793" s="3" t="s">
        <v>3136</v>
      </c>
      <c r="E1793" s="3" t="s">
        <v>7970</v>
      </c>
      <c r="F1793" s="3" t="s">
        <v>7971</v>
      </c>
      <c r="G1793" s="7" t="s">
        <v>7964</v>
      </c>
      <c r="H1793" s="4">
        <v>2021</v>
      </c>
      <c r="I1793" s="2">
        <v>2015</v>
      </c>
      <c r="J1793" s="2">
        <f ca="1">YEAR(TODAY())-Table1[[#This Row],[Release_year]]</f>
        <v>11</v>
      </c>
      <c r="K1793" s="2" t="s">
        <v>2</v>
      </c>
      <c r="L1793" s="2" t="str">
        <f>_xlfn.XLOOKUP(Table1[[#This Row],[Rating]],Ratings!A$2:A$15,Ratings!B$2:B$15)</f>
        <v>Teen</v>
      </c>
      <c r="M1793" s="2" t="str">
        <f>_xlfn.XLOOKUP(Table1[[#This Row],[Rating Category]],Recommendation!A$2:A$6,Recommendation!B$2:B$6)</f>
        <v>Guidance</v>
      </c>
      <c r="N1793" s="2">
        <v>107</v>
      </c>
      <c r="O1793" s="2" t="str" cm="1">
        <f t="array" ref="O1793">_xlfn.IFS(Table1[[#This Row],[Duration]]&lt;90,"Short",Table1[[#This Row],[Duration]]&lt;180,"Medium",Table1[[#This Row],[Duration]]&lt;=240,"Long",TRUE,"Seasons")</f>
        <v>Medium</v>
      </c>
      <c r="P1793" s="3" t="s">
        <v>43</v>
      </c>
    </row>
    <row r="1794" spans="1:16" ht="56">
      <c r="A1794" s="2" t="s">
        <v>7972</v>
      </c>
      <c r="B1794" s="2" t="s">
        <v>0</v>
      </c>
      <c r="C1794" s="3" t="s">
        <v>7973</v>
      </c>
      <c r="D1794" s="3" t="s">
        <v>7974</v>
      </c>
      <c r="E1794" s="3" t="s">
        <v>7975</v>
      </c>
      <c r="F1794" s="3" t="s">
        <v>7976</v>
      </c>
      <c r="G1794" s="7" t="s">
        <v>7964</v>
      </c>
      <c r="H1794" s="4">
        <v>2021</v>
      </c>
      <c r="I1794" s="2">
        <v>2013</v>
      </c>
      <c r="J1794" s="2">
        <f ca="1">YEAR(TODAY())-Table1[[#This Row],[Release_year]]</f>
        <v>13</v>
      </c>
      <c r="K1794" s="2" t="s">
        <v>124</v>
      </c>
      <c r="L1794" s="2" t="str">
        <f>_xlfn.XLOOKUP(Table1[[#This Row],[Rating]],Ratings!A$2:A$15,Ratings!B$2:B$15)</f>
        <v>Adult</v>
      </c>
      <c r="M1794" s="2" t="str">
        <f>_xlfn.XLOOKUP(Table1[[#This Row],[Rating Category]],Recommendation!A$2:A$6,Recommendation!B$2:B$6)</f>
        <v>Restricted</v>
      </c>
      <c r="N1794" s="2">
        <v>101</v>
      </c>
      <c r="O1794" s="2" t="str" cm="1">
        <f t="array" ref="O1794">_xlfn.IFS(Table1[[#This Row],[Duration]]&lt;90,"Short",Table1[[#This Row],[Duration]]&lt;180,"Medium",Table1[[#This Row],[Duration]]&lt;=240,"Long",TRUE,"Seasons")</f>
        <v>Medium</v>
      </c>
      <c r="P1794" s="3" t="s">
        <v>2817</v>
      </c>
    </row>
    <row r="1795" spans="1:16" ht="56">
      <c r="A1795" s="2" t="s">
        <v>7978</v>
      </c>
      <c r="B1795" s="2" t="s">
        <v>0</v>
      </c>
      <c r="C1795" s="3" t="s">
        <v>7979</v>
      </c>
      <c r="D1795" s="3" t="s">
        <v>7980</v>
      </c>
      <c r="E1795" s="3" t="s">
        <v>7981</v>
      </c>
      <c r="F1795" s="3" t="s">
        <v>7982</v>
      </c>
      <c r="G1795" s="7" t="s">
        <v>7977</v>
      </c>
      <c r="H1795" s="4">
        <v>2021</v>
      </c>
      <c r="I1795" s="2">
        <v>2019</v>
      </c>
      <c r="J1795" s="2">
        <f ca="1">YEAR(TODAY())-Table1[[#This Row],[Release_year]]</f>
        <v>7</v>
      </c>
      <c r="K1795" s="2" t="s">
        <v>124</v>
      </c>
      <c r="L1795" s="2" t="str">
        <f>_xlfn.XLOOKUP(Table1[[#This Row],[Rating]],Ratings!A$2:A$15,Ratings!B$2:B$15)</f>
        <v>Adult</v>
      </c>
      <c r="M1795" s="2" t="str">
        <f>_xlfn.XLOOKUP(Table1[[#This Row],[Rating Category]],Recommendation!A$2:A$6,Recommendation!B$2:B$6)</f>
        <v>Restricted</v>
      </c>
      <c r="N1795" s="2">
        <v>107</v>
      </c>
      <c r="O1795" s="2" t="str" cm="1">
        <f t="array" ref="O1795">_xlfn.IFS(Table1[[#This Row],[Duration]]&lt;90,"Short",Table1[[#This Row],[Duration]]&lt;180,"Medium",Table1[[#This Row],[Duration]]&lt;=240,"Long",TRUE,"Seasons")</f>
        <v>Medium</v>
      </c>
      <c r="P1795" s="3" t="s">
        <v>264</v>
      </c>
    </row>
    <row r="1796" spans="1:16" ht="42">
      <c r="A1796" s="2" t="s">
        <v>7983</v>
      </c>
      <c r="B1796" s="2" t="s">
        <v>0</v>
      </c>
      <c r="C1796" s="3" t="s">
        <v>7984</v>
      </c>
      <c r="D1796" s="3" t="s">
        <v>7985</v>
      </c>
      <c r="E1796" s="3" t="s">
        <v>7986</v>
      </c>
      <c r="F1796" s="3" t="s">
        <v>682</v>
      </c>
      <c r="G1796" s="7" t="s">
        <v>7977</v>
      </c>
      <c r="H1796" s="4">
        <v>2021</v>
      </c>
      <c r="I1796" s="2">
        <v>2019</v>
      </c>
      <c r="J1796" s="2">
        <f ca="1">YEAR(TODAY())-Table1[[#This Row],[Release_year]]</f>
        <v>7</v>
      </c>
      <c r="K1796" s="2" t="s">
        <v>29</v>
      </c>
      <c r="L1796" s="2" t="str">
        <f>_xlfn.XLOOKUP(Table1[[#This Row],[Rating]],Ratings!A$2:A$15,Ratings!B$2:B$15)</f>
        <v>Teen</v>
      </c>
      <c r="M1796" s="2" t="str">
        <f>_xlfn.XLOOKUP(Table1[[#This Row],[Rating Category]],Recommendation!A$2:A$6,Recommendation!B$2:B$6)</f>
        <v>Guidance</v>
      </c>
      <c r="N1796" s="2">
        <v>74</v>
      </c>
      <c r="O1796" s="2" t="str" cm="1">
        <f t="array" ref="O1796">_xlfn.IFS(Table1[[#This Row],[Duration]]&lt;90,"Short",Table1[[#This Row],[Duration]]&lt;180,"Medium",Table1[[#This Row],[Duration]]&lt;=240,"Long",TRUE,"Seasons")</f>
        <v>Short</v>
      </c>
      <c r="P1796" s="3" t="s">
        <v>49</v>
      </c>
    </row>
    <row r="1797" spans="1:16" ht="56">
      <c r="A1797" s="2" t="s">
        <v>7987</v>
      </c>
      <c r="B1797" s="2" t="s">
        <v>0</v>
      </c>
      <c r="C1797" s="3" t="s">
        <v>7988</v>
      </c>
      <c r="D1797" s="3" t="s">
        <v>7989</v>
      </c>
      <c r="E1797" s="3" t="s">
        <v>7990</v>
      </c>
      <c r="F1797" s="3" t="s">
        <v>670</v>
      </c>
      <c r="G1797" s="7" t="s">
        <v>7977</v>
      </c>
      <c r="H1797" s="4">
        <v>2021</v>
      </c>
      <c r="I1797" s="2">
        <v>2019</v>
      </c>
      <c r="J1797" s="2">
        <f ca="1">YEAR(TODAY())-Table1[[#This Row],[Release_year]]</f>
        <v>7</v>
      </c>
      <c r="K1797" s="2" t="s">
        <v>45</v>
      </c>
      <c r="L1797" s="2" t="str">
        <f>_xlfn.XLOOKUP(Table1[[#This Row],[Rating]],Ratings!A$2:A$15,Ratings!B$2:B$15)</f>
        <v>Family</v>
      </c>
      <c r="M1797" s="2" t="str">
        <f>_xlfn.XLOOKUP(Table1[[#This Row],[Rating Category]],Recommendation!A$2:A$6,Recommendation!B$2:B$6)</f>
        <v>Guidance</v>
      </c>
      <c r="N1797" s="2">
        <v>60</v>
      </c>
      <c r="O1797" s="2" t="str" cm="1">
        <f t="array" ref="O1797">_xlfn.IFS(Table1[[#This Row],[Duration]]&lt;90,"Short",Table1[[#This Row],[Duration]]&lt;180,"Medium",Table1[[#This Row],[Duration]]&lt;=240,"Long",TRUE,"Seasons")</f>
        <v>Short</v>
      </c>
      <c r="P1797" s="3" t="s">
        <v>295</v>
      </c>
    </row>
    <row r="1798" spans="1:16" ht="70">
      <c r="A1798" s="2" t="s">
        <v>7991</v>
      </c>
      <c r="B1798" s="2" t="s">
        <v>0</v>
      </c>
      <c r="C1798" s="3" t="s">
        <v>7992</v>
      </c>
      <c r="D1798" s="3" t="s">
        <v>7993</v>
      </c>
      <c r="E1798" s="3" t="s">
        <v>7994</v>
      </c>
      <c r="F1798" s="3" t="s">
        <v>13</v>
      </c>
      <c r="G1798" s="7" t="s">
        <v>7977</v>
      </c>
      <c r="H1798" s="4">
        <v>2021</v>
      </c>
      <c r="I1798" s="2">
        <v>2019</v>
      </c>
      <c r="J1798" s="2">
        <f ca="1">YEAR(TODAY())-Table1[[#This Row],[Release_year]]</f>
        <v>7</v>
      </c>
      <c r="K1798" s="2" t="s">
        <v>7</v>
      </c>
      <c r="L1798" s="2" t="str">
        <f>_xlfn.XLOOKUP(Table1[[#This Row],[Rating]],Ratings!A$2:A$15,Ratings!B$2:B$15)</f>
        <v>Adult</v>
      </c>
      <c r="M1798" s="2" t="str">
        <f>_xlfn.XLOOKUP(Table1[[#This Row],[Rating Category]],Recommendation!A$2:A$6,Recommendation!B$2:B$6)</f>
        <v>Restricted</v>
      </c>
      <c r="N1798" s="2">
        <v>143</v>
      </c>
      <c r="O1798" s="2" t="str" cm="1">
        <f t="array" ref="O1798">_xlfn.IFS(Table1[[#This Row],[Duration]]&lt;90,"Short",Table1[[#This Row],[Duration]]&lt;180,"Medium",Table1[[#This Row],[Duration]]&lt;=240,"Long",TRUE,"Seasons")</f>
        <v>Medium</v>
      </c>
      <c r="P1798" s="3" t="s">
        <v>90</v>
      </c>
    </row>
    <row r="1799" spans="1:16" ht="70">
      <c r="A1799" s="2" t="s">
        <v>7995</v>
      </c>
      <c r="B1799" s="2" t="s">
        <v>0</v>
      </c>
      <c r="C1799" s="3" t="s">
        <v>7996</v>
      </c>
      <c r="D1799" s="3" t="s">
        <v>7997</v>
      </c>
      <c r="E1799" s="3" t="s">
        <v>7998</v>
      </c>
      <c r="F1799" s="3" t="s">
        <v>13</v>
      </c>
      <c r="G1799" s="7" t="s">
        <v>7977</v>
      </c>
      <c r="H1799" s="4">
        <v>2021</v>
      </c>
      <c r="I1799" s="2">
        <v>2019</v>
      </c>
      <c r="J1799" s="2">
        <f ca="1">YEAR(TODAY())-Table1[[#This Row],[Release_year]]</f>
        <v>7</v>
      </c>
      <c r="K1799" s="2" t="s">
        <v>29</v>
      </c>
      <c r="L1799" s="2" t="str">
        <f>_xlfn.XLOOKUP(Table1[[#This Row],[Rating]],Ratings!A$2:A$15,Ratings!B$2:B$15)</f>
        <v>Teen</v>
      </c>
      <c r="M1799" s="2" t="str">
        <f>_xlfn.XLOOKUP(Table1[[#This Row],[Rating Category]],Recommendation!A$2:A$6,Recommendation!B$2:B$6)</f>
        <v>Guidance</v>
      </c>
      <c r="N1799" s="2">
        <v>105</v>
      </c>
      <c r="O1799" s="2" t="str" cm="1">
        <f t="array" ref="O1799">_xlfn.IFS(Table1[[#This Row],[Duration]]&lt;90,"Short",Table1[[#This Row],[Duration]]&lt;180,"Medium",Table1[[#This Row],[Duration]]&lt;=240,"Long",TRUE,"Seasons")</f>
        <v>Medium</v>
      </c>
      <c r="P1799" s="3" t="s">
        <v>1923</v>
      </c>
    </row>
    <row r="1800" spans="1:16" ht="42">
      <c r="A1800" s="2" t="s">
        <v>7999</v>
      </c>
      <c r="B1800" s="2" t="s">
        <v>0</v>
      </c>
      <c r="C1800" s="3" t="s">
        <v>8000</v>
      </c>
      <c r="D1800" s="3" t="s">
        <v>8001</v>
      </c>
      <c r="E1800" s="3" t="s">
        <v>8002</v>
      </c>
      <c r="F1800" s="3" t="s">
        <v>139</v>
      </c>
      <c r="G1800" s="7" t="s">
        <v>7977</v>
      </c>
      <c r="H1800" s="4">
        <v>2021</v>
      </c>
      <c r="I1800" s="2">
        <v>2011</v>
      </c>
      <c r="J1800" s="2">
        <f ca="1">YEAR(TODAY())-Table1[[#This Row],[Release_year]]</f>
        <v>15</v>
      </c>
      <c r="K1800" s="2" t="s">
        <v>45</v>
      </c>
      <c r="L1800" s="2" t="str">
        <f>_xlfn.XLOOKUP(Table1[[#This Row],[Rating]],Ratings!A$2:A$15,Ratings!B$2:B$15)</f>
        <v>Family</v>
      </c>
      <c r="M1800" s="2" t="str">
        <f>_xlfn.XLOOKUP(Table1[[#This Row],[Rating Category]],Recommendation!A$2:A$6,Recommendation!B$2:B$6)</f>
        <v>Guidance</v>
      </c>
      <c r="N1800" s="2">
        <v>110</v>
      </c>
      <c r="O1800" s="2" t="str" cm="1">
        <f t="array" ref="O1800">_xlfn.IFS(Table1[[#This Row],[Duration]]&lt;90,"Short",Table1[[#This Row],[Duration]]&lt;180,"Medium",Table1[[#This Row],[Duration]]&lt;=240,"Long",TRUE,"Seasons")</f>
        <v>Medium</v>
      </c>
      <c r="P1800" s="3" t="s">
        <v>8003</v>
      </c>
    </row>
    <row r="1801" spans="1:16" ht="42">
      <c r="A1801" s="2" t="s">
        <v>8004</v>
      </c>
      <c r="B1801" s="2" t="s">
        <v>0</v>
      </c>
      <c r="C1801" s="3" t="s">
        <v>8005</v>
      </c>
      <c r="D1801" s="3" t="s">
        <v>8006</v>
      </c>
      <c r="E1801" s="3" t="s">
        <v>8007</v>
      </c>
      <c r="F1801" s="3" t="s">
        <v>8008</v>
      </c>
      <c r="G1801" s="7" t="s">
        <v>7977</v>
      </c>
      <c r="H1801" s="4">
        <v>2021</v>
      </c>
      <c r="I1801" s="2">
        <v>2019</v>
      </c>
      <c r="J1801" s="2">
        <f ca="1">YEAR(TODAY())-Table1[[#This Row],[Release_year]]</f>
        <v>7</v>
      </c>
      <c r="K1801" s="2" t="s">
        <v>16</v>
      </c>
      <c r="L1801" s="2" t="str">
        <f>_xlfn.XLOOKUP(Table1[[#This Row],[Rating]],Ratings!A$2:A$15,Ratings!B$2:B$15)</f>
        <v>Family</v>
      </c>
      <c r="M1801" s="2" t="str">
        <f>_xlfn.XLOOKUP(Table1[[#This Row],[Rating Category]],Recommendation!A$2:A$6,Recommendation!B$2:B$6)</f>
        <v>Guidance</v>
      </c>
      <c r="N1801" s="2">
        <v>98</v>
      </c>
      <c r="O1801" s="2" t="str" cm="1">
        <f t="array" ref="O1801">_xlfn.IFS(Table1[[#This Row],[Duration]]&lt;90,"Short",Table1[[#This Row],[Duration]]&lt;180,"Medium",Table1[[#This Row],[Duration]]&lt;=240,"Long",TRUE,"Seasons")</f>
        <v>Medium</v>
      </c>
      <c r="P1801" s="3" t="s">
        <v>46</v>
      </c>
    </row>
    <row r="1802" spans="1:16" ht="42">
      <c r="A1802" s="2" t="s">
        <v>8009</v>
      </c>
      <c r="B1802" s="2" t="s">
        <v>0</v>
      </c>
      <c r="C1802" s="3" t="s">
        <v>8010</v>
      </c>
      <c r="D1802" s="3" t="s">
        <v>8011</v>
      </c>
      <c r="E1802" s="3" t="s">
        <v>8012</v>
      </c>
      <c r="F1802" s="3" t="s">
        <v>3216</v>
      </c>
      <c r="G1802" s="7" t="s">
        <v>7977</v>
      </c>
      <c r="H1802" s="4">
        <v>2021</v>
      </c>
      <c r="I1802" s="2">
        <v>2018</v>
      </c>
      <c r="J1802" s="2">
        <f ca="1">YEAR(TODAY())-Table1[[#This Row],[Release_year]]</f>
        <v>8</v>
      </c>
      <c r="K1802" s="2" t="s">
        <v>29</v>
      </c>
      <c r="L1802" s="2" t="str">
        <f>_xlfn.XLOOKUP(Table1[[#This Row],[Rating]],Ratings!A$2:A$15,Ratings!B$2:B$15)</f>
        <v>Teen</v>
      </c>
      <c r="M1802" s="2" t="str">
        <f>_xlfn.XLOOKUP(Table1[[#This Row],[Rating Category]],Recommendation!A$2:A$6,Recommendation!B$2:B$6)</f>
        <v>Guidance</v>
      </c>
      <c r="N1802" s="2">
        <v>74</v>
      </c>
      <c r="O1802" s="2" t="str" cm="1">
        <f t="array" ref="O1802">_xlfn.IFS(Table1[[#This Row],[Duration]]&lt;90,"Short",Table1[[#This Row],[Duration]]&lt;180,"Medium",Table1[[#This Row],[Duration]]&lt;=240,"Long",TRUE,"Seasons")</f>
        <v>Short</v>
      </c>
      <c r="P1802" s="3" t="s">
        <v>49</v>
      </c>
    </row>
    <row r="1803" spans="1:16" ht="56">
      <c r="A1803" s="2" t="s">
        <v>8013</v>
      </c>
      <c r="B1803" s="2" t="s">
        <v>0</v>
      </c>
      <c r="C1803" s="3" t="s">
        <v>8014</v>
      </c>
      <c r="D1803" s="3" t="s">
        <v>8015</v>
      </c>
      <c r="E1803" s="3" t="s">
        <v>8016</v>
      </c>
      <c r="F1803" s="3" t="s">
        <v>139</v>
      </c>
      <c r="G1803" s="7" t="s">
        <v>7977</v>
      </c>
      <c r="H1803" s="4">
        <v>2021</v>
      </c>
      <c r="I1803" s="2">
        <v>2013</v>
      </c>
      <c r="J1803" s="2">
        <f ca="1">YEAR(TODAY())-Table1[[#This Row],[Release_year]]</f>
        <v>13</v>
      </c>
      <c r="K1803" s="2" t="s">
        <v>29</v>
      </c>
      <c r="L1803" s="2" t="str">
        <f>_xlfn.XLOOKUP(Table1[[#This Row],[Rating]],Ratings!A$2:A$15,Ratings!B$2:B$15)</f>
        <v>Teen</v>
      </c>
      <c r="M1803" s="2" t="str">
        <f>_xlfn.XLOOKUP(Table1[[#This Row],[Rating Category]],Recommendation!A$2:A$6,Recommendation!B$2:B$6)</f>
        <v>Guidance</v>
      </c>
      <c r="N1803" s="2">
        <v>46</v>
      </c>
      <c r="O1803" s="2" t="str" cm="1">
        <f t="array" ref="O1803">_xlfn.IFS(Table1[[#This Row],[Duration]]&lt;90,"Short",Table1[[#This Row],[Duration]]&lt;180,"Medium",Table1[[#This Row],[Duration]]&lt;=240,"Long",TRUE,"Seasons")</f>
        <v>Short</v>
      </c>
      <c r="P1803" s="3" t="s">
        <v>8017</v>
      </c>
    </row>
    <row r="1804" spans="1:16" ht="28">
      <c r="A1804" s="2" t="s">
        <v>8018</v>
      </c>
      <c r="B1804" s="2" t="s">
        <v>0</v>
      </c>
      <c r="C1804" s="3" t="s">
        <v>8019</v>
      </c>
      <c r="D1804" s="3" t="s">
        <v>8020</v>
      </c>
      <c r="E1804" s="3" t="s">
        <v>8021</v>
      </c>
      <c r="F1804" s="3" t="s">
        <v>215</v>
      </c>
      <c r="G1804" s="7" t="s">
        <v>8022</v>
      </c>
      <c r="H1804" s="4">
        <v>2021</v>
      </c>
      <c r="I1804" s="2">
        <v>2019</v>
      </c>
      <c r="J1804" s="2">
        <f ca="1">YEAR(TODAY())-Table1[[#This Row],[Release_year]]</f>
        <v>7</v>
      </c>
      <c r="K1804" s="2" t="s">
        <v>7</v>
      </c>
      <c r="L1804" s="2" t="str">
        <f>_xlfn.XLOOKUP(Table1[[#This Row],[Rating]],Ratings!A$2:A$15,Ratings!B$2:B$15)</f>
        <v>Adult</v>
      </c>
      <c r="M1804" s="2" t="str">
        <f>_xlfn.XLOOKUP(Table1[[#This Row],[Rating Category]],Recommendation!A$2:A$6,Recommendation!B$2:B$6)</f>
        <v>Restricted</v>
      </c>
      <c r="N1804" s="2">
        <v>54</v>
      </c>
      <c r="O1804" s="2" t="str" cm="1">
        <f t="array" ref="O1804">_xlfn.IFS(Table1[[#This Row],[Duration]]&lt;90,"Short",Table1[[#This Row],[Duration]]&lt;180,"Medium",Table1[[#This Row],[Duration]]&lt;=240,"Long",TRUE,"Seasons")</f>
        <v>Short</v>
      </c>
      <c r="P1804" s="3" t="s">
        <v>683</v>
      </c>
    </row>
    <row r="1805" spans="1:16" ht="14">
      <c r="A1805" s="2" t="s">
        <v>8024</v>
      </c>
      <c r="B1805" s="2" t="s">
        <v>0</v>
      </c>
      <c r="C1805" s="3" t="s">
        <v>8025</v>
      </c>
      <c r="D1805" s="3" t="s">
        <v>8026</v>
      </c>
      <c r="E1805" s="3" t="s">
        <v>8027</v>
      </c>
      <c r="F1805" s="3" t="s">
        <v>1</v>
      </c>
      <c r="G1805" s="7" t="s">
        <v>8023</v>
      </c>
      <c r="H1805" s="4">
        <v>2021</v>
      </c>
      <c r="I1805" s="2">
        <v>2019</v>
      </c>
      <c r="J1805" s="2">
        <f ca="1">YEAR(TODAY())-Table1[[#This Row],[Release_year]]</f>
        <v>7</v>
      </c>
      <c r="K1805" s="2" t="s">
        <v>7</v>
      </c>
      <c r="L1805" s="2" t="str">
        <f>_xlfn.XLOOKUP(Table1[[#This Row],[Rating]],Ratings!A$2:A$15,Ratings!B$2:B$15)</f>
        <v>Adult</v>
      </c>
      <c r="M1805" s="2" t="str">
        <f>_xlfn.XLOOKUP(Table1[[#This Row],[Rating Category]],Recommendation!A$2:A$6,Recommendation!B$2:B$6)</f>
        <v>Restricted</v>
      </c>
      <c r="N1805" s="2">
        <v>59</v>
      </c>
      <c r="O1805" s="2" t="str" cm="1">
        <f t="array" ref="O1805">_xlfn.IFS(Table1[[#This Row],[Duration]]&lt;90,"Short",Table1[[#This Row],[Duration]]&lt;180,"Medium",Table1[[#This Row],[Duration]]&lt;=240,"Long",TRUE,"Seasons")</f>
        <v>Short</v>
      </c>
      <c r="P1805" s="3" t="s">
        <v>683</v>
      </c>
    </row>
    <row r="1806" spans="1:16" ht="56">
      <c r="A1806" s="2" t="s">
        <v>8028</v>
      </c>
      <c r="B1806" s="2" t="s">
        <v>0</v>
      </c>
      <c r="C1806" s="3" t="s">
        <v>8029</v>
      </c>
      <c r="D1806" s="3" t="s">
        <v>3647</v>
      </c>
      <c r="E1806" s="3" t="s">
        <v>8030</v>
      </c>
      <c r="F1806" s="3" t="s">
        <v>1</v>
      </c>
      <c r="G1806" s="7" t="s">
        <v>8031</v>
      </c>
      <c r="H1806" s="4">
        <v>2021</v>
      </c>
      <c r="I1806" s="2">
        <v>2009</v>
      </c>
      <c r="J1806" s="2">
        <f ca="1">YEAR(TODAY())-Table1[[#This Row],[Release_year]]</f>
        <v>17</v>
      </c>
      <c r="K1806" s="2" t="s">
        <v>124</v>
      </c>
      <c r="L1806" s="2" t="str">
        <f>_xlfn.XLOOKUP(Table1[[#This Row],[Rating]],Ratings!A$2:A$15,Ratings!B$2:B$15)</f>
        <v>Adult</v>
      </c>
      <c r="M1806" s="2" t="str">
        <f>_xlfn.XLOOKUP(Table1[[#This Row],[Rating Category]],Recommendation!A$2:A$6,Recommendation!B$2:B$6)</f>
        <v>Restricted</v>
      </c>
      <c r="N1806" s="2">
        <v>100</v>
      </c>
      <c r="O1806" s="2" t="str" cm="1">
        <f t="array" ref="O1806">_xlfn.IFS(Table1[[#This Row],[Duration]]&lt;90,"Short",Table1[[#This Row],[Duration]]&lt;180,"Medium",Table1[[#This Row],[Duration]]&lt;=240,"Long",TRUE,"Seasons")</f>
        <v>Medium</v>
      </c>
      <c r="P1806" s="3" t="s">
        <v>1675</v>
      </c>
    </row>
    <row r="1807" spans="1:16" ht="70">
      <c r="A1807" s="2" t="s">
        <v>8033</v>
      </c>
      <c r="B1807" s="2" t="s">
        <v>0</v>
      </c>
      <c r="C1807" s="3" t="s">
        <v>8034</v>
      </c>
      <c r="D1807" s="3" t="s">
        <v>8035</v>
      </c>
      <c r="E1807" s="3" t="s">
        <v>8036</v>
      </c>
      <c r="F1807" s="3" t="s">
        <v>1</v>
      </c>
      <c r="G1807" s="7" t="s">
        <v>8032</v>
      </c>
      <c r="H1807" s="4">
        <v>2021</v>
      </c>
      <c r="I1807" s="2">
        <v>2019</v>
      </c>
      <c r="J1807" s="2">
        <f ca="1">YEAR(TODAY())-Table1[[#This Row],[Release_year]]</f>
        <v>7</v>
      </c>
      <c r="K1807" s="2" t="s">
        <v>2</v>
      </c>
      <c r="L1807" s="2" t="str">
        <f>_xlfn.XLOOKUP(Table1[[#This Row],[Rating]],Ratings!A$2:A$15,Ratings!B$2:B$15)</f>
        <v>Teen</v>
      </c>
      <c r="M1807" s="2" t="str">
        <f>_xlfn.XLOOKUP(Table1[[#This Row],[Rating Category]],Recommendation!A$2:A$6,Recommendation!B$2:B$6)</f>
        <v>Guidance</v>
      </c>
      <c r="N1807" s="2">
        <v>93</v>
      </c>
      <c r="O1807" s="2" t="str" cm="1">
        <f t="array" ref="O1807">_xlfn.IFS(Table1[[#This Row],[Duration]]&lt;90,"Short",Table1[[#This Row],[Duration]]&lt;180,"Medium",Table1[[#This Row],[Duration]]&lt;=240,"Long",TRUE,"Seasons")</f>
        <v>Medium</v>
      </c>
      <c r="P1807" s="3" t="s">
        <v>6319</v>
      </c>
    </row>
    <row r="1808" spans="1:16" ht="70">
      <c r="A1808" s="2" t="s">
        <v>8037</v>
      </c>
      <c r="B1808" s="2" t="s">
        <v>0</v>
      </c>
      <c r="C1808" s="3" t="s">
        <v>8038</v>
      </c>
      <c r="D1808" s="3" t="s">
        <v>8039</v>
      </c>
      <c r="E1808" s="3" t="s">
        <v>8040</v>
      </c>
      <c r="F1808" s="3" t="s">
        <v>215</v>
      </c>
      <c r="G1808" s="7" t="s">
        <v>8032</v>
      </c>
      <c r="H1808" s="4">
        <v>2021</v>
      </c>
      <c r="I1808" s="2">
        <v>2019</v>
      </c>
      <c r="J1808" s="2">
        <f ca="1">YEAR(TODAY())-Table1[[#This Row],[Release_year]]</f>
        <v>7</v>
      </c>
      <c r="K1808" s="2" t="s">
        <v>7</v>
      </c>
      <c r="L1808" s="2" t="str">
        <f>_xlfn.XLOOKUP(Table1[[#This Row],[Rating]],Ratings!A$2:A$15,Ratings!B$2:B$15)</f>
        <v>Adult</v>
      </c>
      <c r="M1808" s="2" t="str">
        <f>_xlfn.XLOOKUP(Table1[[#This Row],[Rating Category]],Recommendation!A$2:A$6,Recommendation!B$2:B$6)</f>
        <v>Restricted</v>
      </c>
      <c r="N1808" s="2">
        <v>94</v>
      </c>
      <c r="O1808" s="2" t="str" cm="1">
        <f t="array" ref="O1808">_xlfn.IFS(Table1[[#This Row],[Duration]]&lt;90,"Short",Table1[[#This Row],[Duration]]&lt;180,"Medium",Table1[[#This Row],[Duration]]&lt;=240,"Long",TRUE,"Seasons")</f>
        <v>Medium</v>
      </c>
      <c r="P1808" s="3" t="s">
        <v>90</v>
      </c>
    </row>
    <row r="1809" spans="1:16" ht="28">
      <c r="A1809" s="2" t="s">
        <v>8041</v>
      </c>
      <c r="B1809" s="2" t="s">
        <v>0</v>
      </c>
      <c r="C1809" s="3" t="s">
        <v>8042</v>
      </c>
      <c r="D1809" s="3" t="s">
        <v>8043</v>
      </c>
      <c r="E1809" s="3" t="s">
        <v>8044</v>
      </c>
      <c r="F1809" s="3" t="s">
        <v>13</v>
      </c>
      <c r="G1809" s="7" t="s">
        <v>8045</v>
      </c>
      <c r="H1809" s="4">
        <v>2021</v>
      </c>
      <c r="I1809" s="2">
        <v>2016</v>
      </c>
      <c r="J1809" s="2">
        <f ca="1">YEAR(TODAY())-Table1[[#This Row],[Release_year]]</f>
        <v>10</v>
      </c>
      <c r="K1809" s="2" t="s">
        <v>29</v>
      </c>
      <c r="L1809" s="2" t="str">
        <f>_xlfn.XLOOKUP(Table1[[#This Row],[Rating]],Ratings!A$2:A$15,Ratings!B$2:B$15)</f>
        <v>Teen</v>
      </c>
      <c r="M1809" s="2" t="str">
        <f>_xlfn.XLOOKUP(Table1[[#This Row],[Rating Category]],Recommendation!A$2:A$6,Recommendation!B$2:B$6)</f>
        <v>Guidance</v>
      </c>
      <c r="N1809" s="2">
        <v>121</v>
      </c>
      <c r="O1809" s="2" t="str" cm="1">
        <f t="array" ref="O1809">_xlfn.IFS(Table1[[#This Row],[Duration]]&lt;90,"Short",Table1[[#This Row],[Duration]]&lt;180,"Medium",Table1[[#This Row],[Duration]]&lt;=240,"Long",TRUE,"Seasons")</f>
        <v>Medium</v>
      </c>
      <c r="P1809" s="3" t="s">
        <v>206</v>
      </c>
    </row>
    <row r="1810" spans="1:16" ht="42">
      <c r="A1810" s="2" t="s">
        <v>8046</v>
      </c>
      <c r="B1810" s="2" t="s">
        <v>0</v>
      </c>
      <c r="C1810" s="3" t="s">
        <v>8047</v>
      </c>
      <c r="D1810" s="3" t="s">
        <v>8048</v>
      </c>
      <c r="E1810" s="3" t="s">
        <v>8049</v>
      </c>
      <c r="F1810" s="3" t="s">
        <v>1</v>
      </c>
      <c r="G1810" s="7" t="s">
        <v>8050</v>
      </c>
      <c r="H1810" s="4">
        <v>2021</v>
      </c>
      <c r="I1810" s="2">
        <v>2019</v>
      </c>
      <c r="J1810" s="2">
        <f ca="1">YEAR(TODAY())-Table1[[#This Row],[Release_year]]</f>
        <v>7</v>
      </c>
      <c r="K1810" s="2" t="s">
        <v>7</v>
      </c>
      <c r="L1810" s="2" t="str">
        <f>_xlfn.XLOOKUP(Table1[[#This Row],[Rating]],Ratings!A$2:A$15,Ratings!B$2:B$15)</f>
        <v>Adult</v>
      </c>
      <c r="M1810" s="2" t="str">
        <f>_xlfn.XLOOKUP(Table1[[#This Row],[Rating Category]],Recommendation!A$2:A$6,Recommendation!B$2:B$6)</f>
        <v>Restricted</v>
      </c>
      <c r="N1810" s="2">
        <v>78</v>
      </c>
      <c r="O1810" s="2" t="str" cm="1">
        <f t="array" ref="O1810">_xlfn.IFS(Table1[[#This Row],[Duration]]&lt;90,"Short",Table1[[#This Row],[Duration]]&lt;180,"Medium",Table1[[#This Row],[Duration]]&lt;=240,"Long",TRUE,"Seasons")</f>
        <v>Short</v>
      </c>
      <c r="P1810" s="3" t="s">
        <v>251</v>
      </c>
    </row>
    <row r="1811" spans="1:16" ht="70">
      <c r="A1811" s="2" t="s">
        <v>8051</v>
      </c>
      <c r="B1811" s="2" t="s">
        <v>0</v>
      </c>
      <c r="C1811" s="3" t="s">
        <v>8052</v>
      </c>
      <c r="D1811" s="3" t="s">
        <v>8053</v>
      </c>
      <c r="E1811" s="3" t="s">
        <v>8054</v>
      </c>
      <c r="F1811" s="3" t="s">
        <v>383</v>
      </c>
      <c r="G1811" s="7" t="s">
        <v>8050</v>
      </c>
      <c r="H1811" s="4">
        <v>2021</v>
      </c>
      <c r="I1811" s="2">
        <v>2018</v>
      </c>
      <c r="J1811" s="2">
        <f ca="1">YEAR(TODAY())-Table1[[#This Row],[Release_year]]</f>
        <v>8</v>
      </c>
      <c r="K1811" s="2" t="s">
        <v>29</v>
      </c>
      <c r="L1811" s="2" t="str">
        <f>_xlfn.XLOOKUP(Table1[[#This Row],[Rating]],Ratings!A$2:A$15,Ratings!B$2:B$15)</f>
        <v>Teen</v>
      </c>
      <c r="M1811" s="2" t="str">
        <f>_xlfn.XLOOKUP(Table1[[#This Row],[Rating Category]],Recommendation!A$2:A$6,Recommendation!B$2:B$6)</f>
        <v>Guidance</v>
      </c>
      <c r="N1811" s="2">
        <v>116</v>
      </c>
      <c r="O1811" s="2" t="str" cm="1">
        <f t="array" ref="O1811">_xlfn.IFS(Table1[[#This Row],[Duration]]&lt;90,"Short",Table1[[#This Row],[Duration]]&lt;180,"Medium",Table1[[#This Row],[Duration]]&lt;=240,"Long",TRUE,"Seasons")</f>
        <v>Medium</v>
      </c>
      <c r="P1811" s="3" t="s">
        <v>90</v>
      </c>
    </row>
    <row r="1812" spans="1:16" ht="42">
      <c r="A1812" s="2" t="s">
        <v>8055</v>
      </c>
      <c r="B1812" s="2" t="s">
        <v>0</v>
      </c>
      <c r="C1812" s="3" t="s">
        <v>8056</v>
      </c>
      <c r="D1812" s="3" t="s">
        <v>6249</v>
      </c>
      <c r="E1812" s="3" t="s">
        <v>8057</v>
      </c>
      <c r="F1812" s="3" t="s">
        <v>750</v>
      </c>
      <c r="G1812" s="7" t="s">
        <v>8058</v>
      </c>
      <c r="H1812" s="4">
        <v>2021</v>
      </c>
      <c r="I1812" s="2">
        <v>2019</v>
      </c>
      <c r="J1812" s="2">
        <f ca="1">YEAR(TODAY())-Table1[[#This Row],[Release_year]]</f>
        <v>7</v>
      </c>
      <c r="K1812" s="2" t="s">
        <v>181</v>
      </c>
      <c r="L1812" s="2" t="str">
        <f>_xlfn.XLOOKUP(Table1[[#This Row],[Rating]],Ratings!A$2:A$15,Ratings!B$2:B$15)</f>
        <v>Family</v>
      </c>
      <c r="M1812" s="2" t="str">
        <f>_xlfn.XLOOKUP(Table1[[#This Row],[Rating Category]],Recommendation!A$2:A$6,Recommendation!B$2:B$6)</f>
        <v>Guidance</v>
      </c>
      <c r="N1812" s="2">
        <v>87</v>
      </c>
      <c r="O1812" s="2" t="str" cm="1">
        <f t="array" ref="O1812">_xlfn.IFS(Table1[[#This Row],[Duration]]&lt;90,"Short",Table1[[#This Row],[Duration]]&lt;180,"Medium",Table1[[#This Row],[Duration]]&lt;=240,"Long",TRUE,"Seasons")</f>
        <v>Short</v>
      </c>
      <c r="P1812" s="3" t="s">
        <v>629</v>
      </c>
    </row>
    <row r="1813" spans="1:16" ht="14">
      <c r="A1813" s="2" t="s">
        <v>8059</v>
      </c>
      <c r="B1813" s="2" t="s">
        <v>0</v>
      </c>
      <c r="C1813" s="3" t="s">
        <v>8060</v>
      </c>
      <c r="D1813" s="3" t="s">
        <v>8061</v>
      </c>
      <c r="E1813" s="3" t="s">
        <v>8062</v>
      </c>
      <c r="F1813" s="3" t="s">
        <v>1</v>
      </c>
      <c r="G1813" s="7" t="s">
        <v>8058</v>
      </c>
      <c r="H1813" s="4">
        <v>2021</v>
      </c>
      <c r="I1813" s="2">
        <v>2019</v>
      </c>
      <c r="J1813" s="2">
        <f ca="1">YEAR(TODAY())-Table1[[#This Row],[Release_year]]</f>
        <v>7</v>
      </c>
      <c r="K1813" s="2" t="s">
        <v>7</v>
      </c>
      <c r="L1813" s="2" t="str">
        <f>_xlfn.XLOOKUP(Table1[[#This Row],[Rating]],Ratings!A$2:A$15,Ratings!B$2:B$15)</f>
        <v>Adult</v>
      </c>
      <c r="M1813" s="2" t="str">
        <f>_xlfn.XLOOKUP(Table1[[#This Row],[Rating Category]],Recommendation!A$2:A$6,Recommendation!B$2:B$6)</f>
        <v>Restricted</v>
      </c>
      <c r="N1813" s="2">
        <v>61</v>
      </c>
      <c r="O1813" s="2" t="str" cm="1">
        <f t="array" ref="O1813">_xlfn.IFS(Table1[[#This Row],[Duration]]&lt;90,"Short",Table1[[#This Row],[Duration]]&lt;180,"Medium",Table1[[#This Row],[Duration]]&lt;=240,"Long",TRUE,"Seasons")</f>
        <v>Short</v>
      </c>
      <c r="P1813" s="3" t="s">
        <v>683</v>
      </c>
    </row>
    <row r="1814" spans="1:16" ht="28">
      <c r="A1814" s="2" t="s">
        <v>8063</v>
      </c>
      <c r="B1814" s="2" t="s">
        <v>0</v>
      </c>
      <c r="C1814" s="3" t="s">
        <v>8064</v>
      </c>
      <c r="D1814" s="3" t="s">
        <v>8065</v>
      </c>
      <c r="E1814" s="3" t="s">
        <v>8066</v>
      </c>
      <c r="F1814" s="3" t="s">
        <v>1</v>
      </c>
      <c r="G1814" s="7" t="s">
        <v>8058</v>
      </c>
      <c r="H1814" s="4">
        <v>2021</v>
      </c>
      <c r="I1814" s="2">
        <v>2017</v>
      </c>
      <c r="J1814" s="2">
        <f ca="1">YEAR(TODAY())-Table1[[#This Row],[Release_year]]</f>
        <v>9</v>
      </c>
      <c r="K1814" s="2" t="s">
        <v>124</v>
      </c>
      <c r="L1814" s="2" t="str">
        <f>_xlfn.XLOOKUP(Table1[[#This Row],[Rating]],Ratings!A$2:A$15,Ratings!B$2:B$15)</f>
        <v>Adult</v>
      </c>
      <c r="M1814" s="2" t="str">
        <f>_xlfn.XLOOKUP(Table1[[#This Row],[Rating Category]],Recommendation!A$2:A$6,Recommendation!B$2:B$6)</f>
        <v>Restricted</v>
      </c>
      <c r="N1814" s="2">
        <v>98</v>
      </c>
      <c r="O1814" s="2" t="str" cm="1">
        <f t="array" ref="O1814">_xlfn.IFS(Table1[[#This Row],[Duration]]&lt;90,"Short",Table1[[#This Row],[Duration]]&lt;180,"Medium",Table1[[#This Row],[Duration]]&lt;=240,"Long",TRUE,"Seasons")</f>
        <v>Medium</v>
      </c>
      <c r="P1814" s="3" t="s">
        <v>269</v>
      </c>
    </row>
    <row r="1815" spans="1:16" ht="56">
      <c r="A1815" s="2" t="s">
        <v>8067</v>
      </c>
      <c r="B1815" s="2" t="s">
        <v>0</v>
      </c>
      <c r="C1815" s="3" t="s">
        <v>8068</v>
      </c>
      <c r="D1815" s="3" t="s">
        <v>8069</v>
      </c>
      <c r="E1815" s="3" t="s">
        <v>8070</v>
      </c>
      <c r="F1815" s="3" t="s">
        <v>235</v>
      </c>
      <c r="G1815" s="7" t="s">
        <v>8058</v>
      </c>
      <c r="H1815" s="4">
        <v>2021</v>
      </c>
      <c r="I1815" s="2">
        <v>2019</v>
      </c>
      <c r="J1815" s="2">
        <f ca="1">YEAR(TODAY())-Table1[[#This Row],[Release_year]]</f>
        <v>7</v>
      </c>
      <c r="K1815" s="2" t="s">
        <v>7</v>
      </c>
      <c r="L1815" s="2" t="str">
        <f>_xlfn.XLOOKUP(Table1[[#This Row],[Rating]],Ratings!A$2:A$15,Ratings!B$2:B$15)</f>
        <v>Adult</v>
      </c>
      <c r="M1815" s="2" t="str">
        <f>_xlfn.XLOOKUP(Table1[[#This Row],[Rating Category]],Recommendation!A$2:A$6,Recommendation!B$2:B$6)</f>
        <v>Restricted</v>
      </c>
      <c r="N1815" s="2">
        <v>123</v>
      </c>
      <c r="O1815" s="2" t="str" cm="1">
        <f t="array" ref="O1815">_xlfn.IFS(Table1[[#This Row],[Duration]]&lt;90,"Short",Table1[[#This Row],[Duration]]&lt;180,"Medium",Table1[[#This Row],[Duration]]&lt;=240,"Long",TRUE,"Seasons")</f>
        <v>Medium</v>
      </c>
      <c r="P1815" s="3" t="s">
        <v>218</v>
      </c>
    </row>
    <row r="1816" spans="1:16" ht="42">
      <c r="A1816" s="2" t="s">
        <v>8071</v>
      </c>
      <c r="B1816" s="2" t="s">
        <v>0</v>
      </c>
      <c r="C1816" s="3" t="s">
        <v>8072</v>
      </c>
      <c r="D1816" s="3" t="s">
        <v>3997</v>
      </c>
      <c r="E1816" s="3" t="s">
        <v>8073</v>
      </c>
      <c r="F1816" s="3" t="s">
        <v>1</v>
      </c>
      <c r="G1816" s="7" t="s">
        <v>8058</v>
      </c>
      <c r="H1816" s="4">
        <v>2021</v>
      </c>
      <c r="I1816" s="2">
        <v>2019</v>
      </c>
      <c r="J1816" s="2">
        <f ca="1">YEAR(TODAY())-Table1[[#This Row],[Release_year]]</f>
        <v>7</v>
      </c>
      <c r="K1816" s="2" t="s">
        <v>124</v>
      </c>
      <c r="L1816" s="2" t="str">
        <f>_xlfn.XLOOKUP(Table1[[#This Row],[Rating]],Ratings!A$2:A$15,Ratings!B$2:B$15)</f>
        <v>Adult</v>
      </c>
      <c r="M1816" s="2" t="str">
        <f>_xlfn.XLOOKUP(Table1[[#This Row],[Rating Category]],Recommendation!A$2:A$6,Recommendation!B$2:B$6)</f>
        <v>Restricted</v>
      </c>
      <c r="N1816" s="2">
        <v>85</v>
      </c>
      <c r="O1816" s="2" t="str" cm="1">
        <f t="array" ref="O1816">_xlfn.IFS(Table1[[#This Row],[Duration]]&lt;90,"Short",Table1[[#This Row],[Duration]]&lt;180,"Medium",Table1[[#This Row],[Duration]]&lt;=240,"Long",TRUE,"Seasons")</f>
        <v>Short</v>
      </c>
      <c r="P1816" s="3" t="s">
        <v>72</v>
      </c>
    </row>
    <row r="1817" spans="1:16" ht="28">
      <c r="A1817" s="2" t="s">
        <v>8075</v>
      </c>
      <c r="B1817" s="2" t="s">
        <v>0</v>
      </c>
      <c r="C1817" s="3" t="s">
        <v>8076</v>
      </c>
      <c r="D1817" s="3" t="s">
        <v>8077</v>
      </c>
      <c r="E1817" s="3" t="s">
        <v>8078</v>
      </c>
      <c r="F1817" s="3" t="s">
        <v>1</v>
      </c>
      <c r="G1817" s="7" t="s">
        <v>8074</v>
      </c>
      <c r="H1817" s="4">
        <v>2021</v>
      </c>
      <c r="I1817" s="2">
        <v>2016</v>
      </c>
      <c r="J1817" s="2">
        <f ca="1">YEAR(TODAY())-Table1[[#This Row],[Release_year]]</f>
        <v>10</v>
      </c>
      <c r="K1817" s="2" t="s">
        <v>29</v>
      </c>
      <c r="L1817" s="2" t="str">
        <f>_xlfn.XLOOKUP(Table1[[#This Row],[Rating]],Ratings!A$2:A$15,Ratings!B$2:B$15)</f>
        <v>Teen</v>
      </c>
      <c r="M1817" s="2" t="str">
        <f>_xlfn.XLOOKUP(Table1[[#This Row],[Rating Category]],Recommendation!A$2:A$6,Recommendation!B$2:B$6)</f>
        <v>Guidance</v>
      </c>
      <c r="N1817" s="2">
        <v>78</v>
      </c>
      <c r="O1817" s="2" t="str" cm="1">
        <f t="array" ref="O1817">_xlfn.IFS(Table1[[#This Row],[Duration]]&lt;90,"Short",Table1[[#This Row],[Duration]]&lt;180,"Medium",Table1[[#This Row],[Duration]]&lt;=240,"Long",TRUE,"Seasons")</f>
        <v>Short</v>
      </c>
      <c r="P1817" s="3" t="s">
        <v>3</v>
      </c>
    </row>
    <row r="1818" spans="1:16" ht="42">
      <c r="A1818" s="2" t="s">
        <v>8079</v>
      </c>
      <c r="B1818" s="2" t="s">
        <v>0</v>
      </c>
      <c r="C1818" s="3" t="s">
        <v>8080</v>
      </c>
      <c r="D1818" s="3" t="s">
        <v>8081</v>
      </c>
      <c r="E1818" s="3" t="s">
        <v>8081</v>
      </c>
      <c r="F1818" s="3" t="s">
        <v>13</v>
      </c>
      <c r="G1818" s="7" t="s">
        <v>8074</v>
      </c>
      <c r="H1818" s="4">
        <v>2021</v>
      </c>
      <c r="I1818" s="2">
        <v>2019</v>
      </c>
      <c r="J1818" s="2">
        <f ca="1">YEAR(TODAY())-Table1[[#This Row],[Release_year]]</f>
        <v>7</v>
      </c>
      <c r="K1818" s="2" t="s">
        <v>7</v>
      </c>
      <c r="L1818" s="2" t="str">
        <f>_xlfn.XLOOKUP(Table1[[#This Row],[Rating]],Ratings!A$2:A$15,Ratings!B$2:B$15)</f>
        <v>Adult</v>
      </c>
      <c r="M1818" s="2" t="str">
        <f>_xlfn.XLOOKUP(Table1[[#This Row],[Rating Category]],Recommendation!A$2:A$6,Recommendation!B$2:B$6)</f>
        <v>Restricted</v>
      </c>
      <c r="N1818" s="2">
        <v>103</v>
      </c>
      <c r="O1818" s="2" t="str" cm="1">
        <f t="array" ref="O1818">_xlfn.IFS(Table1[[#This Row],[Duration]]&lt;90,"Short",Table1[[#This Row],[Duration]]&lt;180,"Medium",Table1[[#This Row],[Duration]]&lt;=240,"Long",TRUE,"Seasons")</f>
        <v>Medium</v>
      </c>
      <c r="P1818" s="3" t="s">
        <v>89</v>
      </c>
    </row>
    <row r="1819" spans="1:16" ht="42">
      <c r="A1819" s="2" t="s">
        <v>8083</v>
      </c>
      <c r="B1819" s="2" t="s">
        <v>0</v>
      </c>
      <c r="C1819" s="3" t="s">
        <v>8084</v>
      </c>
      <c r="D1819" s="3" t="s">
        <v>5181</v>
      </c>
      <c r="E1819" s="3" t="s">
        <v>8085</v>
      </c>
      <c r="F1819" s="3" t="s">
        <v>1</v>
      </c>
      <c r="G1819" s="7" t="s">
        <v>8082</v>
      </c>
      <c r="H1819" s="4">
        <v>2021</v>
      </c>
      <c r="I1819" s="2">
        <v>2014</v>
      </c>
      <c r="J1819" s="2">
        <f ca="1">YEAR(TODAY())-Table1[[#This Row],[Release_year]]</f>
        <v>12</v>
      </c>
      <c r="K1819" s="2" t="s">
        <v>87</v>
      </c>
      <c r="L1819" s="2" t="str">
        <f>_xlfn.XLOOKUP(Table1[[#This Row],[Rating]],Ratings!A$2:A$15,Ratings!B$2:B$15)</f>
        <v>Kids</v>
      </c>
      <c r="M1819" s="2" t="str">
        <f>_xlfn.XLOOKUP(Table1[[#This Row],[Rating Category]],Recommendation!A$2:A$6,Recommendation!B$2:B$6)</f>
        <v>Safe</v>
      </c>
      <c r="N1819" s="2">
        <v>68</v>
      </c>
      <c r="O1819" s="2" t="str" cm="1">
        <f t="array" ref="O1819">_xlfn.IFS(Table1[[#This Row],[Duration]]&lt;90,"Short",Table1[[#This Row],[Duration]]&lt;180,"Medium",Table1[[#This Row],[Duration]]&lt;=240,"Long",TRUE,"Seasons")</f>
        <v>Short</v>
      </c>
      <c r="P1819" s="3" t="s">
        <v>46</v>
      </c>
    </row>
    <row r="1820" spans="1:16" ht="56">
      <c r="A1820" s="2" t="s">
        <v>8086</v>
      </c>
      <c r="B1820" s="2" t="s">
        <v>0</v>
      </c>
      <c r="C1820" s="3" t="s">
        <v>8087</v>
      </c>
      <c r="D1820" s="3" t="s">
        <v>5181</v>
      </c>
      <c r="E1820" s="3" t="s">
        <v>8088</v>
      </c>
      <c r="F1820" s="3" t="s">
        <v>287</v>
      </c>
      <c r="G1820" s="7" t="s">
        <v>8082</v>
      </c>
      <c r="H1820" s="4">
        <v>2021</v>
      </c>
      <c r="I1820" s="2">
        <v>2012</v>
      </c>
      <c r="J1820" s="2">
        <f ca="1">YEAR(TODAY())-Table1[[#This Row],[Release_year]]</f>
        <v>14</v>
      </c>
      <c r="K1820" s="2" t="s">
        <v>45</v>
      </c>
      <c r="L1820" s="2" t="str">
        <f>_xlfn.XLOOKUP(Table1[[#This Row],[Rating]],Ratings!A$2:A$15,Ratings!B$2:B$15)</f>
        <v>Family</v>
      </c>
      <c r="M1820" s="2" t="str">
        <f>_xlfn.XLOOKUP(Table1[[#This Row],[Rating Category]],Recommendation!A$2:A$6,Recommendation!B$2:B$6)</f>
        <v>Guidance</v>
      </c>
      <c r="N1820" s="2">
        <v>68</v>
      </c>
      <c r="O1820" s="2" t="str" cm="1">
        <f t="array" ref="O1820">_xlfn.IFS(Table1[[#This Row],[Duration]]&lt;90,"Short",Table1[[#This Row],[Duration]]&lt;180,"Medium",Table1[[#This Row],[Duration]]&lt;=240,"Long",TRUE,"Seasons")</f>
        <v>Short</v>
      </c>
      <c r="P1820" s="3" t="s">
        <v>629</v>
      </c>
    </row>
    <row r="1821" spans="1:16" ht="42">
      <c r="A1821" s="2" t="s">
        <v>8089</v>
      </c>
      <c r="B1821" s="2" t="s">
        <v>0</v>
      </c>
      <c r="C1821" s="3" t="s">
        <v>8090</v>
      </c>
      <c r="D1821" s="3" t="s">
        <v>8091</v>
      </c>
      <c r="E1821" s="3" t="s">
        <v>8092</v>
      </c>
      <c r="F1821" s="3" t="s">
        <v>1</v>
      </c>
      <c r="G1821" s="7" t="s">
        <v>8082</v>
      </c>
      <c r="H1821" s="4">
        <v>2021</v>
      </c>
      <c r="I1821" s="2">
        <v>2017</v>
      </c>
      <c r="J1821" s="2">
        <f ca="1">YEAR(TODAY())-Table1[[#This Row],[Release_year]]</f>
        <v>9</v>
      </c>
      <c r="K1821" s="2" t="s">
        <v>58</v>
      </c>
      <c r="L1821" s="2" t="str">
        <f>_xlfn.XLOOKUP(Table1[[#This Row],[Rating]],Ratings!A$2:A$15,Ratings!B$2:B$15)</f>
        <v>Kids</v>
      </c>
      <c r="M1821" s="2" t="str">
        <f>_xlfn.XLOOKUP(Table1[[#This Row],[Rating Category]],Recommendation!A$2:A$6,Recommendation!B$2:B$6)</f>
        <v>Safe</v>
      </c>
      <c r="N1821" s="2">
        <v>69</v>
      </c>
      <c r="O1821" s="2" t="str" cm="1">
        <f t="array" ref="O1821">_xlfn.IFS(Table1[[#This Row],[Duration]]&lt;90,"Short",Table1[[#This Row],[Duration]]&lt;180,"Medium",Table1[[#This Row],[Duration]]&lt;=240,"Long",TRUE,"Seasons")</f>
        <v>Short</v>
      </c>
      <c r="P1821" s="3" t="s">
        <v>17</v>
      </c>
    </row>
    <row r="1822" spans="1:16" ht="42">
      <c r="A1822" s="2" t="s">
        <v>8093</v>
      </c>
      <c r="B1822" s="2" t="s">
        <v>0</v>
      </c>
      <c r="C1822" s="3" t="s">
        <v>8094</v>
      </c>
      <c r="D1822" s="3" t="s">
        <v>8095</v>
      </c>
      <c r="E1822" s="3" t="s">
        <v>8096</v>
      </c>
      <c r="F1822" s="3" t="s">
        <v>8097</v>
      </c>
      <c r="G1822" s="7" t="s">
        <v>8082</v>
      </c>
      <c r="H1822" s="4">
        <v>2021</v>
      </c>
      <c r="I1822" s="2">
        <v>2017</v>
      </c>
      <c r="J1822" s="2">
        <f ca="1">YEAR(TODAY())-Table1[[#This Row],[Release_year]]</f>
        <v>9</v>
      </c>
      <c r="K1822" s="2" t="s">
        <v>45</v>
      </c>
      <c r="L1822" s="2" t="str">
        <f>_xlfn.XLOOKUP(Table1[[#This Row],[Rating]],Ratings!A$2:A$15,Ratings!B$2:B$15)</f>
        <v>Family</v>
      </c>
      <c r="M1822" s="2" t="str">
        <f>_xlfn.XLOOKUP(Table1[[#This Row],[Rating Category]],Recommendation!A$2:A$6,Recommendation!B$2:B$6)</f>
        <v>Guidance</v>
      </c>
      <c r="N1822" s="2">
        <v>81</v>
      </c>
      <c r="O1822" s="2" t="str" cm="1">
        <f t="array" ref="O1822">_xlfn.IFS(Table1[[#This Row],[Duration]]&lt;90,"Short",Table1[[#This Row],[Duration]]&lt;180,"Medium",Table1[[#This Row],[Duration]]&lt;=240,"Long",TRUE,"Seasons")</f>
        <v>Short</v>
      </c>
      <c r="P1822" s="3" t="s">
        <v>46</v>
      </c>
    </row>
    <row r="1823" spans="1:16" ht="42">
      <c r="A1823" s="2" t="s">
        <v>8098</v>
      </c>
      <c r="B1823" s="2" t="s">
        <v>0</v>
      </c>
      <c r="C1823" s="3" t="s">
        <v>8099</v>
      </c>
      <c r="D1823" s="3" t="s">
        <v>252</v>
      </c>
      <c r="E1823" s="3" t="s">
        <v>8100</v>
      </c>
      <c r="F1823" s="3" t="s">
        <v>287</v>
      </c>
      <c r="G1823" s="7" t="s">
        <v>8082</v>
      </c>
      <c r="H1823" s="4">
        <v>2021</v>
      </c>
      <c r="I1823" s="2">
        <v>2013</v>
      </c>
      <c r="J1823" s="2">
        <f ca="1">YEAR(TODAY())-Table1[[#This Row],[Release_year]]</f>
        <v>13</v>
      </c>
      <c r="K1823" s="2" t="s">
        <v>58</v>
      </c>
      <c r="L1823" s="2" t="str">
        <f>_xlfn.XLOOKUP(Table1[[#This Row],[Rating]],Ratings!A$2:A$15,Ratings!B$2:B$15)</f>
        <v>Kids</v>
      </c>
      <c r="M1823" s="2" t="str">
        <f>_xlfn.XLOOKUP(Table1[[#This Row],[Rating Category]],Recommendation!A$2:A$6,Recommendation!B$2:B$6)</f>
        <v>Safe</v>
      </c>
      <c r="N1823" s="2">
        <v>69</v>
      </c>
      <c r="O1823" s="2" t="str" cm="1">
        <f t="array" ref="O1823">_xlfn.IFS(Table1[[#This Row],[Duration]]&lt;90,"Short",Table1[[#This Row],[Duration]]&lt;180,"Medium",Table1[[#This Row],[Duration]]&lt;=240,"Long",TRUE,"Seasons")</f>
        <v>Short</v>
      </c>
      <c r="P1823" s="3" t="s">
        <v>46</v>
      </c>
    </row>
    <row r="1824" spans="1:16" ht="28">
      <c r="A1824" s="2" t="s">
        <v>8101</v>
      </c>
      <c r="B1824" s="2" t="s">
        <v>0</v>
      </c>
      <c r="C1824" s="3" t="s">
        <v>8102</v>
      </c>
      <c r="D1824" s="3" t="s">
        <v>8103</v>
      </c>
      <c r="E1824" s="3" t="s">
        <v>8104</v>
      </c>
      <c r="F1824" s="3" t="s">
        <v>1</v>
      </c>
      <c r="G1824" s="7" t="s">
        <v>8082</v>
      </c>
      <c r="H1824" s="4">
        <v>2021</v>
      </c>
      <c r="I1824" s="2">
        <v>2016</v>
      </c>
      <c r="J1824" s="2">
        <f ca="1">YEAR(TODAY())-Table1[[#This Row],[Release_year]]</f>
        <v>10</v>
      </c>
      <c r="K1824" s="2" t="s">
        <v>45</v>
      </c>
      <c r="L1824" s="2" t="str">
        <f>_xlfn.XLOOKUP(Table1[[#This Row],[Rating]],Ratings!A$2:A$15,Ratings!B$2:B$15)</f>
        <v>Family</v>
      </c>
      <c r="M1824" s="2" t="str">
        <f>_xlfn.XLOOKUP(Table1[[#This Row],[Rating Category]],Recommendation!A$2:A$6,Recommendation!B$2:B$6)</f>
        <v>Guidance</v>
      </c>
      <c r="N1824" s="2">
        <v>68</v>
      </c>
      <c r="O1824" s="2" t="str" cm="1">
        <f t="array" ref="O1824">_xlfn.IFS(Table1[[#This Row],[Duration]]&lt;90,"Short",Table1[[#This Row],[Duration]]&lt;180,"Medium",Table1[[#This Row],[Duration]]&lt;=240,"Long",TRUE,"Seasons")</f>
        <v>Short</v>
      </c>
      <c r="P1824" s="3" t="s">
        <v>17</v>
      </c>
    </row>
    <row r="1825" spans="1:16" ht="42">
      <c r="A1825" s="2" t="s">
        <v>8105</v>
      </c>
      <c r="B1825" s="2" t="s">
        <v>0</v>
      </c>
      <c r="C1825" s="3" t="s">
        <v>8106</v>
      </c>
      <c r="D1825" s="3" t="s">
        <v>701</v>
      </c>
      <c r="E1825" s="3" t="s">
        <v>8107</v>
      </c>
      <c r="F1825" s="3" t="s">
        <v>1</v>
      </c>
      <c r="G1825" s="7" t="s">
        <v>8082</v>
      </c>
      <c r="H1825" s="4">
        <v>2021</v>
      </c>
      <c r="I1825" s="2">
        <v>2015</v>
      </c>
      <c r="J1825" s="2">
        <f ca="1">YEAR(TODAY())-Table1[[#This Row],[Release_year]]</f>
        <v>11</v>
      </c>
      <c r="K1825" s="2" t="s">
        <v>45</v>
      </c>
      <c r="L1825" s="2" t="str">
        <f>_xlfn.XLOOKUP(Table1[[#This Row],[Rating]],Ratings!A$2:A$15,Ratings!B$2:B$15)</f>
        <v>Family</v>
      </c>
      <c r="M1825" s="2" t="str">
        <f>_xlfn.XLOOKUP(Table1[[#This Row],[Rating Category]],Recommendation!A$2:A$6,Recommendation!B$2:B$6)</f>
        <v>Guidance</v>
      </c>
      <c r="N1825" s="2">
        <v>68</v>
      </c>
      <c r="O1825" s="2" t="str" cm="1">
        <f t="array" ref="O1825">_xlfn.IFS(Table1[[#This Row],[Duration]]&lt;90,"Short",Table1[[#This Row],[Duration]]&lt;180,"Medium",Table1[[#This Row],[Duration]]&lt;=240,"Long",TRUE,"Seasons")</f>
        <v>Short</v>
      </c>
      <c r="P1825" s="3" t="s">
        <v>46</v>
      </c>
    </row>
    <row r="1826" spans="1:16" ht="56">
      <c r="A1826" s="2" t="s">
        <v>8108</v>
      </c>
      <c r="B1826" s="2" t="s">
        <v>0</v>
      </c>
      <c r="C1826" s="3" t="s">
        <v>8109</v>
      </c>
      <c r="D1826" s="3" t="s">
        <v>8110</v>
      </c>
      <c r="E1826" s="3" t="s">
        <v>8111</v>
      </c>
      <c r="F1826" s="3" t="s">
        <v>287</v>
      </c>
      <c r="G1826" s="7" t="s">
        <v>8082</v>
      </c>
      <c r="H1826" s="4">
        <v>2021</v>
      </c>
      <c r="I1826" s="2">
        <v>2010</v>
      </c>
      <c r="J1826" s="2">
        <f ca="1">YEAR(TODAY())-Table1[[#This Row],[Release_year]]</f>
        <v>16</v>
      </c>
      <c r="K1826" s="2" t="s">
        <v>58</v>
      </c>
      <c r="L1826" s="2" t="str">
        <f>_xlfn.XLOOKUP(Table1[[#This Row],[Rating]],Ratings!A$2:A$15,Ratings!B$2:B$15)</f>
        <v>Kids</v>
      </c>
      <c r="M1826" s="2" t="str">
        <f>_xlfn.XLOOKUP(Table1[[#This Row],[Rating Category]],Recommendation!A$2:A$6,Recommendation!B$2:B$6)</f>
        <v>Safe</v>
      </c>
      <c r="N1826" s="2">
        <v>86</v>
      </c>
      <c r="O1826" s="2" t="str" cm="1">
        <f t="array" ref="O1826">_xlfn.IFS(Table1[[#This Row],[Duration]]&lt;90,"Short",Table1[[#This Row],[Duration]]&lt;180,"Medium",Table1[[#This Row],[Duration]]&lt;=240,"Long",TRUE,"Seasons")</f>
        <v>Short</v>
      </c>
      <c r="P1826" s="3" t="s">
        <v>46</v>
      </c>
    </row>
    <row r="1827" spans="1:16" ht="42">
      <c r="A1827" s="2" t="s">
        <v>8112</v>
      </c>
      <c r="B1827" s="2" t="s">
        <v>0</v>
      </c>
      <c r="C1827" s="3" t="s">
        <v>8113</v>
      </c>
      <c r="D1827" s="3" t="s">
        <v>8114</v>
      </c>
      <c r="E1827" s="3" t="s">
        <v>8115</v>
      </c>
      <c r="F1827" s="3" t="s">
        <v>1</v>
      </c>
      <c r="G1827" s="7" t="s">
        <v>8082</v>
      </c>
      <c r="H1827" s="4">
        <v>2021</v>
      </c>
      <c r="I1827" s="2">
        <v>2015</v>
      </c>
      <c r="J1827" s="2">
        <f ca="1">YEAR(TODAY())-Table1[[#This Row],[Release_year]]</f>
        <v>11</v>
      </c>
      <c r="K1827" s="2" t="s">
        <v>58</v>
      </c>
      <c r="L1827" s="2" t="str">
        <f>_xlfn.XLOOKUP(Table1[[#This Row],[Rating]],Ratings!A$2:A$15,Ratings!B$2:B$15)</f>
        <v>Kids</v>
      </c>
      <c r="M1827" s="2" t="str">
        <f>_xlfn.XLOOKUP(Table1[[#This Row],[Rating Category]],Recommendation!A$2:A$6,Recommendation!B$2:B$6)</f>
        <v>Safe</v>
      </c>
      <c r="N1827" s="2">
        <v>40</v>
      </c>
      <c r="O1827" s="2" t="str" cm="1">
        <f t="array" ref="O1827">_xlfn.IFS(Table1[[#This Row],[Duration]]&lt;90,"Short",Table1[[#This Row],[Duration]]&lt;180,"Medium",Table1[[#This Row],[Duration]]&lt;=240,"Long",TRUE,"Seasons")</f>
        <v>Short</v>
      </c>
      <c r="P1827" s="3" t="s">
        <v>46</v>
      </c>
    </row>
    <row r="1828" spans="1:16" ht="56">
      <c r="A1828" s="2" t="s">
        <v>8116</v>
      </c>
      <c r="B1828" s="2" t="s">
        <v>0</v>
      </c>
      <c r="C1828" s="3" t="s">
        <v>8117</v>
      </c>
      <c r="D1828" s="3" t="s">
        <v>8118</v>
      </c>
      <c r="E1828" s="3" t="s">
        <v>8119</v>
      </c>
      <c r="F1828" s="3" t="s">
        <v>248</v>
      </c>
      <c r="G1828" s="7" t="s">
        <v>8120</v>
      </c>
      <c r="H1828" s="4">
        <v>2021</v>
      </c>
      <c r="I1828" s="2">
        <v>2019</v>
      </c>
      <c r="J1828" s="2">
        <f ca="1">YEAR(TODAY())-Table1[[#This Row],[Release_year]]</f>
        <v>7</v>
      </c>
      <c r="K1828" s="2" t="s">
        <v>7</v>
      </c>
      <c r="L1828" s="2" t="str">
        <f>_xlfn.XLOOKUP(Table1[[#This Row],[Rating]],Ratings!A$2:A$15,Ratings!B$2:B$15)</f>
        <v>Adult</v>
      </c>
      <c r="M1828" s="2" t="str">
        <f>_xlfn.XLOOKUP(Table1[[#This Row],[Rating Category]],Recommendation!A$2:A$6,Recommendation!B$2:B$6)</f>
        <v>Restricted</v>
      </c>
      <c r="N1828" s="2">
        <v>94</v>
      </c>
      <c r="O1828" s="2" t="str" cm="1">
        <f t="array" ref="O1828">_xlfn.IFS(Table1[[#This Row],[Duration]]&lt;90,"Short",Table1[[#This Row],[Duration]]&lt;180,"Medium",Table1[[#This Row],[Duration]]&lt;=240,"Long",TRUE,"Seasons")</f>
        <v>Medium</v>
      </c>
      <c r="P1828" s="3" t="s">
        <v>56</v>
      </c>
    </row>
    <row r="1829" spans="1:16" ht="28">
      <c r="A1829" s="2" t="s">
        <v>8121</v>
      </c>
      <c r="B1829" s="2" t="s">
        <v>0</v>
      </c>
      <c r="C1829" s="3" t="s">
        <v>8122</v>
      </c>
      <c r="D1829" s="3" t="s">
        <v>8123</v>
      </c>
      <c r="E1829" s="3" t="s">
        <v>8124</v>
      </c>
      <c r="F1829" s="3" t="s">
        <v>1</v>
      </c>
      <c r="G1829" s="7" t="s">
        <v>8120</v>
      </c>
      <c r="H1829" s="4">
        <v>2021</v>
      </c>
      <c r="I1829" s="2">
        <v>2019</v>
      </c>
      <c r="J1829" s="2">
        <f ca="1">YEAR(TODAY())-Table1[[#This Row],[Release_year]]</f>
        <v>7</v>
      </c>
      <c r="K1829" s="2" t="s">
        <v>7</v>
      </c>
      <c r="L1829" s="2" t="str">
        <f>_xlfn.XLOOKUP(Table1[[#This Row],[Rating]],Ratings!A$2:A$15,Ratings!B$2:B$15)</f>
        <v>Adult</v>
      </c>
      <c r="M1829" s="2" t="str">
        <f>_xlfn.XLOOKUP(Table1[[#This Row],[Rating Category]],Recommendation!A$2:A$6,Recommendation!B$2:B$6)</f>
        <v>Restricted</v>
      </c>
      <c r="N1829" s="2">
        <v>90</v>
      </c>
      <c r="O1829" s="2" t="str" cm="1">
        <f t="array" ref="O1829">_xlfn.IFS(Table1[[#This Row],[Duration]]&lt;90,"Short",Table1[[#This Row],[Duration]]&lt;180,"Medium",Table1[[#This Row],[Duration]]&lt;=240,"Long",TRUE,"Seasons")</f>
        <v>Medium</v>
      </c>
      <c r="P1829" s="3" t="s">
        <v>251</v>
      </c>
    </row>
    <row r="1830" spans="1:16" ht="42">
      <c r="A1830" s="2" t="s">
        <v>8125</v>
      </c>
      <c r="B1830" s="2" t="s">
        <v>0</v>
      </c>
      <c r="C1830" s="3" t="s">
        <v>8126</v>
      </c>
      <c r="D1830" s="3" t="s">
        <v>8127</v>
      </c>
      <c r="E1830" s="3" t="s">
        <v>8128</v>
      </c>
      <c r="F1830" s="3" t="s">
        <v>1</v>
      </c>
      <c r="G1830" s="7" t="s">
        <v>8120</v>
      </c>
      <c r="H1830" s="4">
        <v>2021</v>
      </c>
      <c r="I1830" s="2">
        <v>2017</v>
      </c>
      <c r="J1830" s="2">
        <f ca="1">YEAR(TODAY())-Table1[[#This Row],[Release_year]]</f>
        <v>9</v>
      </c>
      <c r="K1830" s="2" t="s">
        <v>45</v>
      </c>
      <c r="L1830" s="2" t="str">
        <f>_xlfn.XLOOKUP(Table1[[#This Row],[Rating]],Ratings!A$2:A$15,Ratings!B$2:B$15)</f>
        <v>Family</v>
      </c>
      <c r="M1830" s="2" t="str">
        <f>_xlfn.XLOOKUP(Table1[[#This Row],[Rating Category]],Recommendation!A$2:A$6,Recommendation!B$2:B$6)</f>
        <v>Guidance</v>
      </c>
      <c r="N1830" s="2">
        <v>112</v>
      </c>
      <c r="O1830" s="2" t="str" cm="1">
        <f t="array" ref="O1830">_xlfn.IFS(Table1[[#This Row],[Duration]]&lt;90,"Short",Table1[[#This Row],[Duration]]&lt;180,"Medium",Table1[[#This Row],[Duration]]&lt;=240,"Long",TRUE,"Seasons")</f>
        <v>Medium</v>
      </c>
      <c r="P1830" s="3" t="s">
        <v>251</v>
      </c>
    </row>
    <row r="1831" spans="1:16" ht="42">
      <c r="A1831" s="2" t="s">
        <v>8129</v>
      </c>
      <c r="B1831" s="2" t="s">
        <v>0</v>
      </c>
      <c r="C1831" s="3" t="s">
        <v>8130</v>
      </c>
      <c r="D1831" s="3" t="s">
        <v>8131</v>
      </c>
      <c r="E1831" s="3" t="s">
        <v>8132</v>
      </c>
      <c r="F1831" s="3" t="s">
        <v>28</v>
      </c>
      <c r="G1831" s="7" t="s">
        <v>8120</v>
      </c>
      <c r="H1831" s="4">
        <v>2021</v>
      </c>
      <c r="I1831" s="2">
        <v>2018</v>
      </c>
      <c r="J1831" s="2">
        <f ca="1">YEAR(TODAY())-Table1[[#This Row],[Release_year]]</f>
        <v>8</v>
      </c>
      <c r="K1831" s="2" t="s">
        <v>7</v>
      </c>
      <c r="L1831" s="2" t="str">
        <f>_xlfn.XLOOKUP(Table1[[#This Row],[Rating]],Ratings!A$2:A$15,Ratings!B$2:B$15)</f>
        <v>Adult</v>
      </c>
      <c r="M1831" s="2" t="str">
        <f>_xlfn.XLOOKUP(Table1[[#This Row],[Rating Category]],Recommendation!A$2:A$6,Recommendation!B$2:B$6)</f>
        <v>Restricted</v>
      </c>
      <c r="N1831" s="2">
        <v>101</v>
      </c>
      <c r="O1831" s="2" t="str" cm="1">
        <f t="array" ref="O1831">_xlfn.IFS(Table1[[#This Row],[Duration]]&lt;90,"Short",Table1[[#This Row],[Duration]]&lt;180,"Medium",Table1[[#This Row],[Duration]]&lt;=240,"Long",TRUE,"Seasons")</f>
        <v>Medium</v>
      </c>
      <c r="P1831" s="3" t="s">
        <v>72</v>
      </c>
    </row>
    <row r="1832" spans="1:16" ht="56">
      <c r="A1832" s="2" t="s">
        <v>8133</v>
      </c>
      <c r="B1832" s="2" t="s">
        <v>0</v>
      </c>
      <c r="C1832" s="3" t="s">
        <v>8134</v>
      </c>
      <c r="D1832" s="3" t="s">
        <v>6673</v>
      </c>
      <c r="E1832" s="3" t="s">
        <v>8135</v>
      </c>
      <c r="F1832" s="3" t="s">
        <v>13</v>
      </c>
      <c r="G1832" s="7" t="s">
        <v>8120</v>
      </c>
      <c r="H1832" s="4">
        <v>2021</v>
      </c>
      <c r="I1832" s="2">
        <v>2019</v>
      </c>
      <c r="J1832" s="2">
        <f ca="1">YEAR(TODAY())-Table1[[#This Row],[Release_year]]</f>
        <v>7</v>
      </c>
      <c r="K1832" s="2" t="s">
        <v>29</v>
      </c>
      <c r="L1832" s="2" t="str">
        <f>_xlfn.XLOOKUP(Table1[[#This Row],[Rating]],Ratings!A$2:A$15,Ratings!B$2:B$15)</f>
        <v>Teen</v>
      </c>
      <c r="M1832" s="2" t="str">
        <f>_xlfn.XLOOKUP(Table1[[#This Row],[Rating Category]],Recommendation!A$2:A$6,Recommendation!B$2:B$6)</f>
        <v>Guidance</v>
      </c>
      <c r="N1832" s="2">
        <v>119</v>
      </c>
      <c r="O1832" s="2" t="str" cm="1">
        <f t="array" ref="O1832">_xlfn.IFS(Table1[[#This Row],[Duration]]&lt;90,"Short",Table1[[#This Row],[Duration]]&lt;180,"Medium",Table1[[#This Row],[Duration]]&lt;=240,"Long",TRUE,"Seasons")</f>
        <v>Medium</v>
      </c>
      <c r="P1832" s="3" t="s">
        <v>384</v>
      </c>
    </row>
    <row r="1833" spans="1:16" ht="42">
      <c r="A1833" s="2" t="s">
        <v>8136</v>
      </c>
      <c r="B1833" s="2" t="s">
        <v>0</v>
      </c>
      <c r="C1833" s="3" t="s">
        <v>8137</v>
      </c>
      <c r="D1833" s="3" t="s">
        <v>1203</v>
      </c>
      <c r="E1833" s="3" t="s">
        <v>8138</v>
      </c>
      <c r="F1833" s="3" t="s">
        <v>1</v>
      </c>
      <c r="G1833" s="7" t="s">
        <v>8120</v>
      </c>
      <c r="H1833" s="4">
        <v>2021</v>
      </c>
      <c r="I1833" s="2">
        <v>2019</v>
      </c>
      <c r="J1833" s="2">
        <f ca="1">YEAR(TODAY())-Table1[[#This Row],[Release_year]]</f>
        <v>7</v>
      </c>
      <c r="K1833" s="2" t="s">
        <v>45</v>
      </c>
      <c r="L1833" s="2" t="str">
        <f>_xlfn.XLOOKUP(Table1[[#This Row],[Rating]],Ratings!A$2:A$15,Ratings!B$2:B$15)</f>
        <v>Family</v>
      </c>
      <c r="M1833" s="2" t="str">
        <f>_xlfn.XLOOKUP(Table1[[#This Row],[Rating Category]],Recommendation!A$2:A$6,Recommendation!B$2:B$6)</f>
        <v>Guidance</v>
      </c>
      <c r="N1833" s="2">
        <v>86</v>
      </c>
      <c r="O1833" s="2" t="str" cm="1">
        <f t="array" ref="O1833">_xlfn.IFS(Table1[[#This Row],[Duration]]&lt;90,"Short",Table1[[#This Row],[Duration]]&lt;180,"Medium",Table1[[#This Row],[Duration]]&lt;=240,"Long",TRUE,"Seasons")</f>
        <v>Short</v>
      </c>
      <c r="P1833" s="3" t="s">
        <v>6278</v>
      </c>
    </row>
    <row r="1834" spans="1:16" ht="42">
      <c r="A1834" s="2" t="s">
        <v>8139</v>
      </c>
      <c r="B1834" s="2" t="s">
        <v>0</v>
      </c>
      <c r="C1834" s="3" t="s">
        <v>8140</v>
      </c>
      <c r="D1834" s="3" t="s">
        <v>8141</v>
      </c>
      <c r="E1834" s="3" t="s">
        <v>8142</v>
      </c>
      <c r="F1834" s="3" t="s">
        <v>1</v>
      </c>
      <c r="G1834" s="7" t="s">
        <v>8120</v>
      </c>
      <c r="H1834" s="4">
        <v>2021</v>
      </c>
      <c r="I1834" s="2">
        <v>2018</v>
      </c>
      <c r="J1834" s="2">
        <f ca="1">YEAR(TODAY())-Table1[[#This Row],[Release_year]]</f>
        <v>8</v>
      </c>
      <c r="K1834" s="2" t="s">
        <v>16</v>
      </c>
      <c r="L1834" s="2" t="str">
        <f>_xlfn.XLOOKUP(Table1[[#This Row],[Rating]],Ratings!A$2:A$15,Ratings!B$2:B$15)</f>
        <v>Family</v>
      </c>
      <c r="M1834" s="2" t="str">
        <f>_xlfn.XLOOKUP(Table1[[#This Row],[Rating Category]],Recommendation!A$2:A$6,Recommendation!B$2:B$6)</f>
        <v>Guidance</v>
      </c>
      <c r="N1834" s="2">
        <v>92</v>
      </c>
      <c r="O1834" s="2" t="str" cm="1">
        <f t="array" ref="O1834">_xlfn.IFS(Table1[[#This Row],[Duration]]&lt;90,"Short",Table1[[#This Row],[Duration]]&lt;180,"Medium",Table1[[#This Row],[Duration]]&lt;=240,"Long",TRUE,"Seasons")</f>
        <v>Medium</v>
      </c>
      <c r="P1834" s="3" t="s">
        <v>4116</v>
      </c>
    </row>
    <row r="1835" spans="1:16" ht="42">
      <c r="A1835" s="2" t="s">
        <v>8143</v>
      </c>
      <c r="B1835" s="2" t="s">
        <v>0</v>
      </c>
      <c r="C1835" s="3" t="s">
        <v>8144</v>
      </c>
      <c r="D1835" s="3" t="s">
        <v>8145</v>
      </c>
      <c r="E1835" s="3" t="s">
        <v>8146</v>
      </c>
      <c r="F1835" s="3" t="s">
        <v>1</v>
      </c>
      <c r="G1835" s="7" t="s">
        <v>8120</v>
      </c>
      <c r="H1835" s="4">
        <v>2021</v>
      </c>
      <c r="I1835" s="2">
        <v>2019</v>
      </c>
      <c r="J1835" s="2">
        <f ca="1">YEAR(TODAY())-Table1[[#This Row],[Release_year]]</f>
        <v>7</v>
      </c>
      <c r="K1835" s="2" t="s">
        <v>45</v>
      </c>
      <c r="L1835" s="2" t="str">
        <f>_xlfn.XLOOKUP(Table1[[#This Row],[Rating]],Ratings!A$2:A$15,Ratings!B$2:B$15)</f>
        <v>Family</v>
      </c>
      <c r="M1835" s="2" t="str">
        <f>_xlfn.XLOOKUP(Table1[[#This Row],[Rating Category]],Recommendation!A$2:A$6,Recommendation!B$2:B$6)</f>
        <v>Guidance</v>
      </c>
      <c r="N1835" s="2">
        <v>91</v>
      </c>
      <c r="O1835" s="2" t="str" cm="1">
        <f t="array" ref="O1835">_xlfn.IFS(Table1[[#This Row],[Duration]]&lt;90,"Short",Table1[[#This Row],[Duration]]&lt;180,"Medium",Table1[[#This Row],[Duration]]&lt;=240,"Long",TRUE,"Seasons")</f>
        <v>Medium</v>
      </c>
      <c r="P1835" s="3" t="s">
        <v>4116</v>
      </c>
    </row>
    <row r="1836" spans="1:16" ht="42">
      <c r="A1836" s="2" t="s">
        <v>8147</v>
      </c>
      <c r="B1836" s="2" t="s">
        <v>0</v>
      </c>
      <c r="C1836" s="3" t="s">
        <v>8148</v>
      </c>
      <c r="D1836" s="3" t="s">
        <v>8149</v>
      </c>
      <c r="E1836" s="3" t="s">
        <v>8150</v>
      </c>
      <c r="F1836" s="3" t="s">
        <v>8151</v>
      </c>
      <c r="G1836" s="7" t="s">
        <v>8120</v>
      </c>
      <c r="H1836" s="4">
        <v>2021</v>
      </c>
      <c r="I1836" s="2">
        <v>2019</v>
      </c>
      <c r="J1836" s="2">
        <f ca="1">YEAR(TODAY())-Table1[[#This Row],[Release_year]]</f>
        <v>7</v>
      </c>
      <c r="K1836" s="2" t="s">
        <v>124</v>
      </c>
      <c r="L1836" s="2" t="str">
        <f>_xlfn.XLOOKUP(Table1[[#This Row],[Rating]],Ratings!A$2:A$15,Ratings!B$2:B$15)</f>
        <v>Adult</v>
      </c>
      <c r="M1836" s="2" t="str">
        <f>_xlfn.XLOOKUP(Table1[[#This Row],[Rating Category]],Recommendation!A$2:A$6,Recommendation!B$2:B$6)</f>
        <v>Restricted</v>
      </c>
      <c r="N1836" s="2">
        <v>141</v>
      </c>
      <c r="O1836" s="2" t="str" cm="1">
        <f t="array" ref="O1836">_xlfn.IFS(Table1[[#This Row],[Duration]]&lt;90,"Short",Table1[[#This Row],[Duration]]&lt;180,"Medium",Table1[[#This Row],[Duration]]&lt;=240,"Long",TRUE,"Seasons")</f>
        <v>Medium</v>
      </c>
      <c r="P1836" s="3" t="s">
        <v>251</v>
      </c>
    </row>
    <row r="1837" spans="1:16" ht="42">
      <c r="A1837" s="2" t="s">
        <v>8152</v>
      </c>
      <c r="B1837" s="2" t="s">
        <v>0</v>
      </c>
      <c r="C1837" s="3" t="s">
        <v>8153</v>
      </c>
      <c r="D1837" s="3" t="s">
        <v>8154</v>
      </c>
      <c r="E1837" s="3" t="s">
        <v>8155</v>
      </c>
      <c r="F1837" s="3" t="s">
        <v>8156</v>
      </c>
      <c r="G1837" s="7" t="s">
        <v>8120</v>
      </c>
      <c r="H1837" s="4">
        <v>2021</v>
      </c>
      <c r="I1837" s="2">
        <v>2019</v>
      </c>
      <c r="J1837" s="2">
        <f ca="1">YEAR(TODAY())-Table1[[#This Row],[Release_year]]</f>
        <v>7</v>
      </c>
      <c r="K1837" s="2" t="s">
        <v>7</v>
      </c>
      <c r="L1837" s="2" t="str">
        <f>_xlfn.XLOOKUP(Table1[[#This Row],[Rating]],Ratings!A$2:A$15,Ratings!B$2:B$15)</f>
        <v>Adult</v>
      </c>
      <c r="M1837" s="2" t="str">
        <f>_xlfn.XLOOKUP(Table1[[#This Row],[Rating Category]],Recommendation!A$2:A$6,Recommendation!B$2:B$6)</f>
        <v>Restricted</v>
      </c>
      <c r="N1837" s="2">
        <v>107</v>
      </c>
      <c r="O1837" s="2" t="str" cm="1">
        <f t="array" ref="O1837">_xlfn.IFS(Table1[[#This Row],[Duration]]&lt;90,"Short",Table1[[#This Row],[Duration]]&lt;180,"Medium",Table1[[#This Row],[Duration]]&lt;=240,"Long",TRUE,"Seasons")</f>
        <v>Medium</v>
      </c>
      <c r="P1837" s="3" t="s">
        <v>43</v>
      </c>
    </row>
    <row r="1838" spans="1:16" ht="56">
      <c r="A1838" s="2" t="s">
        <v>8157</v>
      </c>
      <c r="B1838" s="2" t="s">
        <v>0</v>
      </c>
      <c r="C1838" s="3" t="s">
        <v>8158</v>
      </c>
      <c r="D1838" s="3" t="s">
        <v>8159</v>
      </c>
      <c r="E1838" s="3" t="s">
        <v>8160</v>
      </c>
      <c r="F1838" s="3" t="s">
        <v>50</v>
      </c>
      <c r="G1838" s="7" t="s">
        <v>8120</v>
      </c>
      <c r="H1838" s="4">
        <v>2021</v>
      </c>
      <c r="I1838" s="2">
        <v>2016</v>
      </c>
      <c r="J1838" s="2">
        <f ca="1">YEAR(TODAY())-Table1[[#This Row],[Release_year]]</f>
        <v>10</v>
      </c>
      <c r="K1838" s="2" t="s">
        <v>7</v>
      </c>
      <c r="L1838" s="2" t="str">
        <f>_xlfn.XLOOKUP(Table1[[#This Row],[Rating]],Ratings!A$2:A$15,Ratings!B$2:B$15)</f>
        <v>Adult</v>
      </c>
      <c r="M1838" s="2" t="str">
        <f>_xlfn.XLOOKUP(Table1[[#This Row],[Rating Category]],Recommendation!A$2:A$6,Recommendation!B$2:B$6)</f>
        <v>Restricted</v>
      </c>
      <c r="N1838" s="2">
        <v>89</v>
      </c>
      <c r="O1838" s="2" t="str" cm="1">
        <f t="array" ref="O1838">_xlfn.IFS(Table1[[#This Row],[Duration]]&lt;90,"Short",Table1[[#This Row],[Duration]]&lt;180,"Medium",Table1[[#This Row],[Duration]]&lt;=240,"Long",TRUE,"Seasons")</f>
        <v>Short</v>
      </c>
      <c r="P1838" s="3" t="s">
        <v>1066</v>
      </c>
    </row>
    <row r="1839" spans="1:16" ht="14">
      <c r="A1839" s="2" t="s">
        <v>8161</v>
      </c>
      <c r="B1839" s="2" t="s">
        <v>0</v>
      </c>
      <c r="C1839" s="3" t="s">
        <v>8162</v>
      </c>
      <c r="D1839" s="3" t="s">
        <v>8163</v>
      </c>
      <c r="E1839" s="3" t="s">
        <v>8164</v>
      </c>
      <c r="F1839" s="3" t="s">
        <v>670</v>
      </c>
      <c r="G1839" s="7" t="s">
        <v>8165</v>
      </c>
      <c r="H1839" s="4">
        <v>2021</v>
      </c>
      <c r="I1839" s="2">
        <v>2019</v>
      </c>
      <c r="J1839" s="2">
        <f ca="1">YEAR(TODAY())-Table1[[#This Row],[Release_year]]</f>
        <v>7</v>
      </c>
      <c r="K1839" s="2" t="s">
        <v>7</v>
      </c>
      <c r="L1839" s="2" t="str">
        <f>_xlfn.XLOOKUP(Table1[[#This Row],[Rating]],Ratings!A$2:A$15,Ratings!B$2:B$15)</f>
        <v>Adult</v>
      </c>
      <c r="M1839" s="2" t="str">
        <f>_xlfn.XLOOKUP(Table1[[#This Row],[Rating Category]],Recommendation!A$2:A$6,Recommendation!B$2:B$6)</f>
        <v>Restricted</v>
      </c>
      <c r="N1839" s="2">
        <v>65</v>
      </c>
      <c r="O1839" s="2" t="str" cm="1">
        <f t="array" ref="O1839">_xlfn.IFS(Table1[[#This Row],[Duration]]&lt;90,"Short",Table1[[#This Row],[Duration]]&lt;180,"Medium",Table1[[#This Row],[Duration]]&lt;=240,"Long",TRUE,"Seasons")</f>
        <v>Short</v>
      </c>
      <c r="P1839" s="3" t="s">
        <v>683</v>
      </c>
    </row>
    <row r="1840" spans="1:16" ht="56">
      <c r="A1840" s="2" t="s">
        <v>8166</v>
      </c>
      <c r="B1840" s="2" t="s">
        <v>4</v>
      </c>
      <c r="C1840" s="3" t="s">
        <v>8167</v>
      </c>
      <c r="D1840" s="3" t="s">
        <v>8168</v>
      </c>
      <c r="E1840" s="3" t="s">
        <v>8169</v>
      </c>
      <c r="F1840" s="3" t="s">
        <v>781</v>
      </c>
      <c r="G1840" s="7" t="s">
        <v>8165</v>
      </c>
      <c r="H1840" s="4">
        <v>2021</v>
      </c>
      <c r="I1840" s="2">
        <v>2019</v>
      </c>
      <c r="J1840" s="2">
        <f ca="1">YEAR(TODAY())-Table1[[#This Row],[Release_year]]</f>
        <v>7</v>
      </c>
      <c r="K1840" s="2" t="s">
        <v>7</v>
      </c>
      <c r="L1840" s="2" t="str">
        <f>_xlfn.XLOOKUP(Table1[[#This Row],[Rating]],Ratings!A$2:A$15,Ratings!B$2:B$15)</f>
        <v>Adult</v>
      </c>
      <c r="M1840" s="2" t="str">
        <f>_xlfn.XLOOKUP(Table1[[#This Row],[Rating Category]],Recommendation!A$2:A$6,Recommendation!B$2:B$6)</f>
        <v>Restricted</v>
      </c>
      <c r="N1840" s="2" t="s">
        <v>11</v>
      </c>
      <c r="O1840" s="2" t="str" cm="1">
        <f t="array" ref="O1840">_xlfn.IFS(Table1[[#This Row],[Duration]]&lt;90,"Short",Table1[[#This Row],[Duration]]&lt;180,"Medium",Table1[[#This Row],[Duration]]&lt;=240,"Long",TRUE,"Seasons")</f>
        <v>Seasons</v>
      </c>
      <c r="P1840" s="3" t="s">
        <v>12</v>
      </c>
    </row>
    <row r="1841" spans="1:16" ht="56">
      <c r="A1841" s="2" t="s">
        <v>8170</v>
      </c>
      <c r="B1841" s="2" t="s">
        <v>4</v>
      </c>
      <c r="C1841" s="3" t="s">
        <v>8171</v>
      </c>
      <c r="D1841" s="3" t="s">
        <v>8172</v>
      </c>
      <c r="E1841" s="3" t="s">
        <v>8173</v>
      </c>
      <c r="F1841" s="3" t="s">
        <v>235</v>
      </c>
      <c r="G1841" s="7" t="s">
        <v>8174</v>
      </c>
      <c r="H1841" s="4">
        <v>2021</v>
      </c>
      <c r="I1841" s="2">
        <v>2016</v>
      </c>
      <c r="J1841" s="2">
        <f ca="1">YEAR(TODAY())-Table1[[#This Row],[Release_year]]</f>
        <v>10</v>
      </c>
      <c r="K1841" s="2" t="s">
        <v>29</v>
      </c>
      <c r="L1841" s="2" t="str">
        <f>_xlfn.XLOOKUP(Table1[[#This Row],[Rating]],Ratings!A$2:A$15,Ratings!B$2:B$15)</f>
        <v>Teen</v>
      </c>
      <c r="M1841" s="2" t="str">
        <f>_xlfn.XLOOKUP(Table1[[#This Row],[Rating Category]],Recommendation!A$2:A$6,Recommendation!B$2:B$6)</f>
        <v>Guidance</v>
      </c>
      <c r="N1841" s="2" t="s">
        <v>11</v>
      </c>
      <c r="O1841" s="2" t="str" cm="1">
        <f t="array" ref="O1841">_xlfn.IFS(Table1[[#This Row],[Duration]]&lt;90,"Short",Table1[[#This Row],[Duration]]&lt;180,"Medium",Table1[[#This Row],[Duration]]&lt;=240,"Long",TRUE,"Seasons")</f>
        <v>Seasons</v>
      </c>
      <c r="P1841" s="3" t="s">
        <v>2778</v>
      </c>
    </row>
    <row r="1842" spans="1:16" ht="56">
      <c r="A1842" s="2" t="s">
        <v>8175</v>
      </c>
      <c r="B1842" s="2" t="s">
        <v>0</v>
      </c>
      <c r="C1842" s="3" t="s">
        <v>8176</v>
      </c>
      <c r="D1842" s="3" t="s">
        <v>8177</v>
      </c>
      <c r="E1842" s="3" t="s">
        <v>8178</v>
      </c>
      <c r="F1842" s="3" t="s">
        <v>13</v>
      </c>
      <c r="G1842" s="7" t="s">
        <v>8174</v>
      </c>
      <c r="H1842" s="4">
        <v>2021</v>
      </c>
      <c r="I1842" s="2">
        <v>2019</v>
      </c>
      <c r="J1842" s="2">
        <f ca="1">YEAR(TODAY())-Table1[[#This Row],[Release_year]]</f>
        <v>7</v>
      </c>
      <c r="K1842" s="2" t="s">
        <v>7</v>
      </c>
      <c r="L1842" s="2" t="str">
        <f>_xlfn.XLOOKUP(Table1[[#This Row],[Rating]],Ratings!A$2:A$15,Ratings!B$2:B$15)</f>
        <v>Adult</v>
      </c>
      <c r="M1842" s="2" t="str">
        <f>_xlfn.XLOOKUP(Table1[[#This Row],[Rating Category]],Recommendation!A$2:A$6,Recommendation!B$2:B$6)</f>
        <v>Restricted</v>
      </c>
      <c r="N1842" s="2">
        <v>126</v>
      </c>
      <c r="O1842" s="2" t="str" cm="1">
        <f t="array" ref="O1842">_xlfn.IFS(Table1[[#This Row],[Duration]]&lt;90,"Short",Table1[[#This Row],[Duration]]&lt;180,"Medium",Table1[[#This Row],[Duration]]&lt;=240,"Long",TRUE,"Seasons")</f>
        <v>Medium</v>
      </c>
      <c r="P1842" s="3" t="s">
        <v>218</v>
      </c>
    </row>
    <row r="1843" spans="1:16" ht="14">
      <c r="A1843" s="2" t="s">
        <v>8179</v>
      </c>
      <c r="B1843" s="2" t="s">
        <v>0</v>
      </c>
      <c r="C1843" s="3" t="s">
        <v>8180</v>
      </c>
      <c r="D1843" s="3" t="s">
        <v>3878</v>
      </c>
      <c r="E1843" s="3" t="s">
        <v>8181</v>
      </c>
      <c r="F1843" s="3" t="s">
        <v>1</v>
      </c>
      <c r="G1843" s="7" t="s">
        <v>8182</v>
      </c>
      <c r="H1843" s="4">
        <v>2021</v>
      </c>
      <c r="I1843" s="2">
        <v>2019</v>
      </c>
      <c r="J1843" s="2">
        <f ca="1">YEAR(TODAY())-Table1[[#This Row],[Release_year]]</f>
        <v>7</v>
      </c>
      <c r="K1843" s="2" t="s">
        <v>7</v>
      </c>
      <c r="L1843" s="2" t="str">
        <f>_xlfn.XLOOKUP(Table1[[#This Row],[Rating]],Ratings!A$2:A$15,Ratings!B$2:B$15)</f>
        <v>Adult</v>
      </c>
      <c r="M1843" s="2" t="str">
        <f>_xlfn.XLOOKUP(Table1[[#This Row],[Rating Category]],Recommendation!A$2:A$6,Recommendation!B$2:B$6)</f>
        <v>Restricted</v>
      </c>
      <c r="N1843" s="2">
        <v>63</v>
      </c>
      <c r="O1843" s="2" t="str" cm="1">
        <f t="array" ref="O1843">_xlfn.IFS(Table1[[#This Row],[Duration]]&lt;90,"Short",Table1[[#This Row],[Duration]]&lt;180,"Medium",Table1[[#This Row],[Duration]]&lt;=240,"Long",TRUE,"Seasons")</f>
        <v>Short</v>
      </c>
      <c r="P1843" s="3" t="s">
        <v>683</v>
      </c>
    </row>
    <row r="1844" spans="1:16" ht="56">
      <c r="A1844" s="2" t="s">
        <v>8184</v>
      </c>
      <c r="B1844" s="2" t="s">
        <v>0</v>
      </c>
      <c r="C1844" s="3" t="s">
        <v>8185</v>
      </c>
      <c r="D1844" s="3" t="s">
        <v>8186</v>
      </c>
      <c r="E1844" s="3" t="s">
        <v>8187</v>
      </c>
      <c r="F1844" s="3" t="s">
        <v>28</v>
      </c>
      <c r="G1844" s="7" t="s">
        <v>8183</v>
      </c>
      <c r="H1844" s="4">
        <v>2021</v>
      </c>
      <c r="I1844" s="2">
        <v>2018</v>
      </c>
      <c r="J1844" s="2">
        <f ca="1">YEAR(TODAY())-Table1[[#This Row],[Release_year]]</f>
        <v>8</v>
      </c>
      <c r="K1844" s="2" t="s">
        <v>181</v>
      </c>
      <c r="L1844" s="2" t="str">
        <f>_xlfn.XLOOKUP(Table1[[#This Row],[Rating]],Ratings!A$2:A$15,Ratings!B$2:B$15)</f>
        <v>Family</v>
      </c>
      <c r="M1844" s="2" t="str">
        <f>_xlfn.XLOOKUP(Table1[[#This Row],[Rating Category]],Recommendation!A$2:A$6,Recommendation!B$2:B$6)</f>
        <v>Guidance</v>
      </c>
      <c r="N1844" s="2">
        <v>20</v>
      </c>
      <c r="O1844" s="2" t="str" cm="1">
        <f t="array" ref="O1844">_xlfn.IFS(Table1[[#This Row],[Duration]]&lt;90,"Short",Table1[[#This Row],[Duration]]&lt;180,"Medium",Table1[[#This Row],[Duration]]&lt;=240,"Long",TRUE,"Seasons")</f>
        <v>Short</v>
      </c>
      <c r="P1844" s="3" t="s">
        <v>183</v>
      </c>
    </row>
    <row r="1845" spans="1:16" ht="42">
      <c r="A1845" s="2" t="s">
        <v>8190</v>
      </c>
      <c r="B1845" s="2" t="s">
        <v>0</v>
      </c>
      <c r="C1845" s="3" t="s">
        <v>8191</v>
      </c>
      <c r="D1845" s="3" t="s">
        <v>2186</v>
      </c>
      <c r="E1845" s="3" t="s">
        <v>8192</v>
      </c>
      <c r="F1845" s="3" t="s">
        <v>53</v>
      </c>
      <c r="G1845" s="7" t="s">
        <v>8189</v>
      </c>
      <c r="H1845" s="4">
        <v>2021</v>
      </c>
      <c r="I1845" s="2">
        <v>2014</v>
      </c>
      <c r="J1845" s="2">
        <f ca="1">YEAR(TODAY())-Table1[[#This Row],[Release_year]]</f>
        <v>12</v>
      </c>
      <c r="K1845" s="2" t="s">
        <v>7</v>
      </c>
      <c r="L1845" s="2" t="str">
        <f>_xlfn.XLOOKUP(Table1[[#This Row],[Rating]],Ratings!A$2:A$15,Ratings!B$2:B$15)</f>
        <v>Adult</v>
      </c>
      <c r="M1845" s="2" t="str">
        <f>_xlfn.XLOOKUP(Table1[[#This Row],[Rating Category]],Recommendation!A$2:A$6,Recommendation!B$2:B$6)</f>
        <v>Restricted</v>
      </c>
      <c r="N1845" s="2">
        <v>106</v>
      </c>
      <c r="O1845" s="2" t="str" cm="1">
        <f t="array" ref="O1845">_xlfn.IFS(Table1[[#This Row],[Duration]]&lt;90,"Short",Table1[[#This Row],[Duration]]&lt;180,"Medium",Table1[[#This Row],[Duration]]&lt;=240,"Long",TRUE,"Seasons")</f>
        <v>Medium</v>
      </c>
      <c r="P1845" s="3" t="s">
        <v>89</v>
      </c>
    </row>
    <row r="1846" spans="1:16" ht="42">
      <c r="A1846" s="2" t="s">
        <v>8193</v>
      </c>
      <c r="B1846" s="2" t="s">
        <v>0</v>
      </c>
      <c r="C1846" s="3" t="s">
        <v>8194</v>
      </c>
      <c r="D1846" s="3" t="s">
        <v>8195</v>
      </c>
      <c r="E1846" s="3" t="s">
        <v>8196</v>
      </c>
      <c r="F1846" s="3" t="s">
        <v>1</v>
      </c>
      <c r="G1846" s="7" t="s">
        <v>8189</v>
      </c>
      <c r="H1846" s="4">
        <v>2021</v>
      </c>
      <c r="I1846" s="2">
        <v>2019</v>
      </c>
      <c r="J1846" s="2">
        <f ca="1">YEAR(TODAY())-Table1[[#This Row],[Release_year]]</f>
        <v>7</v>
      </c>
      <c r="K1846" s="2" t="s">
        <v>124</v>
      </c>
      <c r="L1846" s="2" t="str">
        <f>_xlfn.XLOOKUP(Table1[[#This Row],[Rating]],Ratings!A$2:A$15,Ratings!B$2:B$15)</f>
        <v>Adult</v>
      </c>
      <c r="M1846" s="2" t="str">
        <f>_xlfn.XLOOKUP(Table1[[#This Row],[Rating Category]],Recommendation!A$2:A$6,Recommendation!B$2:B$6)</f>
        <v>Restricted</v>
      </c>
      <c r="N1846" s="2">
        <v>118</v>
      </c>
      <c r="O1846" s="2" t="str" cm="1">
        <f t="array" ref="O1846">_xlfn.IFS(Table1[[#This Row],[Duration]]&lt;90,"Short",Table1[[#This Row],[Duration]]&lt;180,"Medium",Table1[[#This Row],[Duration]]&lt;=240,"Long",TRUE,"Seasons")</f>
        <v>Medium</v>
      </c>
      <c r="P1846" s="3" t="s">
        <v>36</v>
      </c>
    </row>
    <row r="1847" spans="1:16" ht="42">
      <c r="A1847" s="2" t="s">
        <v>8198</v>
      </c>
      <c r="B1847" s="2" t="s">
        <v>0</v>
      </c>
      <c r="C1847" s="3" t="s">
        <v>8199</v>
      </c>
      <c r="D1847" s="3" t="s">
        <v>8200</v>
      </c>
      <c r="E1847" s="3" t="s">
        <v>8201</v>
      </c>
      <c r="F1847" s="3" t="s">
        <v>1</v>
      </c>
      <c r="G1847" s="7" t="s">
        <v>8189</v>
      </c>
      <c r="H1847" s="4">
        <v>2021</v>
      </c>
      <c r="I1847" s="2">
        <v>2019</v>
      </c>
      <c r="J1847" s="2">
        <f ca="1">YEAR(TODAY())-Table1[[#This Row],[Release_year]]</f>
        <v>7</v>
      </c>
      <c r="K1847" s="2" t="s">
        <v>7</v>
      </c>
      <c r="L1847" s="2" t="str">
        <f>_xlfn.XLOOKUP(Table1[[#This Row],[Rating]],Ratings!A$2:A$15,Ratings!B$2:B$15)</f>
        <v>Adult</v>
      </c>
      <c r="M1847" s="2" t="str">
        <f>_xlfn.XLOOKUP(Table1[[#This Row],[Rating Category]],Recommendation!A$2:A$6,Recommendation!B$2:B$6)</f>
        <v>Restricted</v>
      </c>
      <c r="N1847" s="2">
        <v>86</v>
      </c>
      <c r="O1847" s="2" t="str" cm="1">
        <f t="array" ref="O1847">_xlfn.IFS(Table1[[#This Row],[Duration]]&lt;90,"Short",Table1[[#This Row],[Duration]]&lt;180,"Medium",Table1[[#This Row],[Duration]]&lt;=240,"Long",TRUE,"Seasons")</f>
        <v>Short</v>
      </c>
      <c r="P1847" s="3" t="s">
        <v>8202</v>
      </c>
    </row>
    <row r="1848" spans="1:16" ht="42">
      <c r="A1848" s="2" t="s">
        <v>8203</v>
      </c>
      <c r="B1848" s="2" t="s">
        <v>0</v>
      </c>
      <c r="C1848" s="3" t="s">
        <v>8204</v>
      </c>
      <c r="D1848" s="3" t="s">
        <v>8205</v>
      </c>
      <c r="E1848" s="3" t="s">
        <v>8206</v>
      </c>
      <c r="F1848" s="3" t="s">
        <v>8207</v>
      </c>
      <c r="G1848" s="7" t="s">
        <v>8189</v>
      </c>
      <c r="H1848" s="4">
        <v>2021</v>
      </c>
      <c r="I1848" s="2">
        <v>2018</v>
      </c>
      <c r="J1848" s="2">
        <f ca="1">YEAR(TODAY())-Table1[[#This Row],[Release_year]]</f>
        <v>8</v>
      </c>
      <c r="K1848" s="2" t="s">
        <v>7</v>
      </c>
      <c r="L1848" s="2" t="str">
        <f>_xlfn.XLOOKUP(Table1[[#This Row],[Rating]],Ratings!A$2:A$15,Ratings!B$2:B$15)</f>
        <v>Adult</v>
      </c>
      <c r="M1848" s="2" t="str">
        <f>_xlfn.XLOOKUP(Table1[[#This Row],[Rating Category]],Recommendation!A$2:A$6,Recommendation!B$2:B$6)</f>
        <v>Restricted</v>
      </c>
      <c r="N1848" s="2">
        <v>94</v>
      </c>
      <c r="O1848" s="2" t="str" cm="1">
        <f t="array" ref="O1848">_xlfn.IFS(Table1[[#This Row],[Duration]]&lt;90,"Short",Table1[[#This Row],[Duration]]&lt;180,"Medium",Table1[[#This Row],[Duration]]&lt;=240,"Long",TRUE,"Seasons")</f>
        <v>Medium</v>
      </c>
      <c r="P1848" s="3" t="s">
        <v>192</v>
      </c>
    </row>
    <row r="1849" spans="1:16" ht="42">
      <c r="A1849" s="2" t="s">
        <v>8209</v>
      </c>
      <c r="B1849" s="2" t="s">
        <v>0</v>
      </c>
      <c r="C1849" s="3" t="s">
        <v>8210</v>
      </c>
      <c r="D1849" s="3" t="s">
        <v>8211</v>
      </c>
      <c r="E1849" s="3" t="s">
        <v>8212</v>
      </c>
      <c r="F1849" s="3" t="s">
        <v>1</v>
      </c>
      <c r="G1849" s="7" t="s">
        <v>8208</v>
      </c>
      <c r="H1849" s="4">
        <v>2021</v>
      </c>
      <c r="I1849" s="2">
        <v>2019</v>
      </c>
      <c r="J1849" s="2">
        <f ca="1">YEAR(TODAY())-Table1[[#This Row],[Release_year]]</f>
        <v>7</v>
      </c>
      <c r="K1849" s="2" t="s">
        <v>2</v>
      </c>
      <c r="L1849" s="2" t="str">
        <f>_xlfn.XLOOKUP(Table1[[#This Row],[Rating]],Ratings!A$2:A$15,Ratings!B$2:B$15)</f>
        <v>Teen</v>
      </c>
      <c r="M1849" s="2" t="str">
        <f>_xlfn.XLOOKUP(Table1[[#This Row],[Rating Category]],Recommendation!A$2:A$6,Recommendation!B$2:B$6)</f>
        <v>Guidance</v>
      </c>
      <c r="N1849" s="2">
        <v>82</v>
      </c>
      <c r="O1849" s="2" t="str" cm="1">
        <f t="array" ref="O1849">_xlfn.IFS(Table1[[#This Row],[Duration]]&lt;90,"Short",Table1[[#This Row],[Duration]]&lt;180,"Medium",Table1[[#This Row],[Duration]]&lt;=240,"Long",TRUE,"Seasons")</f>
        <v>Short</v>
      </c>
      <c r="P1849" s="3" t="s">
        <v>231</v>
      </c>
    </row>
    <row r="1850" spans="1:16" ht="42">
      <c r="A1850" s="2" t="s">
        <v>8213</v>
      </c>
      <c r="B1850" s="2" t="s">
        <v>0</v>
      </c>
      <c r="C1850" s="3" t="s">
        <v>8214</v>
      </c>
      <c r="D1850" s="3" t="s">
        <v>8215</v>
      </c>
      <c r="E1850" s="3" t="s">
        <v>8216</v>
      </c>
      <c r="F1850" s="3" t="s">
        <v>8217</v>
      </c>
      <c r="G1850" s="7" t="s">
        <v>8208</v>
      </c>
      <c r="H1850" s="4">
        <v>2021</v>
      </c>
      <c r="I1850" s="2">
        <v>2019</v>
      </c>
      <c r="J1850" s="2">
        <f ca="1">YEAR(TODAY())-Table1[[#This Row],[Release_year]]</f>
        <v>7</v>
      </c>
      <c r="K1850" s="2" t="s">
        <v>29</v>
      </c>
      <c r="L1850" s="2" t="str">
        <f>_xlfn.XLOOKUP(Table1[[#This Row],[Rating]],Ratings!A$2:A$15,Ratings!B$2:B$15)</f>
        <v>Teen</v>
      </c>
      <c r="M1850" s="2" t="str">
        <f>_xlfn.XLOOKUP(Table1[[#This Row],[Rating Category]],Recommendation!A$2:A$6,Recommendation!B$2:B$6)</f>
        <v>Guidance</v>
      </c>
      <c r="N1850" s="2">
        <v>92</v>
      </c>
      <c r="O1850" s="2" t="str" cm="1">
        <f t="array" ref="O1850">_xlfn.IFS(Table1[[#This Row],[Duration]]&lt;90,"Short",Table1[[#This Row],[Duration]]&lt;180,"Medium",Table1[[#This Row],[Duration]]&lt;=240,"Long",TRUE,"Seasons")</f>
        <v>Medium</v>
      </c>
      <c r="P1850" s="3" t="s">
        <v>583</v>
      </c>
    </row>
    <row r="1851" spans="1:16" ht="14">
      <c r="A1851" s="2" t="s">
        <v>8219</v>
      </c>
      <c r="B1851" s="2" t="s">
        <v>0</v>
      </c>
      <c r="C1851" s="3" t="s">
        <v>8220</v>
      </c>
      <c r="D1851" s="3" t="s">
        <v>8221</v>
      </c>
      <c r="E1851" s="3" t="s">
        <v>8222</v>
      </c>
      <c r="F1851" s="3" t="s">
        <v>1</v>
      </c>
      <c r="G1851" s="7" t="s">
        <v>8218</v>
      </c>
      <c r="H1851" s="4">
        <v>2021</v>
      </c>
      <c r="I1851" s="2">
        <v>2019</v>
      </c>
      <c r="J1851" s="2">
        <f ca="1">YEAR(TODAY())-Table1[[#This Row],[Release_year]]</f>
        <v>7</v>
      </c>
      <c r="K1851" s="2" t="s">
        <v>45</v>
      </c>
      <c r="L1851" s="2" t="str">
        <f>_xlfn.XLOOKUP(Table1[[#This Row],[Rating]],Ratings!A$2:A$15,Ratings!B$2:B$15)</f>
        <v>Family</v>
      </c>
      <c r="M1851" s="2" t="str">
        <f>_xlfn.XLOOKUP(Table1[[#This Row],[Rating Category]],Recommendation!A$2:A$6,Recommendation!B$2:B$6)</f>
        <v>Guidance</v>
      </c>
      <c r="N1851" s="2">
        <v>52</v>
      </c>
      <c r="O1851" s="2" t="str" cm="1">
        <f t="array" ref="O1851">_xlfn.IFS(Table1[[#This Row],[Duration]]&lt;90,"Short",Table1[[#This Row],[Duration]]&lt;180,"Medium",Table1[[#This Row],[Duration]]&lt;=240,"Long",TRUE,"Seasons")</f>
        <v>Short</v>
      </c>
      <c r="P1851" s="3" t="s">
        <v>3</v>
      </c>
    </row>
    <row r="1852" spans="1:16" ht="56">
      <c r="A1852" s="2" t="s">
        <v>8223</v>
      </c>
      <c r="B1852" s="2" t="s">
        <v>0</v>
      </c>
      <c r="C1852" s="3" t="s">
        <v>8224</v>
      </c>
      <c r="D1852" s="3" t="s">
        <v>8225</v>
      </c>
      <c r="E1852" s="3" t="s">
        <v>8226</v>
      </c>
      <c r="F1852" s="3" t="s">
        <v>5315</v>
      </c>
      <c r="G1852" s="7" t="s">
        <v>8218</v>
      </c>
      <c r="H1852" s="4">
        <v>2021</v>
      </c>
      <c r="I1852" s="2">
        <v>2018</v>
      </c>
      <c r="J1852" s="2">
        <f ca="1">YEAR(TODAY())-Table1[[#This Row],[Release_year]]</f>
        <v>8</v>
      </c>
      <c r="K1852" s="2" t="s">
        <v>29</v>
      </c>
      <c r="L1852" s="2" t="str">
        <f>_xlfn.XLOOKUP(Table1[[#This Row],[Rating]],Ratings!A$2:A$15,Ratings!B$2:B$15)</f>
        <v>Teen</v>
      </c>
      <c r="M1852" s="2" t="str">
        <f>_xlfn.XLOOKUP(Table1[[#This Row],[Rating Category]],Recommendation!A$2:A$6,Recommendation!B$2:B$6)</f>
        <v>Guidance</v>
      </c>
      <c r="N1852" s="2">
        <v>108</v>
      </c>
      <c r="O1852" s="2" t="str" cm="1">
        <f t="array" ref="O1852">_xlfn.IFS(Table1[[#This Row],[Duration]]&lt;90,"Short",Table1[[#This Row],[Duration]]&lt;180,"Medium",Table1[[#This Row],[Duration]]&lt;=240,"Long",TRUE,"Seasons")</f>
        <v>Medium</v>
      </c>
      <c r="P1852" s="3" t="s">
        <v>384</v>
      </c>
    </row>
    <row r="1853" spans="1:16" ht="28">
      <c r="A1853" s="2" t="s">
        <v>8227</v>
      </c>
      <c r="B1853" s="2" t="s">
        <v>0</v>
      </c>
      <c r="C1853" s="3" t="s">
        <v>8228</v>
      </c>
      <c r="D1853" s="3" t="s">
        <v>8229</v>
      </c>
      <c r="E1853" s="3" t="s">
        <v>8230</v>
      </c>
      <c r="F1853" s="3" t="s">
        <v>1</v>
      </c>
      <c r="G1853" s="7" t="s">
        <v>8231</v>
      </c>
      <c r="H1853" s="4">
        <v>2021</v>
      </c>
      <c r="I1853" s="2">
        <v>2019</v>
      </c>
      <c r="J1853" s="2">
        <f ca="1">YEAR(TODAY())-Table1[[#This Row],[Release_year]]</f>
        <v>7</v>
      </c>
      <c r="K1853" s="2" t="s">
        <v>7</v>
      </c>
      <c r="L1853" s="2" t="str">
        <f>_xlfn.XLOOKUP(Table1[[#This Row],[Rating]],Ratings!A$2:A$15,Ratings!B$2:B$15)</f>
        <v>Adult</v>
      </c>
      <c r="M1853" s="2" t="str">
        <f>_xlfn.XLOOKUP(Table1[[#This Row],[Rating Category]],Recommendation!A$2:A$6,Recommendation!B$2:B$6)</f>
        <v>Restricted</v>
      </c>
      <c r="N1853" s="2">
        <v>67</v>
      </c>
      <c r="O1853" s="2" t="str" cm="1">
        <f t="array" ref="O1853">_xlfn.IFS(Table1[[#This Row],[Duration]]&lt;90,"Short",Table1[[#This Row],[Duration]]&lt;180,"Medium",Table1[[#This Row],[Duration]]&lt;=240,"Long",TRUE,"Seasons")</f>
        <v>Short</v>
      </c>
      <c r="P1853" s="3" t="s">
        <v>8232</v>
      </c>
    </row>
    <row r="1854" spans="1:16" ht="56">
      <c r="A1854" s="2" t="s">
        <v>8233</v>
      </c>
      <c r="B1854" s="2" t="s">
        <v>0</v>
      </c>
      <c r="C1854" s="3" t="s">
        <v>8234</v>
      </c>
      <c r="D1854" s="3" t="s">
        <v>4312</v>
      </c>
      <c r="E1854" s="3" t="s">
        <v>8235</v>
      </c>
      <c r="F1854" s="3" t="s">
        <v>28</v>
      </c>
      <c r="G1854" s="7" t="s">
        <v>8236</v>
      </c>
      <c r="H1854" s="4">
        <v>2021</v>
      </c>
      <c r="I1854" s="2">
        <v>2016</v>
      </c>
      <c r="J1854" s="2">
        <f ca="1">YEAR(TODAY())-Table1[[#This Row],[Release_year]]</f>
        <v>10</v>
      </c>
      <c r="K1854" s="2" t="s">
        <v>124</v>
      </c>
      <c r="L1854" s="2" t="str">
        <f>_xlfn.XLOOKUP(Table1[[#This Row],[Rating]],Ratings!A$2:A$15,Ratings!B$2:B$15)</f>
        <v>Adult</v>
      </c>
      <c r="M1854" s="2" t="str">
        <f>_xlfn.XLOOKUP(Table1[[#This Row],[Rating Category]],Recommendation!A$2:A$6,Recommendation!B$2:B$6)</f>
        <v>Restricted</v>
      </c>
      <c r="N1854" s="2">
        <v>91</v>
      </c>
      <c r="O1854" s="2" t="str" cm="1">
        <f t="array" ref="O1854">_xlfn.IFS(Table1[[#This Row],[Duration]]&lt;90,"Short",Table1[[#This Row],[Duration]]&lt;180,"Medium",Table1[[#This Row],[Duration]]&lt;=240,"Long",TRUE,"Seasons")</f>
        <v>Medium</v>
      </c>
      <c r="P1854" s="3" t="s">
        <v>3532</v>
      </c>
    </row>
    <row r="1855" spans="1:16" ht="42">
      <c r="A1855" s="2" t="s">
        <v>8238</v>
      </c>
      <c r="B1855" s="2" t="s">
        <v>0</v>
      </c>
      <c r="C1855" s="3" t="s">
        <v>8239</v>
      </c>
      <c r="D1855" s="3" t="s">
        <v>8240</v>
      </c>
      <c r="E1855" s="3" t="s">
        <v>8241</v>
      </c>
      <c r="F1855" s="3" t="s">
        <v>8242</v>
      </c>
      <c r="G1855" s="7" t="s">
        <v>8237</v>
      </c>
      <c r="H1855" s="4">
        <v>2021</v>
      </c>
      <c r="I1855" s="2">
        <v>2018</v>
      </c>
      <c r="J1855" s="2">
        <f ca="1">YEAR(TODAY())-Table1[[#This Row],[Release_year]]</f>
        <v>8</v>
      </c>
      <c r="K1855" s="2" t="s">
        <v>2</v>
      </c>
      <c r="L1855" s="2" t="str">
        <f>_xlfn.XLOOKUP(Table1[[#This Row],[Rating]],Ratings!A$2:A$15,Ratings!B$2:B$15)</f>
        <v>Teen</v>
      </c>
      <c r="M1855" s="2" t="str">
        <f>_xlfn.XLOOKUP(Table1[[#This Row],[Rating Category]],Recommendation!A$2:A$6,Recommendation!B$2:B$6)</f>
        <v>Guidance</v>
      </c>
      <c r="N1855" s="2">
        <v>118</v>
      </c>
      <c r="O1855" s="2" t="str" cm="1">
        <f t="array" ref="O1855">_xlfn.IFS(Table1[[#This Row],[Duration]]&lt;90,"Short",Table1[[#This Row],[Duration]]&lt;180,"Medium",Table1[[#This Row],[Duration]]&lt;=240,"Long",TRUE,"Seasons")</f>
        <v>Medium</v>
      </c>
      <c r="P1855" s="3" t="s">
        <v>89</v>
      </c>
    </row>
    <row r="1856" spans="1:16" ht="56">
      <c r="A1856" s="2" t="s">
        <v>8243</v>
      </c>
      <c r="B1856" s="2" t="s">
        <v>0</v>
      </c>
      <c r="C1856" s="3" t="s">
        <v>8244</v>
      </c>
      <c r="D1856" s="3" t="s">
        <v>717</v>
      </c>
      <c r="E1856" s="3" t="s">
        <v>8245</v>
      </c>
      <c r="F1856" s="3" t="s">
        <v>8246</v>
      </c>
      <c r="G1856" s="7" t="s">
        <v>8247</v>
      </c>
      <c r="H1856" s="4">
        <v>2021</v>
      </c>
      <c r="I1856" s="2">
        <v>2017</v>
      </c>
      <c r="J1856" s="2">
        <f ca="1">YEAR(TODAY())-Table1[[#This Row],[Release_year]]</f>
        <v>9</v>
      </c>
      <c r="K1856" s="2" t="s">
        <v>29</v>
      </c>
      <c r="L1856" s="2" t="str">
        <f>_xlfn.XLOOKUP(Table1[[#This Row],[Rating]],Ratings!A$2:A$15,Ratings!B$2:B$15)</f>
        <v>Teen</v>
      </c>
      <c r="M1856" s="2" t="str">
        <f>_xlfn.XLOOKUP(Table1[[#This Row],[Rating Category]],Recommendation!A$2:A$6,Recommendation!B$2:B$6)</f>
        <v>Guidance</v>
      </c>
      <c r="N1856" s="2">
        <v>87</v>
      </c>
      <c r="O1856" s="2" t="str" cm="1">
        <f t="array" ref="O1856">_xlfn.IFS(Table1[[#This Row],[Duration]]&lt;90,"Short",Table1[[#This Row],[Duration]]&lt;180,"Medium",Table1[[#This Row],[Duration]]&lt;=240,"Long",TRUE,"Seasons")</f>
        <v>Short</v>
      </c>
      <c r="P1856" s="3" t="s">
        <v>63</v>
      </c>
    </row>
    <row r="1857" spans="1:16" ht="28">
      <c r="A1857" s="2" t="s">
        <v>8248</v>
      </c>
      <c r="B1857" s="2" t="s">
        <v>0</v>
      </c>
      <c r="C1857" s="3" t="s">
        <v>8249</v>
      </c>
      <c r="D1857" s="3" t="s">
        <v>8250</v>
      </c>
      <c r="E1857" s="3" t="s">
        <v>8251</v>
      </c>
      <c r="F1857" s="3" t="s">
        <v>1</v>
      </c>
      <c r="G1857" s="7" t="s">
        <v>8247</v>
      </c>
      <c r="H1857" s="4">
        <v>2021</v>
      </c>
      <c r="I1857" s="2">
        <v>2019</v>
      </c>
      <c r="J1857" s="2">
        <f ca="1">YEAR(TODAY())-Table1[[#This Row],[Release_year]]</f>
        <v>7</v>
      </c>
      <c r="K1857" s="2" t="s">
        <v>7</v>
      </c>
      <c r="L1857" s="2" t="str">
        <f>_xlfn.XLOOKUP(Table1[[#This Row],[Rating]],Ratings!A$2:A$15,Ratings!B$2:B$15)</f>
        <v>Adult</v>
      </c>
      <c r="M1857" s="2" t="str">
        <f>_xlfn.XLOOKUP(Table1[[#This Row],[Rating Category]],Recommendation!A$2:A$6,Recommendation!B$2:B$6)</f>
        <v>Restricted</v>
      </c>
      <c r="N1857" s="2">
        <v>98</v>
      </c>
      <c r="O1857" s="2" t="str" cm="1">
        <f t="array" ref="O1857">_xlfn.IFS(Table1[[#This Row],[Duration]]&lt;90,"Short",Table1[[#This Row],[Duration]]&lt;180,"Medium",Table1[[#This Row],[Duration]]&lt;=240,"Long",TRUE,"Seasons")</f>
        <v>Medium</v>
      </c>
      <c r="P1857" s="3" t="s">
        <v>617</v>
      </c>
    </row>
    <row r="1858" spans="1:16" ht="56">
      <c r="A1858" s="2" t="s">
        <v>8252</v>
      </c>
      <c r="B1858" s="2" t="s">
        <v>0</v>
      </c>
      <c r="C1858" s="3" t="s">
        <v>8253</v>
      </c>
      <c r="D1858" s="3" t="s">
        <v>2003</v>
      </c>
      <c r="E1858" s="3" t="s">
        <v>8254</v>
      </c>
      <c r="F1858" s="3" t="s">
        <v>53</v>
      </c>
      <c r="G1858" s="7" t="s">
        <v>8247</v>
      </c>
      <c r="H1858" s="4">
        <v>2021</v>
      </c>
      <c r="I1858" s="2">
        <v>2017</v>
      </c>
      <c r="J1858" s="2">
        <f ca="1">YEAR(TODAY())-Table1[[#This Row],[Release_year]]</f>
        <v>9</v>
      </c>
      <c r="K1858" s="2" t="s">
        <v>29</v>
      </c>
      <c r="L1858" s="2" t="str">
        <f>_xlfn.XLOOKUP(Table1[[#This Row],[Rating]],Ratings!A$2:A$15,Ratings!B$2:B$15)</f>
        <v>Teen</v>
      </c>
      <c r="M1858" s="2" t="str">
        <f>_xlfn.XLOOKUP(Table1[[#This Row],[Rating Category]],Recommendation!A$2:A$6,Recommendation!B$2:B$6)</f>
        <v>Guidance</v>
      </c>
      <c r="N1858" s="2">
        <v>95</v>
      </c>
      <c r="O1858" s="2" t="str" cm="1">
        <f t="array" ref="O1858">_xlfn.IFS(Table1[[#This Row],[Duration]]&lt;90,"Short",Table1[[#This Row],[Duration]]&lt;180,"Medium",Table1[[#This Row],[Duration]]&lt;=240,"Long",TRUE,"Seasons")</f>
        <v>Medium</v>
      </c>
      <c r="P1858" s="3" t="s">
        <v>63</v>
      </c>
    </row>
    <row r="1859" spans="1:16" ht="70">
      <c r="A1859" s="2" t="s">
        <v>8255</v>
      </c>
      <c r="B1859" s="2" t="s">
        <v>0</v>
      </c>
      <c r="C1859" s="3" t="s">
        <v>8256</v>
      </c>
      <c r="D1859" s="3" t="s">
        <v>8257</v>
      </c>
      <c r="E1859" s="3" t="s">
        <v>8258</v>
      </c>
      <c r="F1859" s="3" t="s">
        <v>248</v>
      </c>
      <c r="G1859" s="7" t="s">
        <v>8247</v>
      </c>
      <c r="H1859" s="4">
        <v>2021</v>
      </c>
      <c r="I1859" s="2">
        <v>2019</v>
      </c>
      <c r="J1859" s="2">
        <f ca="1">YEAR(TODAY())-Table1[[#This Row],[Release_year]]</f>
        <v>7</v>
      </c>
      <c r="K1859" s="2" t="s">
        <v>7</v>
      </c>
      <c r="L1859" s="2" t="str">
        <f>_xlfn.XLOOKUP(Table1[[#This Row],[Rating]],Ratings!A$2:A$15,Ratings!B$2:B$15)</f>
        <v>Adult</v>
      </c>
      <c r="M1859" s="2" t="str">
        <f>_xlfn.XLOOKUP(Table1[[#This Row],[Rating Category]],Recommendation!A$2:A$6,Recommendation!B$2:B$6)</f>
        <v>Restricted</v>
      </c>
      <c r="N1859" s="2">
        <v>100</v>
      </c>
      <c r="O1859" s="2" t="str" cm="1">
        <f t="array" ref="O1859">_xlfn.IFS(Table1[[#This Row],[Duration]]&lt;90,"Short",Table1[[#This Row],[Duration]]&lt;180,"Medium",Table1[[#This Row],[Duration]]&lt;=240,"Long",TRUE,"Seasons")</f>
        <v>Medium</v>
      </c>
      <c r="P1859" s="3" t="s">
        <v>192</v>
      </c>
    </row>
    <row r="1860" spans="1:16" ht="70">
      <c r="A1860" s="2" t="s">
        <v>8259</v>
      </c>
      <c r="B1860" s="2" t="s">
        <v>0</v>
      </c>
      <c r="C1860" s="3" t="s">
        <v>8260</v>
      </c>
      <c r="D1860" s="3" t="s">
        <v>8261</v>
      </c>
      <c r="E1860" s="3" t="s">
        <v>8262</v>
      </c>
      <c r="F1860" s="3" t="s">
        <v>132</v>
      </c>
      <c r="G1860" s="7" t="s">
        <v>8247</v>
      </c>
      <c r="H1860" s="4">
        <v>2021</v>
      </c>
      <c r="I1860" s="2">
        <v>2017</v>
      </c>
      <c r="J1860" s="2">
        <f ca="1">YEAR(TODAY())-Table1[[#This Row],[Release_year]]</f>
        <v>9</v>
      </c>
      <c r="K1860" s="2" t="s">
        <v>7</v>
      </c>
      <c r="L1860" s="2" t="str">
        <f>_xlfn.XLOOKUP(Table1[[#This Row],[Rating]],Ratings!A$2:A$15,Ratings!B$2:B$15)</f>
        <v>Adult</v>
      </c>
      <c r="M1860" s="2" t="str">
        <f>_xlfn.XLOOKUP(Table1[[#This Row],[Rating Category]],Recommendation!A$2:A$6,Recommendation!B$2:B$6)</f>
        <v>Restricted</v>
      </c>
      <c r="N1860" s="2">
        <v>101</v>
      </c>
      <c r="O1860" s="2" t="str" cm="1">
        <f t="array" ref="O1860">_xlfn.IFS(Table1[[#This Row],[Duration]]&lt;90,"Short",Table1[[#This Row],[Duration]]&lt;180,"Medium",Table1[[#This Row],[Duration]]&lt;=240,"Long",TRUE,"Seasons")</f>
        <v>Medium</v>
      </c>
      <c r="P1860" s="3" t="s">
        <v>90</v>
      </c>
    </row>
    <row r="1861" spans="1:16" ht="56">
      <c r="A1861" s="2" t="s">
        <v>8263</v>
      </c>
      <c r="B1861" s="2" t="s">
        <v>0</v>
      </c>
      <c r="C1861" s="3" t="s">
        <v>8264</v>
      </c>
      <c r="D1861" s="3" t="s">
        <v>8265</v>
      </c>
      <c r="E1861" s="3" t="s">
        <v>8266</v>
      </c>
      <c r="F1861" s="3" t="s">
        <v>1</v>
      </c>
      <c r="G1861" s="7" t="s">
        <v>8247</v>
      </c>
      <c r="H1861" s="4">
        <v>2021</v>
      </c>
      <c r="I1861" s="2">
        <v>2019</v>
      </c>
      <c r="J1861" s="2">
        <f ca="1">YEAR(TODAY())-Table1[[#This Row],[Release_year]]</f>
        <v>7</v>
      </c>
      <c r="K1861" s="2" t="s">
        <v>124</v>
      </c>
      <c r="L1861" s="2" t="str">
        <f>_xlfn.XLOOKUP(Table1[[#This Row],[Rating]],Ratings!A$2:A$15,Ratings!B$2:B$15)</f>
        <v>Adult</v>
      </c>
      <c r="M1861" s="2" t="str">
        <f>_xlfn.XLOOKUP(Table1[[#This Row],[Rating Category]],Recommendation!A$2:A$6,Recommendation!B$2:B$6)</f>
        <v>Restricted</v>
      </c>
      <c r="N1861" s="2">
        <v>96</v>
      </c>
      <c r="O1861" s="2" t="str" cm="1">
        <f t="array" ref="O1861">_xlfn.IFS(Table1[[#This Row],[Duration]]&lt;90,"Short",Table1[[#This Row],[Duration]]&lt;180,"Medium",Table1[[#This Row],[Duration]]&lt;=240,"Long",TRUE,"Seasons")</f>
        <v>Medium</v>
      </c>
      <c r="P1861" s="3" t="s">
        <v>36</v>
      </c>
    </row>
    <row r="1862" spans="1:16" ht="42">
      <c r="A1862" s="2" t="s">
        <v>8267</v>
      </c>
      <c r="B1862" s="2" t="s">
        <v>0</v>
      </c>
      <c r="C1862" s="3" t="s">
        <v>8268</v>
      </c>
      <c r="D1862" s="3" t="s">
        <v>4203</v>
      </c>
      <c r="E1862" s="3" t="s">
        <v>8269</v>
      </c>
      <c r="F1862" s="3" t="s">
        <v>132</v>
      </c>
      <c r="G1862" s="7" t="s">
        <v>8247</v>
      </c>
      <c r="H1862" s="4">
        <v>2021</v>
      </c>
      <c r="I1862" s="2">
        <v>2018</v>
      </c>
      <c r="J1862" s="2">
        <f ca="1">YEAR(TODAY())-Table1[[#This Row],[Release_year]]</f>
        <v>8</v>
      </c>
      <c r="K1862" s="2" t="s">
        <v>29</v>
      </c>
      <c r="L1862" s="2" t="str">
        <f>_xlfn.XLOOKUP(Table1[[#This Row],[Rating]],Ratings!A$2:A$15,Ratings!B$2:B$15)</f>
        <v>Teen</v>
      </c>
      <c r="M1862" s="2" t="str">
        <f>_xlfn.XLOOKUP(Table1[[#This Row],[Rating Category]],Recommendation!A$2:A$6,Recommendation!B$2:B$6)</f>
        <v>Guidance</v>
      </c>
      <c r="N1862" s="2">
        <v>99</v>
      </c>
      <c r="O1862" s="2" t="str" cm="1">
        <f t="array" ref="O1862">_xlfn.IFS(Table1[[#This Row],[Duration]]&lt;90,"Short",Table1[[#This Row],[Duration]]&lt;180,"Medium",Table1[[#This Row],[Duration]]&lt;=240,"Long",TRUE,"Seasons")</f>
        <v>Medium</v>
      </c>
      <c r="P1862" s="3" t="s">
        <v>43</v>
      </c>
    </row>
    <row r="1863" spans="1:16" ht="42">
      <c r="A1863" s="2" t="s">
        <v>8270</v>
      </c>
      <c r="B1863" s="2" t="s">
        <v>0</v>
      </c>
      <c r="C1863" s="3" t="s">
        <v>8271</v>
      </c>
      <c r="D1863" s="3" t="s">
        <v>8272</v>
      </c>
      <c r="E1863" s="3" t="s">
        <v>8273</v>
      </c>
      <c r="F1863" s="3" t="s">
        <v>13</v>
      </c>
      <c r="G1863" s="7" t="s">
        <v>8247</v>
      </c>
      <c r="H1863" s="4">
        <v>2021</v>
      </c>
      <c r="I1863" s="2">
        <v>2019</v>
      </c>
      <c r="J1863" s="2">
        <f ca="1">YEAR(TODAY())-Table1[[#This Row],[Release_year]]</f>
        <v>7</v>
      </c>
      <c r="K1863" s="2" t="s">
        <v>29</v>
      </c>
      <c r="L1863" s="2" t="str">
        <f>_xlfn.XLOOKUP(Table1[[#This Row],[Rating]],Ratings!A$2:A$15,Ratings!B$2:B$15)</f>
        <v>Teen</v>
      </c>
      <c r="M1863" s="2" t="str">
        <f>_xlfn.XLOOKUP(Table1[[#This Row],[Rating Category]],Recommendation!A$2:A$6,Recommendation!B$2:B$6)</f>
        <v>Guidance</v>
      </c>
      <c r="N1863" s="2">
        <v>112</v>
      </c>
      <c r="O1863" s="2" t="str" cm="1">
        <f t="array" ref="O1863">_xlfn.IFS(Table1[[#This Row],[Duration]]&lt;90,"Short",Table1[[#This Row],[Duration]]&lt;180,"Medium",Table1[[#This Row],[Duration]]&lt;=240,"Long",TRUE,"Seasons")</f>
        <v>Medium</v>
      </c>
      <c r="P1863" s="3" t="s">
        <v>192</v>
      </c>
    </row>
    <row r="1864" spans="1:16" ht="56">
      <c r="A1864" s="2" t="s">
        <v>8274</v>
      </c>
      <c r="B1864" s="2" t="s">
        <v>0</v>
      </c>
      <c r="C1864" s="3" t="s">
        <v>8275</v>
      </c>
      <c r="D1864" s="3" t="s">
        <v>8276</v>
      </c>
      <c r="E1864" s="3" t="s">
        <v>8277</v>
      </c>
      <c r="F1864" s="3" t="s">
        <v>1064</v>
      </c>
      <c r="G1864" s="7" t="s">
        <v>8247</v>
      </c>
      <c r="H1864" s="4">
        <v>2021</v>
      </c>
      <c r="I1864" s="2">
        <v>2017</v>
      </c>
      <c r="J1864" s="2">
        <f ca="1">YEAR(TODAY())-Table1[[#This Row],[Release_year]]</f>
        <v>9</v>
      </c>
      <c r="K1864" s="2" t="s">
        <v>29</v>
      </c>
      <c r="L1864" s="2" t="str">
        <f>_xlfn.XLOOKUP(Table1[[#This Row],[Rating]],Ratings!A$2:A$15,Ratings!B$2:B$15)</f>
        <v>Teen</v>
      </c>
      <c r="M1864" s="2" t="str">
        <f>_xlfn.XLOOKUP(Table1[[#This Row],[Rating Category]],Recommendation!A$2:A$6,Recommendation!B$2:B$6)</f>
        <v>Guidance</v>
      </c>
      <c r="N1864" s="2">
        <v>127</v>
      </c>
      <c r="O1864" s="2" t="str" cm="1">
        <f t="array" ref="O1864">_xlfn.IFS(Table1[[#This Row],[Duration]]&lt;90,"Short",Table1[[#This Row],[Duration]]&lt;180,"Medium",Table1[[#This Row],[Duration]]&lt;=240,"Long",TRUE,"Seasons")</f>
        <v>Medium</v>
      </c>
      <c r="P1864" s="3" t="s">
        <v>1262</v>
      </c>
    </row>
    <row r="1865" spans="1:16" ht="14">
      <c r="A1865" s="2" t="s">
        <v>8280</v>
      </c>
      <c r="B1865" s="2" t="s">
        <v>0</v>
      </c>
      <c r="C1865" s="3" t="s">
        <v>8281</v>
      </c>
      <c r="D1865" s="3" t="s">
        <v>1091</v>
      </c>
      <c r="E1865" s="3" t="s">
        <v>8282</v>
      </c>
      <c r="F1865" s="3" t="s">
        <v>235</v>
      </c>
      <c r="G1865" s="7" t="s">
        <v>8278</v>
      </c>
      <c r="H1865" s="4">
        <v>2021</v>
      </c>
      <c r="I1865" s="2">
        <v>2019</v>
      </c>
      <c r="J1865" s="2">
        <f ca="1">YEAR(TODAY())-Table1[[#This Row],[Release_year]]</f>
        <v>7</v>
      </c>
      <c r="K1865" s="2" t="s">
        <v>7</v>
      </c>
      <c r="L1865" s="2" t="str">
        <f>_xlfn.XLOOKUP(Table1[[#This Row],[Rating]],Ratings!A$2:A$15,Ratings!B$2:B$15)</f>
        <v>Adult</v>
      </c>
      <c r="M1865" s="2" t="str">
        <f>_xlfn.XLOOKUP(Table1[[#This Row],[Rating Category]],Recommendation!A$2:A$6,Recommendation!B$2:B$6)</f>
        <v>Restricted</v>
      </c>
      <c r="N1865" s="2">
        <v>63</v>
      </c>
      <c r="O1865" s="2" t="str" cm="1">
        <f t="array" ref="O1865">_xlfn.IFS(Table1[[#This Row],[Duration]]&lt;90,"Short",Table1[[#This Row],[Duration]]&lt;180,"Medium",Table1[[#This Row],[Duration]]&lt;=240,"Long",TRUE,"Seasons")</f>
        <v>Short</v>
      </c>
      <c r="P1865" s="3" t="s">
        <v>683</v>
      </c>
    </row>
    <row r="1866" spans="1:16" ht="42">
      <c r="A1866" s="2" t="s">
        <v>8283</v>
      </c>
      <c r="B1866" s="2" t="s">
        <v>0</v>
      </c>
      <c r="C1866" s="3" t="s">
        <v>8284</v>
      </c>
      <c r="D1866" s="3" t="s">
        <v>8250</v>
      </c>
      <c r="E1866" s="3" t="s">
        <v>8285</v>
      </c>
      <c r="F1866" s="3" t="s">
        <v>225</v>
      </c>
      <c r="G1866" s="7" t="s">
        <v>8278</v>
      </c>
      <c r="H1866" s="4">
        <v>2021</v>
      </c>
      <c r="I1866" s="2">
        <v>2015</v>
      </c>
      <c r="J1866" s="2">
        <f ca="1">YEAR(TODAY())-Table1[[#This Row],[Release_year]]</f>
        <v>11</v>
      </c>
      <c r="K1866" s="2" t="s">
        <v>124</v>
      </c>
      <c r="L1866" s="2" t="str">
        <f>_xlfn.XLOOKUP(Table1[[#This Row],[Rating]],Ratings!A$2:A$15,Ratings!B$2:B$15)</f>
        <v>Adult</v>
      </c>
      <c r="M1866" s="2" t="str">
        <f>_xlfn.XLOOKUP(Table1[[#This Row],[Rating Category]],Recommendation!A$2:A$6,Recommendation!B$2:B$6)</f>
        <v>Restricted</v>
      </c>
      <c r="N1866" s="2">
        <v>97</v>
      </c>
      <c r="O1866" s="2" t="str" cm="1">
        <f t="array" ref="O1866">_xlfn.IFS(Table1[[#This Row],[Duration]]&lt;90,"Short",Table1[[#This Row],[Duration]]&lt;180,"Medium",Table1[[#This Row],[Duration]]&lt;=240,"Long",TRUE,"Seasons")</f>
        <v>Medium</v>
      </c>
      <c r="P1866" s="3" t="s">
        <v>617</v>
      </c>
    </row>
    <row r="1867" spans="1:16" ht="70">
      <c r="A1867" s="2" t="s">
        <v>8286</v>
      </c>
      <c r="B1867" s="2" t="s">
        <v>0</v>
      </c>
      <c r="C1867" s="3" t="s">
        <v>8287</v>
      </c>
      <c r="D1867" s="3" t="s">
        <v>8288</v>
      </c>
      <c r="E1867" s="3" t="s">
        <v>8289</v>
      </c>
      <c r="F1867" s="3" t="s">
        <v>1</v>
      </c>
      <c r="G1867" s="7" t="s">
        <v>8278</v>
      </c>
      <c r="H1867" s="4">
        <v>2021</v>
      </c>
      <c r="I1867" s="2">
        <v>2018</v>
      </c>
      <c r="J1867" s="2">
        <f ca="1">YEAR(TODAY())-Table1[[#This Row],[Release_year]]</f>
        <v>8</v>
      </c>
      <c r="K1867" s="2" t="s">
        <v>7</v>
      </c>
      <c r="L1867" s="2" t="str">
        <f>_xlfn.XLOOKUP(Table1[[#This Row],[Rating]],Ratings!A$2:A$15,Ratings!B$2:B$15)</f>
        <v>Adult</v>
      </c>
      <c r="M1867" s="2" t="str">
        <f>_xlfn.XLOOKUP(Table1[[#This Row],[Rating Category]],Recommendation!A$2:A$6,Recommendation!B$2:B$6)</f>
        <v>Restricted</v>
      </c>
      <c r="N1867" s="2">
        <v>86</v>
      </c>
      <c r="O1867" s="2" t="str" cm="1">
        <f t="array" ref="O1867">_xlfn.IFS(Table1[[#This Row],[Duration]]&lt;90,"Short",Table1[[#This Row],[Duration]]&lt;180,"Medium",Table1[[#This Row],[Duration]]&lt;=240,"Long",TRUE,"Seasons")</f>
        <v>Short</v>
      </c>
      <c r="P1867" s="3" t="s">
        <v>208</v>
      </c>
    </row>
    <row r="1868" spans="1:16" ht="56">
      <c r="A1868" s="2" t="s">
        <v>8290</v>
      </c>
      <c r="B1868" s="2" t="s">
        <v>4</v>
      </c>
      <c r="C1868" s="3" t="s">
        <v>8291</v>
      </c>
      <c r="D1868" s="3" t="s">
        <v>8292</v>
      </c>
      <c r="E1868" s="3" t="s">
        <v>8293</v>
      </c>
      <c r="F1868" s="3" t="s">
        <v>53</v>
      </c>
      <c r="G1868" s="7" t="s">
        <v>8294</v>
      </c>
      <c r="H1868" s="4">
        <v>2021</v>
      </c>
      <c r="I1868" s="2">
        <v>2014</v>
      </c>
      <c r="J1868" s="2">
        <f ca="1">YEAR(TODAY())-Table1[[#This Row],[Release_year]]</f>
        <v>12</v>
      </c>
      <c r="K1868" s="2" t="s">
        <v>7</v>
      </c>
      <c r="L1868" s="2" t="str">
        <f>_xlfn.XLOOKUP(Table1[[#This Row],[Rating]],Ratings!A$2:A$15,Ratings!B$2:B$15)</f>
        <v>Adult</v>
      </c>
      <c r="M1868" s="2" t="str">
        <f>_xlfn.XLOOKUP(Table1[[#This Row],[Rating Category]],Recommendation!A$2:A$6,Recommendation!B$2:B$6)</f>
        <v>Restricted</v>
      </c>
      <c r="N1868" s="2" t="s">
        <v>11</v>
      </c>
      <c r="O1868" s="2" t="str" cm="1">
        <f t="array" ref="O1868">_xlfn.IFS(Table1[[#This Row],[Duration]]&lt;90,"Short",Table1[[#This Row],[Duration]]&lt;180,"Medium",Table1[[#This Row],[Duration]]&lt;=240,"Long",TRUE,"Seasons")</f>
        <v>Seasons</v>
      </c>
      <c r="P1868" s="3" t="s">
        <v>532</v>
      </c>
    </row>
    <row r="1869" spans="1:16" ht="28">
      <c r="A1869" s="2" t="s">
        <v>8295</v>
      </c>
      <c r="B1869" s="2" t="s">
        <v>0</v>
      </c>
      <c r="C1869" s="3" t="s">
        <v>8296</v>
      </c>
      <c r="D1869" s="3" t="s">
        <v>8297</v>
      </c>
      <c r="E1869" s="3" t="s">
        <v>8298</v>
      </c>
      <c r="F1869" s="3" t="s">
        <v>404</v>
      </c>
      <c r="G1869" s="7" t="s">
        <v>8299</v>
      </c>
      <c r="H1869" s="4">
        <v>2021</v>
      </c>
      <c r="I1869" s="2">
        <v>2019</v>
      </c>
      <c r="J1869" s="2">
        <f ca="1">YEAR(TODAY())-Table1[[#This Row],[Release_year]]</f>
        <v>7</v>
      </c>
      <c r="K1869" s="2" t="s">
        <v>29</v>
      </c>
      <c r="L1869" s="2" t="str">
        <f>_xlfn.XLOOKUP(Table1[[#This Row],[Rating]],Ratings!A$2:A$15,Ratings!B$2:B$15)</f>
        <v>Teen</v>
      </c>
      <c r="M1869" s="2" t="str">
        <f>_xlfn.XLOOKUP(Table1[[#This Row],[Rating Category]],Recommendation!A$2:A$6,Recommendation!B$2:B$6)</f>
        <v>Guidance</v>
      </c>
      <c r="N1869" s="2">
        <v>62</v>
      </c>
      <c r="O1869" s="2" t="str" cm="1">
        <f t="array" ref="O1869">_xlfn.IFS(Table1[[#This Row],[Duration]]&lt;90,"Short",Table1[[#This Row],[Duration]]&lt;180,"Medium",Table1[[#This Row],[Duration]]&lt;=240,"Long",TRUE,"Seasons")</f>
        <v>Short</v>
      </c>
      <c r="P1869" s="3" t="s">
        <v>683</v>
      </c>
    </row>
    <row r="1870" spans="1:16" ht="42">
      <c r="A1870" s="2" t="s">
        <v>8300</v>
      </c>
      <c r="B1870" s="2" t="s">
        <v>0</v>
      </c>
      <c r="C1870" s="3" t="s">
        <v>8301</v>
      </c>
      <c r="D1870" s="3" t="s">
        <v>8302</v>
      </c>
      <c r="E1870" s="3" t="s">
        <v>8303</v>
      </c>
      <c r="F1870" s="3" t="s">
        <v>215</v>
      </c>
      <c r="G1870" s="7" t="s">
        <v>8304</v>
      </c>
      <c r="H1870" s="4">
        <v>2021</v>
      </c>
      <c r="I1870" s="2">
        <v>2019</v>
      </c>
      <c r="J1870" s="2">
        <f ca="1">YEAR(TODAY())-Table1[[#This Row],[Release_year]]</f>
        <v>7</v>
      </c>
      <c r="K1870" s="2" t="s">
        <v>7</v>
      </c>
      <c r="L1870" s="2" t="str">
        <f>_xlfn.XLOOKUP(Table1[[#This Row],[Rating]],Ratings!A$2:A$15,Ratings!B$2:B$15)</f>
        <v>Adult</v>
      </c>
      <c r="M1870" s="2" t="str">
        <f>_xlfn.XLOOKUP(Table1[[#This Row],[Rating Category]],Recommendation!A$2:A$6,Recommendation!B$2:B$6)</f>
        <v>Restricted</v>
      </c>
      <c r="N1870" s="2">
        <v>96</v>
      </c>
      <c r="O1870" s="2" t="str" cm="1">
        <f t="array" ref="O1870">_xlfn.IFS(Table1[[#This Row],[Duration]]&lt;90,"Short",Table1[[#This Row],[Duration]]&lt;180,"Medium",Table1[[#This Row],[Duration]]&lt;=240,"Long",TRUE,"Seasons")</f>
        <v>Medium</v>
      </c>
      <c r="P1870" s="3" t="s">
        <v>43</v>
      </c>
    </row>
    <row r="1871" spans="1:16" ht="56">
      <c r="A1871" s="2" t="s">
        <v>8305</v>
      </c>
      <c r="B1871" s="2" t="s">
        <v>0</v>
      </c>
      <c r="C1871" s="3" t="s">
        <v>8306</v>
      </c>
      <c r="D1871" s="3" t="s">
        <v>2195</v>
      </c>
      <c r="E1871" s="3" t="s">
        <v>8307</v>
      </c>
      <c r="F1871" s="3" t="s">
        <v>53</v>
      </c>
      <c r="G1871" s="7" t="s">
        <v>8308</v>
      </c>
      <c r="H1871" s="4">
        <v>2021</v>
      </c>
      <c r="I1871" s="2">
        <v>2017</v>
      </c>
      <c r="J1871" s="2">
        <f ca="1">YEAR(TODAY())-Table1[[#This Row],[Release_year]]</f>
        <v>9</v>
      </c>
      <c r="K1871" s="2" t="s">
        <v>7</v>
      </c>
      <c r="L1871" s="2" t="str">
        <f>_xlfn.XLOOKUP(Table1[[#This Row],[Rating]],Ratings!A$2:A$15,Ratings!B$2:B$15)</f>
        <v>Adult</v>
      </c>
      <c r="M1871" s="2" t="str">
        <f>_xlfn.XLOOKUP(Table1[[#This Row],[Rating Category]],Recommendation!A$2:A$6,Recommendation!B$2:B$6)</f>
        <v>Restricted</v>
      </c>
      <c r="N1871" s="2">
        <v>104</v>
      </c>
      <c r="O1871" s="2" t="str" cm="1">
        <f t="array" ref="O1871">_xlfn.IFS(Table1[[#This Row],[Duration]]&lt;90,"Short",Table1[[#This Row],[Duration]]&lt;180,"Medium",Table1[[#This Row],[Duration]]&lt;=240,"Long",TRUE,"Seasons")</f>
        <v>Medium</v>
      </c>
      <c r="P1871" s="3" t="s">
        <v>63</v>
      </c>
    </row>
    <row r="1872" spans="1:16" ht="14">
      <c r="A1872" s="2" t="s">
        <v>8309</v>
      </c>
      <c r="B1872" s="2" t="s">
        <v>0</v>
      </c>
      <c r="C1872" s="3" t="s">
        <v>8310</v>
      </c>
      <c r="D1872" s="3" t="s">
        <v>8311</v>
      </c>
      <c r="E1872" s="3" t="s">
        <v>8312</v>
      </c>
      <c r="F1872" s="3" t="s">
        <v>1</v>
      </c>
      <c r="G1872" s="7" t="s">
        <v>8308</v>
      </c>
      <c r="H1872" s="4">
        <v>2021</v>
      </c>
      <c r="I1872" s="2">
        <v>2019</v>
      </c>
      <c r="J1872" s="2">
        <f ca="1">YEAR(TODAY())-Table1[[#This Row],[Release_year]]</f>
        <v>7</v>
      </c>
      <c r="K1872" s="2" t="s">
        <v>7</v>
      </c>
      <c r="L1872" s="2" t="str">
        <f>_xlfn.XLOOKUP(Table1[[#This Row],[Rating]],Ratings!A$2:A$15,Ratings!B$2:B$15)</f>
        <v>Adult</v>
      </c>
      <c r="M1872" s="2" t="str">
        <f>_xlfn.XLOOKUP(Table1[[#This Row],[Rating Category]],Recommendation!A$2:A$6,Recommendation!B$2:B$6)</f>
        <v>Restricted</v>
      </c>
      <c r="N1872" s="2">
        <v>123</v>
      </c>
      <c r="O1872" s="2" t="str" cm="1">
        <f t="array" ref="O1872">_xlfn.IFS(Table1[[#This Row],[Duration]]&lt;90,"Short",Table1[[#This Row],[Duration]]&lt;180,"Medium",Table1[[#This Row],[Duration]]&lt;=240,"Long",TRUE,"Seasons")</f>
        <v>Medium</v>
      </c>
      <c r="P1872" s="3" t="s">
        <v>131</v>
      </c>
    </row>
    <row r="1873" spans="1:16" ht="42">
      <c r="A1873" s="2" t="s">
        <v>8313</v>
      </c>
      <c r="B1873" s="2" t="s">
        <v>0</v>
      </c>
      <c r="C1873" s="3" t="s">
        <v>8314</v>
      </c>
      <c r="D1873" s="3" t="s">
        <v>600</v>
      </c>
      <c r="E1873" s="3" t="s">
        <v>8315</v>
      </c>
      <c r="F1873" s="3" t="s">
        <v>1</v>
      </c>
      <c r="G1873" s="7" t="s">
        <v>8308</v>
      </c>
      <c r="H1873" s="4">
        <v>2021</v>
      </c>
      <c r="I1873" s="2">
        <v>2019</v>
      </c>
      <c r="J1873" s="2">
        <f ca="1">YEAR(TODAY())-Table1[[#This Row],[Release_year]]</f>
        <v>7</v>
      </c>
      <c r="K1873" s="2" t="s">
        <v>7</v>
      </c>
      <c r="L1873" s="2" t="str">
        <f>_xlfn.XLOOKUP(Table1[[#This Row],[Rating]],Ratings!A$2:A$15,Ratings!B$2:B$15)</f>
        <v>Adult</v>
      </c>
      <c r="M1873" s="2" t="str">
        <f>_xlfn.XLOOKUP(Table1[[#This Row],[Rating Category]],Recommendation!A$2:A$6,Recommendation!B$2:B$6)</f>
        <v>Restricted</v>
      </c>
      <c r="N1873" s="2">
        <v>100</v>
      </c>
      <c r="O1873" s="2" t="str" cm="1">
        <f t="array" ref="O1873">_xlfn.IFS(Table1[[#This Row],[Duration]]&lt;90,"Short",Table1[[#This Row],[Duration]]&lt;180,"Medium",Table1[[#This Row],[Duration]]&lt;=240,"Long",TRUE,"Seasons")</f>
        <v>Medium</v>
      </c>
      <c r="P1873" s="3" t="s">
        <v>51</v>
      </c>
    </row>
    <row r="1874" spans="1:16" ht="56">
      <c r="A1874" s="2" t="s">
        <v>8316</v>
      </c>
      <c r="B1874" s="2" t="s">
        <v>0</v>
      </c>
      <c r="C1874" s="3" t="s">
        <v>8317</v>
      </c>
      <c r="D1874" s="3" t="s">
        <v>8318</v>
      </c>
      <c r="E1874" s="3" t="s">
        <v>8319</v>
      </c>
      <c r="F1874" s="3" t="s">
        <v>132</v>
      </c>
      <c r="G1874" s="7" t="s">
        <v>8308</v>
      </c>
      <c r="H1874" s="4">
        <v>2021</v>
      </c>
      <c r="I1874" s="2">
        <v>2019</v>
      </c>
      <c r="J1874" s="2">
        <f ca="1">YEAR(TODAY())-Table1[[#This Row],[Release_year]]</f>
        <v>7</v>
      </c>
      <c r="K1874" s="2" t="s">
        <v>29</v>
      </c>
      <c r="L1874" s="2" t="str">
        <f>_xlfn.XLOOKUP(Table1[[#This Row],[Rating]],Ratings!A$2:A$15,Ratings!B$2:B$15)</f>
        <v>Teen</v>
      </c>
      <c r="M1874" s="2" t="str">
        <f>_xlfn.XLOOKUP(Table1[[#This Row],[Rating Category]],Recommendation!A$2:A$6,Recommendation!B$2:B$6)</f>
        <v>Guidance</v>
      </c>
      <c r="N1874" s="2">
        <v>99</v>
      </c>
      <c r="O1874" s="2" t="str" cm="1">
        <f t="array" ref="O1874">_xlfn.IFS(Table1[[#This Row],[Duration]]&lt;90,"Short",Table1[[#This Row],[Duration]]&lt;180,"Medium",Table1[[#This Row],[Duration]]&lt;=240,"Long",TRUE,"Seasons")</f>
        <v>Medium</v>
      </c>
      <c r="P1874" s="3" t="s">
        <v>43</v>
      </c>
    </row>
    <row r="1875" spans="1:16" ht="56">
      <c r="A1875" s="2" t="s">
        <v>8320</v>
      </c>
      <c r="B1875" s="2" t="s">
        <v>0</v>
      </c>
      <c r="C1875" s="3" t="s">
        <v>8321</v>
      </c>
      <c r="D1875" s="3" t="s">
        <v>6337</v>
      </c>
      <c r="E1875" s="3" t="s">
        <v>6338</v>
      </c>
      <c r="F1875" s="3" t="s">
        <v>139</v>
      </c>
      <c r="G1875" s="7" t="s">
        <v>8308</v>
      </c>
      <c r="H1875" s="4">
        <v>2021</v>
      </c>
      <c r="I1875" s="2">
        <v>2019</v>
      </c>
      <c r="J1875" s="2">
        <f ca="1">YEAR(TODAY())-Table1[[#This Row],[Release_year]]</f>
        <v>7</v>
      </c>
      <c r="K1875" s="2" t="s">
        <v>7</v>
      </c>
      <c r="L1875" s="2" t="str">
        <f>_xlfn.XLOOKUP(Table1[[#This Row],[Rating]],Ratings!A$2:A$15,Ratings!B$2:B$15)</f>
        <v>Adult</v>
      </c>
      <c r="M1875" s="2" t="str">
        <f>_xlfn.XLOOKUP(Table1[[#This Row],[Rating Category]],Recommendation!A$2:A$6,Recommendation!B$2:B$6)</f>
        <v>Restricted</v>
      </c>
      <c r="N1875" s="2">
        <v>151</v>
      </c>
      <c r="O1875" s="2" t="str" cm="1">
        <f t="array" ref="O1875">_xlfn.IFS(Table1[[#This Row],[Duration]]&lt;90,"Short",Table1[[#This Row],[Duration]]&lt;180,"Medium",Table1[[#This Row],[Duration]]&lt;=240,"Long",TRUE,"Seasons")</f>
        <v>Medium</v>
      </c>
      <c r="P1875" s="3" t="s">
        <v>89</v>
      </c>
    </row>
    <row r="1876" spans="1:16" ht="42">
      <c r="A1876" s="2" t="s">
        <v>8322</v>
      </c>
      <c r="B1876" s="2" t="s">
        <v>0</v>
      </c>
      <c r="C1876" s="3" t="s">
        <v>8323</v>
      </c>
      <c r="D1876" s="3" t="s">
        <v>8324</v>
      </c>
      <c r="E1876" s="3" t="s">
        <v>8325</v>
      </c>
      <c r="F1876" s="3" t="s">
        <v>8326</v>
      </c>
      <c r="G1876" s="7" t="s">
        <v>8308</v>
      </c>
      <c r="H1876" s="4">
        <v>2021</v>
      </c>
      <c r="I1876" s="2">
        <v>2019</v>
      </c>
      <c r="J1876" s="2">
        <f ca="1">YEAR(TODAY())-Table1[[#This Row],[Release_year]]</f>
        <v>7</v>
      </c>
      <c r="K1876" s="2" t="s">
        <v>7</v>
      </c>
      <c r="L1876" s="2" t="str">
        <f>_xlfn.XLOOKUP(Table1[[#This Row],[Rating]],Ratings!A$2:A$15,Ratings!B$2:B$15)</f>
        <v>Adult</v>
      </c>
      <c r="M1876" s="2" t="str">
        <f>_xlfn.XLOOKUP(Table1[[#This Row],[Rating Category]],Recommendation!A$2:A$6,Recommendation!B$2:B$6)</f>
        <v>Restricted</v>
      </c>
      <c r="N1876" s="2">
        <v>102</v>
      </c>
      <c r="O1876" s="2" t="str" cm="1">
        <f t="array" ref="O1876">_xlfn.IFS(Table1[[#This Row],[Duration]]&lt;90,"Short",Table1[[#This Row],[Duration]]&lt;180,"Medium",Table1[[#This Row],[Duration]]&lt;=240,"Long",TRUE,"Seasons")</f>
        <v>Medium</v>
      </c>
      <c r="P1876" s="3" t="s">
        <v>583</v>
      </c>
    </row>
    <row r="1877" spans="1:16" ht="56">
      <c r="A1877" s="2" t="s">
        <v>8327</v>
      </c>
      <c r="B1877" s="2" t="s">
        <v>0</v>
      </c>
      <c r="C1877" s="3" t="s">
        <v>8328</v>
      </c>
      <c r="D1877" s="3" t="s">
        <v>8329</v>
      </c>
      <c r="E1877" s="3" t="s">
        <v>8330</v>
      </c>
      <c r="F1877" s="3" t="s">
        <v>1</v>
      </c>
      <c r="G1877" s="7" t="s">
        <v>8331</v>
      </c>
      <c r="H1877" s="4">
        <v>2021</v>
      </c>
      <c r="I1877" s="2">
        <v>2019</v>
      </c>
      <c r="J1877" s="2">
        <f ca="1">YEAR(TODAY())-Table1[[#This Row],[Release_year]]</f>
        <v>7</v>
      </c>
      <c r="K1877" s="2" t="s">
        <v>2</v>
      </c>
      <c r="L1877" s="2" t="str">
        <f>_xlfn.XLOOKUP(Table1[[#This Row],[Rating]],Ratings!A$2:A$15,Ratings!B$2:B$15)</f>
        <v>Teen</v>
      </c>
      <c r="M1877" s="2" t="str">
        <f>_xlfn.XLOOKUP(Table1[[#This Row],[Rating Category]],Recommendation!A$2:A$6,Recommendation!B$2:B$6)</f>
        <v>Guidance</v>
      </c>
      <c r="N1877" s="2">
        <v>106</v>
      </c>
      <c r="O1877" s="2" t="str" cm="1">
        <f t="array" ref="O1877">_xlfn.IFS(Table1[[#This Row],[Duration]]&lt;90,"Short",Table1[[#This Row],[Duration]]&lt;180,"Medium",Table1[[#This Row],[Duration]]&lt;=240,"Long",TRUE,"Seasons")</f>
        <v>Medium</v>
      </c>
      <c r="P1877" s="3" t="s">
        <v>264</v>
      </c>
    </row>
    <row r="1878" spans="1:16" ht="42">
      <c r="A1878" s="2" t="s">
        <v>8332</v>
      </c>
      <c r="B1878" s="2" t="s">
        <v>0</v>
      </c>
      <c r="C1878" s="3" t="s">
        <v>8333</v>
      </c>
      <c r="D1878" s="3" t="s">
        <v>8334</v>
      </c>
      <c r="E1878" s="3" t="s">
        <v>8335</v>
      </c>
      <c r="F1878" s="3" t="s">
        <v>1</v>
      </c>
      <c r="G1878" s="7" t="s">
        <v>8331</v>
      </c>
      <c r="H1878" s="4">
        <v>2021</v>
      </c>
      <c r="I1878" s="2">
        <v>2019</v>
      </c>
      <c r="J1878" s="2">
        <f ca="1">YEAR(TODAY())-Table1[[#This Row],[Release_year]]</f>
        <v>7</v>
      </c>
      <c r="K1878" s="2" t="s">
        <v>29</v>
      </c>
      <c r="L1878" s="2" t="str">
        <f>_xlfn.XLOOKUP(Table1[[#This Row],[Rating]],Ratings!A$2:A$15,Ratings!B$2:B$15)</f>
        <v>Teen</v>
      </c>
      <c r="M1878" s="2" t="str">
        <f>_xlfn.XLOOKUP(Table1[[#This Row],[Rating Category]],Recommendation!A$2:A$6,Recommendation!B$2:B$6)</f>
        <v>Guidance</v>
      </c>
      <c r="N1878" s="2">
        <v>87</v>
      </c>
      <c r="O1878" s="2" t="str" cm="1">
        <f t="array" ref="O1878">_xlfn.IFS(Table1[[#This Row],[Duration]]&lt;90,"Short",Table1[[#This Row],[Duration]]&lt;180,"Medium",Table1[[#This Row],[Duration]]&lt;=240,"Long",TRUE,"Seasons")</f>
        <v>Short</v>
      </c>
      <c r="P1878" s="3" t="s">
        <v>131</v>
      </c>
    </row>
    <row r="1879" spans="1:16" ht="14">
      <c r="A1879" s="2" t="s">
        <v>8336</v>
      </c>
      <c r="B1879" s="2" t="s">
        <v>0</v>
      </c>
      <c r="C1879" s="3" t="s">
        <v>8337</v>
      </c>
      <c r="D1879" s="3" t="s">
        <v>6486</v>
      </c>
      <c r="E1879" s="3" t="s">
        <v>8338</v>
      </c>
      <c r="F1879" s="3" t="s">
        <v>1</v>
      </c>
      <c r="G1879" s="7" t="s">
        <v>8339</v>
      </c>
      <c r="H1879" s="4">
        <v>2021</v>
      </c>
      <c r="I1879" s="2">
        <v>2019</v>
      </c>
      <c r="J1879" s="2">
        <f ca="1">YEAR(TODAY())-Table1[[#This Row],[Release_year]]</f>
        <v>7</v>
      </c>
      <c r="K1879" s="2" t="s">
        <v>7</v>
      </c>
      <c r="L1879" s="2" t="str">
        <f>_xlfn.XLOOKUP(Table1[[#This Row],[Rating]],Ratings!A$2:A$15,Ratings!B$2:B$15)</f>
        <v>Adult</v>
      </c>
      <c r="M1879" s="2" t="str">
        <f>_xlfn.XLOOKUP(Table1[[#This Row],[Rating Category]],Recommendation!A$2:A$6,Recommendation!B$2:B$6)</f>
        <v>Restricted</v>
      </c>
      <c r="N1879" s="2">
        <v>70</v>
      </c>
      <c r="O1879" s="2" t="str" cm="1">
        <f t="array" ref="O1879">_xlfn.IFS(Table1[[#This Row],[Duration]]&lt;90,"Short",Table1[[#This Row],[Duration]]&lt;180,"Medium",Table1[[#This Row],[Duration]]&lt;=240,"Long",TRUE,"Seasons")</f>
        <v>Short</v>
      </c>
      <c r="P1879" s="3" t="s">
        <v>683</v>
      </c>
    </row>
    <row r="1880" spans="1:16" ht="56">
      <c r="A1880" s="2" t="s">
        <v>8340</v>
      </c>
      <c r="B1880" s="2" t="s">
        <v>0</v>
      </c>
      <c r="C1880" s="3" t="s">
        <v>8341</v>
      </c>
      <c r="D1880" s="3" t="s">
        <v>3516</v>
      </c>
      <c r="E1880" s="3" t="s">
        <v>8342</v>
      </c>
      <c r="F1880" s="3" t="s">
        <v>1064</v>
      </c>
      <c r="G1880" s="7" t="s">
        <v>8343</v>
      </c>
      <c r="H1880" s="4">
        <v>2021</v>
      </c>
      <c r="I1880" s="2">
        <v>2018</v>
      </c>
      <c r="J1880" s="2">
        <f ca="1">YEAR(TODAY())-Table1[[#This Row],[Release_year]]</f>
        <v>8</v>
      </c>
      <c r="K1880" s="2" t="s">
        <v>29</v>
      </c>
      <c r="L1880" s="2" t="str">
        <f>_xlfn.XLOOKUP(Table1[[#This Row],[Rating]],Ratings!A$2:A$15,Ratings!B$2:B$15)</f>
        <v>Teen</v>
      </c>
      <c r="M1880" s="2" t="str">
        <f>_xlfn.XLOOKUP(Table1[[#This Row],[Rating Category]],Recommendation!A$2:A$6,Recommendation!B$2:B$6)</f>
        <v>Guidance</v>
      </c>
      <c r="N1880" s="2">
        <v>101</v>
      </c>
      <c r="O1880" s="2" t="str" cm="1">
        <f t="array" ref="O1880">_xlfn.IFS(Table1[[#This Row],[Duration]]&lt;90,"Short",Table1[[#This Row],[Duration]]&lt;180,"Medium",Table1[[#This Row],[Duration]]&lt;=240,"Long",TRUE,"Seasons")</f>
        <v>Medium</v>
      </c>
      <c r="P1880" s="3" t="s">
        <v>218</v>
      </c>
    </row>
    <row r="1881" spans="1:16" ht="70">
      <c r="A1881" s="2" t="s">
        <v>8345</v>
      </c>
      <c r="B1881" s="2" t="s">
        <v>0</v>
      </c>
      <c r="C1881" s="3" t="s">
        <v>8346</v>
      </c>
      <c r="D1881" s="3" t="s">
        <v>8347</v>
      </c>
      <c r="E1881" s="3" t="s">
        <v>8348</v>
      </c>
      <c r="F1881" s="3" t="s">
        <v>13</v>
      </c>
      <c r="G1881" s="7" t="s">
        <v>8344</v>
      </c>
      <c r="H1881" s="4">
        <v>2021</v>
      </c>
      <c r="I1881" s="2">
        <v>2019</v>
      </c>
      <c r="J1881" s="2">
        <f ca="1">YEAR(TODAY())-Table1[[#This Row],[Release_year]]</f>
        <v>7</v>
      </c>
      <c r="K1881" s="2" t="s">
        <v>7</v>
      </c>
      <c r="L1881" s="2" t="str">
        <f>_xlfn.XLOOKUP(Table1[[#This Row],[Rating]],Ratings!A$2:A$15,Ratings!B$2:B$15)</f>
        <v>Adult</v>
      </c>
      <c r="M1881" s="2" t="str">
        <f>_xlfn.XLOOKUP(Table1[[#This Row],[Rating Category]],Recommendation!A$2:A$6,Recommendation!B$2:B$6)</f>
        <v>Restricted</v>
      </c>
      <c r="N1881" s="2">
        <v>109</v>
      </c>
      <c r="O1881" s="2" t="str" cm="1">
        <f t="array" ref="O1881">_xlfn.IFS(Table1[[#This Row],[Duration]]&lt;90,"Short",Table1[[#This Row],[Duration]]&lt;180,"Medium",Table1[[#This Row],[Duration]]&lt;=240,"Long",TRUE,"Seasons")</f>
        <v>Medium</v>
      </c>
      <c r="P1881" s="3" t="s">
        <v>23</v>
      </c>
    </row>
    <row r="1882" spans="1:16" ht="56">
      <c r="A1882" s="2" t="s">
        <v>8350</v>
      </c>
      <c r="B1882" s="2" t="s">
        <v>0</v>
      </c>
      <c r="C1882" s="3" t="s">
        <v>8351</v>
      </c>
      <c r="D1882" s="3" t="s">
        <v>8352</v>
      </c>
      <c r="E1882" s="3" t="s">
        <v>8353</v>
      </c>
      <c r="F1882" s="3" t="s">
        <v>53</v>
      </c>
      <c r="G1882" s="7" t="s">
        <v>8349</v>
      </c>
      <c r="H1882" s="4">
        <v>2021</v>
      </c>
      <c r="I1882" s="2">
        <v>2019</v>
      </c>
      <c r="J1882" s="2">
        <f ca="1">YEAR(TODAY())-Table1[[#This Row],[Release_year]]</f>
        <v>7</v>
      </c>
      <c r="K1882" s="2" t="s">
        <v>7</v>
      </c>
      <c r="L1882" s="2" t="str">
        <f>_xlfn.XLOOKUP(Table1[[#This Row],[Rating]],Ratings!A$2:A$15,Ratings!B$2:B$15)</f>
        <v>Adult</v>
      </c>
      <c r="M1882" s="2" t="str">
        <f>_xlfn.XLOOKUP(Table1[[#This Row],[Rating Category]],Recommendation!A$2:A$6,Recommendation!B$2:B$6)</f>
        <v>Restricted</v>
      </c>
      <c r="N1882" s="2">
        <v>110</v>
      </c>
      <c r="O1882" s="2" t="str" cm="1">
        <f t="array" ref="O1882">_xlfn.IFS(Table1[[#This Row],[Duration]]&lt;90,"Short",Table1[[#This Row],[Duration]]&lt;180,"Medium",Table1[[#This Row],[Duration]]&lt;=240,"Long",TRUE,"Seasons")</f>
        <v>Medium</v>
      </c>
      <c r="P1882" s="3" t="s">
        <v>63</v>
      </c>
    </row>
    <row r="1883" spans="1:16" ht="28">
      <c r="A1883" s="2" t="s">
        <v>8354</v>
      </c>
      <c r="B1883" s="2" t="s">
        <v>0</v>
      </c>
      <c r="C1883" s="3" t="s">
        <v>8355</v>
      </c>
      <c r="D1883" s="3" t="s">
        <v>8356</v>
      </c>
      <c r="E1883" s="3" t="s">
        <v>8357</v>
      </c>
      <c r="F1883" s="3" t="s">
        <v>744</v>
      </c>
      <c r="G1883" s="7" t="s">
        <v>8349</v>
      </c>
      <c r="H1883" s="4">
        <v>2021</v>
      </c>
      <c r="I1883" s="2">
        <v>2019</v>
      </c>
      <c r="J1883" s="2">
        <f ca="1">YEAR(TODAY())-Table1[[#This Row],[Release_year]]</f>
        <v>7</v>
      </c>
      <c r="K1883" s="2" t="s">
        <v>7</v>
      </c>
      <c r="L1883" s="2" t="str">
        <f>_xlfn.XLOOKUP(Table1[[#This Row],[Rating]],Ratings!A$2:A$15,Ratings!B$2:B$15)</f>
        <v>Adult</v>
      </c>
      <c r="M1883" s="2" t="str">
        <f>_xlfn.XLOOKUP(Table1[[#This Row],[Rating Category]],Recommendation!A$2:A$6,Recommendation!B$2:B$6)</f>
        <v>Restricted</v>
      </c>
      <c r="N1883" s="2">
        <v>102</v>
      </c>
      <c r="O1883" s="2" t="str" cm="1">
        <f t="array" ref="O1883">_xlfn.IFS(Table1[[#This Row],[Duration]]&lt;90,"Short",Table1[[#This Row],[Duration]]&lt;180,"Medium",Table1[[#This Row],[Duration]]&lt;=240,"Long",TRUE,"Seasons")</f>
        <v>Medium</v>
      </c>
      <c r="P1883" s="3" t="s">
        <v>1368</v>
      </c>
    </row>
    <row r="1884" spans="1:16" ht="56">
      <c r="A1884" s="2" t="s">
        <v>8358</v>
      </c>
      <c r="B1884" s="2" t="s">
        <v>0</v>
      </c>
      <c r="C1884" s="3" t="s">
        <v>8359</v>
      </c>
      <c r="D1884" s="3" t="s">
        <v>8360</v>
      </c>
      <c r="E1884" s="3" t="s">
        <v>8361</v>
      </c>
      <c r="F1884" s="3" t="s">
        <v>53</v>
      </c>
      <c r="G1884" s="7" t="s">
        <v>8349</v>
      </c>
      <c r="H1884" s="4">
        <v>2021</v>
      </c>
      <c r="I1884" s="2">
        <v>2019</v>
      </c>
      <c r="J1884" s="2">
        <f ca="1">YEAR(TODAY())-Table1[[#This Row],[Release_year]]</f>
        <v>7</v>
      </c>
      <c r="K1884" s="2" t="s">
        <v>45</v>
      </c>
      <c r="L1884" s="2" t="str">
        <f>_xlfn.XLOOKUP(Table1[[#This Row],[Rating]],Ratings!A$2:A$15,Ratings!B$2:B$15)</f>
        <v>Family</v>
      </c>
      <c r="M1884" s="2" t="str">
        <f>_xlfn.XLOOKUP(Table1[[#This Row],[Rating Category]],Recommendation!A$2:A$6,Recommendation!B$2:B$6)</f>
        <v>Guidance</v>
      </c>
      <c r="N1884" s="2">
        <v>102</v>
      </c>
      <c r="O1884" s="2" t="str" cm="1">
        <f t="array" ref="O1884">_xlfn.IFS(Table1[[#This Row],[Duration]]&lt;90,"Short",Table1[[#This Row],[Duration]]&lt;180,"Medium",Table1[[#This Row],[Duration]]&lt;=240,"Long",TRUE,"Seasons")</f>
        <v>Medium</v>
      </c>
      <c r="P1884" s="3" t="s">
        <v>46</v>
      </c>
    </row>
    <row r="1885" spans="1:16" ht="56">
      <c r="A1885" s="2" t="s">
        <v>8362</v>
      </c>
      <c r="B1885" s="2" t="s">
        <v>0</v>
      </c>
      <c r="C1885" s="3" t="s">
        <v>8363</v>
      </c>
      <c r="D1885" s="3" t="s">
        <v>8364</v>
      </c>
      <c r="E1885" s="3" t="s">
        <v>8365</v>
      </c>
      <c r="F1885" s="3" t="s">
        <v>1</v>
      </c>
      <c r="G1885" s="7" t="s">
        <v>8349</v>
      </c>
      <c r="H1885" s="4">
        <v>2021</v>
      </c>
      <c r="I1885" s="2">
        <v>2019</v>
      </c>
      <c r="J1885" s="2">
        <f ca="1">YEAR(TODAY())-Table1[[#This Row],[Release_year]]</f>
        <v>7</v>
      </c>
      <c r="K1885" s="2" t="s">
        <v>58</v>
      </c>
      <c r="L1885" s="2" t="str">
        <f>_xlfn.XLOOKUP(Table1[[#This Row],[Rating]],Ratings!A$2:A$15,Ratings!B$2:B$15)</f>
        <v>Kids</v>
      </c>
      <c r="M1885" s="2" t="str">
        <f>_xlfn.XLOOKUP(Table1[[#This Row],[Rating Category]],Recommendation!A$2:A$6,Recommendation!B$2:B$6)</f>
        <v>Safe</v>
      </c>
      <c r="N1885" s="2">
        <v>24</v>
      </c>
      <c r="O1885" s="2" t="str" cm="1">
        <f t="array" ref="O1885">_xlfn.IFS(Table1[[#This Row],[Duration]]&lt;90,"Short",Table1[[#This Row],[Duration]]&lt;180,"Medium",Table1[[#This Row],[Duration]]&lt;=240,"Long",TRUE,"Seasons")</f>
        <v>Short</v>
      </c>
      <c r="P1885" s="3" t="s">
        <v>17</v>
      </c>
    </row>
    <row r="1886" spans="1:16" ht="56">
      <c r="A1886" s="2" t="s">
        <v>8367</v>
      </c>
      <c r="B1886" s="2" t="s">
        <v>0</v>
      </c>
      <c r="C1886" s="3" t="s">
        <v>8368</v>
      </c>
      <c r="D1886" s="3" t="s">
        <v>8369</v>
      </c>
      <c r="E1886" s="3" t="s">
        <v>8370</v>
      </c>
      <c r="F1886" s="3" t="s">
        <v>50</v>
      </c>
      <c r="G1886" s="7" t="s">
        <v>8366</v>
      </c>
      <c r="H1886" s="4">
        <v>2021</v>
      </c>
      <c r="I1886" s="2">
        <v>2019</v>
      </c>
      <c r="J1886" s="2">
        <f ca="1">YEAR(TODAY())-Table1[[#This Row],[Release_year]]</f>
        <v>7</v>
      </c>
      <c r="K1886" s="2" t="s">
        <v>7</v>
      </c>
      <c r="L1886" s="2" t="str">
        <f>_xlfn.XLOOKUP(Table1[[#This Row],[Rating]],Ratings!A$2:A$15,Ratings!B$2:B$15)</f>
        <v>Adult</v>
      </c>
      <c r="M1886" s="2" t="str">
        <f>_xlfn.XLOOKUP(Table1[[#This Row],[Rating Category]],Recommendation!A$2:A$6,Recommendation!B$2:B$6)</f>
        <v>Restricted</v>
      </c>
      <c r="N1886" s="2">
        <v>98</v>
      </c>
      <c r="O1886" s="2" t="str" cm="1">
        <f t="array" ref="O1886">_xlfn.IFS(Table1[[#This Row],[Duration]]&lt;90,"Short",Table1[[#This Row],[Duration]]&lt;180,"Medium",Table1[[#This Row],[Duration]]&lt;=240,"Long",TRUE,"Seasons")</f>
        <v>Medium</v>
      </c>
      <c r="P1886" s="3" t="s">
        <v>63</v>
      </c>
    </row>
    <row r="1887" spans="1:16" ht="56">
      <c r="A1887" s="2" t="s">
        <v>8371</v>
      </c>
      <c r="B1887" s="2" t="s">
        <v>4</v>
      </c>
      <c r="C1887" s="3" t="s">
        <v>8372</v>
      </c>
      <c r="D1887" s="3" t="s">
        <v>8373</v>
      </c>
      <c r="E1887" s="3" t="s">
        <v>8374</v>
      </c>
      <c r="F1887" s="3" t="s">
        <v>235</v>
      </c>
      <c r="G1887" s="7" t="s">
        <v>8375</v>
      </c>
      <c r="H1887" s="4">
        <v>2021</v>
      </c>
      <c r="I1887" s="2">
        <v>2016</v>
      </c>
      <c r="J1887" s="2">
        <f ca="1">YEAR(TODAY())-Table1[[#This Row],[Release_year]]</f>
        <v>10</v>
      </c>
      <c r="K1887" s="2" t="s">
        <v>29</v>
      </c>
      <c r="L1887" s="2" t="str">
        <f>_xlfn.XLOOKUP(Table1[[#This Row],[Rating]],Ratings!A$2:A$15,Ratings!B$2:B$15)</f>
        <v>Teen</v>
      </c>
      <c r="M1887" s="2" t="str">
        <f>_xlfn.XLOOKUP(Table1[[#This Row],[Rating Category]],Recommendation!A$2:A$6,Recommendation!B$2:B$6)</f>
        <v>Guidance</v>
      </c>
      <c r="N1887" s="2" t="s">
        <v>11</v>
      </c>
      <c r="O1887" s="2" t="str" cm="1">
        <f t="array" ref="O1887">_xlfn.IFS(Table1[[#This Row],[Duration]]&lt;90,"Short",Table1[[#This Row],[Duration]]&lt;180,"Medium",Table1[[#This Row],[Duration]]&lt;=240,"Long",TRUE,"Seasons")</f>
        <v>Seasons</v>
      </c>
      <c r="P1887" s="3" t="s">
        <v>2778</v>
      </c>
    </row>
    <row r="1888" spans="1:16" ht="56">
      <c r="A1888" s="2" t="s">
        <v>8376</v>
      </c>
      <c r="B1888" s="2" t="s">
        <v>0</v>
      </c>
      <c r="C1888" s="3" t="s">
        <v>8377</v>
      </c>
      <c r="D1888" s="3" t="s">
        <v>8378</v>
      </c>
      <c r="E1888" s="3" t="s">
        <v>8379</v>
      </c>
      <c r="F1888" s="3" t="s">
        <v>1621</v>
      </c>
      <c r="G1888" s="7" t="s">
        <v>8375</v>
      </c>
      <c r="H1888" s="4">
        <v>2021</v>
      </c>
      <c r="I1888" s="2">
        <v>2018</v>
      </c>
      <c r="J1888" s="2">
        <f ca="1">YEAR(TODAY())-Table1[[#This Row],[Release_year]]</f>
        <v>8</v>
      </c>
      <c r="K1888" s="2" t="s">
        <v>29</v>
      </c>
      <c r="L1888" s="2" t="str">
        <f>_xlfn.XLOOKUP(Table1[[#This Row],[Rating]],Ratings!A$2:A$15,Ratings!B$2:B$15)</f>
        <v>Teen</v>
      </c>
      <c r="M1888" s="2" t="str">
        <f>_xlfn.XLOOKUP(Table1[[#This Row],[Rating Category]],Recommendation!A$2:A$6,Recommendation!B$2:B$6)</f>
        <v>Guidance</v>
      </c>
      <c r="N1888" s="2">
        <v>90</v>
      </c>
      <c r="O1888" s="2" t="str" cm="1">
        <f t="array" ref="O1888">_xlfn.IFS(Table1[[#This Row],[Duration]]&lt;90,"Short",Table1[[#This Row],[Duration]]&lt;180,"Medium",Table1[[#This Row],[Duration]]&lt;=240,"Long",TRUE,"Seasons")</f>
        <v>Medium</v>
      </c>
      <c r="P1888" s="3" t="s">
        <v>218</v>
      </c>
    </row>
    <row r="1889" spans="1:16" ht="14">
      <c r="A1889" s="2" t="s">
        <v>8380</v>
      </c>
      <c r="B1889" s="2" t="s">
        <v>0</v>
      </c>
      <c r="C1889" s="3" t="s">
        <v>8381</v>
      </c>
      <c r="D1889" s="3" t="s">
        <v>8382</v>
      </c>
      <c r="E1889" s="3" t="s">
        <v>8383</v>
      </c>
      <c r="F1889" s="3" t="s">
        <v>1</v>
      </c>
      <c r="G1889" s="7" t="s">
        <v>8375</v>
      </c>
      <c r="H1889" s="4">
        <v>2021</v>
      </c>
      <c r="I1889" s="2">
        <v>2019</v>
      </c>
      <c r="J1889" s="2">
        <f ca="1">YEAR(TODAY())-Table1[[#This Row],[Release_year]]</f>
        <v>7</v>
      </c>
      <c r="K1889" s="2" t="s">
        <v>7</v>
      </c>
      <c r="L1889" s="2" t="str">
        <f>_xlfn.XLOOKUP(Table1[[#This Row],[Rating]],Ratings!A$2:A$15,Ratings!B$2:B$15)</f>
        <v>Adult</v>
      </c>
      <c r="M1889" s="2" t="str">
        <f>_xlfn.XLOOKUP(Table1[[#This Row],[Rating Category]],Recommendation!A$2:A$6,Recommendation!B$2:B$6)</f>
        <v>Restricted</v>
      </c>
      <c r="N1889" s="2">
        <v>64</v>
      </c>
      <c r="O1889" s="2" t="str" cm="1">
        <f t="array" ref="O1889">_xlfn.IFS(Table1[[#This Row],[Duration]]&lt;90,"Short",Table1[[#This Row],[Duration]]&lt;180,"Medium",Table1[[#This Row],[Duration]]&lt;=240,"Long",TRUE,"Seasons")</f>
        <v>Short</v>
      </c>
      <c r="P1889" s="3" t="s">
        <v>683</v>
      </c>
    </row>
    <row r="1890" spans="1:16" ht="56">
      <c r="A1890" s="2" t="s">
        <v>8384</v>
      </c>
      <c r="B1890" s="2" t="s">
        <v>0</v>
      </c>
      <c r="C1890" s="3" t="s">
        <v>8385</v>
      </c>
      <c r="D1890" s="3" t="s">
        <v>8386</v>
      </c>
      <c r="E1890" s="3" t="s">
        <v>8387</v>
      </c>
      <c r="F1890" s="3" t="s">
        <v>294</v>
      </c>
      <c r="G1890" s="7" t="s">
        <v>8375</v>
      </c>
      <c r="H1890" s="4">
        <v>2021</v>
      </c>
      <c r="I1890" s="2">
        <v>2000</v>
      </c>
      <c r="J1890" s="2">
        <f ca="1">YEAR(TODAY())-Table1[[#This Row],[Release_year]]</f>
        <v>26</v>
      </c>
      <c r="K1890" s="2" t="s">
        <v>246</v>
      </c>
      <c r="L1890" s="2" t="str">
        <f>_xlfn.XLOOKUP(Table1[[#This Row],[Rating]],Ratings!A$2:A$15,Ratings!B$2:B$15)</f>
        <v>Family</v>
      </c>
      <c r="M1890" s="2" t="str">
        <f>_xlfn.XLOOKUP(Table1[[#This Row],[Rating Category]],Recommendation!A$2:A$6,Recommendation!B$2:B$6)</f>
        <v>Guidance</v>
      </c>
      <c r="N1890" s="2">
        <v>79</v>
      </c>
      <c r="O1890" s="2" t="str" cm="1">
        <f t="array" ref="O1890">_xlfn.IFS(Table1[[#This Row],[Duration]]&lt;90,"Short",Table1[[#This Row],[Duration]]&lt;180,"Medium",Table1[[#This Row],[Duration]]&lt;=240,"Long",TRUE,"Seasons")</f>
        <v>Short</v>
      </c>
      <c r="P1890" s="3" t="s">
        <v>46</v>
      </c>
    </row>
    <row r="1891" spans="1:16" ht="70">
      <c r="A1891" s="2" t="s">
        <v>8388</v>
      </c>
      <c r="B1891" s="2" t="s">
        <v>0</v>
      </c>
      <c r="C1891" s="3" t="s">
        <v>8389</v>
      </c>
      <c r="D1891" s="3" t="s">
        <v>8390</v>
      </c>
      <c r="E1891" s="3" t="s">
        <v>8391</v>
      </c>
      <c r="F1891" s="3" t="s">
        <v>1</v>
      </c>
      <c r="G1891" s="7" t="s">
        <v>8375</v>
      </c>
      <c r="H1891" s="4">
        <v>2021</v>
      </c>
      <c r="I1891" s="2">
        <v>1998</v>
      </c>
      <c r="J1891" s="2">
        <f ca="1">YEAR(TODAY())-Table1[[#This Row],[Release_year]]</f>
        <v>28</v>
      </c>
      <c r="K1891" s="2" t="s">
        <v>246</v>
      </c>
      <c r="L1891" s="2" t="str">
        <f>_xlfn.XLOOKUP(Table1[[#This Row],[Rating]],Ratings!A$2:A$15,Ratings!B$2:B$15)</f>
        <v>Family</v>
      </c>
      <c r="M1891" s="2" t="str">
        <f>_xlfn.XLOOKUP(Table1[[#This Row],[Rating Category]],Recommendation!A$2:A$6,Recommendation!B$2:B$6)</f>
        <v>Guidance</v>
      </c>
      <c r="N1891" s="2">
        <v>81</v>
      </c>
      <c r="O1891" s="2" t="str" cm="1">
        <f t="array" ref="O1891">_xlfn.IFS(Table1[[#This Row],[Duration]]&lt;90,"Short",Table1[[#This Row],[Duration]]&lt;180,"Medium",Table1[[#This Row],[Duration]]&lt;=240,"Long",TRUE,"Seasons")</f>
        <v>Short</v>
      </c>
      <c r="P1891" s="3" t="s">
        <v>46</v>
      </c>
    </row>
    <row r="1892" spans="1:16" ht="42">
      <c r="A1892" s="2" t="s">
        <v>8392</v>
      </c>
      <c r="B1892" s="2" t="s">
        <v>0</v>
      </c>
      <c r="C1892" s="3" t="s">
        <v>8393</v>
      </c>
      <c r="D1892" s="3" t="s">
        <v>7768</v>
      </c>
      <c r="E1892" s="3" t="s">
        <v>8394</v>
      </c>
      <c r="F1892" s="3" t="s">
        <v>1</v>
      </c>
      <c r="G1892" s="7" t="s">
        <v>8375</v>
      </c>
      <c r="H1892" s="4">
        <v>2021</v>
      </c>
      <c r="I1892" s="2">
        <v>2005</v>
      </c>
      <c r="J1892" s="2">
        <f ca="1">YEAR(TODAY())-Table1[[#This Row],[Release_year]]</f>
        <v>21</v>
      </c>
      <c r="K1892" s="2" t="s">
        <v>124</v>
      </c>
      <c r="L1892" s="2" t="str">
        <f>_xlfn.XLOOKUP(Table1[[#This Row],[Rating]],Ratings!A$2:A$15,Ratings!B$2:B$15)</f>
        <v>Adult</v>
      </c>
      <c r="M1892" s="2" t="str">
        <f>_xlfn.XLOOKUP(Table1[[#This Row],[Rating Category]],Recommendation!A$2:A$6,Recommendation!B$2:B$6)</f>
        <v>Restricted</v>
      </c>
      <c r="N1892" s="2">
        <v>81</v>
      </c>
      <c r="O1892" s="2" t="str" cm="1">
        <f t="array" ref="O1892">_xlfn.IFS(Table1[[#This Row],[Duration]]&lt;90,"Short",Table1[[#This Row],[Duration]]&lt;180,"Medium",Table1[[#This Row],[Duration]]&lt;=240,"Long",TRUE,"Seasons")</f>
        <v>Short</v>
      </c>
      <c r="P1892" s="3" t="s">
        <v>269</v>
      </c>
    </row>
    <row r="1893" spans="1:16" ht="126">
      <c r="A1893" s="2" t="s">
        <v>8395</v>
      </c>
      <c r="B1893" s="2" t="s">
        <v>4</v>
      </c>
      <c r="C1893" s="3" t="s">
        <v>8396</v>
      </c>
      <c r="D1893" s="3" t="s">
        <v>8397</v>
      </c>
      <c r="E1893" s="3" t="s">
        <v>8398</v>
      </c>
      <c r="F1893" s="3" t="s">
        <v>1</v>
      </c>
      <c r="G1893" s="7" t="s">
        <v>8399</v>
      </c>
      <c r="H1893" s="4">
        <v>2021</v>
      </c>
      <c r="I1893" s="2">
        <v>2019</v>
      </c>
      <c r="J1893" s="2">
        <f ca="1">YEAR(TODAY())-Table1[[#This Row],[Release_year]]</f>
        <v>7</v>
      </c>
      <c r="K1893" s="2" t="s">
        <v>7</v>
      </c>
      <c r="L1893" s="2" t="str">
        <f>_xlfn.XLOOKUP(Table1[[#This Row],[Rating]],Ratings!A$2:A$15,Ratings!B$2:B$15)</f>
        <v>Adult</v>
      </c>
      <c r="M1893" s="2" t="str">
        <f>_xlfn.XLOOKUP(Table1[[#This Row],[Rating Category]],Recommendation!A$2:A$6,Recommendation!B$2:B$6)</f>
        <v>Restricted</v>
      </c>
      <c r="N1893" s="2" t="s">
        <v>54</v>
      </c>
      <c r="O1893" s="2" t="str" cm="1">
        <f t="array" ref="O1893">_xlfn.IFS(Table1[[#This Row],[Duration]]&lt;90,"Short",Table1[[#This Row],[Duration]]&lt;180,"Medium",Table1[[#This Row],[Duration]]&lt;=240,"Long",TRUE,"Seasons")</f>
        <v>Seasons</v>
      </c>
      <c r="P1893" s="3" t="s">
        <v>5835</v>
      </c>
    </row>
    <row r="1894" spans="1:16" ht="14">
      <c r="A1894" s="2" t="s">
        <v>8400</v>
      </c>
      <c r="B1894" s="2" t="s">
        <v>0</v>
      </c>
      <c r="C1894" s="3" t="s">
        <v>8401</v>
      </c>
      <c r="D1894" s="3" t="s">
        <v>4780</v>
      </c>
      <c r="E1894" s="3" t="s">
        <v>8402</v>
      </c>
      <c r="F1894" s="3" t="s">
        <v>28</v>
      </c>
      <c r="G1894" s="7" t="s">
        <v>8399</v>
      </c>
      <c r="H1894" s="4">
        <v>2021</v>
      </c>
      <c r="I1894" s="2">
        <v>2019</v>
      </c>
      <c r="J1894" s="2">
        <f ca="1">YEAR(TODAY())-Table1[[#This Row],[Release_year]]</f>
        <v>7</v>
      </c>
      <c r="K1894" s="2" t="s">
        <v>7</v>
      </c>
      <c r="L1894" s="2" t="str">
        <f>_xlfn.XLOOKUP(Table1[[#This Row],[Rating]],Ratings!A$2:A$15,Ratings!B$2:B$15)</f>
        <v>Adult</v>
      </c>
      <c r="M1894" s="2" t="str">
        <f>_xlfn.XLOOKUP(Table1[[#This Row],[Rating Category]],Recommendation!A$2:A$6,Recommendation!B$2:B$6)</f>
        <v>Restricted</v>
      </c>
      <c r="N1894" s="2">
        <v>64</v>
      </c>
      <c r="O1894" s="2" t="str" cm="1">
        <f t="array" ref="O1894">_xlfn.IFS(Table1[[#This Row],[Duration]]&lt;90,"Short",Table1[[#This Row],[Duration]]&lt;180,"Medium",Table1[[#This Row],[Duration]]&lt;=240,"Long",TRUE,"Seasons")</f>
        <v>Short</v>
      </c>
      <c r="P1894" s="3" t="s">
        <v>683</v>
      </c>
    </row>
    <row r="1895" spans="1:16" ht="42">
      <c r="A1895" s="2" t="s">
        <v>8405</v>
      </c>
      <c r="B1895" s="2" t="s">
        <v>0</v>
      </c>
      <c r="C1895" s="3" t="s">
        <v>8406</v>
      </c>
      <c r="D1895" s="3" t="s">
        <v>8403</v>
      </c>
      <c r="E1895" s="3" t="s">
        <v>8407</v>
      </c>
      <c r="F1895" s="3" t="s">
        <v>139</v>
      </c>
      <c r="G1895" s="7" t="s">
        <v>8404</v>
      </c>
      <c r="H1895" s="4">
        <v>2021</v>
      </c>
      <c r="I1895" s="2">
        <v>2019</v>
      </c>
      <c r="J1895" s="2">
        <f ca="1">YEAR(TODAY())-Table1[[#This Row],[Release_year]]</f>
        <v>7</v>
      </c>
      <c r="K1895" s="2" t="s">
        <v>45</v>
      </c>
      <c r="L1895" s="2" t="str">
        <f>_xlfn.XLOOKUP(Table1[[#This Row],[Rating]],Ratings!A$2:A$15,Ratings!B$2:B$15)</f>
        <v>Family</v>
      </c>
      <c r="M1895" s="2" t="str">
        <f>_xlfn.XLOOKUP(Table1[[#This Row],[Rating Category]],Recommendation!A$2:A$6,Recommendation!B$2:B$6)</f>
        <v>Guidance</v>
      </c>
      <c r="N1895" s="2">
        <v>90</v>
      </c>
      <c r="O1895" s="2" t="str" cm="1">
        <f t="array" ref="O1895">_xlfn.IFS(Table1[[#This Row],[Duration]]&lt;90,"Short",Table1[[#This Row],[Duration]]&lt;180,"Medium",Table1[[#This Row],[Duration]]&lt;=240,"Long",TRUE,"Seasons")</f>
        <v>Medium</v>
      </c>
      <c r="P1895" s="3" t="s">
        <v>43</v>
      </c>
    </row>
    <row r="1896" spans="1:16" ht="42">
      <c r="A1896" s="2" t="s">
        <v>8409</v>
      </c>
      <c r="B1896" s="2" t="s">
        <v>0</v>
      </c>
      <c r="C1896" s="3" t="s">
        <v>8410</v>
      </c>
      <c r="D1896" s="3" t="s">
        <v>8411</v>
      </c>
      <c r="E1896" s="3" t="s">
        <v>8412</v>
      </c>
      <c r="F1896" s="3" t="s">
        <v>53</v>
      </c>
      <c r="G1896" s="7" t="s">
        <v>8408</v>
      </c>
      <c r="H1896" s="4">
        <v>2021</v>
      </c>
      <c r="I1896" s="2">
        <v>2018</v>
      </c>
      <c r="J1896" s="2">
        <f ca="1">YEAR(TODAY())-Table1[[#This Row],[Release_year]]</f>
        <v>8</v>
      </c>
      <c r="K1896" s="2" t="s">
        <v>45</v>
      </c>
      <c r="L1896" s="2" t="str">
        <f>_xlfn.XLOOKUP(Table1[[#This Row],[Rating]],Ratings!A$2:A$15,Ratings!B$2:B$15)</f>
        <v>Family</v>
      </c>
      <c r="M1896" s="2" t="str">
        <f>_xlfn.XLOOKUP(Table1[[#This Row],[Rating Category]],Recommendation!A$2:A$6,Recommendation!B$2:B$6)</f>
        <v>Guidance</v>
      </c>
      <c r="N1896" s="2">
        <v>102</v>
      </c>
      <c r="O1896" s="2" t="str" cm="1">
        <f t="array" ref="O1896">_xlfn.IFS(Table1[[#This Row],[Duration]]&lt;90,"Short",Table1[[#This Row],[Duration]]&lt;180,"Medium",Table1[[#This Row],[Duration]]&lt;=240,"Long",TRUE,"Seasons")</f>
        <v>Medium</v>
      </c>
      <c r="P1896" s="3" t="s">
        <v>56</v>
      </c>
    </row>
    <row r="1897" spans="1:16" ht="28">
      <c r="A1897" s="2" t="s">
        <v>8413</v>
      </c>
      <c r="B1897" s="2" t="s">
        <v>0</v>
      </c>
      <c r="C1897" s="3" t="s">
        <v>8414</v>
      </c>
      <c r="D1897" s="3" t="s">
        <v>8415</v>
      </c>
      <c r="E1897" s="3" t="s">
        <v>8416</v>
      </c>
      <c r="F1897" s="3" t="s">
        <v>287</v>
      </c>
      <c r="G1897" s="7" t="s">
        <v>8408</v>
      </c>
      <c r="H1897" s="4">
        <v>2021</v>
      </c>
      <c r="I1897" s="2">
        <v>2019</v>
      </c>
      <c r="J1897" s="2">
        <f ca="1">YEAR(TODAY())-Table1[[#This Row],[Release_year]]</f>
        <v>7</v>
      </c>
      <c r="K1897" s="2" t="s">
        <v>7</v>
      </c>
      <c r="L1897" s="2" t="str">
        <f>_xlfn.XLOOKUP(Table1[[#This Row],[Rating]],Ratings!A$2:A$15,Ratings!B$2:B$15)</f>
        <v>Adult</v>
      </c>
      <c r="M1897" s="2" t="str">
        <f>_xlfn.XLOOKUP(Table1[[#This Row],[Rating Category]],Recommendation!A$2:A$6,Recommendation!B$2:B$6)</f>
        <v>Restricted</v>
      </c>
      <c r="N1897" s="2">
        <v>116</v>
      </c>
      <c r="O1897" s="2" t="str" cm="1">
        <f t="array" ref="O1897">_xlfn.IFS(Table1[[#This Row],[Duration]]&lt;90,"Short",Table1[[#This Row],[Duration]]&lt;180,"Medium",Table1[[#This Row],[Duration]]&lt;=240,"Long",TRUE,"Seasons")</f>
        <v>Medium</v>
      </c>
      <c r="P1897" s="3" t="s">
        <v>8417</v>
      </c>
    </row>
    <row r="1898" spans="1:16" ht="56">
      <c r="A1898" s="2" t="s">
        <v>8418</v>
      </c>
      <c r="B1898" s="2" t="s">
        <v>0</v>
      </c>
      <c r="C1898" s="3" t="s">
        <v>8419</v>
      </c>
      <c r="D1898" s="3" t="s">
        <v>8420</v>
      </c>
      <c r="E1898" s="3" t="s">
        <v>8421</v>
      </c>
      <c r="F1898" s="3" t="s">
        <v>13</v>
      </c>
      <c r="G1898" s="7" t="s">
        <v>8422</v>
      </c>
      <c r="H1898" s="4">
        <v>2021</v>
      </c>
      <c r="I1898" s="2">
        <v>2019</v>
      </c>
      <c r="J1898" s="2">
        <f ca="1">YEAR(TODAY())-Table1[[#This Row],[Release_year]]</f>
        <v>7</v>
      </c>
      <c r="K1898" s="2" t="s">
        <v>29</v>
      </c>
      <c r="L1898" s="2" t="str">
        <f>_xlfn.XLOOKUP(Table1[[#This Row],[Rating]],Ratings!A$2:A$15,Ratings!B$2:B$15)</f>
        <v>Teen</v>
      </c>
      <c r="M1898" s="2" t="str">
        <f>_xlfn.XLOOKUP(Table1[[#This Row],[Rating Category]],Recommendation!A$2:A$6,Recommendation!B$2:B$6)</f>
        <v>Guidance</v>
      </c>
      <c r="N1898" s="2">
        <v>133</v>
      </c>
      <c r="O1898" s="2" t="str" cm="1">
        <f t="array" ref="O1898">_xlfn.IFS(Table1[[#This Row],[Duration]]&lt;90,"Short",Table1[[#This Row],[Duration]]&lt;180,"Medium",Table1[[#This Row],[Duration]]&lt;=240,"Long",TRUE,"Seasons")</f>
        <v>Medium</v>
      </c>
      <c r="P1898" s="3" t="s">
        <v>218</v>
      </c>
    </row>
    <row r="1899" spans="1:16" ht="70">
      <c r="A1899" s="2" t="s">
        <v>8423</v>
      </c>
      <c r="B1899" s="2" t="s">
        <v>0</v>
      </c>
      <c r="C1899" s="3" t="s">
        <v>8424</v>
      </c>
      <c r="D1899" s="3" t="s">
        <v>8425</v>
      </c>
      <c r="E1899" s="3" t="s">
        <v>8426</v>
      </c>
      <c r="F1899" s="3" t="s">
        <v>5315</v>
      </c>
      <c r="G1899" s="7" t="s">
        <v>8422</v>
      </c>
      <c r="H1899" s="4">
        <v>2021</v>
      </c>
      <c r="I1899" s="2">
        <v>2013</v>
      </c>
      <c r="J1899" s="2">
        <f ca="1">YEAR(TODAY())-Table1[[#This Row],[Release_year]]</f>
        <v>13</v>
      </c>
      <c r="K1899" s="2" t="s">
        <v>2</v>
      </c>
      <c r="L1899" s="2" t="str">
        <f>_xlfn.XLOOKUP(Table1[[#This Row],[Rating]],Ratings!A$2:A$15,Ratings!B$2:B$15)</f>
        <v>Teen</v>
      </c>
      <c r="M1899" s="2" t="str">
        <f>_xlfn.XLOOKUP(Table1[[#This Row],[Rating Category]],Recommendation!A$2:A$6,Recommendation!B$2:B$6)</f>
        <v>Guidance</v>
      </c>
      <c r="N1899" s="2">
        <v>108</v>
      </c>
      <c r="O1899" s="2" t="str" cm="1">
        <f t="array" ref="O1899">_xlfn.IFS(Table1[[#This Row],[Duration]]&lt;90,"Short",Table1[[#This Row],[Duration]]&lt;180,"Medium",Table1[[#This Row],[Duration]]&lt;=240,"Long",TRUE,"Seasons")</f>
        <v>Medium</v>
      </c>
      <c r="P1899" s="3" t="s">
        <v>90</v>
      </c>
    </row>
    <row r="1900" spans="1:16" ht="42">
      <c r="A1900" s="2" t="s">
        <v>8430</v>
      </c>
      <c r="B1900" s="2" t="s">
        <v>0</v>
      </c>
      <c r="C1900" s="3" t="s">
        <v>8431</v>
      </c>
      <c r="D1900" s="3" t="s">
        <v>8432</v>
      </c>
      <c r="E1900" s="3" t="s">
        <v>8433</v>
      </c>
      <c r="F1900" s="3" t="s">
        <v>1</v>
      </c>
      <c r="G1900" s="7" t="s">
        <v>8434</v>
      </c>
      <c r="H1900" s="4">
        <v>2021</v>
      </c>
      <c r="I1900" s="2">
        <v>2019</v>
      </c>
      <c r="J1900" s="2">
        <f ca="1">YEAR(TODAY())-Table1[[#This Row],[Release_year]]</f>
        <v>7</v>
      </c>
      <c r="K1900" s="2" t="s">
        <v>124</v>
      </c>
      <c r="L1900" s="2" t="str">
        <f>_xlfn.XLOOKUP(Table1[[#This Row],[Rating]],Ratings!A$2:A$15,Ratings!B$2:B$15)</f>
        <v>Adult</v>
      </c>
      <c r="M1900" s="2" t="str">
        <f>_xlfn.XLOOKUP(Table1[[#This Row],[Rating Category]],Recommendation!A$2:A$6,Recommendation!B$2:B$6)</f>
        <v>Restricted</v>
      </c>
      <c r="N1900" s="2">
        <v>106</v>
      </c>
      <c r="O1900" s="2" t="str" cm="1">
        <f t="array" ref="O1900">_xlfn.IFS(Table1[[#This Row],[Duration]]&lt;90,"Short",Table1[[#This Row],[Duration]]&lt;180,"Medium",Table1[[#This Row],[Duration]]&lt;=240,"Long",TRUE,"Seasons")</f>
        <v>Medium</v>
      </c>
      <c r="P1900" s="3" t="s">
        <v>125</v>
      </c>
    </row>
    <row r="1901" spans="1:16" ht="14">
      <c r="A1901" s="2" t="s">
        <v>8435</v>
      </c>
      <c r="B1901" s="2" t="s">
        <v>0</v>
      </c>
      <c r="C1901" s="3" t="s">
        <v>8436</v>
      </c>
      <c r="D1901" s="3" t="s">
        <v>2721</v>
      </c>
      <c r="E1901" s="3" t="s">
        <v>7508</v>
      </c>
      <c r="F1901" s="3" t="s">
        <v>1</v>
      </c>
      <c r="G1901" s="7" t="s">
        <v>8434</v>
      </c>
      <c r="H1901" s="4">
        <v>2021</v>
      </c>
      <c r="I1901" s="2">
        <v>2019</v>
      </c>
      <c r="J1901" s="2">
        <f ca="1">YEAR(TODAY())-Table1[[#This Row],[Release_year]]</f>
        <v>7</v>
      </c>
      <c r="K1901" s="2" t="s">
        <v>7</v>
      </c>
      <c r="L1901" s="2" t="str">
        <f>_xlfn.XLOOKUP(Table1[[#This Row],[Rating]],Ratings!A$2:A$15,Ratings!B$2:B$15)</f>
        <v>Adult</v>
      </c>
      <c r="M1901" s="2" t="str">
        <f>_xlfn.XLOOKUP(Table1[[#This Row],[Rating Category]],Recommendation!A$2:A$6,Recommendation!B$2:B$6)</f>
        <v>Restricted</v>
      </c>
      <c r="N1901" s="2">
        <v>58</v>
      </c>
      <c r="O1901" s="2" t="str" cm="1">
        <f t="array" ref="O1901">_xlfn.IFS(Table1[[#This Row],[Duration]]&lt;90,"Short",Table1[[#This Row],[Duration]]&lt;180,"Medium",Table1[[#This Row],[Duration]]&lt;=240,"Long",TRUE,"Seasons")</f>
        <v>Short</v>
      </c>
      <c r="P1901" s="3" t="s">
        <v>683</v>
      </c>
    </row>
    <row r="1902" spans="1:16" ht="42">
      <c r="A1902" s="2" t="s">
        <v>8437</v>
      </c>
      <c r="B1902" s="2" t="s">
        <v>0</v>
      </c>
      <c r="C1902" s="3" t="s">
        <v>8438</v>
      </c>
      <c r="D1902" s="3" t="s">
        <v>8439</v>
      </c>
      <c r="E1902" s="3" t="s">
        <v>8440</v>
      </c>
      <c r="F1902" s="3" t="s">
        <v>13</v>
      </c>
      <c r="G1902" s="7" t="s">
        <v>8441</v>
      </c>
      <c r="H1902" s="4">
        <v>2021</v>
      </c>
      <c r="I1902" s="2">
        <v>2019</v>
      </c>
      <c r="J1902" s="2">
        <f ca="1">YEAR(TODAY())-Table1[[#This Row],[Release_year]]</f>
        <v>7</v>
      </c>
      <c r="K1902" s="2" t="s">
        <v>7</v>
      </c>
      <c r="L1902" s="2" t="str">
        <f>_xlfn.XLOOKUP(Table1[[#This Row],[Rating]],Ratings!A$2:A$15,Ratings!B$2:B$15)</f>
        <v>Adult</v>
      </c>
      <c r="M1902" s="2" t="str">
        <f>_xlfn.XLOOKUP(Table1[[#This Row],[Rating Category]],Recommendation!A$2:A$6,Recommendation!B$2:B$6)</f>
        <v>Restricted</v>
      </c>
      <c r="N1902" s="2">
        <v>152</v>
      </c>
      <c r="O1902" s="2" t="str" cm="1">
        <f t="array" ref="O1902">_xlfn.IFS(Table1[[#This Row],[Duration]]&lt;90,"Short",Table1[[#This Row],[Duration]]&lt;180,"Medium",Table1[[#This Row],[Duration]]&lt;=240,"Long",TRUE,"Seasons")</f>
        <v>Medium</v>
      </c>
      <c r="P1902" s="3" t="s">
        <v>192</v>
      </c>
    </row>
    <row r="1903" spans="1:16" ht="70">
      <c r="A1903" s="2" t="s">
        <v>8442</v>
      </c>
      <c r="B1903" s="2" t="s">
        <v>0</v>
      </c>
      <c r="C1903" s="3" t="s">
        <v>8443</v>
      </c>
      <c r="D1903" s="3" t="s">
        <v>8444</v>
      </c>
      <c r="E1903" s="3" t="s">
        <v>8445</v>
      </c>
      <c r="F1903" s="3" t="s">
        <v>1</v>
      </c>
      <c r="G1903" s="7" t="s">
        <v>8441</v>
      </c>
      <c r="H1903" s="4">
        <v>2021</v>
      </c>
      <c r="I1903" s="2">
        <v>2018</v>
      </c>
      <c r="J1903" s="2">
        <f ca="1">YEAR(TODAY())-Table1[[#This Row],[Release_year]]</f>
        <v>8</v>
      </c>
      <c r="K1903" s="2" t="s">
        <v>7</v>
      </c>
      <c r="L1903" s="2" t="str">
        <f>_xlfn.XLOOKUP(Table1[[#This Row],[Rating]],Ratings!A$2:A$15,Ratings!B$2:B$15)</f>
        <v>Adult</v>
      </c>
      <c r="M1903" s="2" t="str">
        <f>_xlfn.XLOOKUP(Table1[[#This Row],[Rating Category]],Recommendation!A$2:A$6,Recommendation!B$2:B$6)</f>
        <v>Restricted</v>
      </c>
      <c r="N1903" s="2">
        <v>87</v>
      </c>
      <c r="O1903" s="2" t="str" cm="1">
        <f t="array" ref="O1903">_xlfn.IFS(Table1[[#This Row],[Duration]]&lt;90,"Short",Table1[[#This Row],[Duration]]&lt;180,"Medium",Table1[[#This Row],[Duration]]&lt;=240,"Long",TRUE,"Seasons")</f>
        <v>Short</v>
      </c>
      <c r="P1903" s="3" t="s">
        <v>1923</v>
      </c>
    </row>
    <row r="1904" spans="1:16" ht="70">
      <c r="A1904" s="2" t="s">
        <v>8446</v>
      </c>
      <c r="B1904" s="2" t="s">
        <v>0</v>
      </c>
      <c r="C1904" s="3" t="s">
        <v>8447</v>
      </c>
      <c r="D1904" s="3" t="s">
        <v>8448</v>
      </c>
      <c r="E1904" s="3" t="s">
        <v>8449</v>
      </c>
      <c r="F1904" s="3" t="s">
        <v>13</v>
      </c>
      <c r="G1904" s="7" t="s">
        <v>8450</v>
      </c>
      <c r="H1904" s="4">
        <v>2021</v>
      </c>
      <c r="I1904" s="2">
        <v>2009</v>
      </c>
      <c r="J1904" s="2">
        <f ca="1">YEAR(TODAY())-Table1[[#This Row],[Release_year]]</f>
        <v>17</v>
      </c>
      <c r="K1904" s="2" t="s">
        <v>7</v>
      </c>
      <c r="L1904" s="2" t="str">
        <f>_xlfn.XLOOKUP(Table1[[#This Row],[Rating]],Ratings!A$2:A$15,Ratings!B$2:B$15)</f>
        <v>Adult</v>
      </c>
      <c r="M1904" s="2" t="str">
        <f>_xlfn.XLOOKUP(Table1[[#This Row],[Rating Category]],Recommendation!A$2:A$6,Recommendation!B$2:B$6)</f>
        <v>Restricted</v>
      </c>
      <c r="N1904" s="2">
        <v>121</v>
      </c>
      <c r="O1904" s="2" t="str" cm="1">
        <f t="array" ref="O1904">_xlfn.IFS(Table1[[#This Row],[Duration]]&lt;90,"Short",Table1[[#This Row],[Duration]]&lt;180,"Medium",Table1[[#This Row],[Duration]]&lt;=240,"Long",TRUE,"Seasons")</f>
        <v>Medium</v>
      </c>
      <c r="P1904" s="3" t="s">
        <v>23</v>
      </c>
    </row>
    <row r="1905" spans="1:16" ht="28">
      <c r="A1905" s="2" t="s">
        <v>8452</v>
      </c>
      <c r="B1905" s="2" t="s">
        <v>0</v>
      </c>
      <c r="C1905" s="3" t="s">
        <v>8453</v>
      </c>
      <c r="D1905" s="3" t="s">
        <v>8454</v>
      </c>
      <c r="E1905" s="3" t="s">
        <v>8455</v>
      </c>
      <c r="F1905" s="3" t="s">
        <v>1</v>
      </c>
      <c r="G1905" s="7" t="s">
        <v>8456</v>
      </c>
      <c r="H1905" s="4">
        <v>2021</v>
      </c>
      <c r="I1905" s="2">
        <v>2019</v>
      </c>
      <c r="J1905" s="2">
        <f ca="1">YEAR(TODAY())-Table1[[#This Row],[Release_year]]</f>
        <v>7</v>
      </c>
      <c r="K1905" s="2" t="s">
        <v>7</v>
      </c>
      <c r="L1905" s="2" t="str">
        <f>_xlfn.XLOOKUP(Table1[[#This Row],[Rating]],Ratings!A$2:A$15,Ratings!B$2:B$15)</f>
        <v>Adult</v>
      </c>
      <c r="M1905" s="2" t="str">
        <f>_xlfn.XLOOKUP(Table1[[#This Row],[Rating Category]],Recommendation!A$2:A$6,Recommendation!B$2:B$6)</f>
        <v>Restricted</v>
      </c>
      <c r="N1905" s="2">
        <v>83</v>
      </c>
      <c r="O1905" s="2" t="str" cm="1">
        <f t="array" ref="O1905">_xlfn.IFS(Table1[[#This Row],[Duration]]&lt;90,"Short",Table1[[#This Row],[Duration]]&lt;180,"Medium",Table1[[#This Row],[Duration]]&lt;=240,"Long",TRUE,"Seasons")</f>
        <v>Short</v>
      </c>
      <c r="P1905" s="3" t="s">
        <v>72</v>
      </c>
    </row>
    <row r="1906" spans="1:16" ht="56">
      <c r="A1906" s="2" t="s">
        <v>8457</v>
      </c>
      <c r="B1906" s="2" t="s">
        <v>4</v>
      </c>
      <c r="C1906" s="3" t="s">
        <v>8458</v>
      </c>
      <c r="D1906" s="3" t="s">
        <v>8459</v>
      </c>
      <c r="E1906" s="3" t="s">
        <v>8460</v>
      </c>
      <c r="F1906" s="3" t="s">
        <v>248</v>
      </c>
      <c r="G1906" s="7" t="s">
        <v>8456</v>
      </c>
      <c r="H1906" s="4">
        <v>2021</v>
      </c>
      <c r="I1906" s="2">
        <v>2019</v>
      </c>
      <c r="J1906" s="2">
        <f ca="1">YEAR(TODAY())-Table1[[#This Row],[Release_year]]</f>
        <v>7</v>
      </c>
      <c r="K1906" s="2" t="s">
        <v>7</v>
      </c>
      <c r="L1906" s="2" t="str">
        <f>_xlfn.XLOOKUP(Table1[[#This Row],[Rating]],Ratings!A$2:A$15,Ratings!B$2:B$15)</f>
        <v>Adult</v>
      </c>
      <c r="M1906" s="2" t="str">
        <f>_xlfn.XLOOKUP(Table1[[#This Row],[Rating Category]],Recommendation!A$2:A$6,Recommendation!B$2:B$6)</f>
        <v>Restricted</v>
      </c>
      <c r="N1906" s="2" t="s">
        <v>11</v>
      </c>
      <c r="O1906" s="2" t="str" cm="1">
        <f t="array" ref="O1906">_xlfn.IFS(Table1[[#This Row],[Duration]]&lt;90,"Short",Table1[[#This Row],[Duration]]&lt;180,"Medium",Table1[[#This Row],[Duration]]&lt;=240,"Long",TRUE,"Seasons")</f>
        <v>Seasons</v>
      </c>
      <c r="P1906" s="3" t="s">
        <v>1145</v>
      </c>
    </row>
    <row r="1907" spans="1:16" ht="70">
      <c r="A1907" s="2" t="s">
        <v>8461</v>
      </c>
      <c r="B1907" s="2" t="s">
        <v>4</v>
      </c>
      <c r="C1907" s="3" t="s">
        <v>8462</v>
      </c>
      <c r="D1907" s="3" t="s">
        <v>8463</v>
      </c>
      <c r="E1907" s="3" t="s">
        <v>8464</v>
      </c>
      <c r="F1907" s="3" t="s">
        <v>248</v>
      </c>
      <c r="G1907" s="7" t="s">
        <v>8456</v>
      </c>
      <c r="H1907" s="4">
        <v>2021</v>
      </c>
      <c r="I1907" s="2">
        <v>2019</v>
      </c>
      <c r="J1907" s="2">
        <f ca="1">YEAR(TODAY())-Table1[[#This Row],[Release_year]]</f>
        <v>7</v>
      </c>
      <c r="K1907" s="2" t="s">
        <v>7</v>
      </c>
      <c r="L1907" s="2" t="str">
        <f>_xlfn.XLOOKUP(Table1[[#This Row],[Rating]],Ratings!A$2:A$15,Ratings!B$2:B$15)</f>
        <v>Adult</v>
      </c>
      <c r="M1907" s="2" t="str">
        <f>_xlfn.XLOOKUP(Table1[[#This Row],[Rating Category]],Recommendation!A$2:A$6,Recommendation!B$2:B$6)</f>
        <v>Restricted</v>
      </c>
      <c r="N1907" s="2" t="s">
        <v>11</v>
      </c>
      <c r="O1907" s="2" t="str" cm="1">
        <f t="array" ref="O1907">_xlfn.IFS(Table1[[#This Row],[Duration]]&lt;90,"Short",Table1[[#This Row],[Duration]]&lt;180,"Medium",Table1[[#This Row],[Duration]]&lt;=240,"Long",TRUE,"Seasons")</f>
        <v>Seasons</v>
      </c>
      <c r="P1907" s="3" t="s">
        <v>603</v>
      </c>
    </row>
    <row r="1908" spans="1:16" ht="42">
      <c r="A1908" s="2" t="s">
        <v>8465</v>
      </c>
      <c r="B1908" s="2" t="s">
        <v>0</v>
      </c>
      <c r="C1908" s="3" t="s">
        <v>8466</v>
      </c>
      <c r="D1908" s="3" t="s">
        <v>2234</v>
      </c>
      <c r="E1908" s="3" t="s">
        <v>8467</v>
      </c>
      <c r="F1908" s="3" t="s">
        <v>53</v>
      </c>
      <c r="G1908" s="7" t="s">
        <v>8456</v>
      </c>
      <c r="H1908" s="4">
        <v>2021</v>
      </c>
      <c r="I1908" s="2">
        <v>2018</v>
      </c>
      <c r="J1908" s="2">
        <f ca="1">YEAR(TODAY())-Table1[[#This Row],[Release_year]]</f>
        <v>8</v>
      </c>
      <c r="K1908" s="2" t="s">
        <v>7</v>
      </c>
      <c r="L1908" s="2" t="str">
        <f>_xlfn.XLOOKUP(Table1[[#This Row],[Rating]],Ratings!A$2:A$15,Ratings!B$2:B$15)</f>
        <v>Adult</v>
      </c>
      <c r="M1908" s="2" t="str">
        <f>_xlfn.XLOOKUP(Table1[[#This Row],[Rating Category]],Recommendation!A$2:A$6,Recommendation!B$2:B$6)</f>
        <v>Restricted</v>
      </c>
      <c r="N1908" s="2">
        <v>111</v>
      </c>
      <c r="O1908" s="2" t="str" cm="1">
        <f t="array" ref="O1908">_xlfn.IFS(Table1[[#This Row],[Duration]]&lt;90,"Short",Table1[[#This Row],[Duration]]&lt;180,"Medium",Table1[[#This Row],[Duration]]&lt;=240,"Long",TRUE,"Seasons")</f>
        <v>Medium</v>
      </c>
      <c r="P1908" s="3" t="s">
        <v>56</v>
      </c>
    </row>
    <row r="1909" spans="1:16" ht="56">
      <c r="A1909" s="2" t="s">
        <v>8468</v>
      </c>
      <c r="B1909" s="2" t="s">
        <v>0</v>
      </c>
      <c r="C1909" s="3" t="s">
        <v>8469</v>
      </c>
      <c r="D1909" s="3" t="s">
        <v>8470</v>
      </c>
      <c r="E1909" s="3" t="s">
        <v>8471</v>
      </c>
      <c r="F1909" s="3" t="s">
        <v>13</v>
      </c>
      <c r="G1909" s="7" t="s">
        <v>8472</v>
      </c>
      <c r="H1909" s="4">
        <v>2021</v>
      </c>
      <c r="I1909" s="2">
        <v>2019</v>
      </c>
      <c r="J1909" s="2">
        <f ca="1">YEAR(TODAY())-Table1[[#This Row],[Release_year]]</f>
        <v>7</v>
      </c>
      <c r="K1909" s="2" t="s">
        <v>7</v>
      </c>
      <c r="L1909" s="2" t="str">
        <f>_xlfn.XLOOKUP(Table1[[#This Row],[Rating]],Ratings!A$2:A$15,Ratings!B$2:B$15)</f>
        <v>Adult</v>
      </c>
      <c r="M1909" s="2" t="str">
        <f>_xlfn.XLOOKUP(Table1[[#This Row],[Rating Category]],Recommendation!A$2:A$6,Recommendation!B$2:B$6)</f>
        <v>Restricted</v>
      </c>
      <c r="N1909" s="2">
        <v>171</v>
      </c>
      <c r="O1909" s="2" t="str" cm="1">
        <f t="array" ref="O1909">_xlfn.IFS(Table1[[#This Row],[Duration]]&lt;90,"Short",Table1[[#This Row],[Duration]]&lt;180,"Medium",Table1[[#This Row],[Duration]]&lt;=240,"Long",TRUE,"Seasons")</f>
        <v>Medium</v>
      </c>
      <c r="P1909" s="3" t="s">
        <v>218</v>
      </c>
    </row>
    <row r="1910" spans="1:16" ht="42">
      <c r="A1910" s="2" t="s">
        <v>8474</v>
      </c>
      <c r="B1910" s="2" t="s">
        <v>0</v>
      </c>
      <c r="C1910" s="3" t="s">
        <v>8475</v>
      </c>
      <c r="D1910" s="3" t="s">
        <v>5004</v>
      </c>
      <c r="E1910" s="3" t="s">
        <v>8476</v>
      </c>
      <c r="F1910" s="3" t="s">
        <v>28</v>
      </c>
      <c r="G1910" s="7" t="s">
        <v>8477</v>
      </c>
      <c r="H1910" s="4">
        <v>2021</v>
      </c>
      <c r="I1910" s="2">
        <v>2019</v>
      </c>
      <c r="J1910" s="2">
        <f ca="1">YEAR(TODAY())-Table1[[#This Row],[Release_year]]</f>
        <v>7</v>
      </c>
      <c r="K1910" s="2" t="s">
        <v>7</v>
      </c>
      <c r="L1910" s="2" t="str">
        <f>_xlfn.XLOOKUP(Table1[[#This Row],[Rating]],Ratings!A$2:A$15,Ratings!B$2:B$15)</f>
        <v>Adult</v>
      </c>
      <c r="M1910" s="2" t="str">
        <f>_xlfn.XLOOKUP(Table1[[#This Row],[Rating Category]],Recommendation!A$2:A$6,Recommendation!B$2:B$6)</f>
        <v>Restricted</v>
      </c>
      <c r="N1910" s="2">
        <v>88</v>
      </c>
      <c r="O1910" s="2" t="str" cm="1">
        <f t="array" ref="O1910">_xlfn.IFS(Table1[[#This Row],[Duration]]&lt;90,"Short",Table1[[#This Row],[Duration]]&lt;180,"Medium",Table1[[#This Row],[Duration]]&lt;=240,"Long",TRUE,"Seasons")</f>
        <v>Short</v>
      </c>
      <c r="P1910" s="3" t="s">
        <v>125</v>
      </c>
    </row>
    <row r="1911" spans="1:16" ht="28">
      <c r="A1911" s="2" t="s">
        <v>8478</v>
      </c>
      <c r="B1911" s="2" t="s">
        <v>0</v>
      </c>
      <c r="C1911" s="3" t="s">
        <v>8479</v>
      </c>
      <c r="D1911" s="3" t="s">
        <v>8480</v>
      </c>
      <c r="E1911" s="3" t="s">
        <v>8481</v>
      </c>
      <c r="F1911" s="3" t="s">
        <v>1</v>
      </c>
      <c r="G1911" s="7" t="s">
        <v>8477</v>
      </c>
      <c r="H1911" s="4">
        <v>2021</v>
      </c>
      <c r="I1911" s="2">
        <v>2012</v>
      </c>
      <c r="J1911" s="2">
        <f ca="1">YEAR(TODAY())-Table1[[#This Row],[Release_year]]</f>
        <v>14</v>
      </c>
      <c r="K1911" s="2" t="s">
        <v>7</v>
      </c>
      <c r="L1911" s="2" t="str">
        <f>_xlfn.XLOOKUP(Table1[[#This Row],[Rating]],Ratings!A$2:A$15,Ratings!B$2:B$15)</f>
        <v>Adult</v>
      </c>
      <c r="M1911" s="2" t="str">
        <f>_xlfn.XLOOKUP(Table1[[#This Row],[Rating Category]],Recommendation!A$2:A$6,Recommendation!B$2:B$6)</f>
        <v>Restricted</v>
      </c>
      <c r="N1911" s="2">
        <v>76</v>
      </c>
      <c r="O1911" s="2" t="str" cm="1">
        <f t="array" ref="O1911">_xlfn.IFS(Table1[[#This Row],[Duration]]&lt;90,"Short",Table1[[#This Row],[Duration]]&lt;180,"Medium",Table1[[#This Row],[Duration]]&lt;=240,"Long",TRUE,"Seasons")</f>
        <v>Short</v>
      </c>
      <c r="P1911" s="3" t="s">
        <v>683</v>
      </c>
    </row>
    <row r="1912" spans="1:16" ht="56">
      <c r="A1912" s="2" t="s">
        <v>8482</v>
      </c>
      <c r="B1912" s="2" t="s">
        <v>0</v>
      </c>
      <c r="C1912" s="3" t="s">
        <v>8483</v>
      </c>
      <c r="D1912" s="3" t="s">
        <v>1072</v>
      </c>
      <c r="E1912" s="3" t="s">
        <v>8484</v>
      </c>
      <c r="F1912" s="3" t="s">
        <v>1</v>
      </c>
      <c r="G1912" s="7" t="s">
        <v>8485</v>
      </c>
      <c r="H1912" s="4">
        <v>2021</v>
      </c>
      <c r="I1912" s="2">
        <v>2019</v>
      </c>
      <c r="J1912" s="2">
        <f ca="1">YEAR(TODAY())-Table1[[#This Row],[Release_year]]</f>
        <v>7</v>
      </c>
      <c r="K1912" s="2" t="s">
        <v>45</v>
      </c>
      <c r="L1912" s="2" t="str">
        <f>_xlfn.XLOOKUP(Table1[[#This Row],[Rating]],Ratings!A$2:A$15,Ratings!B$2:B$15)</f>
        <v>Family</v>
      </c>
      <c r="M1912" s="2" t="str">
        <f>_xlfn.XLOOKUP(Table1[[#This Row],[Rating Category]],Recommendation!A$2:A$6,Recommendation!B$2:B$6)</f>
        <v>Guidance</v>
      </c>
      <c r="N1912" s="2">
        <v>64</v>
      </c>
      <c r="O1912" s="2" t="str" cm="1">
        <f t="array" ref="O1912">_xlfn.IFS(Table1[[#This Row],[Duration]]&lt;90,"Short",Table1[[#This Row],[Duration]]&lt;180,"Medium",Table1[[#This Row],[Duration]]&lt;=240,"Long",TRUE,"Seasons")</f>
        <v>Short</v>
      </c>
      <c r="P1912" s="3" t="s">
        <v>1066</v>
      </c>
    </row>
    <row r="1913" spans="1:16" ht="14">
      <c r="A1913" s="2" t="s">
        <v>8486</v>
      </c>
      <c r="B1913" s="2" t="s">
        <v>0</v>
      </c>
      <c r="C1913" s="3" t="s">
        <v>8487</v>
      </c>
      <c r="D1913" s="3" t="s">
        <v>3106</v>
      </c>
      <c r="E1913" s="3" t="s">
        <v>8488</v>
      </c>
      <c r="F1913" s="3" t="s">
        <v>1</v>
      </c>
      <c r="G1913" s="7" t="s">
        <v>8485</v>
      </c>
      <c r="H1913" s="4">
        <v>2021</v>
      </c>
      <c r="I1913" s="2">
        <v>2006</v>
      </c>
      <c r="J1913" s="2">
        <f ca="1">YEAR(TODAY())-Table1[[#This Row],[Release_year]]</f>
        <v>20</v>
      </c>
      <c r="K1913" s="2" t="s">
        <v>29</v>
      </c>
      <c r="L1913" s="2" t="str">
        <f>_xlfn.XLOOKUP(Table1[[#This Row],[Rating]],Ratings!A$2:A$15,Ratings!B$2:B$15)</f>
        <v>Teen</v>
      </c>
      <c r="M1913" s="2" t="str">
        <f>_xlfn.XLOOKUP(Table1[[#This Row],[Rating Category]],Recommendation!A$2:A$6,Recommendation!B$2:B$6)</f>
        <v>Guidance</v>
      </c>
      <c r="N1913" s="2">
        <v>94</v>
      </c>
      <c r="O1913" s="2" t="str" cm="1">
        <f t="array" ref="O1913">_xlfn.IFS(Table1[[#This Row],[Duration]]&lt;90,"Short",Table1[[#This Row],[Duration]]&lt;180,"Medium",Table1[[#This Row],[Duration]]&lt;=240,"Long",TRUE,"Seasons")</f>
        <v>Medium</v>
      </c>
      <c r="P1913" s="3" t="s">
        <v>3</v>
      </c>
    </row>
    <row r="1914" spans="1:16" ht="56">
      <c r="A1914" s="2" t="s">
        <v>8489</v>
      </c>
      <c r="B1914" s="2" t="s">
        <v>0</v>
      </c>
      <c r="C1914" s="3" t="s">
        <v>8490</v>
      </c>
      <c r="D1914" s="3" t="s">
        <v>8428</v>
      </c>
      <c r="E1914" s="3" t="s">
        <v>8429</v>
      </c>
      <c r="F1914" s="3" t="s">
        <v>13</v>
      </c>
      <c r="G1914" s="7" t="s">
        <v>8491</v>
      </c>
      <c r="H1914" s="4">
        <v>2021</v>
      </c>
      <c r="I1914" s="2">
        <v>2019</v>
      </c>
      <c r="J1914" s="2">
        <f ca="1">YEAR(TODAY())-Table1[[#This Row],[Release_year]]</f>
        <v>7</v>
      </c>
      <c r="K1914" s="2" t="s">
        <v>29</v>
      </c>
      <c r="L1914" s="2" t="str">
        <f>_xlfn.XLOOKUP(Table1[[#This Row],[Rating]],Ratings!A$2:A$15,Ratings!B$2:B$15)</f>
        <v>Teen</v>
      </c>
      <c r="M1914" s="2" t="str">
        <f>_xlfn.XLOOKUP(Table1[[#This Row],[Rating Category]],Recommendation!A$2:A$6,Recommendation!B$2:B$6)</f>
        <v>Guidance</v>
      </c>
      <c r="N1914" s="2">
        <v>157</v>
      </c>
      <c r="O1914" s="2" t="str" cm="1">
        <f t="array" ref="O1914">_xlfn.IFS(Table1[[#This Row],[Duration]]&lt;90,"Short",Table1[[#This Row],[Duration]]&lt;180,"Medium",Table1[[#This Row],[Duration]]&lt;=240,"Long",TRUE,"Seasons")</f>
        <v>Medium</v>
      </c>
      <c r="P1914" s="3" t="s">
        <v>66</v>
      </c>
    </row>
    <row r="1915" spans="1:16" ht="42">
      <c r="A1915" s="2" t="s">
        <v>8492</v>
      </c>
      <c r="B1915" s="2" t="s">
        <v>0</v>
      </c>
      <c r="C1915" s="3" t="s">
        <v>8493</v>
      </c>
      <c r="D1915" s="3" t="s">
        <v>8494</v>
      </c>
      <c r="E1915" s="3" t="s">
        <v>8495</v>
      </c>
      <c r="F1915" s="3" t="s">
        <v>1</v>
      </c>
      <c r="G1915" s="7" t="s">
        <v>8491</v>
      </c>
      <c r="H1915" s="4">
        <v>2021</v>
      </c>
      <c r="I1915" s="2">
        <v>2019</v>
      </c>
      <c r="J1915" s="2">
        <f ca="1">YEAR(TODAY())-Table1[[#This Row],[Release_year]]</f>
        <v>7</v>
      </c>
      <c r="K1915" s="2" t="s">
        <v>45</v>
      </c>
      <c r="L1915" s="2" t="str">
        <f>_xlfn.XLOOKUP(Table1[[#This Row],[Rating]],Ratings!A$2:A$15,Ratings!B$2:B$15)</f>
        <v>Family</v>
      </c>
      <c r="M1915" s="2" t="str">
        <f>_xlfn.XLOOKUP(Table1[[#This Row],[Rating Category]],Recommendation!A$2:A$6,Recommendation!B$2:B$6)</f>
        <v>Guidance</v>
      </c>
      <c r="N1915" s="2">
        <v>83</v>
      </c>
      <c r="O1915" s="2" t="str" cm="1">
        <f t="array" ref="O1915">_xlfn.IFS(Table1[[#This Row],[Duration]]&lt;90,"Short",Table1[[#This Row],[Duration]]&lt;180,"Medium",Table1[[#This Row],[Duration]]&lt;=240,"Long",TRUE,"Seasons")</f>
        <v>Short</v>
      </c>
      <c r="P1915" s="3" t="s">
        <v>49</v>
      </c>
    </row>
    <row r="1916" spans="1:16" ht="14">
      <c r="A1916" s="2" t="s">
        <v>8496</v>
      </c>
      <c r="B1916" s="2" t="s">
        <v>0</v>
      </c>
      <c r="C1916" s="3" t="s">
        <v>8497</v>
      </c>
      <c r="D1916" s="3" t="s">
        <v>8498</v>
      </c>
      <c r="E1916" s="3" t="s">
        <v>8499</v>
      </c>
      <c r="F1916" s="3" t="s">
        <v>1</v>
      </c>
      <c r="G1916" s="7" t="s">
        <v>8500</v>
      </c>
      <c r="H1916" s="4">
        <v>2021</v>
      </c>
      <c r="I1916" s="2">
        <v>2019</v>
      </c>
      <c r="J1916" s="2">
        <f ca="1">YEAR(TODAY())-Table1[[#This Row],[Release_year]]</f>
        <v>7</v>
      </c>
      <c r="K1916" s="2" t="s">
        <v>7</v>
      </c>
      <c r="L1916" s="2" t="str">
        <f>_xlfn.XLOOKUP(Table1[[#This Row],[Rating]],Ratings!A$2:A$15,Ratings!B$2:B$15)</f>
        <v>Adult</v>
      </c>
      <c r="M1916" s="2" t="str">
        <f>_xlfn.XLOOKUP(Table1[[#This Row],[Rating Category]],Recommendation!A$2:A$6,Recommendation!B$2:B$6)</f>
        <v>Restricted</v>
      </c>
      <c r="N1916" s="2">
        <v>65</v>
      </c>
      <c r="O1916" s="2" t="str" cm="1">
        <f t="array" ref="O1916">_xlfn.IFS(Table1[[#This Row],[Duration]]&lt;90,"Short",Table1[[#This Row],[Duration]]&lt;180,"Medium",Table1[[#This Row],[Duration]]&lt;=240,"Long",TRUE,"Seasons")</f>
        <v>Short</v>
      </c>
      <c r="P1916" s="3" t="s">
        <v>3</v>
      </c>
    </row>
    <row r="1917" spans="1:16" ht="42">
      <c r="A1917" s="2" t="s">
        <v>8501</v>
      </c>
      <c r="B1917" s="2" t="s">
        <v>0</v>
      </c>
      <c r="C1917" s="3" t="s">
        <v>8502</v>
      </c>
      <c r="D1917" s="3" t="s">
        <v>2223</v>
      </c>
      <c r="E1917" s="3" t="s">
        <v>8503</v>
      </c>
      <c r="F1917" s="3" t="s">
        <v>53</v>
      </c>
      <c r="G1917" s="7" t="s">
        <v>8500</v>
      </c>
      <c r="H1917" s="4">
        <v>2021</v>
      </c>
      <c r="I1917" s="2">
        <v>2018</v>
      </c>
      <c r="J1917" s="2">
        <f ca="1">YEAR(TODAY())-Table1[[#This Row],[Release_year]]</f>
        <v>8</v>
      </c>
      <c r="K1917" s="2" t="s">
        <v>29</v>
      </c>
      <c r="L1917" s="2" t="str">
        <f>_xlfn.XLOOKUP(Table1[[#This Row],[Rating]],Ratings!A$2:A$15,Ratings!B$2:B$15)</f>
        <v>Teen</v>
      </c>
      <c r="M1917" s="2" t="str">
        <f>_xlfn.XLOOKUP(Table1[[#This Row],[Rating Category]],Recommendation!A$2:A$6,Recommendation!B$2:B$6)</f>
        <v>Guidance</v>
      </c>
      <c r="N1917" s="2">
        <v>105</v>
      </c>
      <c r="O1917" s="2" t="str" cm="1">
        <f t="array" ref="O1917">_xlfn.IFS(Table1[[#This Row],[Duration]]&lt;90,"Short",Table1[[#This Row],[Duration]]&lt;180,"Medium",Table1[[#This Row],[Duration]]&lt;=240,"Long",TRUE,"Seasons")</f>
        <v>Medium</v>
      </c>
      <c r="P1917" s="3" t="s">
        <v>56</v>
      </c>
    </row>
    <row r="1918" spans="1:16" ht="56">
      <c r="A1918" s="2" t="s">
        <v>8504</v>
      </c>
      <c r="B1918" s="2" t="s">
        <v>0</v>
      </c>
      <c r="C1918" s="3" t="s">
        <v>8505</v>
      </c>
      <c r="D1918" s="3" t="s">
        <v>8506</v>
      </c>
      <c r="E1918" s="3" t="s">
        <v>8507</v>
      </c>
      <c r="F1918" s="3" t="s">
        <v>1420</v>
      </c>
      <c r="G1918" s="7" t="s">
        <v>8500</v>
      </c>
      <c r="H1918" s="4">
        <v>2021</v>
      </c>
      <c r="I1918" s="2">
        <v>2019</v>
      </c>
      <c r="J1918" s="2">
        <f ca="1">YEAR(TODAY())-Table1[[#This Row],[Release_year]]</f>
        <v>7</v>
      </c>
      <c r="K1918" s="2" t="s">
        <v>29</v>
      </c>
      <c r="L1918" s="2" t="str">
        <f>_xlfn.XLOOKUP(Table1[[#This Row],[Rating]],Ratings!A$2:A$15,Ratings!B$2:B$15)</f>
        <v>Teen</v>
      </c>
      <c r="M1918" s="2" t="str">
        <f>_xlfn.XLOOKUP(Table1[[#This Row],[Rating Category]],Recommendation!A$2:A$6,Recommendation!B$2:B$6)</f>
        <v>Guidance</v>
      </c>
      <c r="N1918" s="2">
        <v>107</v>
      </c>
      <c r="O1918" s="2" t="str" cm="1">
        <f t="array" ref="O1918">_xlfn.IFS(Table1[[#This Row],[Duration]]&lt;90,"Short",Table1[[#This Row],[Duration]]&lt;180,"Medium",Table1[[#This Row],[Duration]]&lt;=240,"Long",TRUE,"Seasons")</f>
        <v>Medium</v>
      </c>
      <c r="P1918" s="3" t="s">
        <v>218</v>
      </c>
    </row>
    <row r="1919" spans="1:16" ht="42">
      <c r="A1919" s="2" t="s">
        <v>8508</v>
      </c>
      <c r="B1919" s="2" t="s">
        <v>0</v>
      </c>
      <c r="C1919" s="3" t="s">
        <v>8509</v>
      </c>
      <c r="D1919" s="3" t="s">
        <v>8510</v>
      </c>
      <c r="E1919" s="3" t="s">
        <v>8511</v>
      </c>
      <c r="F1919" s="3" t="s">
        <v>1</v>
      </c>
      <c r="G1919" s="7" t="s">
        <v>8500</v>
      </c>
      <c r="H1919" s="4">
        <v>2021</v>
      </c>
      <c r="I1919" s="2">
        <v>2019</v>
      </c>
      <c r="J1919" s="2">
        <f ca="1">YEAR(TODAY())-Table1[[#This Row],[Release_year]]</f>
        <v>7</v>
      </c>
      <c r="K1919" s="2" t="s">
        <v>45</v>
      </c>
      <c r="L1919" s="2" t="str">
        <f>_xlfn.XLOOKUP(Table1[[#This Row],[Rating]],Ratings!A$2:A$15,Ratings!B$2:B$15)</f>
        <v>Family</v>
      </c>
      <c r="M1919" s="2" t="str">
        <f>_xlfn.XLOOKUP(Table1[[#This Row],[Rating Category]],Recommendation!A$2:A$6,Recommendation!B$2:B$6)</f>
        <v>Guidance</v>
      </c>
      <c r="N1919" s="2">
        <v>103</v>
      </c>
      <c r="O1919" s="2" t="str" cm="1">
        <f t="array" ref="O1919">_xlfn.IFS(Table1[[#This Row],[Duration]]&lt;90,"Short",Table1[[#This Row],[Duration]]&lt;180,"Medium",Table1[[#This Row],[Duration]]&lt;=240,"Long",TRUE,"Seasons")</f>
        <v>Medium</v>
      </c>
      <c r="P1919" s="3" t="s">
        <v>4116</v>
      </c>
    </row>
    <row r="1920" spans="1:16" ht="14">
      <c r="A1920" s="2" t="s">
        <v>8513</v>
      </c>
      <c r="B1920" s="2" t="s">
        <v>0</v>
      </c>
      <c r="C1920" s="3" t="s">
        <v>8514</v>
      </c>
      <c r="D1920" s="3" t="s">
        <v>2864</v>
      </c>
      <c r="E1920" s="3" t="s">
        <v>8515</v>
      </c>
      <c r="F1920" s="3" t="s">
        <v>225</v>
      </c>
      <c r="G1920" s="7" t="s">
        <v>8516</v>
      </c>
      <c r="H1920" s="4">
        <v>2021</v>
      </c>
      <c r="I1920" s="2">
        <v>2019</v>
      </c>
      <c r="J1920" s="2">
        <f ca="1">YEAR(TODAY())-Table1[[#This Row],[Release_year]]</f>
        <v>7</v>
      </c>
      <c r="K1920" s="2" t="s">
        <v>7</v>
      </c>
      <c r="L1920" s="2" t="str">
        <f>_xlfn.XLOOKUP(Table1[[#This Row],[Rating]],Ratings!A$2:A$15,Ratings!B$2:B$15)</f>
        <v>Adult</v>
      </c>
      <c r="M1920" s="2" t="str">
        <f>_xlfn.XLOOKUP(Table1[[#This Row],[Rating Category]],Recommendation!A$2:A$6,Recommendation!B$2:B$6)</f>
        <v>Restricted</v>
      </c>
      <c r="N1920" s="2">
        <v>67</v>
      </c>
      <c r="O1920" s="2" t="str" cm="1">
        <f t="array" ref="O1920">_xlfn.IFS(Table1[[#This Row],[Duration]]&lt;90,"Short",Table1[[#This Row],[Duration]]&lt;180,"Medium",Table1[[#This Row],[Duration]]&lt;=240,"Long",TRUE,"Seasons")</f>
        <v>Short</v>
      </c>
      <c r="P1920" s="3" t="s">
        <v>683</v>
      </c>
    </row>
    <row r="1921" spans="1:16" ht="56">
      <c r="A1921" s="2" t="s">
        <v>8517</v>
      </c>
      <c r="B1921" s="2" t="s">
        <v>0</v>
      </c>
      <c r="C1921" s="3" t="s">
        <v>8518</v>
      </c>
      <c r="D1921" s="3" t="s">
        <v>8519</v>
      </c>
      <c r="E1921" s="3" t="s">
        <v>8520</v>
      </c>
      <c r="F1921" s="3" t="s">
        <v>13</v>
      </c>
      <c r="G1921" s="7" t="s">
        <v>8521</v>
      </c>
      <c r="H1921" s="4">
        <v>2021</v>
      </c>
      <c r="I1921" s="2">
        <v>2019</v>
      </c>
      <c r="J1921" s="2">
        <f ca="1">YEAR(TODAY())-Table1[[#This Row],[Release_year]]</f>
        <v>7</v>
      </c>
      <c r="K1921" s="2" t="s">
        <v>7</v>
      </c>
      <c r="L1921" s="2" t="str">
        <f>_xlfn.XLOOKUP(Table1[[#This Row],[Rating]],Ratings!A$2:A$15,Ratings!B$2:B$15)</f>
        <v>Adult</v>
      </c>
      <c r="M1921" s="2" t="str">
        <f>_xlfn.XLOOKUP(Table1[[#This Row],[Rating Category]],Recommendation!A$2:A$6,Recommendation!B$2:B$6)</f>
        <v>Restricted</v>
      </c>
      <c r="N1921" s="2">
        <v>125</v>
      </c>
      <c r="O1921" s="2" t="str" cm="1">
        <f t="array" ref="O1921">_xlfn.IFS(Table1[[#This Row],[Duration]]&lt;90,"Short",Table1[[#This Row],[Duration]]&lt;180,"Medium",Table1[[#This Row],[Duration]]&lt;=240,"Long",TRUE,"Seasons")</f>
        <v>Medium</v>
      </c>
      <c r="P1921" s="3" t="s">
        <v>89</v>
      </c>
    </row>
    <row r="1922" spans="1:16" ht="42">
      <c r="A1922" s="2" t="s">
        <v>8522</v>
      </c>
      <c r="B1922" s="2" t="s">
        <v>0</v>
      </c>
      <c r="C1922" s="3" t="s">
        <v>8523</v>
      </c>
      <c r="D1922" s="3" t="s">
        <v>8524</v>
      </c>
      <c r="E1922" s="3" t="s">
        <v>8525</v>
      </c>
      <c r="F1922" s="3" t="s">
        <v>13</v>
      </c>
      <c r="G1922" s="7" t="s">
        <v>8521</v>
      </c>
      <c r="H1922" s="4">
        <v>2021</v>
      </c>
      <c r="I1922" s="2">
        <v>2018</v>
      </c>
      <c r="J1922" s="2">
        <f ca="1">YEAR(TODAY())-Table1[[#This Row],[Release_year]]</f>
        <v>8</v>
      </c>
      <c r="K1922" s="2" t="s">
        <v>7</v>
      </c>
      <c r="L1922" s="2" t="str">
        <f>_xlfn.XLOOKUP(Table1[[#This Row],[Rating]],Ratings!A$2:A$15,Ratings!B$2:B$15)</f>
        <v>Adult</v>
      </c>
      <c r="M1922" s="2" t="str">
        <f>_xlfn.XLOOKUP(Table1[[#This Row],[Rating Category]],Recommendation!A$2:A$6,Recommendation!B$2:B$6)</f>
        <v>Restricted</v>
      </c>
      <c r="N1922" s="2">
        <v>142</v>
      </c>
      <c r="O1922" s="2" t="str" cm="1">
        <f t="array" ref="O1922">_xlfn.IFS(Table1[[#This Row],[Duration]]&lt;90,"Short",Table1[[#This Row],[Duration]]&lt;180,"Medium",Table1[[#This Row],[Duration]]&lt;=240,"Long",TRUE,"Seasons")</f>
        <v>Medium</v>
      </c>
      <c r="P1922" s="3" t="s">
        <v>269</v>
      </c>
    </row>
    <row r="1923" spans="1:16" ht="70">
      <c r="A1923" s="2" t="s">
        <v>8526</v>
      </c>
      <c r="B1923" s="2" t="s">
        <v>0</v>
      </c>
      <c r="C1923" s="3" t="s">
        <v>8527</v>
      </c>
      <c r="D1923" s="3" t="s">
        <v>8528</v>
      </c>
      <c r="E1923" s="3" t="s">
        <v>8529</v>
      </c>
      <c r="F1923" s="3" t="s">
        <v>13</v>
      </c>
      <c r="G1923" s="7" t="s">
        <v>8521</v>
      </c>
      <c r="H1923" s="4">
        <v>2021</v>
      </c>
      <c r="I1923" s="2">
        <v>2018</v>
      </c>
      <c r="J1923" s="2">
        <f ca="1">YEAR(TODAY())-Table1[[#This Row],[Release_year]]</f>
        <v>8</v>
      </c>
      <c r="K1923" s="2" t="s">
        <v>29</v>
      </c>
      <c r="L1923" s="2" t="str">
        <f>_xlfn.XLOOKUP(Table1[[#This Row],[Rating]],Ratings!A$2:A$15,Ratings!B$2:B$15)</f>
        <v>Teen</v>
      </c>
      <c r="M1923" s="2" t="str">
        <f>_xlfn.XLOOKUP(Table1[[#This Row],[Rating Category]],Recommendation!A$2:A$6,Recommendation!B$2:B$6)</f>
        <v>Guidance</v>
      </c>
      <c r="N1923" s="2">
        <v>133</v>
      </c>
      <c r="O1923" s="2" t="str" cm="1">
        <f t="array" ref="O1923">_xlfn.IFS(Table1[[#This Row],[Duration]]&lt;90,"Short",Table1[[#This Row],[Duration]]&lt;180,"Medium",Table1[[#This Row],[Duration]]&lt;=240,"Long",TRUE,"Seasons")</f>
        <v>Medium</v>
      </c>
      <c r="P1923" s="3" t="s">
        <v>1923</v>
      </c>
    </row>
    <row r="1924" spans="1:16" ht="56">
      <c r="A1924" s="2" t="s">
        <v>8530</v>
      </c>
      <c r="B1924" s="2" t="s">
        <v>0</v>
      </c>
      <c r="C1924" s="3" t="s">
        <v>8531</v>
      </c>
      <c r="D1924" s="3" t="s">
        <v>2211</v>
      </c>
      <c r="E1924" s="3" t="s">
        <v>8532</v>
      </c>
      <c r="F1924" s="3" t="s">
        <v>53</v>
      </c>
      <c r="G1924" s="7" t="s">
        <v>8521</v>
      </c>
      <c r="H1924" s="4">
        <v>2021</v>
      </c>
      <c r="I1924" s="2">
        <v>2019</v>
      </c>
      <c r="J1924" s="2">
        <f ca="1">YEAR(TODAY())-Table1[[#This Row],[Release_year]]</f>
        <v>7</v>
      </c>
      <c r="K1924" s="2" t="s">
        <v>29</v>
      </c>
      <c r="L1924" s="2" t="str">
        <f>_xlfn.XLOOKUP(Table1[[#This Row],[Rating]],Ratings!A$2:A$15,Ratings!B$2:B$15)</f>
        <v>Teen</v>
      </c>
      <c r="M1924" s="2" t="str">
        <f>_xlfn.XLOOKUP(Table1[[#This Row],[Rating Category]],Recommendation!A$2:A$6,Recommendation!B$2:B$6)</f>
        <v>Guidance</v>
      </c>
      <c r="N1924" s="2">
        <v>100</v>
      </c>
      <c r="O1924" s="2" t="str" cm="1">
        <f t="array" ref="O1924">_xlfn.IFS(Table1[[#This Row],[Duration]]&lt;90,"Short",Table1[[#This Row],[Duration]]&lt;180,"Medium",Table1[[#This Row],[Duration]]&lt;=240,"Long",TRUE,"Seasons")</f>
        <v>Medium</v>
      </c>
      <c r="P1924" s="3" t="s">
        <v>63</v>
      </c>
    </row>
    <row r="1925" spans="1:16" ht="70">
      <c r="A1925" s="2" t="s">
        <v>8533</v>
      </c>
      <c r="B1925" s="2" t="s">
        <v>0</v>
      </c>
      <c r="C1925" s="3" t="s">
        <v>8534</v>
      </c>
      <c r="D1925" s="3" t="s">
        <v>8535</v>
      </c>
      <c r="E1925" s="3" t="s">
        <v>8536</v>
      </c>
      <c r="F1925" s="3" t="s">
        <v>8537</v>
      </c>
      <c r="G1925" s="7" t="s">
        <v>8538</v>
      </c>
      <c r="H1925" s="4">
        <v>2021</v>
      </c>
      <c r="I1925" s="2">
        <v>2016</v>
      </c>
      <c r="J1925" s="2">
        <f ca="1">YEAR(TODAY())-Table1[[#This Row],[Release_year]]</f>
        <v>10</v>
      </c>
      <c r="K1925" s="2" t="s">
        <v>29</v>
      </c>
      <c r="L1925" s="2" t="str">
        <f>_xlfn.XLOOKUP(Table1[[#This Row],[Rating]],Ratings!A$2:A$15,Ratings!B$2:B$15)</f>
        <v>Teen</v>
      </c>
      <c r="M1925" s="2" t="str">
        <f>_xlfn.XLOOKUP(Table1[[#This Row],[Rating Category]],Recommendation!A$2:A$6,Recommendation!B$2:B$6)</f>
        <v>Guidance</v>
      </c>
      <c r="N1925" s="2">
        <v>128</v>
      </c>
      <c r="O1925" s="2" t="str" cm="1">
        <f t="array" ref="O1925">_xlfn.IFS(Table1[[#This Row],[Duration]]&lt;90,"Short",Table1[[#This Row],[Duration]]&lt;180,"Medium",Table1[[#This Row],[Duration]]&lt;=240,"Long",TRUE,"Seasons")</f>
        <v>Medium</v>
      </c>
      <c r="P1925" s="3" t="s">
        <v>23</v>
      </c>
    </row>
    <row r="1926" spans="1:16" ht="42">
      <c r="A1926" s="2" t="s">
        <v>8539</v>
      </c>
      <c r="B1926" s="2" t="s">
        <v>0</v>
      </c>
      <c r="C1926" s="3" t="s">
        <v>8540</v>
      </c>
      <c r="D1926" s="3" t="s">
        <v>8541</v>
      </c>
      <c r="E1926" s="3" t="s">
        <v>8542</v>
      </c>
      <c r="F1926" s="3" t="s">
        <v>13</v>
      </c>
      <c r="G1926" s="7" t="s">
        <v>8538</v>
      </c>
      <c r="H1926" s="4">
        <v>2021</v>
      </c>
      <c r="I1926" s="2">
        <v>2019</v>
      </c>
      <c r="J1926" s="2">
        <f ca="1">YEAR(TODAY())-Table1[[#This Row],[Release_year]]</f>
        <v>7</v>
      </c>
      <c r="K1926" s="2" t="s">
        <v>29</v>
      </c>
      <c r="L1926" s="2" t="str">
        <f>_xlfn.XLOOKUP(Table1[[#This Row],[Rating]],Ratings!A$2:A$15,Ratings!B$2:B$15)</f>
        <v>Teen</v>
      </c>
      <c r="M1926" s="2" t="str">
        <f>_xlfn.XLOOKUP(Table1[[#This Row],[Rating Category]],Recommendation!A$2:A$6,Recommendation!B$2:B$6)</f>
        <v>Guidance</v>
      </c>
      <c r="N1926" s="2">
        <v>93</v>
      </c>
      <c r="O1926" s="2" t="str" cm="1">
        <f t="array" ref="O1926">_xlfn.IFS(Table1[[#This Row],[Duration]]&lt;90,"Short",Table1[[#This Row],[Duration]]&lt;180,"Medium",Table1[[#This Row],[Duration]]&lt;=240,"Long",TRUE,"Seasons")</f>
        <v>Medium</v>
      </c>
      <c r="P1926" s="3" t="s">
        <v>192</v>
      </c>
    </row>
    <row r="1927" spans="1:16" ht="42">
      <c r="A1927" s="2" t="s">
        <v>8544</v>
      </c>
      <c r="B1927" s="2" t="s">
        <v>4</v>
      </c>
      <c r="C1927" s="3" t="s">
        <v>8545</v>
      </c>
      <c r="D1927" s="3" t="s">
        <v>8546</v>
      </c>
      <c r="E1927" s="3" t="s">
        <v>8547</v>
      </c>
      <c r="F1927" s="3" t="s">
        <v>139</v>
      </c>
      <c r="G1927" s="7" t="s">
        <v>8543</v>
      </c>
      <c r="H1927" s="4">
        <v>2021</v>
      </c>
      <c r="I1927" s="2">
        <v>2006</v>
      </c>
      <c r="J1927" s="2">
        <f ca="1">YEAR(TODAY())-Table1[[#This Row],[Release_year]]</f>
        <v>20</v>
      </c>
      <c r="K1927" s="2" t="s">
        <v>29</v>
      </c>
      <c r="L1927" s="2" t="str">
        <f>_xlfn.XLOOKUP(Table1[[#This Row],[Rating]],Ratings!A$2:A$15,Ratings!B$2:B$15)</f>
        <v>Teen</v>
      </c>
      <c r="M1927" s="2" t="str">
        <f>_xlfn.XLOOKUP(Table1[[#This Row],[Rating Category]],Recommendation!A$2:A$6,Recommendation!B$2:B$6)</f>
        <v>Guidance</v>
      </c>
      <c r="N1927" s="2" t="s">
        <v>30</v>
      </c>
      <c r="O1927" s="2" t="str" cm="1">
        <f t="array" ref="O1927">_xlfn.IFS(Table1[[#This Row],[Duration]]&lt;90,"Short",Table1[[#This Row],[Duration]]&lt;180,"Medium",Table1[[#This Row],[Duration]]&lt;=240,"Long",TRUE,"Seasons")</f>
        <v>Seasons</v>
      </c>
      <c r="P1927" s="3" t="s">
        <v>191</v>
      </c>
    </row>
    <row r="1928" spans="1:16" ht="70">
      <c r="A1928" s="2" t="s">
        <v>8548</v>
      </c>
      <c r="B1928" s="2" t="s">
        <v>0</v>
      </c>
      <c r="C1928" s="3" t="s">
        <v>8549</v>
      </c>
      <c r="D1928" s="3" t="s">
        <v>8550</v>
      </c>
      <c r="E1928" s="3" t="s">
        <v>8551</v>
      </c>
      <c r="F1928" s="3" t="s">
        <v>8552</v>
      </c>
      <c r="G1928" s="7" t="s">
        <v>8543</v>
      </c>
      <c r="H1928" s="4">
        <v>2021</v>
      </c>
      <c r="I1928" s="2">
        <v>2014</v>
      </c>
      <c r="J1928" s="2">
        <f ca="1">YEAR(TODAY())-Table1[[#This Row],[Release_year]]</f>
        <v>12</v>
      </c>
      <c r="K1928" s="2" t="s">
        <v>7</v>
      </c>
      <c r="L1928" s="2" t="str">
        <f>_xlfn.XLOOKUP(Table1[[#This Row],[Rating]],Ratings!A$2:A$15,Ratings!B$2:B$15)</f>
        <v>Adult</v>
      </c>
      <c r="M1928" s="2" t="str">
        <f>_xlfn.XLOOKUP(Table1[[#This Row],[Rating Category]],Recommendation!A$2:A$6,Recommendation!B$2:B$6)</f>
        <v>Restricted</v>
      </c>
      <c r="N1928" s="2">
        <v>82</v>
      </c>
      <c r="O1928" s="2" t="str" cm="1">
        <f t="array" ref="O1928">_xlfn.IFS(Table1[[#This Row],[Duration]]&lt;90,"Short",Table1[[#This Row],[Duration]]&lt;180,"Medium",Table1[[#This Row],[Duration]]&lt;=240,"Long",TRUE,"Seasons")</f>
        <v>Short</v>
      </c>
      <c r="P1928" s="3" t="s">
        <v>23</v>
      </c>
    </row>
    <row r="1929" spans="1:16" ht="42">
      <c r="A1929" s="2" t="s">
        <v>8553</v>
      </c>
      <c r="B1929" s="2" t="s">
        <v>0</v>
      </c>
      <c r="C1929" s="3" t="s">
        <v>8554</v>
      </c>
      <c r="D1929" s="3" t="s">
        <v>3843</v>
      </c>
      <c r="E1929" s="3" t="s">
        <v>8555</v>
      </c>
      <c r="F1929" s="3" t="s">
        <v>1</v>
      </c>
      <c r="G1929" s="7" t="s">
        <v>8543</v>
      </c>
      <c r="H1929" s="4">
        <v>2021</v>
      </c>
      <c r="I1929" s="2">
        <v>2004</v>
      </c>
      <c r="J1929" s="2">
        <f ca="1">YEAR(TODAY())-Table1[[#This Row],[Release_year]]</f>
        <v>22</v>
      </c>
      <c r="K1929" s="2" t="s">
        <v>246</v>
      </c>
      <c r="L1929" s="2" t="str">
        <f>_xlfn.XLOOKUP(Table1[[#This Row],[Rating]],Ratings!A$2:A$15,Ratings!B$2:B$15)</f>
        <v>Family</v>
      </c>
      <c r="M1929" s="2" t="str">
        <f>_xlfn.XLOOKUP(Table1[[#This Row],[Rating Category]],Recommendation!A$2:A$6,Recommendation!B$2:B$6)</f>
        <v>Guidance</v>
      </c>
      <c r="N1929" s="2">
        <v>47</v>
      </c>
      <c r="O1929" s="2" t="str" cm="1">
        <f t="array" ref="O1929">_xlfn.IFS(Table1[[#This Row],[Duration]]&lt;90,"Short",Table1[[#This Row],[Duration]]&lt;180,"Medium",Table1[[#This Row],[Duration]]&lt;=240,"Long",TRUE,"Seasons")</f>
        <v>Short</v>
      </c>
      <c r="P1929" s="3" t="s">
        <v>17</v>
      </c>
    </row>
    <row r="1930" spans="1:16" ht="42">
      <c r="A1930" s="2" t="s">
        <v>8556</v>
      </c>
      <c r="B1930" s="2" t="s">
        <v>0</v>
      </c>
      <c r="C1930" s="3" t="s">
        <v>8557</v>
      </c>
      <c r="D1930" s="3" t="s">
        <v>5953</v>
      </c>
      <c r="E1930" s="3" t="s">
        <v>8558</v>
      </c>
      <c r="F1930" s="3" t="s">
        <v>1599</v>
      </c>
      <c r="G1930" s="7" t="s">
        <v>8543</v>
      </c>
      <c r="H1930" s="4">
        <v>2021</v>
      </c>
      <c r="I1930" s="2">
        <v>2019</v>
      </c>
      <c r="J1930" s="2">
        <f ca="1">YEAR(TODAY())-Table1[[#This Row],[Release_year]]</f>
        <v>7</v>
      </c>
      <c r="K1930" s="2" t="s">
        <v>29</v>
      </c>
      <c r="L1930" s="2" t="str">
        <f>_xlfn.XLOOKUP(Table1[[#This Row],[Rating]],Ratings!A$2:A$15,Ratings!B$2:B$15)</f>
        <v>Teen</v>
      </c>
      <c r="M1930" s="2" t="str">
        <f>_xlfn.XLOOKUP(Table1[[#This Row],[Rating Category]],Recommendation!A$2:A$6,Recommendation!B$2:B$6)</f>
        <v>Guidance</v>
      </c>
      <c r="N1930" s="2">
        <v>95</v>
      </c>
      <c r="O1930" s="2" t="str" cm="1">
        <f t="array" ref="O1930">_xlfn.IFS(Table1[[#This Row],[Duration]]&lt;90,"Short",Table1[[#This Row],[Duration]]&lt;180,"Medium",Table1[[#This Row],[Duration]]&lt;=240,"Long",TRUE,"Seasons")</f>
        <v>Medium</v>
      </c>
      <c r="P1930" s="3" t="s">
        <v>56</v>
      </c>
    </row>
    <row r="1931" spans="1:16" ht="70">
      <c r="A1931" s="2" t="s">
        <v>8560</v>
      </c>
      <c r="B1931" s="2" t="s">
        <v>0</v>
      </c>
      <c r="C1931" s="3" t="s">
        <v>8561</v>
      </c>
      <c r="D1931" s="3" t="s">
        <v>2657</v>
      </c>
      <c r="E1931" s="3" t="s">
        <v>8562</v>
      </c>
      <c r="F1931" s="3" t="s">
        <v>682</v>
      </c>
      <c r="G1931" s="7" t="s">
        <v>8559</v>
      </c>
      <c r="H1931" s="4">
        <v>2021</v>
      </c>
      <c r="I1931" s="2">
        <v>2018</v>
      </c>
      <c r="J1931" s="2">
        <f ca="1">YEAR(TODAY())-Table1[[#This Row],[Release_year]]</f>
        <v>8</v>
      </c>
      <c r="K1931" s="2" t="s">
        <v>7</v>
      </c>
      <c r="L1931" s="2" t="str">
        <f>_xlfn.XLOOKUP(Table1[[#This Row],[Rating]],Ratings!A$2:A$15,Ratings!B$2:B$15)</f>
        <v>Adult</v>
      </c>
      <c r="M1931" s="2" t="str">
        <f>_xlfn.XLOOKUP(Table1[[#This Row],[Rating Category]],Recommendation!A$2:A$6,Recommendation!B$2:B$6)</f>
        <v>Restricted</v>
      </c>
      <c r="N1931" s="2">
        <v>91</v>
      </c>
      <c r="O1931" s="2" t="str" cm="1">
        <f t="array" ref="O1931">_xlfn.IFS(Table1[[#This Row],[Duration]]&lt;90,"Short",Table1[[#This Row],[Duration]]&lt;180,"Medium",Table1[[#This Row],[Duration]]&lt;=240,"Long",TRUE,"Seasons")</f>
        <v>Medium</v>
      </c>
      <c r="P1931" s="3" t="s">
        <v>56</v>
      </c>
    </row>
    <row r="1932" spans="1:16" ht="56">
      <c r="A1932" s="2" t="s">
        <v>8563</v>
      </c>
      <c r="B1932" s="2" t="s">
        <v>0</v>
      </c>
      <c r="C1932" s="3" t="s">
        <v>8564</v>
      </c>
      <c r="D1932" s="3" t="s">
        <v>8565</v>
      </c>
      <c r="E1932" s="3" t="s">
        <v>8566</v>
      </c>
      <c r="F1932" s="3" t="s">
        <v>5638</v>
      </c>
      <c r="G1932" s="7" t="s">
        <v>8559</v>
      </c>
      <c r="H1932" s="4">
        <v>2021</v>
      </c>
      <c r="I1932" s="2">
        <v>2019</v>
      </c>
      <c r="J1932" s="2">
        <f ca="1">YEAR(TODAY())-Table1[[#This Row],[Release_year]]</f>
        <v>7</v>
      </c>
      <c r="K1932" s="2" t="s">
        <v>45</v>
      </c>
      <c r="L1932" s="2" t="str">
        <f>_xlfn.XLOOKUP(Table1[[#This Row],[Rating]],Ratings!A$2:A$15,Ratings!B$2:B$15)</f>
        <v>Family</v>
      </c>
      <c r="M1932" s="2" t="str">
        <f>_xlfn.XLOOKUP(Table1[[#This Row],[Rating Category]],Recommendation!A$2:A$6,Recommendation!B$2:B$6)</f>
        <v>Guidance</v>
      </c>
      <c r="N1932" s="2">
        <v>102</v>
      </c>
      <c r="O1932" s="2" t="str" cm="1">
        <f t="array" ref="O1932">_xlfn.IFS(Table1[[#This Row],[Duration]]&lt;90,"Short",Table1[[#This Row],[Duration]]&lt;180,"Medium",Table1[[#This Row],[Duration]]&lt;=240,"Long",TRUE,"Seasons")</f>
        <v>Medium</v>
      </c>
      <c r="P1932" s="3" t="s">
        <v>863</v>
      </c>
    </row>
    <row r="1933" spans="1:16" ht="42">
      <c r="A1933" s="2" t="s">
        <v>8567</v>
      </c>
      <c r="B1933" s="2" t="s">
        <v>0</v>
      </c>
      <c r="C1933" s="3" t="s">
        <v>8568</v>
      </c>
      <c r="D1933" s="3" t="s">
        <v>8569</v>
      </c>
      <c r="E1933" s="3" t="s">
        <v>8570</v>
      </c>
      <c r="F1933" s="3" t="s">
        <v>248</v>
      </c>
      <c r="G1933" s="7" t="s">
        <v>8559</v>
      </c>
      <c r="H1933" s="4">
        <v>2021</v>
      </c>
      <c r="I1933" s="2">
        <v>2018</v>
      </c>
      <c r="J1933" s="2">
        <f ca="1">YEAR(TODAY())-Table1[[#This Row],[Release_year]]</f>
        <v>8</v>
      </c>
      <c r="K1933" s="2" t="s">
        <v>7</v>
      </c>
      <c r="L1933" s="2" t="str">
        <f>_xlfn.XLOOKUP(Table1[[#This Row],[Rating]],Ratings!A$2:A$15,Ratings!B$2:B$15)</f>
        <v>Adult</v>
      </c>
      <c r="M1933" s="2" t="str">
        <f>_xlfn.XLOOKUP(Table1[[#This Row],[Rating Category]],Recommendation!A$2:A$6,Recommendation!B$2:B$6)</f>
        <v>Restricted</v>
      </c>
      <c r="N1933" s="2">
        <v>100</v>
      </c>
      <c r="O1933" s="2" t="str" cm="1">
        <f t="array" ref="O1933">_xlfn.IFS(Table1[[#This Row],[Duration]]&lt;90,"Short",Table1[[#This Row],[Duration]]&lt;180,"Medium",Table1[[#This Row],[Duration]]&lt;=240,"Long",TRUE,"Seasons")</f>
        <v>Medium</v>
      </c>
      <c r="P1933" s="3" t="s">
        <v>206</v>
      </c>
    </row>
    <row r="1934" spans="1:16" ht="56">
      <c r="A1934" s="2" t="s">
        <v>8571</v>
      </c>
      <c r="B1934" s="2" t="s">
        <v>0</v>
      </c>
      <c r="C1934" s="3" t="s">
        <v>8572</v>
      </c>
      <c r="D1934" s="3" t="s">
        <v>2124</v>
      </c>
      <c r="E1934" s="3" t="s">
        <v>8573</v>
      </c>
      <c r="F1934" s="3" t="s">
        <v>1</v>
      </c>
      <c r="G1934" s="7" t="s">
        <v>8574</v>
      </c>
      <c r="H1934" s="4">
        <v>2021</v>
      </c>
      <c r="I1934" s="2">
        <v>2019</v>
      </c>
      <c r="J1934" s="2">
        <f ca="1">YEAR(TODAY())-Table1[[#This Row],[Release_year]]</f>
        <v>7</v>
      </c>
      <c r="K1934" s="2" t="s">
        <v>45</v>
      </c>
      <c r="L1934" s="2" t="str">
        <f>_xlfn.XLOOKUP(Table1[[#This Row],[Rating]],Ratings!A$2:A$15,Ratings!B$2:B$15)</f>
        <v>Family</v>
      </c>
      <c r="M1934" s="2" t="str">
        <f>_xlfn.XLOOKUP(Table1[[#This Row],[Rating Category]],Recommendation!A$2:A$6,Recommendation!B$2:B$6)</f>
        <v>Guidance</v>
      </c>
      <c r="N1934" s="2">
        <v>98</v>
      </c>
      <c r="O1934" s="2" t="str" cm="1">
        <f t="array" ref="O1934">_xlfn.IFS(Table1[[#This Row],[Duration]]&lt;90,"Short",Table1[[#This Row],[Duration]]&lt;180,"Medium",Table1[[#This Row],[Duration]]&lt;=240,"Long",TRUE,"Seasons")</f>
        <v>Medium</v>
      </c>
      <c r="P1934" s="3" t="s">
        <v>254</v>
      </c>
    </row>
    <row r="1935" spans="1:16" ht="56">
      <c r="A1935" s="2" t="s">
        <v>8575</v>
      </c>
      <c r="B1935" s="2" t="s">
        <v>0</v>
      </c>
      <c r="C1935" s="3" t="s">
        <v>8576</v>
      </c>
      <c r="D1935" s="3" t="s">
        <v>8577</v>
      </c>
      <c r="E1935" s="3" t="s">
        <v>8578</v>
      </c>
      <c r="F1935" s="3" t="s">
        <v>750</v>
      </c>
      <c r="G1935" s="7" t="s">
        <v>8574</v>
      </c>
      <c r="H1935" s="4">
        <v>2021</v>
      </c>
      <c r="I1935" s="2">
        <v>2019</v>
      </c>
      <c r="J1935" s="2">
        <f ca="1">YEAR(TODAY())-Table1[[#This Row],[Release_year]]</f>
        <v>7</v>
      </c>
      <c r="K1935" s="2" t="s">
        <v>29</v>
      </c>
      <c r="L1935" s="2" t="str">
        <f>_xlfn.XLOOKUP(Table1[[#This Row],[Rating]],Ratings!A$2:A$15,Ratings!B$2:B$15)</f>
        <v>Teen</v>
      </c>
      <c r="M1935" s="2" t="str">
        <f>_xlfn.XLOOKUP(Table1[[#This Row],[Rating Category]],Recommendation!A$2:A$6,Recommendation!B$2:B$6)</f>
        <v>Guidance</v>
      </c>
      <c r="N1935" s="2">
        <v>110</v>
      </c>
      <c r="O1935" s="2" t="str" cm="1">
        <f t="array" ref="O1935">_xlfn.IFS(Table1[[#This Row],[Duration]]&lt;90,"Short",Table1[[#This Row],[Duration]]&lt;180,"Medium",Table1[[#This Row],[Duration]]&lt;=240,"Long",TRUE,"Seasons")</f>
        <v>Medium</v>
      </c>
      <c r="P1935" s="3" t="s">
        <v>1262</v>
      </c>
    </row>
    <row r="1936" spans="1:16" ht="28">
      <c r="A1936" s="2" t="s">
        <v>8579</v>
      </c>
      <c r="B1936" s="2" t="s">
        <v>0</v>
      </c>
      <c r="C1936" s="3" t="s">
        <v>8580</v>
      </c>
      <c r="D1936" s="3" t="s">
        <v>8581</v>
      </c>
      <c r="E1936" s="3" t="s">
        <v>8582</v>
      </c>
      <c r="F1936" s="3" t="s">
        <v>1</v>
      </c>
      <c r="G1936" s="7" t="s">
        <v>8583</v>
      </c>
      <c r="H1936" s="4">
        <v>2021</v>
      </c>
      <c r="I1936" s="2">
        <v>2019</v>
      </c>
      <c r="J1936" s="2">
        <f ca="1">YEAR(TODAY())-Table1[[#This Row],[Release_year]]</f>
        <v>7</v>
      </c>
      <c r="K1936" s="2" t="s">
        <v>7</v>
      </c>
      <c r="L1936" s="2" t="str">
        <f>_xlfn.XLOOKUP(Table1[[#This Row],[Rating]],Ratings!A$2:A$15,Ratings!B$2:B$15)</f>
        <v>Adult</v>
      </c>
      <c r="M1936" s="2" t="str">
        <f>_xlfn.XLOOKUP(Table1[[#This Row],[Rating Category]],Recommendation!A$2:A$6,Recommendation!B$2:B$6)</f>
        <v>Restricted</v>
      </c>
      <c r="N1936" s="2">
        <v>85</v>
      </c>
      <c r="O1936" s="2" t="str" cm="1">
        <f t="array" ref="O1936">_xlfn.IFS(Table1[[#This Row],[Duration]]&lt;90,"Short",Table1[[#This Row],[Duration]]&lt;180,"Medium",Table1[[#This Row],[Duration]]&lt;=240,"Long",TRUE,"Seasons")</f>
        <v>Short</v>
      </c>
      <c r="P1936" s="3" t="s">
        <v>231</v>
      </c>
    </row>
    <row r="1937" spans="1:16" ht="14">
      <c r="A1937" s="2" t="s">
        <v>8584</v>
      </c>
      <c r="B1937" s="2" t="s">
        <v>0</v>
      </c>
      <c r="C1937" s="3" t="s">
        <v>8585</v>
      </c>
      <c r="D1937" s="3" t="s">
        <v>8586</v>
      </c>
      <c r="E1937" s="3" t="s">
        <v>3024</v>
      </c>
      <c r="F1937" s="3" t="s">
        <v>1</v>
      </c>
      <c r="G1937" s="7" t="s">
        <v>8587</v>
      </c>
      <c r="H1937" s="4">
        <v>2021</v>
      </c>
      <c r="I1937" s="2">
        <v>2019</v>
      </c>
      <c r="J1937" s="2">
        <f ca="1">YEAR(TODAY())-Table1[[#This Row],[Release_year]]</f>
        <v>7</v>
      </c>
      <c r="K1937" s="2" t="s">
        <v>7</v>
      </c>
      <c r="L1937" s="2" t="str">
        <f>_xlfn.XLOOKUP(Table1[[#This Row],[Rating]],Ratings!A$2:A$15,Ratings!B$2:B$15)</f>
        <v>Adult</v>
      </c>
      <c r="M1937" s="2" t="str">
        <f>_xlfn.XLOOKUP(Table1[[#This Row],[Rating Category]],Recommendation!A$2:A$6,Recommendation!B$2:B$6)</f>
        <v>Restricted</v>
      </c>
      <c r="N1937" s="2">
        <v>66</v>
      </c>
      <c r="O1937" s="2" t="str" cm="1">
        <f t="array" ref="O1937">_xlfn.IFS(Table1[[#This Row],[Duration]]&lt;90,"Short",Table1[[#This Row],[Duration]]&lt;180,"Medium",Table1[[#This Row],[Duration]]&lt;=240,"Long",TRUE,"Seasons")</f>
        <v>Short</v>
      </c>
      <c r="P1937" s="3" t="s">
        <v>683</v>
      </c>
    </row>
    <row r="1938" spans="1:16" ht="42">
      <c r="A1938" s="2" t="s">
        <v>8588</v>
      </c>
      <c r="B1938" s="2" t="s">
        <v>0</v>
      </c>
      <c r="C1938" s="3" t="s">
        <v>8589</v>
      </c>
      <c r="D1938" s="3" t="s">
        <v>8590</v>
      </c>
      <c r="E1938" s="3" t="s">
        <v>8591</v>
      </c>
      <c r="F1938" s="3" t="s">
        <v>413</v>
      </c>
      <c r="G1938" s="7" t="s">
        <v>8592</v>
      </c>
      <c r="H1938" s="4">
        <v>2021</v>
      </c>
      <c r="I1938" s="2">
        <v>2016</v>
      </c>
      <c r="J1938" s="2">
        <f ca="1">YEAR(TODAY())-Table1[[#This Row],[Release_year]]</f>
        <v>10</v>
      </c>
      <c r="K1938" s="2" t="s">
        <v>7</v>
      </c>
      <c r="L1938" s="2" t="str">
        <f>_xlfn.XLOOKUP(Table1[[#This Row],[Rating]],Ratings!A$2:A$15,Ratings!B$2:B$15)</f>
        <v>Adult</v>
      </c>
      <c r="M1938" s="2" t="str">
        <f>_xlfn.XLOOKUP(Table1[[#This Row],[Rating Category]],Recommendation!A$2:A$6,Recommendation!B$2:B$6)</f>
        <v>Restricted</v>
      </c>
      <c r="N1938" s="2">
        <v>92</v>
      </c>
      <c r="O1938" s="2" t="str" cm="1">
        <f t="array" ref="O1938">_xlfn.IFS(Table1[[#This Row],[Duration]]&lt;90,"Short",Table1[[#This Row],[Duration]]&lt;180,"Medium",Table1[[#This Row],[Duration]]&lt;=240,"Long",TRUE,"Seasons")</f>
        <v>Medium</v>
      </c>
      <c r="P1938" s="3" t="s">
        <v>56</v>
      </c>
    </row>
    <row r="1939" spans="1:16" ht="42">
      <c r="A1939" s="2" t="s">
        <v>8594</v>
      </c>
      <c r="B1939" s="2" t="s">
        <v>0</v>
      </c>
      <c r="C1939" s="3" t="s">
        <v>8595</v>
      </c>
      <c r="D1939" s="3" t="s">
        <v>8596</v>
      </c>
      <c r="E1939" s="3" t="s">
        <v>8597</v>
      </c>
      <c r="F1939" s="3" t="s">
        <v>13</v>
      </c>
      <c r="G1939" s="7" t="s">
        <v>8593</v>
      </c>
      <c r="H1939" s="4">
        <v>2021</v>
      </c>
      <c r="I1939" s="2">
        <v>2019</v>
      </c>
      <c r="J1939" s="2">
        <f ca="1">YEAR(TODAY())-Table1[[#This Row],[Release_year]]</f>
        <v>7</v>
      </c>
      <c r="K1939" s="2" t="s">
        <v>45</v>
      </c>
      <c r="L1939" s="2" t="str">
        <f>_xlfn.XLOOKUP(Table1[[#This Row],[Rating]],Ratings!A$2:A$15,Ratings!B$2:B$15)</f>
        <v>Family</v>
      </c>
      <c r="M1939" s="2" t="str">
        <f>_xlfn.XLOOKUP(Table1[[#This Row],[Rating Category]],Recommendation!A$2:A$6,Recommendation!B$2:B$6)</f>
        <v>Guidance</v>
      </c>
      <c r="N1939" s="2">
        <v>133</v>
      </c>
      <c r="O1939" s="2" t="str" cm="1">
        <f t="array" ref="O1939">_xlfn.IFS(Table1[[#This Row],[Duration]]&lt;90,"Short",Table1[[#This Row],[Duration]]&lt;180,"Medium",Table1[[#This Row],[Duration]]&lt;=240,"Long",TRUE,"Seasons")</f>
        <v>Medium</v>
      </c>
      <c r="P1939" s="3" t="s">
        <v>192</v>
      </c>
    </row>
    <row r="1940" spans="1:16" ht="42">
      <c r="A1940" s="2" t="s">
        <v>8598</v>
      </c>
      <c r="B1940" s="2" t="s">
        <v>0</v>
      </c>
      <c r="C1940" s="3" t="s">
        <v>8599</v>
      </c>
      <c r="D1940" s="3" t="s">
        <v>8600</v>
      </c>
      <c r="E1940" s="3" t="s">
        <v>8601</v>
      </c>
      <c r="F1940" s="3" t="s">
        <v>13</v>
      </c>
      <c r="G1940" s="7" t="s">
        <v>8593</v>
      </c>
      <c r="H1940" s="4">
        <v>2021</v>
      </c>
      <c r="I1940" s="2">
        <v>2018</v>
      </c>
      <c r="J1940" s="2">
        <f ca="1">YEAR(TODAY())-Table1[[#This Row],[Release_year]]</f>
        <v>8</v>
      </c>
      <c r="K1940" s="2" t="s">
        <v>29</v>
      </c>
      <c r="L1940" s="2" t="str">
        <f>_xlfn.XLOOKUP(Table1[[#This Row],[Rating]],Ratings!A$2:A$15,Ratings!B$2:B$15)</f>
        <v>Teen</v>
      </c>
      <c r="M1940" s="2" t="str">
        <f>_xlfn.XLOOKUP(Table1[[#This Row],[Rating Category]],Recommendation!A$2:A$6,Recommendation!B$2:B$6)</f>
        <v>Guidance</v>
      </c>
      <c r="N1940" s="2">
        <v>135</v>
      </c>
      <c r="O1940" s="2" t="str" cm="1">
        <f t="array" ref="O1940">_xlfn.IFS(Table1[[#This Row],[Duration]]&lt;90,"Short",Table1[[#This Row],[Duration]]&lt;180,"Medium",Table1[[#This Row],[Duration]]&lt;=240,"Long",TRUE,"Seasons")</f>
        <v>Medium</v>
      </c>
      <c r="P1940" s="3" t="s">
        <v>56</v>
      </c>
    </row>
    <row r="1941" spans="1:16" ht="42">
      <c r="A1941" s="2" t="s">
        <v>8602</v>
      </c>
      <c r="B1941" s="2" t="s">
        <v>0</v>
      </c>
      <c r="C1941" s="3" t="s">
        <v>8603</v>
      </c>
      <c r="D1941" s="3" t="s">
        <v>8604</v>
      </c>
      <c r="E1941" s="3" t="s">
        <v>8605</v>
      </c>
      <c r="F1941" s="3" t="s">
        <v>2406</v>
      </c>
      <c r="G1941" s="7" t="s">
        <v>8593</v>
      </c>
      <c r="H1941" s="4">
        <v>2021</v>
      </c>
      <c r="I1941" s="2">
        <v>2019</v>
      </c>
      <c r="J1941" s="2">
        <f ca="1">YEAR(TODAY())-Table1[[#This Row],[Release_year]]</f>
        <v>7</v>
      </c>
      <c r="K1941" s="2" t="s">
        <v>45</v>
      </c>
      <c r="L1941" s="2" t="str">
        <f>_xlfn.XLOOKUP(Table1[[#This Row],[Rating]],Ratings!A$2:A$15,Ratings!B$2:B$15)</f>
        <v>Family</v>
      </c>
      <c r="M1941" s="2" t="str">
        <f>_xlfn.XLOOKUP(Table1[[#This Row],[Rating Category]],Recommendation!A$2:A$6,Recommendation!B$2:B$6)</f>
        <v>Guidance</v>
      </c>
      <c r="N1941" s="2">
        <v>120</v>
      </c>
      <c r="O1941" s="2" t="str" cm="1">
        <f t="array" ref="O1941">_xlfn.IFS(Table1[[#This Row],[Duration]]&lt;90,"Short",Table1[[#This Row],[Duration]]&lt;180,"Medium",Table1[[#This Row],[Duration]]&lt;=240,"Long",TRUE,"Seasons")</f>
        <v>Medium</v>
      </c>
      <c r="P1941" s="3" t="s">
        <v>720</v>
      </c>
    </row>
    <row r="1942" spans="1:16" ht="70">
      <c r="A1942" s="2" t="s">
        <v>8606</v>
      </c>
      <c r="B1942" s="2" t="s">
        <v>0</v>
      </c>
      <c r="C1942" s="3" t="s">
        <v>8607</v>
      </c>
      <c r="D1942" s="3" t="s">
        <v>8608</v>
      </c>
      <c r="E1942" s="3" t="s">
        <v>8609</v>
      </c>
      <c r="F1942" s="3" t="s">
        <v>13</v>
      </c>
      <c r="G1942" s="7" t="s">
        <v>8593</v>
      </c>
      <c r="H1942" s="4">
        <v>2021</v>
      </c>
      <c r="I1942" s="2">
        <v>2019</v>
      </c>
      <c r="J1942" s="2">
        <f ca="1">YEAR(TODAY())-Table1[[#This Row],[Release_year]]</f>
        <v>7</v>
      </c>
      <c r="K1942" s="2" t="s">
        <v>29</v>
      </c>
      <c r="L1942" s="2" t="str">
        <f>_xlfn.XLOOKUP(Table1[[#This Row],[Rating]],Ratings!A$2:A$15,Ratings!B$2:B$15)</f>
        <v>Teen</v>
      </c>
      <c r="M1942" s="2" t="str">
        <f>_xlfn.XLOOKUP(Table1[[#This Row],[Rating Category]],Recommendation!A$2:A$6,Recommendation!B$2:B$6)</f>
        <v>Guidance</v>
      </c>
      <c r="N1942" s="2">
        <v>118</v>
      </c>
      <c r="O1942" s="2" t="str" cm="1">
        <f t="array" ref="O1942">_xlfn.IFS(Table1[[#This Row],[Duration]]&lt;90,"Short",Table1[[#This Row],[Duration]]&lt;180,"Medium",Table1[[#This Row],[Duration]]&lt;=240,"Long",TRUE,"Seasons")</f>
        <v>Medium</v>
      </c>
      <c r="P1942" s="3" t="s">
        <v>23</v>
      </c>
    </row>
    <row r="1943" spans="1:16" ht="42">
      <c r="A1943" s="2" t="s">
        <v>8613</v>
      </c>
      <c r="B1943" s="2" t="s">
        <v>0</v>
      </c>
      <c r="C1943" s="3" t="s">
        <v>8614</v>
      </c>
      <c r="D1943" s="3" t="s">
        <v>8611</v>
      </c>
      <c r="E1943" s="3" t="s">
        <v>8612</v>
      </c>
      <c r="F1943" s="3" t="s">
        <v>8615</v>
      </c>
      <c r="G1943" s="7" t="s">
        <v>8610</v>
      </c>
      <c r="H1943" s="4">
        <v>2021</v>
      </c>
      <c r="I1943" s="2">
        <v>2019</v>
      </c>
      <c r="J1943" s="2">
        <f ca="1">YEAR(TODAY())-Table1[[#This Row],[Release_year]]</f>
        <v>7</v>
      </c>
      <c r="K1943" s="2" t="s">
        <v>7</v>
      </c>
      <c r="L1943" s="2" t="str">
        <f>_xlfn.XLOOKUP(Table1[[#This Row],[Rating]],Ratings!A$2:A$15,Ratings!B$2:B$15)</f>
        <v>Adult</v>
      </c>
      <c r="M1943" s="2" t="str">
        <f>_xlfn.XLOOKUP(Table1[[#This Row],[Rating Category]],Recommendation!A$2:A$6,Recommendation!B$2:B$6)</f>
        <v>Restricted</v>
      </c>
      <c r="N1943" s="2">
        <v>98</v>
      </c>
      <c r="O1943" s="2" t="str" cm="1">
        <f t="array" ref="O1943">_xlfn.IFS(Table1[[#This Row],[Duration]]&lt;90,"Short",Table1[[#This Row],[Duration]]&lt;180,"Medium",Table1[[#This Row],[Duration]]&lt;=240,"Long",TRUE,"Seasons")</f>
        <v>Medium</v>
      </c>
      <c r="P1943" s="3" t="s">
        <v>622</v>
      </c>
    </row>
    <row r="1944" spans="1:16" ht="42">
      <c r="A1944" s="2" t="s">
        <v>8616</v>
      </c>
      <c r="B1944" s="2" t="s">
        <v>0</v>
      </c>
      <c r="C1944" s="3" t="s">
        <v>8617</v>
      </c>
      <c r="D1944" s="3" t="s">
        <v>3634</v>
      </c>
      <c r="E1944" s="3" t="s">
        <v>8618</v>
      </c>
      <c r="F1944" s="3" t="s">
        <v>1500</v>
      </c>
      <c r="G1944" s="7" t="s">
        <v>8610</v>
      </c>
      <c r="H1944" s="4">
        <v>2021</v>
      </c>
      <c r="I1944" s="2">
        <v>2018</v>
      </c>
      <c r="J1944" s="2">
        <f ca="1">YEAR(TODAY())-Table1[[#This Row],[Release_year]]</f>
        <v>8</v>
      </c>
      <c r="K1944" s="2" t="s">
        <v>7</v>
      </c>
      <c r="L1944" s="2" t="str">
        <f>_xlfn.XLOOKUP(Table1[[#This Row],[Rating]],Ratings!A$2:A$15,Ratings!B$2:B$15)</f>
        <v>Adult</v>
      </c>
      <c r="M1944" s="2" t="str">
        <f>_xlfn.XLOOKUP(Table1[[#This Row],[Rating Category]],Recommendation!A$2:A$6,Recommendation!B$2:B$6)</f>
        <v>Restricted</v>
      </c>
      <c r="N1944" s="2">
        <v>104</v>
      </c>
      <c r="O1944" s="2" t="str" cm="1">
        <f t="array" ref="O1944">_xlfn.IFS(Table1[[#This Row],[Duration]]&lt;90,"Short",Table1[[#This Row],[Duration]]&lt;180,"Medium",Table1[[#This Row],[Duration]]&lt;=240,"Long",TRUE,"Seasons")</f>
        <v>Medium</v>
      </c>
      <c r="P1944" s="3" t="s">
        <v>1133</v>
      </c>
    </row>
    <row r="1945" spans="1:16" ht="14">
      <c r="A1945" s="2" t="s">
        <v>8620</v>
      </c>
      <c r="B1945" s="2" t="s">
        <v>0</v>
      </c>
      <c r="C1945" s="3" t="s">
        <v>8621</v>
      </c>
      <c r="D1945" s="3" t="s">
        <v>8622</v>
      </c>
      <c r="E1945" s="3" t="s">
        <v>8623</v>
      </c>
      <c r="F1945" s="3" t="s">
        <v>28</v>
      </c>
      <c r="G1945" s="7" t="s">
        <v>8619</v>
      </c>
      <c r="H1945" s="4">
        <v>2021</v>
      </c>
      <c r="I1945" s="2">
        <v>2019</v>
      </c>
      <c r="J1945" s="2">
        <f ca="1">YEAR(TODAY())-Table1[[#This Row],[Release_year]]</f>
        <v>7</v>
      </c>
      <c r="K1945" s="2" t="s">
        <v>7</v>
      </c>
      <c r="L1945" s="2" t="str">
        <f>_xlfn.XLOOKUP(Table1[[#This Row],[Rating]],Ratings!A$2:A$15,Ratings!B$2:B$15)</f>
        <v>Adult</v>
      </c>
      <c r="M1945" s="2" t="str">
        <f>_xlfn.XLOOKUP(Table1[[#This Row],[Rating Category]],Recommendation!A$2:A$6,Recommendation!B$2:B$6)</f>
        <v>Restricted</v>
      </c>
      <c r="N1945" s="2">
        <v>52</v>
      </c>
      <c r="O1945" s="2" t="str" cm="1">
        <f t="array" ref="O1945">_xlfn.IFS(Table1[[#This Row],[Duration]]&lt;90,"Short",Table1[[#This Row],[Duration]]&lt;180,"Medium",Table1[[#This Row],[Duration]]&lt;=240,"Long",TRUE,"Seasons")</f>
        <v>Short</v>
      </c>
      <c r="P1945" s="3" t="s">
        <v>683</v>
      </c>
    </row>
    <row r="1946" spans="1:16" ht="56">
      <c r="A1946" s="2" t="s">
        <v>8625</v>
      </c>
      <c r="B1946" s="2" t="s">
        <v>0</v>
      </c>
      <c r="C1946" s="3" t="s">
        <v>8626</v>
      </c>
      <c r="D1946" s="3" t="s">
        <v>8627</v>
      </c>
      <c r="E1946" s="3" t="s">
        <v>8628</v>
      </c>
      <c r="F1946" s="3" t="s">
        <v>1</v>
      </c>
      <c r="G1946" s="7" t="s">
        <v>8624</v>
      </c>
      <c r="H1946" s="4">
        <v>2021</v>
      </c>
      <c r="I1946" s="2">
        <v>2015</v>
      </c>
      <c r="J1946" s="2">
        <f ca="1">YEAR(TODAY())-Table1[[#This Row],[Release_year]]</f>
        <v>11</v>
      </c>
      <c r="K1946" s="2" t="s">
        <v>2</v>
      </c>
      <c r="L1946" s="2" t="str">
        <f>_xlfn.XLOOKUP(Table1[[#This Row],[Rating]],Ratings!A$2:A$15,Ratings!B$2:B$15)</f>
        <v>Teen</v>
      </c>
      <c r="M1946" s="2" t="str">
        <f>_xlfn.XLOOKUP(Table1[[#This Row],[Rating Category]],Recommendation!A$2:A$6,Recommendation!B$2:B$6)</f>
        <v>Guidance</v>
      </c>
      <c r="N1946" s="2">
        <v>117</v>
      </c>
      <c r="O1946" s="2" t="str" cm="1">
        <f t="array" ref="O1946">_xlfn.IFS(Table1[[#This Row],[Duration]]&lt;90,"Short",Table1[[#This Row],[Duration]]&lt;180,"Medium",Table1[[#This Row],[Duration]]&lt;=240,"Long",TRUE,"Seasons")</f>
        <v>Medium</v>
      </c>
      <c r="P1946" s="3" t="s">
        <v>214</v>
      </c>
    </row>
    <row r="1947" spans="1:16" ht="28">
      <c r="A1947" s="2" t="s">
        <v>8629</v>
      </c>
      <c r="B1947" s="2" t="s">
        <v>0</v>
      </c>
      <c r="C1947" s="3" t="s">
        <v>8630</v>
      </c>
      <c r="D1947" s="3" t="s">
        <v>1577</v>
      </c>
      <c r="E1947" s="3" t="s">
        <v>8631</v>
      </c>
      <c r="F1947" s="3" t="s">
        <v>1</v>
      </c>
      <c r="G1947" s="7" t="s">
        <v>8624</v>
      </c>
      <c r="H1947" s="4">
        <v>2021</v>
      </c>
      <c r="I1947" s="2">
        <v>2019</v>
      </c>
      <c r="J1947" s="2">
        <f ca="1">YEAR(TODAY())-Table1[[#This Row],[Release_year]]</f>
        <v>7</v>
      </c>
      <c r="K1947" s="2" t="s">
        <v>29</v>
      </c>
      <c r="L1947" s="2" t="str">
        <f>_xlfn.XLOOKUP(Table1[[#This Row],[Rating]],Ratings!A$2:A$15,Ratings!B$2:B$15)</f>
        <v>Teen</v>
      </c>
      <c r="M1947" s="2" t="str">
        <f>_xlfn.XLOOKUP(Table1[[#This Row],[Rating Category]],Recommendation!A$2:A$6,Recommendation!B$2:B$6)</f>
        <v>Guidance</v>
      </c>
      <c r="N1947" s="2">
        <v>100</v>
      </c>
      <c r="O1947" s="2" t="str" cm="1">
        <f t="array" ref="O1947">_xlfn.IFS(Table1[[#This Row],[Duration]]&lt;90,"Short",Table1[[#This Row],[Duration]]&lt;180,"Medium",Table1[[#This Row],[Duration]]&lt;=240,"Long",TRUE,"Seasons")</f>
        <v>Medium</v>
      </c>
      <c r="P1947" s="3" t="s">
        <v>72</v>
      </c>
    </row>
    <row r="1948" spans="1:16" ht="70">
      <c r="A1948" s="2" t="s">
        <v>8632</v>
      </c>
      <c r="B1948" s="2" t="s">
        <v>0</v>
      </c>
      <c r="C1948" s="3" t="s">
        <v>8633</v>
      </c>
      <c r="D1948" s="3" t="s">
        <v>8634</v>
      </c>
      <c r="E1948" s="3" t="s">
        <v>8635</v>
      </c>
      <c r="F1948" s="3" t="s">
        <v>248</v>
      </c>
      <c r="G1948" s="7" t="s">
        <v>8624</v>
      </c>
      <c r="H1948" s="4">
        <v>2021</v>
      </c>
      <c r="I1948" s="2">
        <v>2019</v>
      </c>
      <c r="J1948" s="2">
        <f ca="1">YEAR(TODAY())-Table1[[#This Row],[Release_year]]</f>
        <v>7</v>
      </c>
      <c r="K1948" s="2" t="s">
        <v>7</v>
      </c>
      <c r="L1948" s="2" t="str">
        <f>_xlfn.XLOOKUP(Table1[[#This Row],[Rating]],Ratings!A$2:A$15,Ratings!B$2:B$15)</f>
        <v>Adult</v>
      </c>
      <c r="M1948" s="2" t="str">
        <f>_xlfn.XLOOKUP(Table1[[#This Row],[Rating Category]],Recommendation!A$2:A$6,Recommendation!B$2:B$6)</f>
        <v>Restricted</v>
      </c>
      <c r="N1948" s="2">
        <v>86</v>
      </c>
      <c r="O1948" s="2" t="str" cm="1">
        <f t="array" ref="O1948">_xlfn.IFS(Table1[[#This Row],[Duration]]&lt;90,"Short",Table1[[#This Row],[Duration]]&lt;180,"Medium",Table1[[#This Row],[Duration]]&lt;=240,"Long",TRUE,"Seasons")</f>
        <v>Short</v>
      </c>
      <c r="P1948" s="3" t="s">
        <v>56</v>
      </c>
    </row>
    <row r="1949" spans="1:16" ht="42">
      <c r="A1949" s="2" t="s">
        <v>8637</v>
      </c>
      <c r="B1949" s="2" t="s">
        <v>4</v>
      </c>
      <c r="C1949" s="3" t="s">
        <v>8638</v>
      </c>
      <c r="D1949" s="3" t="s">
        <v>8639</v>
      </c>
      <c r="E1949" s="3" t="s">
        <v>8640</v>
      </c>
      <c r="F1949" s="3" t="s">
        <v>3216</v>
      </c>
      <c r="G1949" s="7" t="s">
        <v>8636</v>
      </c>
      <c r="H1949" s="4">
        <v>2021</v>
      </c>
      <c r="I1949" s="2">
        <v>2019</v>
      </c>
      <c r="J1949" s="2">
        <f ca="1">YEAR(TODAY())-Table1[[#This Row],[Release_year]]</f>
        <v>7</v>
      </c>
      <c r="K1949" s="2" t="s">
        <v>7</v>
      </c>
      <c r="L1949" s="2" t="str">
        <f>_xlfn.XLOOKUP(Table1[[#This Row],[Rating]],Ratings!A$2:A$15,Ratings!B$2:B$15)</f>
        <v>Adult</v>
      </c>
      <c r="M1949" s="2" t="str">
        <f>_xlfn.XLOOKUP(Table1[[#This Row],[Rating Category]],Recommendation!A$2:A$6,Recommendation!B$2:B$6)</f>
        <v>Restricted</v>
      </c>
      <c r="N1949" s="2" t="s">
        <v>8</v>
      </c>
      <c r="O1949" s="2" t="str" cm="1">
        <f t="array" ref="O1949">_xlfn.IFS(Table1[[#This Row],[Duration]]&lt;90,"Short",Table1[[#This Row],[Duration]]&lt;180,"Medium",Table1[[#This Row],[Duration]]&lt;=240,"Long",TRUE,"Seasons")</f>
        <v>Seasons</v>
      </c>
      <c r="P1949" s="3" t="s">
        <v>532</v>
      </c>
    </row>
    <row r="1950" spans="1:16" ht="42">
      <c r="A1950" s="2" t="s">
        <v>8641</v>
      </c>
      <c r="B1950" s="2" t="s">
        <v>4</v>
      </c>
      <c r="C1950" s="3" t="s">
        <v>8642</v>
      </c>
      <c r="D1950" s="3" t="s">
        <v>8643</v>
      </c>
      <c r="E1950" s="3" t="s">
        <v>8644</v>
      </c>
      <c r="F1950" s="3" t="s">
        <v>781</v>
      </c>
      <c r="G1950" s="7" t="s">
        <v>8636</v>
      </c>
      <c r="H1950" s="4">
        <v>2021</v>
      </c>
      <c r="I1950" s="2">
        <v>2019</v>
      </c>
      <c r="J1950" s="2">
        <f ca="1">YEAR(TODAY())-Table1[[#This Row],[Release_year]]</f>
        <v>7</v>
      </c>
      <c r="K1950" s="2" t="s">
        <v>7</v>
      </c>
      <c r="L1950" s="2" t="str">
        <f>_xlfn.XLOOKUP(Table1[[#This Row],[Rating]],Ratings!A$2:A$15,Ratings!B$2:B$15)</f>
        <v>Adult</v>
      </c>
      <c r="M1950" s="2" t="str">
        <f>_xlfn.XLOOKUP(Table1[[#This Row],[Rating Category]],Recommendation!A$2:A$6,Recommendation!B$2:B$6)</f>
        <v>Restricted</v>
      </c>
      <c r="N1950" s="2" t="s">
        <v>11</v>
      </c>
      <c r="O1950" s="2" t="str" cm="1">
        <f t="array" ref="O1950">_xlfn.IFS(Table1[[#This Row],[Duration]]&lt;90,"Short",Table1[[#This Row],[Duration]]&lt;180,"Medium",Table1[[#This Row],[Duration]]&lt;=240,"Long",TRUE,"Seasons")</f>
        <v>Seasons</v>
      </c>
      <c r="P1950" s="3" t="s">
        <v>86</v>
      </c>
    </row>
    <row r="1951" spans="1:16" ht="14">
      <c r="A1951" s="2" t="s">
        <v>8645</v>
      </c>
      <c r="B1951" s="2" t="s">
        <v>0</v>
      </c>
      <c r="C1951" s="3" t="s">
        <v>8646</v>
      </c>
      <c r="D1951" s="3" t="s">
        <v>6536</v>
      </c>
      <c r="E1951" s="3" t="s">
        <v>8647</v>
      </c>
      <c r="F1951" s="3" t="s">
        <v>750</v>
      </c>
      <c r="G1951" s="7" t="s">
        <v>8636</v>
      </c>
      <c r="H1951" s="4">
        <v>2021</v>
      </c>
      <c r="I1951" s="2">
        <v>2019</v>
      </c>
      <c r="J1951" s="2">
        <f ca="1">YEAR(TODAY())-Table1[[#This Row],[Release_year]]</f>
        <v>7</v>
      </c>
      <c r="K1951" s="2" t="s">
        <v>7</v>
      </c>
      <c r="L1951" s="2" t="str">
        <f>_xlfn.XLOOKUP(Table1[[#This Row],[Rating]],Ratings!A$2:A$15,Ratings!B$2:B$15)</f>
        <v>Adult</v>
      </c>
      <c r="M1951" s="2" t="str">
        <f>_xlfn.XLOOKUP(Table1[[#This Row],[Rating Category]],Recommendation!A$2:A$6,Recommendation!B$2:B$6)</f>
        <v>Restricted</v>
      </c>
      <c r="N1951" s="2">
        <v>69</v>
      </c>
      <c r="O1951" s="2" t="str" cm="1">
        <f t="array" ref="O1951">_xlfn.IFS(Table1[[#This Row],[Duration]]&lt;90,"Short",Table1[[#This Row],[Duration]]&lt;180,"Medium",Table1[[#This Row],[Duration]]&lt;=240,"Long",TRUE,"Seasons")</f>
        <v>Short</v>
      </c>
      <c r="P1951" s="3" t="s">
        <v>683</v>
      </c>
    </row>
    <row r="1952" spans="1:16" ht="42">
      <c r="A1952" s="2" t="s">
        <v>8649</v>
      </c>
      <c r="B1952" s="2" t="s">
        <v>0</v>
      </c>
      <c r="C1952" s="3" t="s">
        <v>8650</v>
      </c>
      <c r="D1952" s="3" t="s">
        <v>8651</v>
      </c>
      <c r="E1952" s="3" t="s">
        <v>8652</v>
      </c>
      <c r="F1952" s="3" t="s">
        <v>13</v>
      </c>
      <c r="G1952" s="7" t="s">
        <v>8648</v>
      </c>
      <c r="H1952" s="4">
        <v>2021</v>
      </c>
      <c r="I1952" s="2">
        <v>2019</v>
      </c>
      <c r="J1952" s="2">
        <f ca="1">YEAR(TODAY())-Table1[[#This Row],[Release_year]]</f>
        <v>7</v>
      </c>
      <c r="K1952" s="2" t="s">
        <v>29</v>
      </c>
      <c r="L1952" s="2" t="str">
        <f>_xlfn.XLOOKUP(Table1[[#This Row],[Rating]],Ratings!A$2:A$15,Ratings!B$2:B$15)</f>
        <v>Teen</v>
      </c>
      <c r="M1952" s="2" t="str">
        <f>_xlfn.XLOOKUP(Table1[[#This Row],[Rating Category]],Recommendation!A$2:A$6,Recommendation!B$2:B$6)</f>
        <v>Guidance</v>
      </c>
      <c r="N1952" s="2">
        <v>119</v>
      </c>
      <c r="O1952" s="2" t="str" cm="1">
        <f t="array" ref="O1952">_xlfn.IFS(Table1[[#This Row],[Duration]]&lt;90,"Short",Table1[[#This Row],[Duration]]&lt;180,"Medium",Table1[[#This Row],[Duration]]&lt;=240,"Long",TRUE,"Seasons")</f>
        <v>Medium</v>
      </c>
      <c r="P1952" s="3" t="s">
        <v>43</v>
      </c>
    </row>
    <row r="1953" spans="1:16" ht="56">
      <c r="A1953" s="2" t="s">
        <v>8653</v>
      </c>
      <c r="B1953" s="2" t="s">
        <v>0</v>
      </c>
      <c r="C1953" s="3" t="s">
        <v>8654</v>
      </c>
      <c r="D1953" s="3" t="s">
        <v>8655</v>
      </c>
      <c r="E1953" s="3" t="s">
        <v>8656</v>
      </c>
      <c r="F1953" s="3" t="s">
        <v>13</v>
      </c>
      <c r="G1953" s="7" t="s">
        <v>8657</v>
      </c>
      <c r="H1953" s="4">
        <v>2021</v>
      </c>
      <c r="I1953" s="2">
        <v>2019</v>
      </c>
      <c r="J1953" s="2">
        <f ca="1">YEAR(TODAY())-Table1[[#This Row],[Release_year]]</f>
        <v>7</v>
      </c>
      <c r="K1953" s="2" t="s">
        <v>7</v>
      </c>
      <c r="L1953" s="2" t="str">
        <f>_xlfn.XLOOKUP(Table1[[#This Row],[Rating]],Ratings!A$2:A$15,Ratings!B$2:B$15)</f>
        <v>Adult</v>
      </c>
      <c r="M1953" s="2" t="str">
        <f>_xlfn.XLOOKUP(Table1[[#This Row],[Rating Category]],Recommendation!A$2:A$6,Recommendation!B$2:B$6)</f>
        <v>Restricted</v>
      </c>
      <c r="N1953" s="2">
        <v>123</v>
      </c>
      <c r="O1953" s="2" t="str" cm="1">
        <f t="array" ref="O1953">_xlfn.IFS(Table1[[#This Row],[Duration]]&lt;90,"Short",Table1[[#This Row],[Duration]]&lt;180,"Medium",Table1[[#This Row],[Duration]]&lt;=240,"Long",TRUE,"Seasons")</f>
        <v>Medium</v>
      </c>
      <c r="P1953" s="3" t="s">
        <v>66</v>
      </c>
    </row>
    <row r="1954" spans="1:16" ht="28">
      <c r="A1954" s="2" t="s">
        <v>8658</v>
      </c>
      <c r="B1954" s="2" t="s">
        <v>0</v>
      </c>
      <c r="C1954" s="3" t="s">
        <v>8659</v>
      </c>
      <c r="D1954" s="3" t="s">
        <v>8660</v>
      </c>
      <c r="E1954" s="3" t="s">
        <v>8661</v>
      </c>
      <c r="F1954" s="3" t="s">
        <v>1</v>
      </c>
      <c r="G1954" s="7" t="s">
        <v>8657</v>
      </c>
      <c r="H1954" s="4">
        <v>2021</v>
      </c>
      <c r="I1954" s="2">
        <v>2019</v>
      </c>
      <c r="J1954" s="2">
        <f ca="1">YEAR(TODAY())-Table1[[#This Row],[Release_year]]</f>
        <v>7</v>
      </c>
      <c r="K1954" s="2" t="s">
        <v>7</v>
      </c>
      <c r="L1954" s="2" t="str">
        <f>_xlfn.XLOOKUP(Table1[[#This Row],[Rating]],Ratings!A$2:A$15,Ratings!B$2:B$15)</f>
        <v>Adult</v>
      </c>
      <c r="M1954" s="2" t="str">
        <f>_xlfn.XLOOKUP(Table1[[#This Row],[Rating Category]],Recommendation!A$2:A$6,Recommendation!B$2:B$6)</f>
        <v>Restricted</v>
      </c>
      <c r="N1954" s="2">
        <v>93</v>
      </c>
      <c r="O1954" s="2" t="str" cm="1">
        <f t="array" ref="O1954">_xlfn.IFS(Table1[[#This Row],[Duration]]&lt;90,"Short",Table1[[#This Row],[Duration]]&lt;180,"Medium",Table1[[#This Row],[Duration]]&lt;=240,"Long",TRUE,"Seasons")</f>
        <v>Medium</v>
      </c>
      <c r="P1954" s="3" t="s">
        <v>208</v>
      </c>
    </row>
    <row r="1955" spans="1:16" ht="70">
      <c r="A1955" s="2" t="s">
        <v>8664</v>
      </c>
      <c r="B1955" s="2" t="s">
        <v>0</v>
      </c>
      <c r="C1955" s="3" t="s">
        <v>8665</v>
      </c>
      <c r="D1955" s="3" t="s">
        <v>8666</v>
      </c>
      <c r="E1955" s="3" t="s">
        <v>8667</v>
      </c>
      <c r="F1955" s="3" t="s">
        <v>13</v>
      </c>
      <c r="G1955" s="7" t="s">
        <v>8663</v>
      </c>
      <c r="H1955" s="4">
        <v>2021</v>
      </c>
      <c r="I1955" s="2">
        <v>2018</v>
      </c>
      <c r="J1955" s="2">
        <f ca="1">YEAR(TODAY())-Table1[[#This Row],[Release_year]]</f>
        <v>8</v>
      </c>
      <c r="K1955" s="2" t="s">
        <v>7</v>
      </c>
      <c r="L1955" s="2" t="str">
        <f>_xlfn.XLOOKUP(Table1[[#This Row],[Rating]],Ratings!A$2:A$15,Ratings!B$2:B$15)</f>
        <v>Adult</v>
      </c>
      <c r="M1955" s="2" t="str">
        <f>_xlfn.XLOOKUP(Table1[[#This Row],[Rating Category]],Recommendation!A$2:A$6,Recommendation!B$2:B$6)</f>
        <v>Restricted</v>
      </c>
      <c r="N1955" s="2">
        <v>107</v>
      </c>
      <c r="O1955" s="2" t="str" cm="1">
        <f t="array" ref="O1955">_xlfn.IFS(Table1[[#This Row],[Duration]]&lt;90,"Short",Table1[[#This Row],[Duration]]&lt;180,"Medium",Table1[[#This Row],[Duration]]&lt;=240,"Long",TRUE,"Seasons")</f>
        <v>Medium</v>
      </c>
      <c r="P1955" s="3" t="s">
        <v>23</v>
      </c>
    </row>
    <row r="1956" spans="1:16" ht="42">
      <c r="A1956" s="2" t="s">
        <v>8668</v>
      </c>
      <c r="B1956" s="2" t="s">
        <v>0</v>
      </c>
      <c r="C1956" s="3" t="s">
        <v>8669</v>
      </c>
      <c r="D1956" s="3" t="s">
        <v>8670</v>
      </c>
      <c r="E1956" s="3" t="s">
        <v>8671</v>
      </c>
      <c r="F1956" s="3" t="s">
        <v>1</v>
      </c>
      <c r="G1956" s="7" t="s">
        <v>8663</v>
      </c>
      <c r="H1956" s="4">
        <v>2021</v>
      </c>
      <c r="I1956" s="2">
        <v>2019</v>
      </c>
      <c r="J1956" s="2">
        <f ca="1">YEAR(TODAY())-Table1[[#This Row],[Release_year]]</f>
        <v>7</v>
      </c>
      <c r="K1956" s="2" t="s">
        <v>87</v>
      </c>
      <c r="L1956" s="2" t="str">
        <f>_xlfn.XLOOKUP(Table1[[#This Row],[Rating]],Ratings!A$2:A$15,Ratings!B$2:B$15)</f>
        <v>Kids</v>
      </c>
      <c r="M1956" s="2" t="str">
        <f>_xlfn.XLOOKUP(Table1[[#This Row],[Rating Category]],Recommendation!A$2:A$6,Recommendation!B$2:B$6)</f>
        <v>Safe</v>
      </c>
      <c r="N1956" s="2">
        <v>46</v>
      </c>
      <c r="O1956" s="2" t="str" cm="1">
        <f t="array" ref="O1956">_xlfn.IFS(Table1[[#This Row],[Duration]]&lt;90,"Short",Table1[[#This Row],[Duration]]&lt;180,"Medium",Table1[[#This Row],[Duration]]&lt;=240,"Long",TRUE,"Seasons")</f>
        <v>Short</v>
      </c>
      <c r="P1956" s="3" t="s">
        <v>8672</v>
      </c>
    </row>
    <row r="1957" spans="1:16" ht="28">
      <c r="A1957" s="2" t="s">
        <v>8673</v>
      </c>
      <c r="B1957" s="2" t="s">
        <v>4</v>
      </c>
      <c r="C1957" s="3" t="s">
        <v>8674</v>
      </c>
      <c r="D1957" s="3" t="s">
        <v>8675</v>
      </c>
      <c r="E1957" s="3" t="s">
        <v>8676</v>
      </c>
      <c r="F1957" s="3" t="s">
        <v>1</v>
      </c>
      <c r="G1957" s="7" t="s">
        <v>8663</v>
      </c>
      <c r="H1957" s="4">
        <v>2021</v>
      </c>
      <c r="I1957" s="2">
        <v>2019</v>
      </c>
      <c r="J1957" s="2">
        <f ca="1">YEAR(TODAY())-Table1[[#This Row],[Release_year]]</f>
        <v>7</v>
      </c>
      <c r="K1957" s="2" t="s">
        <v>29</v>
      </c>
      <c r="L1957" s="2" t="str">
        <f>_xlfn.XLOOKUP(Table1[[#This Row],[Rating]],Ratings!A$2:A$15,Ratings!B$2:B$15)</f>
        <v>Teen</v>
      </c>
      <c r="M1957" s="2" t="str">
        <f>_xlfn.XLOOKUP(Table1[[#This Row],[Rating Category]],Recommendation!A$2:A$6,Recommendation!B$2:B$6)</f>
        <v>Guidance</v>
      </c>
      <c r="N1957" s="2" t="s">
        <v>11</v>
      </c>
      <c r="O1957" s="2" t="str" cm="1">
        <f t="array" ref="O1957">_xlfn.IFS(Table1[[#This Row],[Duration]]&lt;90,"Short",Table1[[#This Row],[Duration]]&lt;180,"Medium",Table1[[#This Row],[Duration]]&lt;=240,"Long",TRUE,"Seasons")</f>
        <v>Seasons</v>
      </c>
      <c r="P1957" s="3" t="s">
        <v>494</v>
      </c>
    </row>
    <row r="1958" spans="1:16" ht="56">
      <c r="A1958" s="2" t="s">
        <v>8678</v>
      </c>
      <c r="B1958" s="2" t="s">
        <v>4</v>
      </c>
      <c r="C1958" s="3" t="s">
        <v>8679</v>
      </c>
      <c r="D1958" s="3" t="s">
        <v>8680</v>
      </c>
      <c r="E1958" s="3" t="s">
        <v>8681</v>
      </c>
      <c r="F1958" s="3" t="s">
        <v>235</v>
      </c>
      <c r="G1958" s="7" t="s">
        <v>8677</v>
      </c>
      <c r="H1958" s="4">
        <v>2021</v>
      </c>
      <c r="I1958" s="2">
        <v>2014</v>
      </c>
      <c r="J1958" s="2">
        <f ca="1">YEAR(TODAY())-Table1[[#This Row],[Release_year]]</f>
        <v>12</v>
      </c>
      <c r="K1958" s="2" t="s">
        <v>7</v>
      </c>
      <c r="L1958" s="2" t="str">
        <f>_xlfn.XLOOKUP(Table1[[#This Row],[Rating]],Ratings!A$2:A$15,Ratings!B$2:B$15)</f>
        <v>Adult</v>
      </c>
      <c r="M1958" s="2" t="str">
        <f>_xlfn.XLOOKUP(Table1[[#This Row],[Rating Category]],Recommendation!A$2:A$6,Recommendation!B$2:B$6)</f>
        <v>Restricted</v>
      </c>
      <c r="N1958" s="2" t="s">
        <v>11</v>
      </c>
      <c r="O1958" s="2" t="str" cm="1">
        <f t="array" ref="O1958">_xlfn.IFS(Table1[[#This Row],[Duration]]&lt;90,"Short",Table1[[#This Row],[Duration]]&lt;180,"Medium",Table1[[#This Row],[Duration]]&lt;=240,"Long",TRUE,"Seasons")</f>
        <v>Seasons</v>
      </c>
      <c r="P1958" s="3" t="s">
        <v>2778</v>
      </c>
    </row>
    <row r="1959" spans="1:16" ht="56">
      <c r="A1959" s="2" t="s">
        <v>8682</v>
      </c>
      <c r="B1959" s="2" t="s">
        <v>4</v>
      </c>
      <c r="C1959" s="3" t="s">
        <v>8683</v>
      </c>
      <c r="D1959" s="3" t="s">
        <v>8680</v>
      </c>
      <c r="E1959" s="3" t="s">
        <v>8684</v>
      </c>
      <c r="F1959" s="3" t="s">
        <v>235</v>
      </c>
      <c r="G1959" s="7" t="s">
        <v>8677</v>
      </c>
      <c r="H1959" s="4">
        <v>2021</v>
      </c>
      <c r="I1959" s="2">
        <v>2012</v>
      </c>
      <c r="J1959" s="2">
        <f ca="1">YEAR(TODAY())-Table1[[#This Row],[Release_year]]</f>
        <v>14</v>
      </c>
      <c r="K1959" s="2" t="s">
        <v>7</v>
      </c>
      <c r="L1959" s="2" t="str">
        <f>_xlfn.XLOOKUP(Table1[[#This Row],[Rating]],Ratings!A$2:A$15,Ratings!B$2:B$15)</f>
        <v>Adult</v>
      </c>
      <c r="M1959" s="2" t="str">
        <f>_xlfn.XLOOKUP(Table1[[#This Row],[Rating Category]],Recommendation!A$2:A$6,Recommendation!B$2:B$6)</f>
        <v>Restricted</v>
      </c>
      <c r="N1959" s="2" t="s">
        <v>11</v>
      </c>
      <c r="O1959" s="2" t="str" cm="1">
        <f t="array" ref="O1959">_xlfn.IFS(Table1[[#This Row],[Duration]]&lt;90,"Short",Table1[[#This Row],[Duration]]&lt;180,"Medium",Table1[[#This Row],[Duration]]&lt;=240,"Long",TRUE,"Seasons")</f>
        <v>Seasons</v>
      </c>
      <c r="P1959" s="3" t="s">
        <v>2778</v>
      </c>
    </row>
    <row r="1960" spans="1:16" ht="28">
      <c r="A1960" s="2" t="s">
        <v>8685</v>
      </c>
      <c r="B1960" s="2" t="s">
        <v>0</v>
      </c>
      <c r="C1960" s="3" t="s">
        <v>8686</v>
      </c>
      <c r="D1960" s="3" t="s">
        <v>8687</v>
      </c>
      <c r="E1960" s="3" t="s">
        <v>8688</v>
      </c>
      <c r="F1960" s="3" t="s">
        <v>13</v>
      </c>
      <c r="G1960" s="7" t="s">
        <v>8689</v>
      </c>
      <c r="H1960" s="4">
        <v>2021</v>
      </c>
      <c r="I1960" s="2">
        <v>2019</v>
      </c>
      <c r="J1960" s="2">
        <f ca="1">YEAR(TODAY())-Table1[[#This Row],[Release_year]]</f>
        <v>7</v>
      </c>
      <c r="K1960" s="2" t="s">
        <v>29</v>
      </c>
      <c r="L1960" s="2" t="str">
        <f>_xlfn.XLOOKUP(Table1[[#This Row],[Rating]],Ratings!A$2:A$15,Ratings!B$2:B$15)</f>
        <v>Teen</v>
      </c>
      <c r="M1960" s="2" t="str">
        <f>_xlfn.XLOOKUP(Table1[[#This Row],[Rating Category]],Recommendation!A$2:A$6,Recommendation!B$2:B$6)</f>
        <v>Guidance</v>
      </c>
      <c r="N1960" s="2">
        <v>117</v>
      </c>
      <c r="O1960" s="2" t="str" cm="1">
        <f t="array" ref="O1960">_xlfn.IFS(Table1[[#This Row],[Duration]]&lt;90,"Short",Table1[[#This Row],[Duration]]&lt;180,"Medium",Table1[[#This Row],[Duration]]&lt;=240,"Long",TRUE,"Seasons")</f>
        <v>Medium</v>
      </c>
      <c r="P1960" s="3" t="s">
        <v>206</v>
      </c>
    </row>
    <row r="1961" spans="1:16" ht="14">
      <c r="A1961" s="2" t="s">
        <v>8690</v>
      </c>
      <c r="B1961" s="2" t="s">
        <v>0</v>
      </c>
      <c r="C1961" s="3" t="s">
        <v>8691</v>
      </c>
      <c r="D1961" s="3" t="s">
        <v>8692</v>
      </c>
      <c r="E1961" s="3" t="s">
        <v>8693</v>
      </c>
      <c r="F1961" s="3" t="s">
        <v>1</v>
      </c>
      <c r="G1961" s="7" t="s">
        <v>8689</v>
      </c>
      <c r="H1961" s="4">
        <v>2021</v>
      </c>
      <c r="I1961" s="2">
        <v>2016</v>
      </c>
      <c r="J1961" s="2">
        <f ca="1">YEAR(TODAY())-Table1[[#This Row],[Release_year]]</f>
        <v>10</v>
      </c>
      <c r="K1961" s="2" t="s">
        <v>7</v>
      </c>
      <c r="L1961" s="2" t="str">
        <f>_xlfn.XLOOKUP(Table1[[#This Row],[Rating]],Ratings!A$2:A$15,Ratings!B$2:B$15)</f>
        <v>Adult</v>
      </c>
      <c r="M1961" s="2" t="str">
        <f>_xlfn.XLOOKUP(Table1[[#This Row],[Rating Category]],Recommendation!A$2:A$6,Recommendation!B$2:B$6)</f>
        <v>Restricted</v>
      </c>
      <c r="N1961" s="2">
        <v>67</v>
      </c>
      <c r="O1961" s="2" t="str" cm="1">
        <f t="array" ref="O1961">_xlfn.IFS(Table1[[#This Row],[Duration]]&lt;90,"Short",Table1[[#This Row],[Duration]]&lt;180,"Medium",Table1[[#This Row],[Duration]]&lt;=240,"Long",TRUE,"Seasons")</f>
        <v>Short</v>
      </c>
      <c r="P1961" s="3" t="s">
        <v>683</v>
      </c>
    </row>
    <row r="1962" spans="1:16" ht="42">
      <c r="A1962" s="2" t="s">
        <v>8694</v>
      </c>
      <c r="B1962" s="2" t="s">
        <v>0</v>
      </c>
      <c r="C1962" s="3" t="s">
        <v>8695</v>
      </c>
      <c r="D1962" s="3" t="s">
        <v>1917</v>
      </c>
      <c r="E1962" s="3" t="s">
        <v>8696</v>
      </c>
      <c r="F1962" s="3" t="s">
        <v>1500</v>
      </c>
      <c r="G1962" s="7" t="s">
        <v>8697</v>
      </c>
      <c r="H1962" s="4">
        <v>2021</v>
      </c>
      <c r="I1962" s="2">
        <v>2015</v>
      </c>
      <c r="J1962" s="2">
        <f ca="1">YEAR(TODAY())-Table1[[#This Row],[Release_year]]</f>
        <v>11</v>
      </c>
      <c r="K1962" s="2" t="s">
        <v>29</v>
      </c>
      <c r="L1962" s="2" t="str">
        <f>_xlfn.XLOOKUP(Table1[[#This Row],[Rating]],Ratings!A$2:A$15,Ratings!B$2:B$15)</f>
        <v>Teen</v>
      </c>
      <c r="M1962" s="2" t="str">
        <f>_xlfn.XLOOKUP(Table1[[#This Row],[Rating Category]],Recommendation!A$2:A$6,Recommendation!B$2:B$6)</f>
        <v>Guidance</v>
      </c>
      <c r="N1962" s="2">
        <v>114</v>
      </c>
      <c r="O1962" s="2" t="str" cm="1">
        <f t="array" ref="O1962">_xlfn.IFS(Table1[[#This Row],[Duration]]&lt;90,"Short",Table1[[#This Row],[Duration]]&lt;180,"Medium",Table1[[#This Row],[Duration]]&lt;=240,"Long",TRUE,"Seasons")</f>
        <v>Medium</v>
      </c>
      <c r="P1962" s="3" t="s">
        <v>192</v>
      </c>
    </row>
    <row r="1963" spans="1:16" ht="14">
      <c r="A1963" s="2" t="s">
        <v>8698</v>
      </c>
      <c r="B1963" s="2" t="s">
        <v>0</v>
      </c>
      <c r="C1963" s="3" t="s">
        <v>8699</v>
      </c>
      <c r="D1963" s="3" t="s">
        <v>7741</v>
      </c>
      <c r="E1963" s="3" t="s">
        <v>8700</v>
      </c>
      <c r="F1963" s="3" t="s">
        <v>1</v>
      </c>
      <c r="G1963" s="7" t="s">
        <v>8697</v>
      </c>
      <c r="H1963" s="4">
        <v>2021</v>
      </c>
      <c r="I1963" s="2">
        <v>2015</v>
      </c>
      <c r="J1963" s="2">
        <f ca="1">YEAR(TODAY())-Table1[[#This Row],[Release_year]]</f>
        <v>11</v>
      </c>
      <c r="K1963" s="2" t="s">
        <v>7</v>
      </c>
      <c r="L1963" s="2" t="str">
        <f>_xlfn.XLOOKUP(Table1[[#This Row],[Rating]],Ratings!A$2:A$15,Ratings!B$2:B$15)</f>
        <v>Adult</v>
      </c>
      <c r="M1963" s="2" t="str">
        <f>_xlfn.XLOOKUP(Table1[[#This Row],[Rating Category]],Recommendation!A$2:A$6,Recommendation!B$2:B$6)</f>
        <v>Restricted</v>
      </c>
      <c r="N1963" s="2">
        <v>67</v>
      </c>
      <c r="O1963" s="2" t="str" cm="1">
        <f t="array" ref="O1963">_xlfn.IFS(Table1[[#This Row],[Duration]]&lt;90,"Short",Table1[[#This Row],[Duration]]&lt;180,"Medium",Table1[[#This Row],[Duration]]&lt;=240,"Long",TRUE,"Seasons")</f>
        <v>Short</v>
      </c>
      <c r="P1963" s="3" t="s">
        <v>683</v>
      </c>
    </row>
    <row r="1964" spans="1:16" ht="14">
      <c r="A1964" s="2" t="s">
        <v>8701</v>
      </c>
      <c r="B1964" s="2" t="s">
        <v>0</v>
      </c>
      <c r="C1964" s="3" t="s">
        <v>8702</v>
      </c>
      <c r="D1964" s="3" t="s">
        <v>7309</v>
      </c>
      <c r="E1964" s="3" t="s">
        <v>5395</v>
      </c>
      <c r="F1964" s="3" t="s">
        <v>1</v>
      </c>
      <c r="G1964" s="7" t="s">
        <v>8697</v>
      </c>
      <c r="H1964" s="4">
        <v>2021</v>
      </c>
      <c r="I1964" s="2">
        <v>2014</v>
      </c>
      <c r="J1964" s="2">
        <f ca="1">YEAR(TODAY())-Table1[[#This Row],[Release_year]]</f>
        <v>12</v>
      </c>
      <c r="K1964" s="2" t="s">
        <v>7</v>
      </c>
      <c r="L1964" s="2" t="str">
        <f>_xlfn.XLOOKUP(Table1[[#This Row],[Rating]],Ratings!A$2:A$15,Ratings!B$2:B$15)</f>
        <v>Adult</v>
      </c>
      <c r="M1964" s="2" t="str">
        <f>_xlfn.XLOOKUP(Table1[[#This Row],[Rating Category]],Recommendation!A$2:A$6,Recommendation!B$2:B$6)</f>
        <v>Restricted</v>
      </c>
      <c r="N1964" s="2">
        <v>77</v>
      </c>
      <c r="O1964" s="2" t="str" cm="1">
        <f t="array" ref="O1964">_xlfn.IFS(Table1[[#This Row],[Duration]]&lt;90,"Short",Table1[[#This Row],[Duration]]&lt;180,"Medium",Table1[[#This Row],[Duration]]&lt;=240,"Long",TRUE,"Seasons")</f>
        <v>Short</v>
      </c>
      <c r="P1964" s="3" t="s">
        <v>683</v>
      </c>
    </row>
    <row r="1965" spans="1:16" ht="28">
      <c r="A1965" s="2" t="s">
        <v>8703</v>
      </c>
      <c r="B1965" s="2" t="s">
        <v>0</v>
      </c>
      <c r="C1965" s="3" t="s">
        <v>8704</v>
      </c>
      <c r="D1965" s="3" t="s">
        <v>6238</v>
      </c>
      <c r="E1965" s="3" t="s">
        <v>8481</v>
      </c>
      <c r="F1965" s="3" t="s">
        <v>1</v>
      </c>
      <c r="G1965" s="7" t="s">
        <v>8697</v>
      </c>
      <c r="H1965" s="4">
        <v>2021</v>
      </c>
      <c r="I1965" s="2">
        <v>2016</v>
      </c>
      <c r="J1965" s="2">
        <f ca="1">YEAR(TODAY())-Table1[[#This Row],[Release_year]]</f>
        <v>10</v>
      </c>
      <c r="K1965" s="2" t="s">
        <v>7</v>
      </c>
      <c r="L1965" s="2" t="str">
        <f>_xlfn.XLOOKUP(Table1[[#This Row],[Rating]],Ratings!A$2:A$15,Ratings!B$2:B$15)</f>
        <v>Adult</v>
      </c>
      <c r="M1965" s="2" t="str">
        <f>_xlfn.XLOOKUP(Table1[[#This Row],[Rating Category]],Recommendation!A$2:A$6,Recommendation!B$2:B$6)</f>
        <v>Restricted</v>
      </c>
      <c r="N1965" s="2">
        <v>63</v>
      </c>
      <c r="O1965" s="2" t="str" cm="1">
        <f t="array" ref="O1965">_xlfn.IFS(Table1[[#This Row],[Duration]]&lt;90,"Short",Table1[[#This Row],[Duration]]&lt;180,"Medium",Table1[[#This Row],[Duration]]&lt;=240,"Long",TRUE,"Seasons")</f>
        <v>Short</v>
      </c>
      <c r="P1965" s="3" t="s">
        <v>683</v>
      </c>
    </row>
    <row r="1966" spans="1:16" ht="42">
      <c r="A1966" s="2" t="s">
        <v>8705</v>
      </c>
      <c r="B1966" s="2" t="s">
        <v>0</v>
      </c>
      <c r="C1966" s="3" t="s">
        <v>8706</v>
      </c>
      <c r="D1966" s="3" t="s">
        <v>8707</v>
      </c>
      <c r="E1966" s="3" t="s">
        <v>8708</v>
      </c>
      <c r="F1966" s="3" t="s">
        <v>688</v>
      </c>
      <c r="G1966" s="7" t="s">
        <v>8709</v>
      </c>
      <c r="H1966" s="4">
        <v>2021</v>
      </c>
      <c r="I1966" s="2">
        <v>2019</v>
      </c>
      <c r="J1966" s="2">
        <f ca="1">YEAR(TODAY())-Table1[[#This Row],[Release_year]]</f>
        <v>7</v>
      </c>
      <c r="K1966" s="2" t="s">
        <v>7</v>
      </c>
      <c r="L1966" s="2" t="str">
        <f>_xlfn.XLOOKUP(Table1[[#This Row],[Rating]],Ratings!A$2:A$15,Ratings!B$2:B$15)</f>
        <v>Adult</v>
      </c>
      <c r="M1966" s="2" t="str">
        <f>_xlfn.XLOOKUP(Table1[[#This Row],[Rating Category]],Recommendation!A$2:A$6,Recommendation!B$2:B$6)</f>
        <v>Restricted</v>
      </c>
      <c r="N1966" s="2">
        <v>59</v>
      </c>
      <c r="O1966" s="2" t="str" cm="1">
        <f t="array" ref="O1966">_xlfn.IFS(Table1[[#This Row],[Duration]]&lt;90,"Short",Table1[[#This Row],[Duration]]&lt;180,"Medium",Table1[[#This Row],[Duration]]&lt;=240,"Long",TRUE,"Seasons")</f>
        <v>Short</v>
      </c>
      <c r="P1966" s="3" t="s">
        <v>49</v>
      </c>
    </row>
    <row r="1967" spans="1:16" ht="70">
      <c r="A1967" s="2" t="s">
        <v>8710</v>
      </c>
      <c r="B1967" s="2" t="s">
        <v>0</v>
      </c>
      <c r="C1967" s="3" t="s">
        <v>8711</v>
      </c>
      <c r="D1967" s="3" t="s">
        <v>8712</v>
      </c>
      <c r="E1967" s="3" t="s">
        <v>8713</v>
      </c>
      <c r="F1967" s="3" t="s">
        <v>50</v>
      </c>
      <c r="G1967" s="7" t="s">
        <v>8709</v>
      </c>
      <c r="H1967" s="4">
        <v>2021</v>
      </c>
      <c r="I1967" s="2">
        <v>2017</v>
      </c>
      <c r="J1967" s="2">
        <f ca="1">YEAR(TODAY())-Table1[[#This Row],[Release_year]]</f>
        <v>9</v>
      </c>
      <c r="K1967" s="2" t="s">
        <v>7</v>
      </c>
      <c r="L1967" s="2" t="str">
        <f>_xlfn.XLOOKUP(Table1[[#This Row],[Rating]],Ratings!A$2:A$15,Ratings!B$2:B$15)</f>
        <v>Adult</v>
      </c>
      <c r="M1967" s="2" t="str">
        <f>_xlfn.XLOOKUP(Table1[[#This Row],[Rating Category]],Recommendation!A$2:A$6,Recommendation!B$2:B$6)</f>
        <v>Restricted</v>
      </c>
      <c r="N1967" s="2">
        <v>102</v>
      </c>
      <c r="O1967" s="2" t="str" cm="1">
        <f t="array" ref="O1967">_xlfn.IFS(Table1[[#This Row],[Duration]]&lt;90,"Short",Table1[[#This Row],[Duration]]&lt;180,"Medium",Table1[[#This Row],[Duration]]&lt;=240,"Long",TRUE,"Seasons")</f>
        <v>Medium</v>
      </c>
      <c r="P1967" s="3" t="s">
        <v>43</v>
      </c>
    </row>
    <row r="1968" spans="1:16" ht="56">
      <c r="A1968" s="2" t="s">
        <v>8714</v>
      </c>
      <c r="B1968" s="2" t="s">
        <v>0</v>
      </c>
      <c r="C1968" s="3" t="s">
        <v>8715</v>
      </c>
      <c r="D1968" s="3" t="s">
        <v>7281</v>
      </c>
      <c r="E1968" s="3" t="s">
        <v>8716</v>
      </c>
      <c r="F1968" s="3" t="s">
        <v>1621</v>
      </c>
      <c r="G1968" s="7" t="s">
        <v>8717</v>
      </c>
      <c r="H1968" s="4">
        <v>2021</v>
      </c>
      <c r="I1968" s="2">
        <v>2017</v>
      </c>
      <c r="J1968" s="2">
        <f ca="1">YEAR(TODAY())-Table1[[#This Row],[Release_year]]</f>
        <v>9</v>
      </c>
      <c r="K1968" s="2" t="s">
        <v>29</v>
      </c>
      <c r="L1968" s="2" t="str">
        <f>_xlfn.XLOOKUP(Table1[[#This Row],[Rating]],Ratings!A$2:A$15,Ratings!B$2:B$15)</f>
        <v>Teen</v>
      </c>
      <c r="M1968" s="2" t="str">
        <f>_xlfn.XLOOKUP(Table1[[#This Row],[Rating Category]],Recommendation!A$2:A$6,Recommendation!B$2:B$6)</f>
        <v>Guidance</v>
      </c>
      <c r="N1968" s="2">
        <v>81</v>
      </c>
      <c r="O1968" s="2" t="str" cm="1">
        <f t="array" ref="O1968">_xlfn.IFS(Table1[[#This Row],[Duration]]&lt;90,"Short",Table1[[#This Row],[Duration]]&lt;180,"Medium",Table1[[#This Row],[Duration]]&lt;=240,"Long",TRUE,"Seasons")</f>
        <v>Short</v>
      </c>
      <c r="P1968" s="3" t="s">
        <v>6190</v>
      </c>
    </row>
    <row r="1969" spans="1:16" ht="42">
      <c r="A1969" s="2" t="s">
        <v>8719</v>
      </c>
      <c r="B1969" s="2" t="s">
        <v>0</v>
      </c>
      <c r="C1969" s="3" t="s">
        <v>8720</v>
      </c>
      <c r="D1969" s="3" t="s">
        <v>8721</v>
      </c>
      <c r="E1969" s="3" t="s">
        <v>8722</v>
      </c>
      <c r="F1969" s="3" t="s">
        <v>13</v>
      </c>
      <c r="G1969" s="7" t="s">
        <v>8718</v>
      </c>
      <c r="H1969" s="4">
        <v>2021</v>
      </c>
      <c r="I1969" s="2">
        <v>2019</v>
      </c>
      <c r="J1969" s="2">
        <f ca="1">YEAR(TODAY())-Table1[[#This Row],[Release_year]]</f>
        <v>7</v>
      </c>
      <c r="K1969" s="2" t="s">
        <v>29</v>
      </c>
      <c r="L1969" s="2" t="str">
        <f>_xlfn.XLOOKUP(Table1[[#This Row],[Rating]],Ratings!A$2:A$15,Ratings!B$2:B$15)</f>
        <v>Teen</v>
      </c>
      <c r="M1969" s="2" t="str">
        <f>_xlfn.XLOOKUP(Table1[[#This Row],[Rating Category]],Recommendation!A$2:A$6,Recommendation!B$2:B$6)</f>
        <v>Guidance</v>
      </c>
      <c r="N1969" s="2">
        <v>116</v>
      </c>
      <c r="O1969" s="2" t="str" cm="1">
        <f t="array" ref="O1969">_xlfn.IFS(Table1[[#This Row],[Duration]]&lt;90,"Short",Table1[[#This Row],[Duration]]&lt;180,"Medium",Table1[[#This Row],[Duration]]&lt;=240,"Long",TRUE,"Seasons")</f>
        <v>Medium</v>
      </c>
      <c r="P1969" s="3" t="s">
        <v>43</v>
      </c>
    </row>
    <row r="1970" spans="1:16" ht="70">
      <c r="A1970" s="2" t="s">
        <v>8723</v>
      </c>
      <c r="B1970" s="2" t="s">
        <v>0</v>
      </c>
      <c r="C1970" s="3" t="s">
        <v>8724</v>
      </c>
      <c r="D1970" s="3" t="s">
        <v>8725</v>
      </c>
      <c r="E1970" s="3" t="s">
        <v>8726</v>
      </c>
      <c r="F1970" s="3" t="s">
        <v>13</v>
      </c>
      <c r="G1970" s="7" t="s">
        <v>8727</v>
      </c>
      <c r="H1970" s="4">
        <v>2021</v>
      </c>
      <c r="I1970" s="2">
        <v>2018</v>
      </c>
      <c r="J1970" s="2">
        <f ca="1">YEAR(TODAY())-Table1[[#This Row],[Release_year]]</f>
        <v>8</v>
      </c>
      <c r="K1970" s="2" t="s">
        <v>29</v>
      </c>
      <c r="L1970" s="2" t="str">
        <f>_xlfn.XLOOKUP(Table1[[#This Row],[Rating]],Ratings!A$2:A$15,Ratings!B$2:B$15)</f>
        <v>Teen</v>
      </c>
      <c r="M1970" s="2" t="str">
        <f>_xlfn.XLOOKUP(Table1[[#This Row],[Rating Category]],Recommendation!A$2:A$6,Recommendation!B$2:B$6)</f>
        <v>Guidance</v>
      </c>
      <c r="N1970" s="2">
        <v>177</v>
      </c>
      <c r="O1970" s="2" t="str" cm="1">
        <f t="array" ref="O1970">_xlfn.IFS(Table1[[#This Row],[Duration]]&lt;90,"Short",Table1[[#This Row],[Duration]]&lt;180,"Medium",Table1[[#This Row],[Duration]]&lt;=240,"Long",TRUE,"Seasons")</f>
        <v>Medium</v>
      </c>
      <c r="P1970" s="3" t="s">
        <v>23</v>
      </c>
    </row>
    <row r="1971" spans="1:16" ht="56">
      <c r="A1971" s="2" t="s">
        <v>8729</v>
      </c>
      <c r="B1971" s="2" t="s">
        <v>0</v>
      </c>
      <c r="C1971" s="3" t="s">
        <v>8730</v>
      </c>
      <c r="D1971" s="3" t="s">
        <v>8731</v>
      </c>
      <c r="E1971" s="3" t="s">
        <v>8732</v>
      </c>
      <c r="F1971" s="3" t="s">
        <v>404</v>
      </c>
      <c r="G1971" s="7" t="s">
        <v>8728</v>
      </c>
      <c r="H1971" s="4">
        <v>2021</v>
      </c>
      <c r="I1971" s="2">
        <v>2019</v>
      </c>
      <c r="J1971" s="2">
        <f ca="1">YEAR(TODAY())-Table1[[#This Row],[Release_year]]</f>
        <v>7</v>
      </c>
      <c r="K1971" s="2" t="s">
        <v>7</v>
      </c>
      <c r="L1971" s="2" t="str">
        <f>_xlfn.XLOOKUP(Table1[[#This Row],[Rating]],Ratings!A$2:A$15,Ratings!B$2:B$15)</f>
        <v>Adult</v>
      </c>
      <c r="M1971" s="2" t="str">
        <f>_xlfn.XLOOKUP(Table1[[#This Row],[Rating Category]],Recommendation!A$2:A$6,Recommendation!B$2:B$6)</f>
        <v>Restricted</v>
      </c>
      <c r="N1971" s="2">
        <v>130</v>
      </c>
      <c r="O1971" s="2" t="str" cm="1">
        <f t="array" ref="O1971">_xlfn.IFS(Table1[[#This Row],[Duration]]&lt;90,"Short",Table1[[#This Row],[Duration]]&lt;180,"Medium",Table1[[#This Row],[Duration]]&lt;=240,"Long",TRUE,"Seasons")</f>
        <v>Medium</v>
      </c>
      <c r="P1971" s="3" t="s">
        <v>131</v>
      </c>
    </row>
    <row r="1972" spans="1:16" ht="70">
      <c r="A1972" s="2" t="s">
        <v>8736</v>
      </c>
      <c r="B1972" s="2" t="s">
        <v>0</v>
      </c>
      <c r="C1972" s="3" t="s">
        <v>8737</v>
      </c>
      <c r="D1972" s="3" t="s">
        <v>8738</v>
      </c>
      <c r="E1972" s="3" t="s">
        <v>8739</v>
      </c>
      <c r="F1972" s="3" t="s">
        <v>248</v>
      </c>
      <c r="G1972" s="7" t="s">
        <v>8740</v>
      </c>
      <c r="H1972" s="4">
        <v>2021</v>
      </c>
      <c r="I1972" s="2">
        <v>2018</v>
      </c>
      <c r="J1972" s="2">
        <f ca="1">YEAR(TODAY())-Table1[[#This Row],[Release_year]]</f>
        <v>8</v>
      </c>
      <c r="K1972" s="2" t="s">
        <v>7</v>
      </c>
      <c r="L1972" s="2" t="str">
        <f>_xlfn.XLOOKUP(Table1[[#This Row],[Rating]],Ratings!A$2:A$15,Ratings!B$2:B$15)</f>
        <v>Adult</v>
      </c>
      <c r="M1972" s="2" t="str">
        <f>_xlfn.XLOOKUP(Table1[[#This Row],[Rating Category]],Recommendation!A$2:A$6,Recommendation!B$2:B$6)</f>
        <v>Restricted</v>
      </c>
      <c r="N1972" s="2">
        <v>111</v>
      </c>
      <c r="O1972" s="2" t="str" cm="1">
        <f t="array" ref="O1972">_xlfn.IFS(Table1[[#This Row],[Duration]]&lt;90,"Short",Table1[[#This Row],[Duration]]&lt;180,"Medium",Table1[[#This Row],[Duration]]&lt;=240,"Long",TRUE,"Seasons")</f>
        <v>Medium</v>
      </c>
      <c r="P1972" s="3" t="s">
        <v>23</v>
      </c>
    </row>
    <row r="1973" spans="1:16" ht="42">
      <c r="A1973" s="2" t="s">
        <v>8741</v>
      </c>
      <c r="B1973" s="2" t="s">
        <v>0</v>
      </c>
      <c r="C1973" s="3" t="s">
        <v>8742</v>
      </c>
      <c r="D1973" s="3" t="s">
        <v>7812</v>
      </c>
      <c r="E1973" s="3" t="s">
        <v>8743</v>
      </c>
      <c r="F1973" s="3" t="s">
        <v>8744</v>
      </c>
      <c r="G1973" s="7" t="s">
        <v>8740</v>
      </c>
      <c r="H1973" s="4">
        <v>2021</v>
      </c>
      <c r="I1973" s="2">
        <v>2019</v>
      </c>
      <c r="J1973" s="2">
        <f ca="1">YEAR(TODAY())-Table1[[#This Row],[Release_year]]</f>
        <v>7</v>
      </c>
      <c r="K1973" s="2" t="s">
        <v>29</v>
      </c>
      <c r="L1973" s="2" t="str">
        <f>_xlfn.XLOOKUP(Table1[[#This Row],[Rating]],Ratings!A$2:A$15,Ratings!B$2:B$15)</f>
        <v>Teen</v>
      </c>
      <c r="M1973" s="2" t="str">
        <f>_xlfn.XLOOKUP(Table1[[#This Row],[Rating Category]],Recommendation!A$2:A$6,Recommendation!B$2:B$6)</f>
        <v>Guidance</v>
      </c>
      <c r="N1973" s="2">
        <v>100</v>
      </c>
      <c r="O1973" s="2" t="str" cm="1">
        <f t="array" ref="O1973">_xlfn.IFS(Table1[[#This Row],[Duration]]&lt;90,"Short",Table1[[#This Row],[Duration]]&lt;180,"Medium",Table1[[#This Row],[Duration]]&lt;=240,"Long",TRUE,"Seasons")</f>
        <v>Medium</v>
      </c>
      <c r="P1973" s="3" t="s">
        <v>583</v>
      </c>
    </row>
    <row r="1974" spans="1:16" ht="70">
      <c r="A1974" s="2" t="s">
        <v>8745</v>
      </c>
      <c r="B1974" s="2" t="s">
        <v>0</v>
      </c>
      <c r="C1974" s="3" t="s">
        <v>8746</v>
      </c>
      <c r="D1974" s="3" t="s">
        <v>8747</v>
      </c>
      <c r="E1974" s="3" t="s">
        <v>8748</v>
      </c>
      <c r="F1974" s="3" t="s">
        <v>1140</v>
      </c>
      <c r="G1974" s="7" t="s">
        <v>8740</v>
      </c>
      <c r="H1974" s="4">
        <v>2021</v>
      </c>
      <c r="I1974" s="2">
        <v>2019</v>
      </c>
      <c r="J1974" s="2">
        <f ca="1">YEAR(TODAY())-Table1[[#This Row],[Release_year]]</f>
        <v>7</v>
      </c>
      <c r="K1974" s="2" t="s">
        <v>7</v>
      </c>
      <c r="L1974" s="2" t="str">
        <f>_xlfn.XLOOKUP(Table1[[#This Row],[Rating]],Ratings!A$2:A$15,Ratings!B$2:B$15)</f>
        <v>Adult</v>
      </c>
      <c r="M1974" s="2" t="str">
        <f>_xlfn.XLOOKUP(Table1[[#This Row],[Rating Category]],Recommendation!A$2:A$6,Recommendation!B$2:B$6)</f>
        <v>Restricted</v>
      </c>
      <c r="N1974" s="2">
        <v>77</v>
      </c>
      <c r="O1974" s="2" t="str" cm="1">
        <f t="array" ref="O1974">_xlfn.IFS(Table1[[#This Row],[Duration]]&lt;90,"Short",Table1[[#This Row],[Duration]]&lt;180,"Medium",Table1[[#This Row],[Duration]]&lt;=240,"Long",TRUE,"Seasons")</f>
        <v>Short</v>
      </c>
      <c r="P1974" s="3" t="s">
        <v>2437</v>
      </c>
    </row>
    <row r="1975" spans="1:16" ht="70">
      <c r="A1975" s="2" t="s">
        <v>8749</v>
      </c>
      <c r="B1975" s="2" t="s">
        <v>0</v>
      </c>
      <c r="C1975" s="3" t="s">
        <v>8750</v>
      </c>
      <c r="D1975" s="3" t="s">
        <v>339</v>
      </c>
      <c r="E1975" s="3" t="s">
        <v>8751</v>
      </c>
      <c r="F1975" s="3" t="s">
        <v>670</v>
      </c>
      <c r="G1975" s="7" t="s">
        <v>8740</v>
      </c>
      <c r="H1975" s="4">
        <v>2021</v>
      </c>
      <c r="I1975" s="2">
        <v>2019</v>
      </c>
      <c r="J1975" s="2">
        <f ca="1">YEAR(TODAY())-Table1[[#This Row],[Release_year]]</f>
        <v>7</v>
      </c>
      <c r="K1975" s="2" t="s">
        <v>7</v>
      </c>
      <c r="L1975" s="2" t="str">
        <f>_xlfn.XLOOKUP(Table1[[#This Row],[Rating]],Ratings!A$2:A$15,Ratings!B$2:B$15)</f>
        <v>Adult</v>
      </c>
      <c r="M1975" s="2" t="str">
        <f>_xlfn.XLOOKUP(Table1[[#This Row],[Rating Category]],Recommendation!A$2:A$6,Recommendation!B$2:B$6)</f>
        <v>Restricted</v>
      </c>
      <c r="N1975" s="2">
        <v>93</v>
      </c>
      <c r="O1975" s="2" t="str" cm="1">
        <f t="array" ref="O1975">_xlfn.IFS(Table1[[#This Row],[Duration]]&lt;90,"Short",Table1[[#This Row],[Duration]]&lt;180,"Medium",Table1[[#This Row],[Duration]]&lt;=240,"Long",TRUE,"Seasons")</f>
        <v>Medium</v>
      </c>
      <c r="P1975" s="3" t="s">
        <v>23</v>
      </c>
    </row>
    <row r="1976" spans="1:16" ht="14">
      <c r="A1976" s="2" t="s">
        <v>8755</v>
      </c>
      <c r="B1976" s="2" t="s">
        <v>0</v>
      </c>
      <c r="C1976" s="3" t="s">
        <v>8756</v>
      </c>
      <c r="D1976" s="3" t="s">
        <v>8757</v>
      </c>
      <c r="E1976" s="3" t="s">
        <v>8758</v>
      </c>
      <c r="F1976" s="3" t="s">
        <v>1</v>
      </c>
      <c r="G1976" s="7" t="s">
        <v>8754</v>
      </c>
      <c r="H1976" s="4">
        <v>2021</v>
      </c>
      <c r="I1976" s="2">
        <v>2018</v>
      </c>
      <c r="J1976" s="2">
        <f ca="1">YEAR(TODAY())-Table1[[#This Row],[Release_year]]</f>
        <v>8</v>
      </c>
      <c r="K1976" s="2" t="s">
        <v>7</v>
      </c>
      <c r="L1976" s="2" t="str">
        <f>_xlfn.XLOOKUP(Table1[[#This Row],[Rating]],Ratings!A$2:A$15,Ratings!B$2:B$15)</f>
        <v>Adult</v>
      </c>
      <c r="M1976" s="2" t="str">
        <f>_xlfn.XLOOKUP(Table1[[#This Row],[Rating Category]],Recommendation!A$2:A$6,Recommendation!B$2:B$6)</f>
        <v>Restricted</v>
      </c>
      <c r="N1976" s="2">
        <v>58</v>
      </c>
      <c r="O1976" s="2" t="str" cm="1">
        <f t="array" ref="O1976">_xlfn.IFS(Table1[[#This Row],[Duration]]&lt;90,"Short",Table1[[#This Row],[Duration]]&lt;180,"Medium",Table1[[#This Row],[Duration]]&lt;=240,"Long",TRUE,"Seasons")</f>
        <v>Short</v>
      </c>
      <c r="P1976" s="3" t="s">
        <v>683</v>
      </c>
    </row>
    <row r="1977" spans="1:16" ht="14">
      <c r="A1977" s="2" t="s">
        <v>8759</v>
      </c>
      <c r="B1977" s="2" t="s">
        <v>0</v>
      </c>
      <c r="C1977" s="3" t="s">
        <v>8760</v>
      </c>
      <c r="D1977" s="3" t="s">
        <v>8761</v>
      </c>
      <c r="E1977" s="3" t="s">
        <v>8762</v>
      </c>
      <c r="F1977" s="3" t="s">
        <v>1</v>
      </c>
      <c r="G1977" s="7" t="s">
        <v>8754</v>
      </c>
      <c r="H1977" s="4">
        <v>2021</v>
      </c>
      <c r="I1977" s="2">
        <v>2018</v>
      </c>
      <c r="J1977" s="2">
        <f ca="1">YEAR(TODAY())-Table1[[#This Row],[Release_year]]</f>
        <v>8</v>
      </c>
      <c r="K1977" s="2" t="s">
        <v>7</v>
      </c>
      <c r="L1977" s="2" t="str">
        <f>_xlfn.XLOOKUP(Table1[[#This Row],[Rating]],Ratings!A$2:A$15,Ratings!B$2:B$15)</f>
        <v>Adult</v>
      </c>
      <c r="M1977" s="2" t="str">
        <f>_xlfn.XLOOKUP(Table1[[#This Row],[Rating Category]],Recommendation!A$2:A$6,Recommendation!B$2:B$6)</f>
        <v>Restricted</v>
      </c>
      <c r="N1977" s="2">
        <v>56</v>
      </c>
      <c r="O1977" s="2" t="str" cm="1">
        <f t="array" ref="O1977">_xlfn.IFS(Table1[[#This Row],[Duration]]&lt;90,"Short",Table1[[#This Row],[Duration]]&lt;180,"Medium",Table1[[#This Row],[Duration]]&lt;=240,"Long",TRUE,"Seasons")</f>
        <v>Short</v>
      </c>
      <c r="P1977" s="3" t="s">
        <v>683</v>
      </c>
    </row>
    <row r="1978" spans="1:16" ht="70">
      <c r="A1978" s="2" t="s">
        <v>8763</v>
      </c>
      <c r="B1978" s="2" t="s">
        <v>0</v>
      </c>
      <c r="C1978" s="3" t="s">
        <v>8764</v>
      </c>
      <c r="D1978" s="3" t="s">
        <v>8765</v>
      </c>
      <c r="E1978" s="3" t="s">
        <v>8766</v>
      </c>
      <c r="F1978" s="3" t="s">
        <v>413</v>
      </c>
      <c r="G1978" s="7" t="s">
        <v>8754</v>
      </c>
      <c r="H1978" s="4">
        <v>2021</v>
      </c>
      <c r="I1978" s="2">
        <v>2008</v>
      </c>
      <c r="J1978" s="2">
        <f ca="1">YEAR(TODAY())-Table1[[#This Row],[Release_year]]</f>
        <v>18</v>
      </c>
      <c r="K1978" s="2" t="s">
        <v>29</v>
      </c>
      <c r="L1978" s="2" t="str">
        <f>_xlfn.XLOOKUP(Table1[[#This Row],[Rating]],Ratings!A$2:A$15,Ratings!B$2:B$15)</f>
        <v>Teen</v>
      </c>
      <c r="M1978" s="2" t="str">
        <f>_xlfn.XLOOKUP(Table1[[#This Row],[Rating Category]],Recommendation!A$2:A$6,Recommendation!B$2:B$6)</f>
        <v>Guidance</v>
      </c>
      <c r="N1978" s="2">
        <v>110</v>
      </c>
      <c r="O1978" s="2" t="str" cm="1">
        <f t="array" ref="O1978">_xlfn.IFS(Table1[[#This Row],[Duration]]&lt;90,"Short",Table1[[#This Row],[Duration]]&lt;180,"Medium",Table1[[#This Row],[Duration]]&lt;=240,"Long",TRUE,"Seasons")</f>
        <v>Medium</v>
      </c>
      <c r="P1978" s="3" t="s">
        <v>1192</v>
      </c>
    </row>
    <row r="1979" spans="1:16" ht="42">
      <c r="A1979" s="2" t="s">
        <v>8767</v>
      </c>
      <c r="B1979" s="2" t="s">
        <v>0</v>
      </c>
      <c r="C1979" s="3" t="s">
        <v>8768</v>
      </c>
      <c r="D1979" s="3" t="s">
        <v>8769</v>
      </c>
      <c r="E1979" s="3" t="s">
        <v>8770</v>
      </c>
      <c r="F1979" s="3" t="s">
        <v>413</v>
      </c>
      <c r="G1979" s="7" t="s">
        <v>8754</v>
      </c>
      <c r="H1979" s="4">
        <v>2021</v>
      </c>
      <c r="I1979" s="2">
        <v>2013</v>
      </c>
      <c r="J1979" s="2">
        <f ca="1">YEAR(TODAY())-Table1[[#This Row],[Release_year]]</f>
        <v>13</v>
      </c>
      <c r="K1979" s="2" t="s">
        <v>29</v>
      </c>
      <c r="L1979" s="2" t="str">
        <f>_xlfn.XLOOKUP(Table1[[#This Row],[Rating]],Ratings!A$2:A$15,Ratings!B$2:B$15)</f>
        <v>Teen</v>
      </c>
      <c r="M1979" s="2" t="str">
        <f>_xlfn.XLOOKUP(Table1[[#This Row],[Rating Category]],Recommendation!A$2:A$6,Recommendation!B$2:B$6)</f>
        <v>Guidance</v>
      </c>
      <c r="N1979" s="2">
        <v>98</v>
      </c>
      <c r="O1979" s="2" t="str" cm="1">
        <f t="array" ref="O1979">_xlfn.IFS(Table1[[#This Row],[Duration]]&lt;90,"Short",Table1[[#This Row],[Duration]]&lt;180,"Medium",Table1[[#This Row],[Duration]]&lt;=240,"Long",TRUE,"Seasons")</f>
        <v>Medium</v>
      </c>
      <c r="P1979" s="3" t="s">
        <v>56</v>
      </c>
    </row>
    <row r="1980" spans="1:16" ht="70">
      <c r="A1980" s="2" t="s">
        <v>8771</v>
      </c>
      <c r="B1980" s="2" t="s">
        <v>0</v>
      </c>
      <c r="C1980" s="3" t="s">
        <v>8772</v>
      </c>
      <c r="D1980" s="3" t="s">
        <v>8773</v>
      </c>
      <c r="E1980" s="3" t="s">
        <v>8774</v>
      </c>
      <c r="F1980" s="3" t="s">
        <v>5315</v>
      </c>
      <c r="G1980" s="7" t="s">
        <v>8754</v>
      </c>
      <c r="H1980" s="4">
        <v>2021</v>
      </c>
      <c r="I1980" s="2">
        <v>2004</v>
      </c>
      <c r="J1980" s="2">
        <f ca="1">YEAR(TODAY())-Table1[[#This Row],[Release_year]]</f>
        <v>22</v>
      </c>
      <c r="K1980" s="2" t="s">
        <v>29</v>
      </c>
      <c r="L1980" s="2" t="str">
        <f>_xlfn.XLOOKUP(Table1[[#This Row],[Rating]],Ratings!A$2:A$15,Ratings!B$2:B$15)</f>
        <v>Teen</v>
      </c>
      <c r="M1980" s="2" t="str">
        <f>_xlfn.XLOOKUP(Table1[[#This Row],[Rating Category]],Recommendation!A$2:A$6,Recommendation!B$2:B$6)</f>
        <v>Guidance</v>
      </c>
      <c r="N1980" s="2">
        <v>106</v>
      </c>
      <c r="O1980" s="2" t="str" cm="1">
        <f t="array" ref="O1980">_xlfn.IFS(Table1[[#This Row],[Duration]]&lt;90,"Short",Table1[[#This Row],[Duration]]&lt;180,"Medium",Table1[[#This Row],[Duration]]&lt;=240,"Long",TRUE,"Seasons")</f>
        <v>Medium</v>
      </c>
      <c r="P1980" s="3" t="s">
        <v>523</v>
      </c>
    </row>
    <row r="1981" spans="1:16" ht="56">
      <c r="A1981" s="2" t="s">
        <v>8775</v>
      </c>
      <c r="B1981" s="2" t="s">
        <v>0</v>
      </c>
      <c r="C1981" s="3" t="s">
        <v>8776</v>
      </c>
      <c r="D1981" s="3" t="s">
        <v>8777</v>
      </c>
      <c r="E1981" s="3" t="s">
        <v>8778</v>
      </c>
      <c r="F1981" s="3" t="s">
        <v>5315</v>
      </c>
      <c r="G1981" s="7" t="s">
        <v>8754</v>
      </c>
      <c r="H1981" s="4">
        <v>2021</v>
      </c>
      <c r="I1981" s="2">
        <v>2007</v>
      </c>
      <c r="J1981" s="2">
        <f ca="1">YEAR(TODAY())-Table1[[#This Row],[Release_year]]</f>
        <v>19</v>
      </c>
      <c r="K1981" s="2" t="s">
        <v>7</v>
      </c>
      <c r="L1981" s="2" t="str">
        <f>_xlfn.XLOOKUP(Table1[[#This Row],[Rating]],Ratings!A$2:A$15,Ratings!B$2:B$15)</f>
        <v>Adult</v>
      </c>
      <c r="M1981" s="2" t="str">
        <f>_xlfn.XLOOKUP(Table1[[#This Row],[Rating Category]],Recommendation!A$2:A$6,Recommendation!B$2:B$6)</f>
        <v>Restricted</v>
      </c>
      <c r="N1981" s="2">
        <v>102</v>
      </c>
      <c r="O1981" s="2" t="str" cm="1">
        <f t="array" ref="O1981">_xlfn.IFS(Table1[[#This Row],[Duration]]&lt;90,"Short",Table1[[#This Row],[Duration]]&lt;180,"Medium",Table1[[#This Row],[Duration]]&lt;=240,"Long",TRUE,"Seasons")</f>
        <v>Medium</v>
      </c>
      <c r="P1981" s="3" t="s">
        <v>384</v>
      </c>
    </row>
    <row r="1982" spans="1:16" ht="42">
      <c r="A1982" s="2" t="s">
        <v>8780</v>
      </c>
      <c r="B1982" s="2" t="s">
        <v>0</v>
      </c>
      <c r="C1982" s="3" t="s">
        <v>8781</v>
      </c>
      <c r="D1982" s="3" t="s">
        <v>8782</v>
      </c>
      <c r="E1982" s="3" t="s">
        <v>8783</v>
      </c>
      <c r="F1982" s="3" t="s">
        <v>248</v>
      </c>
      <c r="G1982" s="7" t="s">
        <v>8784</v>
      </c>
      <c r="H1982" s="4">
        <v>2021</v>
      </c>
      <c r="I1982" s="2">
        <v>2019</v>
      </c>
      <c r="J1982" s="2">
        <f ca="1">YEAR(TODAY())-Table1[[#This Row],[Release_year]]</f>
        <v>7</v>
      </c>
      <c r="K1982" s="2" t="s">
        <v>7</v>
      </c>
      <c r="L1982" s="2" t="str">
        <f>_xlfn.XLOOKUP(Table1[[#This Row],[Rating]],Ratings!A$2:A$15,Ratings!B$2:B$15)</f>
        <v>Adult</v>
      </c>
      <c r="M1982" s="2" t="str">
        <f>_xlfn.XLOOKUP(Table1[[#This Row],[Rating Category]],Recommendation!A$2:A$6,Recommendation!B$2:B$6)</f>
        <v>Restricted</v>
      </c>
      <c r="N1982" s="2">
        <v>81</v>
      </c>
      <c r="O1982" s="2" t="str" cm="1">
        <f t="array" ref="O1982">_xlfn.IFS(Table1[[#This Row],[Duration]]&lt;90,"Short",Table1[[#This Row],[Duration]]&lt;180,"Medium",Table1[[#This Row],[Duration]]&lt;=240,"Long",TRUE,"Seasons")</f>
        <v>Short</v>
      </c>
      <c r="P1982" s="3" t="s">
        <v>56</v>
      </c>
    </row>
    <row r="1983" spans="1:16" ht="42">
      <c r="A1983" s="2" t="s">
        <v>8785</v>
      </c>
      <c r="B1983" s="2" t="s">
        <v>4</v>
      </c>
      <c r="C1983" s="3" t="s">
        <v>8786</v>
      </c>
      <c r="D1983" s="3" t="s">
        <v>6239</v>
      </c>
      <c r="E1983" s="3" t="s">
        <v>6239</v>
      </c>
      <c r="F1983" s="3" t="s">
        <v>1</v>
      </c>
      <c r="G1983" s="7" t="s">
        <v>8784</v>
      </c>
      <c r="H1983" s="4">
        <v>2021</v>
      </c>
      <c r="I1983" s="2">
        <v>2019</v>
      </c>
      <c r="J1983" s="2">
        <f ca="1">YEAR(TODAY())-Table1[[#This Row],[Release_year]]</f>
        <v>7</v>
      </c>
      <c r="K1983" s="2" t="s">
        <v>29</v>
      </c>
      <c r="L1983" s="2" t="str">
        <f>_xlfn.XLOOKUP(Table1[[#This Row],[Rating]],Ratings!A$2:A$15,Ratings!B$2:B$15)</f>
        <v>Teen</v>
      </c>
      <c r="M1983" s="2" t="str">
        <f>_xlfn.XLOOKUP(Table1[[#This Row],[Rating Category]],Recommendation!A$2:A$6,Recommendation!B$2:B$6)</f>
        <v>Guidance</v>
      </c>
      <c r="N1983" s="2" t="s">
        <v>150</v>
      </c>
      <c r="O1983" s="2" t="str" cm="1">
        <f t="array" ref="O1983">_xlfn.IFS(Table1[[#This Row],[Duration]]&lt;90,"Short",Table1[[#This Row],[Duration]]&lt;180,"Medium",Table1[[#This Row],[Duration]]&lt;=240,"Long",TRUE,"Seasons")</f>
        <v>Seasons</v>
      </c>
      <c r="P1983" s="3" t="s">
        <v>965</v>
      </c>
    </row>
    <row r="1984" spans="1:16" ht="28">
      <c r="A1984" s="2" t="s">
        <v>8788</v>
      </c>
      <c r="B1984" s="2" t="s">
        <v>0</v>
      </c>
      <c r="C1984" s="3" t="s">
        <v>8789</v>
      </c>
      <c r="D1984" s="3" t="s">
        <v>5334</v>
      </c>
      <c r="E1984" s="3" t="s">
        <v>8790</v>
      </c>
      <c r="F1984" s="3" t="s">
        <v>1</v>
      </c>
      <c r="G1984" s="7" t="s">
        <v>8787</v>
      </c>
      <c r="H1984" s="4">
        <v>2021</v>
      </c>
      <c r="I1984" s="2">
        <v>2019</v>
      </c>
      <c r="J1984" s="2">
        <f ca="1">YEAR(TODAY())-Table1[[#This Row],[Release_year]]</f>
        <v>7</v>
      </c>
      <c r="K1984" s="2" t="s">
        <v>29</v>
      </c>
      <c r="L1984" s="2" t="str">
        <f>_xlfn.XLOOKUP(Table1[[#This Row],[Rating]],Ratings!A$2:A$15,Ratings!B$2:B$15)</f>
        <v>Teen</v>
      </c>
      <c r="M1984" s="2" t="str">
        <f>_xlfn.XLOOKUP(Table1[[#This Row],[Rating Category]],Recommendation!A$2:A$6,Recommendation!B$2:B$6)</f>
        <v>Guidance</v>
      </c>
      <c r="N1984" s="2">
        <v>98</v>
      </c>
      <c r="O1984" s="2" t="str" cm="1">
        <f t="array" ref="O1984">_xlfn.IFS(Table1[[#This Row],[Duration]]&lt;90,"Short",Table1[[#This Row],[Duration]]&lt;180,"Medium",Table1[[#This Row],[Duration]]&lt;=240,"Long",TRUE,"Seasons")</f>
        <v>Medium</v>
      </c>
      <c r="P1984" s="3" t="s">
        <v>51</v>
      </c>
    </row>
    <row r="1985" spans="1:16" ht="70">
      <c r="A1985" s="2" t="s">
        <v>8791</v>
      </c>
      <c r="B1985" s="2" t="s">
        <v>0</v>
      </c>
      <c r="C1985" s="3" t="s">
        <v>8792</v>
      </c>
      <c r="D1985" s="3" t="s">
        <v>8793</v>
      </c>
      <c r="E1985" s="3" t="s">
        <v>8794</v>
      </c>
      <c r="F1985" s="3" t="s">
        <v>13</v>
      </c>
      <c r="G1985" s="7" t="s">
        <v>8795</v>
      </c>
      <c r="H1985" s="4">
        <v>2021</v>
      </c>
      <c r="I1985" s="2">
        <v>2018</v>
      </c>
      <c r="J1985" s="2">
        <f ca="1">YEAR(TODAY())-Table1[[#This Row],[Release_year]]</f>
        <v>8</v>
      </c>
      <c r="K1985" s="2" t="s">
        <v>29</v>
      </c>
      <c r="L1985" s="2" t="str">
        <f>_xlfn.XLOOKUP(Table1[[#This Row],[Rating]],Ratings!A$2:A$15,Ratings!B$2:B$15)</f>
        <v>Teen</v>
      </c>
      <c r="M1985" s="2" t="str">
        <f>_xlfn.XLOOKUP(Table1[[#This Row],[Rating Category]],Recommendation!A$2:A$6,Recommendation!B$2:B$6)</f>
        <v>Guidance</v>
      </c>
      <c r="N1985" s="2">
        <v>136</v>
      </c>
      <c r="O1985" s="2" t="str" cm="1">
        <f t="array" ref="O1985">_xlfn.IFS(Table1[[#This Row],[Duration]]&lt;90,"Short",Table1[[#This Row],[Duration]]&lt;180,"Medium",Table1[[#This Row],[Duration]]&lt;=240,"Long",TRUE,"Seasons")</f>
        <v>Medium</v>
      </c>
      <c r="P1985" s="3" t="s">
        <v>90</v>
      </c>
    </row>
    <row r="1986" spans="1:16" ht="42">
      <c r="A1986" s="2" t="s">
        <v>8796</v>
      </c>
      <c r="B1986" s="2" t="s">
        <v>0</v>
      </c>
      <c r="C1986" s="3" t="s">
        <v>8797</v>
      </c>
      <c r="D1986" s="3" t="s">
        <v>8798</v>
      </c>
      <c r="E1986" s="3" t="s">
        <v>8799</v>
      </c>
      <c r="F1986" s="3" t="s">
        <v>13</v>
      </c>
      <c r="G1986" s="7" t="s">
        <v>8800</v>
      </c>
      <c r="H1986" s="4">
        <v>2021</v>
      </c>
      <c r="I1986" s="2">
        <v>2018</v>
      </c>
      <c r="J1986" s="2">
        <f ca="1">YEAR(TODAY())-Table1[[#This Row],[Release_year]]</f>
        <v>8</v>
      </c>
      <c r="K1986" s="2" t="s">
        <v>45</v>
      </c>
      <c r="L1986" s="2" t="str">
        <f>_xlfn.XLOOKUP(Table1[[#This Row],[Rating]],Ratings!A$2:A$15,Ratings!B$2:B$15)</f>
        <v>Family</v>
      </c>
      <c r="M1986" s="2" t="str">
        <f>_xlfn.XLOOKUP(Table1[[#This Row],[Rating Category]],Recommendation!A$2:A$6,Recommendation!B$2:B$6)</f>
        <v>Guidance</v>
      </c>
      <c r="N1986" s="2">
        <v>161</v>
      </c>
      <c r="O1986" s="2" t="str" cm="1">
        <f t="array" ref="O1986">_xlfn.IFS(Table1[[#This Row],[Duration]]&lt;90,"Short",Table1[[#This Row],[Duration]]&lt;180,"Medium",Table1[[#This Row],[Duration]]&lt;=240,"Long",TRUE,"Seasons")</f>
        <v>Medium</v>
      </c>
      <c r="P1986" s="3" t="s">
        <v>43</v>
      </c>
    </row>
    <row r="1987" spans="1:16" ht="70">
      <c r="A1987" s="2" t="s">
        <v>8801</v>
      </c>
      <c r="B1987" s="2" t="s">
        <v>0</v>
      </c>
      <c r="C1987" s="3" t="s">
        <v>8802</v>
      </c>
      <c r="D1987" s="3" t="s">
        <v>8803</v>
      </c>
      <c r="E1987" s="3" t="s">
        <v>8804</v>
      </c>
      <c r="F1987" s="3" t="s">
        <v>1</v>
      </c>
      <c r="G1987" s="7" t="s">
        <v>8800</v>
      </c>
      <c r="H1987" s="4">
        <v>2021</v>
      </c>
      <c r="I1987" s="2">
        <v>2019</v>
      </c>
      <c r="J1987" s="2">
        <f ca="1">YEAR(TODAY())-Table1[[#This Row],[Release_year]]</f>
        <v>7</v>
      </c>
      <c r="K1987" s="2" t="s">
        <v>29</v>
      </c>
      <c r="L1987" s="2" t="str">
        <f>_xlfn.XLOOKUP(Table1[[#This Row],[Rating]],Ratings!A$2:A$15,Ratings!B$2:B$15)</f>
        <v>Teen</v>
      </c>
      <c r="M1987" s="2" t="str">
        <f>_xlfn.XLOOKUP(Table1[[#This Row],[Rating Category]],Recommendation!A$2:A$6,Recommendation!B$2:B$6)</f>
        <v>Guidance</v>
      </c>
      <c r="N1987" s="2">
        <v>32</v>
      </c>
      <c r="O1987" s="2" t="str" cm="1">
        <f t="array" ref="O1987">_xlfn.IFS(Table1[[#This Row],[Duration]]&lt;90,"Short",Table1[[#This Row],[Duration]]&lt;180,"Medium",Table1[[#This Row],[Duration]]&lt;=240,"Long",TRUE,"Seasons")</f>
        <v>Short</v>
      </c>
      <c r="P1987" s="3" t="s">
        <v>72</v>
      </c>
    </row>
    <row r="1988" spans="1:16" ht="42">
      <c r="A1988" s="2" t="s">
        <v>8807</v>
      </c>
      <c r="B1988" s="2" t="s">
        <v>0</v>
      </c>
      <c r="C1988" s="3" t="s">
        <v>8808</v>
      </c>
      <c r="D1988" s="3" t="s">
        <v>8809</v>
      </c>
      <c r="E1988" s="3" t="s">
        <v>8810</v>
      </c>
      <c r="F1988" s="3" t="s">
        <v>248</v>
      </c>
      <c r="G1988" s="7" t="s">
        <v>8806</v>
      </c>
      <c r="H1988" s="4">
        <v>2021</v>
      </c>
      <c r="I1988" s="2">
        <v>2019</v>
      </c>
      <c r="J1988" s="2">
        <f ca="1">YEAR(TODAY())-Table1[[#This Row],[Release_year]]</f>
        <v>7</v>
      </c>
      <c r="K1988" s="2" t="s">
        <v>7</v>
      </c>
      <c r="L1988" s="2" t="str">
        <f>_xlfn.XLOOKUP(Table1[[#This Row],[Rating]],Ratings!A$2:A$15,Ratings!B$2:B$15)</f>
        <v>Adult</v>
      </c>
      <c r="M1988" s="2" t="str">
        <f>_xlfn.XLOOKUP(Table1[[#This Row],[Rating Category]],Recommendation!A$2:A$6,Recommendation!B$2:B$6)</f>
        <v>Restricted</v>
      </c>
      <c r="N1988" s="2">
        <v>105</v>
      </c>
      <c r="O1988" s="2" t="str" cm="1">
        <f t="array" ref="O1988">_xlfn.IFS(Table1[[#This Row],[Duration]]&lt;90,"Short",Table1[[#This Row],[Duration]]&lt;180,"Medium",Table1[[#This Row],[Duration]]&lt;=240,"Long",TRUE,"Seasons")</f>
        <v>Medium</v>
      </c>
      <c r="P1988" s="3" t="s">
        <v>269</v>
      </c>
    </row>
    <row r="1989" spans="1:16" ht="70">
      <c r="A1989" s="2" t="s">
        <v>8811</v>
      </c>
      <c r="B1989" s="2" t="s">
        <v>0</v>
      </c>
      <c r="C1989" s="3" t="s">
        <v>8812</v>
      </c>
      <c r="D1989" s="3" t="s">
        <v>8813</v>
      </c>
      <c r="E1989" s="3" t="s">
        <v>8814</v>
      </c>
      <c r="F1989" s="3" t="s">
        <v>8815</v>
      </c>
      <c r="G1989" s="7" t="s">
        <v>8806</v>
      </c>
      <c r="H1989" s="4">
        <v>2021</v>
      </c>
      <c r="I1989" s="2">
        <v>2018</v>
      </c>
      <c r="J1989" s="2">
        <f ca="1">YEAR(TODAY())-Table1[[#This Row],[Release_year]]</f>
        <v>8</v>
      </c>
      <c r="K1989" s="2" t="s">
        <v>7</v>
      </c>
      <c r="L1989" s="2" t="str">
        <f>_xlfn.XLOOKUP(Table1[[#This Row],[Rating]],Ratings!A$2:A$15,Ratings!B$2:B$15)</f>
        <v>Adult</v>
      </c>
      <c r="M1989" s="2" t="str">
        <f>_xlfn.XLOOKUP(Table1[[#This Row],[Rating Category]],Recommendation!A$2:A$6,Recommendation!B$2:B$6)</f>
        <v>Restricted</v>
      </c>
      <c r="N1989" s="2">
        <v>106</v>
      </c>
      <c r="O1989" s="2" t="str" cm="1">
        <f t="array" ref="O1989">_xlfn.IFS(Table1[[#This Row],[Duration]]&lt;90,"Short",Table1[[#This Row],[Duration]]&lt;180,"Medium",Table1[[#This Row],[Duration]]&lt;=240,"Long",TRUE,"Seasons")</f>
        <v>Medium</v>
      </c>
      <c r="P1989" s="3" t="s">
        <v>23</v>
      </c>
    </row>
    <row r="1990" spans="1:16" ht="42">
      <c r="A1990" s="2" t="s">
        <v>8816</v>
      </c>
      <c r="B1990" s="2" t="s">
        <v>0</v>
      </c>
      <c r="C1990" s="3" t="s">
        <v>8817</v>
      </c>
      <c r="D1990" s="3" t="s">
        <v>205</v>
      </c>
      <c r="E1990" s="3" t="s">
        <v>8818</v>
      </c>
      <c r="F1990" s="3" t="s">
        <v>963</v>
      </c>
      <c r="G1990" s="7" t="s">
        <v>8806</v>
      </c>
      <c r="H1990" s="4">
        <v>2021</v>
      </c>
      <c r="I1990" s="2">
        <v>2019</v>
      </c>
      <c r="J1990" s="2">
        <f ca="1">YEAR(TODAY())-Table1[[#This Row],[Release_year]]</f>
        <v>7</v>
      </c>
      <c r="K1990" s="2" t="s">
        <v>7</v>
      </c>
      <c r="L1990" s="2" t="str">
        <f>_xlfn.XLOOKUP(Table1[[#This Row],[Rating]],Ratings!A$2:A$15,Ratings!B$2:B$15)</f>
        <v>Adult</v>
      </c>
      <c r="M1990" s="2" t="str">
        <f>_xlfn.XLOOKUP(Table1[[#This Row],[Rating Category]],Recommendation!A$2:A$6,Recommendation!B$2:B$6)</f>
        <v>Restricted</v>
      </c>
      <c r="N1990" s="2">
        <v>90</v>
      </c>
      <c r="O1990" s="2" t="str" cm="1">
        <f t="array" ref="O1990">_xlfn.IFS(Table1[[#This Row],[Duration]]&lt;90,"Short",Table1[[#This Row],[Duration]]&lt;180,"Medium",Table1[[#This Row],[Duration]]&lt;=240,"Long",TRUE,"Seasons")</f>
        <v>Medium</v>
      </c>
      <c r="P1990" s="3" t="s">
        <v>89</v>
      </c>
    </row>
    <row r="1991" spans="1:16" ht="42">
      <c r="A1991" s="2" t="s">
        <v>8819</v>
      </c>
      <c r="B1991" s="2" t="s">
        <v>0</v>
      </c>
      <c r="C1991" s="3" t="s">
        <v>8820</v>
      </c>
      <c r="D1991" s="3" t="s">
        <v>8821</v>
      </c>
      <c r="E1991" s="3" t="s">
        <v>8822</v>
      </c>
      <c r="F1991" s="3" t="s">
        <v>233</v>
      </c>
      <c r="G1991" s="7" t="s">
        <v>8806</v>
      </c>
      <c r="H1991" s="4">
        <v>2021</v>
      </c>
      <c r="I1991" s="2">
        <v>2019</v>
      </c>
      <c r="J1991" s="2">
        <f ca="1">YEAR(TODAY())-Table1[[#This Row],[Release_year]]</f>
        <v>7</v>
      </c>
      <c r="K1991" s="2" t="s">
        <v>7</v>
      </c>
      <c r="L1991" s="2" t="str">
        <f>_xlfn.XLOOKUP(Table1[[#This Row],[Rating]],Ratings!A$2:A$15,Ratings!B$2:B$15)</f>
        <v>Adult</v>
      </c>
      <c r="M1991" s="2" t="str">
        <f>_xlfn.XLOOKUP(Table1[[#This Row],[Rating Category]],Recommendation!A$2:A$6,Recommendation!B$2:B$6)</f>
        <v>Restricted</v>
      </c>
      <c r="N1991" s="2">
        <v>87</v>
      </c>
      <c r="O1991" s="2" t="str" cm="1">
        <f t="array" ref="O1991">_xlfn.IFS(Table1[[#This Row],[Duration]]&lt;90,"Short",Table1[[#This Row],[Duration]]&lt;180,"Medium",Table1[[#This Row],[Duration]]&lt;=240,"Long",TRUE,"Seasons")</f>
        <v>Short</v>
      </c>
      <c r="P1991" s="3" t="s">
        <v>125</v>
      </c>
    </row>
    <row r="1992" spans="1:16" ht="14">
      <c r="A1992" s="2" t="s">
        <v>8823</v>
      </c>
      <c r="B1992" s="2" t="s">
        <v>0</v>
      </c>
      <c r="C1992" s="3" t="s">
        <v>8824</v>
      </c>
      <c r="D1992" s="3" t="s">
        <v>8825</v>
      </c>
      <c r="E1992" s="3" t="s">
        <v>8826</v>
      </c>
      <c r="F1992" s="3" t="s">
        <v>1</v>
      </c>
      <c r="G1992" s="7" t="s">
        <v>8827</v>
      </c>
      <c r="H1992" s="4">
        <v>2021</v>
      </c>
      <c r="I1992" s="2">
        <v>2019</v>
      </c>
      <c r="J1992" s="2">
        <f ca="1">YEAR(TODAY())-Table1[[#This Row],[Release_year]]</f>
        <v>7</v>
      </c>
      <c r="K1992" s="2" t="s">
        <v>7</v>
      </c>
      <c r="L1992" s="2" t="str">
        <f>_xlfn.XLOOKUP(Table1[[#This Row],[Rating]],Ratings!A$2:A$15,Ratings!B$2:B$15)</f>
        <v>Adult</v>
      </c>
      <c r="M1992" s="2" t="str">
        <f>_xlfn.XLOOKUP(Table1[[#This Row],[Rating Category]],Recommendation!A$2:A$6,Recommendation!B$2:B$6)</f>
        <v>Restricted</v>
      </c>
      <c r="N1992" s="2">
        <v>65</v>
      </c>
      <c r="O1992" s="2" t="str" cm="1">
        <f t="array" ref="O1992">_xlfn.IFS(Table1[[#This Row],[Duration]]&lt;90,"Short",Table1[[#This Row],[Duration]]&lt;180,"Medium",Table1[[#This Row],[Duration]]&lt;=240,"Long",TRUE,"Seasons")</f>
        <v>Short</v>
      </c>
      <c r="P1992" s="3" t="s">
        <v>683</v>
      </c>
    </row>
    <row r="1993" spans="1:16" ht="14">
      <c r="A1993" s="2" t="s">
        <v>8831</v>
      </c>
      <c r="B1993" s="2" t="s">
        <v>0</v>
      </c>
      <c r="C1993" s="3" t="s">
        <v>8832</v>
      </c>
      <c r="D1993" s="3" t="s">
        <v>7795</v>
      </c>
      <c r="E1993" s="3" t="s">
        <v>8833</v>
      </c>
      <c r="F1993" s="3" t="s">
        <v>1</v>
      </c>
      <c r="G1993" s="7" t="s">
        <v>8830</v>
      </c>
      <c r="H1993" s="4">
        <v>2021</v>
      </c>
      <c r="I1993" s="2">
        <v>2019</v>
      </c>
      <c r="J1993" s="2">
        <f ca="1">YEAR(TODAY())-Table1[[#This Row],[Release_year]]</f>
        <v>7</v>
      </c>
      <c r="K1993" s="2" t="s">
        <v>7</v>
      </c>
      <c r="L1993" s="2" t="str">
        <f>_xlfn.XLOOKUP(Table1[[#This Row],[Rating]],Ratings!A$2:A$15,Ratings!B$2:B$15)</f>
        <v>Adult</v>
      </c>
      <c r="M1993" s="2" t="str">
        <f>_xlfn.XLOOKUP(Table1[[#This Row],[Rating Category]],Recommendation!A$2:A$6,Recommendation!B$2:B$6)</f>
        <v>Restricted</v>
      </c>
      <c r="N1993" s="2">
        <v>66</v>
      </c>
      <c r="O1993" s="2" t="str" cm="1">
        <f t="array" ref="O1993">_xlfn.IFS(Table1[[#This Row],[Duration]]&lt;90,"Short",Table1[[#This Row],[Duration]]&lt;180,"Medium",Table1[[#This Row],[Duration]]&lt;=240,"Long",TRUE,"Seasons")</f>
        <v>Short</v>
      </c>
      <c r="P1993" s="3" t="s">
        <v>683</v>
      </c>
    </row>
    <row r="1994" spans="1:16" ht="56">
      <c r="A1994" s="2" t="s">
        <v>8834</v>
      </c>
      <c r="B1994" s="2" t="s">
        <v>0</v>
      </c>
      <c r="C1994" s="3" t="s">
        <v>8835</v>
      </c>
      <c r="D1994" s="3" t="s">
        <v>8836</v>
      </c>
      <c r="E1994" s="3" t="s">
        <v>8837</v>
      </c>
      <c r="F1994" s="3" t="s">
        <v>1030</v>
      </c>
      <c r="G1994" s="7" t="s">
        <v>8838</v>
      </c>
      <c r="H1994" s="4">
        <v>2021</v>
      </c>
      <c r="I1994" s="2">
        <v>2019</v>
      </c>
      <c r="J1994" s="2">
        <f ca="1">YEAR(TODAY())-Table1[[#This Row],[Release_year]]</f>
        <v>7</v>
      </c>
      <c r="K1994" s="2" t="s">
        <v>7</v>
      </c>
      <c r="L1994" s="2" t="str">
        <f>_xlfn.XLOOKUP(Table1[[#This Row],[Rating]],Ratings!A$2:A$15,Ratings!B$2:B$15)</f>
        <v>Adult</v>
      </c>
      <c r="M1994" s="2" t="str">
        <f>_xlfn.XLOOKUP(Table1[[#This Row],[Rating Category]],Recommendation!A$2:A$6,Recommendation!B$2:B$6)</f>
        <v>Restricted</v>
      </c>
      <c r="N1994" s="2">
        <v>122</v>
      </c>
      <c r="O1994" s="2" t="str" cm="1">
        <f t="array" ref="O1994">_xlfn.IFS(Table1[[#This Row],[Duration]]&lt;90,"Short",Table1[[#This Row],[Duration]]&lt;180,"Medium",Table1[[#This Row],[Duration]]&lt;=240,"Long",TRUE,"Seasons")</f>
        <v>Medium</v>
      </c>
      <c r="P1994" s="3" t="s">
        <v>8839</v>
      </c>
    </row>
    <row r="1995" spans="1:16" ht="42">
      <c r="A1995" s="2" t="s">
        <v>8840</v>
      </c>
      <c r="B1995" s="2" t="s">
        <v>0</v>
      </c>
      <c r="C1995" s="3" t="s">
        <v>8841</v>
      </c>
      <c r="D1995" s="3" t="s">
        <v>8842</v>
      </c>
      <c r="E1995" s="3" t="s">
        <v>8843</v>
      </c>
      <c r="F1995" s="3" t="s">
        <v>13</v>
      </c>
      <c r="G1995" s="7" t="s">
        <v>8838</v>
      </c>
      <c r="H1995" s="4">
        <v>2021</v>
      </c>
      <c r="I1995" s="2">
        <v>2019</v>
      </c>
      <c r="J1995" s="2">
        <f ca="1">YEAR(TODAY())-Table1[[#This Row],[Release_year]]</f>
        <v>7</v>
      </c>
      <c r="K1995" s="2" t="s">
        <v>29</v>
      </c>
      <c r="L1995" s="2" t="str">
        <f>_xlfn.XLOOKUP(Table1[[#This Row],[Rating]],Ratings!A$2:A$15,Ratings!B$2:B$15)</f>
        <v>Teen</v>
      </c>
      <c r="M1995" s="2" t="str">
        <f>_xlfn.XLOOKUP(Table1[[#This Row],[Rating Category]],Recommendation!A$2:A$6,Recommendation!B$2:B$6)</f>
        <v>Guidance</v>
      </c>
      <c r="N1995" s="2">
        <v>141</v>
      </c>
      <c r="O1995" s="2" t="str" cm="1">
        <f t="array" ref="O1995">_xlfn.IFS(Table1[[#This Row],[Duration]]&lt;90,"Short",Table1[[#This Row],[Duration]]&lt;180,"Medium",Table1[[#This Row],[Duration]]&lt;=240,"Long",TRUE,"Seasons")</f>
        <v>Medium</v>
      </c>
      <c r="P1995" s="3" t="s">
        <v>89</v>
      </c>
    </row>
    <row r="1996" spans="1:16" ht="42">
      <c r="A1996" s="2" t="s">
        <v>8844</v>
      </c>
      <c r="B1996" s="2" t="s">
        <v>0</v>
      </c>
      <c r="C1996" s="3" t="s">
        <v>8845</v>
      </c>
      <c r="D1996" s="3" t="s">
        <v>8846</v>
      </c>
      <c r="E1996" s="3" t="s">
        <v>8847</v>
      </c>
      <c r="F1996" s="3" t="s">
        <v>13</v>
      </c>
      <c r="G1996" s="7" t="s">
        <v>8848</v>
      </c>
      <c r="H1996" s="4">
        <v>2021</v>
      </c>
      <c r="I1996" s="2">
        <v>2019</v>
      </c>
      <c r="J1996" s="2">
        <f ca="1">YEAR(TODAY())-Table1[[#This Row],[Release_year]]</f>
        <v>7</v>
      </c>
      <c r="K1996" s="2" t="s">
        <v>7</v>
      </c>
      <c r="L1996" s="2" t="str">
        <f>_xlfn.XLOOKUP(Table1[[#This Row],[Rating]],Ratings!A$2:A$15,Ratings!B$2:B$15)</f>
        <v>Adult</v>
      </c>
      <c r="M1996" s="2" t="str">
        <f>_xlfn.XLOOKUP(Table1[[#This Row],[Rating Category]],Recommendation!A$2:A$6,Recommendation!B$2:B$6)</f>
        <v>Restricted</v>
      </c>
      <c r="N1996" s="2">
        <v>176</v>
      </c>
      <c r="O1996" s="2" t="str" cm="1">
        <f t="array" ref="O1996">_xlfn.IFS(Table1[[#This Row],[Duration]]&lt;90,"Short",Table1[[#This Row],[Duration]]&lt;180,"Medium",Table1[[#This Row],[Duration]]&lt;=240,"Long",TRUE,"Seasons")</f>
        <v>Medium</v>
      </c>
      <c r="P1996" s="3" t="s">
        <v>192</v>
      </c>
    </row>
    <row r="1997" spans="1:16" ht="42">
      <c r="A1997" s="2" t="s">
        <v>8850</v>
      </c>
      <c r="B1997" s="2" t="s">
        <v>0</v>
      </c>
      <c r="C1997" s="3" t="s">
        <v>8851</v>
      </c>
      <c r="D1997" s="3" t="s">
        <v>8852</v>
      </c>
      <c r="E1997" s="3" t="s">
        <v>8853</v>
      </c>
      <c r="F1997" s="3" t="s">
        <v>8854</v>
      </c>
      <c r="G1997" s="7" t="s">
        <v>8849</v>
      </c>
      <c r="H1997" s="4">
        <v>2021</v>
      </c>
      <c r="I1997" s="2">
        <v>2018</v>
      </c>
      <c r="J1997" s="2">
        <f ca="1">YEAR(TODAY())-Table1[[#This Row],[Release_year]]</f>
        <v>8</v>
      </c>
      <c r="K1997" s="2" t="s">
        <v>29</v>
      </c>
      <c r="L1997" s="2" t="str">
        <f>_xlfn.XLOOKUP(Table1[[#This Row],[Rating]],Ratings!A$2:A$15,Ratings!B$2:B$15)</f>
        <v>Teen</v>
      </c>
      <c r="M1997" s="2" t="str">
        <f>_xlfn.XLOOKUP(Table1[[#This Row],[Rating Category]],Recommendation!A$2:A$6,Recommendation!B$2:B$6)</f>
        <v>Guidance</v>
      </c>
      <c r="N1997" s="2">
        <v>73</v>
      </c>
      <c r="O1997" s="2" t="str" cm="1">
        <f t="array" ref="O1997">_xlfn.IFS(Table1[[#This Row],[Duration]]&lt;90,"Short",Table1[[#This Row],[Duration]]&lt;180,"Medium",Table1[[#This Row],[Duration]]&lt;=240,"Long",TRUE,"Seasons")</f>
        <v>Short</v>
      </c>
      <c r="P1997" s="3" t="s">
        <v>49</v>
      </c>
    </row>
    <row r="1998" spans="1:16" ht="70">
      <c r="A1998" s="2" t="s">
        <v>8855</v>
      </c>
      <c r="B1998" s="2" t="s">
        <v>0</v>
      </c>
      <c r="C1998" s="3" t="s">
        <v>8856</v>
      </c>
      <c r="D1998" s="3" t="s">
        <v>8857</v>
      </c>
      <c r="E1998" s="3" t="s">
        <v>8858</v>
      </c>
      <c r="F1998" s="3" t="s">
        <v>50</v>
      </c>
      <c r="G1998" s="7" t="s">
        <v>8849</v>
      </c>
      <c r="H1998" s="4">
        <v>2021</v>
      </c>
      <c r="I1998" s="2">
        <v>2017</v>
      </c>
      <c r="J1998" s="2">
        <f ca="1">YEAR(TODAY())-Table1[[#This Row],[Release_year]]</f>
        <v>9</v>
      </c>
      <c r="K1998" s="2" t="s">
        <v>7</v>
      </c>
      <c r="L1998" s="2" t="str">
        <f>_xlfn.XLOOKUP(Table1[[#This Row],[Rating]],Ratings!A$2:A$15,Ratings!B$2:B$15)</f>
        <v>Adult</v>
      </c>
      <c r="M1998" s="2" t="str">
        <f>_xlfn.XLOOKUP(Table1[[#This Row],[Rating Category]],Recommendation!A$2:A$6,Recommendation!B$2:B$6)</f>
        <v>Restricted</v>
      </c>
      <c r="N1998" s="2">
        <v>87</v>
      </c>
      <c r="O1998" s="2" t="str" cm="1">
        <f t="array" ref="O1998">_xlfn.IFS(Table1[[#This Row],[Duration]]&lt;90,"Short",Table1[[#This Row],[Duration]]&lt;180,"Medium",Table1[[#This Row],[Duration]]&lt;=240,"Long",TRUE,"Seasons")</f>
        <v>Short</v>
      </c>
      <c r="P1998" s="3" t="s">
        <v>5815</v>
      </c>
    </row>
    <row r="1999" spans="1:16" ht="56">
      <c r="A1999" s="2" t="s">
        <v>8859</v>
      </c>
      <c r="B1999" s="2" t="s">
        <v>0</v>
      </c>
      <c r="C1999" s="3" t="s">
        <v>8860</v>
      </c>
      <c r="D1999" s="3" t="s">
        <v>850</v>
      </c>
      <c r="E1999" s="3" t="s">
        <v>8861</v>
      </c>
      <c r="F1999" s="3" t="s">
        <v>28</v>
      </c>
      <c r="G1999" s="7" t="s">
        <v>8862</v>
      </c>
      <c r="H1999" s="4">
        <v>2021</v>
      </c>
      <c r="I1999" s="2">
        <v>2019</v>
      </c>
      <c r="J1999" s="2">
        <f ca="1">YEAR(TODAY())-Table1[[#This Row],[Release_year]]</f>
        <v>7</v>
      </c>
      <c r="K1999" s="2" t="s">
        <v>45</v>
      </c>
      <c r="L1999" s="2" t="str">
        <f>_xlfn.XLOOKUP(Table1[[#This Row],[Rating]],Ratings!A$2:A$15,Ratings!B$2:B$15)</f>
        <v>Family</v>
      </c>
      <c r="M1999" s="2" t="str">
        <f>_xlfn.XLOOKUP(Table1[[#This Row],[Rating Category]],Recommendation!A$2:A$6,Recommendation!B$2:B$6)</f>
        <v>Guidance</v>
      </c>
      <c r="N1999" s="2">
        <v>15</v>
      </c>
      <c r="O1999" s="2" t="str" cm="1">
        <f t="array" ref="O1999">_xlfn.IFS(Table1[[#This Row],[Duration]]&lt;90,"Short",Table1[[#This Row],[Duration]]&lt;180,"Medium",Table1[[#This Row],[Duration]]&lt;=240,"Long",TRUE,"Seasons")</f>
        <v>Short</v>
      </c>
      <c r="P1999" s="3" t="s">
        <v>6743</v>
      </c>
    </row>
    <row r="2000" spans="1:16" ht="14">
      <c r="A2000" s="2" t="s">
        <v>8863</v>
      </c>
      <c r="B2000" s="2" t="s">
        <v>0</v>
      </c>
      <c r="C2000" s="3" t="s">
        <v>8864</v>
      </c>
      <c r="D2000" s="3" t="s">
        <v>8865</v>
      </c>
      <c r="E2000" s="3" t="s">
        <v>8866</v>
      </c>
      <c r="F2000" s="3" t="s">
        <v>50</v>
      </c>
      <c r="G2000" s="7" t="s">
        <v>8862</v>
      </c>
      <c r="H2000" s="4">
        <v>2021</v>
      </c>
      <c r="I2000" s="2">
        <v>2019</v>
      </c>
      <c r="J2000" s="2">
        <f ca="1">YEAR(TODAY())-Table1[[#This Row],[Release_year]]</f>
        <v>7</v>
      </c>
      <c r="K2000" s="2" t="s">
        <v>7</v>
      </c>
      <c r="L2000" s="2" t="str">
        <f>_xlfn.XLOOKUP(Table1[[#This Row],[Rating]],Ratings!A$2:A$15,Ratings!B$2:B$15)</f>
        <v>Adult</v>
      </c>
      <c r="M2000" s="2" t="str">
        <f>_xlfn.XLOOKUP(Table1[[#This Row],[Rating Category]],Recommendation!A$2:A$6,Recommendation!B$2:B$6)</f>
        <v>Restricted</v>
      </c>
      <c r="N2000" s="2">
        <v>55</v>
      </c>
      <c r="O2000" s="2" t="str" cm="1">
        <f t="array" ref="O2000">_xlfn.IFS(Table1[[#This Row],[Duration]]&lt;90,"Short",Table1[[#This Row],[Duration]]&lt;180,"Medium",Table1[[#This Row],[Duration]]&lt;=240,"Long",TRUE,"Seasons")</f>
        <v>Short</v>
      </c>
      <c r="P2000" s="3" t="s">
        <v>683</v>
      </c>
    </row>
    <row r="2001" spans="1:16" ht="56">
      <c r="A2001" s="2" t="s">
        <v>8868</v>
      </c>
      <c r="B2001" s="2" t="s">
        <v>0</v>
      </c>
      <c r="C2001" s="3" t="s">
        <v>8869</v>
      </c>
      <c r="D2001" s="3" t="s">
        <v>8687</v>
      </c>
      <c r="E2001" s="3" t="s">
        <v>8870</v>
      </c>
      <c r="F2001" s="3" t="s">
        <v>13</v>
      </c>
      <c r="G2001" s="7" t="s">
        <v>8867</v>
      </c>
      <c r="H2001" s="4">
        <v>2021</v>
      </c>
      <c r="I2001" s="2">
        <v>2012</v>
      </c>
      <c r="J2001" s="2">
        <f ca="1">YEAR(TODAY())-Table1[[#This Row],[Release_year]]</f>
        <v>14</v>
      </c>
      <c r="K2001" s="2" t="s">
        <v>29</v>
      </c>
      <c r="L2001" s="2" t="str">
        <f>_xlfn.XLOOKUP(Table1[[#This Row],[Rating]],Ratings!A$2:A$15,Ratings!B$2:B$15)</f>
        <v>Teen</v>
      </c>
      <c r="M2001" s="2" t="str">
        <f>_xlfn.XLOOKUP(Table1[[#This Row],[Rating Category]],Recommendation!A$2:A$6,Recommendation!B$2:B$6)</f>
        <v>Guidance</v>
      </c>
      <c r="N2001" s="2">
        <v>122</v>
      </c>
      <c r="O2001" s="2" t="str" cm="1">
        <f t="array" ref="O2001">_xlfn.IFS(Table1[[#This Row],[Duration]]&lt;90,"Short",Table1[[#This Row],[Duration]]&lt;180,"Medium",Table1[[#This Row],[Duration]]&lt;=240,"Long",TRUE,"Seasons")</f>
        <v>Medium</v>
      </c>
      <c r="P2001" s="3" t="s">
        <v>8871</v>
      </c>
    </row>
    <row r="2002" spans="1:16" ht="14">
      <c r="A2002" s="2" t="s">
        <v>8872</v>
      </c>
      <c r="B2002" s="2" t="s">
        <v>0</v>
      </c>
      <c r="C2002" s="3" t="s">
        <v>8873</v>
      </c>
      <c r="D2002" s="3" t="s">
        <v>8874</v>
      </c>
      <c r="E2002" s="3" t="s">
        <v>8875</v>
      </c>
      <c r="F2002" s="3" t="s">
        <v>1</v>
      </c>
      <c r="G2002" s="7" t="s">
        <v>8876</v>
      </c>
      <c r="H2002" s="4">
        <v>2021</v>
      </c>
      <c r="I2002" s="2">
        <v>2019</v>
      </c>
      <c r="J2002" s="2">
        <f ca="1">YEAR(TODAY())-Table1[[#This Row],[Release_year]]</f>
        <v>7</v>
      </c>
      <c r="K2002" s="2" t="s">
        <v>7</v>
      </c>
      <c r="L2002" s="2" t="str">
        <f>_xlfn.XLOOKUP(Table1[[#This Row],[Rating]],Ratings!A$2:A$15,Ratings!B$2:B$15)</f>
        <v>Adult</v>
      </c>
      <c r="M2002" s="2" t="str">
        <f>_xlfn.XLOOKUP(Table1[[#This Row],[Rating Category]],Recommendation!A$2:A$6,Recommendation!B$2:B$6)</f>
        <v>Restricted</v>
      </c>
      <c r="N2002" s="2">
        <v>63</v>
      </c>
      <c r="O2002" s="2" t="str" cm="1">
        <f t="array" ref="O2002">_xlfn.IFS(Table1[[#This Row],[Duration]]&lt;90,"Short",Table1[[#This Row],[Duration]]&lt;180,"Medium",Table1[[#This Row],[Duration]]&lt;=240,"Long",TRUE,"Seasons")</f>
        <v>Short</v>
      </c>
      <c r="P2002" s="3" t="s">
        <v>683</v>
      </c>
    </row>
    <row r="2003" spans="1:16" ht="56">
      <c r="A2003" s="2" t="s">
        <v>8877</v>
      </c>
      <c r="B2003" s="2" t="s">
        <v>0</v>
      </c>
      <c r="C2003" s="3" t="s">
        <v>8878</v>
      </c>
      <c r="D2003" s="3" t="s">
        <v>8879</v>
      </c>
      <c r="E2003" s="3" t="s">
        <v>8880</v>
      </c>
      <c r="F2003" s="3" t="s">
        <v>8881</v>
      </c>
      <c r="G2003" s="7" t="s">
        <v>8882</v>
      </c>
      <c r="H2003" s="4">
        <v>2021</v>
      </c>
      <c r="I2003" s="2">
        <v>2019</v>
      </c>
      <c r="J2003" s="2">
        <f ca="1">YEAR(TODAY())-Table1[[#This Row],[Release_year]]</f>
        <v>7</v>
      </c>
      <c r="K2003" s="2" t="s">
        <v>124</v>
      </c>
      <c r="L2003" s="2" t="str">
        <f>_xlfn.XLOOKUP(Table1[[#This Row],[Rating]],Ratings!A$2:A$15,Ratings!B$2:B$15)</f>
        <v>Adult</v>
      </c>
      <c r="M2003" s="2" t="str">
        <f>_xlfn.XLOOKUP(Table1[[#This Row],[Rating Category]],Recommendation!A$2:A$6,Recommendation!B$2:B$6)</f>
        <v>Restricted</v>
      </c>
      <c r="N2003" s="2">
        <v>96</v>
      </c>
      <c r="O2003" s="2" t="str" cm="1">
        <f t="array" ref="O2003">_xlfn.IFS(Table1[[#This Row],[Duration]]&lt;90,"Short",Table1[[#This Row],[Duration]]&lt;180,"Medium",Table1[[#This Row],[Duration]]&lt;=240,"Long",TRUE,"Seasons")</f>
        <v>Medium</v>
      </c>
      <c r="P2003" s="3" t="s">
        <v>384</v>
      </c>
    </row>
    <row r="2004" spans="1:16" ht="70">
      <c r="A2004" s="2" t="s">
        <v>8883</v>
      </c>
      <c r="B2004" s="2" t="s">
        <v>0</v>
      </c>
      <c r="C2004" s="3" t="s">
        <v>8884</v>
      </c>
      <c r="D2004" s="3" t="s">
        <v>8885</v>
      </c>
      <c r="E2004" s="3" t="s">
        <v>8886</v>
      </c>
      <c r="F2004" s="3" t="s">
        <v>8887</v>
      </c>
      <c r="G2004" s="7" t="s">
        <v>8888</v>
      </c>
      <c r="H2004" s="4">
        <v>2021</v>
      </c>
      <c r="I2004" s="2">
        <v>2019</v>
      </c>
      <c r="J2004" s="2">
        <f ca="1">YEAR(TODAY())-Table1[[#This Row],[Release_year]]</f>
        <v>7</v>
      </c>
      <c r="K2004" s="2" t="s">
        <v>7</v>
      </c>
      <c r="L2004" s="2" t="str">
        <f>_xlfn.XLOOKUP(Table1[[#This Row],[Rating]],Ratings!A$2:A$15,Ratings!B$2:B$15)</f>
        <v>Adult</v>
      </c>
      <c r="M2004" s="2" t="str">
        <f>_xlfn.XLOOKUP(Table1[[#This Row],[Rating Category]],Recommendation!A$2:A$6,Recommendation!B$2:B$6)</f>
        <v>Restricted</v>
      </c>
      <c r="N2004" s="2">
        <v>113</v>
      </c>
      <c r="O2004" s="2" t="str" cm="1">
        <f t="array" ref="O2004">_xlfn.IFS(Table1[[#This Row],[Duration]]&lt;90,"Short",Table1[[#This Row],[Duration]]&lt;180,"Medium",Table1[[#This Row],[Duration]]&lt;=240,"Long",TRUE,"Seasons")</f>
        <v>Medium</v>
      </c>
      <c r="P2004" s="3" t="s">
        <v>23</v>
      </c>
    </row>
    <row r="2005" spans="1:16" ht="70">
      <c r="A2005" s="2" t="s">
        <v>8889</v>
      </c>
      <c r="B2005" s="2" t="s">
        <v>4</v>
      </c>
      <c r="C2005" s="3" t="s">
        <v>8890</v>
      </c>
      <c r="D2005" s="3" t="s">
        <v>8891</v>
      </c>
      <c r="E2005" s="3" t="s">
        <v>8892</v>
      </c>
      <c r="F2005" s="3" t="s">
        <v>682</v>
      </c>
      <c r="G2005" s="7" t="s">
        <v>8888</v>
      </c>
      <c r="H2005" s="4">
        <v>2021</v>
      </c>
      <c r="I2005" s="2">
        <v>2019</v>
      </c>
      <c r="J2005" s="2">
        <f ca="1">YEAR(TODAY())-Table1[[#This Row],[Release_year]]</f>
        <v>7</v>
      </c>
      <c r="K2005" s="2" t="s">
        <v>7</v>
      </c>
      <c r="L2005" s="2" t="str">
        <f>_xlfn.XLOOKUP(Table1[[#This Row],[Rating]],Ratings!A$2:A$15,Ratings!B$2:B$15)</f>
        <v>Adult</v>
      </c>
      <c r="M2005" s="2" t="str">
        <f>_xlfn.XLOOKUP(Table1[[#This Row],[Rating Category]],Recommendation!A$2:A$6,Recommendation!B$2:B$6)</f>
        <v>Restricted</v>
      </c>
      <c r="N2005" s="2" t="s">
        <v>11</v>
      </c>
      <c r="O2005" s="2" t="str" cm="1">
        <f t="array" ref="O2005">_xlfn.IFS(Table1[[#This Row],[Duration]]&lt;90,"Short",Table1[[#This Row],[Duration]]&lt;180,"Medium",Table1[[#This Row],[Duration]]&lt;=240,"Long",TRUE,"Seasons")</f>
        <v>Seasons</v>
      </c>
      <c r="P2005" s="3" t="s">
        <v>675</v>
      </c>
    </row>
    <row r="2006" spans="1:16" ht="70">
      <c r="A2006" s="2" t="s">
        <v>8893</v>
      </c>
      <c r="B2006" s="2" t="s">
        <v>0</v>
      </c>
      <c r="C2006" s="3" t="s">
        <v>8894</v>
      </c>
      <c r="D2006" s="3" t="s">
        <v>8895</v>
      </c>
      <c r="E2006" s="3" t="s">
        <v>8896</v>
      </c>
      <c r="F2006" s="3" t="s">
        <v>139</v>
      </c>
      <c r="G2006" s="7" t="s">
        <v>8888</v>
      </c>
      <c r="H2006" s="4">
        <v>2021</v>
      </c>
      <c r="I2006" s="2">
        <v>1998</v>
      </c>
      <c r="J2006" s="2">
        <f ca="1">YEAR(TODAY())-Table1[[#This Row],[Release_year]]</f>
        <v>28</v>
      </c>
      <c r="K2006" s="2" t="s">
        <v>7</v>
      </c>
      <c r="L2006" s="2" t="str">
        <f>_xlfn.XLOOKUP(Table1[[#This Row],[Rating]],Ratings!A$2:A$15,Ratings!B$2:B$15)</f>
        <v>Adult</v>
      </c>
      <c r="M2006" s="2" t="str">
        <f>_xlfn.XLOOKUP(Table1[[#This Row],[Rating Category]],Recommendation!A$2:A$6,Recommendation!B$2:B$6)</f>
        <v>Restricted</v>
      </c>
      <c r="N2006" s="2">
        <v>69</v>
      </c>
      <c r="O2006" s="2" t="str" cm="1">
        <f t="array" ref="O2006">_xlfn.IFS(Table1[[#This Row],[Duration]]&lt;90,"Short",Table1[[#This Row],[Duration]]&lt;180,"Medium",Table1[[#This Row],[Duration]]&lt;=240,"Long",TRUE,"Seasons")</f>
        <v>Short</v>
      </c>
      <c r="P2006" s="3" t="s">
        <v>140</v>
      </c>
    </row>
    <row r="2007" spans="1:16" ht="70">
      <c r="A2007" s="2" t="s">
        <v>8897</v>
      </c>
      <c r="B2007" s="2" t="s">
        <v>0</v>
      </c>
      <c r="C2007" s="3" t="s">
        <v>8898</v>
      </c>
      <c r="D2007" s="3" t="s">
        <v>8899</v>
      </c>
      <c r="E2007" s="3" t="s">
        <v>8900</v>
      </c>
      <c r="F2007" s="3" t="s">
        <v>139</v>
      </c>
      <c r="G2007" s="7" t="s">
        <v>8888</v>
      </c>
      <c r="H2007" s="4">
        <v>2021</v>
      </c>
      <c r="I2007" s="2">
        <v>1997</v>
      </c>
      <c r="J2007" s="2">
        <f ca="1">YEAR(TODAY())-Table1[[#This Row],[Release_year]]</f>
        <v>29</v>
      </c>
      <c r="K2007" s="2" t="s">
        <v>7</v>
      </c>
      <c r="L2007" s="2" t="str">
        <f>_xlfn.XLOOKUP(Table1[[#This Row],[Rating]],Ratings!A$2:A$15,Ratings!B$2:B$15)</f>
        <v>Adult</v>
      </c>
      <c r="M2007" s="2" t="str">
        <f>_xlfn.XLOOKUP(Table1[[#This Row],[Rating Category]],Recommendation!A$2:A$6,Recommendation!B$2:B$6)</f>
        <v>Restricted</v>
      </c>
      <c r="N2007" s="2">
        <v>87</v>
      </c>
      <c r="O2007" s="2" t="str" cm="1">
        <f t="array" ref="O2007">_xlfn.IFS(Table1[[#This Row],[Duration]]&lt;90,"Short",Table1[[#This Row],[Duration]]&lt;180,"Medium",Table1[[#This Row],[Duration]]&lt;=240,"Long",TRUE,"Seasons")</f>
        <v>Short</v>
      </c>
      <c r="P2007" s="3" t="s">
        <v>140</v>
      </c>
    </row>
    <row r="2008" spans="1:16" ht="70">
      <c r="A2008" s="2" t="s">
        <v>8901</v>
      </c>
      <c r="B2008" s="2" t="s">
        <v>0</v>
      </c>
      <c r="C2008" s="3" t="s">
        <v>8902</v>
      </c>
      <c r="D2008" s="3" t="s">
        <v>8903</v>
      </c>
      <c r="E2008" s="3" t="s">
        <v>8904</v>
      </c>
      <c r="F2008" s="3" t="s">
        <v>13</v>
      </c>
      <c r="G2008" s="7" t="s">
        <v>8905</v>
      </c>
      <c r="H2008" s="4">
        <v>2021</v>
      </c>
      <c r="I2008" s="2">
        <v>2019</v>
      </c>
      <c r="J2008" s="2">
        <f ca="1">YEAR(TODAY())-Table1[[#This Row],[Release_year]]</f>
        <v>7</v>
      </c>
      <c r="K2008" s="2" t="s">
        <v>7</v>
      </c>
      <c r="L2008" s="2" t="str">
        <f>_xlfn.XLOOKUP(Table1[[#This Row],[Rating]],Ratings!A$2:A$15,Ratings!B$2:B$15)</f>
        <v>Adult</v>
      </c>
      <c r="M2008" s="2" t="str">
        <f>_xlfn.XLOOKUP(Table1[[#This Row],[Rating Category]],Recommendation!A$2:A$6,Recommendation!B$2:B$6)</f>
        <v>Restricted</v>
      </c>
      <c r="N2008" s="2">
        <v>116</v>
      </c>
      <c r="O2008" s="2" t="str" cm="1">
        <f t="array" ref="O2008">_xlfn.IFS(Table1[[#This Row],[Duration]]&lt;90,"Short",Table1[[#This Row],[Duration]]&lt;180,"Medium",Table1[[#This Row],[Duration]]&lt;=240,"Long",TRUE,"Seasons")</f>
        <v>Medium</v>
      </c>
      <c r="P2008" s="3" t="s">
        <v>739</v>
      </c>
    </row>
    <row r="2009" spans="1:16" ht="56">
      <c r="A2009" s="2" t="s">
        <v>8906</v>
      </c>
      <c r="B2009" s="2" t="s">
        <v>0</v>
      </c>
      <c r="C2009" s="3" t="s">
        <v>8907</v>
      </c>
      <c r="D2009" s="3" t="s">
        <v>8908</v>
      </c>
      <c r="E2009" s="3" t="s">
        <v>8909</v>
      </c>
      <c r="F2009" s="3" t="s">
        <v>215</v>
      </c>
      <c r="G2009" s="7" t="s">
        <v>8905</v>
      </c>
      <c r="H2009" s="4">
        <v>2021</v>
      </c>
      <c r="I2009" s="2">
        <v>2019</v>
      </c>
      <c r="J2009" s="2">
        <f ca="1">YEAR(TODAY())-Table1[[#This Row],[Release_year]]</f>
        <v>7</v>
      </c>
      <c r="K2009" s="2" t="s">
        <v>29</v>
      </c>
      <c r="L2009" s="2" t="str">
        <f>_xlfn.XLOOKUP(Table1[[#This Row],[Rating]],Ratings!A$2:A$15,Ratings!B$2:B$15)</f>
        <v>Teen</v>
      </c>
      <c r="M2009" s="2" t="str">
        <f>_xlfn.XLOOKUP(Table1[[#This Row],[Rating Category]],Recommendation!A$2:A$6,Recommendation!B$2:B$6)</f>
        <v>Guidance</v>
      </c>
      <c r="N2009" s="2">
        <v>116</v>
      </c>
      <c r="O2009" s="2" t="str" cm="1">
        <f t="array" ref="O2009">_xlfn.IFS(Table1[[#This Row],[Duration]]&lt;90,"Short",Table1[[#This Row],[Duration]]&lt;180,"Medium",Table1[[#This Row],[Duration]]&lt;=240,"Long",TRUE,"Seasons")</f>
        <v>Medium</v>
      </c>
      <c r="P2009" s="3" t="s">
        <v>89</v>
      </c>
    </row>
    <row r="2010" spans="1:16" ht="56">
      <c r="A2010" s="2" t="s">
        <v>8910</v>
      </c>
      <c r="B2010" s="2" t="s">
        <v>0</v>
      </c>
      <c r="C2010" s="3" t="s">
        <v>8911</v>
      </c>
      <c r="D2010" s="3" t="s">
        <v>6612</v>
      </c>
      <c r="E2010" s="3" t="s">
        <v>8912</v>
      </c>
      <c r="F2010" s="3" t="s">
        <v>1</v>
      </c>
      <c r="G2010" s="7" t="s">
        <v>8913</v>
      </c>
      <c r="H2010" s="4">
        <v>2021</v>
      </c>
      <c r="I2010" s="2">
        <v>2019</v>
      </c>
      <c r="J2010" s="2">
        <f ca="1">YEAR(TODAY())-Table1[[#This Row],[Release_year]]</f>
        <v>7</v>
      </c>
      <c r="K2010" s="2" t="s">
        <v>7</v>
      </c>
      <c r="L2010" s="2" t="str">
        <f>_xlfn.XLOOKUP(Table1[[#This Row],[Rating]],Ratings!A$2:A$15,Ratings!B$2:B$15)</f>
        <v>Adult</v>
      </c>
      <c r="M2010" s="2" t="str">
        <f>_xlfn.XLOOKUP(Table1[[#This Row],[Rating Category]],Recommendation!A$2:A$6,Recommendation!B$2:B$6)</f>
        <v>Restricted</v>
      </c>
      <c r="N2010" s="2">
        <v>110</v>
      </c>
      <c r="O2010" s="2" t="str" cm="1">
        <f t="array" ref="O2010">_xlfn.IFS(Table1[[#This Row],[Duration]]&lt;90,"Short",Table1[[#This Row],[Duration]]&lt;180,"Medium",Table1[[#This Row],[Duration]]&lt;=240,"Long",TRUE,"Seasons")</f>
        <v>Medium</v>
      </c>
      <c r="P2010" s="3" t="s">
        <v>6743</v>
      </c>
    </row>
    <row r="2011" spans="1:16" ht="14">
      <c r="A2011" s="2" t="s">
        <v>8914</v>
      </c>
      <c r="B2011" s="2" t="s">
        <v>0</v>
      </c>
      <c r="C2011" s="3" t="s">
        <v>8915</v>
      </c>
      <c r="D2011" s="3" t="s">
        <v>6590</v>
      </c>
      <c r="E2011" s="3" t="s">
        <v>8916</v>
      </c>
      <c r="F2011" s="3" t="s">
        <v>1</v>
      </c>
      <c r="G2011" s="7" t="s">
        <v>8917</v>
      </c>
      <c r="H2011" s="4">
        <v>2021</v>
      </c>
      <c r="I2011" s="2">
        <v>2019</v>
      </c>
      <c r="J2011" s="2">
        <f ca="1">YEAR(TODAY())-Table1[[#This Row],[Release_year]]</f>
        <v>7</v>
      </c>
      <c r="K2011" s="2" t="s">
        <v>7</v>
      </c>
      <c r="L2011" s="2" t="str">
        <f>_xlfn.XLOOKUP(Table1[[#This Row],[Rating]],Ratings!A$2:A$15,Ratings!B$2:B$15)</f>
        <v>Adult</v>
      </c>
      <c r="M2011" s="2" t="str">
        <f>_xlfn.XLOOKUP(Table1[[#This Row],[Rating Category]],Recommendation!A$2:A$6,Recommendation!B$2:B$6)</f>
        <v>Restricted</v>
      </c>
      <c r="N2011" s="2">
        <v>59</v>
      </c>
      <c r="O2011" s="2" t="str" cm="1">
        <f t="array" ref="O2011">_xlfn.IFS(Table1[[#This Row],[Duration]]&lt;90,"Short",Table1[[#This Row],[Duration]]&lt;180,"Medium",Table1[[#This Row],[Duration]]&lt;=240,"Long",TRUE,"Seasons")</f>
        <v>Short</v>
      </c>
      <c r="P2011" s="3" t="s">
        <v>683</v>
      </c>
    </row>
    <row r="2012" spans="1:16" ht="42">
      <c r="A2012" s="2" t="s">
        <v>8918</v>
      </c>
      <c r="B2012" s="2" t="s">
        <v>0</v>
      </c>
      <c r="C2012" s="3" t="s">
        <v>8919</v>
      </c>
      <c r="D2012" s="3" t="s">
        <v>8920</v>
      </c>
      <c r="E2012" s="3" t="s">
        <v>8921</v>
      </c>
      <c r="F2012" s="3" t="s">
        <v>1</v>
      </c>
      <c r="G2012" s="7" t="s">
        <v>8922</v>
      </c>
      <c r="H2012" s="4">
        <v>2021</v>
      </c>
      <c r="I2012" s="2">
        <v>2015</v>
      </c>
      <c r="J2012" s="2">
        <f ca="1">YEAR(TODAY())-Table1[[#This Row],[Release_year]]</f>
        <v>11</v>
      </c>
      <c r="K2012" s="2" t="s">
        <v>124</v>
      </c>
      <c r="L2012" s="2" t="str">
        <f>_xlfn.XLOOKUP(Table1[[#This Row],[Rating]],Ratings!A$2:A$15,Ratings!B$2:B$15)</f>
        <v>Adult</v>
      </c>
      <c r="M2012" s="2" t="str">
        <f>_xlfn.XLOOKUP(Table1[[#This Row],[Rating Category]],Recommendation!A$2:A$6,Recommendation!B$2:B$6)</f>
        <v>Restricted</v>
      </c>
      <c r="N2012" s="2">
        <v>88</v>
      </c>
      <c r="O2012" s="2" t="str" cm="1">
        <f t="array" ref="O2012">_xlfn.IFS(Table1[[#This Row],[Duration]]&lt;90,"Short",Table1[[#This Row],[Duration]]&lt;180,"Medium",Table1[[#This Row],[Duration]]&lt;=240,"Long",TRUE,"Seasons")</f>
        <v>Short</v>
      </c>
      <c r="P2012" s="3" t="s">
        <v>51</v>
      </c>
    </row>
    <row r="2013" spans="1:16" ht="56">
      <c r="A2013" s="2" t="s">
        <v>8923</v>
      </c>
      <c r="B2013" s="2" t="s">
        <v>0</v>
      </c>
      <c r="C2013" s="3" t="s">
        <v>8924</v>
      </c>
      <c r="D2013" s="3" t="s">
        <v>8925</v>
      </c>
      <c r="E2013" s="3" t="s">
        <v>8926</v>
      </c>
      <c r="F2013" s="3" t="s">
        <v>963</v>
      </c>
      <c r="G2013" s="7" t="s">
        <v>8922</v>
      </c>
      <c r="H2013" s="4">
        <v>2021</v>
      </c>
      <c r="I2013" s="2">
        <v>2018</v>
      </c>
      <c r="J2013" s="2">
        <f ca="1">YEAR(TODAY())-Table1[[#This Row],[Release_year]]</f>
        <v>8</v>
      </c>
      <c r="K2013" s="2" t="s">
        <v>7</v>
      </c>
      <c r="L2013" s="2" t="str">
        <f>_xlfn.XLOOKUP(Table1[[#This Row],[Rating]],Ratings!A$2:A$15,Ratings!B$2:B$15)</f>
        <v>Adult</v>
      </c>
      <c r="M2013" s="2" t="str">
        <f>_xlfn.XLOOKUP(Table1[[#This Row],[Rating Category]],Recommendation!A$2:A$6,Recommendation!B$2:B$6)</f>
        <v>Restricted</v>
      </c>
      <c r="N2013" s="2">
        <v>91</v>
      </c>
      <c r="O2013" s="2" t="str" cm="1">
        <f t="array" ref="O2013">_xlfn.IFS(Table1[[#This Row],[Duration]]&lt;90,"Short",Table1[[#This Row],[Duration]]&lt;180,"Medium",Table1[[#This Row],[Duration]]&lt;=240,"Long",TRUE,"Seasons")</f>
        <v>Medium</v>
      </c>
      <c r="P2013" s="3" t="s">
        <v>269</v>
      </c>
    </row>
    <row r="2014" spans="1:16" ht="56">
      <c r="A2014" s="2" t="s">
        <v>8928</v>
      </c>
      <c r="B2014" s="2" t="s">
        <v>0</v>
      </c>
      <c r="C2014" s="3" t="s">
        <v>8929</v>
      </c>
      <c r="D2014" s="3" t="s">
        <v>8930</v>
      </c>
      <c r="E2014" s="3" t="s">
        <v>8931</v>
      </c>
      <c r="F2014" s="3" t="s">
        <v>13</v>
      </c>
      <c r="G2014" s="7" t="s">
        <v>8927</v>
      </c>
      <c r="H2014" s="4">
        <v>2021</v>
      </c>
      <c r="I2014" s="2">
        <v>2019</v>
      </c>
      <c r="J2014" s="2">
        <f ca="1">YEAR(TODAY())-Table1[[#This Row],[Release_year]]</f>
        <v>7</v>
      </c>
      <c r="K2014" s="2" t="s">
        <v>29</v>
      </c>
      <c r="L2014" s="2" t="str">
        <f>_xlfn.XLOOKUP(Table1[[#This Row],[Rating]],Ratings!A$2:A$15,Ratings!B$2:B$15)</f>
        <v>Teen</v>
      </c>
      <c r="M2014" s="2" t="str">
        <f>_xlfn.XLOOKUP(Table1[[#This Row],[Rating Category]],Recommendation!A$2:A$6,Recommendation!B$2:B$6)</f>
        <v>Guidance</v>
      </c>
      <c r="N2014" s="2">
        <v>113</v>
      </c>
      <c r="O2014" s="2" t="str" cm="1">
        <f t="array" ref="O2014">_xlfn.IFS(Table1[[#This Row],[Duration]]&lt;90,"Short",Table1[[#This Row],[Duration]]&lt;180,"Medium",Table1[[#This Row],[Duration]]&lt;=240,"Long",TRUE,"Seasons")</f>
        <v>Medium</v>
      </c>
      <c r="P2014" s="3" t="s">
        <v>63</v>
      </c>
    </row>
    <row r="2015" spans="1:16" ht="70">
      <c r="A2015" s="2" t="s">
        <v>8932</v>
      </c>
      <c r="B2015" s="2" t="s">
        <v>0</v>
      </c>
      <c r="C2015" s="3" t="s">
        <v>8933</v>
      </c>
      <c r="D2015" s="3" t="s">
        <v>8934</v>
      </c>
      <c r="E2015" s="3" t="s">
        <v>8935</v>
      </c>
      <c r="F2015" s="3" t="s">
        <v>13</v>
      </c>
      <c r="G2015" s="7" t="s">
        <v>8927</v>
      </c>
      <c r="H2015" s="4">
        <v>2021</v>
      </c>
      <c r="I2015" s="2">
        <v>2018</v>
      </c>
      <c r="J2015" s="2">
        <f ca="1">YEAR(TODAY())-Table1[[#This Row],[Release_year]]</f>
        <v>8</v>
      </c>
      <c r="K2015" s="2" t="s">
        <v>29</v>
      </c>
      <c r="L2015" s="2" t="str">
        <f>_xlfn.XLOOKUP(Table1[[#This Row],[Rating]],Ratings!A$2:A$15,Ratings!B$2:B$15)</f>
        <v>Teen</v>
      </c>
      <c r="M2015" s="2" t="str">
        <f>_xlfn.XLOOKUP(Table1[[#This Row],[Rating Category]],Recommendation!A$2:A$6,Recommendation!B$2:B$6)</f>
        <v>Guidance</v>
      </c>
      <c r="N2015" s="2">
        <v>90</v>
      </c>
      <c r="O2015" s="2" t="str" cm="1">
        <f t="array" ref="O2015">_xlfn.IFS(Table1[[#This Row],[Duration]]&lt;90,"Short",Table1[[#This Row],[Duration]]&lt;180,"Medium",Table1[[#This Row],[Duration]]&lt;=240,"Long",TRUE,"Seasons")</f>
        <v>Medium</v>
      </c>
      <c r="P2015" s="3" t="s">
        <v>23</v>
      </c>
    </row>
    <row r="2016" spans="1:16" ht="70">
      <c r="A2016" s="2" t="s">
        <v>8937</v>
      </c>
      <c r="B2016" s="2" t="s">
        <v>0</v>
      </c>
      <c r="C2016" s="3" t="s">
        <v>8938</v>
      </c>
      <c r="D2016" s="3" t="s">
        <v>44</v>
      </c>
      <c r="E2016" s="3" t="s">
        <v>8939</v>
      </c>
      <c r="F2016" s="3" t="s">
        <v>750</v>
      </c>
      <c r="G2016" s="7" t="s">
        <v>8936</v>
      </c>
      <c r="H2016" s="4">
        <v>2021</v>
      </c>
      <c r="I2016" s="2">
        <v>2019</v>
      </c>
      <c r="J2016" s="2">
        <f ca="1">YEAR(TODAY())-Table1[[#This Row],[Release_year]]</f>
        <v>7</v>
      </c>
      <c r="K2016" s="2" t="s">
        <v>45</v>
      </c>
      <c r="L2016" s="2" t="str">
        <f>_xlfn.XLOOKUP(Table1[[#This Row],[Rating]],Ratings!A$2:A$15,Ratings!B$2:B$15)</f>
        <v>Family</v>
      </c>
      <c r="M2016" s="2" t="str">
        <f>_xlfn.XLOOKUP(Table1[[#This Row],[Rating Category]],Recommendation!A$2:A$6,Recommendation!B$2:B$6)</f>
        <v>Guidance</v>
      </c>
      <c r="N2016" s="2">
        <v>95</v>
      </c>
      <c r="O2016" s="2" t="str" cm="1">
        <f t="array" ref="O2016">_xlfn.IFS(Table1[[#This Row],[Duration]]&lt;90,"Short",Table1[[#This Row],[Duration]]&lt;180,"Medium",Table1[[#This Row],[Duration]]&lt;=240,"Long",TRUE,"Seasons")</f>
        <v>Medium</v>
      </c>
      <c r="P2016" s="3" t="s">
        <v>46</v>
      </c>
    </row>
    <row r="2017" spans="1:16" ht="42">
      <c r="A2017" s="2" t="s">
        <v>8940</v>
      </c>
      <c r="B2017" s="2" t="s">
        <v>0</v>
      </c>
      <c r="C2017" s="3" t="s">
        <v>8941</v>
      </c>
      <c r="D2017" s="3" t="s">
        <v>8942</v>
      </c>
      <c r="E2017" s="3" t="s">
        <v>8943</v>
      </c>
      <c r="F2017" s="3" t="s">
        <v>1</v>
      </c>
      <c r="G2017" s="7" t="s">
        <v>8936</v>
      </c>
      <c r="H2017" s="4">
        <v>2021</v>
      </c>
      <c r="I2017" s="2">
        <v>2019</v>
      </c>
      <c r="J2017" s="2">
        <f ca="1">YEAR(TODAY())-Table1[[#This Row],[Release_year]]</f>
        <v>7</v>
      </c>
      <c r="K2017" s="2" t="s">
        <v>2</v>
      </c>
      <c r="L2017" s="2" t="str">
        <f>_xlfn.XLOOKUP(Table1[[#This Row],[Rating]],Ratings!A$2:A$15,Ratings!B$2:B$15)</f>
        <v>Teen</v>
      </c>
      <c r="M2017" s="2" t="str">
        <f>_xlfn.XLOOKUP(Table1[[#This Row],[Rating Category]],Recommendation!A$2:A$6,Recommendation!B$2:B$6)</f>
        <v>Guidance</v>
      </c>
      <c r="N2017" s="2">
        <v>98</v>
      </c>
      <c r="O2017" s="2" t="str" cm="1">
        <f t="array" ref="O2017">_xlfn.IFS(Table1[[#This Row],[Duration]]&lt;90,"Short",Table1[[#This Row],[Duration]]&lt;180,"Medium",Table1[[#This Row],[Duration]]&lt;=240,"Long",TRUE,"Seasons")</f>
        <v>Medium</v>
      </c>
      <c r="P2017" s="3" t="s">
        <v>72</v>
      </c>
    </row>
    <row r="2018" spans="1:16" ht="14">
      <c r="A2018" s="2" t="s">
        <v>8945</v>
      </c>
      <c r="B2018" s="2" t="s">
        <v>0</v>
      </c>
      <c r="C2018" s="3" t="s">
        <v>8946</v>
      </c>
      <c r="D2018" s="3" t="s">
        <v>8947</v>
      </c>
      <c r="E2018" s="3" t="s">
        <v>8948</v>
      </c>
      <c r="F2018" s="3" t="s">
        <v>1</v>
      </c>
      <c r="G2018" s="7" t="s">
        <v>8944</v>
      </c>
      <c r="H2018" s="4">
        <v>2021</v>
      </c>
      <c r="I2018" s="2">
        <v>2019</v>
      </c>
      <c r="J2018" s="2">
        <f ca="1">YEAR(TODAY())-Table1[[#This Row],[Release_year]]</f>
        <v>7</v>
      </c>
      <c r="K2018" s="2" t="s">
        <v>45</v>
      </c>
      <c r="L2018" s="2" t="str">
        <f>_xlfn.XLOOKUP(Table1[[#This Row],[Rating]],Ratings!A$2:A$15,Ratings!B$2:B$15)</f>
        <v>Family</v>
      </c>
      <c r="M2018" s="2" t="str">
        <f>_xlfn.XLOOKUP(Table1[[#This Row],[Rating Category]],Recommendation!A$2:A$6,Recommendation!B$2:B$6)</f>
        <v>Guidance</v>
      </c>
      <c r="N2018" s="2">
        <v>61</v>
      </c>
      <c r="O2018" s="2" t="str" cm="1">
        <f t="array" ref="O2018">_xlfn.IFS(Table1[[#This Row],[Duration]]&lt;90,"Short",Table1[[#This Row],[Duration]]&lt;180,"Medium",Table1[[#This Row],[Duration]]&lt;=240,"Long",TRUE,"Seasons")</f>
        <v>Short</v>
      </c>
      <c r="P2018" s="3" t="s">
        <v>3</v>
      </c>
    </row>
    <row r="2019" spans="1:16" ht="42">
      <c r="A2019" s="2" t="s">
        <v>8949</v>
      </c>
      <c r="B2019" s="2" t="s">
        <v>0</v>
      </c>
      <c r="C2019" s="3" t="s">
        <v>8950</v>
      </c>
      <c r="D2019" s="3" t="s">
        <v>8951</v>
      </c>
      <c r="E2019" s="3" t="s">
        <v>8952</v>
      </c>
      <c r="F2019" s="3" t="s">
        <v>1064</v>
      </c>
      <c r="G2019" s="7" t="s">
        <v>8944</v>
      </c>
      <c r="H2019" s="4">
        <v>2021</v>
      </c>
      <c r="I2019" s="2">
        <v>2019</v>
      </c>
      <c r="J2019" s="2">
        <f ca="1">YEAR(TODAY())-Table1[[#This Row],[Release_year]]</f>
        <v>7</v>
      </c>
      <c r="K2019" s="2" t="s">
        <v>7</v>
      </c>
      <c r="L2019" s="2" t="str">
        <f>_xlfn.XLOOKUP(Table1[[#This Row],[Rating]],Ratings!A$2:A$15,Ratings!B$2:B$15)</f>
        <v>Adult</v>
      </c>
      <c r="M2019" s="2" t="str">
        <f>_xlfn.XLOOKUP(Table1[[#This Row],[Rating Category]],Recommendation!A$2:A$6,Recommendation!B$2:B$6)</f>
        <v>Restricted</v>
      </c>
      <c r="N2019" s="2">
        <v>117</v>
      </c>
      <c r="O2019" s="2" t="str" cm="1">
        <f t="array" ref="O2019">_xlfn.IFS(Table1[[#This Row],[Duration]]&lt;90,"Short",Table1[[#This Row],[Duration]]&lt;180,"Medium",Table1[[#This Row],[Duration]]&lt;=240,"Long",TRUE,"Seasons")</f>
        <v>Medium</v>
      </c>
      <c r="P2019" s="3" t="s">
        <v>583</v>
      </c>
    </row>
    <row r="2020" spans="1:16" ht="14">
      <c r="A2020" s="2" t="s">
        <v>8953</v>
      </c>
      <c r="B2020" s="2" t="s">
        <v>0</v>
      </c>
      <c r="C2020" s="3" t="s">
        <v>8954</v>
      </c>
      <c r="D2020" s="3" t="s">
        <v>7309</v>
      </c>
      <c r="E2020" s="3" t="s">
        <v>198</v>
      </c>
      <c r="F2020" s="3" t="s">
        <v>1</v>
      </c>
      <c r="G2020" s="7" t="s">
        <v>8955</v>
      </c>
      <c r="H2020" s="4">
        <v>2021</v>
      </c>
      <c r="I2020" s="2">
        <v>2019</v>
      </c>
      <c r="J2020" s="2">
        <f ca="1">YEAR(TODAY())-Table1[[#This Row],[Release_year]]</f>
        <v>7</v>
      </c>
      <c r="K2020" s="2" t="s">
        <v>7</v>
      </c>
      <c r="L2020" s="2" t="str">
        <f>_xlfn.XLOOKUP(Table1[[#This Row],[Rating]],Ratings!A$2:A$15,Ratings!B$2:B$15)</f>
        <v>Adult</v>
      </c>
      <c r="M2020" s="2" t="str">
        <f>_xlfn.XLOOKUP(Table1[[#This Row],[Rating Category]],Recommendation!A$2:A$6,Recommendation!B$2:B$6)</f>
        <v>Restricted</v>
      </c>
      <c r="N2020" s="2">
        <v>60</v>
      </c>
      <c r="O2020" s="2" t="str" cm="1">
        <f t="array" ref="O2020">_xlfn.IFS(Table1[[#This Row],[Duration]]&lt;90,"Short",Table1[[#This Row],[Duration]]&lt;180,"Medium",Table1[[#This Row],[Duration]]&lt;=240,"Long",TRUE,"Seasons")</f>
        <v>Short</v>
      </c>
      <c r="P2020" s="3" t="s">
        <v>683</v>
      </c>
    </row>
    <row r="2021" spans="1:16" ht="56">
      <c r="A2021" s="2" t="s">
        <v>8956</v>
      </c>
      <c r="B2021" s="2" t="s">
        <v>0</v>
      </c>
      <c r="C2021" s="3" t="s">
        <v>8957</v>
      </c>
      <c r="D2021" s="3" t="s">
        <v>3140</v>
      </c>
      <c r="E2021" s="3" t="s">
        <v>8958</v>
      </c>
      <c r="F2021" s="3" t="s">
        <v>1</v>
      </c>
      <c r="G2021" s="7" t="s">
        <v>8955</v>
      </c>
      <c r="H2021" s="4">
        <v>2021</v>
      </c>
      <c r="I2021" s="2">
        <v>2019</v>
      </c>
      <c r="J2021" s="2">
        <f ca="1">YEAR(TODAY())-Table1[[#This Row],[Release_year]]</f>
        <v>7</v>
      </c>
      <c r="K2021" s="2" t="s">
        <v>7</v>
      </c>
      <c r="L2021" s="2" t="str">
        <f>_xlfn.XLOOKUP(Table1[[#This Row],[Rating]],Ratings!A$2:A$15,Ratings!B$2:B$15)</f>
        <v>Adult</v>
      </c>
      <c r="M2021" s="2" t="str">
        <f>_xlfn.XLOOKUP(Table1[[#This Row],[Rating Category]],Recommendation!A$2:A$6,Recommendation!B$2:B$6)</f>
        <v>Restricted</v>
      </c>
      <c r="N2021" s="2">
        <v>142</v>
      </c>
      <c r="O2021" s="2" t="str" cm="1">
        <f t="array" ref="O2021">_xlfn.IFS(Table1[[#This Row],[Duration]]&lt;90,"Short",Table1[[#This Row],[Duration]]&lt;180,"Medium",Table1[[#This Row],[Duration]]&lt;=240,"Long",TRUE,"Seasons")</f>
        <v>Medium</v>
      </c>
      <c r="P2021" s="3" t="s">
        <v>231</v>
      </c>
    </row>
    <row r="2022" spans="1:16" ht="70">
      <c r="A2022" s="2" t="s">
        <v>8959</v>
      </c>
      <c r="B2022" s="2" t="s">
        <v>0</v>
      </c>
      <c r="C2022" s="3" t="s">
        <v>8960</v>
      </c>
      <c r="D2022" s="3" t="s">
        <v>8961</v>
      </c>
      <c r="E2022" s="3" t="s">
        <v>8962</v>
      </c>
      <c r="F2022" s="3" t="s">
        <v>8963</v>
      </c>
      <c r="G2022" s="7" t="s">
        <v>8964</v>
      </c>
      <c r="H2022" s="4">
        <v>2021</v>
      </c>
      <c r="I2022" s="2">
        <v>2018</v>
      </c>
      <c r="J2022" s="2">
        <f ca="1">YEAR(TODAY())-Table1[[#This Row],[Release_year]]</f>
        <v>8</v>
      </c>
      <c r="K2022" s="2" t="s">
        <v>7</v>
      </c>
      <c r="L2022" s="2" t="str">
        <f>_xlfn.XLOOKUP(Table1[[#This Row],[Rating]],Ratings!A$2:A$15,Ratings!B$2:B$15)</f>
        <v>Adult</v>
      </c>
      <c r="M2022" s="2" t="str">
        <f>_xlfn.XLOOKUP(Table1[[#This Row],[Rating Category]],Recommendation!A$2:A$6,Recommendation!B$2:B$6)</f>
        <v>Restricted</v>
      </c>
      <c r="N2022" s="2">
        <v>74</v>
      </c>
      <c r="O2022" s="2" t="str" cm="1">
        <f t="array" ref="O2022">_xlfn.IFS(Table1[[#This Row],[Duration]]&lt;90,"Short",Table1[[#This Row],[Duration]]&lt;180,"Medium",Table1[[#This Row],[Duration]]&lt;=240,"Long",TRUE,"Seasons")</f>
        <v>Short</v>
      </c>
      <c r="P2022" s="3" t="s">
        <v>23</v>
      </c>
    </row>
    <row r="2023" spans="1:16" ht="70">
      <c r="A2023" s="2" t="s">
        <v>8965</v>
      </c>
      <c r="B2023" s="2" t="s">
        <v>0</v>
      </c>
      <c r="C2023" s="3" t="s">
        <v>8966</v>
      </c>
      <c r="D2023" s="3" t="s">
        <v>8967</v>
      </c>
      <c r="E2023" s="3" t="s">
        <v>8968</v>
      </c>
      <c r="F2023" s="3" t="s">
        <v>248</v>
      </c>
      <c r="G2023" s="7" t="s">
        <v>8964</v>
      </c>
      <c r="H2023" s="4">
        <v>2021</v>
      </c>
      <c r="I2023" s="2">
        <v>2019</v>
      </c>
      <c r="J2023" s="2">
        <f ca="1">YEAR(TODAY())-Table1[[#This Row],[Release_year]]</f>
        <v>7</v>
      </c>
      <c r="K2023" s="2" t="s">
        <v>7</v>
      </c>
      <c r="L2023" s="2" t="str">
        <f>_xlfn.XLOOKUP(Table1[[#This Row],[Rating]],Ratings!A$2:A$15,Ratings!B$2:B$15)</f>
        <v>Adult</v>
      </c>
      <c r="M2023" s="2" t="str">
        <f>_xlfn.XLOOKUP(Table1[[#This Row],[Rating Category]],Recommendation!A$2:A$6,Recommendation!B$2:B$6)</f>
        <v>Restricted</v>
      </c>
      <c r="N2023" s="2">
        <v>119</v>
      </c>
      <c r="O2023" s="2" t="str" cm="1">
        <f t="array" ref="O2023">_xlfn.IFS(Table1[[#This Row],[Duration]]&lt;90,"Short",Table1[[#This Row],[Duration]]&lt;180,"Medium",Table1[[#This Row],[Duration]]&lt;=240,"Long",TRUE,"Seasons")</f>
        <v>Medium</v>
      </c>
      <c r="P2023" s="3" t="s">
        <v>1794</v>
      </c>
    </row>
    <row r="2024" spans="1:16" ht="42">
      <c r="A2024" s="2" t="s">
        <v>8969</v>
      </c>
      <c r="B2024" s="2" t="s">
        <v>0</v>
      </c>
      <c r="C2024" s="3" t="s">
        <v>8970</v>
      </c>
      <c r="D2024" s="3" t="s">
        <v>8971</v>
      </c>
      <c r="E2024" s="3" t="s">
        <v>8972</v>
      </c>
      <c r="F2024" s="3" t="s">
        <v>64</v>
      </c>
      <c r="G2024" s="7" t="s">
        <v>8964</v>
      </c>
      <c r="H2024" s="4">
        <v>2021</v>
      </c>
      <c r="I2024" s="2">
        <v>2019</v>
      </c>
      <c r="J2024" s="2">
        <f ca="1">YEAR(TODAY())-Table1[[#This Row],[Release_year]]</f>
        <v>7</v>
      </c>
      <c r="K2024" s="2" t="s">
        <v>45</v>
      </c>
      <c r="L2024" s="2" t="str">
        <f>_xlfn.XLOOKUP(Table1[[#This Row],[Rating]],Ratings!A$2:A$15,Ratings!B$2:B$15)</f>
        <v>Family</v>
      </c>
      <c r="M2024" s="2" t="str">
        <f>_xlfn.XLOOKUP(Table1[[#This Row],[Rating Category]],Recommendation!A$2:A$6,Recommendation!B$2:B$6)</f>
        <v>Guidance</v>
      </c>
      <c r="N2024" s="2">
        <v>114</v>
      </c>
      <c r="O2024" s="2" t="str" cm="1">
        <f t="array" ref="O2024">_xlfn.IFS(Table1[[#This Row],[Duration]]&lt;90,"Short",Table1[[#This Row],[Duration]]&lt;180,"Medium",Table1[[#This Row],[Duration]]&lt;=240,"Long",TRUE,"Seasons")</f>
        <v>Medium</v>
      </c>
      <c r="P2024" s="3" t="s">
        <v>6223</v>
      </c>
    </row>
    <row r="2025" spans="1:16" ht="56">
      <c r="A2025" s="2" t="s">
        <v>8973</v>
      </c>
      <c r="B2025" s="2" t="s">
        <v>0</v>
      </c>
      <c r="C2025" s="3" t="s">
        <v>8974</v>
      </c>
      <c r="D2025" s="3" t="s">
        <v>964</v>
      </c>
      <c r="E2025" s="3" t="s">
        <v>8975</v>
      </c>
      <c r="F2025" s="3" t="s">
        <v>13</v>
      </c>
      <c r="G2025" s="7" t="s">
        <v>8964</v>
      </c>
      <c r="H2025" s="4">
        <v>2021</v>
      </c>
      <c r="I2025" s="2">
        <v>2019</v>
      </c>
      <c r="J2025" s="2">
        <f ca="1">YEAR(TODAY())-Table1[[#This Row],[Release_year]]</f>
        <v>7</v>
      </c>
      <c r="K2025" s="2" t="s">
        <v>45</v>
      </c>
      <c r="L2025" s="2" t="str">
        <f>_xlfn.XLOOKUP(Table1[[#This Row],[Rating]],Ratings!A$2:A$15,Ratings!B$2:B$15)</f>
        <v>Family</v>
      </c>
      <c r="M2025" s="2" t="str">
        <f>_xlfn.XLOOKUP(Table1[[#This Row],[Rating Category]],Recommendation!A$2:A$6,Recommendation!B$2:B$6)</f>
        <v>Guidance</v>
      </c>
      <c r="N2025" s="2">
        <v>125</v>
      </c>
      <c r="O2025" s="2" t="str" cm="1">
        <f t="array" ref="O2025">_xlfn.IFS(Table1[[#This Row],[Duration]]&lt;90,"Short",Table1[[#This Row],[Duration]]&lt;180,"Medium",Table1[[#This Row],[Duration]]&lt;=240,"Long",TRUE,"Seasons")</f>
        <v>Medium</v>
      </c>
      <c r="P2025" s="3" t="s">
        <v>63</v>
      </c>
    </row>
    <row r="2026" spans="1:16" ht="28">
      <c r="A2026" s="2" t="s">
        <v>8976</v>
      </c>
      <c r="B2026" s="2" t="s">
        <v>0</v>
      </c>
      <c r="C2026" s="3" t="s">
        <v>8977</v>
      </c>
      <c r="D2026" s="3" t="s">
        <v>8978</v>
      </c>
      <c r="E2026" s="3" t="s">
        <v>8979</v>
      </c>
      <c r="F2026" s="3" t="s">
        <v>8980</v>
      </c>
      <c r="G2026" s="7" t="s">
        <v>8964</v>
      </c>
      <c r="H2026" s="4">
        <v>2021</v>
      </c>
      <c r="I2026" s="2">
        <v>2019</v>
      </c>
      <c r="J2026" s="2">
        <f ca="1">YEAR(TODAY())-Table1[[#This Row],[Release_year]]</f>
        <v>7</v>
      </c>
      <c r="K2026" s="2" t="s">
        <v>16</v>
      </c>
      <c r="L2026" s="2" t="str">
        <f>_xlfn.XLOOKUP(Table1[[#This Row],[Rating]],Ratings!A$2:A$15,Ratings!B$2:B$15)</f>
        <v>Family</v>
      </c>
      <c r="M2026" s="2" t="str">
        <f>_xlfn.XLOOKUP(Table1[[#This Row],[Rating Category]],Recommendation!A$2:A$6,Recommendation!B$2:B$6)</f>
        <v>Guidance</v>
      </c>
      <c r="N2026" s="2">
        <v>71</v>
      </c>
      <c r="O2026" s="2" t="str" cm="1">
        <f t="array" ref="O2026">_xlfn.IFS(Table1[[#This Row],[Duration]]&lt;90,"Short",Table1[[#This Row],[Duration]]&lt;180,"Medium",Table1[[#This Row],[Duration]]&lt;=240,"Long",TRUE,"Seasons")</f>
        <v>Short</v>
      </c>
      <c r="P2026" s="3" t="s">
        <v>17</v>
      </c>
    </row>
    <row r="2027" spans="1:16" ht="56">
      <c r="A2027" s="2" t="s">
        <v>8981</v>
      </c>
      <c r="B2027" s="2" t="s">
        <v>0</v>
      </c>
      <c r="C2027" s="3" t="s">
        <v>8982</v>
      </c>
      <c r="D2027" s="3" t="s">
        <v>8983</v>
      </c>
      <c r="E2027" s="3" t="s">
        <v>8984</v>
      </c>
      <c r="F2027" s="3" t="s">
        <v>963</v>
      </c>
      <c r="G2027" s="7" t="s">
        <v>8964</v>
      </c>
      <c r="H2027" s="4">
        <v>2021</v>
      </c>
      <c r="I2027" s="2">
        <v>2019</v>
      </c>
      <c r="J2027" s="2">
        <f ca="1">YEAR(TODAY())-Table1[[#This Row],[Release_year]]</f>
        <v>7</v>
      </c>
      <c r="K2027" s="2" t="s">
        <v>45</v>
      </c>
      <c r="L2027" s="2" t="str">
        <f>_xlfn.XLOOKUP(Table1[[#This Row],[Rating]],Ratings!A$2:A$15,Ratings!B$2:B$15)</f>
        <v>Family</v>
      </c>
      <c r="M2027" s="2" t="str">
        <f>_xlfn.XLOOKUP(Table1[[#This Row],[Rating Category]],Recommendation!A$2:A$6,Recommendation!B$2:B$6)</f>
        <v>Guidance</v>
      </c>
      <c r="N2027" s="2">
        <v>110</v>
      </c>
      <c r="O2027" s="2" t="str" cm="1">
        <f t="array" ref="O2027">_xlfn.IFS(Table1[[#This Row],[Duration]]&lt;90,"Short",Table1[[#This Row],[Duration]]&lt;180,"Medium",Table1[[#This Row],[Duration]]&lt;=240,"Long",TRUE,"Seasons")</f>
        <v>Medium</v>
      </c>
      <c r="P2027" s="3" t="s">
        <v>1083</v>
      </c>
    </row>
    <row r="2028" spans="1:16" ht="42">
      <c r="A2028" s="2" t="s">
        <v>8985</v>
      </c>
      <c r="B2028" s="2" t="s">
        <v>0</v>
      </c>
      <c r="C2028" s="3" t="s">
        <v>8986</v>
      </c>
      <c r="D2028" s="3" t="s">
        <v>8987</v>
      </c>
      <c r="E2028" s="3" t="s">
        <v>8988</v>
      </c>
      <c r="F2028" s="3" t="s">
        <v>13</v>
      </c>
      <c r="G2028" s="7" t="s">
        <v>8964</v>
      </c>
      <c r="H2028" s="4">
        <v>2021</v>
      </c>
      <c r="I2028" s="2">
        <v>2018</v>
      </c>
      <c r="J2028" s="2">
        <f ca="1">YEAR(TODAY())-Table1[[#This Row],[Release_year]]</f>
        <v>8</v>
      </c>
      <c r="K2028" s="2" t="s">
        <v>7</v>
      </c>
      <c r="L2028" s="2" t="str">
        <f>_xlfn.XLOOKUP(Table1[[#This Row],[Rating]],Ratings!A$2:A$15,Ratings!B$2:B$15)</f>
        <v>Adult</v>
      </c>
      <c r="M2028" s="2" t="str">
        <f>_xlfn.XLOOKUP(Table1[[#This Row],[Rating Category]],Recommendation!A$2:A$6,Recommendation!B$2:B$6)</f>
        <v>Restricted</v>
      </c>
      <c r="N2028" s="2">
        <v>127</v>
      </c>
      <c r="O2028" s="2" t="str" cm="1">
        <f t="array" ref="O2028">_xlfn.IFS(Table1[[#This Row],[Duration]]&lt;90,"Short",Table1[[#This Row],[Duration]]&lt;180,"Medium",Table1[[#This Row],[Duration]]&lt;=240,"Long",TRUE,"Seasons")</f>
        <v>Medium</v>
      </c>
      <c r="P2028" s="3" t="s">
        <v>8989</v>
      </c>
    </row>
    <row r="2029" spans="1:16" ht="28">
      <c r="A2029" s="2" t="s">
        <v>8990</v>
      </c>
      <c r="B2029" s="2" t="s">
        <v>0</v>
      </c>
      <c r="C2029" s="3" t="s">
        <v>8991</v>
      </c>
      <c r="D2029" s="3" t="s">
        <v>357</v>
      </c>
      <c r="E2029" s="3" t="s">
        <v>8992</v>
      </c>
      <c r="F2029" s="3" t="s">
        <v>1</v>
      </c>
      <c r="G2029" s="7" t="s">
        <v>8964</v>
      </c>
      <c r="H2029" s="4">
        <v>2021</v>
      </c>
      <c r="I2029" s="2">
        <v>2019</v>
      </c>
      <c r="J2029" s="2">
        <f ca="1">YEAR(TODAY())-Table1[[#This Row],[Release_year]]</f>
        <v>7</v>
      </c>
      <c r="K2029" s="2" t="s">
        <v>7</v>
      </c>
      <c r="L2029" s="2" t="str">
        <f>_xlfn.XLOOKUP(Table1[[#This Row],[Rating]],Ratings!A$2:A$15,Ratings!B$2:B$15)</f>
        <v>Adult</v>
      </c>
      <c r="M2029" s="2" t="str">
        <f>_xlfn.XLOOKUP(Table1[[#This Row],[Rating Category]],Recommendation!A$2:A$6,Recommendation!B$2:B$6)</f>
        <v>Restricted</v>
      </c>
      <c r="N2029" s="2">
        <v>118</v>
      </c>
      <c r="O2029" s="2" t="str" cm="1">
        <f t="array" ref="O2029">_xlfn.IFS(Table1[[#This Row],[Duration]]&lt;90,"Short",Table1[[#This Row],[Duration]]&lt;180,"Medium",Table1[[#This Row],[Duration]]&lt;=240,"Long",TRUE,"Seasons")</f>
        <v>Medium</v>
      </c>
      <c r="P2029" s="3" t="s">
        <v>231</v>
      </c>
    </row>
    <row r="2030" spans="1:16" ht="42">
      <c r="A2030" s="2" t="s">
        <v>8993</v>
      </c>
      <c r="B2030" s="2" t="s">
        <v>0</v>
      </c>
      <c r="C2030" s="3" t="s">
        <v>8994</v>
      </c>
      <c r="D2030" s="3" t="s">
        <v>8995</v>
      </c>
      <c r="E2030" s="3" t="s">
        <v>8996</v>
      </c>
      <c r="F2030" s="3" t="s">
        <v>963</v>
      </c>
      <c r="G2030" s="7" t="s">
        <v>8997</v>
      </c>
      <c r="H2030" s="4">
        <v>2021</v>
      </c>
      <c r="I2030" s="2">
        <v>2019</v>
      </c>
      <c r="J2030" s="2">
        <f ca="1">YEAR(TODAY())-Table1[[#This Row],[Release_year]]</f>
        <v>7</v>
      </c>
      <c r="K2030" s="2" t="s">
        <v>7</v>
      </c>
      <c r="L2030" s="2" t="str">
        <f>_xlfn.XLOOKUP(Table1[[#This Row],[Rating]],Ratings!A$2:A$15,Ratings!B$2:B$15)</f>
        <v>Adult</v>
      </c>
      <c r="M2030" s="2" t="str">
        <f>_xlfn.XLOOKUP(Table1[[#This Row],[Rating Category]],Recommendation!A$2:A$6,Recommendation!B$2:B$6)</f>
        <v>Restricted</v>
      </c>
      <c r="N2030" s="2">
        <v>90</v>
      </c>
      <c r="O2030" s="2" t="str" cm="1">
        <f t="array" ref="O2030">_xlfn.IFS(Table1[[#This Row],[Duration]]&lt;90,"Short",Table1[[#This Row],[Duration]]&lt;180,"Medium",Table1[[#This Row],[Duration]]&lt;=240,"Long",TRUE,"Seasons")</f>
        <v>Medium</v>
      </c>
      <c r="P2030" s="3" t="s">
        <v>43</v>
      </c>
    </row>
    <row r="2031" spans="1:16" ht="42">
      <c r="A2031" s="2" t="s">
        <v>8998</v>
      </c>
      <c r="B2031" s="2" t="s">
        <v>0</v>
      </c>
      <c r="C2031" s="3" t="s">
        <v>8999</v>
      </c>
      <c r="D2031" s="3" t="s">
        <v>8001</v>
      </c>
      <c r="E2031" s="3" t="s">
        <v>9000</v>
      </c>
      <c r="F2031" s="3" t="s">
        <v>139</v>
      </c>
      <c r="G2031" s="7" t="s">
        <v>9001</v>
      </c>
      <c r="H2031" s="4">
        <v>2021</v>
      </c>
      <c r="I2031" s="2">
        <v>2016</v>
      </c>
      <c r="J2031" s="2">
        <f ca="1">YEAR(TODAY())-Table1[[#This Row],[Release_year]]</f>
        <v>10</v>
      </c>
      <c r="K2031" s="2" t="s">
        <v>29</v>
      </c>
      <c r="L2031" s="2" t="str">
        <f>_xlfn.XLOOKUP(Table1[[#This Row],[Rating]],Ratings!A$2:A$15,Ratings!B$2:B$15)</f>
        <v>Teen</v>
      </c>
      <c r="M2031" s="2" t="str">
        <f>_xlfn.XLOOKUP(Table1[[#This Row],[Rating Category]],Recommendation!A$2:A$6,Recommendation!B$2:B$6)</f>
        <v>Guidance</v>
      </c>
      <c r="N2031" s="2">
        <v>130</v>
      </c>
      <c r="O2031" s="2" t="str" cm="1">
        <f t="array" ref="O2031">_xlfn.IFS(Table1[[#This Row],[Duration]]&lt;90,"Short",Table1[[#This Row],[Duration]]&lt;180,"Medium",Table1[[#This Row],[Duration]]&lt;=240,"Long",TRUE,"Seasons")</f>
        <v>Medium</v>
      </c>
      <c r="P2031" s="3" t="s">
        <v>4954</v>
      </c>
    </row>
    <row r="2032" spans="1:16" ht="56">
      <c r="A2032" s="2" t="s">
        <v>9002</v>
      </c>
      <c r="B2032" s="2" t="s">
        <v>0</v>
      </c>
      <c r="C2032" s="3" t="s">
        <v>9003</v>
      </c>
      <c r="D2032" s="3" t="s">
        <v>9004</v>
      </c>
      <c r="E2032" s="3" t="s">
        <v>9005</v>
      </c>
      <c r="F2032" s="3" t="s">
        <v>1621</v>
      </c>
      <c r="G2032" s="7" t="s">
        <v>9006</v>
      </c>
      <c r="H2032" s="4">
        <v>2021</v>
      </c>
      <c r="I2032" s="2">
        <v>2015</v>
      </c>
      <c r="J2032" s="2">
        <f ca="1">YEAR(TODAY())-Table1[[#This Row],[Release_year]]</f>
        <v>11</v>
      </c>
      <c r="K2032" s="2" t="s">
        <v>7</v>
      </c>
      <c r="L2032" s="2" t="str">
        <f>_xlfn.XLOOKUP(Table1[[#This Row],[Rating]],Ratings!A$2:A$15,Ratings!B$2:B$15)</f>
        <v>Adult</v>
      </c>
      <c r="M2032" s="2" t="str">
        <f>_xlfn.XLOOKUP(Table1[[#This Row],[Rating Category]],Recommendation!A$2:A$6,Recommendation!B$2:B$6)</f>
        <v>Restricted</v>
      </c>
      <c r="N2032" s="2">
        <v>12</v>
      </c>
      <c r="O2032" s="2" t="str" cm="1">
        <f t="array" ref="O2032">_xlfn.IFS(Table1[[#This Row],[Duration]]&lt;90,"Short",Table1[[#This Row],[Duration]]&lt;180,"Medium",Table1[[#This Row],[Duration]]&lt;=240,"Long",TRUE,"Seasons")</f>
        <v>Short</v>
      </c>
      <c r="P2032" s="3" t="s">
        <v>2121</v>
      </c>
    </row>
    <row r="2033" spans="1:16" ht="14">
      <c r="A2033" s="2" t="s">
        <v>9007</v>
      </c>
      <c r="B2033" s="2" t="s">
        <v>0</v>
      </c>
      <c r="C2033" s="3" t="s">
        <v>9008</v>
      </c>
      <c r="D2033" s="3" t="s">
        <v>6099</v>
      </c>
      <c r="E2033" s="3" t="s">
        <v>9009</v>
      </c>
      <c r="F2033" s="3" t="s">
        <v>1</v>
      </c>
      <c r="G2033" s="7" t="s">
        <v>9006</v>
      </c>
      <c r="H2033" s="4">
        <v>2021</v>
      </c>
      <c r="I2033" s="2">
        <v>2019</v>
      </c>
      <c r="J2033" s="2">
        <f ca="1">YEAR(TODAY())-Table1[[#This Row],[Release_year]]</f>
        <v>7</v>
      </c>
      <c r="K2033" s="2" t="s">
        <v>29</v>
      </c>
      <c r="L2033" s="2" t="str">
        <f>_xlfn.XLOOKUP(Table1[[#This Row],[Rating]],Ratings!A$2:A$15,Ratings!B$2:B$15)</f>
        <v>Teen</v>
      </c>
      <c r="M2033" s="2" t="str">
        <f>_xlfn.XLOOKUP(Table1[[#This Row],[Rating Category]],Recommendation!A$2:A$6,Recommendation!B$2:B$6)</f>
        <v>Guidance</v>
      </c>
      <c r="N2033" s="2">
        <v>62</v>
      </c>
      <c r="O2033" s="2" t="str" cm="1">
        <f t="array" ref="O2033">_xlfn.IFS(Table1[[#This Row],[Duration]]&lt;90,"Short",Table1[[#This Row],[Duration]]&lt;180,"Medium",Table1[[#This Row],[Duration]]&lt;=240,"Long",TRUE,"Seasons")</f>
        <v>Short</v>
      </c>
      <c r="P2033" s="3" t="s">
        <v>683</v>
      </c>
    </row>
    <row r="2034" spans="1:16" ht="42">
      <c r="A2034" s="2" t="s">
        <v>9011</v>
      </c>
      <c r="B2034" s="2" t="s">
        <v>0</v>
      </c>
      <c r="C2034" s="3" t="s">
        <v>9012</v>
      </c>
      <c r="D2034" s="3" t="s">
        <v>9013</v>
      </c>
      <c r="E2034" s="3" t="s">
        <v>9014</v>
      </c>
      <c r="F2034" s="3" t="s">
        <v>13</v>
      </c>
      <c r="G2034" s="7" t="s">
        <v>9010</v>
      </c>
      <c r="H2034" s="4">
        <v>2021</v>
      </c>
      <c r="I2034" s="2">
        <v>2019</v>
      </c>
      <c r="J2034" s="2">
        <f ca="1">YEAR(TODAY())-Table1[[#This Row],[Release_year]]</f>
        <v>7</v>
      </c>
      <c r="K2034" s="2" t="s">
        <v>29</v>
      </c>
      <c r="L2034" s="2" t="str">
        <f>_xlfn.XLOOKUP(Table1[[#This Row],[Rating]],Ratings!A$2:A$15,Ratings!B$2:B$15)</f>
        <v>Teen</v>
      </c>
      <c r="M2034" s="2" t="str">
        <f>_xlfn.XLOOKUP(Table1[[#This Row],[Rating Category]],Recommendation!A$2:A$6,Recommendation!B$2:B$6)</f>
        <v>Guidance</v>
      </c>
      <c r="N2034" s="2">
        <v>114</v>
      </c>
      <c r="O2034" s="2" t="str" cm="1">
        <f t="array" ref="O2034">_xlfn.IFS(Table1[[#This Row],[Duration]]&lt;90,"Short",Table1[[#This Row],[Duration]]&lt;180,"Medium",Table1[[#This Row],[Duration]]&lt;=240,"Long",TRUE,"Seasons")</f>
        <v>Medium</v>
      </c>
      <c r="P2034" s="3" t="s">
        <v>43</v>
      </c>
    </row>
    <row r="2035" spans="1:16" ht="70">
      <c r="A2035" s="2" t="s">
        <v>9016</v>
      </c>
      <c r="B2035" s="2" t="s">
        <v>0</v>
      </c>
      <c r="C2035" s="3" t="s">
        <v>9017</v>
      </c>
      <c r="D2035" s="3" t="s">
        <v>9018</v>
      </c>
      <c r="E2035" s="3" t="s">
        <v>9019</v>
      </c>
      <c r="F2035" s="3" t="s">
        <v>13</v>
      </c>
      <c r="G2035" s="7" t="s">
        <v>9015</v>
      </c>
      <c r="H2035" s="4">
        <v>2021</v>
      </c>
      <c r="I2035" s="2">
        <v>2017</v>
      </c>
      <c r="J2035" s="2">
        <f ca="1">YEAR(TODAY())-Table1[[#This Row],[Release_year]]</f>
        <v>9</v>
      </c>
      <c r="K2035" s="2" t="s">
        <v>7</v>
      </c>
      <c r="L2035" s="2" t="str">
        <f>_xlfn.XLOOKUP(Table1[[#This Row],[Rating]],Ratings!A$2:A$15,Ratings!B$2:B$15)</f>
        <v>Adult</v>
      </c>
      <c r="M2035" s="2" t="str">
        <f>_xlfn.XLOOKUP(Table1[[#This Row],[Rating Category]],Recommendation!A$2:A$6,Recommendation!B$2:B$6)</f>
        <v>Restricted</v>
      </c>
      <c r="N2035" s="2">
        <v>128</v>
      </c>
      <c r="O2035" s="2" t="str" cm="1">
        <f t="array" ref="O2035">_xlfn.IFS(Table1[[#This Row],[Duration]]&lt;90,"Short",Table1[[#This Row],[Duration]]&lt;180,"Medium",Table1[[#This Row],[Duration]]&lt;=240,"Long",TRUE,"Seasons")</f>
        <v>Medium</v>
      </c>
      <c r="P2035" s="3" t="s">
        <v>23</v>
      </c>
    </row>
    <row r="2036" spans="1:16" ht="42">
      <c r="A2036" s="2" t="s">
        <v>9020</v>
      </c>
      <c r="B2036" s="2" t="s">
        <v>0</v>
      </c>
      <c r="C2036" s="3" t="s">
        <v>9021</v>
      </c>
      <c r="D2036" s="3" t="s">
        <v>1458</v>
      </c>
      <c r="E2036" s="3" t="s">
        <v>9022</v>
      </c>
      <c r="F2036" s="3" t="s">
        <v>1460</v>
      </c>
      <c r="G2036" s="7" t="s">
        <v>9015</v>
      </c>
      <c r="H2036" s="4">
        <v>2021</v>
      </c>
      <c r="I2036" s="2">
        <v>2019</v>
      </c>
      <c r="J2036" s="2">
        <f ca="1">YEAR(TODAY())-Table1[[#This Row],[Release_year]]</f>
        <v>7</v>
      </c>
      <c r="K2036" s="2" t="s">
        <v>7</v>
      </c>
      <c r="L2036" s="2" t="str">
        <f>_xlfn.XLOOKUP(Table1[[#This Row],[Rating]],Ratings!A$2:A$15,Ratings!B$2:B$15)</f>
        <v>Adult</v>
      </c>
      <c r="M2036" s="2" t="str">
        <f>_xlfn.XLOOKUP(Table1[[#This Row],[Rating Category]],Recommendation!A$2:A$6,Recommendation!B$2:B$6)</f>
        <v>Restricted</v>
      </c>
      <c r="N2036" s="2">
        <v>109</v>
      </c>
      <c r="O2036" s="2" t="str" cm="1">
        <f t="array" ref="O2036">_xlfn.IFS(Table1[[#This Row],[Duration]]&lt;90,"Short",Table1[[#This Row],[Duration]]&lt;180,"Medium",Table1[[#This Row],[Duration]]&lt;=240,"Long",TRUE,"Seasons")</f>
        <v>Medium</v>
      </c>
      <c r="P2036" s="3" t="s">
        <v>56</v>
      </c>
    </row>
    <row r="2037" spans="1:16" ht="70">
      <c r="A2037" s="2" t="s">
        <v>9023</v>
      </c>
      <c r="B2037" s="2" t="s">
        <v>0</v>
      </c>
      <c r="C2037" s="3" t="s">
        <v>9024</v>
      </c>
      <c r="D2037" s="3" t="s">
        <v>9025</v>
      </c>
      <c r="E2037" s="3" t="s">
        <v>9026</v>
      </c>
      <c r="F2037" s="3" t="s">
        <v>413</v>
      </c>
      <c r="G2037" s="7" t="s">
        <v>9015</v>
      </c>
      <c r="H2037" s="4">
        <v>2021</v>
      </c>
      <c r="I2037" s="2">
        <v>2019</v>
      </c>
      <c r="J2037" s="2">
        <f ca="1">YEAR(TODAY())-Table1[[#This Row],[Release_year]]</f>
        <v>7</v>
      </c>
      <c r="K2037" s="2" t="s">
        <v>29</v>
      </c>
      <c r="L2037" s="2" t="str">
        <f>_xlfn.XLOOKUP(Table1[[#This Row],[Rating]],Ratings!A$2:A$15,Ratings!B$2:B$15)</f>
        <v>Teen</v>
      </c>
      <c r="M2037" s="2" t="str">
        <f>_xlfn.XLOOKUP(Table1[[#This Row],[Rating Category]],Recommendation!A$2:A$6,Recommendation!B$2:B$6)</f>
        <v>Guidance</v>
      </c>
      <c r="N2037" s="2">
        <v>109</v>
      </c>
      <c r="O2037" s="2" t="str" cm="1">
        <f t="array" ref="O2037">_xlfn.IFS(Table1[[#This Row],[Duration]]&lt;90,"Short",Table1[[#This Row],[Duration]]&lt;180,"Medium",Table1[[#This Row],[Duration]]&lt;=240,"Long",TRUE,"Seasons")</f>
        <v>Medium</v>
      </c>
      <c r="P2037" s="3" t="s">
        <v>9027</v>
      </c>
    </row>
    <row r="2038" spans="1:16" ht="28">
      <c r="A2038" s="2" t="s">
        <v>9029</v>
      </c>
      <c r="B2038" s="2" t="s">
        <v>0</v>
      </c>
      <c r="C2038" s="3" t="s">
        <v>9030</v>
      </c>
      <c r="D2038" s="3" t="s">
        <v>520</v>
      </c>
      <c r="E2038" s="3" t="s">
        <v>9031</v>
      </c>
      <c r="F2038" s="3" t="s">
        <v>13</v>
      </c>
      <c r="G2038" s="7" t="s">
        <v>9028</v>
      </c>
      <c r="H2038" s="4">
        <v>2021</v>
      </c>
      <c r="I2038" s="2">
        <v>2019</v>
      </c>
      <c r="J2038" s="2">
        <f ca="1">YEAR(TODAY())-Table1[[#This Row],[Release_year]]</f>
        <v>7</v>
      </c>
      <c r="K2038" s="2" t="s">
        <v>7</v>
      </c>
      <c r="L2038" s="2" t="str">
        <f>_xlfn.XLOOKUP(Table1[[#This Row],[Rating]],Ratings!A$2:A$15,Ratings!B$2:B$15)</f>
        <v>Adult</v>
      </c>
      <c r="M2038" s="2" t="str">
        <f>_xlfn.XLOOKUP(Table1[[#This Row],[Rating Category]],Recommendation!A$2:A$6,Recommendation!B$2:B$6)</f>
        <v>Restricted</v>
      </c>
      <c r="N2038" s="2">
        <v>101</v>
      </c>
      <c r="O2038" s="2" t="str" cm="1">
        <f t="array" ref="O2038">_xlfn.IFS(Table1[[#This Row],[Duration]]&lt;90,"Short",Table1[[#This Row],[Duration]]&lt;180,"Medium",Table1[[#This Row],[Duration]]&lt;=240,"Long",TRUE,"Seasons")</f>
        <v>Medium</v>
      </c>
      <c r="P2038" s="3" t="s">
        <v>269</v>
      </c>
    </row>
    <row r="2039" spans="1:16" ht="42">
      <c r="A2039" s="2" t="s">
        <v>9032</v>
      </c>
      <c r="B2039" s="2" t="s">
        <v>0</v>
      </c>
      <c r="C2039" s="3" t="s">
        <v>9033</v>
      </c>
      <c r="D2039" s="3" t="s">
        <v>9034</v>
      </c>
      <c r="E2039" s="3" t="s">
        <v>9035</v>
      </c>
      <c r="F2039" s="3" t="s">
        <v>13</v>
      </c>
      <c r="G2039" s="7" t="s">
        <v>9028</v>
      </c>
      <c r="H2039" s="4">
        <v>2021</v>
      </c>
      <c r="I2039" s="2">
        <v>2019</v>
      </c>
      <c r="J2039" s="2">
        <f ca="1">YEAR(TODAY())-Table1[[#This Row],[Release_year]]</f>
        <v>7</v>
      </c>
      <c r="K2039" s="2" t="s">
        <v>7</v>
      </c>
      <c r="L2039" s="2" t="str">
        <f>_xlfn.XLOOKUP(Table1[[#This Row],[Rating]],Ratings!A$2:A$15,Ratings!B$2:B$15)</f>
        <v>Adult</v>
      </c>
      <c r="M2039" s="2" t="str">
        <f>_xlfn.XLOOKUP(Table1[[#This Row],[Rating Category]],Recommendation!A$2:A$6,Recommendation!B$2:B$6)</f>
        <v>Restricted</v>
      </c>
      <c r="N2039" s="2">
        <v>103</v>
      </c>
      <c r="O2039" s="2" t="str" cm="1">
        <f t="array" ref="O2039">_xlfn.IFS(Table1[[#This Row],[Duration]]&lt;90,"Short",Table1[[#This Row],[Duration]]&lt;180,"Medium",Table1[[#This Row],[Duration]]&lt;=240,"Long",TRUE,"Seasons")</f>
        <v>Medium</v>
      </c>
      <c r="P2039" s="3" t="s">
        <v>43</v>
      </c>
    </row>
    <row r="2040" spans="1:16" ht="42">
      <c r="A2040" s="2" t="s">
        <v>9036</v>
      </c>
      <c r="B2040" s="2" t="s">
        <v>0</v>
      </c>
      <c r="C2040" s="3" t="s">
        <v>9037</v>
      </c>
      <c r="D2040" s="3" t="s">
        <v>9038</v>
      </c>
      <c r="E2040" s="3" t="s">
        <v>9039</v>
      </c>
      <c r="F2040" s="3" t="s">
        <v>1420</v>
      </c>
      <c r="G2040" s="7" t="s">
        <v>9028</v>
      </c>
      <c r="H2040" s="4">
        <v>2021</v>
      </c>
      <c r="I2040" s="2">
        <v>2019</v>
      </c>
      <c r="J2040" s="2">
        <f ca="1">YEAR(TODAY())-Table1[[#This Row],[Release_year]]</f>
        <v>7</v>
      </c>
      <c r="K2040" s="2" t="s">
        <v>7</v>
      </c>
      <c r="L2040" s="2" t="str">
        <f>_xlfn.XLOOKUP(Table1[[#This Row],[Rating]],Ratings!A$2:A$15,Ratings!B$2:B$15)</f>
        <v>Adult</v>
      </c>
      <c r="M2040" s="2" t="str">
        <f>_xlfn.XLOOKUP(Table1[[#This Row],[Rating Category]],Recommendation!A$2:A$6,Recommendation!B$2:B$6)</f>
        <v>Restricted</v>
      </c>
      <c r="N2040" s="2">
        <v>98</v>
      </c>
      <c r="O2040" s="2" t="str" cm="1">
        <f t="array" ref="O2040">_xlfn.IFS(Table1[[#This Row],[Duration]]&lt;90,"Short",Table1[[#This Row],[Duration]]&lt;180,"Medium",Table1[[#This Row],[Duration]]&lt;=240,"Long",TRUE,"Seasons")</f>
        <v>Medium</v>
      </c>
      <c r="P2040" s="3" t="s">
        <v>192</v>
      </c>
    </row>
    <row r="2041" spans="1:16" ht="42">
      <c r="A2041" s="2" t="s">
        <v>9040</v>
      </c>
      <c r="B2041" s="2" t="s">
        <v>0</v>
      </c>
      <c r="C2041" s="3" t="s">
        <v>9041</v>
      </c>
      <c r="D2041" s="3" t="s">
        <v>9042</v>
      </c>
      <c r="E2041" s="3" t="s">
        <v>9043</v>
      </c>
      <c r="F2041" s="3" t="s">
        <v>235</v>
      </c>
      <c r="G2041" s="7" t="s">
        <v>9044</v>
      </c>
      <c r="H2041" s="4">
        <v>2021</v>
      </c>
      <c r="I2041" s="2">
        <v>2019</v>
      </c>
      <c r="J2041" s="2">
        <f ca="1">YEAR(TODAY())-Table1[[#This Row],[Release_year]]</f>
        <v>7</v>
      </c>
      <c r="K2041" s="2" t="s">
        <v>7</v>
      </c>
      <c r="L2041" s="2" t="str">
        <f>_xlfn.XLOOKUP(Table1[[#This Row],[Rating]],Ratings!A$2:A$15,Ratings!B$2:B$15)</f>
        <v>Adult</v>
      </c>
      <c r="M2041" s="2" t="str">
        <f>_xlfn.XLOOKUP(Table1[[#This Row],[Rating Category]],Recommendation!A$2:A$6,Recommendation!B$2:B$6)</f>
        <v>Restricted</v>
      </c>
      <c r="N2041" s="2">
        <v>123</v>
      </c>
      <c r="O2041" s="2" t="str" cm="1">
        <f t="array" ref="O2041">_xlfn.IFS(Table1[[#This Row],[Duration]]&lt;90,"Short",Table1[[#This Row],[Duration]]&lt;180,"Medium",Table1[[#This Row],[Duration]]&lt;=240,"Long",TRUE,"Seasons")</f>
        <v>Medium</v>
      </c>
      <c r="P2041" s="3" t="s">
        <v>206</v>
      </c>
    </row>
    <row r="2042" spans="1:16" ht="70">
      <c r="A2042" s="2" t="s">
        <v>9046</v>
      </c>
      <c r="B2042" s="2" t="s">
        <v>0</v>
      </c>
      <c r="C2042" s="3" t="s">
        <v>9047</v>
      </c>
      <c r="D2042" s="3" t="s">
        <v>9048</v>
      </c>
      <c r="E2042" s="3" t="s">
        <v>9049</v>
      </c>
      <c r="F2042" s="3" t="s">
        <v>1951</v>
      </c>
      <c r="G2042" s="7" t="s">
        <v>9045</v>
      </c>
      <c r="H2042" s="4">
        <v>2021</v>
      </c>
      <c r="I2042" s="2">
        <v>2019</v>
      </c>
      <c r="J2042" s="2">
        <f ca="1">YEAR(TODAY())-Table1[[#This Row],[Release_year]]</f>
        <v>7</v>
      </c>
      <c r="K2042" s="2" t="s">
        <v>7</v>
      </c>
      <c r="L2042" s="2" t="str">
        <f>_xlfn.XLOOKUP(Table1[[#This Row],[Rating]],Ratings!A$2:A$15,Ratings!B$2:B$15)</f>
        <v>Adult</v>
      </c>
      <c r="M2042" s="2" t="str">
        <f>_xlfn.XLOOKUP(Table1[[#This Row],[Rating Category]],Recommendation!A$2:A$6,Recommendation!B$2:B$6)</f>
        <v>Restricted</v>
      </c>
      <c r="N2042" s="2">
        <v>101</v>
      </c>
      <c r="O2042" s="2" t="str" cm="1">
        <f t="array" ref="O2042">_xlfn.IFS(Table1[[#This Row],[Duration]]&lt;90,"Short",Table1[[#This Row],[Duration]]&lt;180,"Medium",Table1[[#This Row],[Duration]]&lt;=240,"Long",TRUE,"Seasons")</f>
        <v>Medium</v>
      </c>
      <c r="P2042" s="3" t="s">
        <v>23</v>
      </c>
    </row>
    <row r="2043" spans="1:16" ht="98">
      <c r="A2043" s="2" t="s">
        <v>9050</v>
      </c>
      <c r="B2043" s="2" t="s">
        <v>0</v>
      </c>
      <c r="C2043" s="3" t="s">
        <v>9051</v>
      </c>
      <c r="D2043" s="3" t="s">
        <v>1225</v>
      </c>
      <c r="E2043" s="3" t="s">
        <v>9052</v>
      </c>
      <c r="F2043" s="3" t="s">
        <v>1</v>
      </c>
      <c r="G2043" s="7" t="s">
        <v>9045</v>
      </c>
      <c r="H2043" s="4">
        <v>2021</v>
      </c>
      <c r="I2043" s="2">
        <v>2019</v>
      </c>
      <c r="J2043" s="2">
        <f ca="1">YEAR(TODAY())-Table1[[#This Row],[Release_year]]</f>
        <v>7</v>
      </c>
      <c r="K2043" s="2" t="s">
        <v>29</v>
      </c>
      <c r="L2043" s="2" t="str">
        <f>_xlfn.XLOOKUP(Table1[[#This Row],[Rating]],Ratings!A$2:A$15,Ratings!B$2:B$15)</f>
        <v>Teen</v>
      </c>
      <c r="M2043" s="2" t="str">
        <f>_xlfn.XLOOKUP(Table1[[#This Row],[Rating Category]],Recommendation!A$2:A$6,Recommendation!B$2:B$6)</f>
        <v>Guidance</v>
      </c>
      <c r="N2043" s="2">
        <v>99</v>
      </c>
      <c r="O2043" s="2" t="str" cm="1">
        <f t="array" ref="O2043">_xlfn.IFS(Table1[[#This Row],[Duration]]&lt;90,"Short",Table1[[#This Row],[Duration]]&lt;180,"Medium",Table1[[#This Row],[Duration]]&lt;=240,"Long",TRUE,"Seasons")</f>
        <v>Medium</v>
      </c>
      <c r="P2043" s="3" t="s">
        <v>9053</v>
      </c>
    </row>
    <row r="2044" spans="1:16" ht="42">
      <c r="A2044" s="2" t="s">
        <v>9054</v>
      </c>
      <c r="B2044" s="2" t="s">
        <v>0</v>
      </c>
      <c r="C2044" s="3" t="s">
        <v>9055</v>
      </c>
      <c r="D2044" s="3" t="s">
        <v>9056</v>
      </c>
      <c r="E2044" s="3" t="s">
        <v>9057</v>
      </c>
      <c r="F2044" s="3" t="s">
        <v>1</v>
      </c>
      <c r="G2044" s="7" t="s">
        <v>9045</v>
      </c>
      <c r="H2044" s="4">
        <v>2021</v>
      </c>
      <c r="I2044" s="2">
        <v>2019</v>
      </c>
      <c r="J2044" s="2">
        <f ca="1">YEAR(TODAY())-Table1[[#This Row],[Release_year]]</f>
        <v>7</v>
      </c>
      <c r="K2044" s="2" t="s">
        <v>7</v>
      </c>
      <c r="L2044" s="2" t="str">
        <f>_xlfn.XLOOKUP(Table1[[#This Row],[Rating]],Ratings!A$2:A$15,Ratings!B$2:B$15)</f>
        <v>Adult</v>
      </c>
      <c r="M2044" s="2" t="str">
        <f>_xlfn.XLOOKUP(Table1[[#This Row],[Rating Category]],Recommendation!A$2:A$6,Recommendation!B$2:B$6)</f>
        <v>Restricted</v>
      </c>
      <c r="N2044" s="2">
        <v>91</v>
      </c>
      <c r="O2044" s="2" t="str" cm="1">
        <f t="array" ref="O2044">_xlfn.IFS(Table1[[#This Row],[Duration]]&lt;90,"Short",Table1[[#This Row],[Duration]]&lt;180,"Medium",Table1[[#This Row],[Duration]]&lt;=240,"Long",TRUE,"Seasons")</f>
        <v>Medium</v>
      </c>
      <c r="P2044" s="3" t="s">
        <v>9058</v>
      </c>
    </row>
    <row r="2045" spans="1:16" ht="70">
      <c r="A2045" s="2" t="s">
        <v>9060</v>
      </c>
      <c r="B2045" s="2" t="s">
        <v>0</v>
      </c>
      <c r="C2045" s="3" t="s">
        <v>9061</v>
      </c>
      <c r="D2045" s="3" t="s">
        <v>9062</v>
      </c>
      <c r="E2045" s="3" t="s">
        <v>9063</v>
      </c>
      <c r="F2045" s="3" t="s">
        <v>13</v>
      </c>
      <c r="G2045" s="7" t="s">
        <v>9059</v>
      </c>
      <c r="H2045" s="4">
        <v>2021</v>
      </c>
      <c r="I2045" s="2">
        <v>2018</v>
      </c>
      <c r="J2045" s="2">
        <f ca="1">YEAR(TODAY())-Table1[[#This Row],[Release_year]]</f>
        <v>8</v>
      </c>
      <c r="K2045" s="2" t="s">
        <v>29</v>
      </c>
      <c r="L2045" s="2" t="str">
        <f>_xlfn.XLOOKUP(Table1[[#This Row],[Rating]],Ratings!A$2:A$15,Ratings!B$2:B$15)</f>
        <v>Teen</v>
      </c>
      <c r="M2045" s="2" t="str">
        <f>_xlfn.XLOOKUP(Table1[[#This Row],[Rating Category]],Recommendation!A$2:A$6,Recommendation!B$2:B$6)</f>
        <v>Guidance</v>
      </c>
      <c r="N2045" s="2">
        <v>137</v>
      </c>
      <c r="O2045" s="2" t="str" cm="1">
        <f t="array" ref="O2045">_xlfn.IFS(Table1[[#This Row],[Duration]]&lt;90,"Short",Table1[[#This Row],[Duration]]&lt;180,"Medium",Table1[[#This Row],[Duration]]&lt;=240,"Long",TRUE,"Seasons")</f>
        <v>Medium</v>
      </c>
      <c r="P2045" s="3" t="s">
        <v>523</v>
      </c>
    </row>
    <row r="2046" spans="1:16" ht="14">
      <c r="A2046" s="2" t="s">
        <v>9064</v>
      </c>
      <c r="B2046" s="2" t="s">
        <v>0</v>
      </c>
      <c r="C2046" s="3" t="s">
        <v>9065</v>
      </c>
      <c r="D2046" s="3" t="s">
        <v>7795</v>
      </c>
      <c r="E2046" s="3" t="s">
        <v>9066</v>
      </c>
      <c r="F2046" s="3" t="s">
        <v>1</v>
      </c>
      <c r="G2046" s="7" t="s">
        <v>9067</v>
      </c>
      <c r="H2046" s="4">
        <v>2021</v>
      </c>
      <c r="I2046" s="2">
        <v>2019</v>
      </c>
      <c r="J2046" s="2">
        <f ca="1">YEAR(TODAY())-Table1[[#This Row],[Release_year]]</f>
        <v>7</v>
      </c>
      <c r="K2046" s="2" t="s">
        <v>7</v>
      </c>
      <c r="L2046" s="2" t="str">
        <f>_xlfn.XLOOKUP(Table1[[#This Row],[Rating]],Ratings!A$2:A$15,Ratings!B$2:B$15)</f>
        <v>Adult</v>
      </c>
      <c r="M2046" s="2" t="str">
        <f>_xlfn.XLOOKUP(Table1[[#This Row],[Rating Category]],Recommendation!A$2:A$6,Recommendation!B$2:B$6)</f>
        <v>Restricted</v>
      </c>
      <c r="N2046" s="2">
        <v>66</v>
      </c>
      <c r="O2046" s="2" t="str" cm="1">
        <f t="array" ref="O2046">_xlfn.IFS(Table1[[#This Row],[Duration]]&lt;90,"Short",Table1[[#This Row],[Duration]]&lt;180,"Medium",Table1[[#This Row],[Duration]]&lt;=240,"Long",TRUE,"Seasons")</f>
        <v>Short</v>
      </c>
      <c r="P2046" s="3" t="s">
        <v>683</v>
      </c>
    </row>
    <row r="2047" spans="1:16" ht="56">
      <c r="A2047" s="2" t="s">
        <v>9070</v>
      </c>
      <c r="B2047" s="2" t="s">
        <v>0</v>
      </c>
      <c r="C2047" s="3" t="s">
        <v>9071</v>
      </c>
      <c r="D2047" s="3" t="s">
        <v>9072</v>
      </c>
      <c r="E2047" s="3" t="s">
        <v>9073</v>
      </c>
      <c r="F2047" s="3" t="s">
        <v>1500</v>
      </c>
      <c r="G2047" s="7" t="s">
        <v>9069</v>
      </c>
      <c r="H2047" s="4">
        <v>2021</v>
      </c>
      <c r="I2047" s="2">
        <v>2019</v>
      </c>
      <c r="J2047" s="2">
        <f ca="1">YEAR(TODAY())-Table1[[#This Row],[Release_year]]</f>
        <v>7</v>
      </c>
      <c r="K2047" s="2" t="s">
        <v>7</v>
      </c>
      <c r="L2047" s="2" t="str">
        <f>_xlfn.XLOOKUP(Table1[[#This Row],[Rating]],Ratings!A$2:A$15,Ratings!B$2:B$15)</f>
        <v>Adult</v>
      </c>
      <c r="M2047" s="2" t="str">
        <f>_xlfn.XLOOKUP(Table1[[#This Row],[Rating Category]],Recommendation!A$2:A$6,Recommendation!B$2:B$6)</f>
        <v>Restricted</v>
      </c>
      <c r="N2047" s="2">
        <v>90</v>
      </c>
      <c r="O2047" s="2" t="str" cm="1">
        <f t="array" ref="O2047">_xlfn.IFS(Table1[[#This Row],[Duration]]&lt;90,"Short",Table1[[#This Row],[Duration]]&lt;180,"Medium",Table1[[#This Row],[Duration]]&lt;=240,"Long",TRUE,"Seasons")</f>
        <v>Medium</v>
      </c>
      <c r="P2047" s="3" t="s">
        <v>384</v>
      </c>
    </row>
    <row r="2048" spans="1:16" ht="14">
      <c r="A2048" s="2" t="s">
        <v>9074</v>
      </c>
      <c r="B2048" s="2" t="s">
        <v>0</v>
      </c>
      <c r="C2048" s="3" t="s">
        <v>9075</v>
      </c>
      <c r="D2048" s="3" t="s">
        <v>9076</v>
      </c>
      <c r="E2048" s="3" t="s">
        <v>9077</v>
      </c>
      <c r="F2048" s="3" t="s">
        <v>658</v>
      </c>
      <c r="G2048" s="7" t="s">
        <v>9069</v>
      </c>
      <c r="H2048" s="4">
        <v>2021</v>
      </c>
      <c r="I2048" s="2">
        <v>2019</v>
      </c>
      <c r="J2048" s="2">
        <f ca="1">YEAR(TODAY())-Table1[[#This Row],[Release_year]]</f>
        <v>7</v>
      </c>
      <c r="K2048" s="2" t="s">
        <v>7</v>
      </c>
      <c r="L2048" s="2" t="str">
        <f>_xlfn.XLOOKUP(Table1[[#This Row],[Rating]],Ratings!A$2:A$15,Ratings!B$2:B$15)</f>
        <v>Adult</v>
      </c>
      <c r="M2048" s="2" t="str">
        <f>_xlfn.XLOOKUP(Table1[[#This Row],[Rating Category]],Recommendation!A$2:A$6,Recommendation!B$2:B$6)</f>
        <v>Restricted</v>
      </c>
      <c r="N2048" s="2">
        <v>53</v>
      </c>
      <c r="O2048" s="2" t="str" cm="1">
        <f t="array" ref="O2048">_xlfn.IFS(Table1[[#This Row],[Duration]]&lt;90,"Short",Table1[[#This Row],[Duration]]&lt;180,"Medium",Table1[[#This Row],[Duration]]&lt;=240,"Long",TRUE,"Seasons")</f>
        <v>Short</v>
      </c>
      <c r="P2048" s="3" t="s">
        <v>683</v>
      </c>
    </row>
    <row r="2049" spans="1:16" ht="42">
      <c r="A2049" s="2" t="s">
        <v>9078</v>
      </c>
      <c r="B2049" s="2" t="s">
        <v>0</v>
      </c>
      <c r="C2049" s="3" t="s">
        <v>9079</v>
      </c>
      <c r="D2049" s="3" t="s">
        <v>9080</v>
      </c>
      <c r="E2049" s="3" t="s">
        <v>9081</v>
      </c>
      <c r="F2049" s="3" t="s">
        <v>1</v>
      </c>
      <c r="G2049" s="7" t="s">
        <v>9069</v>
      </c>
      <c r="H2049" s="4">
        <v>2021</v>
      </c>
      <c r="I2049" s="2">
        <v>2019</v>
      </c>
      <c r="J2049" s="2">
        <f ca="1">YEAR(TODAY())-Table1[[#This Row],[Release_year]]</f>
        <v>7</v>
      </c>
      <c r="K2049" s="2" t="s">
        <v>7</v>
      </c>
      <c r="L2049" s="2" t="str">
        <f>_xlfn.XLOOKUP(Table1[[#This Row],[Rating]],Ratings!A$2:A$15,Ratings!B$2:B$15)</f>
        <v>Adult</v>
      </c>
      <c r="M2049" s="2" t="str">
        <f>_xlfn.XLOOKUP(Table1[[#This Row],[Rating Category]],Recommendation!A$2:A$6,Recommendation!B$2:B$6)</f>
        <v>Restricted</v>
      </c>
      <c r="N2049" s="2">
        <v>87</v>
      </c>
      <c r="O2049" s="2" t="str" cm="1">
        <f t="array" ref="O2049">_xlfn.IFS(Table1[[#This Row],[Duration]]&lt;90,"Short",Table1[[#This Row],[Duration]]&lt;180,"Medium",Table1[[#This Row],[Duration]]&lt;=240,"Long",TRUE,"Seasons")</f>
        <v>Short</v>
      </c>
      <c r="P2049" s="3" t="s">
        <v>8417</v>
      </c>
    </row>
    <row r="2050" spans="1:16" ht="56">
      <c r="A2050" s="2" t="s">
        <v>9082</v>
      </c>
      <c r="B2050" s="2" t="s">
        <v>0</v>
      </c>
      <c r="C2050" s="3" t="s">
        <v>9083</v>
      </c>
      <c r="D2050" s="3" t="s">
        <v>9084</v>
      </c>
      <c r="E2050" s="3" t="s">
        <v>9085</v>
      </c>
      <c r="F2050" s="3" t="s">
        <v>1</v>
      </c>
      <c r="G2050" s="7" t="s">
        <v>9086</v>
      </c>
      <c r="H2050" s="4">
        <v>2021</v>
      </c>
      <c r="I2050" s="2">
        <v>2019</v>
      </c>
      <c r="J2050" s="2">
        <f ca="1">YEAR(TODAY())-Table1[[#This Row],[Release_year]]</f>
        <v>7</v>
      </c>
      <c r="K2050" s="2" t="s">
        <v>45</v>
      </c>
      <c r="L2050" s="2" t="str">
        <f>_xlfn.XLOOKUP(Table1[[#This Row],[Rating]],Ratings!A$2:A$15,Ratings!B$2:B$15)</f>
        <v>Family</v>
      </c>
      <c r="M2050" s="2" t="str">
        <f>_xlfn.XLOOKUP(Table1[[#This Row],[Rating Category]],Recommendation!A$2:A$6,Recommendation!B$2:B$6)</f>
        <v>Guidance</v>
      </c>
      <c r="N2050" s="2">
        <v>90</v>
      </c>
      <c r="O2050" s="2" t="str" cm="1">
        <f t="array" ref="O2050">_xlfn.IFS(Table1[[#This Row],[Duration]]&lt;90,"Short",Table1[[#This Row],[Duration]]&lt;180,"Medium",Table1[[#This Row],[Duration]]&lt;=240,"Long",TRUE,"Seasons")</f>
        <v>Medium</v>
      </c>
      <c r="P2050" s="3" t="s">
        <v>247</v>
      </c>
    </row>
    <row r="2051" spans="1:16" ht="70">
      <c r="A2051" s="2" t="s">
        <v>9087</v>
      </c>
      <c r="B2051" s="2" t="s">
        <v>0</v>
      </c>
      <c r="C2051" s="3" t="s">
        <v>9088</v>
      </c>
      <c r="D2051" s="3" t="s">
        <v>9089</v>
      </c>
      <c r="E2051" s="3" t="s">
        <v>9090</v>
      </c>
      <c r="F2051" s="3" t="s">
        <v>13</v>
      </c>
      <c r="G2051" s="7" t="s">
        <v>9086</v>
      </c>
      <c r="H2051" s="4">
        <v>2021</v>
      </c>
      <c r="I2051" s="2">
        <v>2018</v>
      </c>
      <c r="J2051" s="2">
        <f ca="1">YEAR(TODAY())-Table1[[#This Row],[Release_year]]</f>
        <v>8</v>
      </c>
      <c r="K2051" s="2" t="s">
        <v>7</v>
      </c>
      <c r="L2051" s="2" t="str">
        <f>_xlfn.XLOOKUP(Table1[[#This Row],[Rating]],Ratings!A$2:A$15,Ratings!B$2:B$15)</f>
        <v>Adult</v>
      </c>
      <c r="M2051" s="2" t="str">
        <f>_xlfn.XLOOKUP(Table1[[#This Row],[Rating Category]],Recommendation!A$2:A$6,Recommendation!B$2:B$6)</f>
        <v>Restricted</v>
      </c>
      <c r="N2051" s="2">
        <v>96</v>
      </c>
      <c r="O2051" s="2" t="str" cm="1">
        <f t="array" ref="O2051">_xlfn.IFS(Table1[[#This Row],[Duration]]&lt;90,"Short",Table1[[#This Row],[Duration]]&lt;180,"Medium",Table1[[#This Row],[Duration]]&lt;=240,"Long",TRUE,"Seasons")</f>
        <v>Medium</v>
      </c>
      <c r="P2051" s="3" t="s">
        <v>23</v>
      </c>
    </row>
    <row r="2052" spans="1:16" ht="28">
      <c r="A2052" s="2" t="s">
        <v>9091</v>
      </c>
      <c r="B2052" s="2" t="s">
        <v>0</v>
      </c>
      <c r="C2052" s="3" t="s">
        <v>9092</v>
      </c>
      <c r="D2052" s="3" t="s">
        <v>9093</v>
      </c>
      <c r="E2052" s="3" t="s">
        <v>9094</v>
      </c>
      <c r="F2052" s="3" t="s">
        <v>28</v>
      </c>
      <c r="G2052" s="7" t="s">
        <v>9086</v>
      </c>
      <c r="H2052" s="4">
        <v>2021</v>
      </c>
      <c r="I2052" s="2">
        <v>2019</v>
      </c>
      <c r="J2052" s="2">
        <f ca="1">YEAR(TODAY())-Table1[[#This Row],[Release_year]]</f>
        <v>7</v>
      </c>
      <c r="K2052" s="2" t="s">
        <v>45</v>
      </c>
      <c r="L2052" s="2" t="str">
        <f>_xlfn.XLOOKUP(Table1[[#This Row],[Rating]],Ratings!A$2:A$15,Ratings!B$2:B$15)</f>
        <v>Family</v>
      </c>
      <c r="M2052" s="2" t="str">
        <f>_xlfn.XLOOKUP(Table1[[#This Row],[Rating Category]],Recommendation!A$2:A$6,Recommendation!B$2:B$6)</f>
        <v>Guidance</v>
      </c>
      <c r="N2052" s="2">
        <v>94</v>
      </c>
      <c r="O2052" s="2" t="str" cm="1">
        <f t="array" ref="O2052">_xlfn.IFS(Table1[[#This Row],[Duration]]&lt;90,"Short",Table1[[#This Row],[Duration]]&lt;180,"Medium",Table1[[#This Row],[Duration]]&lt;=240,"Long",TRUE,"Seasons")</f>
        <v>Medium</v>
      </c>
      <c r="P2052" s="3" t="s">
        <v>46</v>
      </c>
    </row>
    <row r="2053" spans="1:16" ht="70">
      <c r="A2053" s="2" t="s">
        <v>9096</v>
      </c>
      <c r="B2053" s="2" t="s">
        <v>0</v>
      </c>
      <c r="C2053" s="3" t="s">
        <v>9097</v>
      </c>
      <c r="D2053" s="3" t="s">
        <v>9098</v>
      </c>
      <c r="E2053" s="3" t="s">
        <v>9099</v>
      </c>
      <c r="F2053" s="3" t="s">
        <v>13</v>
      </c>
      <c r="G2053" s="7" t="s">
        <v>9095</v>
      </c>
      <c r="H2053" s="4">
        <v>2021</v>
      </c>
      <c r="I2053" s="2">
        <v>2018</v>
      </c>
      <c r="J2053" s="2">
        <f ca="1">YEAR(TODAY())-Table1[[#This Row],[Release_year]]</f>
        <v>8</v>
      </c>
      <c r="K2053" s="2" t="s">
        <v>7</v>
      </c>
      <c r="L2053" s="2" t="str">
        <f>_xlfn.XLOOKUP(Table1[[#This Row],[Rating]],Ratings!A$2:A$15,Ratings!B$2:B$15)</f>
        <v>Adult</v>
      </c>
      <c r="M2053" s="2" t="str">
        <f>_xlfn.XLOOKUP(Table1[[#This Row],[Rating Category]],Recommendation!A$2:A$6,Recommendation!B$2:B$6)</f>
        <v>Restricted</v>
      </c>
      <c r="N2053" s="2">
        <v>108</v>
      </c>
      <c r="O2053" s="2" t="str" cm="1">
        <f t="array" ref="O2053">_xlfn.IFS(Table1[[#This Row],[Duration]]&lt;90,"Short",Table1[[#This Row],[Duration]]&lt;180,"Medium",Table1[[#This Row],[Duration]]&lt;=240,"Long",TRUE,"Seasons")</f>
        <v>Medium</v>
      </c>
      <c r="P2053" s="3" t="s">
        <v>23</v>
      </c>
    </row>
    <row r="2054" spans="1:16" ht="56">
      <c r="A2054" s="2" t="s">
        <v>9100</v>
      </c>
      <c r="B2054" s="2" t="s">
        <v>0</v>
      </c>
      <c r="C2054" s="3" t="s">
        <v>9101</v>
      </c>
      <c r="D2054" s="3" t="s">
        <v>9102</v>
      </c>
      <c r="E2054" s="3" t="s">
        <v>9103</v>
      </c>
      <c r="F2054" s="3" t="s">
        <v>1</v>
      </c>
      <c r="G2054" s="7" t="s">
        <v>9104</v>
      </c>
      <c r="H2054" s="4">
        <v>2021</v>
      </c>
      <c r="I2054" s="2">
        <v>2019</v>
      </c>
      <c r="J2054" s="2">
        <f ca="1">YEAR(TODAY())-Table1[[#This Row],[Release_year]]</f>
        <v>7</v>
      </c>
      <c r="K2054" s="2" t="s">
        <v>124</v>
      </c>
      <c r="L2054" s="2" t="str">
        <f>_xlfn.XLOOKUP(Table1[[#This Row],[Rating]],Ratings!A$2:A$15,Ratings!B$2:B$15)</f>
        <v>Adult</v>
      </c>
      <c r="M2054" s="2" t="str">
        <f>_xlfn.XLOOKUP(Table1[[#This Row],[Rating Category]],Recommendation!A$2:A$6,Recommendation!B$2:B$6)</f>
        <v>Restricted</v>
      </c>
      <c r="N2054" s="2">
        <v>102</v>
      </c>
      <c r="O2054" s="2" t="str" cm="1">
        <f t="array" ref="O2054">_xlfn.IFS(Table1[[#This Row],[Duration]]&lt;90,"Short",Table1[[#This Row],[Duration]]&lt;180,"Medium",Table1[[#This Row],[Duration]]&lt;=240,"Long",TRUE,"Seasons")</f>
        <v>Medium</v>
      </c>
      <c r="P2054" s="3" t="s">
        <v>98</v>
      </c>
    </row>
    <row r="2055" spans="1:16" ht="56">
      <c r="A2055" s="2" t="s">
        <v>9105</v>
      </c>
      <c r="B2055" s="2" t="s">
        <v>0</v>
      </c>
      <c r="C2055" s="3" t="s">
        <v>9106</v>
      </c>
      <c r="D2055" s="3" t="s">
        <v>5181</v>
      </c>
      <c r="E2055" s="3" t="s">
        <v>9107</v>
      </c>
      <c r="F2055" s="3" t="s">
        <v>1</v>
      </c>
      <c r="G2055" s="7" t="s">
        <v>9108</v>
      </c>
      <c r="H2055" s="4">
        <v>2021</v>
      </c>
      <c r="I2055" s="2">
        <v>2019</v>
      </c>
      <c r="J2055" s="2">
        <f ca="1">YEAR(TODAY())-Table1[[#This Row],[Release_year]]</f>
        <v>7</v>
      </c>
      <c r="K2055" s="2" t="s">
        <v>181</v>
      </c>
      <c r="L2055" s="2" t="str">
        <f>_xlfn.XLOOKUP(Table1[[#This Row],[Rating]],Ratings!A$2:A$15,Ratings!B$2:B$15)</f>
        <v>Family</v>
      </c>
      <c r="M2055" s="2" t="str">
        <f>_xlfn.XLOOKUP(Table1[[#This Row],[Rating Category]],Recommendation!A$2:A$6,Recommendation!B$2:B$6)</f>
        <v>Guidance</v>
      </c>
      <c r="N2055" s="2">
        <v>70</v>
      </c>
      <c r="O2055" s="2" t="str" cm="1">
        <f t="array" ref="O2055">_xlfn.IFS(Table1[[#This Row],[Duration]]&lt;90,"Short",Table1[[#This Row],[Duration]]&lt;180,"Medium",Table1[[#This Row],[Duration]]&lt;=240,"Long",TRUE,"Seasons")</f>
        <v>Short</v>
      </c>
      <c r="P2055" s="3" t="s">
        <v>46</v>
      </c>
    </row>
    <row r="2056" spans="1:16" ht="28">
      <c r="A2056" s="2" t="s">
        <v>9109</v>
      </c>
      <c r="B2056" s="2" t="s">
        <v>0</v>
      </c>
      <c r="C2056" s="3" t="s">
        <v>9110</v>
      </c>
      <c r="D2056" s="3" t="s">
        <v>9111</v>
      </c>
      <c r="E2056" s="3" t="s">
        <v>9111</v>
      </c>
      <c r="F2056" s="3" t="s">
        <v>1001</v>
      </c>
      <c r="G2056" s="7" t="s">
        <v>9112</v>
      </c>
      <c r="H2056" s="4">
        <v>2021</v>
      </c>
      <c r="I2056" s="2">
        <v>2018</v>
      </c>
      <c r="J2056" s="2">
        <f ca="1">YEAR(TODAY())-Table1[[#This Row],[Release_year]]</f>
        <v>8</v>
      </c>
      <c r="K2056" s="2" t="s">
        <v>29</v>
      </c>
      <c r="L2056" s="2" t="str">
        <f>_xlfn.XLOOKUP(Table1[[#This Row],[Rating]],Ratings!A$2:A$15,Ratings!B$2:B$15)</f>
        <v>Teen</v>
      </c>
      <c r="M2056" s="2" t="str">
        <f>_xlfn.XLOOKUP(Table1[[#This Row],[Rating Category]],Recommendation!A$2:A$6,Recommendation!B$2:B$6)</f>
        <v>Guidance</v>
      </c>
      <c r="N2056" s="2">
        <v>88</v>
      </c>
      <c r="O2056" s="2" t="str" cm="1">
        <f t="array" ref="O2056">_xlfn.IFS(Table1[[#This Row],[Duration]]&lt;90,"Short",Table1[[#This Row],[Duration]]&lt;180,"Medium",Table1[[#This Row],[Duration]]&lt;=240,"Long",TRUE,"Seasons")</f>
        <v>Short</v>
      </c>
      <c r="P2056" s="3" t="s">
        <v>3</v>
      </c>
    </row>
    <row r="2057" spans="1:16" ht="70">
      <c r="A2057" s="2" t="s">
        <v>9113</v>
      </c>
      <c r="B2057" s="2" t="s">
        <v>0</v>
      </c>
      <c r="C2057" s="3" t="s">
        <v>9114</v>
      </c>
      <c r="D2057" s="3" t="s">
        <v>9115</v>
      </c>
      <c r="E2057" s="3" t="s">
        <v>9116</v>
      </c>
      <c r="F2057" s="3" t="s">
        <v>9117</v>
      </c>
      <c r="G2057" s="7" t="s">
        <v>9118</v>
      </c>
      <c r="H2057" s="4">
        <v>2021</v>
      </c>
      <c r="I2057" s="2">
        <v>2018</v>
      </c>
      <c r="J2057" s="2">
        <f ca="1">YEAR(TODAY())-Table1[[#This Row],[Release_year]]</f>
        <v>8</v>
      </c>
      <c r="K2057" s="2" t="s">
        <v>7</v>
      </c>
      <c r="L2057" s="2" t="str">
        <f>_xlfn.XLOOKUP(Table1[[#This Row],[Rating]],Ratings!A$2:A$15,Ratings!B$2:B$15)</f>
        <v>Adult</v>
      </c>
      <c r="M2057" s="2" t="str">
        <f>_xlfn.XLOOKUP(Table1[[#This Row],[Rating Category]],Recommendation!A$2:A$6,Recommendation!B$2:B$6)</f>
        <v>Restricted</v>
      </c>
      <c r="N2057" s="2">
        <v>100</v>
      </c>
      <c r="O2057" s="2" t="str" cm="1">
        <f t="array" ref="O2057">_xlfn.IFS(Table1[[#This Row],[Duration]]&lt;90,"Short",Table1[[#This Row],[Duration]]&lt;180,"Medium",Table1[[#This Row],[Duration]]&lt;=240,"Long",TRUE,"Seasons")</f>
        <v>Medium</v>
      </c>
      <c r="P2057" s="3" t="s">
        <v>23</v>
      </c>
    </row>
    <row r="2058" spans="1:16" ht="70">
      <c r="A2058" s="2" t="s">
        <v>9119</v>
      </c>
      <c r="B2058" s="2" t="s">
        <v>0</v>
      </c>
      <c r="C2058" s="3" t="s">
        <v>9120</v>
      </c>
      <c r="D2058" s="3" t="s">
        <v>9121</v>
      </c>
      <c r="E2058" s="3" t="s">
        <v>9122</v>
      </c>
      <c r="F2058" s="3" t="s">
        <v>215</v>
      </c>
      <c r="G2058" s="7" t="s">
        <v>9118</v>
      </c>
      <c r="H2058" s="4">
        <v>2021</v>
      </c>
      <c r="I2058" s="2">
        <v>2019</v>
      </c>
      <c r="J2058" s="2">
        <f ca="1">YEAR(TODAY())-Table1[[#This Row],[Release_year]]</f>
        <v>7</v>
      </c>
      <c r="K2058" s="2" t="s">
        <v>7</v>
      </c>
      <c r="L2058" s="2" t="str">
        <f>_xlfn.XLOOKUP(Table1[[#This Row],[Rating]],Ratings!A$2:A$15,Ratings!B$2:B$15)</f>
        <v>Adult</v>
      </c>
      <c r="M2058" s="2" t="str">
        <f>_xlfn.XLOOKUP(Table1[[#This Row],[Rating Category]],Recommendation!A$2:A$6,Recommendation!B$2:B$6)</f>
        <v>Restricted</v>
      </c>
      <c r="N2058" s="2">
        <v>111</v>
      </c>
      <c r="O2058" s="2" t="str" cm="1">
        <f t="array" ref="O2058">_xlfn.IFS(Table1[[#This Row],[Duration]]&lt;90,"Short",Table1[[#This Row],[Duration]]&lt;180,"Medium",Table1[[#This Row],[Duration]]&lt;=240,"Long",TRUE,"Seasons")</f>
        <v>Medium</v>
      </c>
      <c r="P2058" s="3" t="s">
        <v>23</v>
      </c>
    </row>
    <row r="2059" spans="1:16" ht="42">
      <c r="A2059" s="2" t="s">
        <v>9123</v>
      </c>
      <c r="B2059" s="2" t="s">
        <v>0</v>
      </c>
      <c r="C2059" s="3" t="s">
        <v>9124</v>
      </c>
      <c r="D2059" s="3" t="s">
        <v>9125</v>
      </c>
      <c r="E2059" s="3" t="s">
        <v>9126</v>
      </c>
      <c r="F2059" s="3" t="s">
        <v>5315</v>
      </c>
      <c r="G2059" s="7" t="s">
        <v>9118</v>
      </c>
      <c r="H2059" s="4">
        <v>2021</v>
      </c>
      <c r="I2059" s="2">
        <v>2011</v>
      </c>
      <c r="J2059" s="2">
        <f ca="1">YEAR(TODAY())-Table1[[#This Row],[Release_year]]</f>
        <v>15</v>
      </c>
      <c r="K2059" s="2" t="s">
        <v>29</v>
      </c>
      <c r="L2059" s="2" t="str">
        <f>_xlfn.XLOOKUP(Table1[[#This Row],[Rating]],Ratings!A$2:A$15,Ratings!B$2:B$15)</f>
        <v>Teen</v>
      </c>
      <c r="M2059" s="2" t="str">
        <f>_xlfn.XLOOKUP(Table1[[#This Row],[Rating Category]],Recommendation!A$2:A$6,Recommendation!B$2:B$6)</f>
        <v>Guidance</v>
      </c>
      <c r="N2059" s="2">
        <v>128</v>
      </c>
      <c r="O2059" s="2" t="str" cm="1">
        <f t="array" ref="O2059">_xlfn.IFS(Table1[[#This Row],[Duration]]&lt;90,"Short",Table1[[#This Row],[Duration]]&lt;180,"Medium",Table1[[#This Row],[Duration]]&lt;=240,"Long",TRUE,"Seasons")</f>
        <v>Medium</v>
      </c>
      <c r="P2059" s="3" t="s">
        <v>203</v>
      </c>
    </row>
    <row r="2060" spans="1:16" ht="42">
      <c r="A2060" s="2" t="s">
        <v>9128</v>
      </c>
      <c r="B2060" s="2" t="s">
        <v>0</v>
      </c>
      <c r="C2060" s="3" t="s">
        <v>9129</v>
      </c>
      <c r="D2060" s="3" t="s">
        <v>9130</v>
      </c>
      <c r="E2060" s="3" t="s">
        <v>9131</v>
      </c>
      <c r="F2060" s="3" t="s">
        <v>248</v>
      </c>
      <c r="G2060" s="7" t="s">
        <v>9127</v>
      </c>
      <c r="H2060" s="4">
        <v>2021</v>
      </c>
      <c r="I2060" s="2">
        <v>2018</v>
      </c>
      <c r="J2060" s="2">
        <f ca="1">YEAR(TODAY())-Table1[[#This Row],[Release_year]]</f>
        <v>8</v>
      </c>
      <c r="K2060" s="2" t="s">
        <v>7</v>
      </c>
      <c r="L2060" s="2" t="str">
        <f>_xlfn.XLOOKUP(Table1[[#This Row],[Rating]],Ratings!A$2:A$15,Ratings!B$2:B$15)</f>
        <v>Adult</v>
      </c>
      <c r="M2060" s="2" t="str">
        <f>_xlfn.XLOOKUP(Table1[[#This Row],[Rating Category]],Recommendation!A$2:A$6,Recommendation!B$2:B$6)</f>
        <v>Restricted</v>
      </c>
      <c r="N2060" s="2">
        <v>98</v>
      </c>
      <c r="O2060" s="2" t="str" cm="1">
        <f t="array" ref="O2060">_xlfn.IFS(Table1[[#This Row],[Duration]]&lt;90,"Short",Table1[[#This Row],[Duration]]&lt;180,"Medium",Table1[[#This Row],[Duration]]&lt;=240,"Long",TRUE,"Seasons")</f>
        <v>Medium</v>
      </c>
      <c r="P2060" s="3" t="s">
        <v>192</v>
      </c>
    </row>
    <row r="2061" spans="1:16" ht="42">
      <c r="A2061" s="2" t="s">
        <v>9132</v>
      </c>
      <c r="B2061" s="2" t="s">
        <v>0</v>
      </c>
      <c r="C2061" s="3" t="s">
        <v>9133</v>
      </c>
      <c r="D2061" s="3" t="s">
        <v>2858</v>
      </c>
      <c r="E2061" s="3" t="s">
        <v>9134</v>
      </c>
      <c r="F2061" s="3" t="s">
        <v>1</v>
      </c>
      <c r="G2061" s="7" t="s">
        <v>9127</v>
      </c>
      <c r="H2061" s="4">
        <v>2021</v>
      </c>
      <c r="I2061" s="2">
        <v>2019</v>
      </c>
      <c r="J2061" s="2">
        <f ca="1">YEAR(TODAY())-Table1[[#This Row],[Release_year]]</f>
        <v>7</v>
      </c>
      <c r="K2061" s="2" t="s">
        <v>124</v>
      </c>
      <c r="L2061" s="2" t="str">
        <f>_xlfn.XLOOKUP(Table1[[#This Row],[Rating]],Ratings!A$2:A$15,Ratings!B$2:B$15)</f>
        <v>Adult</v>
      </c>
      <c r="M2061" s="2" t="str">
        <f>_xlfn.XLOOKUP(Table1[[#This Row],[Rating Category]],Recommendation!A$2:A$6,Recommendation!B$2:B$6)</f>
        <v>Restricted</v>
      </c>
      <c r="N2061" s="2">
        <v>104</v>
      </c>
      <c r="O2061" s="2" t="str" cm="1">
        <f t="array" ref="O2061">_xlfn.IFS(Table1[[#This Row],[Duration]]&lt;90,"Short",Table1[[#This Row],[Duration]]&lt;180,"Medium",Table1[[#This Row],[Duration]]&lt;=240,"Long",TRUE,"Seasons")</f>
        <v>Medium</v>
      </c>
      <c r="P2061" s="3" t="s">
        <v>72</v>
      </c>
    </row>
    <row r="2062" spans="1:16" ht="70">
      <c r="A2062" s="2" t="s">
        <v>9135</v>
      </c>
      <c r="B2062" s="2" t="s">
        <v>0</v>
      </c>
      <c r="C2062" s="3" t="s">
        <v>9136</v>
      </c>
      <c r="D2062" s="3" t="s">
        <v>9137</v>
      </c>
      <c r="E2062" s="3" t="s">
        <v>9138</v>
      </c>
      <c r="F2062" s="3" t="s">
        <v>781</v>
      </c>
      <c r="G2062" s="7" t="s">
        <v>9139</v>
      </c>
      <c r="H2062" s="4">
        <v>2021</v>
      </c>
      <c r="I2062" s="2">
        <v>2018</v>
      </c>
      <c r="J2062" s="2">
        <f ca="1">YEAR(TODAY())-Table1[[#This Row],[Release_year]]</f>
        <v>8</v>
      </c>
      <c r="K2062" s="2" t="s">
        <v>7</v>
      </c>
      <c r="L2062" s="2" t="str">
        <f>_xlfn.XLOOKUP(Table1[[#This Row],[Rating]],Ratings!A$2:A$15,Ratings!B$2:B$15)</f>
        <v>Adult</v>
      </c>
      <c r="M2062" s="2" t="str">
        <f>_xlfn.XLOOKUP(Table1[[#This Row],[Rating Category]],Recommendation!A$2:A$6,Recommendation!B$2:B$6)</f>
        <v>Restricted</v>
      </c>
      <c r="N2062" s="2">
        <v>126</v>
      </c>
      <c r="O2062" s="2" t="str" cm="1">
        <f t="array" ref="O2062">_xlfn.IFS(Table1[[#This Row],[Duration]]&lt;90,"Short",Table1[[#This Row],[Duration]]&lt;180,"Medium",Table1[[#This Row],[Duration]]&lt;=240,"Long",TRUE,"Seasons")</f>
        <v>Medium</v>
      </c>
      <c r="P2062" s="3" t="s">
        <v>90</v>
      </c>
    </row>
    <row r="2063" spans="1:16" ht="56">
      <c r="A2063" s="2" t="s">
        <v>9141</v>
      </c>
      <c r="B2063" s="2" t="s">
        <v>0</v>
      </c>
      <c r="C2063" s="3" t="s">
        <v>9142</v>
      </c>
      <c r="D2063" s="3" t="s">
        <v>9143</v>
      </c>
      <c r="E2063" s="3" t="s">
        <v>9144</v>
      </c>
      <c r="F2063" s="3" t="s">
        <v>1420</v>
      </c>
      <c r="G2063" s="7" t="s">
        <v>9140</v>
      </c>
      <c r="H2063" s="4">
        <v>2021</v>
      </c>
      <c r="I2063" s="2">
        <v>2019</v>
      </c>
      <c r="J2063" s="2">
        <f ca="1">YEAR(TODAY())-Table1[[#This Row],[Release_year]]</f>
        <v>7</v>
      </c>
      <c r="K2063" s="2" t="s">
        <v>7</v>
      </c>
      <c r="L2063" s="2" t="str">
        <f>_xlfn.XLOOKUP(Table1[[#This Row],[Rating]],Ratings!A$2:A$15,Ratings!B$2:B$15)</f>
        <v>Adult</v>
      </c>
      <c r="M2063" s="2" t="str">
        <f>_xlfn.XLOOKUP(Table1[[#This Row],[Rating Category]],Recommendation!A$2:A$6,Recommendation!B$2:B$6)</f>
        <v>Restricted</v>
      </c>
      <c r="N2063" s="2">
        <v>125</v>
      </c>
      <c r="O2063" s="2" t="str" cm="1">
        <f t="array" ref="O2063">_xlfn.IFS(Table1[[#This Row],[Duration]]&lt;90,"Short",Table1[[#This Row],[Duration]]&lt;180,"Medium",Table1[[#This Row],[Duration]]&lt;=240,"Long",TRUE,"Seasons")</f>
        <v>Medium</v>
      </c>
      <c r="P2063" s="3" t="s">
        <v>6218</v>
      </c>
    </row>
    <row r="2064" spans="1:16" ht="70">
      <c r="A2064" s="2" t="s">
        <v>9146</v>
      </c>
      <c r="B2064" s="2" t="s">
        <v>4</v>
      </c>
      <c r="C2064" s="3" t="s">
        <v>9147</v>
      </c>
      <c r="D2064" s="3" t="s">
        <v>9148</v>
      </c>
      <c r="E2064" s="3" t="s">
        <v>9149</v>
      </c>
      <c r="F2064" s="3" t="s">
        <v>50</v>
      </c>
      <c r="G2064" s="7" t="s">
        <v>9145</v>
      </c>
      <c r="H2064" s="4">
        <v>2021</v>
      </c>
      <c r="I2064" s="2">
        <v>2019</v>
      </c>
      <c r="J2064" s="2">
        <f ca="1">YEAR(TODAY())-Table1[[#This Row],[Release_year]]</f>
        <v>7</v>
      </c>
      <c r="K2064" s="2" t="s">
        <v>7</v>
      </c>
      <c r="L2064" s="2" t="str">
        <f>_xlfn.XLOOKUP(Table1[[#This Row],[Rating]],Ratings!A$2:A$15,Ratings!B$2:B$15)</f>
        <v>Adult</v>
      </c>
      <c r="M2064" s="2" t="str">
        <f>_xlfn.XLOOKUP(Table1[[#This Row],[Rating Category]],Recommendation!A$2:A$6,Recommendation!B$2:B$6)</f>
        <v>Restricted</v>
      </c>
      <c r="N2064" s="2" t="s">
        <v>11</v>
      </c>
      <c r="O2064" s="2" t="str" cm="1">
        <f t="array" ref="O2064">_xlfn.IFS(Table1[[#This Row],[Duration]]&lt;90,"Short",Table1[[#This Row],[Duration]]&lt;180,"Medium",Table1[[#This Row],[Duration]]&lt;=240,"Long",TRUE,"Seasons")</f>
        <v>Seasons</v>
      </c>
      <c r="P2064" s="3" t="s">
        <v>249</v>
      </c>
    </row>
    <row r="2065" spans="1:16" ht="70">
      <c r="A2065" s="2" t="s">
        <v>9150</v>
      </c>
      <c r="B2065" s="2" t="s">
        <v>0</v>
      </c>
      <c r="C2065" s="3" t="s">
        <v>9151</v>
      </c>
      <c r="D2065" s="3" t="s">
        <v>9152</v>
      </c>
      <c r="E2065" s="3" t="s">
        <v>9153</v>
      </c>
      <c r="F2065" s="3" t="s">
        <v>248</v>
      </c>
      <c r="G2065" s="7" t="s">
        <v>9145</v>
      </c>
      <c r="H2065" s="4">
        <v>2021</v>
      </c>
      <c r="I2065" s="2">
        <v>2019</v>
      </c>
      <c r="J2065" s="2">
        <f ca="1">YEAR(TODAY())-Table1[[#This Row],[Release_year]]</f>
        <v>7</v>
      </c>
      <c r="K2065" s="2" t="s">
        <v>7</v>
      </c>
      <c r="L2065" s="2" t="str">
        <f>_xlfn.XLOOKUP(Table1[[#This Row],[Rating]],Ratings!A$2:A$15,Ratings!B$2:B$15)</f>
        <v>Adult</v>
      </c>
      <c r="M2065" s="2" t="str">
        <f>_xlfn.XLOOKUP(Table1[[#This Row],[Rating Category]],Recommendation!A$2:A$6,Recommendation!B$2:B$6)</f>
        <v>Restricted</v>
      </c>
      <c r="N2065" s="2">
        <v>79</v>
      </c>
      <c r="O2065" s="2" t="str" cm="1">
        <f t="array" ref="O2065">_xlfn.IFS(Table1[[#This Row],[Duration]]&lt;90,"Short",Table1[[#This Row],[Duration]]&lt;180,"Medium",Table1[[#This Row],[Duration]]&lt;=240,"Long",TRUE,"Seasons")</f>
        <v>Short</v>
      </c>
      <c r="P2065" s="3" t="s">
        <v>63</v>
      </c>
    </row>
    <row r="2066" spans="1:16" ht="56">
      <c r="A2066" s="2" t="s">
        <v>9154</v>
      </c>
      <c r="B2066" s="2" t="s">
        <v>0</v>
      </c>
      <c r="C2066" s="3" t="s">
        <v>9155</v>
      </c>
      <c r="D2066" s="3" t="s">
        <v>3065</v>
      </c>
      <c r="E2066" s="3" t="s">
        <v>9156</v>
      </c>
      <c r="F2066" s="3" t="s">
        <v>1</v>
      </c>
      <c r="G2066" s="7" t="s">
        <v>9145</v>
      </c>
      <c r="H2066" s="4">
        <v>2021</v>
      </c>
      <c r="I2066" s="2">
        <v>2019</v>
      </c>
      <c r="J2066" s="2">
        <f ca="1">YEAR(TODAY())-Table1[[#This Row],[Release_year]]</f>
        <v>7</v>
      </c>
      <c r="K2066" s="2" t="s">
        <v>124</v>
      </c>
      <c r="L2066" s="2" t="str">
        <f>_xlfn.XLOOKUP(Table1[[#This Row],[Rating]],Ratings!A$2:A$15,Ratings!B$2:B$15)</f>
        <v>Adult</v>
      </c>
      <c r="M2066" s="2" t="str">
        <f>_xlfn.XLOOKUP(Table1[[#This Row],[Rating Category]],Recommendation!A$2:A$6,Recommendation!B$2:B$6)</f>
        <v>Restricted</v>
      </c>
      <c r="N2066" s="2">
        <v>110</v>
      </c>
      <c r="O2066" s="2" t="str" cm="1">
        <f t="array" ref="O2066">_xlfn.IFS(Table1[[#This Row],[Duration]]&lt;90,"Short",Table1[[#This Row],[Duration]]&lt;180,"Medium",Table1[[#This Row],[Duration]]&lt;=240,"Long",TRUE,"Seasons")</f>
        <v>Medium</v>
      </c>
      <c r="P2066" s="3" t="s">
        <v>517</v>
      </c>
    </row>
    <row r="2067" spans="1:16" ht="42">
      <c r="A2067" s="2" t="s">
        <v>9157</v>
      </c>
      <c r="B2067" s="2" t="s">
        <v>0</v>
      </c>
      <c r="C2067" s="3" t="s">
        <v>9158</v>
      </c>
      <c r="D2067" s="3" t="s">
        <v>9159</v>
      </c>
      <c r="E2067" s="3" t="s">
        <v>9160</v>
      </c>
      <c r="F2067" s="3" t="s">
        <v>235</v>
      </c>
      <c r="G2067" s="7" t="s">
        <v>9145</v>
      </c>
      <c r="H2067" s="4">
        <v>2021</v>
      </c>
      <c r="I2067" s="2">
        <v>2018</v>
      </c>
      <c r="J2067" s="2">
        <f ca="1">YEAR(TODAY())-Table1[[#This Row],[Release_year]]</f>
        <v>8</v>
      </c>
      <c r="K2067" s="2" t="s">
        <v>7</v>
      </c>
      <c r="L2067" s="2" t="str">
        <f>_xlfn.XLOOKUP(Table1[[#This Row],[Rating]],Ratings!A$2:A$15,Ratings!B$2:B$15)</f>
        <v>Adult</v>
      </c>
      <c r="M2067" s="2" t="str">
        <f>_xlfn.XLOOKUP(Table1[[#This Row],[Rating Category]],Recommendation!A$2:A$6,Recommendation!B$2:B$6)</f>
        <v>Restricted</v>
      </c>
      <c r="N2067" s="2">
        <v>128</v>
      </c>
      <c r="O2067" s="2" t="str" cm="1">
        <f t="array" ref="O2067">_xlfn.IFS(Table1[[#This Row],[Duration]]&lt;90,"Short",Table1[[#This Row],[Duration]]&lt;180,"Medium",Table1[[#This Row],[Duration]]&lt;=240,"Long",TRUE,"Seasons")</f>
        <v>Medium</v>
      </c>
      <c r="P2067" s="3" t="s">
        <v>89</v>
      </c>
    </row>
    <row r="2068" spans="1:16" ht="56">
      <c r="A2068" s="2" t="s">
        <v>9161</v>
      </c>
      <c r="B2068" s="2" t="s">
        <v>0</v>
      </c>
      <c r="C2068" s="3" t="s">
        <v>9162</v>
      </c>
      <c r="D2068" s="3" t="s">
        <v>9163</v>
      </c>
      <c r="E2068" s="3" t="s">
        <v>9164</v>
      </c>
      <c r="F2068" s="3" t="s">
        <v>1</v>
      </c>
      <c r="G2068" s="7" t="s">
        <v>9145</v>
      </c>
      <c r="H2068" s="4">
        <v>2021</v>
      </c>
      <c r="I2068" s="2">
        <v>2019</v>
      </c>
      <c r="J2068" s="2">
        <f ca="1">YEAR(TODAY())-Table1[[#This Row],[Release_year]]</f>
        <v>7</v>
      </c>
      <c r="K2068" s="2" t="s">
        <v>29</v>
      </c>
      <c r="L2068" s="2" t="str">
        <f>_xlfn.XLOOKUP(Table1[[#This Row],[Rating]],Ratings!A$2:A$15,Ratings!B$2:B$15)</f>
        <v>Teen</v>
      </c>
      <c r="M2068" s="2" t="str">
        <f>_xlfn.XLOOKUP(Table1[[#This Row],[Rating Category]],Recommendation!A$2:A$6,Recommendation!B$2:B$6)</f>
        <v>Guidance</v>
      </c>
      <c r="N2068" s="2">
        <v>110</v>
      </c>
      <c r="O2068" s="2" t="str" cm="1">
        <f t="array" ref="O2068">_xlfn.IFS(Table1[[#This Row],[Duration]]&lt;90,"Short",Table1[[#This Row],[Duration]]&lt;180,"Medium",Table1[[#This Row],[Duration]]&lt;=240,"Long",TRUE,"Seasons")</f>
        <v>Medium</v>
      </c>
      <c r="P2068" s="3" t="s">
        <v>254</v>
      </c>
    </row>
    <row r="2069" spans="1:16" ht="42">
      <c r="A2069" s="2" t="s">
        <v>9165</v>
      </c>
      <c r="B2069" s="2" t="s">
        <v>0</v>
      </c>
      <c r="C2069" s="3" t="s">
        <v>9166</v>
      </c>
      <c r="D2069" s="3" t="s">
        <v>9167</v>
      </c>
      <c r="E2069" s="3" t="s">
        <v>9168</v>
      </c>
      <c r="F2069" s="3" t="s">
        <v>13</v>
      </c>
      <c r="G2069" s="7" t="s">
        <v>9169</v>
      </c>
      <c r="H2069" s="4">
        <v>2021</v>
      </c>
      <c r="I2069" s="2">
        <v>2018</v>
      </c>
      <c r="J2069" s="2">
        <f ca="1">YEAR(TODAY())-Table1[[#This Row],[Release_year]]</f>
        <v>8</v>
      </c>
      <c r="K2069" s="2" t="s">
        <v>45</v>
      </c>
      <c r="L2069" s="2" t="str">
        <f>_xlfn.XLOOKUP(Table1[[#This Row],[Rating]],Ratings!A$2:A$15,Ratings!B$2:B$15)</f>
        <v>Family</v>
      </c>
      <c r="M2069" s="2" t="str">
        <f>_xlfn.XLOOKUP(Table1[[#This Row],[Rating Category]],Recommendation!A$2:A$6,Recommendation!B$2:B$6)</f>
        <v>Guidance</v>
      </c>
      <c r="N2069" s="2">
        <v>116</v>
      </c>
      <c r="O2069" s="2" t="str" cm="1">
        <f t="array" ref="O2069">_xlfn.IFS(Table1[[#This Row],[Duration]]&lt;90,"Short",Table1[[#This Row],[Duration]]&lt;180,"Medium",Table1[[#This Row],[Duration]]&lt;=240,"Long",TRUE,"Seasons")</f>
        <v>Medium</v>
      </c>
      <c r="P2069" s="3" t="s">
        <v>192</v>
      </c>
    </row>
    <row r="2070" spans="1:16" ht="56">
      <c r="A2070" s="2" t="s">
        <v>9170</v>
      </c>
      <c r="B2070" s="2" t="s">
        <v>0</v>
      </c>
      <c r="C2070" s="3" t="s">
        <v>9171</v>
      </c>
      <c r="D2070" s="3" t="s">
        <v>129</v>
      </c>
      <c r="E2070" s="3" t="s">
        <v>9172</v>
      </c>
      <c r="F2070" s="3" t="s">
        <v>1</v>
      </c>
      <c r="G2070" s="7" t="s">
        <v>9169</v>
      </c>
      <c r="H2070" s="4">
        <v>2021</v>
      </c>
      <c r="I2070" s="2">
        <v>2013</v>
      </c>
      <c r="J2070" s="2">
        <f ca="1">YEAR(TODAY())-Table1[[#This Row],[Release_year]]</f>
        <v>13</v>
      </c>
      <c r="K2070" s="2" t="s">
        <v>124</v>
      </c>
      <c r="L2070" s="2" t="str">
        <f>_xlfn.XLOOKUP(Table1[[#This Row],[Rating]],Ratings!A$2:A$15,Ratings!B$2:B$15)</f>
        <v>Adult</v>
      </c>
      <c r="M2070" s="2" t="str">
        <f>_xlfn.XLOOKUP(Table1[[#This Row],[Rating Category]],Recommendation!A$2:A$6,Recommendation!B$2:B$6)</f>
        <v>Restricted</v>
      </c>
      <c r="N2070" s="2">
        <v>119</v>
      </c>
      <c r="O2070" s="2" t="str" cm="1">
        <f t="array" ref="O2070">_xlfn.IFS(Table1[[#This Row],[Duration]]&lt;90,"Short",Table1[[#This Row],[Duration]]&lt;180,"Medium",Table1[[#This Row],[Duration]]&lt;=240,"Long",TRUE,"Seasons")</f>
        <v>Medium</v>
      </c>
      <c r="P2070" s="3" t="s">
        <v>125</v>
      </c>
    </row>
    <row r="2071" spans="1:16" ht="28">
      <c r="A2071" s="2" t="s">
        <v>9174</v>
      </c>
      <c r="B2071" s="2" t="s">
        <v>0</v>
      </c>
      <c r="C2071" s="3" t="s">
        <v>9175</v>
      </c>
      <c r="D2071" s="3" t="s">
        <v>9176</v>
      </c>
      <c r="E2071" s="3" t="s">
        <v>9177</v>
      </c>
      <c r="F2071" s="3" t="s">
        <v>28</v>
      </c>
      <c r="G2071" s="7" t="s">
        <v>9173</v>
      </c>
      <c r="H2071" s="4">
        <v>2021</v>
      </c>
      <c r="I2071" s="2">
        <v>2018</v>
      </c>
      <c r="J2071" s="2">
        <f ca="1">YEAR(TODAY())-Table1[[#This Row],[Release_year]]</f>
        <v>8</v>
      </c>
      <c r="K2071" s="2" t="s">
        <v>7</v>
      </c>
      <c r="L2071" s="2" t="str">
        <f>_xlfn.XLOOKUP(Table1[[#This Row],[Rating]],Ratings!A$2:A$15,Ratings!B$2:B$15)</f>
        <v>Adult</v>
      </c>
      <c r="M2071" s="2" t="str">
        <f>_xlfn.XLOOKUP(Table1[[#This Row],[Rating Category]],Recommendation!A$2:A$6,Recommendation!B$2:B$6)</f>
        <v>Restricted</v>
      </c>
      <c r="N2071" s="2">
        <v>90</v>
      </c>
      <c r="O2071" s="2" t="str" cm="1">
        <f t="array" ref="O2071">_xlfn.IFS(Table1[[#This Row],[Duration]]&lt;90,"Short",Table1[[#This Row],[Duration]]&lt;180,"Medium",Table1[[#This Row],[Duration]]&lt;=240,"Long",TRUE,"Seasons")</f>
        <v>Medium</v>
      </c>
      <c r="P2071" s="3" t="s">
        <v>231</v>
      </c>
    </row>
    <row r="2072" spans="1:16" ht="14">
      <c r="A2072" s="2" t="s">
        <v>9178</v>
      </c>
      <c r="B2072" s="2" t="s">
        <v>0</v>
      </c>
      <c r="C2072" s="3" t="s">
        <v>9179</v>
      </c>
      <c r="D2072" s="3" t="s">
        <v>9180</v>
      </c>
      <c r="E2072" s="3" t="s">
        <v>9181</v>
      </c>
      <c r="F2072" s="3" t="s">
        <v>1</v>
      </c>
      <c r="G2072" s="7" t="s">
        <v>9173</v>
      </c>
      <c r="H2072" s="4">
        <v>2021</v>
      </c>
      <c r="I2072" s="2">
        <v>2019</v>
      </c>
      <c r="J2072" s="2">
        <f ca="1">YEAR(TODAY())-Table1[[#This Row],[Release_year]]</f>
        <v>7</v>
      </c>
      <c r="K2072" s="2" t="s">
        <v>16</v>
      </c>
      <c r="L2072" s="2" t="str">
        <f>_xlfn.XLOOKUP(Table1[[#This Row],[Rating]],Ratings!A$2:A$15,Ratings!B$2:B$15)</f>
        <v>Family</v>
      </c>
      <c r="M2072" s="2" t="str">
        <f>_xlfn.XLOOKUP(Table1[[#This Row],[Rating Category]],Recommendation!A$2:A$6,Recommendation!B$2:B$6)</f>
        <v>Guidance</v>
      </c>
      <c r="N2072" s="2">
        <v>88</v>
      </c>
      <c r="O2072" s="2" t="str" cm="1">
        <f t="array" ref="O2072">_xlfn.IFS(Table1[[#This Row],[Duration]]&lt;90,"Short",Table1[[#This Row],[Duration]]&lt;180,"Medium",Table1[[#This Row],[Duration]]&lt;=240,"Long",TRUE,"Seasons")</f>
        <v>Short</v>
      </c>
      <c r="P2072" s="3" t="s">
        <v>3</v>
      </c>
    </row>
    <row r="2073" spans="1:16" ht="42">
      <c r="A2073" s="2" t="s">
        <v>9182</v>
      </c>
      <c r="B2073" s="2" t="s">
        <v>0</v>
      </c>
      <c r="C2073" s="3" t="s">
        <v>9183</v>
      </c>
      <c r="D2073" s="3" t="s">
        <v>9184</v>
      </c>
      <c r="E2073" s="3" t="s">
        <v>9185</v>
      </c>
      <c r="F2073" s="3" t="s">
        <v>1160</v>
      </c>
      <c r="G2073" s="7" t="s">
        <v>9173</v>
      </c>
      <c r="H2073" s="4">
        <v>2021</v>
      </c>
      <c r="I2073" s="2">
        <v>2018</v>
      </c>
      <c r="J2073" s="2">
        <f ca="1">YEAR(TODAY())-Table1[[#This Row],[Release_year]]</f>
        <v>8</v>
      </c>
      <c r="K2073" s="2" t="s">
        <v>7</v>
      </c>
      <c r="L2073" s="2" t="str">
        <f>_xlfn.XLOOKUP(Table1[[#This Row],[Rating]],Ratings!A$2:A$15,Ratings!B$2:B$15)</f>
        <v>Adult</v>
      </c>
      <c r="M2073" s="2" t="str">
        <f>_xlfn.XLOOKUP(Table1[[#This Row],[Rating Category]],Recommendation!A$2:A$6,Recommendation!B$2:B$6)</f>
        <v>Restricted</v>
      </c>
      <c r="N2073" s="2">
        <v>104</v>
      </c>
      <c r="O2073" s="2" t="str" cm="1">
        <f t="array" ref="O2073">_xlfn.IFS(Table1[[#This Row],[Duration]]&lt;90,"Short",Table1[[#This Row],[Duration]]&lt;180,"Medium",Table1[[#This Row],[Duration]]&lt;=240,"Long",TRUE,"Seasons")</f>
        <v>Medium</v>
      </c>
      <c r="P2073" s="3" t="s">
        <v>583</v>
      </c>
    </row>
    <row r="2074" spans="1:16" ht="42">
      <c r="A2074" s="2" t="s">
        <v>9186</v>
      </c>
      <c r="B2074" s="2" t="s">
        <v>0</v>
      </c>
      <c r="C2074" s="3" t="s">
        <v>9187</v>
      </c>
      <c r="D2074" s="3" t="s">
        <v>9188</v>
      </c>
      <c r="E2074" s="3" t="s">
        <v>9189</v>
      </c>
      <c r="F2074" s="3" t="s">
        <v>13</v>
      </c>
      <c r="G2074" s="7" t="s">
        <v>9173</v>
      </c>
      <c r="H2074" s="4">
        <v>2021</v>
      </c>
      <c r="I2074" s="2">
        <v>2019</v>
      </c>
      <c r="J2074" s="2">
        <f ca="1">YEAR(TODAY())-Table1[[#This Row],[Release_year]]</f>
        <v>7</v>
      </c>
      <c r="K2074" s="2" t="s">
        <v>29</v>
      </c>
      <c r="L2074" s="2" t="str">
        <f>_xlfn.XLOOKUP(Table1[[#This Row],[Rating]],Ratings!A$2:A$15,Ratings!B$2:B$15)</f>
        <v>Teen</v>
      </c>
      <c r="M2074" s="2" t="str">
        <f>_xlfn.XLOOKUP(Table1[[#This Row],[Rating Category]],Recommendation!A$2:A$6,Recommendation!B$2:B$6)</f>
        <v>Guidance</v>
      </c>
      <c r="N2074" s="2">
        <v>140</v>
      </c>
      <c r="O2074" s="2" t="str" cm="1">
        <f t="array" ref="O2074">_xlfn.IFS(Table1[[#This Row],[Duration]]&lt;90,"Short",Table1[[#This Row],[Duration]]&lt;180,"Medium",Table1[[#This Row],[Duration]]&lt;=240,"Long",TRUE,"Seasons")</f>
        <v>Medium</v>
      </c>
      <c r="P2074" s="3" t="s">
        <v>192</v>
      </c>
    </row>
    <row r="2075" spans="1:16" ht="42">
      <c r="A2075" s="2" t="s">
        <v>9190</v>
      </c>
      <c r="B2075" s="2" t="s">
        <v>0</v>
      </c>
      <c r="C2075" s="3" t="s">
        <v>9191</v>
      </c>
      <c r="D2075" s="3" t="s">
        <v>9192</v>
      </c>
      <c r="E2075" s="3" t="s">
        <v>9193</v>
      </c>
      <c r="F2075" s="3" t="s">
        <v>413</v>
      </c>
      <c r="G2075" s="7" t="s">
        <v>9194</v>
      </c>
      <c r="H2075" s="4">
        <v>2021</v>
      </c>
      <c r="I2075" s="2">
        <v>2019</v>
      </c>
      <c r="J2075" s="2">
        <f ca="1">YEAR(TODAY())-Table1[[#This Row],[Release_year]]</f>
        <v>7</v>
      </c>
      <c r="K2075" s="2" t="s">
        <v>7</v>
      </c>
      <c r="L2075" s="2" t="str">
        <f>_xlfn.XLOOKUP(Table1[[#This Row],[Rating]],Ratings!A$2:A$15,Ratings!B$2:B$15)</f>
        <v>Adult</v>
      </c>
      <c r="M2075" s="2" t="str">
        <f>_xlfn.XLOOKUP(Table1[[#This Row],[Rating Category]],Recommendation!A$2:A$6,Recommendation!B$2:B$6)</f>
        <v>Restricted</v>
      </c>
      <c r="N2075" s="2">
        <v>92</v>
      </c>
      <c r="O2075" s="2" t="str" cm="1">
        <f t="array" ref="O2075">_xlfn.IFS(Table1[[#This Row],[Duration]]&lt;90,"Short",Table1[[#This Row],[Duration]]&lt;180,"Medium",Table1[[#This Row],[Duration]]&lt;=240,"Long",TRUE,"Seasons")</f>
        <v>Medium</v>
      </c>
      <c r="P2075" s="3" t="s">
        <v>56</v>
      </c>
    </row>
    <row r="2076" spans="1:16" ht="28">
      <c r="A2076" s="2" t="s">
        <v>9195</v>
      </c>
      <c r="B2076" s="2" t="s">
        <v>0</v>
      </c>
      <c r="C2076" s="3" t="s">
        <v>9196</v>
      </c>
      <c r="D2076" s="3" t="s">
        <v>6099</v>
      </c>
      <c r="E2076" s="3" t="s">
        <v>9197</v>
      </c>
      <c r="F2076" s="3" t="s">
        <v>1</v>
      </c>
      <c r="G2076" s="7" t="s">
        <v>9194</v>
      </c>
      <c r="H2076" s="4">
        <v>2021</v>
      </c>
      <c r="I2076" s="2">
        <v>2019</v>
      </c>
      <c r="J2076" s="2">
        <f ca="1">YEAR(TODAY())-Table1[[#This Row],[Release_year]]</f>
        <v>7</v>
      </c>
      <c r="K2076" s="2" t="s">
        <v>7</v>
      </c>
      <c r="L2076" s="2" t="str">
        <f>_xlfn.XLOOKUP(Table1[[#This Row],[Rating]],Ratings!A$2:A$15,Ratings!B$2:B$15)</f>
        <v>Adult</v>
      </c>
      <c r="M2076" s="2" t="str">
        <f>_xlfn.XLOOKUP(Table1[[#This Row],[Rating Category]],Recommendation!A$2:A$6,Recommendation!B$2:B$6)</f>
        <v>Restricted</v>
      </c>
      <c r="N2076" s="2">
        <v>64</v>
      </c>
      <c r="O2076" s="2" t="str" cm="1">
        <f t="array" ref="O2076">_xlfn.IFS(Table1[[#This Row],[Duration]]&lt;90,"Short",Table1[[#This Row],[Duration]]&lt;180,"Medium",Table1[[#This Row],[Duration]]&lt;=240,"Long",TRUE,"Seasons")</f>
        <v>Short</v>
      </c>
      <c r="P2076" s="3" t="s">
        <v>683</v>
      </c>
    </row>
    <row r="2077" spans="1:16" ht="70">
      <c r="A2077" s="2" t="s">
        <v>9199</v>
      </c>
      <c r="B2077" s="2" t="s">
        <v>0</v>
      </c>
      <c r="C2077" s="3" t="s">
        <v>9200</v>
      </c>
      <c r="D2077" s="3" t="s">
        <v>9201</v>
      </c>
      <c r="E2077" s="3" t="s">
        <v>9202</v>
      </c>
      <c r="F2077" s="3" t="s">
        <v>13</v>
      </c>
      <c r="G2077" s="7" t="s">
        <v>9198</v>
      </c>
      <c r="H2077" s="4">
        <v>2021</v>
      </c>
      <c r="I2077" s="2">
        <v>2018</v>
      </c>
      <c r="J2077" s="2">
        <f ca="1">YEAR(TODAY())-Table1[[#This Row],[Release_year]]</f>
        <v>8</v>
      </c>
      <c r="K2077" s="2" t="s">
        <v>7</v>
      </c>
      <c r="L2077" s="2" t="str">
        <f>_xlfn.XLOOKUP(Table1[[#This Row],[Rating]],Ratings!A$2:A$15,Ratings!B$2:B$15)</f>
        <v>Adult</v>
      </c>
      <c r="M2077" s="2" t="str">
        <f>_xlfn.XLOOKUP(Table1[[#This Row],[Rating Category]],Recommendation!A$2:A$6,Recommendation!B$2:B$6)</f>
        <v>Restricted</v>
      </c>
      <c r="N2077" s="2">
        <v>119</v>
      </c>
      <c r="O2077" s="2" t="str" cm="1">
        <f t="array" ref="O2077">_xlfn.IFS(Table1[[#This Row],[Duration]]&lt;90,"Short",Table1[[#This Row],[Duration]]&lt;180,"Medium",Table1[[#This Row],[Duration]]&lt;=240,"Long",TRUE,"Seasons")</f>
        <v>Medium</v>
      </c>
      <c r="P2077" s="3" t="s">
        <v>23</v>
      </c>
    </row>
    <row r="2078" spans="1:16" ht="56">
      <c r="A2078" s="2" t="s">
        <v>9204</v>
      </c>
      <c r="B2078" s="2" t="s">
        <v>0</v>
      </c>
      <c r="C2078" s="3" t="s">
        <v>9205</v>
      </c>
      <c r="D2078" s="3" t="s">
        <v>2657</v>
      </c>
      <c r="E2078" s="3" t="s">
        <v>9206</v>
      </c>
      <c r="F2078" s="3" t="s">
        <v>682</v>
      </c>
      <c r="G2078" s="7" t="s">
        <v>9203</v>
      </c>
      <c r="H2078" s="4">
        <v>2021</v>
      </c>
      <c r="I2078" s="2">
        <v>2019</v>
      </c>
      <c r="J2078" s="2">
        <f ca="1">YEAR(TODAY())-Table1[[#This Row],[Release_year]]</f>
        <v>7</v>
      </c>
      <c r="K2078" s="2" t="s">
        <v>7</v>
      </c>
      <c r="L2078" s="2" t="str">
        <f>_xlfn.XLOOKUP(Table1[[#This Row],[Rating]],Ratings!A$2:A$15,Ratings!B$2:B$15)</f>
        <v>Adult</v>
      </c>
      <c r="M2078" s="2" t="str">
        <f>_xlfn.XLOOKUP(Table1[[#This Row],[Rating Category]],Recommendation!A$2:A$6,Recommendation!B$2:B$6)</f>
        <v>Restricted</v>
      </c>
      <c r="N2078" s="2">
        <v>91</v>
      </c>
      <c r="O2078" s="2" t="str" cm="1">
        <f t="array" ref="O2078">_xlfn.IFS(Table1[[#This Row],[Duration]]&lt;90,"Short",Table1[[#This Row],[Duration]]&lt;180,"Medium",Table1[[#This Row],[Duration]]&lt;=240,"Long",TRUE,"Seasons")</f>
        <v>Medium</v>
      </c>
      <c r="P2078" s="3" t="s">
        <v>63</v>
      </c>
    </row>
    <row r="2079" spans="1:16" ht="42">
      <c r="A2079" s="2" t="s">
        <v>9207</v>
      </c>
      <c r="B2079" s="2" t="s">
        <v>0</v>
      </c>
      <c r="C2079" s="3" t="s">
        <v>9208</v>
      </c>
      <c r="D2079" s="3" t="s">
        <v>2003</v>
      </c>
      <c r="E2079" s="3" t="s">
        <v>9209</v>
      </c>
      <c r="F2079" s="3" t="s">
        <v>53</v>
      </c>
      <c r="G2079" s="7" t="s">
        <v>9203</v>
      </c>
      <c r="H2079" s="4">
        <v>2021</v>
      </c>
      <c r="I2079" s="2">
        <v>2019</v>
      </c>
      <c r="J2079" s="2">
        <f ca="1">YEAR(TODAY())-Table1[[#This Row],[Release_year]]</f>
        <v>7</v>
      </c>
      <c r="K2079" s="2" t="s">
        <v>7</v>
      </c>
      <c r="L2079" s="2" t="str">
        <f>_xlfn.XLOOKUP(Table1[[#This Row],[Rating]],Ratings!A$2:A$15,Ratings!B$2:B$15)</f>
        <v>Adult</v>
      </c>
      <c r="M2079" s="2" t="str">
        <f>_xlfn.XLOOKUP(Table1[[#This Row],[Rating Category]],Recommendation!A$2:A$6,Recommendation!B$2:B$6)</f>
        <v>Restricted</v>
      </c>
      <c r="N2079" s="2">
        <v>122</v>
      </c>
      <c r="O2079" s="2" t="str" cm="1">
        <f t="array" ref="O2079">_xlfn.IFS(Table1[[#This Row],[Duration]]&lt;90,"Short",Table1[[#This Row],[Duration]]&lt;180,"Medium",Table1[[#This Row],[Duration]]&lt;=240,"Long",TRUE,"Seasons")</f>
        <v>Medium</v>
      </c>
      <c r="P2079" s="3" t="s">
        <v>192</v>
      </c>
    </row>
    <row r="2080" spans="1:16" ht="42">
      <c r="A2080" s="2" t="s">
        <v>9210</v>
      </c>
      <c r="B2080" s="2" t="s">
        <v>0</v>
      </c>
      <c r="C2080" s="3" t="s">
        <v>9211</v>
      </c>
      <c r="D2080" s="3" t="s">
        <v>9212</v>
      </c>
      <c r="E2080" s="3" t="s">
        <v>9213</v>
      </c>
      <c r="F2080" s="3" t="s">
        <v>13</v>
      </c>
      <c r="G2080" s="7" t="s">
        <v>9203</v>
      </c>
      <c r="H2080" s="4">
        <v>2021</v>
      </c>
      <c r="I2080" s="2">
        <v>2018</v>
      </c>
      <c r="J2080" s="2">
        <f ca="1">YEAR(TODAY())-Table1[[#This Row],[Release_year]]</f>
        <v>8</v>
      </c>
      <c r="K2080" s="2" t="s">
        <v>45</v>
      </c>
      <c r="L2080" s="2" t="str">
        <f>_xlfn.XLOOKUP(Table1[[#This Row],[Rating]],Ratings!A$2:A$15,Ratings!B$2:B$15)</f>
        <v>Family</v>
      </c>
      <c r="M2080" s="2" t="str">
        <f>_xlfn.XLOOKUP(Table1[[#This Row],[Rating Category]],Recommendation!A$2:A$6,Recommendation!B$2:B$6)</f>
        <v>Guidance</v>
      </c>
      <c r="N2080" s="2">
        <v>125</v>
      </c>
      <c r="O2080" s="2" t="str" cm="1">
        <f t="array" ref="O2080">_xlfn.IFS(Table1[[#This Row],[Duration]]&lt;90,"Short",Table1[[#This Row],[Duration]]&lt;180,"Medium",Table1[[#This Row],[Duration]]&lt;=240,"Long",TRUE,"Seasons")</f>
        <v>Medium</v>
      </c>
      <c r="P2080" s="3" t="s">
        <v>192</v>
      </c>
    </row>
    <row r="2081" spans="1:16" ht="56">
      <c r="A2081" s="2" t="s">
        <v>9215</v>
      </c>
      <c r="B2081" s="2" t="s">
        <v>0</v>
      </c>
      <c r="C2081" s="3" t="s">
        <v>9216</v>
      </c>
      <c r="D2081" s="3" t="s">
        <v>9217</v>
      </c>
      <c r="E2081" s="3" t="s">
        <v>9218</v>
      </c>
      <c r="F2081" s="3" t="s">
        <v>1553</v>
      </c>
      <c r="G2081" s="7" t="s">
        <v>9219</v>
      </c>
      <c r="H2081" s="4">
        <v>2021</v>
      </c>
      <c r="I2081" s="2">
        <v>2018</v>
      </c>
      <c r="J2081" s="2">
        <f ca="1">YEAR(TODAY())-Table1[[#This Row],[Release_year]]</f>
        <v>8</v>
      </c>
      <c r="K2081" s="2" t="s">
        <v>7</v>
      </c>
      <c r="L2081" s="2" t="str">
        <f>_xlfn.XLOOKUP(Table1[[#This Row],[Rating]],Ratings!A$2:A$15,Ratings!B$2:B$15)</f>
        <v>Adult</v>
      </c>
      <c r="M2081" s="2" t="str">
        <f>_xlfn.XLOOKUP(Table1[[#This Row],[Rating Category]],Recommendation!A$2:A$6,Recommendation!B$2:B$6)</f>
        <v>Restricted</v>
      </c>
      <c r="N2081" s="2">
        <v>168</v>
      </c>
      <c r="O2081" s="2" t="str" cm="1">
        <f t="array" ref="O2081">_xlfn.IFS(Table1[[#This Row],[Duration]]&lt;90,"Short",Table1[[#This Row],[Duration]]&lt;180,"Medium",Table1[[#This Row],[Duration]]&lt;=240,"Long",TRUE,"Seasons")</f>
        <v>Medium</v>
      </c>
      <c r="P2081" s="3" t="s">
        <v>43</v>
      </c>
    </row>
    <row r="2082" spans="1:16" ht="70">
      <c r="A2082" s="2" t="s">
        <v>9221</v>
      </c>
      <c r="B2082" s="2" t="s">
        <v>0</v>
      </c>
      <c r="C2082" s="3" t="s">
        <v>9222</v>
      </c>
      <c r="D2082" s="3" t="s">
        <v>9223</v>
      </c>
      <c r="E2082" s="3" t="s">
        <v>9224</v>
      </c>
      <c r="F2082" s="3" t="s">
        <v>13</v>
      </c>
      <c r="G2082" s="7" t="s">
        <v>9220</v>
      </c>
      <c r="H2082" s="4">
        <v>2021</v>
      </c>
      <c r="I2082" s="2">
        <v>2019</v>
      </c>
      <c r="J2082" s="2">
        <f ca="1">YEAR(TODAY())-Table1[[#This Row],[Release_year]]</f>
        <v>7</v>
      </c>
      <c r="K2082" s="2" t="s">
        <v>29</v>
      </c>
      <c r="L2082" s="2" t="str">
        <f>_xlfn.XLOOKUP(Table1[[#This Row],[Rating]],Ratings!A$2:A$15,Ratings!B$2:B$15)</f>
        <v>Teen</v>
      </c>
      <c r="M2082" s="2" t="str">
        <f>_xlfn.XLOOKUP(Table1[[#This Row],[Rating Category]],Recommendation!A$2:A$6,Recommendation!B$2:B$6)</f>
        <v>Guidance</v>
      </c>
      <c r="N2082" s="2">
        <v>102</v>
      </c>
      <c r="O2082" s="2" t="str" cm="1">
        <f t="array" ref="O2082">_xlfn.IFS(Table1[[#This Row],[Duration]]&lt;90,"Short",Table1[[#This Row],[Duration]]&lt;180,"Medium",Table1[[#This Row],[Duration]]&lt;=240,"Long",TRUE,"Seasons")</f>
        <v>Medium</v>
      </c>
      <c r="P2082" s="3" t="s">
        <v>23</v>
      </c>
    </row>
    <row r="2083" spans="1:16" ht="56">
      <c r="A2083" s="2" t="s">
        <v>9225</v>
      </c>
      <c r="B2083" s="2" t="s">
        <v>0</v>
      </c>
      <c r="C2083" s="3" t="s">
        <v>9226</v>
      </c>
      <c r="D2083" s="3" t="s">
        <v>9227</v>
      </c>
      <c r="E2083" s="3" t="s">
        <v>9228</v>
      </c>
      <c r="F2083" s="3" t="s">
        <v>1</v>
      </c>
      <c r="G2083" s="7" t="s">
        <v>9220</v>
      </c>
      <c r="H2083" s="4">
        <v>2021</v>
      </c>
      <c r="I2083" s="2">
        <v>2019</v>
      </c>
      <c r="J2083" s="2">
        <f ca="1">YEAR(TODAY())-Table1[[#This Row],[Release_year]]</f>
        <v>7</v>
      </c>
      <c r="K2083" s="2" t="s">
        <v>124</v>
      </c>
      <c r="L2083" s="2" t="str">
        <f>_xlfn.XLOOKUP(Table1[[#This Row],[Rating]],Ratings!A$2:A$15,Ratings!B$2:B$15)</f>
        <v>Adult</v>
      </c>
      <c r="M2083" s="2" t="str">
        <f>_xlfn.XLOOKUP(Table1[[#This Row],[Rating Category]],Recommendation!A$2:A$6,Recommendation!B$2:B$6)</f>
        <v>Restricted</v>
      </c>
      <c r="N2083" s="2">
        <v>92</v>
      </c>
      <c r="O2083" s="2" t="str" cm="1">
        <f t="array" ref="O2083">_xlfn.IFS(Table1[[#This Row],[Duration]]&lt;90,"Short",Table1[[#This Row],[Duration]]&lt;180,"Medium",Table1[[#This Row],[Duration]]&lt;=240,"Long",TRUE,"Seasons")</f>
        <v>Medium</v>
      </c>
      <c r="P2083" s="3" t="s">
        <v>254</v>
      </c>
    </row>
    <row r="2084" spans="1:16" ht="42">
      <c r="A2084" s="2" t="s">
        <v>9229</v>
      </c>
      <c r="B2084" s="2" t="s">
        <v>0</v>
      </c>
      <c r="C2084" s="3" t="s">
        <v>9230</v>
      </c>
      <c r="D2084" s="3" t="s">
        <v>9231</v>
      </c>
      <c r="E2084" s="3" t="s">
        <v>9232</v>
      </c>
      <c r="F2084" s="3" t="s">
        <v>9233</v>
      </c>
      <c r="G2084" s="7" t="s">
        <v>9220</v>
      </c>
      <c r="H2084" s="4">
        <v>2021</v>
      </c>
      <c r="I2084" s="2">
        <v>2019</v>
      </c>
      <c r="J2084" s="2">
        <f ca="1">YEAR(TODAY())-Table1[[#This Row],[Release_year]]</f>
        <v>7</v>
      </c>
      <c r="K2084" s="2" t="s">
        <v>7</v>
      </c>
      <c r="L2084" s="2" t="str">
        <f>_xlfn.XLOOKUP(Table1[[#This Row],[Rating]],Ratings!A$2:A$15,Ratings!B$2:B$15)</f>
        <v>Adult</v>
      </c>
      <c r="M2084" s="2" t="str">
        <f>_xlfn.XLOOKUP(Table1[[#This Row],[Rating Category]],Recommendation!A$2:A$6,Recommendation!B$2:B$6)</f>
        <v>Restricted</v>
      </c>
      <c r="N2084" s="2">
        <v>111</v>
      </c>
      <c r="O2084" s="2" t="str" cm="1">
        <f t="array" ref="O2084">_xlfn.IFS(Table1[[#This Row],[Duration]]&lt;90,"Short",Table1[[#This Row],[Duration]]&lt;180,"Medium",Table1[[#This Row],[Duration]]&lt;=240,"Long",TRUE,"Seasons")</f>
        <v>Medium</v>
      </c>
      <c r="P2084" s="3" t="s">
        <v>43</v>
      </c>
    </row>
    <row r="2085" spans="1:16" ht="70">
      <c r="A2085" s="2" t="s">
        <v>9234</v>
      </c>
      <c r="B2085" s="2" t="s">
        <v>0</v>
      </c>
      <c r="C2085" s="3" t="s">
        <v>9235</v>
      </c>
      <c r="D2085" s="3" t="s">
        <v>9236</v>
      </c>
      <c r="E2085" s="3" t="s">
        <v>9237</v>
      </c>
      <c r="F2085" s="3" t="s">
        <v>28</v>
      </c>
      <c r="G2085" s="7" t="s">
        <v>9238</v>
      </c>
      <c r="H2085" s="4">
        <v>2021</v>
      </c>
      <c r="I2085" s="2">
        <v>2014</v>
      </c>
      <c r="J2085" s="2">
        <f ca="1">YEAR(TODAY())-Table1[[#This Row],[Release_year]]</f>
        <v>12</v>
      </c>
      <c r="K2085" s="2" t="s">
        <v>124</v>
      </c>
      <c r="L2085" s="2" t="str">
        <f>_xlfn.XLOOKUP(Table1[[#This Row],[Rating]],Ratings!A$2:A$15,Ratings!B$2:B$15)</f>
        <v>Adult</v>
      </c>
      <c r="M2085" s="2" t="str">
        <f>_xlfn.XLOOKUP(Table1[[#This Row],[Rating Category]],Recommendation!A$2:A$6,Recommendation!B$2:B$6)</f>
        <v>Restricted</v>
      </c>
      <c r="N2085" s="2">
        <v>113</v>
      </c>
      <c r="O2085" s="2" t="str" cm="1">
        <f t="array" ref="O2085">_xlfn.IFS(Table1[[#This Row],[Duration]]&lt;90,"Short",Table1[[#This Row],[Duration]]&lt;180,"Medium",Table1[[#This Row],[Duration]]&lt;=240,"Long",TRUE,"Seasons")</f>
        <v>Medium</v>
      </c>
      <c r="P2085" s="3" t="s">
        <v>23</v>
      </c>
    </row>
    <row r="2086" spans="1:16" ht="28">
      <c r="A2086" s="2" t="s">
        <v>9239</v>
      </c>
      <c r="B2086" s="2" t="s">
        <v>0</v>
      </c>
      <c r="C2086" s="3" t="s">
        <v>9240</v>
      </c>
      <c r="D2086" s="3" t="s">
        <v>9241</v>
      </c>
      <c r="E2086" s="3" t="s">
        <v>9242</v>
      </c>
      <c r="F2086" s="3" t="s">
        <v>50</v>
      </c>
      <c r="G2086" s="7" t="s">
        <v>9238</v>
      </c>
      <c r="H2086" s="4">
        <v>2021</v>
      </c>
      <c r="I2086" s="2">
        <v>2019</v>
      </c>
      <c r="J2086" s="2">
        <f ca="1">YEAR(TODAY())-Table1[[#This Row],[Release_year]]</f>
        <v>7</v>
      </c>
      <c r="K2086" s="2" t="s">
        <v>7</v>
      </c>
      <c r="L2086" s="2" t="str">
        <f>_xlfn.XLOOKUP(Table1[[#This Row],[Rating]],Ratings!A$2:A$15,Ratings!B$2:B$15)</f>
        <v>Adult</v>
      </c>
      <c r="M2086" s="2" t="str">
        <f>_xlfn.XLOOKUP(Table1[[#This Row],[Rating Category]],Recommendation!A$2:A$6,Recommendation!B$2:B$6)</f>
        <v>Restricted</v>
      </c>
      <c r="N2086" s="2">
        <v>54</v>
      </c>
      <c r="O2086" s="2" t="str" cm="1">
        <f t="array" ref="O2086">_xlfn.IFS(Table1[[#This Row],[Duration]]&lt;90,"Short",Table1[[#This Row],[Duration]]&lt;180,"Medium",Table1[[#This Row],[Duration]]&lt;=240,"Long",TRUE,"Seasons")</f>
        <v>Short</v>
      </c>
      <c r="P2086" s="3" t="s">
        <v>683</v>
      </c>
    </row>
    <row r="2087" spans="1:16" ht="56">
      <c r="A2087" s="2" t="s">
        <v>9243</v>
      </c>
      <c r="B2087" s="2" t="s">
        <v>0</v>
      </c>
      <c r="C2087" s="3" t="s">
        <v>9244</v>
      </c>
      <c r="D2087" s="3" t="s">
        <v>9245</v>
      </c>
      <c r="E2087" s="3" t="s">
        <v>9246</v>
      </c>
      <c r="F2087" s="3" t="s">
        <v>28</v>
      </c>
      <c r="G2087" s="7" t="s">
        <v>9247</v>
      </c>
      <c r="H2087" s="4">
        <v>2021</v>
      </c>
      <c r="I2087" s="2">
        <v>2013</v>
      </c>
      <c r="J2087" s="2">
        <f ca="1">YEAR(TODAY())-Table1[[#This Row],[Release_year]]</f>
        <v>13</v>
      </c>
      <c r="K2087" s="2" t="s">
        <v>124</v>
      </c>
      <c r="L2087" s="2" t="str">
        <f>_xlfn.XLOOKUP(Table1[[#This Row],[Rating]],Ratings!A$2:A$15,Ratings!B$2:B$15)</f>
        <v>Adult</v>
      </c>
      <c r="M2087" s="2" t="str">
        <f>_xlfn.XLOOKUP(Table1[[#This Row],[Rating Category]],Recommendation!A$2:A$6,Recommendation!B$2:B$6)</f>
        <v>Restricted</v>
      </c>
      <c r="N2087" s="2">
        <v>123</v>
      </c>
      <c r="O2087" s="2" t="str" cm="1">
        <f t="array" ref="O2087">_xlfn.IFS(Table1[[#This Row],[Duration]]&lt;90,"Short",Table1[[#This Row],[Duration]]&lt;180,"Medium",Table1[[#This Row],[Duration]]&lt;=240,"Long",TRUE,"Seasons")</f>
        <v>Medium</v>
      </c>
      <c r="P2087" s="3" t="s">
        <v>192</v>
      </c>
    </row>
    <row r="2088" spans="1:16" ht="42">
      <c r="A2088" s="2" t="s">
        <v>9248</v>
      </c>
      <c r="B2088" s="2" t="s">
        <v>0</v>
      </c>
      <c r="C2088" s="3" t="s">
        <v>9249</v>
      </c>
      <c r="D2088" s="3" t="s">
        <v>267</v>
      </c>
      <c r="E2088" s="3" t="s">
        <v>9250</v>
      </c>
      <c r="F2088" s="3" t="s">
        <v>13</v>
      </c>
      <c r="G2088" s="7" t="s">
        <v>9251</v>
      </c>
      <c r="H2088" s="4">
        <v>2021</v>
      </c>
      <c r="I2088" s="2">
        <v>2001</v>
      </c>
      <c r="J2088" s="2">
        <f ca="1">YEAR(TODAY())-Table1[[#This Row],[Release_year]]</f>
        <v>25</v>
      </c>
      <c r="K2088" s="2" t="s">
        <v>7</v>
      </c>
      <c r="L2088" s="2" t="str">
        <f>_xlfn.XLOOKUP(Table1[[#This Row],[Rating]],Ratings!A$2:A$15,Ratings!B$2:B$15)</f>
        <v>Adult</v>
      </c>
      <c r="M2088" s="2" t="str">
        <f>_xlfn.XLOOKUP(Table1[[#This Row],[Rating Category]],Recommendation!A$2:A$6,Recommendation!B$2:B$6)</f>
        <v>Restricted</v>
      </c>
      <c r="N2088" s="2">
        <v>102</v>
      </c>
      <c r="O2088" s="2" t="str" cm="1">
        <f t="array" ref="O2088">_xlfn.IFS(Table1[[#This Row],[Duration]]&lt;90,"Short",Table1[[#This Row],[Duration]]&lt;180,"Medium",Table1[[#This Row],[Duration]]&lt;=240,"Long",TRUE,"Seasons")</f>
        <v>Medium</v>
      </c>
      <c r="P2088" s="3" t="s">
        <v>192</v>
      </c>
    </row>
    <row r="2089" spans="1:16" ht="42">
      <c r="A2089" s="2" t="s">
        <v>9252</v>
      </c>
      <c r="B2089" s="2" t="s">
        <v>0</v>
      </c>
      <c r="C2089" s="3" t="s">
        <v>9253</v>
      </c>
      <c r="D2089" s="3" t="s">
        <v>9254</v>
      </c>
      <c r="E2089" s="3" t="s">
        <v>9255</v>
      </c>
      <c r="F2089" s="3" t="s">
        <v>13</v>
      </c>
      <c r="G2089" s="7" t="s">
        <v>9251</v>
      </c>
      <c r="H2089" s="4">
        <v>2021</v>
      </c>
      <c r="I2089" s="2">
        <v>2005</v>
      </c>
      <c r="J2089" s="2">
        <f ca="1">YEAR(TODAY())-Table1[[#This Row],[Release_year]]</f>
        <v>21</v>
      </c>
      <c r="K2089" s="2" t="s">
        <v>29</v>
      </c>
      <c r="L2089" s="2" t="str">
        <f>_xlfn.XLOOKUP(Table1[[#This Row],[Rating]],Ratings!A$2:A$15,Ratings!B$2:B$15)</f>
        <v>Teen</v>
      </c>
      <c r="M2089" s="2" t="str">
        <f>_xlfn.XLOOKUP(Table1[[#This Row],[Rating Category]],Recommendation!A$2:A$6,Recommendation!B$2:B$6)</f>
        <v>Guidance</v>
      </c>
      <c r="N2089" s="2">
        <v>141</v>
      </c>
      <c r="O2089" s="2" t="str" cm="1">
        <f t="array" ref="O2089">_xlfn.IFS(Table1[[#This Row],[Duration]]&lt;90,"Short",Table1[[#This Row],[Duration]]&lt;180,"Medium",Table1[[#This Row],[Duration]]&lt;=240,"Long",TRUE,"Seasons")</f>
        <v>Medium</v>
      </c>
      <c r="P2089" s="3" t="s">
        <v>8871</v>
      </c>
    </row>
    <row r="2090" spans="1:16" ht="56">
      <c r="A2090" s="2" t="s">
        <v>9256</v>
      </c>
      <c r="B2090" s="2" t="s">
        <v>0</v>
      </c>
      <c r="C2090" s="3" t="s">
        <v>9257</v>
      </c>
      <c r="D2090" s="3" t="s">
        <v>4546</v>
      </c>
      <c r="E2090" s="3" t="s">
        <v>9258</v>
      </c>
      <c r="F2090" s="3" t="s">
        <v>3343</v>
      </c>
      <c r="G2090" s="7" t="s">
        <v>9251</v>
      </c>
      <c r="H2090" s="4">
        <v>2021</v>
      </c>
      <c r="I2090" s="2">
        <v>2003</v>
      </c>
      <c r="J2090" s="2">
        <f ca="1">YEAR(TODAY())-Table1[[#This Row],[Release_year]]</f>
        <v>23</v>
      </c>
      <c r="K2090" s="2" t="s">
        <v>7</v>
      </c>
      <c r="L2090" s="2" t="str">
        <f>_xlfn.XLOOKUP(Table1[[#This Row],[Rating]],Ratings!A$2:A$15,Ratings!B$2:B$15)</f>
        <v>Adult</v>
      </c>
      <c r="M2090" s="2" t="str">
        <f>_xlfn.XLOOKUP(Table1[[#This Row],[Rating Category]],Recommendation!A$2:A$6,Recommendation!B$2:B$6)</f>
        <v>Restricted</v>
      </c>
      <c r="N2090" s="2">
        <v>111</v>
      </c>
      <c r="O2090" s="2" t="str" cm="1">
        <f t="array" ref="O2090">_xlfn.IFS(Table1[[#This Row],[Duration]]&lt;90,"Short",Table1[[#This Row],[Duration]]&lt;180,"Medium",Table1[[#This Row],[Duration]]&lt;=240,"Long",TRUE,"Seasons")</f>
        <v>Medium</v>
      </c>
      <c r="P2090" s="3" t="s">
        <v>218</v>
      </c>
    </row>
    <row r="2091" spans="1:16" ht="56">
      <c r="A2091" s="2" t="s">
        <v>9259</v>
      </c>
      <c r="B2091" s="2" t="s">
        <v>0</v>
      </c>
      <c r="C2091" s="3" t="s">
        <v>9260</v>
      </c>
      <c r="D2091" s="3" t="s">
        <v>8687</v>
      </c>
      <c r="E2091" s="3" t="s">
        <v>9261</v>
      </c>
      <c r="F2091" s="3" t="s">
        <v>13</v>
      </c>
      <c r="G2091" s="7" t="s">
        <v>9251</v>
      </c>
      <c r="H2091" s="4">
        <v>2021</v>
      </c>
      <c r="I2091" s="2">
        <v>2003</v>
      </c>
      <c r="J2091" s="2">
        <f ca="1">YEAR(TODAY())-Table1[[#This Row],[Release_year]]</f>
        <v>23</v>
      </c>
      <c r="K2091" s="2" t="s">
        <v>29</v>
      </c>
      <c r="L2091" s="2" t="str">
        <f>_xlfn.XLOOKUP(Table1[[#This Row],[Rating]],Ratings!A$2:A$15,Ratings!B$2:B$15)</f>
        <v>Teen</v>
      </c>
      <c r="M2091" s="2" t="str">
        <f>_xlfn.XLOOKUP(Table1[[#This Row],[Rating Category]],Recommendation!A$2:A$6,Recommendation!B$2:B$6)</f>
        <v>Guidance</v>
      </c>
      <c r="N2091" s="2">
        <v>131</v>
      </c>
      <c r="O2091" s="2" t="str" cm="1">
        <f t="array" ref="O2091">_xlfn.IFS(Table1[[#This Row],[Duration]]&lt;90,"Short",Table1[[#This Row],[Duration]]&lt;180,"Medium",Table1[[#This Row],[Duration]]&lt;=240,"Long",TRUE,"Seasons")</f>
        <v>Medium</v>
      </c>
      <c r="P2091" s="3" t="s">
        <v>66</v>
      </c>
    </row>
    <row r="2092" spans="1:16" ht="56">
      <c r="A2092" s="2" t="s">
        <v>9262</v>
      </c>
      <c r="B2092" s="2" t="s">
        <v>0</v>
      </c>
      <c r="C2092" s="3" t="s">
        <v>9263</v>
      </c>
      <c r="D2092" s="3" t="s">
        <v>9264</v>
      </c>
      <c r="E2092" s="3" t="s">
        <v>9265</v>
      </c>
      <c r="F2092" s="3" t="s">
        <v>13</v>
      </c>
      <c r="G2092" s="7" t="s">
        <v>9251</v>
      </c>
      <c r="H2092" s="4">
        <v>2021</v>
      </c>
      <c r="I2092" s="2">
        <v>2003</v>
      </c>
      <c r="J2092" s="2">
        <f ca="1">YEAR(TODAY())-Table1[[#This Row],[Release_year]]</f>
        <v>23</v>
      </c>
      <c r="K2092" s="2" t="s">
        <v>29</v>
      </c>
      <c r="L2092" s="2" t="str">
        <f>_xlfn.XLOOKUP(Table1[[#This Row],[Rating]],Ratings!A$2:A$15,Ratings!B$2:B$15)</f>
        <v>Teen</v>
      </c>
      <c r="M2092" s="2" t="str">
        <f>_xlfn.XLOOKUP(Table1[[#This Row],[Rating Category]],Recommendation!A$2:A$6,Recommendation!B$2:B$6)</f>
        <v>Guidance</v>
      </c>
      <c r="N2092" s="2">
        <v>116</v>
      </c>
      <c r="O2092" s="2" t="str" cm="1">
        <f t="array" ref="O2092">_xlfn.IFS(Table1[[#This Row],[Duration]]&lt;90,"Short",Table1[[#This Row],[Duration]]&lt;180,"Medium",Table1[[#This Row],[Duration]]&lt;=240,"Long",TRUE,"Seasons")</f>
        <v>Medium</v>
      </c>
      <c r="P2092" s="3" t="s">
        <v>63</v>
      </c>
    </row>
    <row r="2093" spans="1:16" ht="56">
      <c r="A2093" s="2" t="s">
        <v>9266</v>
      </c>
      <c r="B2093" s="2" t="s">
        <v>0</v>
      </c>
      <c r="C2093" s="3" t="s">
        <v>9267</v>
      </c>
      <c r="D2093" s="3" t="s">
        <v>9268</v>
      </c>
      <c r="E2093" s="3" t="s">
        <v>9269</v>
      </c>
      <c r="F2093" s="3" t="s">
        <v>13</v>
      </c>
      <c r="G2093" s="7" t="s">
        <v>9251</v>
      </c>
      <c r="H2093" s="4">
        <v>2021</v>
      </c>
      <c r="I2093" s="2">
        <v>2018</v>
      </c>
      <c r="J2093" s="2">
        <f ca="1">YEAR(TODAY())-Table1[[#This Row],[Release_year]]</f>
        <v>8</v>
      </c>
      <c r="K2093" s="2" t="s">
        <v>29</v>
      </c>
      <c r="L2093" s="2" t="str">
        <f>_xlfn.XLOOKUP(Table1[[#This Row],[Rating]],Ratings!A$2:A$15,Ratings!B$2:B$15)</f>
        <v>Teen</v>
      </c>
      <c r="M2093" s="2" t="str">
        <f>_xlfn.XLOOKUP(Table1[[#This Row],[Rating Category]],Recommendation!A$2:A$6,Recommendation!B$2:B$6)</f>
        <v>Guidance</v>
      </c>
      <c r="N2093" s="2">
        <v>119</v>
      </c>
      <c r="O2093" s="2" t="str" cm="1">
        <f t="array" ref="O2093">_xlfn.IFS(Table1[[#This Row],[Duration]]&lt;90,"Short",Table1[[#This Row],[Duration]]&lt;180,"Medium",Table1[[#This Row],[Duration]]&lt;=240,"Long",TRUE,"Seasons")</f>
        <v>Medium</v>
      </c>
      <c r="P2093" s="3" t="s">
        <v>2121</v>
      </c>
    </row>
    <row r="2094" spans="1:16" ht="56">
      <c r="A2094" s="2" t="s">
        <v>9270</v>
      </c>
      <c r="B2094" s="2" t="s">
        <v>0</v>
      </c>
      <c r="C2094" s="3" t="s">
        <v>9271</v>
      </c>
      <c r="D2094" s="3" t="s">
        <v>9272</v>
      </c>
      <c r="E2094" s="3" t="s">
        <v>9273</v>
      </c>
      <c r="F2094" s="3" t="s">
        <v>13</v>
      </c>
      <c r="G2094" s="7" t="s">
        <v>9251</v>
      </c>
      <c r="H2094" s="4">
        <v>2021</v>
      </c>
      <c r="I2094" s="2">
        <v>2005</v>
      </c>
      <c r="J2094" s="2">
        <f ca="1">YEAR(TODAY())-Table1[[#This Row],[Release_year]]</f>
        <v>21</v>
      </c>
      <c r="K2094" s="2" t="s">
        <v>29</v>
      </c>
      <c r="L2094" s="2" t="str">
        <f>_xlfn.XLOOKUP(Table1[[#This Row],[Rating]],Ratings!A$2:A$15,Ratings!B$2:B$15)</f>
        <v>Teen</v>
      </c>
      <c r="M2094" s="2" t="str">
        <f>_xlfn.XLOOKUP(Table1[[#This Row],[Rating Category]],Recommendation!A$2:A$6,Recommendation!B$2:B$6)</f>
        <v>Guidance</v>
      </c>
      <c r="N2094" s="2">
        <v>146</v>
      </c>
      <c r="O2094" s="2" t="str" cm="1">
        <f t="array" ref="O2094">_xlfn.IFS(Table1[[#This Row],[Duration]]&lt;90,"Short",Table1[[#This Row],[Duration]]&lt;180,"Medium",Table1[[#This Row],[Duration]]&lt;=240,"Long",TRUE,"Seasons")</f>
        <v>Medium</v>
      </c>
      <c r="P2094" s="3" t="s">
        <v>218</v>
      </c>
    </row>
    <row r="2095" spans="1:16" ht="42">
      <c r="A2095" s="2" t="s">
        <v>9274</v>
      </c>
      <c r="B2095" s="2" t="s">
        <v>0</v>
      </c>
      <c r="C2095" s="3" t="s">
        <v>9275</v>
      </c>
      <c r="D2095" s="3" t="s">
        <v>9276</v>
      </c>
      <c r="E2095" s="3" t="s">
        <v>9277</v>
      </c>
      <c r="F2095" s="3" t="s">
        <v>13</v>
      </c>
      <c r="G2095" s="7" t="s">
        <v>9251</v>
      </c>
      <c r="H2095" s="4">
        <v>2021</v>
      </c>
      <c r="I2095" s="2">
        <v>2016</v>
      </c>
      <c r="J2095" s="2">
        <f ca="1">YEAR(TODAY())-Table1[[#This Row],[Release_year]]</f>
        <v>10</v>
      </c>
      <c r="K2095" s="2" t="s">
        <v>45</v>
      </c>
      <c r="L2095" s="2" t="str">
        <f>_xlfn.XLOOKUP(Table1[[#This Row],[Rating]],Ratings!A$2:A$15,Ratings!B$2:B$15)</f>
        <v>Family</v>
      </c>
      <c r="M2095" s="2" t="str">
        <f>_xlfn.XLOOKUP(Table1[[#This Row],[Rating Category]],Recommendation!A$2:A$6,Recommendation!B$2:B$6)</f>
        <v>Guidance</v>
      </c>
      <c r="N2095" s="2">
        <v>101</v>
      </c>
      <c r="O2095" s="2" t="str" cm="1">
        <f t="array" ref="O2095">_xlfn.IFS(Table1[[#This Row],[Duration]]&lt;90,"Short",Table1[[#This Row],[Duration]]&lt;180,"Medium",Table1[[#This Row],[Duration]]&lt;=240,"Long",TRUE,"Seasons")</f>
        <v>Medium</v>
      </c>
      <c r="P2095" s="3" t="s">
        <v>203</v>
      </c>
    </row>
    <row r="2096" spans="1:16" ht="56">
      <c r="A2096" s="2" t="s">
        <v>9278</v>
      </c>
      <c r="B2096" s="2" t="s">
        <v>0</v>
      </c>
      <c r="C2096" s="3" t="s">
        <v>9279</v>
      </c>
      <c r="D2096" s="3" t="s">
        <v>4626</v>
      </c>
      <c r="E2096" s="3" t="s">
        <v>9280</v>
      </c>
      <c r="F2096" s="3" t="s">
        <v>1</v>
      </c>
      <c r="G2096" s="7" t="s">
        <v>9281</v>
      </c>
      <c r="H2096" s="4">
        <v>2021</v>
      </c>
      <c r="I2096" s="2">
        <v>2018</v>
      </c>
      <c r="J2096" s="2">
        <f ca="1">YEAR(TODAY())-Table1[[#This Row],[Release_year]]</f>
        <v>8</v>
      </c>
      <c r="K2096" s="2" t="s">
        <v>7</v>
      </c>
      <c r="L2096" s="2" t="str">
        <f>_xlfn.XLOOKUP(Table1[[#This Row],[Rating]],Ratings!A$2:A$15,Ratings!B$2:B$15)</f>
        <v>Adult</v>
      </c>
      <c r="M2096" s="2" t="str">
        <f>_xlfn.XLOOKUP(Table1[[#This Row],[Rating Category]],Recommendation!A$2:A$6,Recommendation!B$2:B$6)</f>
        <v>Restricted</v>
      </c>
      <c r="N2096" s="2">
        <v>87</v>
      </c>
      <c r="O2096" s="2" t="str" cm="1">
        <f t="array" ref="O2096">_xlfn.IFS(Table1[[#This Row],[Duration]]&lt;90,"Short",Table1[[#This Row],[Duration]]&lt;180,"Medium",Table1[[#This Row],[Duration]]&lt;=240,"Long",TRUE,"Seasons")</f>
        <v>Short</v>
      </c>
      <c r="P2096" s="3" t="s">
        <v>617</v>
      </c>
    </row>
    <row r="2097" spans="1:16" ht="42">
      <c r="A2097" s="2" t="s">
        <v>9283</v>
      </c>
      <c r="B2097" s="2" t="s">
        <v>0</v>
      </c>
      <c r="C2097" s="3" t="s">
        <v>9284</v>
      </c>
      <c r="D2097" s="3" t="s">
        <v>8569</v>
      </c>
      <c r="E2097" s="3" t="s">
        <v>9285</v>
      </c>
      <c r="F2097" s="3" t="s">
        <v>248</v>
      </c>
      <c r="G2097" s="7" t="s">
        <v>9282</v>
      </c>
      <c r="H2097" s="4">
        <v>2021</v>
      </c>
      <c r="I2097" s="2">
        <v>2019</v>
      </c>
      <c r="J2097" s="2">
        <f ca="1">YEAR(TODAY())-Table1[[#This Row],[Release_year]]</f>
        <v>7</v>
      </c>
      <c r="K2097" s="2" t="s">
        <v>7</v>
      </c>
      <c r="L2097" s="2" t="str">
        <f>_xlfn.XLOOKUP(Table1[[#This Row],[Rating]],Ratings!A$2:A$15,Ratings!B$2:B$15)</f>
        <v>Adult</v>
      </c>
      <c r="M2097" s="2" t="str">
        <f>_xlfn.XLOOKUP(Table1[[#This Row],[Rating Category]],Recommendation!A$2:A$6,Recommendation!B$2:B$6)</f>
        <v>Restricted</v>
      </c>
      <c r="N2097" s="2">
        <v>94</v>
      </c>
      <c r="O2097" s="2" t="str" cm="1">
        <f t="array" ref="O2097">_xlfn.IFS(Table1[[#This Row],[Duration]]&lt;90,"Short",Table1[[#This Row],[Duration]]&lt;180,"Medium",Table1[[#This Row],[Duration]]&lt;=240,"Long",TRUE,"Seasons")</f>
        <v>Medium</v>
      </c>
      <c r="P2097" s="3" t="s">
        <v>43</v>
      </c>
    </row>
    <row r="2098" spans="1:16" ht="42">
      <c r="A2098" s="2" t="s">
        <v>9286</v>
      </c>
      <c r="B2098" s="2" t="s">
        <v>0</v>
      </c>
      <c r="C2098" s="3" t="s">
        <v>9287</v>
      </c>
      <c r="D2098" s="3" t="s">
        <v>9288</v>
      </c>
      <c r="E2098" s="3" t="s">
        <v>9289</v>
      </c>
      <c r="F2098" s="3" t="s">
        <v>53</v>
      </c>
      <c r="G2098" s="7" t="s">
        <v>9290</v>
      </c>
      <c r="H2098" s="4">
        <v>2021</v>
      </c>
      <c r="I2098" s="2">
        <v>2014</v>
      </c>
      <c r="J2098" s="2">
        <f ca="1">YEAR(TODAY())-Table1[[#This Row],[Release_year]]</f>
        <v>12</v>
      </c>
      <c r="K2098" s="2" t="s">
        <v>7</v>
      </c>
      <c r="L2098" s="2" t="str">
        <f>_xlfn.XLOOKUP(Table1[[#This Row],[Rating]],Ratings!A$2:A$15,Ratings!B$2:B$15)</f>
        <v>Adult</v>
      </c>
      <c r="M2098" s="2" t="str">
        <f>_xlfn.XLOOKUP(Table1[[#This Row],[Rating Category]],Recommendation!A$2:A$6,Recommendation!B$2:B$6)</f>
        <v>Restricted</v>
      </c>
      <c r="N2098" s="2">
        <v>133</v>
      </c>
      <c r="O2098" s="2" t="str" cm="1">
        <f t="array" ref="O2098">_xlfn.IFS(Table1[[#This Row],[Duration]]&lt;90,"Short",Table1[[#This Row],[Duration]]&lt;180,"Medium",Table1[[#This Row],[Duration]]&lt;=240,"Long",TRUE,"Seasons")</f>
        <v>Medium</v>
      </c>
      <c r="P2098" s="3" t="s">
        <v>583</v>
      </c>
    </row>
    <row r="2099" spans="1:16" ht="42">
      <c r="A2099" s="2" t="s">
        <v>9291</v>
      </c>
      <c r="B2099" s="2" t="s">
        <v>0</v>
      </c>
      <c r="C2099" s="3" t="s">
        <v>9292</v>
      </c>
      <c r="D2099" s="3" t="s">
        <v>9288</v>
      </c>
      <c r="E2099" s="3" t="s">
        <v>9293</v>
      </c>
      <c r="F2099" s="3" t="s">
        <v>53</v>
      </c>
      <c r="G2099" s="7" t="s">
        <v>9290</v>
      </c>
      <c r="H2099" s="4">
        <v>2021</v>
      </c>
      <c r="I2099" s="2">
        <v>2013</v>
      </c>
      <c r="J2099" s="2">
        <f ca="1">YEAR(TODAY())-Table1[[#This Row],[Release_year]]</f>
        <v>13</v>
      </c>
      <c r="K2099" s="2" t="s">
        <v>7</v>
      </c>
      <c r="L2099" s="2" t="str">
        <f>_xlfn.XLOOKUP(Table1[[#This Row],[Rating]],Ratings!A$2:A$15,Ratings!B$2:B$15)</f>
        <v>Adult</v>
      </c>
      <c r="M2099" s="2" t="str">
        <f>_xlfn.XLOOKUP(Table1[[#This Row],[Rating Category]],Recommendation!A$2:A$6,Recommendation!B$2:B$6)</f>
        <v>Restricted</v>
      </c>
      <c r="N2099" s="2">
        <v>135</v>
      </c>
      <c r="O2099" s="2" t="str" cm="1">
        <f t="array" ref="O2099">_xlfn.IFS(Table1[[#This Row],[Duration]]&lt;90,"Short",Table1[[#This Row],[Duration]]&lt;180,"Medium",Table1[[#This Row],[Duration]]&lt;=240,"Long",TRUE,"Seasons")</f>
        <v>Medium</v>
      </c>
      <c r="P2099" s="3" t="s">
        <v>583</v>
      </c>
    </row>
    <row r="2100" spans="1:16" ht="42">
      <c r="A2100" s="2" t="s">
        <v>9294</v>
      </c>
      <c r="B2100" s="2" t="s">
        <v>0</v>
      </c>
      <c r="C2100" s="3" t="s">
        <v>9295</v>
      </c>
      <c r="D2100" s="3" t="s">
        <v>9296</v>
      </c>
      <c r="E2100" s="3" t="s">
        <v>9297</v>
      </c>
      <c r="F2100" s="3" t="s">
        <v>1</v>
      </c>
      <c r="G2100" s="7" t="s">
        <v>9290</v>
      </c>
      <c r="H2100" s="4">
        <v>2021</v>
      </c>
      <c r="I2100" s="2">
        <v>2019</v>
      </c>
      <c r="J2100" s="2">
        <f ca="1">YEAR(TODAY())-Table1[[#This Row],[Release_year]]</f>
        <v>7</v>
      </c>
      <c r="K2100" s="2" t="s">
        <v>29</v>
      </c>
      <c r="L2100" s="2" t="str">
        <f>_xlfn.XLOOKUP(Table1[[#This Row],[Rating]],Ratings!A$2:A$15,Ratings!B$2:B$15)</f>
        <v>Teen</v>
      </c>
      <c r="M2100" s="2" t="str">
        <f>_xlfn.XLOOKUP(Table1[[#This Row],[Rating Category]],Recommendation!A$2:A$6,Recommendation!B$2:B$6)</f>
        <v>Guidance</v>
      </c>
      <c r="N2100" s="2">
        <v>91</v>
      </c>
      <c r="O2100" s="2" t="str" cm="1">
        <f t="array" ref="O2100">_xlfn.IFS(Table1[[#This Row],[Duration]]&lt;90,"Short",Table1[[#This Row],[Duration]]&lt;180,"Medium",Table1[[#This Row],[Duration]]&lt;=240,"Long",TRUE,"Seasons")</f>
        <v>Medium</v>
      </c>
      <c r="P2100" s="3" t="s">
        <v>254</v>
      </c>
    </row>
    <row r="2101" spans="1:16" ht="42">
      <c r="A2101" s="2" t="s">
        <v>9299</v>
      </c>
      <c r="B2101" s="2" t="s">
        <v>4</v>
      </c>
      <c r="C2101" s="3" t="s">
        <v>9300</v>
      </c>
      <c r="D2101" s="3" t="s">
        <v>9301</v>
      </c>
      <c r="E2101" s="3" t="s">
        <v>9302</v>
      </c>
      <c r="F2101" s="3" t="s">
        <v>235</v>
      </c>
      <c r="G2101" s="7" t="s">
        <v>9298</v>
      </c>
      <c r="H2101" s="4">
        <v>2021</v>
      </c>
      <c r="I2101" s="2">
        <v>2019</v>
      </c>
      <c r="J2101" s="2">
        <f ca="1">YEAR(TODAY())-Table1[[#This Row],[Release_year]]</f>
        <v>7</v>
      </c>
      <c r="K2101" s="2" t="s">
        <v>7</v>
      </c>
      <c r="L2101" s="2" t="str">
        <f>_xlfn.XLOOKUP(Table1[[#This Row],[Rating]],Ratings!A$2:A$15,Ratings!B$2:B$15)</f>
        <v>Adult</v>
      </c>
      <c r="M2101" s="2" t="str">
        <f>_xlfn.XLOOKUP(Table1[[#This Row],[Rating Category]],Recommendation!A$2:A$6,Recommendation!B$2:B$6)</f>
        <v>Restricted</v>
      </c>
      <c r="N2101" s="2" t="s">
        <v>11</v>
      </c>
      <c r="O2101" s="2" t="str" cm="1">
        <f t="array" ref="O2101">_xlfn.IFS(Table1[[#This Row],[Duration]]&lt;90,"Short",Table1[[#This Row],[Duration]]&lt;180,"Medium",Table1[[#This Row],[Duration]]&lt;=240,"Long",TRUE,"Seasons")</f>
        <v>Seasons</v>
      </c>
      <c r="P2101" s="3" t="s">
        <v>5927</v>
      </c>
    </row>
    <row r="2102" spans="1:16" ht="14">
      <c r="A2102" s="2" t="s">
        <v>9303</v>
      </c>
      <c r="B2102" s="2" t="s">
        <v>0</v>
      </c>
      <c r="C2102" s="3" t="s">
        <v>9304</v>
      </c>
      <c r="D2102" s="3" t="s">
        <v>2657</v>
      </c>
      <c r="E2102" s="3" t="s">
        <v>9305</v>
      </c>
      <c r="F2102" s="3" t="s">
        <v>750</v>
      </c>
      <c r="G2102" s="7" t="s">
        <v>9306</v>
      </c>
      <c r="H2102" s="4">
        <v>2021</v>
      </c>
      <c r="I2102" s="2">
        <v>2019</v>
      </c>
      <c r="J2102" s="2">
        <f ca="1">YEAR(TODAY())-Table1[[#This Row],[Release_year]]</f>
        <v>7</v>
      </c>
      <c r="K2102" s="2" t="s">
        <v>29</v>
      </c>
      <c r="L2102" s="2" t="str">
        <f>_xlfn.XLOOKUP(Table1[[#This Row],[Rating]],Ratings!A$2:A$15,Ratings!B$2:B$15)</f>
        <v>Teen</v>
      </c>
      <c r="M2102" s="2" t="str">
        <f>_xlfn.XLOOKUP(Table1[[#This Row],[Rating Category]],Recommendation!A$2:A$6,Recommendation!B$2:B$6)</f>
        <v>Guidance</v>
      </c>
      <c r="N2102" s="2">
        <v>59</v>
      </c>
      <c r="O2102" s="2" t="str" cm="1">
        <f t="array" ref="O2102">_xlfn.IFS(Table1[[#This Row],[Duration]]&lt;90,"Short",Table1[[#This Row],[Duration]]&lt;180,"Medium",Table1[[#This Row],[Duration]]&lt;=240,"Long",TRUE,"Seasons")</f>
        <v>Short</v>
      </c>
      <c r="P2102" s="3" t="s">
        <v>683</v>
      </c>
    </row>
    <row r="2103" spans="1:16" ht="42">
      <c r="A2103" s="2" t="s">
        <v>9307</v>
      </c>
      <c r="B2103" s="2" t="s">
        <v>0</v>
      </c>
      <c r="C2103" s="3" t="s">
        <v>9308</v>
      </c>
      <c r="D2103" s="3" t="s">
        <v>9309</v>
      </c>
      <c r="E2103" s="3" t="s">
        <v>9310</v>
      </c>
      <c r="F2103" s="3" t="s">
        <v>9311</v>
      </c>
      <c r="G2103" s="7" t="s">
        <v>9306</v>
      </c>
      <c r="H2103" s="4">
        <v>2021</v>
      </c>
      <c r="I2103" s="2">
        <v>2019</v>
      </c>
      <c r="J2103" s="2">
        <f ca="1">YEAR(TODAY())-Table1[[#This Row],[Release_year]]</f>
        <v>7</v>
      </c>
      <c r="K2103" s="2" t="s">
        <v>2</v>
      </c>
      <c r="L2103" s="2" t="str">
        <f>_xlfn.XLOOKUP(Table1[[#This Row],[Rating]],Ratings!A$2:A$15,Ratings!B$2:B$15)</f>
        <v>Teen</v>
      </c>
      <c r="M2103" s="2" t="str">
        <f>_xlfn.XLOOKUP(Table1[[#This Row],[Rating Category]],Recommendation!A$2:A$6,Recommendation!B$2:B$6)</f>
        <v>Guidance</v>
      </c>
      <c r="N2103" s="2">
        <v>91</v>
      </c>
      <c r="O2103" s="2" t="str" cm="1">
        <f t="array" ref="O2103">_xlfn.IFS(Table1[[#This Row],[Duration]]&lt;90,"Short",Table1[[#This Row],[Duration]]&lt;180,"Medium",Table1[[#This Row],[Duration]]&lt;=240,"Long",TRUE,"Seasons")</f>
        <v>Medium</v>
      </c>
      <c r="P2103" s="3" t="s">
        <v>1368</v>
      </c>
    </row>
    <row r="2104" spans="1:16" ht="56">
      <c r="A2104" s="2" t="s">
        <v>9312</v>
      </c>
      <c r="B2104" s="2" t="s">
        <v>0</v>
      </c>
      <c r="C2104" s="3" t="s">
        <v>9313</v>
      </c>
      <c r="D2104" s="3" t="s">
        <v>65</v>
      </c>
      <c r="E2104" s="3" t="s">
        <v>9314</v>
      </c>
      <c r="F2104" s="3" t="s">
        <v>13</v>
      </c>
      <c r="G2104" s="7" t="s">
        <v>9315</v>
      </c>
      <c r="H2104" s="4">
        <v>2021</v>
      </c>
      <c r="I2104" s="2">
        <v>2018</v>
      </c>
      <c r="J2104" s="2">
        <f ca="1">YEAR(TODAY())-Table1[[#This Row],[Release_year]]</f>
        <v>8</v>
      </c>
      <c r="K2104" s="2" t="s">
        <v>29</v>
      </c>
      <c r="L2104" s="2" t="str">
        <f>_xlfn.XLOOKUP(Table1[[#This Row],[Rating]],Ratings!A$2:A$15,Ratings!B$2:B$15)</f>
        <v>Teen</v>
      </c>
      <c r="M2104" s="2" t="str">
        <f>_xlfn.XLOOKUP(Table1[[#This Row],[Rating Category]],Recommendation!A$2:A$6,Recommendation!B$2:B$6)</f>
        <v>Guidance</v>
      </c>
      <c r="N2104" s="2">
        <v>131</v>
      </c>
      <c r="O2104" s="2" t="str" cm="1">
        <f t="array" ref="O2104">_xlfn.IFS(Table1[[#This Row],[Duration]]&lt;90,"Short",Table1[[#This Row],[Duration]]&lt;180,"Medium",Table1[[#This Row],[Duration]]&lt;=240,"Long",TRUE,"Seasons")</f>
        <v>Medium</v>
      </c>
      <c r="P2104" s="3" t="s">
        <v>575</v>
      </c>
    </row>
    <row r="2105" spans="1:16" ht="42">
      <c r="A2105" s="2" t="s">
        <v>9317</v>
      </c>
      <c r="B2105" s="2" t="s">
        <v>0</v>
      </c>
      <c r="C2105" s="3" t="s">
        <v>9318</v>
      </c>
      <c r="D2105" s="3" t="s">
        <v>9319</v>
      </c>
      <c r="E2105" s="3" t="s">
        <v>9320</v>
      </c>
      <c r="F2105" s="3" t="s">
        <v>1</v>
      </c>
      <c r="G2105" s="7" t="s">
        <v>9321</v>
      </c>
      <c r="H2105" s="4">
        <v>2021</v>
      </c>
      <c r="I2105" s="2">
        <v>2019</v>
      </c>
      <c r="J2105" s="2">
        <f ca="1">YEAR(TODAY())-Table1[[#This Row],[Release_year]]</f>
        <v>7</v>
      </c>
      <c r="K2105" s="2" t="s">
        <v>7</v>
      </c>
      <c r="L2105" s="2" t="str">
        <f>_xlfn.XLOOKUP(Table1[[#This Row],[Rating]],Ratings!A$2:A$15,Ratings!B$2:B$15)</f>
        <v>Adult</v>
      </c>
      <c r="M2105" s="2" t="str">
        <f>_xlfn.XLOOKUP(Table1[[#This Row],[Rating Category]],Recommendation!A$2:A$6,Recommendation!B$2:B$6)</f>
        <v>Restricted</v>
      </c>
      <c r="N2105" s="2">
        <v>88</v>
      </c>
      <c r="O2105" s="2" t="str" cm="1">
        <f t="array" ref="O2105">_xlfn.IFS(Table1[[#This Row],[Duration]]&lt;90,"Short",Table1[[#This Row],[Duration]]&lt;180,"Medium",Table1[[#This Row],[Duration]]&lt;=240,"Long",TRUE,"Seasons")</f>
        <v>Short</v>
      </c>
      <c r="P2105" s="3" t="s">
        <v>307</v>
      </c>
    </row>
    <row r="2106" spans="1:16" ht="42">
      <c r="A2106" s="2" t="s">
        <v>9322</v>
      </c>
      <c r="B2106" s="2" t="s">
        <v>0</v>
      </c>
      <c r="C2106" s="3" t="s">
        <v>9323</v>
      </c>
      <c r="D2106" s="3" t="s">
        <v>1484</v>
      </c>
      <c r="E2106" s="3" t="s">
        <v>9316</v>
      </c>
      <c r="F2106" s="3" t="s">
        <v>13</v>
      </c>
      <c r="G2106" s="7" t="s">
        <v>9321</v>
      </c>
      <c r="H2106" s="4">
        <v>2021</v>
      </c>
      <c r="I2106" s="2">
        <v>2019</v>
      </c>
      <c r="J2106" s="2">
        <f ca="1">YEAR(TODAY())-Table1[[#This Row],[Release_year]]</f>
        <v>7</v>
      </c>
      <c r="K2106" s="2" t="s">
        <v>29</v>
      </c>
      <c r="L2106" s="2" t="str">
        <f>_xlfn.XLOOKUP(Table1[[#This Row],[Rating]],Ratings!A$2:A$15,Ratings!B$2:B$15)</f>
        <v>Teen</v>
      </c>
      <c r="M2106" s="2" t="str">
        <f>_xlfn.XLOOKUP(Table1[[#This Row],[Rating Category]],Recommendation!A$2:A$6,Recommendation!B$2:B$6)</f>
        <v>Guidance</v>
      </c>
      <c r="N2106" s="2">
        <v>170</v>
      </c>
      <c r="O2106" s="2" t="str" cm="1">
        <f t="array" ref="O2106">_xlfn.IFS(Table1[[#This Row],[Duration]]&lt;90,"Short",Table1[[#This Row],[Duration]]&lt;180,"Medium",Table1[[#This Row],[Duration]]&lt;=240,"Long",TRUE,"Seasons")</f>
        <v>Medium</v>
      </c>
      <c r="P2106" s="3" t="s">
        <v>203</v>
      </c>
    </row>
    <row r="2107" spans="1:16" ht="42">
      <c r="A2107" s="2" t="s">
        <v>9324</v>
      </c>
      <c r="B2107" s="2" t="s">
        <v>0</v>
      </c>
      <c r="C2107" s="3" t="s">
        <v>9325</v>
      </c>
      <c r="D2107" s="3" t="s">
        <v>9326</v>
      </c>
      <c r="E2107" s="3" t="s">
        <v>9327</v>
      </c>
      <c r="F2107" s="3" t="s">
        <v>1</v>
      </c>
      <c r="G2107" s="7" t="s">
        <v>9321</v>
      </c>
      <c r="H2107" s="4">
        <v>2021</v>
      </c>
      <c r="I2107" s="2">
        <v>2019</v>
      </c>
      <c r="J2107" s="2">
        <f ca="1">YEAR(TODAY())-Table1[[#This Row],[Release_year]]</f>
        <v>7</v>
      </c>
      <c r="K2107" s="2" t="s">
        <v>29</v>
      </c>
      <c r="L2107" s="2" t="str">
        <f>_xlfn.XLOOKUP(Table1[[#This Row],[Rating]],Ratings!A$2:A$15,Ratings!B$2:B$15)</f>
        <v>Teen</v>
      </c>
      <c r="M2107" s="2" t="str">
        <f>_xlfn.XLOOKUP(Table1[[#This Row],[Rating Category]],Recommendation!A$2:A$6,Recommendation!B$2:B$6)</f>
        <v>Guidance</v>
      </c>
      <c r="N2107" s="2">
        <v>92</v>
      </c>
      <c r="O2107" s="2" t="str" cm="1">
        <f t="array" ref="O2107">_xlfn.IFS(Table1[[#This Row],[Duration]]&lt;90,"Short",Table1[[#This Row],[Duration]]&lt;180,"Medium",Table1[[#This Row],[Duration]]&lt;=240,"Long",TRUE,"Seasons")</f>
        <v>Medium</v>
      </c>
      <c r="P2107" s="3" t="s">
        <v>269</v>
      </c>
    </row>
    <row r="2108" spans="1:16" ht="42">
      <c r="A2108" s="2" t="s">
        <v>9330</v>
      </c>
      <c r="B2108" s="2" t="s">
        <v>0</v>
      </c>
      <c r="C2108" s="3" t="s">
        <v>9331</v>
      </c>
      <c r="D2108" s="3" t="s">
        <v>9332</v>
      </c>
      <c r="E2108" s="3" t="s">
        <v>9333</v>
      </c>
      <c r="F2108" s="3" t="s">
        <v>1064</v>
      </c>
      <c r="G2108" s="7" t="s">
        <v>9329</v>
      </c>
      <c r="H2108" s="4">
        <v>2021</v>
      </c>
      <c r="I2108" s="2">
        <v>2018</v>
      </c>
      <c r="J2108" s="2">
        <f ca="1">YEAR(TODAY())-Table1[[#This Row],[Release_year]]</f>
        <v>8</v>
      </c>
      <c r="K2108" s="2" t="s">
        <v>7</v>
      </c>
      <c r="L2108" s="2" t="str">
        <f>_xlfn.XLOOKUP(Table1[[#This Row],[Rating]],Ratings!A$2:A$15,Ratings!B$2:B$15)</f>
        <v>Adult</v>
      </c>
      <c r="M2108" s="2" t="str">
        <f>_xlfn.XLOOKUP(Table1[[#This Row],[Rating Category]],Recommendation!A$2:A$6,Recommendation!B$2:B$6)</f>
        <v>Restricted</v>
      </c>
      <c r="N2108" s="2">
        <v>126</v>
      </c>
      <c r="O2108" s="2" t="str" cm="1">
        <f t="array" ref="O2108">_xlfn.IFS(Table1[[#This Row],[Duration]]&lt;90,"Short",Table1[[#This Row],[Duration]]&lt;180,"Medium",Table1[[#This Row],[Duration]]&lt;=240,"Long",TRUE,"Seasons")</f>
        <v>Medium</v>
      </c>
      <c r="P2108" s="3" t="s">
        <v>583</v>
      </c>
    </row>
    <row r="2109" spans="1:16" ht="56">
      <c r="A2109" s="2" t="s">
        <v>9334</v>
      </c>
      <c r="B2109" s="2" t="s">
        <v>0</v>
      </c>
      <c r="C2109" s="3" t="s">
        <v>9335</v>
      </c>
      <c r="D2109" s="3" t="s">
        <v>9336</v>
      </c>
      <c r="E2109" s="3" t="s">
        <v>9337</v>
      </c>
      <c r="F2109" s="3" t="s">
        <v>13</v>
      </c>
      <c r="G2109" s="7" t="s">
        <v>9338</v>
      </c>
      <c r="H2109" s="4">
        <v>2021</v>
      </c>
      <c r="I2109" s="2">
        <v>2019</v>
      </c>
      <c r="J2109" s="2">
        <f ca="1">YEAR(TODAY())-Table1[[#This Row],[Release_year]]</f>
        <v>7</v>
      </c>
      <c r="K2109" s="2" t="s">
        <v>29</v>
      </c>
      <c r="L2109" s="2" t="str">
        <f>_xlfn.XLOOKUP(Table1[[#This Row],[Rating]],Ratings!A$2:A$15,Ratings!B$2:B$15)</f>
        <v>Teen</v>
      </c>
      <c r="M2109" s="2" t="str">
        <f>_xlfn.XLOOKUP(Table1[[#This Row],[Rating Category]],Recommendation!A$2:A$6,Recommendation!B$2:B$6)</f>
        <v>Guidance</v>
      </c>
      <c r="N2109" s="2">
        <v>120</v>
      </c>
      <c r="O2109" s="2" t="str" cm="1">
        <f t="array" ref="O2109">_xlfn.IFS(Table1[[#This Row],[Duration]]&lt;90,"Short",Table1[[#This Row],[Duration]]&lt;180,"Medium",Table1[[#This Row],[Duration]]&lt;=240,"Long",TRUE,"Seasons")</f>
        <v>Medium</v>
      </c>
      <c r="P2109" s="3" t="s">
        <v>192</v>
      </c>
    </row>
    <row r="2110" spans="1:16" ht="42">
      <c r="A2110" s="2" t="s">
        <v>9339</v>
      </c>
      <c r="B2110" s="2" t="s">
        <v>0</v>
      </c>
      <c r="C2110" s="3" t="s">
        <v>9340</v>
      </c>
      <c r="D2110" s="3" t="s">
        <v>9341</v>
      </c>
      <c r="E2110" s="3" t="s">
        <v>9342</v>
      </c>
      <c r="F2110" s="3" t="s">
        <v>1160</v>
      </c>
      <c r="G2110" s="7" t="s">
        <v>9338</v>
      </c>
      <c r="H2110" s="4">
        <v>2021</v>
      </c>
      <c r="I2110" s="2">
        <v>2015</v>
      </c>
      <c r="J2110" s="2">
        <f ca="1">YEAR(TODAY())-Table1[[#This Row],[Release_year]]</f>
        <v>11</v>
      </c>
      <c r="K2110" s="2" t="s">
        <v>7</v>
      </c>
      <c r="L2110" s="2" t="str">
        <f>_xlfn.XLOOKUP(Table1[[#This Row],[Rating]],Ratings!A$2:A$15,Ratings!B$2:B$15)</f>
        <v>Adult</v>
      </c>
      <c r="M2110" s="2" t="str">
        <f>_xlfn.XLOOKUP(Table1[[#This Row],[Rating Category]],Recommendation!A$2:A$6,Recommendation!B$2:B$6)</f>
        <v>Restricted</v>
      </c>
      <c r="N2110" s="2">
        <v>76</v>
      </c>
      <c r="O2110" s="2" t="str" cm="1">
        <f t="array" ref="O2110">_xlfn.IFS(Table1[[#This Row],[Duration]]&lt;90,"Short",Table1[[#This Row],[Duration]]&lt;180,"Medium",Table1[[#This Row],[Duration]]&lt;=240,"Long",TRUE,"Seasons")</f>
        <v>Short</v>
      </c>
      <c r="P2110" s="3" t="s">
        <v>43</v>
      </c>
    </row>
    <row r="2111" spans="1:16" ht="14">
      <c r="A2111" s="2" t="s">
        <v>9343</v>
      </c>
      <c r="B2111" s="2" t="s">
        <v>0</v>
      </c>
      <c r="C2111" s="3" t="s">
        <v>9344</v>
      </c>
      <c r="D2111" s="3" t="s">
        <v>3997</v>
      </c>
      <c r="E2111" s="3" t="s">
        <v>3998</v>
      </c>
      <c r="F2111" s="3" t="s">
        <v>1</v>
      </c>
      <c r="G2111" s="7" t="s">
        <v>9338</v>
      </c>
      <c r="H2111" s="4">
        <v>2021</v>
      </c>
      <c r="I2111" s="2">
        <v>2019</v>
      </c>
      <c r="J2111" s="2">
        <f ca="1">YEAR(TODAY())-Table1[[#This Row],[Release_year]]</f>
        <v>7</v>
      </c>
      <c r="K2111" s="2" t="s">
        <v>7</v>
      </c>
      <c r="L2111" s="2" t="str">
        <f>_xlfn.XLOOKUP(Table1[[#This Row],[Rating]],Ratings!A$2:A$15,Ratings!B$2:B$15)</f>
        <v>Adult</v>
      </c>
      <c r="M2111" s="2" t="str">
        <f>_xlfn.XLOOKUP(Table1[[#This Row],[Rating Category]],Recommendation!A$2:A$6,Recommendation!B$2:B$6)</f>
        <v>Restricted</v>
      </c>
      <c r="N2111" s="2">
        <v>60</v>
      </c>
      <c r="O2111" s="2" t="str" cm="1">
        <f t="array" ref="O2111">_xlfn.IFS(Table1[[#This Row],[Duration]]&lt;90,"Short",Table1[[#This Row],[Duration]]&lt;180,"Medium",Table1[[#This Row],[Duration]]&lt;=240,"Long",TRUE,"Seasons")</f>
        <v>Short</v>
      </c>
      <c r="P2111" s="3" t="s">
        <v>683</v>
      </c>
    </row>
    <row r="2112" spans="1:16" ht="56">
      <c r="A2112" s="2" t="s">
        <v>9346</v>
      </c>
      <c r="B2112" s="2" t="s">
        <v>0</v>
      </c>
      <c r="C2112" s="3" t="s">
        <v>9347</v>
      </c>
      <c r="D2112" s="3" t="s">
        <v>9348</v>
      </c>
      <c r="E2112" s="3" t="s">
        <v>9349</v>
      </c>
      <c r="F2112" s="3" t="s">
        <v>1420</v>
      </c>
      <c r="G2112" s="7" t="s">
        <v>9345</v>
      </c>
      <c r="H2112" s="4">
        <v>2021</v>
      </c>
      <c r="I2112" s="2">
        <v>2016</v>
      </c>
      <c r="J2112" s="2">
        <f ca="1">YEAR(TODAY())-Table1[[#This Row],[Release_year]]</f>
        <v>10</v>
      </c>
      <c r="K2112" s="2" t="s">
        <v>29</v>
      </c>
      <c r="L2112" s="2" t="str">
        <f>_xlfn.XLOOKUP(Table1[[#This Row],[Rating]],Ratings!A$2:A$15,Ratings!B$2:B$15)</f>
        <v>Teen</v>
      </c>
      <c r="M2112" s="2" t="str">
        <f>_xlfn.XLOOKUP(Table1[[#This Row],[Rating Category]],Recommendation!A$2:A$6,Recommendation!B$2:B$6)</f>
        <v>Guidance</v>
      </c>
      <c r="N2112" s="2">
        <v>103</v>
      </c>
      <c r="O2112" s="2" t="str" cm="1">
        <f t="array" ref="O2112">_xlfn.IFS(Table1[[#This Row],[Duration]]&lt;90,"Short",Table1[[#This Row],[Duration]]&lt;180,"Medium",Table1[[#This Row],[Duration]]&lt;=240,"Long",TRUE,"Seasons")</f>
        <v>Medium</v>
      </c>
      <c r="P2112" s="3" t="s">
        <v>9350</v>
      </c>
    </row>
    <row r="2113" spans="1:16" ht="70">
      <c r="A2113" s="2" t="s">
        <v>9351</v>
      </c>
      <c r="B2113" s="2" t="s">
        <v>0</v>
      </c>
      <c r="C2113" s="3" t="s">
        <v>9352</v>
      </c>
      <c r="D2113" s="3" t="s">
        <v>9353</v>
      </c>
      <c r="E2113" s="3" t="s">
        <v>9354</v>
      </c>
      <c r="F2113" s="3" t="s">
        <v>9355</v>
      </c>
      <c r="G2113" s="7" t="s">
        <v>9345</v>
      </c>
      <c r="H2113" s="4">
        <v>2021</v>
      </c>
      <c r="I2113" s="2">
        <v>2018</v>
      </c>
      <c r="J2113" s="2">
        <f ca="1">YEAR(TODAY())-Table1[[#This Row],[Release_year]]</f>
        <v>8</v>
      </c>
      <c r="K2113" s="2" t="s">
        <v>7</v>
      </c>
      <c r="L2113" s="2" t="str">
        <f>_xlfn.XLOOKUP(Table1[[#This Row],[Rating]],Ratings!A$2:A$15,Ratings!B$2:B$15)</f>
        <v>Adult</v>
      </c>
      <c r="M2113" s="2" t="str">
        <f>_xlfn.XLOOKUP(Table1[[#This Row],[Rating Category]],Recommendation!A$2:A$6,Recommendation!B$2:B$6)</f>
        <v>Restricted</v>
      </c>
      <c r="N2113" s="2">
        <v>124</v>
      </c>
      <c r="O2113" s="2" t="str" cm="1">
        <f t="array" ref="O2113">_xlfn.IFS(Table1[[#This Row],[Duration]]&lt;90,"Short",Table1[[#This Row],[Duration]]&lt;180,"Medium",Table1[[#This Row],[Duration]]&lt;=240,"Long",TRUE,"Seasons")</f>
        <v>Medium</v>
      </c>
      <c r="P2113" s="3" t="s">
        <v>23</v>
      </c>
    </row>
    <row r="2114" spans="1:16" ht="42">
      <c r="A2114" s="2" t="s">
        <v>9356</v>
      </c>
      <c r="B2114" s="2" t="s">
        <v>0</v>
      </c>
      <c r="C2114" s="3" t="s">
        <v>9357</v>
      </c>
      <c r="D2114" s="3" t="s">
        <v>9358</v>
      </c>
      <c r="E2114" s="3" t="s">
        <v>9359</v>
      </c>
      <c r="F2114" s="3" t="s">
        <v>1</v>
      </c>
      <c r="G2114" s="7" t="s">
        <v>9345</v>
      </c>
      <c r="H2114" s="4">
        <v>2021</v>
      </c>
      <c r="I2114" s="2">
        <v>2017</v>
      </c>
      <c r="J2114" s="2">
        <f ca="1">YEAR(TODAY())-Table1[[#This Row],[Release_year]]</f>
        <v>9</v>
      </c>
      <c r="K2114" s="2" t="s">
        <v>7</v>
      </c>
      <c r="L2114" s="2" t="str">
        <f>_xlfn.XLOOKUP(Table1[[#This Row],[Rating]],Ratings!A$2:A$15,Ratings!B$2:B$15)</f>
        <v>Adult</v>
      </c>
      <c r="M2114" s="2" t="str">
        <f>_xlfn.XLOOKUP(Table1[[#This Row],[Rating Category]],Recommendation!A$2:A$6,Recommendation!B$2:B$6)</f>
        <v>Restricted</v>
      </c>
      <c r="N2114" s="2">
        <v>91</v>
      </c>
      <c r="O2114" s="2" t="str" cm="1">
        <f t="array" ref="O2114">_xlfn.IFS(Table1[[#This Row],[Duration]]&lt;90,"Short",Table1[[#This Row],[Duration]]&lt;180,"Medium",Table1[[#This Row],[Duration]]&lt;=240,"Long",TRUE,"Seasons")</f>
        <v>Medium</v>
      </c>
      <c r="P2114" s="3" t="s">
        <v>72</v>
      </c>
    </row>
    <row r="2115" spans="1:16" ht="42">
      <c r="A2115" s="2" t="s">
        <v>9360</v>
      </c>
      <c r="B2115" s="2" t="s">
        <v>0</v>
      </c>
      <c r="C2115" s="3" t="s">
        <v>9361</v>
      </c>
      <c r="D2115" s="3" t="s">
        <v>9362</v>
      </c>
      <c r="E2115" s="3" t="s">
        <v>9363</v>
      </c>
      <c r="F2115" s="3" t="s">
        <v>1</v>
      </c>
      <c r="G2115" s="7" t="s">
        <v>9364</v>
      </c>
      <c r="H2115" s="4">
        <v>2021</v>
      </c>
      <c r="I2115" s="2">
        <v>2019</v>
      </c>
      <c r="J2115" s="2">
        <f ca="1">YEAR(TODAY())-Table1[[#This Row],[Release_year]]</f>
        <v>7</v>
      </c>
      <c r="K2115" s="2" t="s">
        <v>29</v>
      </c>
      <c r="L2115" s="2" t="str">
        <f>_xlfn.XLOOKUP(Table1[[#This Row],[Rating]],Ratings!A$2:A$15,Ratings!B$2:B$15)</f>
        <v>Teen</v>
      </c>
      <c r="M2115" s="2" t="str">
        <f>_xlfn.XLOOKUP(Table1[[#This Row],[Rating Category]],Recommendation!A$2:A$6,Recommendation!B$2:B$6)</f>
        <v>Guidance</v>
      </c>
      <c r="N2115" s="2">
        <v>88</v>
      </c>
      <c r="O2115" s="2" t="str" cm="1">
        <f t="array" ref="O2115">_xlfn.IFS(Table1[[#This Row],[Duration]]&lt;90,"Short",Table1[[#This Row],[Duration]]&lt;180,"Medium",Table1[[#This Row],[Duration]]&lt;=240,"Long",TRUE,"Seasons")</f>
        <v>Short</v>
      </c>
      <c r="P2115" s="3" t="s">
        <v>617</v>
      </c>
    </row>
    <row r="2116" spans="1:16" ht="70">
      <c r="A2116" s="2" t="s">
        <v>9365</v>
      </c>
      <c r="B2116" s="2" t="s">
        <v>0</v>
      </c>
      <c r="C2116" s="3" t="s">
        <v>9366</v>
      </c>
      <c r="D2116" s="3" t="s">
        <v>9367</v>
      </c>
      <c r="E2116" s="3" t="s">
        <v>9368</v>
      </c>
      <c r="F2116" s="3" t="s">
        <v>9369</v>
      </c>
      <c r="G2116" s="7" t="s">
        <v>9364</v>
      </c>
      <c r="H2116" s="4">
        <v>2021</v>
      </c>
      <c r="I2116" s="2">
        <v>2018</v>
      </c>
      <c r="J2116" s="2">
        <f ca="1">YEAR(TODAY())-Table1[[#This Row],[Release_year]]</f>
        <v>8</v>
      </c>
      <c r="K2116" s="2" t="s">
        <v>29</v>
      </c>
      <c r="L2116" s="2" t="str">
        <f>_xlfn.XLOOKUP(Table1[[#This Row],[Rating]],Ratings!A$2:A$15,Ratings!B$2:B$15)</f>
        <v>Teen</v>
      </c>
      <c r="M2116" s="2" t="str">
        <f>_xlfn.XLOOKUP(Table1[[#This Row],[Rating Category]],Recommendation!A$2:A$6,Recommendation!B$2:B$6)</f>
        <v>Guidance</v>
      </c>
      <c r="N2116" s="2">
        <v>81</v>
      </c>
      <c r="O2116" s="2" t="str" cm="1">
        <f t="array" ref="O2116">_xlfn.IFS(Table1[[#This Row],[Duration]]&lt;90,"Short",Table1[[#This Row],[Duration]]&lt;180,"Medium",Table1[[#This Row],[Duration]]&lt;=240,"Long",TRUE,"Seasons")</f>
        <v>Short</v>
      </c>
      <c r="P2116" s="3" t="s">
        <v>23</v>
      </c>
    </row>
    <row r="2117" spans="1:16" ht="42">
      <c r="A2117" s="2" t="s">
        <v>9370</v>
      </c>
      <c r="B2117" s="2" t="s">
        <v>0</v>
      </c>
      <c r="C2117" s="3" t="s">
        <v>9371</v>
      </c>
      <c r="D2117" s="3" t="s">
        <v>9372</v>
      </c>
      <c r="E2117" s="3" t="s">
        <v>9373</v>
      </c>
      <c r="F2117" s="3" t="s">
        <v>13</v>
      </c>
      <c r="G2117" s="7" t="s">
        <v>9374</v>
      </c>
      <c r="H2117" s="4">
        <v>2021</v>
      </c>
      <c r="I2117" s="2">
        <v>2019</v>
      </c>
      <c r="J2117" s="2">
        <f ca="1">YEAR(TODAY())-Table1[[#This Row],[Release_year]]</f>
        <v>7</v>
      </c>
      <c r="K2117" s="2" t="s">
        <v>29</v>
      </c>
      <c r="L2117" s="2" t="str">
        <f>_xlfn.XLOOKUP(Table1[[#This Row],[Rating]],Ratings!A$2:A$15,Ratings!B$2:B$15)</f>
        <v>Teen</v>
      </c>
      <c r="M2117" s="2" t="str">
        <f>_xlfn.XLOOKUP(Table1[[#This Row],[Rating Category]],Recommendation!A$2:A$6,Recommendation!B$2:B$6)</f>
        <v>Guidance</v>
      </c>
      <c r="N2117" s="2">
        <v>124</v>
      </c>
      <c r="O2117" s="2" t="str" cm="1">
        <f t="array" ref="O2117">_xlfn.IFS(Table1[[#This Row],[Duration]]&lt;90,"Short",Table1[[#This Row],[Duration]]&lt;180,"Medium",Table1[[#This Row],[Duration]]&lt;=240,"Long",TRUE,"Seasons")</f>
        <v>Medium</v>
      </c>
      <c r="P2117" s="3" t="s">
        <v>269</v>
      </c>
    </row>
    <row r="2118" spans="1:16" ht="56">
      <c r="A2118" s="2" t="s">
        <v>9375</v>
      </c>
      <c r="B2118" s="2" t="s">
        <v>0</v>
      </c>
      <c r="C2118" s="3" t="s">
        <v>9376</v>
      </c>
      <c r="D2118" s="3" t="s">
        <v>9377</v>
      </c>
      <c r="E2118" s="3" t="s">
        <v>9378</v>
      </c>
      <c r="F2118" s="3" t="s">
        <v>9379</v>
      </c>
      <c r="G2118" s="7" t="s">
        <v>9374</v>
      </c>
      <c r="H2118" s="4">
        <v>2021</v>
      </c>
      <c r="I2118" s="2">
        <v>2019</v>
      </c>
      <c r="J2118" s="2">
        <f ca="1">YEAR(TODAY())-Table1[[#This Row],[Release_year]]</f>
        <v>7</v>
      </c>
      <c r="K2118" s="2" t="s">
        <v>7</v>
      </c>
      <c r="L2118" s="2" t="str">
        <f>_xlfn.XLOOKUP(Table1[[#This Row],[Rating]],Ratings!A$2:A$15,Ratings!B$2:B$15)</f>
        <v>Adult</v>
      </c>
      <c r="M2118" s="2" t="str">
        <f>_xlfn.XLOOKUP(Table1[[#This Row],[Rating Category]],Recommendation!A$2:A$6,Recommendation!B$2:B$6)</f>
        <v>Restricted</v>
      </c>
      <c r="N2118" s="2">
        <v>102</v>
      </c>
      <c r="O2118" s="2" t="str" cm="1">
        <f t="array" ref="O2118">_xlfn.IFS(Table1[[#This Row],[Duration]]&lt;90,"Short",Table1[[#This Row],[Duration]]&lt;180,"Medium",Table1[[#This Row],[Duration]]&lt;=240,"Long",TRUE,"Seasons")</f>
        <v>Medium</v>
      </c>
      <c r="P2118" s="3" t="s">
        <v>1861</v>
      </c>
    </row>
    <row r="2119" spans="1:16" ht="42">
      <c r="A2119" s="2" t="s">
        <v>9380</v>
      </c>
      <c r="B2119" s="2" t="s">
        <v>0</v>
      </c>
      <c r="C2119" s="3" t="s">
        <v>9381</v>
      </c>
      <c r="D2119" s="3" t="s">
        <v>9382</v>
      </c>
      <c r="E2119" s="3" t="s">
        <v>9383</v>
      </c>
      <c r="F2119" s="3" t="s">
        <v>1</v>
      </c>
      <c r="G2119" s="7" t="s">
        <v>9374</v>
      </c>
      <c r="H2119" s="4">
        <v>2021</v>
      </c>
      <c r="I2119" s="2">
        <v>2019</v>
      </c>
      <c r="J2119" s="2">
        <f ca="1">YEAR(TODAY())-Table1[[#This Row],[Release_year]]</f>
        <v>7</v>
      </c>
      <c r="K2119" s="2" t="s">
        <v>124</v>
      </c>
      <c r="L2119" s="2" t="str">
        <f>_xlfn.XLOOKUP(Table1[[#This Row],[Rating]],Ratings!A$2:A$15,Ratings!B$2:B$15)</f>
        <v>Adult</v>
      </c>
      <c r="M2119" s="2" t="str">
        <f>_xlfn.XLOOKUP(Table1[[#This Row],[Rating Category]],Recommendation!A$2:A$6,Recommendation!B$2:B$6)</f>
        <v>Restricted</v>
      </c>
      <c r="N2119" s="2">
        <v>132</v>
      </c>
      <c r="O2119" s="2" t="str" cm="1">
        <f t="array" ref="O2119">_xlfn.IFS(Table1[[#This Row],[Duration]]&lt;90,"Short",Table1[[#This Row],[Duration]]&lt;180,"Medium",Table1[[#This Row],[Duration]]&lt;=240,"Long",TRUE,"Seasons")</f>
        <v>Medium</v>
      </c>
      <c r="P2119" s="3" t="s">
        <v>251</v>
      </c>
    </row>
    <row r="2120" spans="1:16" ht="56">
      <c r="A2120" s="2" t="s">
        <v>9384</v>
      </c>
      <c r="B2120" s="2" t="s">
        <v>0</v>
      </c>
      <c r="C2120" s="3" t="s">
        <v>9385</v>
      </c>
      <c r="D2120" s="3" t="s">
        <v>9386</v>
      </c>
      <c r="E2120" s="3" t="s">
        <v>9387</v>
      </c>
      <c r="F2120" s="3" t="s">
        <v>1064</v>
      </c>
      <c r="G2120" s="7" t="s">
        <v>9388</v>
      </c>
      <c r="H2120" s="4">
        <v>2021</v>
      </c>
      <c r="I2120" s="2">
        <v>2017</v>
      </c>
      <c r="J2120" s="2">
        <f ca="1">YEAR(TODAY())-Table1[[#This Row],[Release_year]]</f>
        <v>9</v>
      </c>
      <c r="K2120" s="2" t="s">
        <v>7</v>
      </c>
      <c r="L2120" s="2" t="str">
        <f>_xlfn.XLOOKUP(Table1[[#This Row],[Rating]],Ratings!A$2:A$15,Ratings!B$2:B$15)</f>
        <v>Adult</v>
      </c>
      <c r="M2120" s="2" t="str">
        <f>_xlfn.XLOOKUP(Table1[[#This Row],[Rating Category]],Recommendation!A$2:A$6,Recommendation!B$2:B$6)</f>
        <v>Restricted</v>
      </c>
      <c r="N2120" s="2">
        <v>75</v>
      </c>
      <c r="O2120" s="2" t="str" cm="1">
        <f t="array" ref="O2120">_xlfn.IFS(Table1[[#This Row],[Duration]]&lt;90,"Short",Table1[[#This Row],[Duration]]&lt;180,"Medium",Table1[[#This Row],[Duration]]&lt;=240,"Long",TRUE,"Seasons")</f>
        <v>Short</v>
      </c>
      <c r="P2120" s="3" t="s">
        <v>583</v>
      </c>
    </row>
    <row r="2121" spans="1:16" ht="56">
      <c r="A2121" s="2" t="s">
        <v>9389</v>
      </c>
      <c r="B2121" s="2" t="s">
        <v>0</v>
      </c>
      <c r="C2121" s="3" t="s">
        <v>9390</v>
      </c>
      <c r="D2121" s="3" t="s">
        <v>3293</v>
      </c>
      <c r="E2121" s="3" t="s">
        <v>9391</v>
      </c>
      <c r="F2121" s="3" t="s">
        <v>1064</v>
      </c>
      <c r="G2121" s="7" t="s">
        <v>9388</v>
      </c>
      <c r="H2121" s="4">
        <v>2021</v>
      </c>
      <c r="I2121" s="2">
        <v>2008</v>
      </c>
      <c r="J2121" s="2">
        <f ca="1">YEAR(TODAY())-Table1[[#This Row],[Release_year]]</f>
        <v>18</v>
      </c>
      <c r="K2121" s="2" t="s">
        <v>45</v>
      </c>
      <c r="L2121" s="2" t="str">
        <f>_xlfn.XLOOKUP(Table1[[#This Row],[Rating]],Ratings!A$2:A$15,Ratings!B$2:B$15)</f>
        <v>Family</v>
      </c>
      <c r="M2121" s="2" t="str">
        <f>_xlfn.XLOOKUP(Table1[[#This Row],[Rating Category]],Recommendation!A$2:A$6,Recommendation!B$2:B$6)</f>
        <v>Guidance</v>
      </c>
      <c r="N2121" s="2">
        <v>126</v>
      </c>
      <c r="O2121" s="2" t="str" cm="1">
        <f t="array" ref="O2121">_xlfn.IFS(Table1[[#This Row],[Duration]]&lt;90,"Short",Table1[[#This Row],[Duration]]&lt;180,"Medium",Table1[[#This Row],[Duration]]&lt;=240,"Long",TRUE,"Seasons")</f>
        <v>Medium</v>
      </c>
      <c r="P2121" s="3" t="s">
        <v>218</v>
      </c>
    </row>
    <row r="2122" spans="1:16" ht="14">
      <c r="A2122" s="2" t="s">
        <v>9392</v>
      </c>
      <c r="B2122" s="2" t="s">
        <v>0</v>
      </c>
      <c r="C2122" s="3" t="s">
        <v>9393</v>
      </c>
      <c r="D2122" s="3" t="s">
        <v>6486</v>
      </c>
      <c r="E2122" s="3" t="s">
        <v>2722</v>
      </c>
      <c r="F2122" s="3" t="s">
        <v>1</v>
      </c>
      <c r="G2122" s="7" t="s">
        <v>9394</v>
      </c>
      <c r="H2122" s="4">
        <v>2021</v>
      </c>
      <c r="I2122" s="2">
        <v>2019</v>
      </c>
      <c r="J2122" s="2">
        <f ca="1">YEAR(TODAY())-Table1[[#This Row],[Release_year]]</f>
        <v>7</v>
      </c>
      <c r="K2122" s="2" t="s">
        <v>45</v>
      </c>
      <c r="L2122" s="2" t="str">
        <f>_xlfn.XLOOKUP(Table1[[#This Row],[Rating]],Ratings!A$2:A$15,Ratings!B$2:B$15)</f>
        <v>Family</v>
      </c>
      <c r="M2122" s="2" t="str">
        <f>_xlfn.XLOOKUP(Table1[[#This Row],[Rating Category]],Recommendation!A$2:A$6,Recommendation!B$2:B$6)</f>
        <v>Guidance</v>
      </c>
      <c r="N2122" s="2">
        <v>61</v>
      </c>
      <c r="O2122" s="2" t="str" cm="1">
        <f t="array" ref="O2122">_xlfn.IFS(Table1[[#This Row],[Duration]]&lt;90,"Short",Table1[[#This Row],[Duration]]&lt;180,"Medium",Table1[[#This Row],[Duration]]&lt;=240,"Long",TRUE,"Seasons")</f>
        <v>Short</v>
      </c>
      <c r="P2122" s="3" t="s">
        <v>683</v>
      </c>
    </row>
    <row r="2123" spans="1:16" ht="42">
      <c r="A2123" s="2" t="s">
        <v>9395</v>
      </c>
      <c r="B2123" s="2" t="s">
        <v>0</v>
      </c>
      <c r="C2123" s="3" t="s">
        <v>9396</v>
      </c>
      <c r="D2123" s="3" t="s">
        <v>9397</v>
      </c>
      <c r="E2123" s="3" t="s">
        <v>9398</v>
      </c>
      <c r="F2123" s="3" t="s">
        <v>13</v>
      </c>
      <c r="G2123" s="7" t="s">
        <v>9399</v>
      </c>
      <c r="H2123" s="4">
        <v>2021</v>
      </c>
      <c r="I2123" s="2">
        <v>2018</v>
      </c>
      <c r="J2123" s="2">
        <f ca="1">YEAR(TODAY())-Table1[[#This Row],[Release_year]]</f>
        <v>8</v>
      </c>
      <c r="K2123" s="2" t="s">
        <v>29</v>
      </c>
      <c r="L2123" s="2" t="str">
        <f>_xlfn.XLOOKUP(Table1[[#This Row],[Rating]],Ratings!A$2:A$15,Ratings!B$2:B$15)</f>
        <v>Teen</v>
      </c>
      <c r="M2123" s="2" t="str">
        <f>_xlfn.XLOOKUP(Table1[[#This Row],[Rating Category]],Recommendation!A$2:A$6,Recommendation!B$2:B$6)</f>
        <v>Guidance</v>
      </c>
      <c r="N2123" s="2">
        <v>126</v>
      </c>
      <c r="O2123" s="2" t="str" cm="1">
        <f t="array" ref="O2123">_xlfn.IFS(Table1[[#This Row],[Duration]]&lt;90,"Short",Table1[[#This Row],[Duration]]&lt;180,"Medium",Table1[[#This Row],[Duration]]&lt;=240,"Long",TRUE,"Seasons")</f>
        <v>Medium</v>
      </c>
      <c r="P2123" s="3" t="s">
        <v>203</v>
      </c>
    </row>
    <row r="2124" spans="1:16" ht="70">
      <c r="A2124" s="2" t="s">
        <v>9400</v>
      </c>
      <c r="B2124" s="2" t="s">
        <v>0</v>
      </c>
      <c r="C2124" s="3" t="s">
        <v>9401</v>
      </c>
      <c r="D2124" s="3" t="s">
        <v>9402</v>
      </c>
      <c r="E2124" s="3" t="s">
        <v>9403</v>
      </c>
      <c r="F2124" s="3" t="s">
        <v>248</v>
      </c>
      <c r="G2124" s="7" t="s">
        <v>9404</v>
      </c>
      <c r="H2124" s="4">
        <v>2021</v>
      </c>
      <c r="I2124" s="2">
        <v>2018</v>
      </c>
      <c r="J2124" s="2">
        <f ca="1">YEAR(TODAY())-Table1[[#This Row],[Release_year]]</f>
        <v>8</v>
      </c>
      <c r="K2124" s="2" t="s">
        <v>7</v>
      </c>
      <c r="L2124" s="2" t="str">
        <f>_xlfn.XLOOKUP(Table1[[#This Row],[Rating]],Ratings!A$2:A$15,Ratings!B$2:B$15)</f>
        <v>Adult</v>
      </c>
      <c r="M2124" s="2" t="str">
        <f>_xlfn.XLOOKUP(Table1[[#This Row],[Rating Category]],Recommendation!A$2:A$6,Recommendation!B$2:B$6)</f>
        <v>Restricted</v>
      </c>
      <c r="N2124" s="2">
        <v>108</v>
      </c>
      <c r="O2124" s="2" t="str" cm="1">
        <f t="array" ref="O2124">_xlfn.IFS(Table1[[#This Row],[Duration]]&lt;90,"Short",Table1[[#This Row],[Duration]]&lt;180,"Medium",Table1[[#This Row],[Duration]]&lt;=240,"Long",TRUE,"Seasons")</f>
        <v>Medium</v>
      </c>
      <c r="P2124" s="3" t="s">
        <v>523</v>
      </c>
    </row>
    <row r="2125" spans="1:16" ht="70">
      <c r="A2125" s="2" t="s">
        <v>9405</v>
      </c>
      <c r="B2125" s="2" t="s">
        <v>0</v>
      </c>
      <c r="C2125" s="3" t="s">
        <v>9406</v>
      </c>
      <c r="D2125" s="3" t="s">
        <v>9407</v>
      </c>
      <c r="E2125" s="3" t="s">
        <v>9408</v>
      </c>
      <c r="F2125" s="3" t="s">
        <v>1030</v>
      </c>
      <c r="G2125" s="7" t="s">
        <v>9409</v>
      </c>
      <c r="H2125" s="4">
        <v>2021</v>
      </c>
      <c r="I2125" s="2">
        <v>2017</v>
      </c>
      <c r="J2125" s="2">
        <f ca="1">YEAR(TODAY())-Table1[[#This Row],[Release_year]]</f>
        <v>9</v>
      </c>
      <c r="K2125" s="2" t="s">
        <v>7</v>
      </c>
      <c r="L2125" s="2" t="str">
        <f>_xlfn.XLOOKUP(Table1[[#This Row],[Rating]],Ratings!A$2:A$15,Ratings!B$2:B$15)</f>
        <v>Adult</v>
      </c>
      <c r="M2125" s="2" t="str">
        <f>_xlfn.XLOOKUP(Table1[[#This Row],[Rating Category]],Recommendation!A$2:A$6,Recommendation!B$2:B$6)</f>
        <v>Restricted</v>
      </c>
      <c r="N2125" s="2">
        <v>100</v>
      </c>
      <c r="O2125" s="2" t="str" cm="1">
        <f t="array" ref="O2125">_xlfn.IFS(Table1[[#This Row],[Duration]]&lt;90,"Short",Table1[[#This Row],[Duration]]&lt;180,"Medium",Table1[[#This Row],[Duration]]&lt;=240,"Long",TRUE,"Seasons")</f>
        <v>Medium</v>
      </c>
      <c r="P2125" s="3" t="s">
        <v>523</v>
      </c>
    </row>
    <row r="2126" spans="1:16" ht="56">
      <c r="A2126" s="2" t="s">
        <v>9411</v>
      </c>
      <c r="B2126" s="2" t="s">
        <v>0</v>
      </c>
      <c r="C2126" s="3" t="s">
        <v>9412</v>
      </c>
      <c r="D2126" s="3" t="s">
        <v>2152</v>
      </c>
      <c r="E2126" s="3" t="s">
        <v>9413</v>
      </c>
      <c r="F2126" s="3" t="s">
        <v>248</v>
      </c>
      <c r="G2126" s="7" t="s">
        <v>9410</v>
      </c>
      <c r="H2126" s="4">
        <v>2021</v>
      </c>
      <c r="I2126" s="2">
        <v>2018</v>
      </c>
      <c r="J2126" s="2">
        <f ca="1">YEAR(TODAY())-Table1[[#This Row],[Release_year]]</f>
        <v>8</v>
      </c>
      <c r="K2126" s="2" t="s">
        <v>7</v>
      </c>
      <c r="L2126" s="2" t="str">
        <f>_xlfn.XLOOKUP(Table1[[#This Row],[Rating]],Ratings!A$2:A$15,Ratings!B$2:B$15)</f>
        <v>Adult</v>
      </c>
      <c r="M2126" s="2" t="str">
        <f>_xlfn.XLOOKUP(Table1[[#This Row],[Rating Category]],Recommendation!A$2:A$6,Recommendation!B$2:B$6)</f>
        <v>Restricted</v>
      </c>
      <c r="N2126" s="2">
        <v>129</v>
      </c>
      <c r="O2126" s="2" t="str" cm="1">
        <f t="array" ref="O2126">_xlfn.IFS(Table1[[#This Row],[Duration]]&lt;90,"Short",Table1[[#This Row],[Duration]]&lt;180,"Medium",Table1[[#This Row],[Duration]]&lt;=240,"Long",TRUE,"Seasons")</f>
        <v>Medium</v>
      </c>
      <c r="P2126" s="3" t="s">
        <v>2121</v>
      </c>
    </row>
    <row r="2127" spans="1:16" ht="28">
      <c r="A2127" s="2" t="s">
        <v>9414</v>
      </c>
      <c r="B2127" s="2" t="s">
        <v>0</v>
      </c>
      <c r="C2127" s="3" t="s">
        <v>9415</v>
      </c>
      <c r="D2127" s="3" t="s">
        <v>3388</v>
      </c>
      <c r="E2127" s="3" t="s">
        <v>9416</v>
      </c>
      <c r="F2127" s="3" t="s">
        <v>1</v>
      </c>
      <c r="G2127" s="7" t="s">
        <v>9410</v>
      </c>
      <c r="H2127" s="4">
        <v>2021</v>
      </c>
      <c r="I2127" s="2">
        <v>2019</v>
      </c>
      <c r="J2127" s="2">
        <f ca="1">YEAR(TODAY())-Table1[[#This Row],[Release_year]]</f>
        <v>7</v>
      </c>
      <c r="K2127" s="2" t="s">
        <v>7</v>
      </c>
      <c r="L2127" s="2" t="str">
        <f>_xlfn.XLOOKUP(Table1[[#This Row],[Rating]],Ratings!A$2:A$15,Ratings!B$2:B$15)</f>
        <v>Adult</v>
      </c>
      <c r="M2127" s="2" t="str">
        <f>_xlfn.XLOOKUP(Table1[[#This Row],[Rating Category]],Recommendation!A$2:A$6,Recommendation!B$2:B$6)</f>
        <v>Restricted</v>
      </c>
      <c r="N2127" s="2">
        <v>108</v>
      </c>
      <c r="O2127" s="2" t="str" cm="1">
        <f t="array" ref="O2127">_xlfn.IFS(Table1[[#This Row],[Duration]]&lt;90,"Short",Table1[[#This Row],[Duration]]&lt;180,"Medium",Table1[[#This Row],[Duration]]&lt;=240,"Long",TRUE,"Seasons")</f>
        <v>Medium</v>
      </c>
      <c r="P2127" s="3" t="s">
        <v>2861</v>
      </c>
    </row>
    <row r="2128" spans="1:16" ht="70">
      <c r="A2128" s="2" t="s">
        <v>9418</v>
      </c>
      <c r="B2128" s="2" t="s">
        <v>0</v>
      </c>
      <c r="C2128" s="3" t="s">
        <v>9419</v>
      </c>
      <c r="D2128" s="3" t="s">
        <v>9420</v>
      </c>
      <c r="E2128" s="3" t="s">
        <v>9421</v>
      </c>
      <c r="F2128" s="3" t="s">
        <v>1500</v>
      </c>
      <c r="G2128" s="7" t="s">
        <v>9417</v>
      </c>
      <c r="H2128" s="4">
        <v>2021</v>
      </c>
      <c r="I2128" s="2">
        <v>2014</v>
      </c>
      <c r="J2128" s="2">
        <f ca="1">YEAR(TODAY())-Table1[[#This Row],[Release_year]]</f>
        <v>12</v>
      </c>
      <c r="K2128" s="2" t="s">
        <v>29</v>
      </c>
      <c r="L2128" s="2" t="str">
        <f>_xlfn.XLOOKUP(Table1[[#This Row],[Rating]],Ratings!A$2:A$15,Ratings!B$2:B$15)</f>
        <v>Teen</v>
      </c>
      <c r="M2128" s="2" t="str">
        <f>_xlfn.XLOOKUP(Table1[[#This Row],[Rating Category]],Recommendation!A$2:A$6,Recommendation!B$2:B$6)</f>
        <v>Guidance</v>
      </c>
      <c r="N2128" s="2">
        <v>105</v>
      </c>
      <c r="O2128" s="2" t="str" cm="1">
        <f t="array" ref="O2128">_xlfn.IFS(Table1[[#This Row],[Duration]]&lt;90,"Short",Table1[[#This Row],[Duration]]&lt;180,"Medium",Table1[[#This Row],[Duration]]&lt;=240,"Long",TRUE,"Seasons")</f>
        <v>Medium</v>
      </c>
      <c r="P2128" s="3" t="s">
        <v>523</v>
      </c>
    </row>
    <row r="2129" spans="1:16" ht="70">
      <c r="A2129" s="2" t="s">
        <v>9422</v>
      </c>
      <c r="B2129" s="2" t="s">
        <v>0</v>
      </c>
      <c r="C2129" s="3" t="s">
        <v>9423</v>
      </c>
      <c r="D2129" s="3" t="s">
        <v>9424</v>
      </c>
      <c r="E2129" s="3" t="s">
        <v>9425</v>
      </c>
      <c r="F2129" s="3" t="s">
        <v>1500</v>
      </c>
      <c r="G2129" s="7" t="s">
        <v>9417</v>
      </c>
      <c r="H2129" s="4">
        <v>2021</v>
      </c>
      <c r="I2129" s="2">
        <v>2016</v>
      </c>
      <c r="J2129" s="2">
        <f ca="1">YEAR(TODAY())-Table1[[#This Row],[Release_year]]</f>
        <v>10</v>
      </c>
      <c r="K2129" s="2" t="s">
        <v>29</v>
      </c>
      <c r="L2129" s="2" t="str">
        <f>_xlfn.XLOOKUP(Table1[[#This Row],[Rating]],Ratings!A$2:A$15,Ratings!B$2:B$15)</f>
        <v>Teen</v>
      </c>
      <c r="M2129" s="2" t="str">
        <f>_xlfn.XLOOKUP(Table1[[#This Row],[Rating Category]],Recommendation!A$2:A$6,Recommendation!B$2:B$6)</f>
        <v>Guidance</v>
      </c>
      <c r="N2129" s="2">
        <v>115</v>
      </c>
      <c r="O2129" s="2" t="str" cm="1">
        <f t="array" ref="O2129">_xlfn.IFS(Table1[[#This Row],[Duration]]&lt;90,"Short",Table1[[#This Row],[Duration]]&lt;180,"Medium",Table1[[#This Row],[Duration]]&lt;=240,"Long",TRUE,"Seasons")</f>
        <v>Medium</v>
      </c>
      <c r="P2129" s="3" t="s">
        <v>523</v>
      </c>
    </row>
    <row r="2130" spans="1:16" ht="42">
      <c r="A2130" s="2" t="s">
        <v>9426</v>
      </c>
      <c r="B2130" s="2" t="s">
        <v>0</v>
      </c>
      <c r="C2130" s="3" t="s">
        <v>9427</v>
      </c>
      <c r="D2130" s="3" t="s">
        <v>3757</v>
      </c>
      <c r="E2130" s="3" t="s">
        <v>9428</v>
      </c>
      <c r="F2130" s="3" t="s">
        <v>1500</v>
      </c>
      <c r="G2130" s="7" t="s">
        <v>9417</v>
      </c>
      <c r="H2130" s="4">
        <v>2021</v>
      </c>
      <c r="I2130" s="2">
        <v>2016</v>
      </c>
      <c r="J2130" s="2">
        <f ca="1">YEAR(TODAY())-Table1[[#This Row],[Release_year]]</f>
        <v>10</v>
      </c>
      <c r="K2130" s="2" t="s">
        <v>7</v>
      </c>
      <c r="L2130" s="2" t="str">
        <f>_xlfn.XLOOKUP(Table1[[#This Row],[Rating]],Ratings!A$2:A$15,Ratings!B$2:B$15)</f>
        <v>Adult</v>
      </c>
      <c r="M2130" s="2" t="str">
        <f>_xlfn.XLOOKUP(Table1[[#This Row],[Rating Category]],Recommendation!A$2:A$6,Recommendation!B$2:B$6)</f>
        <v>Restricted</v>
      </c>
      <c r="N2130" s="2">
        <v>118</v>
      </c>
      <c r="O2130" s="2" t="str" cm="1">
        <f t="array" ref="O2130">_xlfn.IFS(Table1[[#This Row],[Duration]]&lt;90,"Short",Table1[[#This Row],[Duration]]&lt;180,"Medium",Table1[[#This Row],[Duration]]&lt;=240,"Long",TRUE,"Seasons")</f>
        <v>Medium</v>
      </c>
      <c r="P2130" s="3" t="s">
        <v>192</v>
      </c>
    </row>
    <row r="2131" spans="1:16" ht="56">
      <c r="A2131" s="2" t="s">
        <v>9429</v>
      </c>
      <c r="B2131" s="2" t="s">
        <v>0</v>
      </c>
      <c r="C2131" s="3" t="s">
        <v>9430</v>
      </c>
      <c r="D2131" s="3" t="s">
        <v>9431</v>
      </c>
      <c r="E2131" s="3" t="s">
        <v>9432</v>
      </c>
      <c r="F2131" s="3" t="s">
        <v>1500</v>
      </c>
      <c r="G2131" s="7" t="s">
        <v>9417</v>
      </c>
      <c r="H2131" s="4">
        <v>2021</v>
      </c>
      <c r="I2131" s="2">
        <v>2016</v>
      </c>
      <c r="J2131" s="2">
        <f ca="1">YEAR(TODAY())-Table1[[#This Row],[Release_year]]</f>
        <v>10</v>
      </c>
      <c r="K2131" s="2" t="s">
        <v>7</v>
      </c>
      <c r="L2131" s="2" t="str">
        <f>_xlfn.XLOOKUP(Table1[[#This Row],[Rating]],Ratings!A$2:A$15,Ratings!B$2:B$15)</f>
        <v>Adult</v>
      </c>
      <c r="M2131" s="2" t="str">
        <f>_xlfn.XLOOKUP(Table1[[#This Row],[Rating Category]],Recommendation!A$2:A$6,Recommendation!B$2:B$6)</f>
        <v>Restricted</v>
      </c>
      <c r="N2131" s="2">
        <v>130</v>
      </c>
      <c r="O2131" s="2" t="str" cm="1">
        <f t="array" ref="O2131">_xlfn.IFS(Table1[[#This Row],[Duration]]&lt;90,"Short",Table1[[#This Row],[Duration]]&lt;180,"Medium",Table1[[#This Row],[Duration]]&lt;=240,"Long",TRUE,"Seasons")</f>
        <v>Medium</v>
      </c>
      <c r="P2131" s="3" t="s">
        <v>218</v>
      </c>
    </row>
    <row r="2132" spans="1:16" ht="42">
      <c r="A2132" s="2" t="s">
        <v>9433</v>
      </c>
      <c r="B2132" s="2" t="s">
        <v>0</v>
      </c>
      <c r="C2132" s="3" t="s">
        <v>9434</v>
      </c>
      <c r="D2132" s="3" t="s">
        <v>3689</v>
      </c>
      <c r="E2132" s="3" t="s">
        <v>9435</v>
      </c>
      <c r="F2132" s="3" t="s">
        <v>1500</v>
      </c>
      <c r="G2132" s="7" t="s">
        <v>9417</v>
      </c>
      <c r="H2132" s="4">
        <v>2021</v>
      </c>
      <c r="I2132" s="2">
        <v>2016</v>
      </c>
      <c r="J2132" s="2">
        <f ca="1">YEAR(TODAY())-Table1[[#This Row],[Release_year]]</f>
        <v>10</v>
      </c>
      <c r="K2132" s="2" t="s">
        <v>45</v>
      </c>
      <c r="L2132" s="2" t="str">
        <f>_xlfn.XLOOKUP(Table1[[#This Row],[Rating]],Ratings!A$2:A$15,Ratings!B$2:B$15)</f>
        <v>Family</v>
      </c>
      <c r="M2132" s="2" t="str">
        <f>_xlfn.XLOOKUP(Table1[[#This Row],[Rating Category]],Recommendation!A$2:A$6,Recommendation!B$2:B$6)</f>
        <v>Guidance</v>
      </c>
      <c r="N2132" s="2">
        <v>115</v>
      </c>
      <c r="O2132" s="2" t="str" cm="1">
        <f t="array" ref="O2132">_xlfn.IFS(Table1[[#This Row],[Duration]]&lt;90,"Short",Table1[[#This Row],[Duration]]&lt;180,"Medium",Table1[[#This Row],[Duration]]&lt;=240,"Long",TRUE,"Seasons")</f>
        <v>Medium</v>
      </c>
      <c r="P2132" s="3" t="s">
        <v>1133</v>
      </c>
    </row>
    <row r="2133" spans="1:16" ht="56">
      <c r="A2133" s="2" t="s">
        <v>9436</v>
      </c>
      <c r="B2133" s="2" t="s">
        <v>0</v>
      </c>
      <c r="C2133" s="3" t="s">
        <v>9437</v>
      </c>
      <c r="D2133" s="3" t="s">
        <v>2980</v>
      </c>
      <c r="E2133" s="3" t="s">
        <v>9438</v>
      </c>
      <c r="F2133" s="3" t="s">
        <v>2981</v>
      </c>
      <c r="G2133" s="7" t="s">
        <v>9439</v>
      </c>
      <c r="H2133" s="4">
        <v>2021</v>
      </c>
      <c r="I2133" s="2">
        <v>2019</v>
      </c>
      <c r="J2133" s="2">
        <f ca="1">YEAR(TODAY())-Table1[[#This Row],[Release_year]]</f>
        <v>7</v>
      </c>
      <c r="K2133" s="2" t="s">
        <v>7</v>
      </c>
      <c r="L2133" s="2" t="str">
        <f>_xlfn.XLOOKUP(Table1[[#This Row],[Rating]],Ratings!A$2:A$15,Ratings!B$2:B$15)</f>
        <v>Adult</v>
      </c>
      <c r="M2133" s="2" t="str">
        <f>_xlfn.XLOOKUP(Table1[[#This Row],[Rating Category]],Recommendation!A$2:A$6,Recommendation!B$2:B$6)</f>
        <v>Restricted</v>
      </c>
      <c r="N2133" s="2">
        <v>69</v>
      </c>
      <c r="O2133" s="2" t="str" cm="1">
        <f t="array" ref="O2133">_xlfn.IFS(Table1[[#This Row],[Duration]]&lt;90,"Short",Table1[[#This Row],[Duration]]&lt;180,"Medium",Table1[[#This Row],[Duration]]&lt;=240,"Long",TRUE,"Seasons")</f>
        <v>Short</v>
      </c>
      <c r="P2133" s="3" t="s">
        <v>183</v>
      </c>
    </row>
    <row r="2134" spans="1:16" ht="70">
      <c r="A2134" s="2" t="s">
        <v>9440</v>
      </c>
      <c r="B2134" s="2" t="s">
        <v>0</v>
      </c>
      <c r="C2134" s="3" t="s">
        <v>9441</v>
      </c>
      <c r="D2134" s="3" t="s">
        <v>9442</v>
      </c>
      <c r="E2134" s="3" t="s">
        <v>9443</v>
      </c>
      <c r="F2134" s="3" t="s">
        <v>13</v>
      </c>
      <c r="G2134" s="7" t="s">
        <v>9439</v>
      </c>
      <c r="H2134" s="4">
        <v>2021</v>
      </c>
      <c r="I2134" s="2">
        <v>2018</v>
      </c>
      <c r="J2134" s="2">
        <f ca="1">YEAR(TODAY())-Table1[[#This Row],[Release_year]]</f>
        <v>8</v>
      </c>
      <c r="K2134" s="2" t="s">
        <v>45</v>
      </c>
      <c r="L2134" s="2" t="str">
        <f>_xlfn.XLOOKUP(Table1[[#This Row],[Rating]],Ratings!A$2:A$15,Ratings!B$2:B$15)</f>
        <v>Family</v>
      </c>
      <c r="M2134" s="2" t="str">
        <f>_xlfn.XLOOKUP(Table1[[#This Row],[Rating Category]],Recommendation!A$2:A$6,Recommendation!B$2:B$6)</f>
        <v>Guidance</v>
      </c>
      <c r="N2134" s="2">
        <v>97</v>
      </c>
      <c r="O2134" s="2" t="str" cm="1">
        <f t="array" ref="O2134">_xlfn.IFS(Table1[[#This Row],[Duration]]&lt;90,"Short",Table1[[#This Row],[Duration]]&lt;180,"Medium",Table1[[#This Row],[Duration]]&lt;=240,"Long",TRUE,"Seasons")</f>
        <v>Medium</v>
      </c>
      <c r="P2134" s="3" t="s">
        <v>23</v>
      </c>
    </row>
    <row r="2135" spans="1:16" ht="14">
      <c r="A2135" s="2" t="s">
        <v>9444</v>
      </c>
      <c r="B2135" s="2" t="s">
        <v>0</v>
      </c>
      <c r="C2135" s="3" t="s">
        <v>9445</v>
      </c>
      <c r="D2135" s="3" t="s">
        <v>9446</v>
      </c>
      <c r="E2135" s="3" t="s">
        <v>9446</v>
      </c>
      <c r="F2135" s="3" t="s">
        <v>1</v>
      </c>
      <c r="G2135" s="7" t="s">
        <v>9447</v>
      </c>
      <c r="H2135" s="4">
        <v>2021</v>
      </c>
      <c r="I2135" s="2">
        <v>2019</v>
      </c>
      <c r="J2135" s="2">
        <f ca="1">YEAR(TODAY())-Table1[[#This Row],[Release_year]]</f>
        <v>7</v>
      </c>
      <c r="K2135" s="2" t="s">
        <v>7</v>
      </c>
      <c r="L2135" s="2" t="str">
        <f>_xlfn.XLOOKUP(Table1[[#This Row],[Rating]],Ratings!A$2:A$15,Ratings!B$2:B$15)</f>
        <v>Adult</v>
      </c>
      <c r="M2135" s="2" t="str">
        <f>_xlfn.XLOOKUP(Table1[[#This Row],[Rating Category]],Recommendation!A$2:A$6,Recommendation!B$2:B$6)</f>
        <v>Restricted</v>
      </c>
      <c r="N2135" s="2">
        <v>61</v>
      </c>
      <c r="O2135" s="2" t="str" cm="1">
        <f t="array" ref="O2135">_xlfn.IFS(Table1[[#This Row],[Duration]]&lt;90,"Short",Table1[[#This Row],[Duration]]&lt;180,"Medium",Table1[[#This Row],[Duration]]&lt;=240,"Long",TRUE,"Seasons")</f>
        <v>Short</v>
      </c>
      <c r="P2135" s="3" t="s">
        <v>683</v>
      </c>
    </row>
    <row r="2136" spans="1:16" ht="42">
      <c r="A2136" s="2" t="s">
        <v>9448</v>
      </c>
      <c r="B2136" s="2" t="s">
        <v>0</v>
      </c>
      <c r="C2136" s="3" t="s">
        <v>9449</v>
      </c>
      <c r="D2136" s="3" t="s">
        <v>9450</v>
      </c>
      <c r="E2136" s="3" t="s">
        <v>9451</v>
      </c>
      <c r="F2136" s="3" t="s">
        <v>1</v>
      </c>
      <c r="G2136" s="7" t="s">
        <v>9452</v>
      </c>
      <c r="H2136" s="4">
        <v>2021</v>
      </c>
      <c r="I2136" s="2">
        <v>2014</v>
      </c>
      <c r="J2136" s="2">
        <f ca="1">YEAR(TODAY())-Table1[[#This Row],[Release_year]]</f>
        <v>12</v>
      </c>
      <c r="K2136" s="2" t="s">
        <v>2</v>
      </c>
      <c r="L2136" s="2" t="str">
        <f>_xlfn.XLOOKUP(Table1[[#This Row],[Rating]],Ratings!A$2:A$15,Ratings!B$2:B$15)</f>
        <v>Teen</v>
      </c>
      <c r="M2136" s="2" t="str">
        <f>_xlfn.XLOOKUP(Table1[[#This Row],[Rating Category]],Recommendation!A$2:A$6,Recommendation!B$2:B$6)</f>
        <v>Guidance</v>
      </c>
      <c r="N2136" s="2">
        <v>92</v>
      </c>
      <c r="O2136" s="2" t="str" cm="1">
        <f t="array" ref="O2136">_xlfn.IFS(Table1[[#This Row],[Duration]]&lt;90,"Short",Table1[[#This Row],[Duration]]&lt;180,"Medium",Table1[[#This Row],[Duration]]&lt;=240,"Long",TRUE,"Seasons")</f>
        <v>Medium</v>
      </c>
      <c r="P2136" s="3" t="s">
        <v>269</v>
      </c>
    </row>
    <row r="2137" spans="1:16" ht="42">
      <c r="A2137" s="2" t="s">
        <v>9453</v>
      </c>
      <c r="B2137" s="2" t="s">
        <v>0</v>
      </c>
      <c r="C2137" s="3" t="s">
        <v>9454</v>
      </c>
      <c r="D2137" s="3" t="s">
        <v>9455</v>
      </c>
      <c r="E2137" s="3" t="s">
        <v>9456</v>
      </c>
      <c r="F2137" s="3" t="s">
        <v>9457</v>
      </c>
      <c r="G2137" s="7" t="s">
        <v>9458</v>
      </c>
      <c r="H2137" s="4">
        <v>2021</v>
      </c>
      <c r="I2137" s="2">
        <v>2018</v>
      </c>
      <c r="J2137" s="2">
        <f ca="1">YEAR(TODAY())-Table1[[#This Row],[Release_year]]</f>
        <v>8</v>
      </c>
      <c r="K2137" s="2" t="s">
        <v>7</v>
      </c>
      <c r="L2137" s="2" t="str">
        <f>_xlfn.XLOOKUP(Table1[[#This Row],[Rating]],Ratings!A$2:A$15,Ratings!B$2:B$15)</f>
        <v>Adult</v>
      </c>
      <c r="M2137" s="2" t="str">
        <f>_xlfn.XLOOKUP(Table1[[#This Row],[Rating Category]],Recommendation!A$2:A$6,Recommendation!B$2:B$6)</f>
        <v>Restricted</v>
      </c>
      <c r="N2137" s="2">
        <v>108</v>
      </c>
      <c r="O2137" s="2" t="str" cm="1">
        <f t="array" ref="O2137">_xlfn.IFS(Table1[[#This Row],[Duration]]&lt;90,"Short",Table1[[#This Row],[Duration]]&lt;180,"Medium",Table1[[#This Row],[Duration]]&lt;=240,"Long",TRUE,"Seasons")</f>
        <v>Medium</v>
      </c>
      <c r="P2137" s="3" t="s">
        <v>192</v>
      </c>
    </row>
    <row r="2138" spans="1:16" ht="56">
      <c r="A2138" s="2" t="s">
        <v>9459</v>
      </c>
      <c r="B2138" s="2" t="s">
        <v>0</v>
      </c>
      <c r="C2138" s="3" t="s">
        <v>9460</v>
      </c>
      <c r="D2138" s="3" t="s">
        <v>9461</v>
      </c>
      <c r="E2138" s="3" t="s">
        <v>9462</v>
      </c>
      <c r="F2138" s="3" t="s">
        <v>1140</v>
      </c>
      <c r="G2138" s="7" t="s">
        <v>9458</v>
      </c>
      <c r="H2138" s="4">
        <v>2021</v>
      </c>
      <c r="I2138" s="2">
        <v>2017</v>
      </c>
      <c r="J2138" s="2">
        <f ca="1">YEAR(TODAY())-Table1[[#This Row],[Release_year]]</f>
        <v>9</v>
      </c>
      <c r="K2138" s="2" t="s">
        <v>7</v>
      </c>
      <c r="L2138" s="2" t="str">
        <f>_xlfn.XLOOKUP(Table1[[#This Row],[Rating]],Ratings!A$2:A$15,Ratings!B$2:B$15)</f>
        <v>Adult</v>
      </c>
      <c r="M2138" s="2" t="str">
        <f>_xlfn.XLOOKUP(Table1[[#This Row],[Rating Category]],Recommendation!A$2:A$6,Recommendation!B$2:B$6)</f>
        <v>Restricted</v>
      </c>
      <c r="N2138" s="2">
        <v>104</v>
      </c>
      <c r="O2138" s="2" t="str" cm="1">
        <f t="array" ref="O2138">_xlfn.IFS(Table1[[#This Row],[Duration]]&lt;90,"Short",Table1[[#This Row],[Duration]]&lt;180,"Medium",Table1[[#This Row],[Duration]]&lt;=240,"Long",TRUE,"Seasons")</f>
        <v>Medium</v>
      </c>
      <c r="P2138" s="3" t="s">
        <v>384</v>
      </c>
    </row>
    <row r="2139" spans="1:16" ht="14">
      <c r="A2139" s="2" t="s">
        <v>9463</v>
      </c>
      <c r="B2139" s="2" t="s">
        <v>0</v>
      </c>
      <c r="C2139" s="3" t="s">
        <v>9464</v>
      </c>
      <c r="D2139" s="3" t="s">
        <v>9076</v>
      </c>
      <c r="E2139" s="3" t="s">
        <v>9465</v>
      </c>
      <c r="F2139" s="3" t="s">
        <v>658</v>
      </c>
      <c r="G2139" s="7" t="s">
        <v>9458</v>
      </c>
      <c r="H2139" s="4">
        <v>2021</v>
      </c>
      <c r="I2139" s="2">
        <v>2019</v>
      </c>
      <c r="J2139" s="2">
        <f ca="1">YEAR(TODAY())-Table1[[#This Row],[Release_year]]</f>
        <v>7</v>
      </c>
      <c r="K2139" s="2" t="s">
        <v>7</v>
      </c>
      <c r="L2139" s="2" t="str">
        <f>_xlfn.XLOOKUP(Table1[[#This Row],[Rating]],Ratings!A$2:A$15,Ratings!B$2:B$15)</f>
        <v>Adult</v>
      </c>
      <c r="M2139" s="2" t="str">
        <f>_xlfn.XLOOKUP(Table1[[#This Row],[Rating Category]],Recommendation!A$2:A$6,Recommendation!B$2:B$6)</f>
        <v>Restricted</v>
      </c>
      <c r="N2139" s="2">
        <v>65</v>
      </c>
      <c r="O2139" s="2" t="str" cm="1">
        <f t="array" ref="O2139">_xlfn.IFS(Table1[[#This Row],[Duration]]&lt;90,"Short",Table1[[#This Row],[Duration]]&lt;180,"Medium",Table1[[#This Row],[Duration]]&lt;=240,"Long",TRUE,"Seasons")</f>
        <v>Short</v>
      </c>
      <c r="P2139" s="3" t="s">
        <v>683</v>
      </c>
    </row>
    <row r="2140" spans="1:16" ht="56">
      <c r="A2140" s="2" t="s">
        <v>9466</v>
      </c>
      <c r="B2140" s="2" t="s">
        <v>0</v>
      </c>
      <c r="C2140" s="3" t="s">
        <v>9467</v>
      </c>
      <c r="D2140" s="3" t="s">
        <v>9468</v>
      </c>
      <c r="E2140" s="3" t="s">
        <v>9469</v>
      </c>
      <c r="F2140" s="3" t="s">
        <v>9470</v>
      </c>
      <c r="G2140" s="7" t="s">
        <v>9458</v>
      </c>
      <c r="H2140" s="4">
        <v>2021</v>
      </c>
      <c r="I2140" s="2">
        <v>2018</v>
      </c>
      <c r="J2140" s="2">
        <f ca="1">YEAR(TODAY())-Table1[[#This Row],[Release_year]]</f>
        <v>8</v>
      </c>
      <c r="K2140" s="2" t="s">
        <v>124</v>
      </c>
      <c r="L2140" s="2" t="str">
        <f>_xlfn.XLOOKUP(Table1[[#This Row],[Rating]],Ratings!A$2:A$15,Ratings!B$2:B$15)</f>
        <v>Adult</v>
      </c>
      <c r="M2140" s="2" t="str">
        <f>_xlfn.XLOOKUP(Table1[[#This Row],[Rating Category]],Recommendation!A$2:A$6,Recommendation!B$2:B$6)</f>
        <v>Restricted</v>
      </c>
      <c r="N2140" s="2">
        <v>106</v>
      </c>
      <c r="O2140" s="2" t="str" cm="1">
        <f t="array" ref="O2140">_xlfn.IFS(Table1[[#This Row],[Duration]]&lt;90,"Short",Table1[[#This Row],[Duration]]&lt;180,"Medium",Table1[[#This Row],[Duration]]&lt;=240,"Long",TRUE,"Seasons")</f>
        <v>Medium</v>
      </c>
      <c r="P2140" s="3" t="s">
        <v>1794</v>
      </c>
    </row>
    <row r="2141" spans="1:16" ht="14">
      <c r="A2141" s="2" t="s">
        <v>9471</v>
      </c>
      <c r="B2141" s="2" t="s">
        <v>0</v>
      </c>
      <c r="C2141" s="3" t="s">
        <v>9472</v>
      </c>
      <c r="D2141" s="3" t="s">
        <v>8480</v>
      </c>
      <c r="E2141" s="3" t="s">
        <v>7508</v>
      </c>
      <c r="F2141" s="3" t="s">
        <v>1</v>
      </c>
      <c r="G2141" s="7" t="s">
        <v>9458</v>
      </c>
      <c r="H2141" s="4">
        <v>2021</v>
      </c>
      <c r="I2141" s="2">
        <v>2006</v>
      </c>
      <c r="J2141" s="2">
        <f ca="1">YEAR(TODAY())-Table1[[#This Row],[Release_year]]</f>
        <v>20</v>
      </c>
      <c r="K2141" s="2" t="s">
        <v>7</v>
      </c>
      <c r="L2141" s="2" t="str">
        <f>_xlfn.XLOOKUP(Table1[[#This Row],[Rating]],Ratings!A$2:A$15,Ratings!B$2:B$15)</f>
        <v>Adult</v>
      </c>
      <c r="M2141" s="2" t="str">
        <f>_xlfn.XLOOKUP(Table1[[#This Row],[Rating Category]],Recommendation!A$2:A$6,Recommendation!B$2:B$6)</f>
        <v>Restricted</v>
      </c>
      <c r="N2141" s="2">
        <v>69</v>
      </c>
      <c r="O2141" s="2" t="str" cm="1">
        <f t="array" ref="O2141">_xlfn.IFS(Table1[[#This Row],[Duration]]&lt;90,"Short",Table1[[#This Row],[Duration]]&lt;180,"Medium",Table1[[#This Row],[Duration]]&lt;=240,"Long",TRUE,"Seasons")</f>
        <v>Short</v>
      </c>
      <c r="P2141" s="3" t="s">
        <v>683</v>
      </c>
    </row>
    <row r="2142" spans="1:16" ht="14">
      <c r="A2142" s="2" t="s">
        <v>9473</v>
      </c>
      <c r="B2142" s="2" t="s">
        <v>0</v>
      </c>
      <c r="C2142" s="3" t="s">
        <v>9474</v>
      </c>
      <c r="D2142" s="3" t="s">
        <v>9475</v>
      </c>
      <c r="E2142" s="3" t="s">
        <v>7508</v>
      </c>
      <c r="F2142" s="3" t="s">
        <v>1</v>
      </c>
      <c r="G2142" s="7" t="s">
        <v>9458</v>
      </c>
      <c r="H2142" s="4">
        <v>2021</v>
      </c>
      <c r="I2142" s="2">
        <v>2011</v>
      </c>
      <c r="J2142" s="2">
        <f ca="1">YEAR(TODAY())-Table1[[#This Row],[Release_year]]</f>
        <v>15</v>
      </c>
      <c r="K2142" s="2" t="s">
        <v>7</v>
      </c>
      <c r="L2142" s="2" t="str">
        <f>_xlfn.XLOOKUP(Table1[[#This Row],[Rating]],Ratings!A$2:A$15,Ratings!B$2:B$15)</f>
        <v>Adult</v>
      </c>
      <c r="M2142" s="2" t="str">
        <f>_xlfn.XLOOKUP(Table1[[#This Row],[Rating Category]],Recommendation!A$2:A$6,Recommendation!B$2:B$6)</f>
        <v>Restricted</v>
      </c>
      <c r="N2142" s="2">
        <v>97</v>
      </c>
      <c r="O2142" s="2" t="str" cm="1">
        <f t="array" ref="O2142">_xlfn.IFS(Table1[[#This Row],[Duration]]&lt;90,"Short",Table1[[#This Row],[Duration]]&lt;180,"Medium",Table1[[#This Row],[Duration]]&lt;=240,"Long",TRUE,"Seasons")</f>
        <v>Medium</v>
      </c>
      <c r="P2142" s="3" t="s">
        <v>683</v>
      </c>
    </row>
    <row r="2143" spans="1:16" ht="14">
      <c r="A2143" s="2" t="s">
        <v>9476</v>
      </c>
      <c r="B2143" s="2" t="s">
        <v>0</v>
      </c>
      <c r="C2143" s="3" t="s">
        <v>9477</v>
      </c>
      <c r="D2143" s="3" t="s">
        <v>8480</v>
      </c>
      <c r="E2143" s="3" t="s">
        <v>7508</v>
      </c>
      <c r="F2143" s="3" t="s">
        <v>1</v>
      </c>
      <c r="G2143" s="7" t="s">
        <v>9458</v>
      </c>
      <c r="H2143" s="4">
        <v>2021</v>
      </c>
      <c r="I2143" s="2">
        <v>2012</v>
      </c>
      <c r="J2143" s="2">
        <f ca="1">YEAR(TODAY())-Table1[[#This Row],[Release_year]]</f>
        <v>14</v>
      </c>
      <c r="K2143" s="2" t="s">
        <v>7</v>
      </c>
      <c r="L2143" s="2" t="str">
        <f>_xlfn.XLOOKUP(Table1[[#This Row],[Rating]],Ratings!A$2:A$15,Ratings!B$2:B$15)</f>
        <v>Adult</v>
      </c>
      <c r="M2143" s="2" t="str">
        <f>_xlfn.XLOOKUP(Table1[[#This Row],[Rating Category]],Recommendation!A$2:A$6,Recommendation!B$2:B$6)</f>
        <v>Restricted</v>
      </c>
      <c r="N2143" s="2">
        <v>80</v>
      </c>
      <c r="O2143" s="2" t="str" cm="1">
        <f t="array" ref="O2143">_xlfn.IFS(Table1[[#This Row],[Duration]]&lt;90,"Short",Table1[[#This Row],[Duration]]&lt;180,"Medium",Table1[[#This Row],[Duration]]&lt;=240,"Long",TRUE,"Seasons")</f>
        <v>Short</v>
      </c>
      <c r="P2143" s="3" t="s">
        <v>683</v>
      </c>
    </row>
    <row r="2144" spans="1:16" ht="28">
      <c r="A2144" s="2" t="s">
        <v>9478</v>
      </c>
      <c r="B2144" s="2" t="s">
        <v>0</v>
      </c>
      <c r="C2144" s="3" t="s">
        <v>9479</v>
      </c>
      <c r="D2144" s="3" t="s">
        <v>1542</v>
      </c>
      <c r="E2144" s="3" t="s">
        <v>9480</v>
      </c>
      <c r="F2144" s="3" t="s">
        <v>1</v>
      </c>
      <c r="G2144" s="7" t="s">
        <v>9458</v>
      </c>
      <c r="H2144" s="4">
        <v>2021</v>
      </c>
      <c r="I2144" s="2">
        <v>2008</v>
      </c>
      <c r="J2144" s="2">
        <f ca="1">YEAR(TODAY())-Table1[[#This Row],[Release_year]]</f>
        <v>18</v>
      </c>
      <c r="K2144" s="2" t="s">
        <v>7</v>
      </c>
      <c r="L2144" s="2" t="str">
        <f>_xlfn.XLOOKUP(Table1[[#This Row],[Rating]],Ratings!A$2:A$15,Ratings!B$2:B$15)</f>
        <v>Adult</v>
      </c>
      <c r="M2144" s="2" t="str">
        <f>_xlfn.XLOOKUP(Table1[[#This Row],[Rating Category]],Recommendation!A$2:A$6,Recommendation!B$2:B$6)</f>
        <v>Restricted</v>
      </c>
      <c r="N2144" s="2">
        <v>85</v>
      </c>
      <c r="O2144" s="2" t="str" cm="1">
        <f t="array" ref="O2144">_xlfn.IFS(Table1[[#This Row],[Duration]]&lt;90,"Short",Table1[[#This Row],[Duration]]&lt;180,"Medium",Table1[[#This Row],[Duration]]&lt;=240,"Long",TRUE,"Seasons")</f>
        <v>Short</v>
      </c>
      <c r="P2144" s="3" t="s">
        <v>683</v>
      </c>
    </row>
    <row r="2145" spans="1:16" ht="28">
      <c r="A2145" s="2" t="s">
        <v>9481</v>
      </c>
      <c r="B2145" s="2" t="s">
        <v>0</v>
      </c>
      <c r="C2145" s="3" t="s">
        <v>9482</v>
      </c>
      <c r="D2145" s="3" t="s">
        <v>9483</v>
      </c>
      <c r="E2145" s="3" t="s">
        <v>9484</v>
      </c>
      <c r="F2145" s="3" t="s">
        <v>9485</v>
      </c>
      <c r="G2145" s="7" t="s">
        <v>9458</v>
      </c>
      <c r="H2145" s="4">
        <v>2021</v>
      </c>
      <c r="I2145" s="2">
        <v>2018</v>
      </c>
      <c r="J2145" s="2">
        <f ca="1">YEAR(TODAY())-Table1[[#This Row],[Release_year]]</f>
        <v>8</v>
      </c>
      <c r="K2145" s="2" t="s">
        <v>29</v>
      </c>
      <c r="L2145" s="2" t="str">
        <f>_xlfn.XLOOKUP(Table1[[#This Row],[Rating]],Ratings!A$2:A$15,Ratings!B$2:B$15)</f>
        <v>Teen</v>
      </c>
      <c r="M2145" s="2" t="str">
        <f>_xlfn.XLOOKUP(Table1[[#This Row],[Rating Category]],Recommendation!A$2:A$6,Recommendation!B$2:B$6)</f>
        <v>Guidance</v>
      </c>
      <c r="N2145" s="2">
        <v>98</v>
      </c>
      <c r="O2145" s="2" t="str" cm="1">
        <f t="array" ref="O2145">_xlfn.IFS(Table1[[#This Row],[Duration]]&lt;90,"Short",Table1[[#This Row],[Duration]]&lt;180,"Medium",Table1[[#This Row],[Duration]]&lt;=240,"Long",TRUE,"Seasons")</f>
        <v>Medium</v>
      </c>
      <c r="P2145" s="3" t="s">
        <v>208</v>
      </c>
    </row>
    <row r="2146" spans="1:16" ht="70">
      <c r="A2146" s="2" t="s">
        <v>9486</v>
      </c>
      <c r="B2146" s="2" t="s">
        <v>0</v>
      </c>
      <c r="C2146" s="3" t="s">
        <v>9487</v>
      </c>
      <c r="D2146" s="3" t="s">
        <v>4565</v>
      </c>
      <c r="E2146" s="3" t="s">
        <v>9488</v>
      </c>
      <c r="F2146" s="3" t="s">
        <v>1160</v>
      </c>
      <c r="G2146" s="7" t="s">
        <v>9458</v>
      </c>
      <c r="H2146" s="4">
        <v>2021</v>
      </c>
      <c r="I2146" s="2">
        <v>2018</v>
      </c>
      <c r="J2146" s="2">
        <f ca="1">YEAR(TODAY())-Table1[[#This Row],[Release_year]]</f>
        <v>8</v>
      </c>
      <c r="K2146" s="2" t="s">
        <v>29</v>
      </c>
      <c r="L2146" s="2" t="str">
        <f>_xlfn.XLOOKUP(Table1[[#This Row],[Rating]],Ratings!A$2:A$15,Ratings!B$2:B$15)</f>
        <v>Teen</v>
      </c>
      <c r="M2146" s="2" t="str">
        <f>_xlfn.XLOOKUP(Table1[[#This Row],[Rating Category]],Recommendation!A$2:A$6,Recommendation!B$2:B$6)</f>
        <v>Guidance</v>
      </c>
      <c r="N2146" s="2">
        <v>115</v>
      </c>
      <c r="O2146" s="2" t="str" cm="1">
        <f t="array" ref="O2146">_xlfn.IFS(Table1[[#This Row],[Duration]]&lt;90,"Short",Table1[[#This Row],[Duration]]&lt;180,"Medium",Table1[[#This Row],[Duration]]&lt;=240,"Long",TRUE,"Seasons")</f>
        <v>Medium</v>
      </c>
      <c r="P2146" s="3" t="s">
        <v>90</v>
      </c>
    </row>
    <row r="2147" spans="1:16" ht="56">
      <c r="A2147" s="2" t="s">
        <v>9489</v>
      </c>
      <c r="B2147" s="2" t="s">
        <v>0</v>
      </c>
      <c r="C2147" s="3" t="s">
        <v>9490</v>
      </c>
      <c r="D2147" s="3" t="s">
        <v>9431</v>
      </c>
      <c r="E2147" s="3" t="s">
        <v>9491</v>
      </c>
      <c r="F2147" s="3" t="s">
        <v>1500</v>
      </c>
      <c r="G2147" s="7" t="s">
        <v>9492</v>
      </c>
      <c r="H2147" s="4">
        <v>2021</v>
      </c>
      <c r="I2147" s="2">
        <v>2007</v>
      </c>
      <c r="J2147" s="2">
        <f ca="1">YEAR(TODAY())-Table1[[#This Row],[Release_year]]</f>
        <v>19</v>
      </c>
      <c r="K2147" s="2" t="s">
        <v>29</v>
      </c>
      <c r="L2147" s="2" t="str">
        <f>_xlfn.XLOOKUP(Table1[[#This Row],[Rating]],Ratings!A$2:A$15,Ratings!B$2:B$15)</f>
        <v>Teen</v>
      </c>
      <c r="M2147" s="2" t="str">
        <f>_xlfn.XLOOKUP(Table1[[#This Row],[Rating Category]],Recommendation!A$2:A$6,Recommendation!B$2:B$6)</f>
        <v>Guidance</v>
      </c>
      <c r="N2147" s="2">
        <v>117</v>
      </c>
      <c r="O2147" s="2" t="str" cm="1">
        <f t="array" ref="O2147">_xlfn.IFS(Table1[[#This Row],[Duration]]&lt;90,"Short",Table1[[#This Row],[Duration]]&lt;180,"Medium",Table1[[#This Row],[Duration]]&lt;=240,"Long",TRUE,"Seasons")</f>
        <v>Medium</v>
      </c>
      <c r="P2147" s="3" t="s">
        <v>218</v>
      </c>
    </row>
    <row r="2148" spans="1:16" ht="56">
      <c r="A2148" s="2" t="s">
        <v>9493</v>
      </c>
      <c r="B2148" s="2" t="s">
        <v>0</v>
      </c>
      <c r="C2148" s="3" t="s">
        <v>9494</v>
      </c>
      <c r="D2148" s="3" t="s">
        <v>9495</v>
      </c>
      <c r="E2148" s="3" t="s">
        <v>9496</v>
      </c>
      <c r="F2148" s="3" t="s">
        <v>1500</v>
      </c>
      <c r="G2148" s="7" t="s">
        <v>9492</v>
      </c>
      <c r="H2148" s="4">
        <v>2021</v>
      </c>
      <c r="I2148" s="2">
        <v>2016</v>
      </c>
      <c r="J2148" s="2">
        <f ca="1">YEAR(TODAY())-Table1[[#This Row],[Release_year]]</f>
        <v>10</v>
      </c>
      <c r="K2148" s="2" t="s">
        <v>29</v>
      </c>
      <c r="L2148" s="2" t="str">
        <f>_xlfn.XLOOKUP(Table1[[#This Row],[Rating]],Ratings!A$2:A$15,Ratings!B$2:B$15)</f>
        <v>Teen</v>
      </c>
      <c r="M2148" s="2" t="str">
        <f>_xlfn.XLOOKUP(Table1[[#This Row],[Rating Category]],Recommendation!A$2:A$6,Recommendation!B$2:B$6)</f>
        <v>Guidance</v>
      </c>
      <c r="N2148" s="2">
        <v>132</v>
      </c>
      <c r="O2148" s="2" t="str" cm="1">
        <f t="array" ref="O2148">_xlfn.IFS(Table1[[#This Row],[Duration]]&lt;90,"Short",Table1[[#This Row],[Duration]]&lt;180,"Medium",Table1[[#This Row],[Duration]]&lt;=240,"Long",TRUE,"Seasons")</f>
        <v>Medium</v>
      </c>
      <c r="P2148" s="3" t="s">
        <v>218</v>
      </c>
    </row>
    <row r="2149" spans="1:16" ht="42">
      <c r="A2149" s="2" t="s">
        <v>9497</v>
      </c>
      <c r="B2149" s="2" t="s">
        <v>0</v>
      </c>
      <c r="C2149" s="3" t="s">
        <v>9498</v>
      </c>
      <c r="D2149" s="3" t="s">
        <v>9424</v>
      </c>
      <c r="E2149" s="3" t="s">
        <v>9499</v>
      </c>
      <c r="F2149" s="3" t="s">
        <v>1500</v>
      </c>
      <c r="G2149" s="7" t="s">
        <v>9492</v>
      </c>
      <c r="H2149" s="4">
        <v>2021</v>
      </c>
      <c r="I2149" s="2">
        <v>2016</v>
      </c>
      <c r="J2149" s="2">
        <f ca="1">YEAR(TODAY())-Table1[[#This Row],[Release_year]]</f>
        <v>10</v>
      </c>
      <c r="K2149" s="2" t="s">
        <v>7</v>
      </c>
      <c r="L2149" s="2" t="str">
        <f>_xlfn.XLOOKUP(Table1[[#This Row],[Rating]],Ratings!A$2:A$15,Ratings!B$2:B$15)</f>
        <v>Adult</v>
      </c>
      <c r="M2149" s="2" t="str">
        <f>_xlfn.XLOOKUP(Table1[[#This Row],[Rating Category]],Recommendation!A$2:A$6,Recommendation!B$2:B$6)</f>
        <v>Restricted</v>
      </c>
      <c r="N2149" s="2">
        <v>127</v>
      </c>
      <c r="O2149" s="2" t="str" cm="1">
        <f t="array" ref="O2149">_xlfn.IFS(Table1[[#This Row],[Duration]]&lt;90,"Short",Table1[[#This Row],[Duration]]&lt;180,"Medium",Table1[[#This Row],[Duration]]&lt;=240,"Long",TRUE,"Seasons")</f>
        <v>Medium</v>
      </c>
      <c r="P2149" s="3" t="s">
        <v>192</v>
      </c>
    </row>
    <row r="2150" spans="1:16" ht="42">
      <c r="A2150" s="2" t="s">
        <v>9500</v>
      </c>
      <c r="B2150" s="2" t="s">
        <v>0</v>
      </c>
      <c r="C2150" s="3" t="s">
        <v>9501</v>
      </c>
      <c r="D2150" s="3" t="s">
        <v>3689</v>
      </c>
      <c r="E2150" s="3" t="s">
        <v>9502</v>
      </c>
      <c r="F2150" s="3" t="s">
        <v>1500</v>
      </c>
      <c r="G2150" s="7" t="s">
        <v>9492</v>
      </c>
      <c r="H2150" s="4">
        <v>2021</v>
      </c>
      <c r="I2150" s="2">
        <v>2017</v>
      </c>
      <c r="J2150" s="2">
        <f ca="1">YEAR(TODAY())-Table1[[#This Row],[Release_year]]</f>
        <v>9</v>
      </c>
      <c r="K2150" s="2" t="s">
        <v>29</v>
      </c>
      <c r="L2150" s="2" t="str">
        <f>_xlfn.XLOOKUP(Table1[[#This Row],[Rating]],Ratings!A$2:A$15,Ratings!B$2:B$15)</f>
        <v>Teen</v>
      </c>
      <c r="M2150" s="2" t="str">
        <f>_xlfn.XLOOKUP(Table1[[#This Row],[Rating Category]],Recommendation!A$2:A$6,Recommendation!B$2:B$6)</f>
        <v>Guidance</v>
      </c>
      <c r="N2150" s="2">
        <v>125</v>
      </c>
      <c r="O2150" s="2" t="str" cm="1">
        <f t="array" ref="O2150">_xlfn.IFS(Table1[[#This Row],[Duration]]&lt;90,"Short",Table1[[#This Row],[Duration]]&lt;180,"Medium",Table1[[#This Row],[Duration]]&lt;=240,"Long",TRUE,"Seasons")</f>
        <v>Medium</v>
      </c>
      <c r="P2150" s="3" t="s">
        <v>1133</v>
      </c>
    </row>
    <row r="2151" spans="1:16" ht="42">
      <c r="A2151" s="2" t="s">
        <v>9503</v>
      </c>
      <c r="B2151" s="2" t="s">
        <v>0</v>
      </c>
      <c r="C2151" s="3" t="s">
        <v>9504</v>
      </c>
      <c r="D2151" s="3" t="s">
        <v>3525</v>
      </c>
      <c r="E2151" s="3" t="s">
        <v>9505</v>
      </c>
      <c r="F2151" s="3" t="s">
        <v>1500</v>
      </c>
      <c r="G2151" s="7" t="s">
        <v>9492</v>
      </c>
      <c r="H2151" s="4">
        <v>2021</v>
      </c>
      <c r="I2151" s="2">
        <v>2017</v>
      </c>
      <c r="J2151" s="2">
        <f ca="1">YEAR(TODAY())-Table1[[#This Row],[Release_year]]</f>
        <v>9</v>
      </c>
      <c r="K2151" s="2" t="s">
        <v>7</v>
      </c>
      <c r="L2151" s="2" t="str">
        <f>_xlfn.XLOOKUP(Table1[[#This Row],[Rating]],Ratings!A$2:A$15,Ratings!B$2:B$15)</f>
        <v>Adult</v>
      </c>
      <c r="M2151" s="2" t="str">
        <f>_xlfn.XLOOKUP(Table1[[#This Row],[Rating Category]],Recommendation!A$2:A$6,Recommendation!B$2:B$6)</f>
        <v>Restricted</v>
      </c>
      <c r="N2151" s="2">
        <v>128</v>
      </c>
      <c r="O2151" s="2" t="str" cm="1">
        <f t="array" ref="O2151">_xlfn.IFS(Table1[[#This Row],[Duration]]&lt;90,"Short",Table1[[#This Row],[Duration]]&lt;180,"Medium",Table1[[#This Row],[Duration]]&lt;=240,"Long",TRUE,"Seasons")</f>
        <v>Medium</v>
      </c>
      <c r="P2151" s="3" t="s">
        <v>192</v>
      </c>
    </row>
    <row r="2152" spans="1:16" ht="28">
      <c r="A2152" s="2" t="s">
        <v>9507</v>
      </c>
      <c r="B2152" s="2" t="s">
        <v>0</v>
      </c>
      <c r="C2152" s="3" t="s">
        <v>9508</v>
      </c>
      <c r="D2152" s="3" t="s">
        <v>9509</v>
      </c>
      <c r="E2152" s="3" t="s">
        <v>9510</v>
      </c>
      <c r="F2152" s="3" t="s">
        <v>1</v>
      </c>
      <c r="G2152" s="7" t="s">
        <v>9506</v>
      </c>
      <c r="H2152" s="4">
        <v>2021</v>
      </c>
      <c r="I2152" s="2">
        <v>2019</v>
      </c>
      <c r="J2152" s="2">
        <f ca="1">YEAR(TODAY())-Table1[[#This Row],[Release_year]]</f>
        <v>7</v>
      </c>
      <c r="K2152" s="2" t="s">
        <v>124</v>
      </c>
      <c r="L2152" s="2" t="str">
        <f>_xlfn.XLOOKUP(Table1[[#This Row],[Rating]],Ratings!A$2:A$15,Ratings!B$2:B$15)</f>
        <v>Adult</v>
      </c>
      <c r="M2152" s="2" t="str">
        <f>_xlfn.XLOOKUP(Table1[[#This Row],[Rating Category]],Recommendation!A$2:A$6,Recommendation!B$2:B$6)</f>
        <v>Restricted</v>
      </c>
      <c r="N2152" s="2">
        <v>126</v>
      </c>
      <c r="O2152" s="2" t="str" cm="1">
        <f t="array" ref="O2152">_xlfn.IFS(Table1[[#This Row],[Duration]]&lt;90,"Short",Table1[[#This Row],[Duration]]&lt;180,"Medium",Table1[[#This Row],[Duration]]&lt;=240,"Long",TRUE,"Seasons")</f>
        <v>Medium</v>
      </c>
      <c r="P2152" s="3" t="s">
        <v>125</v>
      </c>
    </row>
    <row r="2153" spans="1:16" ht="70">
      <c r="A2153" s="2" t="s">
        <v>9514</v>
      </c>
      <c r="B2153" s="2" t="s">
        <v>0</v>
      </c>
      <c r="C2153" s="3" t="s">
        <v>9515</v>
      </c>
      <c r="D2153" s="3" t="s">
        <v>9516</v>
      </c>
      <c r="E2153" s="3" t="s">
        <v>9517</v>
      </c>
      <c r="F2153" s="3" t="s">
        <v>1599</v>
      </c>
      <c r="G2153" s="7" t="s">
        <v>9513</v>
      </c>
      <c r="H2153" s="4">
        <v>2021</v>
      </c>
      <c r="I2153" s="2">
        <v>2018</v>
      </c>
      <c r="J2153" s="2">
        <f ca="1">YEAR(TODAY())-Table1[[#This Row],[Release_year]]</f>
        <v>8</v>
      </c>
      <c r="K2153" s="2" t="s">
        <v>29</v>
      </c>
      <c r="L2153" s="2" t="str">
        <f>_xlfn.XLOOKUP(Table1[[#This Row],[Rating]],Ratings!A$2:A$15,Ratings!B$2:B$15)</f>
        <v>Teen</v>
      </c>
      <c r="M2153" s="2" t="str">
        <f>_xlfn.XLOOKUP(Table1[[#This Row],[Rating Category]],Recommendation!A$2:A$6,Recommendation!B$2:B$6)</f>
        <v>Guidance</v>
      </c>
      <c r="N2153" s="2">
        <v>116</v>
      </c>
      <c r="O2153" s="2" t="str" cm="1">
        <f t="array" ref="O2153">_xlfn.IFS(Table1[[#This Row],[Duration]]&lt;90,"Short",Table1[[#This Row],[Duration]]&lt;180,"Medium",Table1[[#This Row],[Duration]]&lt;=240,"Long",TRUE,"Seasons")</f>
        <v>Medium</v>
      </c>
      <c r="P2153" s="3" t="s">
        <v>523</v>
      </c>
    </row>
    <row r="2154" spans="1:16" ht="56">
      <c r="A2154" s="2" t="s">
        <v>9518</v>
      </c>
      <c r="B2154" s="2" t="s">
        <v>0</v>
      </c>
      <c r="C2154" s="3" t="s">
        <v>9519</v>
      </c>
      <c r="D2154" s="3" t="s">
        <v>9520</v>
      </c>
      <c r="E2154" s="3" t="s">
        <v>9521</v>
      </c>
      <c r="F2154" s="3" t="s">
        <v>1</v>
      </c>
      <c r="G2154" s="7" t="s">
        <v>9513</v>
      </c>
      <c r="H2154" s="4">
        <v>2021</v>
      </c>
      <c r="I2154" s="2">
        <v>2019</v>
      </c>
      <c r="J2154" s="2">
        <f ca="1">YEAR(TODAY())-Table1[[#This Row],[Release_year]]</f>
        <v>7</v>
      </c>
      <c r="K2154" s="2" t="s">
        <v>7</v>
      </c>
      <c r="L2154" s="2" t="str">
        <f>_xlfn.XLOOKUP(Table1[[#This Row],[Rating]],Ratings!A$2:A$15,Ratings!B$2:B$15)</f>
        <v>Adult</v>
      </c>
      <c r="M2154" s="2" t="str">
        <f>_xlfn.XLOOKUP(Table1[[#This Row],[Rating Category]],Recommendation!A$2:A$6,Recommendation!B$2:B$6)</f>
        <v>Restricted</v>
      </c>
      <c r="N2154" s="2">
        <v>90</v>
      </c>
      <c r="O2154" s="2" t="str" cm="1">
        <f t="array" ref="O2154">_xlfn.IFS(Table1[[#This Row],[Duration]]&lt;90,"Short",Table1[[#This Row],[Duration]]&lt;180,"Medium",Table1[[#This Row],[Duration]]&lt;=240,"Long",TRUE,"Seasons")</f>
        <v>Medium</v>
      </c>
      <c r="P2154" s="3" t="s">
        <v>608</v>
      </c>
    </row>
    <row r="2155" spans="1:16" ht="70">
      <c r="A2155" s="2" t="s">
        <v>9522</v>
      </c>
      <c r="B2155" s="2" t="s">
        <v>0</v>
      </c>
      <c r="C2155" s="3" t="s">
        <v>9523</v>
      </c>
      <c r="D2155" s="3" t="s">
        <v>9524</v>
      </c>
      <c r="E2155" s="3" t="s">
        <v>9525</v>
      </c>
      <c r="F2155" s="3" t="s">
        <v>215</v>
      </c>
      <c r="G2155" s="7" t="s">
        <v>9513</v>
      </c>
      <c r="H2155" s="4">
        <v>2021</v>
      </c>
      <c r="I2155" s="2">
        <v>2019</v>
      </c>
      <c r="J2155" s="2">
        <f ca="1">YEAR(TODAY())-Table1[[#This Row],[Release_year]]</f>
        <v>7</v>
      </c>
      <c r="K2155" s="2" t="s">
        <v>7</v>
      </c>
      <c r="L2155" s="2" t="str">
        <f>_xlfn.XLOOKUP(Table1[[#This Row],[Rating]],Ratings!A$2:A$15,Ratings!B$2:B$15)</f>
        <v>Adult</v>
      </c>
      <c r="M2155" s="2" t="str">
        <f>_xlfn.XLOOKUP(Table1[[#This Row],[Rating Category]],Recommendation!A$2:A$6,Recommendation!B$2:B$6)</f>
        <v>Restricted</v>
      </c>
      <c r="N2155" s="2">
        <v>111</v>
      </c>
      <c r="O2155" s="2" t="str" cm="1">
        <f t="array" ref="O2155">_xlfn.IFS(Table1[[#This Row],[Duration]]&lt;90,"Short",Table1[[#This Row],[Duration]]&lt;180,"Medium",Table1[[#This Row],[Duration]]&lt;=240,"Long",TRUE,"Seasons")</f>
        <v>Medium</v>
      </c>
      <c r="P2155" s="3" t="s">
        <v>23</v>
      </c>
    </row>
    <row r="2156" spans="1:16" ht="42">
      <c r="A2156" s="2" t="s">
        <v>9526</v>
      </c>
      <c r="B2156" s="2" t="s">
        <v>0</v>
      </c>
      <c r="C2156" s="3" t="s">
        <v>9527</v>
      </c>
      <c r="D2156" s="3" t="s">
        <v>9528</v>
      </c>
      <c r="E2156" s="3" t="s">
        <v>9529</v>
      </c>
      <c r="F2156" s="3" t="s">
        <v>1</v>
      </c>
      <c r="G2156" s="7" t="s">
        <v>9513</v>
      </c>
      <c r="H2156" s="4">
        <v>2021</v>
      </c>
      <c r="I2156" s="2">
        <v>2019</v>
      </c>
      <c r="J2156" s="2">
        <f ca="1">YEAR(TODAY())-Table1[[#This Row],[Release_year]]</f>
        <v>7</v>
      </c>
      <c r="K2156" s="2" t="s">
        <v>45</v>
      </c>
      <c r="L2156" s="2" t="str">
        <f>_xlfn.XLOOKUP(Table1[[#This Row],[Rating]],Ratings!A$2:A$15,Ratings!B$2:B$15)</f>
        <v>Family</v>
      </c>
      <c r="M2156" s="2" t="str">
        <f>_xlfn.XLOOKUP(Table1[[#This Row],[Rating Category]],Recommendation!A$2:A$6,Recommendation!B$2:B$6)</f>
        <v>Guidance</v>
      </c>
      <c r="N2156" s="2">
        <v>100</v>
      </c>
      <c r="O2156" s="2" t="str" cm="1">
        <f t="array" ref="O2156">_xlfn.IFS(Table1[[#This Row],[Duration]]&lt;90,"Short",Table1[[#This Row],[Duration]]&lt;180,"Medium",Table1[[#This Row],[Duration]]&lt;=240,"Long",TRUE,"Seasons")</f>
        <v>Medium</v>
      </c>
      <c r="P2156" s="3" t="s">
        <v>247</v>
      </c>
    </row>
    <row r="2157" spans="1:16" ht="28">
      <c r="A2157" s="2" t="s">
        <v>9530</v>
      </c>
      <c r="B2157" s="2" t="s">
        <v>0</v>
      </c>
      <c r="C2157" s="3" t="s">
        <v>9531</v>
      </c>
      <c r="D2157" s="3" t="s">
        <v>6109</v>
      </c>
      <c r="E2157" s="3" t="s">
        <v>9532</v>
      </c>
      <c r="F2157" s="3" t="s">
        <v>1</v>
      </c>
      <c r="G2157" s="7" t="s">
        <v>9533</v>
      </c>
      <c r="H2157" s="4">
        <v>2021</v>
      </c>
      <c r="I2157" s="2">
        <v>2018</v>
      </c>
      <c r="J2157" s="2">
        <f ca="1">YEAR(TODAY())-Table1[[#This Row],[Release_year]]</f>
        <v>8</v>
      </c>
      <c r="K2157" s="2" t="s">
        <v>7</v>
      </c>
      <c r="L2157" s="2" t="str">
        <f>_xlfn.XLOOKUP(Table1[[#This Row],[Rating]],Ratings!A$2:A$15,Ratings!B$2:B$15)</f>
        <v>Adult</v>
      </c>
      <c r="M2157" s="2" t="str">
        <f>_xlfn.XLOOKUP(Table1[[#This Row],[Rating Category]],Recommendation!A$2:A$6,Recommendation!B$2:B$6)</f>
        <v>Restricted</v>
      </c>
      <c r="N2157" s="2">
        <v>99</v>
      </c>
      <c r="O2157" s="2" t="str" cm="1">
        <f t="array" ref="O2157">_xlfn.IFS(Table1[[#This Row],[Duration]]&lt;90,"Short",Table1[[#This Row],[Duration]]&lt;180,"Medium",Table1[[#This Row],[Duration]]&lt;=240,"Long",TRUE,"Seasons")</f>
        <v>Medium</v>
      </c>
      <c r="P2157" s="3" t="s">
        <v>399</v>
      </c>
    </row>
    <row r="2158" spans="1:16" ht="42">
      <c r="A2158" s="2" t="s">
        <v>9534</v>
      </c>
      <c r="B2158" s="2" t="s">
        <v>0</v>
      </c>
      <c r="C2158" s="3" t="s">
        <v>9535</v>
      </c>
      <c r="D2158" s="3" t="s">
        <v>9420</v>
      </c>
      <c r="E2158" s="3" t="s">
        <v>9536</v>
      </c>
      <c r="F2158" s="3" t="s">
        <v>1500</v>
      </c>
      <c r="G2158" s="7" t="s">
        <v>9533</v>
      </c>
      <c r="H2158" s="4">
        <v>2021</v>
      </c>
      <c r="I2158" s="2">
        <v>2012</v>
      </c>
      <c r="J2158" s="2">
        <f ca="1">YEAR(TODAY())-Table1[[#This Row],[Release_year]]</f>
        <v>14</v>
      </c>
      <c r="K2158" s="2" t="s">
        <v>29</v>
      </c>
      <c r="L2158" s="2" t="str">
        <f>_xlfn.XLOOKUP(Table1[[#This Row],[Rating]],Ratings!A$2:A$15,Ratings!B$2:B$15)</f>
        <v>Teen</v>
      </c>
      <c r="M2158" s="2" t="str">
        <f>_xlfn.XLOOKUP(Table1[[#This Row],[Rating Category]],Recommendation!A$2:A$6,Recommendation!B$2:B$6)</f>
        <v>Guidance</v>
      </c>
      <c r="N2158" s="2">
        <v>105</v>
      </c>
      <c r="O2158" s="2" t="str" cm="1">
        <f t="array" ref="O2158">_xlfn.IFS(Table1[[#This Row],[Duration]]&lt;90,"Short",Table1[[#This Row],[Duration]]&lt;180,"Medium",Table1[[#This Row],[Duration]]&lt;=240,"Long",TRUE,"Seasons")</f>
        <v>Medium</v>
      </c>
      <c r="P2158" s="3" t="s">
        <v>56</v>
      </c>
    </row>
    <row r="2159" spans="1:16" ht="56">
      <c r="A2159" s="2" t="s">
        <v>9537</v>
      </c>
      <c r="B2159" s="2" t="s">
        <v>0</v>
      </c>
      <c r="C2159" s="3" t="s">
        <v>9538</v>
      </c>
      <c r="D2159" s="3" t="s">
        <v>9495</v>
      </c>
      <c r="E2159" s="3" t="s">
        <v>9539</v>
      </c>
      <c r="F2159" s="3" t="s">
        <v>1500</v>
      </c>
      <c r="G2159" s="7" t="s">
        <v>9533</v>
      </c>
      <c r="H2159" s="4">
        <v>2021</v>
      </c>
      <c r="I2159" s="2">
        <v>2014</v>
      </c>
      <c r="J2159" s="2">
        <f ca="1">YEAR(TODAY())-Table1[[#This Row],[Release_year]]</f>
        <v>12</v>
      </c>
      <c r="K2159" s="2" t="s">
        <v>29</v>
      </c>
      <c r="L2159" s="2" t="str">
        <f>_xlfn.XLOOKUP(Table1[[#This Row],[Rating]],Ratings!A$2:A$15,Ratings!B$2:B$15)</f>
        <v>Teen</v>
      </c>
      <c r="M2159" s="2" t="str">
        <f>_xlfn.XLOOKUP(Table1[[#This Row],[Rating Category]],Recommendation!A$2:A$6,Recommendation!B$2:B$6)</f>
        <v>Guidance</v>
      </c>
      <c r="N2159" s="2">
        <v>128</v>
      </c>
      <c r="O2159" s="2" t="str" cm="1">
        <f t="array" ref="O2159">_xlfn.IFS(Table1[[#This Row],[Duration]]&lt;90,"Short",Table1[[#This Row],[Duration]]&lt;180,"Medium",Table1[[#This Row],[Duration]]&lt;=240,"Long",TRUE,"Seasons")</f>
        <v>Medium</v>
      </c>
      <c r="P2159" s="3" t="s">
        <v>218</v>
      </c>
    </row>
    <row r="2160" spans="1:16" ht="56">
      <c r="A2160" s="2" t="s">
        <v>9540</v>
      </c>
      <c r="B2160" s="2" t="s">
        <v>0</v>
      </c>
      <c r="C2160" s="3" t="s">
        <v>9541</v>
      </c>
      <c r="D2160" s="3" t="s">
        <v>1498</v>
      </c>
      <c r="E2160" s="3" t="s">
        <v>9542</v>
      </c>
      <c r="F2160" s="3" t="s">
        <v>1500</v>
      </c>
      <c r="G2160" s="7" t="s">
        <v>9533</v>
      </c>
      <c r="H2160" s="4">
        <v>2021</v>
      </c>
      <c r="I2160" s="2">
        <v>2015</v>
      </c>
      <c r="J2160" s="2">
        <f ca="1">YEAR(TODAY())-Table1[[#This Row],[Release_year]]</f>
        <v>11</v>
      </c>
      <c r="K2160" s="2" t="s">
        <v>7</v>
      </c>
      <c r="L2160" s="2" t="str">
        <f>_xlfn.XLOOKUP(Table1[[#This Row],[Rating]],Ratings!A$2:A$15,Ratings!B$2:B$15)</f>
        <v>Adult</v>
      </c>
      <c r="M2160" s="2" t="str">
        <f>_xlfn.XLOOKUP(Table1[[#This Row],[Rating Category]],Recommendation!A$2:A$6,Recommendation!B$2:B$6)</f>
        <v>Restricted</v>
      </c>
      <c r="N2160" s="2">
        <v>91</v>
      </c>
      <c r="O2160" s="2" t="str" cm="1">
        <f t="array" ref="O2160">_xlfn.IFS(Table1[[#This Row],[Duration]]&lt;90,"Short",Table1[[#This Row],[Duration]]&lt;180,"Medium",Table1[[#This Row],[Duration]]&lt;=240,"Long",TRUE,"Seasons")</f>
        <v>Medium</v>
      </c>
      <c r="P2160" s="3" t="s">
        <v>218</v>
      </c>
    </row>
    <row r="2161" spans="1:16" ht="56">
      <c r="A2161" s="2" t="s">
        <v>9543</v>
      </c>
      <c r="B2161" s="2" t="s">
        <v>0</v>
      </c>
      <c r="C2161" s="3" t="s">
        <v>9544</v>
      </c>
      <c r="D2161" s="3" t="s">
        <v>9545</v>
      </c>
      <c r="E2161" s="3" t="s">
        <v>9546</v>
      </c>
      <c r="F2161" s="3" t="s">
        <v>1500</v>
      </c>
      <c r="G2161" s="7" t="s">
        <v>9533</v>
      </c>
      <c r="H2161" s="4">
        <v>2021</v>
      </c>
      <c r="I2161" s="2">
        <v>2015</v>
      </c>
      <c r="J2161" s="2">
        <f ca="1">YEAR(TODAY())-Table1[[#This Row],[Release_year]]</f>
        <v>11</v>
      </c>
      <c r="K2161" s="2" t="s">
        <v>7</v>
      </c>
      <c r="L2161" s="2" t="str">
        <f>_xlfn.XLOOKUP(Table1[[#This Row],[Rating]],Ratings!A$2:A$15,Ratings!B$2:B$15)</f>
        <v>Adult</v>
      </c>
      <c r="M2161" s="2" t="str">
        <f>_xlfn.XLOOKUP(Table1[[#This Row],[Rating Category]],Recommendation!A$2:A$6,Recommendation!B$2:B$6)</f>
        <v>Restricted</v>
      </c>
      <c r="N2161" s="2">
        <v>127</v>
      </c>
      <c r="O2161" s="2" t="str" cm="1">
        <f t="array" ref="O2161">_xlfn.IFS(Table1[[#This Row],[Duration]]&lt;90,"Short",Table1[[#This Row],[Duration]]&lt;180,"Medium",Table1[[#This Row],[Duration]]&lt;=240,"Long",TRUE,"Seasons")</f>
        <v>Medium</v>
      </c>
      <c r="P2161" s="3" t="s">
        <v>218</v>
      </c>
    </row>
    <row r="2162" spans="1:16" ht="56">
      <c r="A2162" s="2" t="s">
        <v>9548</v>
      </c>
      <c r="B2162" s="2" t="s">
        <v>0</v>
      </c>
      <c r="C2162" s="3" t="s">
        <v>9549</v>
      </c>
      <c r="D2162" s="3" t="s">
        <v>9550</v>
      </c>
      <c r="E2162" s="3" t="s">
        <v>9551</v>
      </c>
      <c r="F2162" s="3" t="s">
        <v>1</v>
      </c>
      <c r="G2162" s="7" t="s">
        <v>9547</v>
      </c>
      <c r="H2162" s="4">
        <v>2021</v>
      </c>
      <c r="I2162" s="2">
        <v>2019</v>
      </c>
      <c r="J2162" s="2">
        <f ca="1">YEAR(TODAY())-Table1[[#This Row],[Release_year]]</f>
        <v>7</v>
      </c>
      <c r="K2162" s="2" t="s">
        <v>7</v>
      </c>
      <c r="L2162" s="2" t="str">
        <f>_xlfn.XLOOKUP(Table1[[#This Row],[Rating]],Ratings!A$2:A$15,Ratings!B$2:B$15)</f>
        <v>Adult</v>
      </c>
      <c r="M2162" s="2" t="str">
        <f>_xlfn.XLOOKUP(Table1[[#This Row],[Rating Category]],Recommendation!A$2:A$6,Recommendation!B$2:B$6)</f>
        <v>Restricted</v>
      </c>
      <c r="N2162" s="2">
        <v>94</v>
      </c>
      <c r="O2162" s="2" t="str" cm="1">
        <f t="array" ref="O2162">_xlfn.IFS(Table1[[#This Row],[Duration]]&lt;90,"Short",Table1[[#This Row],[Duration]]&lt;180,"Medium",Table1[[#This Row],[Duration]]&lt;=240,"Long",TRUE,"Seasons")</f>
        <v>Medium</v>
      </c>
      <c r="P2162" s="3" t="s">
        <v>125</v>
      </c>
    </row>
    <row r="2163" spans="1:16" ht="56">
      <c r="A2163" s="2" t="s">
        <v>9552</v>
      </c>
      <c r="B2163" s="2" t="s">
        <v>0</v>
      </c>
      <c r="C2163" s="3" t="s">
        <v>9553</v>
      </c>
      <c r="D2163" s="3" t="s">
        <v>1917</v>
      </c>
      <c r="E2163" s="3" t="s">
        <v>9554</v>
      </c>
      <c r="F2163" s="3" t="s">
        <v>1500</v>
      </c>
      <c r="G2163" s="7" t="s">
        <v>9555</v>
      </c>
      <c r="H2163" s="4">
        <v>2021</v>
      </c>
      <c r="I2163" s="2">
        <v>2015</v>
      </c>
      <c r="J2163" s="2">
        <f ca="1">YEAR(TODAY())-Table1[[#This Row],[Release_year]]</f>
        <v>11</v>
      </c>
      <c r="K2163" s="2" t="s">
        <v>29</v>
      </c>
      <c r="L2163" s="2" t="str">
        <f>_xlfn.XLOOKUP(Table1[[#This Row],[Rating]],Ratings!A$2:A$15,Ratings!B$2:B$15)</f>
        <v>Teen</v>
      </c>
      <c r="M2163" s="2" t="str">
        <f>_xlfn.XLOOKUP(Table1[[#This Row],[Rating Category]],Recommendation!A$2:A$6,Recommendation!B$2:B$6)</f>
        <v>Guidance</v>
      </c>
      <c r="N2163" s="2">
        <v>124</v>
      </c>
      <c r="O2163" s="2" t="str" cm="1">
        <f t="array" ref="O2163">_xlfn.IFS(Table1[[#This Row],[Duration]]&lt;90,"Short",Table1[[#This Row],[Duration]]&lt;180,"Medium",Table1[[#This Row],[Duration]]&lt;=240,"Long",TRUE,"Seasons")</f>
        <v>Medium</v>
      </c>
      <c r="P2163" s="3" t="s">
        <v>218</v>
      </c>
    </row>
    <row r="2164" spans="1:16" ht="56">
      <c r="A2164" s="2" t="s">
        <v>9556</v>
      </c>
      <c r="B2164" s="2" t="s">
        <v>0</v>
      </c>
      <c r="C2164" s="3" t="s">
        <v>9557</v>
      </c>
      <c r="D2164" s="3" t="s">
        <v>4110</v>
      </c>
      <c r="E2164" s="3" t="s">
        <v>9558</v>
      </c>
      <c r="F2164" s="3" t="s">
        <v>1500</v>
      </c>
      <c r="G2164" s="7" t="s">
        <v>9555</v>
      </c>
      <c r="H2164" s="4">
        <v>2021</v>
      </c>
      <c r="I2164" s="2">
        <v>2011</v>
      </c>
      <c r="J2164" s="2">
        <f ca="1">YEAR(TODAY())-Table1[[#This Row],[Release_year]]</f>
        <v>15</v>
      </c>
      <c r="K2164" s="2" t="s">
        <v>7</v>
      </c>
      <c r="L2164" s="2" t="str">
        <f>_xlfn.XLOOKUP(Table1[[#This Row],[Rating]],Ratings!A$2:A$15,Ratings!B$2:B$15)</f>
        <v>Adult</v>
      </c>
      <c r="M2164" s="2" t="str">
        <f>_xlfn.XLOOKUP(Table1[[#This Row],[Rating Category]],Recommendation!A$2:A$6,Recommendation!B$2:B$6)</f>
        <v>Restricted</v>
      </c>
      <c r="N2164" s="2">
        <v>103</v>
      </c>
      <c r="O2164" s="2" t="str" cm="1">
        <f t="array" ref="O2164">_xlfn.IFS(Table1[[#This Row],[Duration]]&lt;90,"Short",Table1[[#This Row],[Duration]]&lt;180,"Medium",Table1[[#This Row],[Duration]]&lt;=240,"Long",TRUE,"Seasons")</f>
        <v>Medium</v>
      </c>
      <c r="P2164" s="3" t="s">
        <v>218</v>
      </c>
    </row>
    <row r="2165" spans="1:16" ht="42">
      <c r="A2165" s="2" t="s">
        <v>9559</v>
      </c>
      <c r="B2165" s="2" t="s">
        <v>0</v>
      </c>
      <c r="C2165" s="3" t="s">
        <v>9560</v>
      </c>
      <c r="D2165" s="3" t="s">
        <v>9561</v>
      </c>
      <c r="E2165" s="3" t="s">
        <v>9562</v>
      </c>
      <c r="F2165" s="3" t="s">
        <v>139</v>
      </c>
      <c r="G2165" s="7" t="s">
        <v>9563</v>
      </c>
      <c r="H2165" s="4">
        <v>2021</v>
      </c>
      <c r="I2165" s="2">
        <v>2018</v>
      </c>
      <c r="J2165" s="2">
        <f ca="1">YEAR(TODAY())-Table1[[#This Row],[Release_year]]</f>
        <v>8</v>
      </c>
      <c r="K2165" s="2" t="s">
        <v>7</v>
      </c>
      <c r="L2165" s="2" t="str">
        <f>_xlfn.XLOOKUP(Table1[[#This Row],[Rating]],Ratings!A$2:A$15,Ratings!B$2:B$15)</f>
        <v>Adult</v>
      </c>
      <c r="M2165" s="2" t="str">
        <f>_xlfn.XLOOKUP(Table1[[#This Row],[Rating Category]],Recommendation!A$2:A$6,Recommendation!B$2:B$6)</f>
        <v>Restricted</v>
      </c>
      <c r="N2165" s="2">
        <v>118</v>
      </c>
      <c r="O2165" s="2" t="str" cm="1">
        <f t="array" ref="O2165">_xlfn.IFS(Table1[[#This Row],[Duration]]&lt;90,"Short",Table1[[#This Row],[Duration]]&lt;180,"Medium",Table1[[#This Row],[Duration]]&lt;=240,"Long",TRUE,"Seasons")</f>
        <v>Medium</v>
      </c>
      <c r="P2165" s="3" t="s">
        <v>43</v>
      </c>
    </row>
    <row r="2166" spans="1:16" ht="56">
      <c r="A2166" s="2" t="s">
        <v>9565</v>
      </c>
      <c r="B2166" s="2" t="s">
        <v>0</v>
      </c>
      <c r="C2166" s="3">
        <v>2215</v>
      </c>
      <c r="D2166" s="3" t="s">
        <v>9566</v>
      </c>
      <c r="E2166" s="3" t="s">
        <v>9567</v>
      </c>
      <c r="F2166" s="3" t="s">
        <v>1030</v>
      </c>
      <c r="G2166" s="7" t="s">
        <v>9568</v>
      </c>
      <c r="H2166" s="4">
        <v>2021</v>
      </c>
      <c r="I2166" s="2">
        <v>2018</v>
      </c>
      <c r="J2166" s="2">
        <f ca="1">YEAR(TODAY())-Table1[[#This Row],[Release_year]]</f>
        <v>8</v>
      </c>
      <c r="K2166" s="2" t="s">
        <v>7</v>
      </c>
      <c r="L2166" s="2" t="str">
        <f>_xlfn.XLOOKUP(Table1[[#This Row],[Rating]],Ratings!A$2:A$15,Ratings!B$2:B$15)</f>
        <v>Adult</v>
      </c>
      <c r="M2166" s="2" t="str">
        <f>_xlfn.XLOOKUP(Table1[[#This Row],[Rating Category]],Recommendation!A$2:A$6,Recommendation!B$2:B$6)</f>
        <v>Restricted</v>
      </c>
      <c r="N2166" s="2">
        <v>89</v>
      </c>
      <c r="O2166" s="2" t="str" cm="1">
        <f t="array" ref="O2166">_xlfn.IFS(Table1[[#This Row],[Duration]]&lt;90,"Short",Table1[[#This Row],[Duration]]&lt;180,"Medium",Table1[[#This Row],[Duration]]&lt;=240,"Long",TRUE,"Seasons")</f>
        <v>Short</v>
      </c>
      <c r="P2166" s="3" t="s">
        <v>183</v>
      </c>
    </row>
    <row r="2167" spans="1:16" ht="42">
      <c r="A2167" s="2" t="s">
        <v>9569</v>
      </c>
      <c r="B2167" s="2" t="s">
        <v>0</v>
      </c>
      <c r="C2167" s="3" t="s">
        <v>9570</v>
      </c>
      <c r="D2167" s="3" t="s">
        <v>9571</v>
      </c>
      <c r="E2167" s="3" t="s">
        <v>9572</v>
      </c>
      <c r="F2167" s="3" t="s">
        <v>1140</v>
      </c>
      <c r="G2167" s="7" t="s">
        <v>9568</v>
      </c>
      <c r="H2167" s="4">
        <v>2021</v>
      </c>
      <c r="I2167" s="2">
        <v>2018</v>
      </c>
      <c r="J2167" s="2">
        <f ca="1">YEAR(TODAY())-Table1[[#This Row],[Release_year]]</f>
        <v>8</v>
      </c>
      <c r="K2167" s="2" t="s">
        <v>7</v>
      </c>
      <c r="L2167" s="2" t="str">
        <f>_xlfn.XLOOKUP(Table1[[#This Row],[Rating]],Ratings!A$2:A$15,Ratings!B$2:B$15)</f>
        <v>Adult</v>
      </c>
      <c r="M2167" s="2" t="str">
        <f>_xlfn.XLOOKUP(Table1[[#This Row],[Rating Category]],Recommendation!A$2:A$6,Recommendation!B$2:B$6)</f>
        <v>Restricted</v>
      </c>
      <c r="N2167" s="2">
        <v>103</v>
      </c>
      <c r="O2167" s="2" t="str" cm="1">
        <f t="array" ref="O2167">_xlfn.IFS(Table1[[#This Row],[Duration]]&lt;90,"Short",Table1[[#This Row],[Duration]]&lt;180,"Medium",Table1[[#This Row],[Duration]]&lt;=240,"Long",TRUE,"Seasons")</f>
        <v>Medium</v>
      </c>
      <c r="P2167" s="3" t="s">
        <v>56</v>
      </c>
    </row>
    <row r="2168" spans="1:16" ht="42">
      <c r="A2168" s="2" t="s">
        <v>9573</v>
      </c>
      <c r="B2168" s="2" t="s">
        <v>0</v>
      </c>
      <c r="C2168" s="3" t="s">
        <v>9574</v>
      </c>
      <c r="D2168" s="3" t="s">
        <v>9575</v>
      </c>
      <c r="E2168" s="3" t="s">
        <v>9576</v>
      </c>
      <c r="F2168" s="3" t="s">
        <v>404</v>
      </c>
      <c r="G2168" s="7" t="s">
        <v>9568</v>
      </c>
      <c r="H2168" s="4">
        <v>2021</v>
      </c>
      <c r="I2168" s="2">
        <v>2014</v>
      </c>
      <c r="J2168" s="2">
        <f ca="1">YEAR(TODAY())-Table1[[#This Row],[Release_year]]</f>
        <v>12</v>
      </c>
      <c r="K2168" s="2" t="s">
        <v>181</v>
      </c>
      <c r="L2168" s="2" t="str">
        <f>_xlfn.XLOOKUP(Table1[[#This Row],[Rating]],Ratings!A$2:A$15,Ratings!B$2:B$15)</f>
        <v>Family</v>
      </c>
      <c r="M2168" s="2" t="str">
        <f>_xlfn.XLOOKUP(Table1[[#This Row],[Rating Category]],Recommendation!A$2:A$6,Recommendation!B$2:B$6)</f>
        <v>Guidance</v>
      </c>
      <c r="N2168" s="2">
        <v>87</v>
      </c>
      <c r="O2168" s="2" t="str" cm="1">
        <f t="array" ref="O2168">_xlfn.IFS(Table1[[#This Row],[Duration]]&lt;90,"Short",Table1[[#This Row],[Duration]]&lt;180,"Medium",Table1[[#This Row],[Duration]]&lt;=240,"Long",TRUE,"Seasons")</f>
        <v>Short</v>
      </c>
      <c r="P2168" s="3" t="s">
        <v>46</v>
      </c>
    </row>
    <row r="2169" spans="1:16" ht="42">
      <c r="A2169" s="2" t="s">
        <v>9577</v>
      </c>
      <c r="B2169" s="2" t="s">
        <v>0</v>
      </c>
      <c r="C2169" s="3" t="s">
        <v>9578</v>
      </c>
      <c r="D2169" s="3" t="s">
        <v>9579</v>
      </c>
      <c r="E2169" s="3" t="s">
        <v>9580</v>
      </c>
      <c r="F2169" s="3" t="s">
        <v>917</v>
      </c>
      <c r="G2169" s="7" t="s">
        <v>9568</v>
      </c>
      <c r="H2169" s="4">
        <v>2021</v>
      </c>
      <c r="I2169" s="2">
        <v>2018</v>
      </c>
      <c r="J2169" s="2">
        <f ca="1">YEAR(TODAY())-Table1[[#This Row],[Release_year]]</f>
        <v>8</v>
      </c>
      <c r="K2169" s="2" t="s">
        <v>29</v>
      </c>
      <c r="L2169" s="2" t="str">
        <f>_xlfn.XLOOKUP(Table1[[#This Row],[Rating]],Ratings!A$2:A$15,Ratings!B$2:B$15)</f>
        <v>Teen</v>
      </c>
      <c r="M2169" s="2" t="str">
        <f>_xlfn.XLOOKUP(Table1[[#This Row],[Rating Category]],Recommendation!A$2:A$6,Recommendation!B$2:B$6)</f>
        <v>Guidance</v>
      </c>
      <c r="N2169" s="2">
        <v>93</v>
      </c>
      <c r="O2169" s="2" t="str" cm="1">
        <f t="array" ref="O2169">_xlfn.IFS(Table1[[#This Row],[Duration]]&lt;90,"Short",Table1[[#This Row],[Duration]]&lt;180,"Medium",Table1[[#This Row],[Duration]]&lt;=240,"Long",TRUE,"Seasons")</f>
        <v>Medium</v>
      </c>
      <c r="P2169" s="3" t="s">
        <v>622</v>
      </c>
    </row>
    <row r="2170" spans="1:16" ht="28">
      <c r="A2170" s="2" t="s">
        <v>9581</v>
      </c>
      <c r="B2170" s="2" t="s">
        <v>0</v>
      </c>
      <c r="C2170" s="3" t="s">
        <v>9582</v>
      </c>
      <c r="D2170" s="3" t="s">
        <v>9583</v>
      </c>
      <c r="E2170" s="3" t="s">
        <v>9584</v>
      </c>
      <c r="F2170" s="3" t="s">
        <v>1</v>
      </c>
      <c r="G2170" s="7" t="s">
        <v>9568</v>
      </c>
      <c r="H2170" s="4">
        <v>2021</v>
      </c>
      <c r="I2170" s="2">
        <v>2012</v>
      </c>
      <c r="J2170" s="2">
        <f ca="1">YEAR(TODAY())-Table1[[#This Row],[Release_year]]</f>
        <v>14</v>
      </c>
      <c r="K2170" s="2" t="s">
        <v>181</v>
      </c>
      <c r="L2170" s="2" t="str">
        <f>_xlfn.XLOOKUP(Table1[[#This Row],[Rating]],Ratings!A$2:A$15,Ratings!B$2:B$15)</f>
        <v>Family</v>
      </c>
      <c r="M2170" s="2" t="str">
        <f>_xlfn.XLOOKUP(Table1[[#This Row],[Rating Category]],Recommendation!A$2:A$6,Recommendation!B$2:B$6)</f>
        <v>Guidance</v>
      </c>
      <c r="N2170" s="2">
        <v>90</v>
      </c>
      <c r="O2170" s="2" t="str" cm="1">
        <f t="array" ref="O2170">_xlfn.IFS(Table1[[#This Row],[Duration]]&lt;90,"Short",Table1[[#This Row],[Duration]]&lt;180,"Medium",Table1[[#This Row],[Duration]]&lt;=240,"Long",TRUE,"Seasons")</f>
        <v>Medium</v>
      </c>
      <c r="P2170" s="3" t="s">
        <v>46</v>
      </c>
    </row>
    <row r="2171" spans="1:16" ht="42">
      <c r="A2171" s="2" t="s">
        <v>9585</v>
      </c>
      <c r="B2171" s="2" t="s">
        <v>0</v>
      </c>
      <c r="C2171" s="3" t="s">
        <v>9586</v>
      </c>
      <c r="D2171" s="3" t="s">
        <v>9587</v>
      </c>
      <c r="E2171" s="3" t="s">
        <v>9588</v>
      </c>
      <c r="F2171" s="3" t="s">
        <v>9589</v>
      </c>
      <c r="G2171" s="7" t="s">
        <v>9568</v>
      </c>
      <c r="H2171" s="4">
        <v>2021</v>
      </c>
      <c r="I2171" s="2">
        <v>2019</v>
      </c>
      <c r="J2171" s="2">
        <f ca="1">YEAR(TODAY())-Table1[[#This Row],[Release_year]]</f>
        <v>7</v>
      </c>
      <c r="K2171" s="2" t="s">
        <v>45</v>
      </c>
      <c r="L2171" s="2" t="str">
        <f>_xlfn.XLOOKUP(Table1[[#This Row],[Rating]],Ratings!A$2:A$15,Ratings!B$2:B$15)</f>
        <v>Family</v>
      </c>
      <c r="M2171" s="2" t="str">
        <f>_xlfn.XLOOKUP(Table1[[#This Row],[Rating Category]],Recommendation!A$2:A$6,Recommendation!B$2:B$6)</f>
        <v>Guidance</v>
      </c>
      <c r="N2171" s="2">
        <v>114</v>
      </c>
      <c r="O2171" s="2" t="str" cm="1">
        <f t="array" ref="O2171">_xlfn.IFS(Table1[[#This Row],[Duration]]&lt;90,"Short",Table1[[#This Row],[Duration]]&lt;180,"Medium",Table1[[#This Row],[Duration]]&lt;=240,"Long",TRUE,"Seasons")</f>
        <v>Medium</v>
      </c>
      <c r="P2171" s="3" t="s">
        <v>5600</v>
      </c>
    </row>
    <row r="2172" spans="1:16" ht="70">
      <c r="A2172" s="2" t="s">
        <v>9590</v>
      </c>
      <c r="B2172" s="2" t="s">
        <v>0</v>
      </c>
      <c r="C2172" s="3" t="s">
        <v>9591</v>
      </c>
      <c r="D2172" s="3" t="s">
        <v>9592</v>
      </c>
      <c r="E2172" s="3" t="s">
        <v>9593</v>
      </c>
      <c r="F2172" s="3" t="s">
        <v>9594</v>
      </c>
      <c r="G2172" s="7" t="s">
        <v>9568</v>
      </c>
      <c r="H2172" s="4">
        <v>2021</v>
      </c>
      <c r="I2172" s="2">
        <v>2018</v>
      </c>
      <c r="J2172" s="2">
        <f ca="1">YEAR(TODAY())-Table1[[#This Row],[Release_year]]</f>
        <v>8</v>
      </c>
      <c r="K2172" s="2" t="s">
        <v>7</v>
      </c>
      <c r="L2172" s="2" t="str">
        <f>_xlfn.XLOOKUP(Table1[[#This Row],[Rating]],Ratings!A$2:A$15,Ratings!B$2:B$15)</f>
        <v>Adult</v>
      </c>
      <c r="M2172" s="2" t="str">
        <f>_xlfn.XLOOKUP(Table1[[#This Row],[Rating Category]],Recommendation!A$2:A$6,Recommendation!B$2:B$6)</f>
        <v>Restricted</v>
      </c>
      <c r="N2172" s="2">
        <v>107</v>
      </c>
      <c r="O2172" s="2" t="str" cm="1">
        <f t="array" ref="O2172">_xlfn.IFS(Table1[[#This Row],[Duration]]&lt;90,"Short",Table1[[#This Row],[Duration]]&lt;180,"Medium",Table1[[#This Row],[Duration]]&lt;=240,"Long",TRUE,"Seasons")</f>
        <v>Medium</v>
      </c>
      <c r="P2172" s="3" t="s">
        <v>384</v>
      </c>
    </row>
    <row r="2173" spans="1:16" ht="42">
      <c r="A2173" s="2" t="s">
        <v>9595</v>
      </c>
      <c r="B2173" s="2" t="s">
        <v>0</v>
      </c>
      <c r="C2173" s="3" t="s">
        <v>9596</v>
      </c>
      <c r="D2173" s="3" t="s">
        <v>528</v>
      </c>
      <c r="E2173" s="3" t="s">
        <v>9597</v>
      </c>
      <c r="F2173" s="3" t="s">
        <v>1</v>
      </c>
      <c r="G2173" s="7" t="s">
        <v>9568</v>
      </c>
      <c r="H2173" s="4">
        <v>2021</v>
      </c>
      <c r="I2173" s="2">
        <v>2008</v>
      </c>
      <c r="J2173" s="2">
        <f ca="1">YEAR(TODAY())-Table1[[#This Row],[Release_year]]</f>
        <v>18</v>
      </c>
      <c r="K2173" s="2" t="s">
        <v>16</v>
      </c>
      <c r="L2173" s="2" t="str">
        <f>_xlfn.XLOOKUP(Table1[[#This Row],[Rating]],Ratings!A$2:A$15,Ratings!B$2:B$15)</f>
        <v>Family</v>
      </c>
      <c r="M2173" s="2" t="str">
        <f>_xlfn.XLOOKUP(Table1[[#This Row],[Rating Category]],Recommendation!A$2:A$6,Recommendation!B$2:B$6)</f>
        <v>Guidance</v>
      </c>
      <c r="N2173" s="2">
        <v>97</v>
      </c>
      <c r="O2173" s="2" t="str" cm="1">
        <f t="array" ref="O2173">_xlfn.IFS(Table1[[#This Row],[Duration]]&lt;90,"Short",Table1[[#This Row],[Duration]]&lt;180,"Medium",Table1[[#This Row],[Duration]]&lt;=240,"Long",TRUE,"Seasons")</f>
        <v>Medium</v>
      </c>
      <c r="P2173" s="3" t="s">
        <v>17</v>
      </c>
    </row>
    <row r="2174" spans="1:16" ht="42">
      <c r="A2174" s="2" t="s">
        <v>9598</v>
      </c>
      <c r="B2174" s="2" t="s">
        <v>0</v>
      </c>
      <c r="C2174" s="3" t="s">
        <v>9599</v>
      </c>
      <c r="D2174" s="3" t="s">
        <v>9600</v>
      </c>
      <c r="E2174" s="3" t="s">
        <v>9601</v>
      </c>
      <c r="F2174" s="3" t="s">
        <v>8326</v>
      </c>
      <c r="G2174" s="7" t="s">
        <v>9568</v>
      </c>
      <c r="H2174" s="4">
        <v>2021</v>
      </c>
      <c r="I2174" s="2">
        <v>2018</v>
      </c>
      <c r="J2174" s="2">
        <f ca="1">YEAR(TODAY())-Table1[[#This Row],[Release_year]]</f>
        <v>8</v>
      </c>
      <c r="K2174" s="2" t="s">
        <v>7</v>
      </c>
      <c r="L2174" s="2" t="str">
        <f>_xlfn.XLOOKUP(Table1[[#This Row],[Rating]],Ratings!A$2:A$15,Ratings!B$2:B$15)</f>
        <v>Adult</v>
      </c>
      <c r="M2174" s="2" t="str">
        <f>_xlfn.XLOOKUP(Table1[[#This Row],[Rating Category]],Recommendation!A$2:A$6,Recommendation!B$2:B$6)</f>
        <v>Restricted</v>
      </c>
      <c r="N2174" s="2">
        <v>103</v>
      </c>
      <c r="O2174" s="2" t="str" cm="1">
        <f t="array" ref="O2174">_xlfn.IFS(Table1[[#This Row],[Duration]]&lt;90,"Short",Table1[[#This Row],[Duration]]&lt;180,"Medium",Table1[[#This Row],[Duration]]&lt;=240,"Long",TRUE,"Seasons")</f>
        <v>Medium</v>
      </c>
      <c r="P2174" s="3" t="s">
        <v>89</v>
      </c>
    </row>
    <row r="2175" spans="1:16" ht="70">
      <c r="A2175" s="2" t="s">
        <v>9602</v>
      </c>
      <c r="B2175" s="2" t="s">
        <v>0</v>
      </c>
      <c r="C2175" s="3" t="s">
        <v>9603</v>
      </c>
      <c r="D2175" s="3" t="s">
        <v>9604</v>
      </c>
      <c r="E2175" s="3" t="s">
        <v>9605</v>
      </c>
      <c r="F2175" s="3" t="s">
        <v>8326</v>
      </c>
      <c r="G2175" s="7" t="s">
        <v>9606</v>
      </c>
      <c r="H2175" s="4">
        <v>2021</v>
      </c>
      <c r="I2175" s="2">
        <v>2018</v>
      </c>
      <c r="J2175" s="2">
        <f ca="1">YEAR(TODAY())-Table1[[#This Row],[Release_year]]</f>
        <v>8</v>
      </c>
      <c r="K2175" s="2" t="s">
        <v>7</v>
      </c>
      <c r="L2175" s="2" t="str">
        <f>_xlfn.XLOOKUP(Table1[[#This Row],[Rating]],Ratings!A$2:A$15,Ratings!B$2:B$15)</f>
        <v>Adult</v>
      </c>
      <c r="M2175" s="2" t="str">
        <f>_xlfn.XLOOKUP(Table1[[#This Row],[Rating Category]],Recommendation!A$2:A$6,Recommendation!B$2:B$6)</f>
        <v>Restricted</v>
      </c>
      <c r="N2175" s="2">
        <v>125</v>
      </c>
      <c r="O2175" s="2" t="str" cm="1">
        <f t="array" ref="O2175">_xlfn.IFS(Table1[[#This Row],[Duration]]&lt;90,"Short",Table1[[#This Row],[Duration]]&lt;180,"Medium",Table1[[#This Row],[Duration]]&lt;=240,"Long",TRUE,"Seasons")</f>
        <v>Medium</v>
      </c>
      <c r="P2175" s="3" t="s">
        <v>23</v>
      </c>
    </row>
    <row r="2176" spans="1:16" ht="56">
      <c r="A2176" s="2" t="s">
        <v>9607</v>
      </c>
      <c r="B2176" s="2" t="s">
        <v>0</v>
      </c>
      <c r="C2176" s="3" t="s">
        <v>9608</v>
      </c>
      <c r="D2176" s="3" t="s">
        <v>3525</v>
      </c>
      <c r="E2176" s="3" t="s">
        <v>9609</v>
      </c>
      <c r="F2176" s="3" t="s">
        <v>1500</v>
      </c>
      <c r="G2176" s="7" t="s">
        <v>9610</v>
      </c>
      <c r="H2176" s="4">
        <v>2021</v>
      </c>
      <c r="I2176" s="2">
        <v>2015</v>
      </c>
      <c r="J2176" s="2">
        <f ca="1">YEAR(TODAY())-Table1[[#This Row],[Release_year]]</f>
        <v>11</v>
      </c>
      <c r="K2176" s="2" t="s">
        <v>7</v>
      </c>
      <c r="L2176" s="2" t="str">
        <f>_xlfn.XLOOKUP(Table1[[#This Row],[Rating]],Ratings!A$2:A$15,Ratings!B$2:B$15)</f>
        <v>Adult</v>
      </c>
      <c r="M2176" s="2" t="str">
        <f>_xlfn.XLOOKUP(Table1[[#This Row],[Rating Category]],Recommendation!A$2:A$6,Recommendation!B$2:B$6)</f>
        <v>Restricted</v>
      </c>
      <c r="N2176" s="2">
        <v>130</v>
      </c>
      <c r="O2176" s="2" t="str" cm="1">
        <f t="array" ref="O2176">_xlfn.IFS(Table1[[#This Row],[Duration]]&lt;90,"Short",Table1[[#This Row],[Duration]]&lt;180,"Medium",Table1[[#This Row],[Duration]]&lt;=240,"Long",TRUE,"Seasons")</f>
        <v>Medium</v>
      </c>
      <c r="P2176" s="3" t="s">
        <v>218</v>
      </c>
    </row>
    <row r="2177" spans="1:16" ht="70">
      <c r="A2177" s="2" t="s">
        <v>9611</v>
      </c>
      <c r="B2177" s="2" t="s">
        <v>0</v>
      </c>
      <c r="C2177" s="3" t="s">
        <v>9612</v>
      </c>
      <c r="D2177" s="3" t="s">
        <v>9420</v>
      </c>
      <c r="E2177" s="3" t="s">
        <v>9613</v>
      </c>
      <c r="F2177" s="3" t="s">
        <v>1500</v>
      </c>
      <c r="G2177" s="7" t="s">
        <v>9610</v>
      </c>
      <c r="H2177" s="4">
        <v>2021</v>
      </c>
      <c r="I2177" s="2">
        <v>2015</v>
      </c>
      <c r="J2177" s="2">
        <f ca="1">YEAR(TODAY())-Table1[[#This Row],[Release_year]]</f>
        <v>11</v>
      </c>
      <c r="K2177" s="2" t="s">
        <v>29</v>
      </c>
      <c r="L2177" s="2" t="str">
        <f>_xlfn.XLOOKUP(Table1[[#This Row],[Rating]],Ratings!A$2:A$15,Ratings!B$2:B$15)</f>
        <v>Teen</v>
      </c>
      <c r="M2177" s="2" t="str">
        <f>_xlfn.XLOOKUP(Table1[[#This Row],[Rating Category]],Recommendation!A$2:A$6,Recommendation!B$2:B$6)</f>
        <v>Guidance</v>
      </c>
      <c r="N2177" s="2">
        <v>119</v>
      </c>
      <c r="O2177" s="2" t="str" cm="1">
        <f t="array" ref="O2177">_xlfn.IFS(Table1[[#This Row],[Duration]]&lt;90,"Short",Table1[[#This Row],[Duration]]&lt;180,"Medium",Table1[[#This Row],[Duration]]&lt;=240,"Long",TRUE,"Seasons")</f>
        <v>Medium</v>
      </c>
      <c r="P2177" s="3" t="s">
        <v>523</v>
      </c>
    </row>
    <row r="2178" spans="1:16" ht="56">
      <c r="A2178" s="2" t="s">
        <v>9614</v>
      </c>
      <c r="B2178" s="2" t="s">
        <v>0</v>
      </c>
      <c r="C2178" s="3" t="s">
        <v>9615</v>
      </c>
      <c r="D2178" s="3" t="s">
        <v>1917</v>
      </c>
      <c r="E2178" s="3" t="s">
        <v>9616</v>
      </c>
      <c r="F2178" s="3" t="s">
        <v>1500</v>
      </c>
      <c r="G2178" s="7" t="s">
        <v>9610</v>
      </c>
      <c r="H2178" s="4">
        <v>2021</v>
      </c>
      <c r="I2178" s="2">
        <v>2014</v>
      </c>
      <c r="J2178" s="2">
        <f ca="1">YEAR(TODAY())-Table1[[#This Row],[Release_year]]</f>
        <v>12</v>
      </c>
      <c r="K2178" s="2" t="s">
        <v>45</v>
      </c>
      <c r="L2178" s="2" t="str">
        <f>_xlfn.XLOOKUP(Table1[[#This Row],[Rating]],Ratings!A$2:A$15,Ratings!B$2:B$15)</f>
        <v>Family</v>
      </c>
      <c r="M2178" s="2" t="str">
        <f>_xlfn.XLOOKUP(Table1[[#This Row],[Rating Category]],Recommendation!A$2:A$6,Recommendation!B$2:B$6)</f>
        <v>Guidance</v>
      </c>
      <c r="N2178" s="2">
        <v>110</v>
      </c>
      <c r="O2178" s="2" t="str" cm="1">
        <f t="array" ref="O2178">_xlfn.IFS(Table1[[#This Row],[Duration]]&lt;90,"Short",Table1[[#This Row],[Duration]]&lt;180,"Medium",Table1[[#This Row],[Duration]]&lt;=240,"Long",TRUE,"Seasons")</f>
        <v>Medium</v>
      </c>
      <c r="P2178" s="3" t="s">
        <v>63</v>
      </c>
    </row>
    <row r="2179" spans="1:16" ht="56">
      <c r="A2179" s="2" t="s">
        <v>9617</v>
      </c>
      <c r="B2179" s="2" t="s">
        <v>0</v>
      </c>
      <c r="C2179" s="3" t="s">
        <v>9618</v>
      </c>
      <c r="D2179" s="3" t="s">
        <v>1917</v>
      </c>
      <c r="E2179" s="3" t="s">
        <v>9619</v>
      </c>
      <c r="F2179" s="3" t="s">
        <v>1500</v>
      </c>
      <c r="G2179" s="7" t="s">
        <v>9610</v>
      </c>
      <c r="H2179" s="4">
        <v>2021</v>
      </c>
      <c r="I2179" s="2">
        <v>2017</v>
      </c>
      <c r="J2179" s="2">
        <f ca="1">YEAR(TODAY())-Table1[[#This Row],[Release_year]]</f>
        <v>9</v>
      </c>
      <c r="K2179" s="2" t="s">
        <v>29</v>
      </c>
      <c r="L2179" s="2" t="str">
        <f>_xlfn.XLOOKUP(Table1[[#This Row],[Rating]],Ratings!A$2:A$15,Ratings!B$2:B$15)</f>
        <v>Teen</v>
      </c>
      <c r="M2179" s="2" t="str">
        <f>_xlfn.XLOOKUP(Table1[[#This Row],[Rating Category]],Recommendation!A$2:A$6,Recommendation!B$2:B$6)</f>
        <v>Guidance</v>
      </c>
      <c r="N2179" s="2">
        <v>120</v>
      </c>
      <c r="O2179" s="2" t="str" cm="1">
        <f t="array" ref="O2179">_xlfn.IFS(Table1[[#This Row],[Duration]]&lt;90,"Short",Table1[[#This Row],[Duration]]&lt;180,"Medium",Table1[[#This Row],[Duration]]&lt;=240,"Long",TRUE,"Seasons")</f>
        <v>Medium</v>
      </c>
      <c r="P2179" s="3" t="s">
        <v>192</v>
      </c>
    </row>
    <row r="2180" spans="1:16" ht="70">
      <c r="A2180" s="2" t="s">
        <v>9620</v>
      </c>
      <c r="B2180" s="2" t="s">
        <v>0</v>
      </c>
      <c r="C2180" s="3" t="s">
        <v>9621</v>
      </c>
      <c r="D2180" s="3" t="s">
        <v>9622</v>
      </c>
      <c r="E2180" s="3" t="s">
        <v>9623</v>
      </c>
      <c r="F2180" s="3" t="s">
        <v>13</v>
      </c>
      <c r="G2180" s="7" t="s">
        <v>9610</v>
      </c>
      <c r="H2180" s="4">
        <v>2021</v>
      </c>
      <c r="I2180" s="2">
        <v>2018</v>
      </c>
      <c r="J2180" s="2">
        <f ca="1">YEAR(TODAY())-Table1[[#This Row],[Release_year]]</f>
        <v>8</v>
      </c>
      <c r="K2180" s="2" t="s">
        <v>45</v>
      </c>
      <c r="L2180" s="2" t="str">
        <f>_xlfn.XLOOKUP(Table1[[#This Row],[Rating]],Ratings!A$2:A$15,Ratings!B$2:B$15)</f>
        <v>Family</v>
      </c>
      <c r="M2180" s="2" t="str">
        <f>_xlfn.XLOOKUP(Table1[[#This Row],[Rating Category]],Recommendation!A$2:A$6,Recommendation!B$2:B$6)</f>
        <v>Guidance</v>
      </c>
      <c r="N2180" s="2">
        <v>102</v>
      </c>
      <c r="O2180" s="2" t="str" cm="1">
        <f t="array" ref="O2180">_xlfn.IFS(Table1[[#This Row],[Duration]]&lt;90,"Short",Table1[[#This Row],[Duration]]&lt;180,"Medium",Table1[[#This Row],[Duration]]&lt;=240,"Long",TRUE,"Seasons")</f>
        <v>Medium</v>
      </c>
      <c r="P2180" s="3" t="s">
        <v>23</v>
      </c>
    </row>
    <row r="2181" spans="1:16" ht="42">
      <c r="A2181" s="2" t="s">
        <v>9624</v>
      </c>
      <c r="B2181" s="2" t="s">
        <v>0</v>
      </c>
      <c r="C2181" s="3" t="s">
        <v>9625</v>
      </c>
      <c r="D2181" s="3" t="s">
        <v>3525</v>
      </c>
      <c r="E2181" s="3" t="s">
        <v>9626</v>
      </c>
      <c r="F2181" s="3" t="s">
        <v>1500</v>
      </c>
      <c r="G2181" s="7" t="s">
        <v>9610</v>
      </c>
      <c r="H2181" s="4">
        <v>2021</v>
      </c>
      <c r="I2181" s="2">
        <v>2013</v>
      </c>
      <c r="J2181" s="2">
        <f ca="1">YEAR(TODAY())-Table1[[#This Row],[Release_year]]</f>
        <v>13</v>
      </c>
      <c r="K2181" s="2" t="s">
        <v>29</v>
      </c>
      <c r="L2181" s="2" t="str">
        <f>_xlfn.XLOOKUP(Table1[[#This Row],[Rating]],Ratings!A$2:A$15,Ratings!B$2:B$15)</f>
        <v>Teen</v>
      </c>
      <c r="M2181" s="2" t="str">
        <f>_xlfn.XLOOKUP(Table1[[#This Row],[Rating Category]],Recommendation!A$2:A$6,Recommendation!B$2:B$6)</f>
        <v>Guidance</v>
      </c>
      <c r="N2181" s="2">
        <v>125</v>
      </c>
      <c r="O2181" s="2" t="str" cm="1">
        <f t="array" ref="O2181">_xlfn.IFS(Table1[[#This Row],[Duration]]&lt;90,"Short",Table1[[#This Row],[Duration]]&lt;180,"Medium",Table1[[#This Row],[Duration]]&lt;=240,"Long",TRUE,"Seasons")</f>
        <v>Medium</v>
      </c>
      <c r="P2181" s="3" t="s">
        <v>192</v>
      </c>
    </row>
    <row r="2182" spans="1:16" ht="56">
      <c r="A2182" s="2" t="s">
        <v>9627</v>
      </c>
      <c r="B2182" s="2" t="s">
        <v>0</v>
      </c>
      <c r="C2182" s="3" t="s">
        <v>9628</v>
      </c>
      <c r="D2182" s="3" t="s">
        <v>3525</v>
      </c>
      <c r="E2182" s="3" t="s">
        <v>9629</v>
      </c>
      <c r="F2182" s="3" t="s">
        <v>1500</v>
      </c>
      <c r="G2182" s="7" t="s">
        <v>9610</v>
      </c>
      <c r="H2182" s="4">
        <v>2021</v>
      </c>
      <c r="I2182" s="2">
        <v>2013</v>
      </c>
      <c r="J2182" s="2">
        <f ca="1">YEAR(TODAY())-Table1[[#This Row],[Release_year]]</f>
        <v>13</v>
      </c>
      <c r="K2182" s="2" t="s">
        <v>45</v>
      </c>
      <c r="L2182" s="2" t="str">
        <f>_xlfn.XLOOKUP(Table1[[#This Row],[Rating]],Ratings!A$2:A$15,Ratings!B$2:B$15)</f>
        <v>Family</v>
      </c>
      <c r="M2182" s="2" t="str">
        <f>_xlfn.XLOOKUP(Table1[[#This Row],[Rating Category]],Recommendation!A$2:A$6,Recommendation!B$2:B$6)</f>
        <v>Guidance</v>
      </c>
      <c r="N2182" s="2">
        <v>127</v>
      </c>
      <c r="O2182" s="2" t="str" cm="1">
        <f t="array" ref="O2182">_xlfn.IFS(Table1[[#This Row],[Duration]]&lt;90,"Short",Table1[[#This Row],[Duration]]&lt;180,"Medium",Table1[[#This Row],[Duration]]&lt;=240,"Long",TRUE,"Seasons")</f>
        <v>Medium</v>
      </c>
      <c r="P2182" s="3" t="s">
        <v>63</v>
      </c>
    </row>
    <row r="2183" spans="1:16" ht="42">
      <c r="A2183" s="2" t="s">
        <v>9630</v>
      </c>
      <c r="B2183" s="2" t="s">
        <v>0</v>
      </c>
      <c r="C2183" s="3" t="s">
        <v>9631</v>
      </c>
      <c r="D2183" s="3" t="s">
        <v>3525</v>
      </c>
      <c r="E2183" s="3" t="s">
        <v>9632</v>
      </c>
      <c r="F2183" s="3" t="s">
        <v>1500</v>
      </c>
      <c r="G2183" s="7" t="s">
        <v>9610</v>
      </c>
      <c r="H2183" s="4">
        <v>2021</v>
      </c>
      <c r="I2183" s="2">
        <v>2017</v>
      </c>
      <c r="J2183" s="2">
        <f ca="1">YEAR(TODAY())-Table1[[#This Row],[Release_year]]</f>
        <v>9</v>
      </c>
      <c r="K2183" s="2" t="s">
        <v>29</v>
      </c>
      <c r="L2183" s="2" t="str">
        <f>_xlfn.XLOOKUP(Table1[[#This Row],[Rating]],Ratings!A$2:A$15,Ratings!B$2:B$15)</f>
        <v>Teen</v>
      </c>
      <c r="M2183" s="2" t="str">
        <f>_xlfn.XLOOKUP(Table1[[#This Row],[Rating Category]],Recommendation!A$2:A$6,Recommendation!B$2:B$6)</f>
        <v>Guidance</v>
      </c>
      <c r="N2183" s="2">
        <v>121</v>
      </c>
      <c r="O2183" s="2" t="str" cm="1">
        <f t="array" ref="O2183">_xlfn.IFS(Table1[[#This Row],[Duration]]&lt;90,"Short",Table1[[#This Row],[Duration]]&lt;180,"Medium",Table1[[#This Row],[Duration]]&lt;=240,"Long",TRUE,"Seasons")</f>
        <v>Medium</v>
      </c>
      <c r="P2183" s="3" t="s">
        <v>192</v>
      </c>
    </row>
    <row r="2184" spans="1:16" ht="56">
      <c r="A2184" s="2" t="s">
        <v>9633</v>
      </c>
      <c r="B2184" s="2" t="s">
        <v>0</v>
      </c>
      <c r="C2184" s="3" t="s">
        <v>9634</v>
      </c>
      <c r="D2184" s="3" t="s">
        <v>3525</v>
      </c>
      <c r="E2184" s="3" t="s">
        <v>9635</v>
      </c>
      <c r="F2184" s="3" t="s">
        <v>1500</v>
      </c>
      <c r="G2184" s="7" t="s">
        <v>9610</v>
      </c>
      <c r="H2184" s="4">
        <v>2021</v>
      </c>
      <c r="I2184" s="2">
        <v>2014</v>
      </c>
      <c r="J2184" s="2">
        <f ca="1">YEAR(TODAY())-Table1[[#This Row],[Release_year]]</f>
        <v>12</v>
      </c>
      <c r="K2184" s="2" t="s">
        <v>29</v>
      </c>
      <c r="L2184" s="2" t="str">
        <f>_xlfn.XLOOKUP(Table1[[#This Row],[Rating]],Ratings!A$2:A$15,Ratings!B$2:B$15)</f>
        <v>Teen</v>
      </c>
      <c r="M2184" s="2" t="str">
        <f>_xlfn.XLOOKUP(Table1[[#This Row],[Rating Category]],Recommendation!A$2:A$6,Recommendation!B$2:B$6)</f>
        <v>Guidance</v>
      </c>
      <c r="N2184" s="2">
        <v>113</v>
      </c>
      <c r="O2184" s="2" t="str" cm="1">
        <f t="array" ref="O2184">_xlfn.IFS(Table1[[#This Row],[Duration]]&lt;90,"Short",Table1[[#This Row],[Duration]]&lt;180,"Medium",Table1[[#This Row],[Duration]]&lt;=240,"Long",TRUE,"Seasons")</f>
        <v>Medium</v>
      </c>
      <c r="P2184" s="3" t="s">
        <v>218</v>
      </c>
    </row>
    <row r="2185" spans="1:16" ht="56">
      <c r="A2185" s="2" t="s">
        <v>9636</v>
      </c>
      <c r="B2185" s="2" t="s">
        <v>0</v>
      </c>
      <c r="C2185" s="3" t="s">
        <v>9637</v>
      </c>
      <c r="D2185" s="3" t="s">
        <v>4285</v>
      </c>
      <c r="E2185" s="3" t="s">
        <v>9638</v>
      </c>
      <c r="F2185" s="3" t="s">
        <v>1500</v>
      </c>
      <c r="G2185" s="7" t="s">
        <v>9610</v>
      </c>
      <c r="H2185" s="4">
        <v>2021</v>
      </c>
      <c r="I2185" s="2">
        <v>2015</v>
      </c>
      <c r="J2185" s="2">
        <f ca="1">YEAR(TODAY())-Table1[[#This Row],[Release_year]]</f>
        <v>11</v>
      </c>
      <c r="K2185" s="2" t="s">
        <v>7</v>
      </c>
      <c r="L2185" s="2" t="str">
        <f>_xlfn.XLOOKUP(Table1[[#This Row],[Rating]],Ratings!A$2:A$15,Ratings!B$2:B$15)</f>
        <v>Adult</v>
      </c>
      <c r="M2185" s="2" t="str">
        <f>_xlfn.XLOOKUP(Table1[[#This Row],[Rating Category]],Recommendation!A$2:A$6,Recommendation!B$2:B$6)</f>
        <v>Restricted</v>
      </c>
      <c r="N2185" s="2">
        <v>118</v>
      </c>
      <c r="O2185" s="2" t="str" cm="1">
        <f t="array" ref="O2185">_xlfn.IFS(Table1[[#This Row],[Duration]]&lt;90,"Short",Table1[[#This Row],[Duration]]&lt;180,"Medium",Table1[[#This Row],[Duration]]&lt;=240,"Long",TRUE,"Seasons")</f>
        <v>Medium</v>
      </c>
      <c r="P2185" s="3" t="s">
        <v>575</v>
      </c>
    </row>
    <row r="2186" spans="1:16" ht="56">
      <c r="A2186" s="2" t="s">
        <v>9639</v>
      </c>
      <c r="B2186" s="2" t="s">
        <v>0</v>
      </c>
      <c r="C2186" s="3" t="s">
        <v>9640</v>
      </c>
      <c r="D2186" s="3" t="s">
        <v>9495</v>
      </c>
      <c r="E2186" s="3" t="s">
        <v>9641</v>
      </c>
      <c r="F2186" s="3" t="s">
        <v>1500</v>
      </c>
      <c r="G2186" s="7" t="s">
        <v>9610</v>
      </c>
      <c r="H2186" s="4">
        <v>2021</v>
      </c>
      <c r="I2186" s="2">
        <v>2012</v>
      </c>
      <c r="J2186" s="2">
        <f ca="1">YEAR(TODAY())-Table1[[#This Row],[Release_year]]</f>
        <v>14</v>
      </c>
      <c r="K2186" s="2" t="s">
        <v>7</v>
      </c>
      <c r="L2186" s="2" t="str">
        <f>_xlfn.XLOOKUP(Table1[[#This Row],[Rating]],Ratings!A$2:A$15,Ratings!B$2:B$15)</f>
        <v>Adult</v>
      </c>
      <c r="M2186" s="2" t="str">
        <f>_xlfn.XLOOKUP(Table1[[#This Row],[Rating Category]],Recommendation!A$2:A$6,Recommendation!B$2:B$6)</f>
        <v>Restricted</v>
      </c>
      <c r="N2186" s="2">
        <v>132</v>
      </c>
      <c r="O2186" s="2" t="str" cm="1">
        <f t="array" ref="O2186">_xlfn.IFS(Table1[[#This Row],[Duration]]&lt;90,"Short",Table1[[#This Row],[Duration]]&lt;180,"Medium",Table1[[#This Row],[Duration]]&lt;=240,"Long",TRUE,"Seasons")</f>
        <v>Medium</v>
      </c>
      <c r="P2186" s="3" t="s">
        <v>218</v>
      </c>
    </row>
    <row r="2187" spans="1:16" ht="28">
      <c r="A2187" s="2" t="s">
        <v>9642</v>
      </c>
      <c r="B2187" s="2" t="s">
        <v>0</v>
      </c>
      <c r="C2187" s="3" t="s">
        <v>9643</v>
      </c>
      <c r="D2187" s="3" t="s">
        <v>9644</v>
      </c>
      <c r="E2187" s="3" t="s">
        <v>9645</v>
      </c>
      <c r="F2187" s="3" t="s">
        <v>1</v>
      </c>
      <c r="G2187" s="7" t="s">
        <v>9646</v>
      </c>
      <c r="H2187" s="4">
        <v>2021</v>
      </c>
      <c r="I2187" s="2">
        <v>2006</v>
      </c>
      <c r="J2187" s="2">
        <f ca="1">YEAR(TODAY())-Table1[[#This Row],[Release_year]]</f>
        <v>20</v>
      </c>
      <c r="K2187" s="2" t="s">
        <v>7</v>
      </c>
      <c r="L2187" s="2" t="str">
        <f>_xlfn.XLOOKUP(Table1[[#This Row],[Rating]],Ratings!A$2:A$15,Ratings!B$2:B$15)</f>
        <v>Adult</v>
      </c>
      <c r="M2187" s="2" t="str">
        <f>_xlfn.XLOOKUP(Table1[[#This Row],[Rating Category]],Recommendation!A$2:A$6,Recommendation!B$2:B$6)</f>
        <v>Restricted</v>
      </c>
      <c r="N2187" s="2">
        <v>61</v>
      </c>
      <c r="O2187" s="2" t="str" cm="1">
        <f t="array" ref="O2187">_xlfn.IFS(Table1[[#This Row],[Duration]]&lt;90,"Short",Table1[[#This Row],[Duration]]&lt;180,"Medium",Table1[[#This Row],[Duration]]&lt;=240,"Long",TRUE,"Seasons")</f>
        <v>Short</v>
      </c>
      <c r="P2187" s="3" t="s">
        <v>683</v>
      </c>
    </row>
    <row r="2188" spans="1:16" ht="70">
      <c r="A2188" s="2" t="s">
        <v>9647</v>
      </c>
      <c r="B2188" s="2" t="s">
        <v>0</v>
      </c>
      <c r="C2188" s="3" t="s">
        <v>9648</v>
      </c>
      <c r="D2188" s="3" t="s">
        <v>9649</v>
      </c>
      <c r="E2188" s="3" t="s">
        <v>9650</v>
      </c>
      <c r="F2188" s="3" t="s">
        <v>13</v>
      </c>
      <c r="G2188" s="7" t="s">
        <v>9651</v>
      </c>
      <c r="H2188" s="4">
        <v>2021</v>
      </c>
      <c r="I2188" s="2">
        <v>2018</v>
      </c>
      <c r="J2188" s="2">
        <f ca="1">YEAR(TODAY())-Table1[[#This Row],[Release_year]]</f>
        <v>8</v>
      </c>
      <c r="K2188" s="2" t="s">
        <v>45</v>
      </c>
      <c r="L2188" s="2" t="str">
        <f>_xlfn.XLOOKUP(Table1[[#This Row],[Rating]],Ratings!A$2:A$15,Ratings!B$2:B$15)</f>
        <v>Family</v>
      </c>
      <c r="M2188" s="2" t="str">
        <f>_xlfn.XLOOKUP(Table1[[#This Row],[Rating Category]],Recommendation!A$2:A$6,Recommendation!B$2:B$6)</f>
        <v>Guidance</v>
      </c>
      <c r="N2188" s="2">
        <v>80</v>
      </c>
      <c r="O2188" s="2" t="str" cm="1">
        <f t="array" ref="O2188">_xlfn.IFS(Table1[[#This Row],[Duration]]&lt;90,"Short",Table1[[#This Row],[Duration]]&lt;180,"Medium",Table1[[#This Row],[Duration]]&lt;=240,"Long",TRUE,"Seasons")</f>
        <v>Short</v>
      </c>
      <c r="P2188" s="3" t="s">
        <v>23</v>
      </c>
    </row>
    <row r="2189" spans="1:16" ht="70">
      <c r="A2189" s="2" t="s">
        <v>9652</v>
      </c>
      <c r="B2189" s="2" t="s">
        <v>0</v>
      </c>
      <c r="C2189" s="3" t="s">
        <v>9653</v>
      </c>
      <c r="D2189" s="3" t="s">
        <v>9654</v>
      </c>
      <c r="E2189" s="3" t="s">
        <v>9655</v>
      </c>
      <c r="F2189" s="3" t="s">
        <v>248</v>
      </c>
      <c r="G2189" s="7" t="s">
        <v>9656</v>
      </c>
      <c r="H2189" s="4">
        <v>2021</v>
      </c>
      <c r="I2189" s="2">
        <v>2018</v>
      </c>
      <c r="J2189" s="2">
        <f ca="1">YEAR(TODAY())-Table1[[#This Row],[Release_year]]</f>
        <v>8</v>
      </c>
      <c r="K2189" s="2" t="s">
        <v>7</v>
      </c>
      <c r="L2189" s="2" t="str">
        <f>_xlfn.XLOOKUP(Table1[[#This Row],[Rating]],Ratings!A$2:A$15,Ratings!B$2:B$15)</f>
        <v>Adult</v>
      </c>
      <c r="M2189" s="2" t="str">
        <f>_xlfn.XLOOKUP(Table1[[#This Row],[Rating Category]],Recommendation!A$2:A$6,Recommendation!B$2:B$6)</f>
        <v>Restricted</v>
      </c>
      <c r="N2189" s="2">
        <v>110</v>
      </c>
      <c r="O2189" s="2" t="str" cm="1">
        <f t="array" ref="O2189">_xlfn.IFS(Table1[[#This Row],[Duration]]&lt;90,"Short",Table1[[#This Row],[Duration]]&lt;180,"Medium",Table1[[#This Row],[Duration]]&lt;=240,"Long",TRUE,"Seasons")</f>
        <v>Medium</v>
      </c>
      <c r="P2189" s="3" t="s">
        <v>43</v>
      </c>
    </row>
    <row r="2190" spans="1:16" ht="14">
      <c r="A2190" s="2" t="s">
        <v>9657</v>
      </c>
      <c r="B2190" s="2" t="s">
        <v>0</v>
      </c>
      <c r="C2190" s="3" t="s">
        <v>9658</v>
      </c>
      <c r="D2190" s="3" t="s">
        <v>6486</v>
      </c>
      <c r="E2190" s="3" t="s">
        <v>6874</v>
      </c>
      <c r="F2190" s="3" t="s">
        <v>1</v>
      </c>
      <c r="G2190" s="7" t="s">
        <v>9659</v>
      </c>
      <c r="H2190" s="4">
        <v>2021</v>
      </c>
      <c r="I2190" s="2">
        <v>2016</v>
      </c>
      <c r="J2190" s="2">
        <f ca="1">YEAR(TODAY())-Table1[[#This Row],[Release_year]]</f>
        <v>10</v>
      </c>
      <c r="K2190" s="2" t="s">
        <v>7</v>
      </c>
      <c r="L2190" s="2" t="str">
        <f>_xlfn.XLOOKUP(Table1[[#This Row],[Rating]],Ratings!A$2:A$15,Ratings!B$2:B$15)</f>
        <v>Adult</v>
      </c>
      <c r="M2190" s="2" t="str">
        <f>_xlfn.XLOOKUP(Table1[[#This Row],[Rating Category]],Recommendation!A$2:A$6,Recommendation!B$2:B$6)</f>
        <v>Restricted</v>
      </c>
      <c r="N2190" s="2">
        <v>70</v>
      </c>
      <c r="O2190" s="2" t="str" cm="1">
        <f t="array" ref="O2190">_xlfn.IFS(Table1[[#This Row],[Duration]]&lt;90,"Short",Table1[[#This Row],[Duration]]&lt;180,"Medium",Table1[[#This Row],[Duration]]&lt;=240,"Long",TRUE,"Seasons")</f>
        <v>Short</v>
      </c>
      <c r="P2190" s="3" t="s">
        <v>683</v>
      </c>
    </row>
    <row r="2191" spans="1:16" ht="42">
      <c r="A2191" s="2" t="s">
        <v>9660</v>
      </c>
      <c r="B2191" s="2" t="s">
        <v>0</v>
      </c>
      <c r="C2191" s="3" t="s">
        <v>9661</v>
      </c>
      <c r="D2191" s="3" t="s">
        <v>9662</v>
      </c>
      <c r="E2191" s="3" t="s">
        <v>9663</v>
      </c>
      <c r="F2191" s="3" t="s">
        <v>13</v>
      </c>
      <c r="G2191" s="7" t="s">
        <v>9659</v>
      </c>
      <c r="H2191" s="4">
        <v>2021</v>
      </c>
      <c r="I2191" s="2">
        <v>2019</v>
      </c>
      <c r="J2191" s="2">
        <f ca="1">YEAR(TODAY())-Table1[[#This Row],[Release_year]]</f>
        <v>7</v>
      </c>
      <c r="K2191" s="2" t="s">
        <v>7</v>
      </c>
      <c r="L2191" s="2" t="str">
        <f>_xlfn.XLOOKUP(Table1[[#This Row],[Rating]],Ratings!A$2:A$15,Ratings!B$2:B$15)</f>
        <v>Adult</v>
      </c>
      <c r="M2191" s="2" t="str">
        <f>_xlfn.XLOOKUP(Table1[[#This Row],[Rating Category]],Recommendation!A$2:A$6,Recommendation!B$2:B$6)</f>
        <v>Restricted</v>
      </c>
      <c r="N2191" s="2">
        <v>117</v>
      </c>
      <c r="O2191" s="2" t="str" cm="1">
        <f t="array" ref="O2191">_xlfn.IFS(Table1[[#This Row],[Duration]]&lt;90,"Short",Table1[[#This Row],[Duration]]&lt;180,"Medium",Table1[[#This Row],[Duration]]&lt;=240,"Long",TRUE,"Seasons")</f>
        <v>Medium</v>
      </c>
      <c r="P2191" s="3" t="s">
        <v>43</v>
      </c>
    </row>
    <row r="2192" spans="1:16" ht="28">
      <c r="A2192" s="2" t="s">
        <v>9664</v>
      </c>
      <c r="B2192" s="2" t="s">
        <v>0</v>
      </c>
      <c r="C2192" s="3" t="s">
        <v>9665</v>
      </c>
      <c r="D2192" s="3" t="s">
        <v>9666</v>
      </c>
      <c r="E2192" s="3" t="s">
        <v>9667</v>
      </c>
      <c r="F2192" s="3" t="s">
        <v>1</v>
      </c>
      <c r="G2192" s="7" t="s">
        <v>9659</v>
      </c>
      <c r="H2192" s="4">
        <v>2021</v>
      </c>
      <c r="I2192" s="2">
        <v>2019</v>
      </c>
      <c r="J2192" s="2">
        <f ca="1">YEAR(TODAY())-Table1[[#This Row],[Release_year]]</f>
        <v>7</v>
      </c>
      <c r="K2192" s="2" t="s">
        <v>7</v>
      </c>
      <c r="L2192" s="2" t="str">
        <f>_xlfn.XLOOKUP(Table1[[#This Row],[Rating]],Ratings!A$2:A$15,Ratings!B$2:B$15)</f>
        <v>Adult</v>
      </c>
      <c r="M2192" s="2" t="str">
        <f>_xlfn.XLOOKUP(Table1[[#This Row],[Rating Category]],Recommendation!A$2:A$6,Recommendation!B$2:B$6)</f>
        <v>Restricted</v>
      </c>
      <c r="N2192" s="2">
        <v>89</v>
      </c>
      <c r="O2192" s="2" t="str" cm="1">
        <f t="array" ref="O2192">_xlfn.IFS(Table1[[#This Row],[Duration]]&lt;90,"Short",Table1[[#This Row],[Duration]]&lt;180,"Medium",Table1[[#This Row],[Duration]]&lt;=240,"Long",TRUE,"Seasons")</f>
        <v>Short</v>
      </c>
      <c r="P2192" s="3" t="s">
        <v>269</v>
      </c>
    </row>
    <row r="2193" spans="1:16" ht="70">
      <c r="A2193" s="2" t="s">
        <v>9668</v>
      </c>
      <c r="B2193" s="2" t="s">
        <v>0</v>
      </c>
      <c r="C2193" s="3" t="s">
        <v>9669</v>
      </c>
      <c r="D2193" s="3" t="s">
        <v>9670</v>
      </c>
      <c r="E2193" s="3" t="s">
        <v>9671</v>
      </c>
      <c r="F2193" s="3" t="s">
        <v>215</v>
      </c>
      <c r="G2193" s="7" t="s">
        <v>9659</v>
      </c>
      <c r="H2193" s="4">
        <v>2021</v>
      </c>
      <c r="I2193" s="2">
        <v>2019</v>
      </c>
      <c r="J2193" s="2">
        <f ca="1">YEAR(TODAY())-Table1[[#This Row],[Release_year]]</f>
        <v>7</v>
      </c>
      <c r="K2193" s="2" t="s">
        <v>7</v>
      </c>
      <c r="L2193" s="2" t="str">
        <f>_xlfn.XLOOKUP(Table1[[#This Row],[Rating]],Ratings!A$2:A$15,Ratings!B$2:B$15)</f>
        <v>Adult</v>
      </c>
      <c r="M2193" s="2" t="str">
        <f>_xlfn.XLOOKUP(Table1[[#This Row],[Rating Category]],Recommendation!A$2:A$6,Recommendation!B$2:B$6)</f>
        <v>Restricted</v>
      </c>
      <c r="N2193" s="2">
        <v>84</v>
      </c>
      <c r="O2193" s="2" t="str" cm="1">
        <f t="array" ref="O2193">_xlfn.IFS(Table1[[#This Row],[Duration]]&lt;90,"Short",Table1[[#This Row],[Duration]]&lt;180,"Medium",Table1[[#This Row],[Duration]]&lt;=240,"Long",TRUE,"Seasons")</f>
        <v>Short</v>
      </c>
      <c r="P2193" s="3" t="s">
        <v>23</v>
      </c>
    </row>
    <row r="2194" spans="1:16" ht="70">
      <c r="A2194" s="2" t="s">
        <v>9672</v>
      </c>
      <c r="B2194" s="2" t="s">
        <v>0</v>
      </c>
      <c r="C2194" s="3" t="s">
        <v>9673</v>
      </c>
      <c r="D2194" s="3" t="s">
        <v>9674</v>
      </c>
      <c r="E2194" s="3" t="s">
        <v>9675</v>
      </c>
      <c r="F2194" s="3" t="s">
        <v>13</v>
      </c>
      <c r="G2194" s="7" t="s">
        <v>9659</v>
      </c>
      <c r="H2194" s="4">
        <v>2021</v>
      </c>
      <c r="I2194" s="2">
        <v>2018</v>
      </c>
      <c r="J2194" s="2">
        <f ca="1">YEAR(TODAY())-Table1[[#This Row],[Release_year]]</f>
        <v>8</v>
      </c>
      <c r="K2194" s="2" t="s">
        <v>45</v>
      </c>
      <c r="L2194" s="2" t="str">
        <f>_xlfn.XLOOKUP(Table1[[#This Row],[Rating]],Ratings!A$2:A$15,Ratings!B$2:B$15)</f>
        <v>Family</v>
      </c>
      <c r="M2194" s="2" t="str">
        <f>_xlfn.XLOOKUP(Table1[[#This Row],[Rating Category]],Recommendation!A$2:A$6,Recommendation!B$2:B$6)</f>
        <v>Guidance</v>
      </c>
      <c r="N2194" s="2">
        <v>131</v>
      </c>
      <c r="O2194" s="2" t="str" cm="1">
        <f t="array" ref="O2194">_xlfn.IFS(Table1[[#This Row],[Duration]]&lt;90,"Short",Table1[[#This Row],[Duration]]&lt;180,"Medium",Table1[[#This Row],[Duration]]&lt;=240,"Long",TRUE,"Seasons")</f>
        <v>Medium</v>
      </c>
      <c r="P2194" s="3" t="s">
        <v>23</v>
      </c>
    </row>
    <row r="2195" spans="1:16" ht="42">
      <c r="A2195" s="2" t="s">
        <v>9676</v>
      </c>
      <c r="B2195" s="2" t="s">
        <v>0</v>
      </c>
      <c r="C2195" s="3" t="s">
        <v>9677</v>
      </c>
      <c r="D2195" s="3" t="s">
        <v>9678</v>
      </c>
      <c r="E2195" s="3" t="s">
        <v>9679</v>
      </c>
      <c r="F2195" s="3" t="s">
        <v>235</v>
      </c>
      <c r="G2195" s="7" t="s">
        <v>9680</v>
      </c>
      <c r="H2195" s="4">
        <v>2021</v>
      </c>
      <c r="I2195" s="2">
        <v>2018</v>
      </c>
      <c r="J2195" s="2">
        <f ca="1">YEAR(TODAY())-Table1[[#This Row],[Release_year]]</f>
        <v>8</v>
      </c>
      <c r="K2195" s="2" t="s">
        <v>7</v>
      </c>
      <c r="L2195" s="2" t="str">
        <f>_xlfn.XLOOKUP(Table1[[#This Row],[Rating]],Ratings!A$2:A$15,Ratings!B$2:B$15)</f>
        <v>Adult</v>
      </c>
      <c r="M2195" s="2" t="str">
        <f>_xlfn.XLOOKUP(Table1[[#This Row],[Rating Category]],Recommendation!A$2:A$6,Recommendation!B$2:B$6)</f>
        <v>Restricted</v>
      </c>
      <c r="N2195" s="2">
        <v>139</v>
      </c>
      <c r="O2195" s="2" t="str" cm="1">
        <f t="array" ref="O2195">_xlfn.IFS(Table1[[#This Row],[Duration]]&lt;90,"Short",Table1[[#This Row],[Duration]]&lt;180,"Medium",Table1[[#This Row],[Duration]]&lt;=240,"Long",TRUE,"Seasons")</f>
        <v>Medium</v>
      </c>
      <c r="P2195" s="3" t="s">
        <v>89</v>
      </c>
    </row>
    <row r="2196" spans="1:16" ht="14">
      <c r="A2196" s="2" t="s">
        <v>9681</v>
      </c>
      <c r="B2196" s="2" t="s">
        <v>0</v>
      </c>
      <c r="C2196" s="3" t="s">
        <v>9682</v>
      </c>
      <c r="D2196" s="3" t="s">
        <v>9683</v>
      </c>
      <c r="E2196" s="3" t="s">
        <v>9684</v>
      </c>
      <c r="F2196" s="3" t="s">
        <v>1</v>
      </c>
      <c r="G2196" s="7" t="s">
        <v>9685</v>
      </c>
      <c r="H2196" s="4">
        <v>2021</v>
      </c>
      <c r="I2196" s="2">
        <v>2001</v>
      </c>
      <c r="J2196" s="2">
        <f ca="1">YEAR(TODAY())-Table1[[#This Row],[Release_year]]</f>
        <v>25</v>
      </c>
      <c r="K2196" s="2" t="s">
        <v>45</v>
      </c>
      <c r="L2196" s="2" t="str">
        <f>_xlfn.XLOOKUP(Table1[[#This Row],[Rating]],Ratings!A$2:A$15,Ratings!B$2:B$15)</f>
        <v>Family</v>
      </c>
      <c r="M2196" s="2" t="str">
        <f>_xlfn.XLOOKUP(Table1[[#This Row],[Rating Category]],Recommendation!A$2:A$6,Recommendation!B$2:B$6)</f>
        <v>Guidance</v>
      </c>
      <c r="N2196" s="2">
        <v>42</v>
      </c>
      <c r="O2196" s="2" t="str" cm="1">
        <f t="array" ref="O2196">_xlfn.IFS(Table1[[#This Row],[Duration]]&lt;90,"Short",Table1[[#This Row],[Duration]]&lt;180,"Medium",Table1[[#This Row],[Duration]]&lt;=240,"Long",TRUE,"Seasons")</f>
        <v>Short</v>
      </c>
      <c r="P2196" s="3" t="s">
        <v>683</v>
      </c>
    </row>
    <row r="2197" spans="1:16" ht="28">
      <c r="A2197" s="2" t="s">
        <v>9686</v>
      </c>
      <c r="B2197" s="2" t="s">
        <v>0</v>
      </c>
      <c r="C2197" s="3" t="s">
        <v>9687</v>
      </c>
      <c r="D2197" s="3" t="s">
        <v>9688</v>
      </c>
      <c r="E2197" s="3" t="s">
        <v>9689</v>
      </c>
      <c r="F2197" s="3" t="s">
        <v>404</v>
      </c>
      <c r="G2197" s="7" t="s">
        <v>9685</v>
      </c>
      <c r="H2197" s="4">
        <v>2021</v>
      </c>
      <c r="I2197" s="2">
        <v>2017</v>
      </c>
      <c r="J2197" s="2">
        <f ca="1">YEAR(TODAY())-Table1[[#This Row],[Release_year]]</f>
        <v>9</v>
      </c>
      <c r="K2197" s="2" t="s">
        <v>7</v>
      </c>
      <c r="L2197" s="2" t="str">
        <f>_xlfn.XLOOKUP(Table1[[#This Row],[Rating]],Ratings!A$2:A$15,Ratings!B$2:B$15)</f>
        <v>Adult</v>
      </c>
      <c r="M2197" s="2" t="str">
        <f>_xlfn.XLOOKUP(Table1[[#This Row],[Rating Category]],Recommendation!A$2:A$6,Recommendation!B$2:B$6)</f>
        <v>Restricted</v>
      </c>
      <c r="N2197" s="2">
        <v>79</v>
      </c>
      <c r="O2197" s="2" t="str" cm="1">
        <f t="array" ref="O2197">_xlfn.IFS(Table1[[#This Row],[Duration]]&lt;90,"Short",Table1[[#This Row],[Duration]]&lt;180,"Medium",Table1[[#This Row],[Duration]]&lt;=240,"Long",TRUE,"Seasons")</f>
        <v>Short</v>
      </c>
      <c r="P2197" s="3" t="s">
        <v>468</v>
      </c>
    </row>
    <row r="2198" spans="1:16" ht="70">
      <c r="A2198" s="2" t="s">
        <v>9690</v>
      </c>
      <c r="B2198" s="2" t="s">
        <v>0</v>
      </c>
      <c r="C2198" s="3" t="s">
        <v>9691</v>
      </c>
      <c r="D2198" s="3" t="s">
        <v>9692</v>
      </c>
      <c r="E2198" s="3" t="s">
        <v>9693</v>
      </c>
      <c r="F2198" s="3" t="s">
        <v>13</v>
      </c>
      <c r="G2198" s="7" t="s">
        <v>9694</v>
      </c>
      <c r="H2198" s="4">
        <v>2021</v>
      </c>
      <c r="I2198" s="2">
        <v>2018</v>
      </c>
      <c r="J2198" s="2">
        <f ca="1">YEAR(TODAY())-Table1[[#This Row],[Release_year]]</f>
        <v>8</v>
      </c>
      <c r="K2198" s="2" t="s">
        <v>29</v>
      </c>
      <c r="L2198" s="2" t="str">
        <f>_xlfn.XLOOKUP(Table1[[#This Row],[Rating]],Ratings!A$2:A$15,Ratings!B$2:B$15)</f>
        <v>Teen</v>
      </c>
      <c r="M2198" s="2" t="str">
        <f>_xlfn.XLOOKUP(Table1[[#This Row],[Rating Category]],Recommendation!A$2:A$6,Recommendation!B$2:B$6)</f>
        <v>Guidance</v>
      </c>
      <c r="N2198" s="2">
        <v>96</v>
      </c>
      <c r="O2198" s="2" t="str" cm="1">
        <f t="array" ref="O2198">_xlfn.IFS(Table1[[#This Row],[Duration]]&lt;90,"Short",Table1[[#This Row],[Duration]]&lt;180,"Medium",Table1[[#This Row],[Duration]]&lt;=240,"Long",TRUE,"Seasons")</f>
        <v>Medium</v>
      </c>
      <c r="P2198" s="3" t="s">
        <v>23</v>
      </c>
    </row>
    <row r="2199" spans="1:16" ht="70">
      <c r="A2199" s="2" t="s">
        <v>9695</v>
      </c>
      <c r="B2199" s="2" t="s">
        <v>0</v>
      </c>
      <c r="C2199" s="3" t="s">
        <v>9696</v>
      </c>
      <c r="D2199" s="3" t="s">
        <v>9697</v>
      </c>
      <c r="E2199" s="3" t="s">
        <v>9698</v>
      </c>
      <c r="F2199" s="3" t="s">
        <v>9699</v>
      </c>
      <c r="G2199" s="7" t="s">
        <v>9700</v>
      </c>
      <c r="H2199" s="4">
        <v>2021</v>
      </c>
      <c r="I2199" s="2">
        <v>2015</v>
      </c>
      <c r="J2199" s="2">
        <f ca="1">YEAR(TODAY())-Table1[[#This Row],[Release_year]]</f>
        <v>11</v>
      </c>
      <c r="K2199" s="2" t="s">
        <v>124</v>
      </c>
      <c r="L2199" s="2" t="str">
        <f>_xlfn.XLOOKUP(Table1[[#This Row],[Rating]],Ratings!A$2:A$15,Ratings!B$2:B$15)</f>
        <v>Adult</v>
      </c>
      <c r="M2199" s="2" t="str">
        <f>_xlfn.XLOOKUP(Table1[[#This Row],[Rating Category]],Recommendation!A$2:A$6,Recommendation!B$2:B$6)</f>
        <v>Restricted</v>
      </c>
      <c r="N2199" s="2">
        <v>114</v>
      </c>
      <c r="O2199" s="2" t="str" cm="1">
        <f t="array" ref="O2199">_xlfn.IFS(Table1[[#This Row],[Duration]]&lt;90,"Short",Table1[[#This Row],[Duration]]&lt;180,"Medium",Table1[[#This Row],[Duration]]&lt;=240,"Long",TRUE,"Seasons")</f>
        <v>Medium</v>
      </c>
      <c r="P2199" s="3" t="s">
        <v>90</v>
      </c>
    </row>
    <row r="2200" spans="1:16" ht="56">
      <c r="A2200" s="2" t="s">
        <v>9701</v>
      </c>
      <c r="B2200" s="2" t="s">
        <v>0</v>
      </c>
      <c r="C2200" s="3" t="s">
        <v>9702</v>
      </c>
      <c r="D2200" s="3" t="s">
        <v>9703</v>
      </c>
      <c r="E2200" s="3" t="s">
        <v>9704</v>
      </c>
      <c r="F2200" s="3" t="s">
        <v>13</v>
      </c>
      <c r="G2200" s="7" t="s">
        <v>9705</v>
      </c>
      <c r="H2200" s="4">
        <v>2021</v>
      </c>
      <c r="I2200" s="2">
        <v>2018</v>
      </c>
      <c r="J2200" s="2">
        <f ca="1">YEAR(TODAY())-Table1[[#This Row],[Release_year]]</f>
        <v>8</v>
      </c>
      <c r="K2200" s="2" t="s">
        <v>7</v>
      </c>
      <c r="L2200" s="2" t="str">
        <f>_xlfn.XLOOKUP(Table1[[#This Row],[Rating]],Ratings!A$2:A$15,Ratings!B$2:B$15)</f>
        <v>Adult</v>
      </c>
      <c r="M2200" s="2" t="str">
        <f>_xlfn.XLOOKUP(Table1[[#This Row],[Rating Category]],Recommendation!A$2:A$6,Recommendation!B$2:B$6)</f>
        <v>Restricted</v>
      </c>
      <c r="N2200" s="2">
        <v>111</v>
      </c>
      <c r="O2200" s="2" t="str" cm="1">
        <f t="array" ref="O2200">_xlfn.IFS(Table1[[#This Row],[Duration]]&lt;90,"Short",Table1[[#This Row],[Duration]]&lt;180,"Medium",Table1[[#This Row],[Duration]]&lt;=240,"Long",TRUE,"Seasons")</f>
        <v>Medium</v>
      </c>
      <c r="P2200" s="3" t="s">
        <v>2121</v>
      </c>
    </row>
    <row r="2201" spans="1:16" ht="70">
      <c r="A2201" s="2" t="s">
        <v>9706</v>
      </c>
      <c r="B2201" s="2" t="s">
        <v>0</v>
      </c>
      <c r="C2201" s="3" t="s">
        <v>9707</v>
      </c>
      <c r="D2201" s="3" t="s">
        <v>9708</v>
      </c>
      <c r="E2201" s="3" t="s">
        <v>9709</v>
      </c>
      <c r="F2201" s="3" t="s">
        <v>13</v>
      </c>
      <c r="G2201" s="7" t="s">
        <v>9705</v>
      </c>
      <c r="H2201" s="4">
        <v>2021</v>
      </c>
      <c r="I2201" s="2">
        <v>2017</v>
      </c>
      <c r="J2201" s="2">
        <f ca="1">YEAR(TODAY())-Table1[[#This Row],[Release_year]]</f>
        <v>9</v>
      </c>
      <c r="K2201" s="2" t="s">
        <v>7</v>
      </c>
      <c r="L2201" s="2" t="str">
        <f>_xlfn.XLOOKUP(Table1[[#This Row],[Rating]],Ratings!A$2:A$15,Ratings!B$2:B$15)</f>
        <v>Adult</v>
      </c>
      <c r="M2201" s="2" t="str">
        <f>_xlfn.XLOOKUP(Table1[[#This Row],[Rating Category]],Recommendation!A$2:A$6,Recommendation!B$2:B$6)</f>
        <v>Restricted</v>
      </c>
      <c r="N2201" s="2">
        <v>112</v>
      </c>
      <c r="O2201" s="2" t="str" cm="1">
        <f t="array" ref="O2201">_xlfn.IFS(Table1[[#This Row],[Duration]]&lt;90,"Short",Table1[[#This Row],[Duration]]&lt;180,"Medium",Table1[[#This Row],[Duration]]&lt;=240,"Long",TRUE,"Seasons")</f>
        <v>Medium</v>
      </c>
      <c r="P2201" s="3" t="s">
        <v>23</v>
      </c>
    </row>
    <row r="2202" spans="1:16" ht="56">
      <c r="A2202" s="2" t="s">
        <v>9710</v>
      </c>
      <c r="B2202" s="2" t="s">
        <v>0</v>
      </c>
      <c r="C2202" s="3" t="s">
        <v>9711</v>
      </c>
      <c r="D2202" s="3" t="s">
        <v>9712</v>
      </c>
      <c r="E2202" s="3" t="s">
        <v>9713</v>
      </c>
      <c r="F2202" s="3" t="s">
        <v>750</v>
      </c>
      <c r="G2202" s="7" t="s">
        <v>9705</v>
      </c>
      <c r="H2202" s="4">
        <v>2021</v>
      </c>
      <c r="I2202" s="2">
        <v>2012</v>
      </c>
      <c r="J2202" s="2">
        <f ca="1">YEAR(TODAY())-Table1[[#This Row],[Release_year]]</f>
        <v>14</v>
      </c>
      <c r="K2202" s="2" t="s">
        <v>7</v>
      </c>
      <c r="L2202" s="2" t="str">
        <f>_xlfn.XLOOKUP(Table1[[#This Row],[Rating]],Ratings!A$2:A$15,Ratings!B$2:B$15)</f>
        <v>Adult</v>
      </c>
      <c r="M2202" s="2" t="str">
        <f>_xlfn.XLOOKUP(Table1[[#This Row],[Rating Category]],Recommendation!A$2:A$6,Recommendation!B$2:B$6)</f>
        <v>Restricted</v>
      </c>
      <c r="N2202" s="2">
        <v>103</v>
      </c>
      <c r="O2202" s="2" t="str" cm="1">
        <f t="array" ref="O2202">_xlfn.IFS(Table1[[#This Row],[Duration]]&lt;90,"Short",Table1[[#This Row],[Duration]]&lt;180,"Medium",Table1[[#This Row],[Duration]]&lt;=240,"Long",TRUE,"Seasons")</f>
        <v>Medium</v>
      </c>
      <c r="P2202" s="3" t="s">
        <v>269</v>
      </c>
    </row>
    <row r="2203" spans="1:16" ht="70">
      <c r="A2203" s="2" t="s">
        <v>9714</v>
      </c>
      <c r="B2203" s="2" t="s">
        <v>0</v>
      </c>
      <c r="C2203" s="3" t="s">
        <v>9715</v>
      </c>
      <c r="D2203" s="3" t="s">
        <v>9716</v>
      </c>
      <c r="E2203" s="3" t="s">
        <v>9717</v>
      </c>
      <c r="F2203" s="3" t="s">
        <v>13</v>
      </c>
      <c r="G2203" s="7" t="s">
        <v>9705</v>
      </c>
      <c r="H2203" s="4">
        <v>2021</v>
      </c>
      <c r="I2203" s="2">
        <v>2017</v>
      </c>
      <c r="J2203" s="2">
        <f ca="1">YEAR(TODAY())-Table1[[#This Row],[Release_year]]</f>
        <v>9</v>
      </c>
      <c r="K2203" s="2" t="s">
        <v>7</v>
      </c>
      <c r="L2203" s="2" t="str">
        <f>_xlfn.XLOOKUP(Table1[[#This Row],[Rating]],Ratings!A$2:A$15,Ratings!B$2:B$15)</f>
        <v>Adult</v>
      </c>
      <c r="M2203" s="2" t="str">
        <f>_xlfn.XLOOKUP(Table1[[#This Row],[Rating Category]],Recommendation!A$2:A$6,Recommendation!B$2:B$6)</f>
        <v>Restricted</v>
      </c>
      <c r="N2203" s="2">
        <v>104</v>
      </c>
      <c r="O2203" s="2" t="str" cm="1">
        <f t="array" ref="O2203">_xlfn.IFS(Table1[[#This Row],[Duration]]&lt;90,"Short",Table1[[#This Row],[Duration]]&lt;180,"Medium",Table1[[#This Row],[Duration]]&lt;=240,"Long",TRUE,"Seasons")</f>
        <v>Medium</v>
      </c>
      <c r="P2203" s="3" t="s">
        <v>23</v>
      </c>
    </row>
    <row r="2204" spans="1:16" ht="42">
      <c r="A2204" s="2" t="s">
        <v>9718</v>
      </c>
      <c r="B2204" s="2" t="s">
        <v>0</v>
      </c>
      <c r="C2204" s="3" t="s">
        <v>9719</v>
      </c>
      <c r="D2204" s="3" t="s">
        <v>4546</v>
      </c>
      <c r="E2204" s="3" t="s">
        <v>9720</v>
      </c>
      <c r="F2204" s="3" t="s">
        <v>13</v>
      </c>
      <c r="G2204" s="7" t="s">
        <v>9705</v>
      </c>
      <c r="H2204" s="4">
        <v>2021</v>
      </c>
      <c r="I2204" s="2">
        <v>2004</v>
      </c>
      <c r="J2204" s="2">
        <f ca="1">YEAR(TODAY())-Table1[[#This Row],[Release_year]]</f>
        <v>22</v>
      </c>
      <c r="K2204" s="2" t="s">
        <v>29</v>
      </c>
      <c r="L2204" s="2" t="str">
        <f>_xlfn.XLOOKUP(Table1[[#This Row],[Rating]],Ratings!A$2:A$15,Ratings!B$2:B$15)</f>
        <v>Teen</v>
      </c>
      <c r="M2204" s="2" t="str">
        <f>_xlfn.XLOOKUP(Table1[[#This Row],[Rating Category]],Recommendation!A$2:A$6,Recommendation!B$2:B$6)</f>
        <v>Guidance</v>
      </c>
      <c r="N2204" s="2">
        <v>102</v>
      </c>
      <c r="O2204" s="2" t="str" cm="1">
        <f t="array" ref="O2204">_xlfn.IFS(Table1[[#This Row],[Duration]]&lt;90,"Short",Table1[[#This Row],[Duration]]&lt;180,"Medium",Table1[[#This Row],[Duration]]&lt;=240,"Long",TRUE,"Seasons")</f>
        <v>Medium</v>
      </c>
      <c r="P2204" s="3" t="s">
        <v>43</v>
      </c>
    </row>
    <row r="2205" spans="1:16" ht="56">
      <c r="A2205" s="2" t="s">
        <v>9721</v>
      </c>
      <c r="B2205" s="2" t="s">
        <v>0</v>
      </c>
      <c r="C2205" s="3" t="s">
        <v>9722</v>
      </c>
      <c r="D2205" s="3" t="s">
        <v>4634</v>
      </c>
      <c r="E2205" s="3" t="s">
        <v>9723</v>
      </c>
      <c r="F2205" s="3" t="s">
        <v>13</v>
      </c>
      <c r="G2205" s="7" t="s">
        <v>9705</v>
      </c>
      <c r="H2205" s="4">
        <v>2021</v>
      </c>
      <c r="I2205" s="2">
        <v>2012</v>
      </c>
      <c r="J2205" s="2">
        <f ca="1">YEAR(TODAY())-Table1[[#This Row],[Release_year]]</f>
        <v>14</v>
      </c>
      <c r="K2205" s="2" t="s">
        <v>29</v>
      </c>
      <c r="L2205" s="2" t="str">
        <f>_xlfn.XLOOKUP(Table1[[#This Row],[Rating]],Ratings!A$2:A$15,Ratings!B$2:B$15)</f>
        <v>Teen</v>
      </c>
      <c r="M2205" s="2" t="str">
        <f>_xlfn.XLOOKUP(Table1[[#This Row],[Rating Category]],Recommendation!A$2:A$6,Recommendation!B$2:B$6)</f>
        <v>Guidance</v>
      </c>
      <c r="N2205" s="2">
        <v>97</v>
      </c>
      <c r="O2205" s="2" t="str" cm="1">
        <f t="array" ref="O2205">_xlfn.IFS(Table1[[#This Row],[Duration]]&lt;90,"Short",Table1[[#This Row],[Duration]]&lt;180,"Medium",Table1[[#This Row],[Duration]]&lt;=240,"Long",TRUE,"Seasons")</f>
        <v>Medium</v>
      </c>
      <c r="P2205" s="3" t="s">
        <v>192</v>
      </c>
    </row>
    <row r="2206" spans="1:16" ht="56">
      <c r="A2206" s="2" t="s">
        <v>9724</v>
      </c>
      <c r="B2206" s="2" t="s">
        <v>4</v>
      </c>
      <c r="C2206" s="3" t="s">
        <v>9725</v>
      </c>
      <c r="D2206" s="3" t="s">
        <v>9726</v>
      </c>
      <c r="E2206" s="3" t="s">
        <v>9727</v>
      </c>
      <c r="F2206" s="3" t="s">
        <v>1553</v>
      </c>
      <c r="G2206" s="7" t="s">
        <v>9705</v>
      </c>
      <c r="H2206" s="4">
        <v>2021</v>
      </c>
      <c r="I2206" s="2">
        <v>2015</v>
      </c>
      <c r="J2206" s="2">
        <f ca="1">YEAR(TODAY())-Table1[[#This Row],[Release_year]]</f>
        <v>11</v>
      </c>
      <c r="K2206" s="2" t="s">
        <v>7</v>
      </c>
      <c r="L2206" s="2" t="str">
        <f>_xlfn.XLOOKUP(Table1[[#This Row],[Rating]],Ratings!A$2:A$15,Ratings!B$2:B$15)</f>
        <v>Adult</v>
      </c>
      <c r="M2206" s="2" t="str">
        <f>_xlfn.XLOOKUP(Table1[[#This Row],[Rating Category]],Recommendation!A$2:A$6,Recommendation!B$2:B$6)</f>
        <v>Restricted</v>
      </c>
      <c r="N2206" s="2" t="s">
        <v>11</v>
      </c>
      <c r="O2206" s="2" t="str" cm="1">
        <f t="array" ref="O2206">_xlfn.IFS(Table1[[#This Row],[Duration]]&lt;90,"Short",Table1[[#This Row],[Duration]]&lt;180,"Medium",Table1[[#This Row],[Duration]]&lt;=240,"Long",TRUE,"Seasons")</f>
        <v>Seasons</v>
      </c>
      <c r="P2206" s="3" t="s">
        <v>603</v>
      </c>
    </row>
    <row r="2207" spans="1:16" ht="56">
      <c r="A2207" s="2" t="s">
        <v>9728</v>
      </c>
      <c r="B2207" s="2" t="s">
        <v>0</v>
      </c>
      <c r="C2207" s="3" t="s">
        <v>9729</v>
      </c>
      <c r="D2207" s="3" t="s">
        <v>9730</v>
      </c>
      <c r="E2207" s="3" t="s">
        <v>9731</v>
      </c>
      <c r="F2207" s="3" t="s">
        <v>13</v>
      </c>
      <c r="G2207" s="7" t="s">
        <v>9705</v>
      </c>
      <c r="H2207" s="4">
        <v>2021</v>
      </c>
      <c r="I2207" s="2">
        <v>2018</v>
      </c>
      <c r="J2207" s="2">
        <f ca="1">YEAR(TODAY())-Table1[[#This Row],[Release_year]]</f>
        <v>8</v>
      </c>
      <c r="K2207" s="2" t="s">
        <v>29</v>
      </c>
      <c r="L2207" s="2" t="str">
        <f>_xlfn.XLOOKUP(Table1[[#This Row],[Rating]],Ratings!A$2:A$15,Ratings!B$2:B$15)</f>
        <v>Teen</v>
      </c>
      <c r="M2207" s="2" t="str">
        <f>_xlfn.XLOOKUP(Table1[[#This Row],[Rating Category]],Recommendation!A$2:A$6,Recommendation!B$2:B$6)</f>
        <v>Guidance</v>
      </c>
      <c r="N2207" s="2">
        <v>132</v>
      </c>
      <c r="O2207" s="2" t="str" cm="1">
        <f t="array" ref="O2207">_xlfn.IFS(Table1[[#This Row],[Duration]]&lt;90,"Short",Table1[[#This Row],[Duration]]&lt;180,"Medium",Table1[[#This Row],[Duration]]&lt;=240,"Long",TRUE,"Seasons")</f>
        <v>Medium</v>
      </c>
      <c r="P2207" s="3" t="s">
        <v>218</v>
      </c>
    </row>
    <row r="2208" spans="1:16" ht="56">
      <c r="A2208" s="2" t="s">
        <v>9732</v>
      </c>
      <c r="B2208" s="2" t="s">
        <v>0</v>
      </c>
      <c r="C2208" s="3" t="s">
        <v>9733</v>
      </c>
      <c r="D2208" s="3" t="s">
        <v>9734</v>
      </c>
      <c r="E2208" s="3" t="s">
        <v>9735</v>
      </c>
      <c r="F2208" s="3" t="s">
        <v>13</v>
      </c>
      <c r="G2208" s="7" t="s">
        <v>9705</v>
      </c>
      <c r="H2208" s="4">
        <v>2021</v>
      </c>
      <c r="I2208" s="2">
        <v>2006</v>
      </c>
      <c r="J2208" s="2">
        <f ca="1">YEAR(TODAY())-Table1[[#This Row],[Release_year]]</f>
        <v>20</v>
      </c>
      <c r="K2208" s="2" t="s">
        <v>7</v>
      </c>
      <c r="L2208" s="2" t="str">
        <f>_xlfn.XLOOKUP(Table1[[#This Row],[Rating]],Ratings!A$2:A$15,Ratings!B$2:B$15)</f>
        <v>Adult</v>
      </c>
      <c r="M2208" s="2" t="str">
        <f>_xlfn.XLOOKUP(Table1[[#This Row],[Rating Category]],Recommendation!A$2:A$6,Recommendation!B$2:B$6)</f>
        <v>Restricted</v>
      </c>
      <c r="N2208" s="2">
        <v>120</v>
      </c>
      <c r="O2208" s="2" t="str" cm="1">
        <f t="array" ref="O2208">_xlfn.IFS(Table1[[#This Row],[Duration]]&lt;90,"Short",Table1[[#This Row],[Duration]]&lt;180,"Medium",Table1[[#This Row],[Duration]]&lt;=240,"Long",TRUE,"Seasons")</f>
        <v>Medium</v>
      </c>
      <c r="P2208" s="3" t="s">
        <v>63</v>
      </c>
    </row>
    <row r="2209" spans="1:16" ht="42">
      <c r="A2209" s="2" t="s">
        <v>9736</v>
      </c>
      <c r="B2209" s="2" t="s">
        <v>0</v>
      </c>
      <c r="C2209" s="3" t="s">
        <v>9737</v>
      </c>
      <c r="D2209" s="3" t="s">
        <v>9738</v>
      </c>
      <c r="E2209" s="3" t="s">
        <v>9739</v>
      </c>
      <c r="F2209" s="3" t="s">
        <v>13</v>
      </c>
      <c r="G2209" s="7" t="s">
        <v>9705</v>
      </c>
      <c r="H2209" s="4">
        <v>2021</v>
      </c>
      <c r="I2209" s="2">
        <v>2002</v>
      </c>
      <c r="J2209" s="2">
        <f ca="1">YEAR(TODAY())-Table1[[#This Row],[Release_year]]</f>
        <v>24</v>
      </c>
      <c r="K2209" s="2" t="s">
        <v>29</v>
      </c>
      <c r="L2209" s="2" t="str">
        <f>_xlfn.XLOOKUP(Table1[[#This Row],[Rating]],Ratings!A$2:A$15,Ratings!B$2:B$15)</f>
        <v>Teen</v>
      </c>
      <c r="M2209" s="2" t="str">
        <f>_xlfn.XLOOKUP(Table1[[#This Row],[Rating Category]],Recommendation!A$2:A$6,Recommendation!B$2:B$6)</f>
        <v>Guidance</v>
      </c>
      <c r="N2209" s="2">
        <v>137</v>
      </c>
      <c r="O2209" s="2" t="str" cm="1">
        <f t="array" ref="O2209">_xlfn.IFS(Table1[[#This Row],[Duration]]&lt;90,"Short",Table1[[#This Row],[Duration]]&lt;180,"Medium",Table1[[#This Row],[Duration]]&lt;=240,"Long",TRUE,"Seasons")</f>
        <v>Medium</v>
      </c>
      <c r="P2209" s="3" t="s">
        <v>43</v>
      </c>
    </row>
    <row r="2210" spans="1:16" ht="70">
      <c r="A2210" s="2" t="s">
        <v>9741</v>
      </c>
      <c r="B2210" s="2" t="s">
        <v>0</v>
      </c>
      <c r="C2210" s="3" t="s">
        <v>9742</v>
      </c>
      <c r="D2210" s="3" t="s">
        <v>9743</v>
      </c>
      <c r="E2210" s="3" t="s">
        <v>9744</v>
      </c>
      <c r="F2210" s="3" t="s">
        <v>1001</v>
      </c>
      <c r="G2210" s="7" t="s">
        <v>9705</v>
      </c>
      <c r="H2210" s="4">
        <v>2021</v>
      </c>
      <c r="I2210" s="2">
        <v>2018</v>
      </c>
      <c r="J2210" s="2">
        <f ca="1">YEAR(TODAY())-Table1[[#This Row],[Release_year]]</f>
        <v>8</v>
      </c>
      <c r="K2210" s="2" t="s">
        <v>7</v>
      </c>
      <c r="L2210" s="2" t="str">
        <f>_xlfn.XLOOKUP(Table1[[#This Row],[Rating]],Ratings!A$2:A$15,Ratings!B$2:B$15)</f>
        <v>Adult</v>
      </c>
      <c r="M2210" s="2" t="str">
        <f>_xlfn.XLOOKUP(Table1[[#This Row],[Rating Category]],Recommendation!A$2:A$6,Recommendation!B$2:B$6)</f>
        <v>Restricted</v>
      </c>
      <c r="N2210" s="2">
        <v>82</v>
      </c>
      <c r="O2210" s="2" t="str" cm="1">
        <f t="array" ref="O2210">_xlfn.IFS(Table1[[#This Row],[Duration]]&lt;90,"Short",Table1[[#This Row],[Duration]]&lt;180,"Medium",Table1[[#This Row],[Duration]]&lt;=240,"Long",TRUE,"Seasons")</f>
        <v>Short</v>
      </c>
      <c r="P2210" s="3" t="s">
        <v>1923</v>
      </c>
    </row>
    <row r="2211" spans="1:16" ht="56">
      <c r="A2211" s="2" t="s">
        <v>9745</v>
      </c>
      <c r="B2211" s="2" t="s">
        <v>0</v>
      </c>
      <c r="C2211" s="3" t="s">
        <v>9746</v>
      </c>
      <c r="D2211" s="3" t="s">
        <v>9747</v>
      </c>
      <c r="E2211" s="3" t="s">
        <v>9748</v>
      </c>
      <c r="F2211" s="3" t="s">
        <v>13</v>
      </c>
      <c r="G2211" s="7" t="s">
        <v>9705</v>
      </c>
      <c r="H2211" s="4">
        <v>2021</v>
      </c>
      <c r="I2211" s="2">
        <v>2008</v>
      </c>
      <c r="J2211" s="2">
        <f ca="1">YEAR(TODAY())-Table1[[#This Row],[Release_year]]</f>
        <v>18</v>
      </c>
      <c r="K2211" s="2" t="s">
        <v>29</v>
      </c>
      <c r="L2211" s="2" t="str">
        <f>_xlfn.XLOOKUP(Table1[[#This Row],[Rating]],Ratings!A$2:A$15,Ratings!B$2:B$15)</f>
        <v>Teen</v>
      </c>
      <c r="M2211" s="2" t="str">
        <f>_xlfn.XLOOKUP(Table1[[#This Row],[Rating Category]],Recommendation!A$2:A$6,Recommendation!B$2:B$6)</f>
        <v>Guidance</v>
      </c>
      <c r="N2211" s="2">
        <v>115</v>
      </c>
      <c r="O2211" s="2" t="str" cm="1">
        <f t="array" ref="O2211">_xlfn.IFS(Table1[[#This Row],[Duration]]&lt;90,"Short",Table1[[#This Row],[Duration]]&lt;180,"Medium",Table1[[#This Row],[Duration]]&lt;=240,"Long",TRUE,"Seasons")</f>
        <v>Medium</v>
      </c>
      <c r="P2211" s="3" t="s">
        <v>63</v>
      </c>
    </row>
    <row r="2212" spans="1:16" ht="56">
      <c r="A2212" s="2" t="s">
        <v>9749</v>
      </c>
      <c r="B2212" s="2" t="s">
        <v>0</v>
      </c>
      <c r="C2212" s="3" t="s">
        <v>9750</v>
      </c>
      <c r="D2212" s="3" t="s">
        <v>9751</v>
      </c>
      <c r="E2212" s="3" t="s">
        <v>9752</v>
      </c>
      <c r="F2212" s="3" t="s">
        <v>248</v>
      </c>
      <c r="G2212" s="7" t="s">
        <v>9705</v>
      </c>
      <c r="H2212" s="4">
        <v>2021</v>
      </c>
      <c r="I2212" s="2">
        <v>2018</v>
      </c>
      <c r="J2212" s="2">
        <f ca="1">YEAR(TODAY())-Table1[[#This Row],[Release_year]]</f>
        <v>8</v>
      </c>
      <c r="K2212" s="2" t="s">
        <v>7</v>
      </c>
      <c r="L2212" s="2" t="str">
        <f>_xlfn.XLOOKUP(Table1[[#This Row],[Rating]],Ratings!A$2:A$15,Ratings!B$2:B$15)</f>
        <v>Adult</v>
      </c>
      <c r="M2212" s="2" t="str">
        <f>_xlfn.XLOOKUP(Table1[[#This Row],[Rating Category]],Recommendation!A$2:A$6,Recommendation!B$2:B$6)</f>
        <v>Restricted</v>
      </c>
      <c r="N2212" s="2">
        <v>130</v>
      </c>
      <c r="O2212" s="2" t="str" cm="1">
        <f t="array" ref="O2212">_xlfn.IFS(Table1[[#This Row],[Duration]]&lt;90,"Short",Table1[[#This Row],[Duration]]&lt;180,"Medium",Table1[[#This Row],[Duration]]&lt;=240,"Long",TRUE,"Seasons")</f>
        <v>Medium</v>
      </c>
      <c r="P2212" s="3" t="s">
        <v>56</v>
      </c>
    </row>
    <row r="2213" spans="1:16" ht="14">
      <c r="A2213" s="2" t="s">
        <v>9754</v>
      </c>
      <c r="B2213" s="2" t="s">
        <v>0</v>
      </c>
      <c r="C2213" s="3" t="s">
        <v>9755</v>
      </c>
      <c r="D2213" s="3" t="s">
        <v>6531</v>
      </c>
      <c r="E2213" s="3" t="s">
        <v>9756</v>
      </c>
      <c r="F2213" s="3" t="s">
        <v>1</v>
      </c>
      <c r="G2213" s="7" t="s">
        <v>9753</v>
      </c>
      <c r="H2213" s="4">
        <v>2021</v>
      </c>
      <c r="I2213" s="2">
        <v>2019</v>
      </c>
      <c r="J2213" s="2">
        <f ca="1">YEAR(TODAY())-Table1[[#This Row],[Release_year]]</f>
        <v>7</v>
      </c>
      <c r="K2213" s="2" t="s">
        <v>7</v>
      </c>
      <c r="L2213" s="2" t="str">
        <f>_xlfn.XLOOKUP(Table1[[#This Row],[Rating]],Ratings!A$2:A$15,Ratings!B$2:B$15)</f>
        <v>Adult</v>
      </c>
      <c r="M2213" s="2" t="str">
        <f>_xlfn.XLOOKUP(Table1[[#This Row],[Rating Category]],Recommendation!A$2:A$6,Recommendation!B$2:B$6)</f>
        <v>Restricted</v>
      </c>
      <c r="N2213" s="2">
        <v>62</v>
      </c>
      <c r="O2213" s="2" t="str" cm="1">
        <f t="array" ref="O2213">_xlfn.IFS(Table1[[#This Row],[Duration]]&lt;90,"Short",Table1[[#This Row],[Duration]]&lt;180,"Medium",Table1[[#This Row],[Duration]]&lt;=240,"Long",TRUE,"Seasons")</f>
        <v>Short</v>
      </c>
      <c r="P2213" s="3" t="s">
        <v>683</v>
      </c>
    </row>
    <row r="2214" spans="1:16" ht="42">
      <c r="A2214" s="2" t="s">
        <v>9759</v>
      </c>
      <c r="B2214" s="2" t="s">
        <v>0</v>
      </c>
      <c r="C2214" s="3" t="s">
        <v>9760</v>
      </c>
      <c r="D2214" s="3" t="s">
        <v>8265</v>
      </c>
      <c r="E2214" s="3" t="s">
        <v>9761</v>
      </c>
      <c r="F2214" s="3" t="s">
        <v>1</v>
      </c>
      <c r="G2214" s="7" t="s">
        <v>9762</v>
      </c>
      <c r="H2214" s="4">
        <v>2021</v>
      </c>
      <c r="I2214" s="2">
        <v>2019</v>
      </c>
      <c r="J2214" s="2">
        <f ca="1">YEAR(TODAY())-Table1[[#This Row],[Release_year]]</f>
        <v>7</v>
      </c>
      <c r="K2214" s="2" t="s">
        <v>7</v>
      </c>
      <c r="L2214" s="2" t="str">
        <f>_xlfn.XLOOKUP(Table1[[#This Row],[Rating]],Ratings!A$2:A$15,Ratings!B$2:B$15)</f>
        <v>Adult</v>
      </c>
      <c r="M2214" s="2" t="str">
        <f>_xlfn.XLOOKUP(Table1[[#This Row],[Rating Category]],Recommendation!A$2:A$6,Recommendation!B$2:B$6)</f>
        <v>Restricted</v>
      </c>
      <c r="N2214" s="2">
        <v>91</v>
      </c>
      <c r="O2214" s="2" t="str" cm="1">
        <f t="array" ref="O2214">_xlfn.IFS(Table1[[#This Row],[Duration]]&lt;90,"Short",Table1[[#This Row],[Duration]]&lt;180,"Medium",Table1[[#This Row],[Duration]]&lt;=240,"Long",TRUE,"Seasons")</f>
        <v>Medium</v>
      </c>
      <c r="P2214" s="3" t="s">
        <v>885</v>
      </c>
    </row>
    <row r="2215" spans="1:16" ht="56">
      <c r="A2215" s="2" t="s">
        <v>9763</v>
      </c>
      <c r="B2215" s="2" t="s">
        <v>0</v>
      </c>
      <c r="C2215" s="3" t="s">
        <v>9764</v>
      </c>
      <c r="D2215" s="3" t="s">
        <v>9765</v>
      </c>
      <c r="E2215" s="3" t="s">
        <v>9766</v>
      </c>
      <c r="F2215" s="3" t="s">
        <v>1</v>
      </c>
      <c r="G2215" s="7" t="s">
        <v>9762</v>
      </c>
      <c r="H2215" s="4">
        <v>2021</v>
      </c>
      <c r="I2215" s="2">
        <v>2019</v>
      </c>
      <c r="J2215" s="2">
        <f ca="1">YEAR(TODAY())-Table1[[#This Row],[Release_year]]</f>
        <v>7</v>
      </c>
      <c r="K2215" s="2" t="s">
        <v>45</v>
      </c>
      <c r="L2215" s="2" t="str">
        <f>_xlfn.XLOOKUP(Table1[[#This Row],[Rating]],Ratings!A$2:A$15,Ratings!B$2:B$15)</f>
        <v>Family</v>
      </c>
      <c r="M2215" s="2" t="str">
        <f>_xlfn.XLOOKUP(Table1[[#This Row],[Rating Category]],Recommendation!A$2:A$6,Recommendation!B$2:B$6)</f>
        <v>Guidance</v>
      </c>
      <c r="N2215" s="2">
        <v>63</v>
      </c>
      <c r="O2215" s="2" t="str" cm="1">
        <f t="array" ref="O2215">_xlfn.IFS(Table1[[#This Row],[Duration]]&lt;90,"Short",Table1[[#This Row],[Duration]]&lt;180,"Medium",Table1[[#This Row],[Duration]]&lt;=240,"Long",TRUE,"Seasons")</f>
        <v>Short</v>
      </c>
      <c r="P2215" s="3" t="s">
        <v>46</v>
      </c>
    </row>
    <row r="2216" spans="1:16" ht="28">
      <c r="A2216" s="2" t="s">
        <v>9767</v>
      </c>
      <c r="B2216" s="2" t="s">
        <v>0</v>
      </c>
      <c r="C2216" s="3" t="s">
        <v>9768</v>
      </c>
      <c r="D2216" s="3" t="s">
        <v>9769</v>
      </c>
      <c r="E2216" s="3" t="s">
        <v>9770</v>
      </c>
      <c r="F2216" s="3" t="s">
        <v>1</v>
      </c>
      <c r="G2216" s="7" t="s">
        <v>9762</v>
      </c>
      <c r="H2216" s="4">
        <v>2021</v>
      </c>
      <c r="I2216" s="2">
        <v>2019</v>
      </c>
      <c r="J2216" s="2">
        <f ca="1">YEAR(TODAY())-Table1[[#This Row],[Release_year]]</f>
        <v>7</v>
      </c>
      <c r="K2216" s="2" t="s">
        <v>7</v>
      </c>
      <c r="L2216" s="2" t="str">
        <f>_xlfn.XLOOKUP(Table1[[#This Row],[Rating]],Ratings!A$2:A$15,Ratings!B$2:B$15)</f>
        <v>Adult</v>
      </c>
      <c r="M2216" s="2" t="str">
        <f>_xlfn.XLOOKUP(Table1[[#This Row],[Rating Category]],Recommendation!A$2:A$6,Recommendation!B$2:B$6)</f>
        <v>Restricted</v>
      </c>
      <c r="N2216" s="2">
        <v>74</v>
      </c>
      <c r="O2216" s="2" t="str" cm="1">
        <f t="array" ref="O2216">_xlfn.IFS(Table1[[#This Row],[Duration]]&lt;90,"Short",Table1[[#This Row],[Duration]]&lt;180,"Medium",Table1[[#This Row],[Duration]]&lt;=240,"Long",TRUE,"Seasons")</f>
        <v>Short</v>
      </c>
      <c r="P2216" s="3" t="s">
        <v>231</v>
      </c>
    </row>
    <row r="2217" spans="1:16" ht="70">
      <c r="A2217" s="2" t="s">
        <v>9771</v>
      </c>
      <c r="B2217" s="2" t="s">
        <v>0</v>
      </c>
      <c r="C2217" s="3" t="s">
        <v>9772</v>
      </c>
      <c r="D2217" s="3" t="s">
        <v>9773</v>
      </c>
      <c r="E2217" s="3" t="s">
        <v>9774</v>
      </c>
      <c r="F2217" s="3" t="s">
        <v>248</v>
      </c>
      <c r="G2217" s="7" t="s">
        <v>9762</v>
      </c>
      <c r="H2217" s="4">
        <v>2021</v>
      </c>
      <c r="I2217" s="2">
        <v>2018</v>
      </c>
      <c r="J2217" s="2">
        <f ca="1">YEAR(TODAY())-Table1[[#This Row],[Release_year]]</f>
        <v>8</v>
      </c>
      <c r="K2217" s="2" t="s">
        <v>7</v>
      </c>
      <c r="L2217" s="2" t="str">
        <f>_xlfn.XLOOKUP(Table1[[#This Row],[Rating]],Ratings!A$2:A$15,Ratings!B$2:B$15)</f>
        <v>Adult</v>
      </c>
      <c r="M2217" s="2" t="str">
        <f>_xlfn.XLOOKUP(Table1[[#This Row],[Rating Category]],Recommendation!A$2:A$6,Recommendation!B$2:B$6)</f>
        <v>Restricted</v>
      </c>
      <c r="N2217" s="2">
        <v>136</v>
      </c>
      <c r="O2217" s="2" t="str" cm="1">
        <f t="array" ref="O2217">_xlfn.IFS(Table1[[#This Row],[Duration]]&lt;90,"Short",Table1[[#This Row],[Duration]]&lt;180,"Medium",Table1[[#This Row],[Duration]]&lt;=240,"Long",TRUE,"Seasons")</f>
        <v>Medium</v>
      </c>
      <c r="P2217" s="3" t="s">
        <v>23</v>
      </c>
    </row>
    <row r="2218" spans="1:16" ht="28">
      <c r="A2218" s="2" t="s">
        <v>9777</v>
      </c>
      <c r="B2218" s="2" t="s">
        <v>0</v>
      </c>
      <c r="C2218" s="3" t="s">
        <v>9778</v>
      </c>
      <c r="D2218" s="3" t="s">
        <v>6015</v>
      </c>
      <c r="E2218" s="3" t="s">
        <v>9779</v>
      </c>
      <c r="F2218" s="3" t="s">
        <v>1</v>
      </c>
      <c r="G2218" s="7" t="s">
        <v>9776</v>
      </c>
      <c r="H2218" s="4">
        <v>2021</v>
      </c>
      <c r="I2218" s="2">
        <v>2019</v>
      </c>
      <c r="J2218" s="2">
        <f ca="1">YEAR(TODAY())-Table1[[#This Row],[Release_year]]</f>
        <v>7</v>
      </c>
      <c r="K2218" s="2" t="s">
        <v>7</v>
      </c>
      <c r="L2218" s="2" t="str">
        <f>_xlfn.XLOOKUP(Table1[[#This Row],[Rating]],Ratings!A$2:A$15,Ratings!B$2:B$15)</f>
        <v>Adult</v>
      </c>
      <c r="M2218" s="2" t="str">
        <f>_xlfn.XLOOKUP(Table1[[#This Row],[Rating Category]],Recommendation!A$2:A$6,Recommendation!B$2:B$6)</f>
        <v>Restricted</v>
      </c>
      <c r="N2218" s="2">
        <v>59</v>
      </c>
      <c r="O2218" s="2" t="str" cm="1">
        <f t="array" ref="O2218">_xlfn.IFS(Table1[[#This Row],[Duration]]&lt;90,"Short",Table1[[#This Row],[Duration]]&lt;180,"Medium",Table1[[#This Row],[Duration]]&lt;=240,"Long",TRUE,"Seasons")</f>
        <v>Short</v>
      </c>
      <c r="P2218" s="3" t="s">
        <v>683</v>
      </c>
    </row>
    <row r="2219" spans="1:16" ht="42">
      <c r="A2219" s="2" t="s">
        <v>9780</v>
      </c>
      <c r="B2219" s="2" t="s">
        <v>0</v>
      </c>
      <c r="C2219" s="3" t="s">
        <v>9781</v>
      </c>
      <c r="D2219" s="3" t="s">
        <v>9782</v>
      </c>
      <c r="E2219" s="3" t="s">
        <v>9783</v>
      </c>
      <c r="F2219" s="3" t="s">
        <v>28</v>
      </c>
      <c r="G2219" s="7" t="s">
        <v>9784</v>
      </c>
      <c r="H2219" s="4">
        <v>2021</v>
      </c>
      <c r="I2219" s="2">
        <v>2018</v>
      </c>
      <c r="J2219" s="2">
        <f ca="1">YEAR(TODAY())-Table1[[#This Row],[Release_year]]</f>
        <v>8</v>
      </c>
      <c r="K2219" s="2" t="s">
        <v>7</v>
      </c>
      <c r="L2219" s="2" t="str">
        <f>_xlfn.XLOOKUP(Table1[[#This Row],[Rating]],Ratings!A$2:A$15,Ratings!B$2:B$15)</f>
        <v>Adult</v>
      </c>
      <c r="M2219" s="2" t="str">
        <f>_xlfn.XLOOKUP(Table1[[#This Row],[Rating Category]],Recommendation!A$2:A$6,Recommendation!B$2:B$6)</f>
        <v>Restricted</v>
      </c>
      <c r="N2219" s="2">
        <v>91</v>
      </c>
      <c r="O2219" s="2" t="str" cm="1">
        <f t="array" ref="O2219">_xlfn.IFS(Table1[[#This Row],[Duration]]&lt;90,"Short",Table1[[#This Row],[Duration]]&lt;180,"Medium",Table1[[#This Row],[Duration]]&lt;=240,"Long",TRUE,"Seasons")</f>
        <v>Medium</v>
      </c>
      <c r="P2219" s="3" t="s">
        <v>78</v>
      </c>
    </row>
    <row r="2220" spans="1:16" ht="70">
      <c r="A2220" s="2" t="s">
        <v>9785</v>
      </c>
      <c r="B2220" s="2" t="s">
        <v>0</v>
      </c>
      <c r="C2220" s="3" t="s">
        <v>9786</v>
      </c>
      <c r="D2220" s="3" t="s">
        <v>9787</v>
      </c>
      <c r="E2220" s="3" t="s">
        <v>9788</v>
      </c>
      <c r="F2220" s="3" t="s">
        <v>13</v>
      </c>
      <c r="G2220" s="7" t="s">
        <v>9784</v>
      </c>
      <c r="H2220" s="4">
        <v>2021</v>
      </c>
      <c r="I2220" s="2">
        <v>2017</v>
      </c>
      <c r="J2220" s="2">
        <f ca="1">YEAR(TODAY())-Table1[[#This Row],[Release_year]]</f>
        <v>9</v>
      </c>
      <c r="K2220" s="2" t="s">
        <v>29</v>
      </c>
      <c r="L2220" s="2" t="str">
        <f>_xlfn.XLOOKUP(Table1[[#This Row],[Rating]],Ratings!A$2:A$15,Ratings!B$2:B$15)</f>
        <v>Teen</v>
      </c>
      <c r="M2220" s="2" t="str">
        <f>_xlfn.XLOOKUP(Table1[[#This Row],[Rating Category]],Recommendation!A$2:A$6,Recommendation!B$2:B$6)</f>
        <v>Guidance</v>
      </c>
      <c r="N2220" s="2">
        <v>93</v>
      </c>
      <c r="O2220" s="2" t="str" cm="1">
        <f t="array" ref="O2220">_xlfn.IFS(Table1[[#This Row],[Duration]]&lt;90,"Short",Table1[[#This Row],[Duration]]&lt;180,"Medium",Table1[[#This Row],[Duration]]&lt;=240,"Long",TRUE,"Seasons")</f>
        <v>Medium</v>
      </c>
      <c r="P2220" s="3" t="s">
        <v>23</v>
      </c>
    </row>
    <row r="2221" spans="1:16" ht="42">
      <c r="A2221" s="2" t="s">
        <v>9790</v>
      </c>
      <c r="B2221" s="2" t="s">
        <v>0</v>
      </c>
      <c r="C2221" s="3" t="s">
        <v>9791</v>
      </c>
      <c r="D2221" s="3" t="s">
        <v>9792</v>
      </c>
      <c r="E2221" s="3" t="s">
        <v>9793</v>
      </c>
      <c r="F2221" s="3" t="s">
        <v>781</v>
      </c>
      <c r="G2221" s="7" t="s">
        <v>9789</v>
      </c>
      <c r="H2221" s="4">
        <v>2021</v>
      </c>
      <c r="I2221" s="2">
        <v>2018</v>
      </c>
      <c r="J2221" s="2">
        <f ca="1">YEAR(TODAY())-Table1[[#This Row],[Release_year]]</f>
        <v>8</v>
      </c>
      <c r="K2221" s="2" t="s">
        <v>7</v>
      </c>
      <c r="L2221" s="2" t="str">
        <f>_xlfn.XLOOKUP(Table1[[#This Row],[Rating]],Ratings!A$2:A$15,Ratings!B$2:B$15)</f>
        <v>Adult</v>
      </c>
      <c r="M2221" s="2" t="str">
        <f>_xlfn.XLOOKUP(Table1[[#This Row],[Rating Category]],Recommendation!A$2:A$6,Recommendation!B$2:B$6)</f>
        <v>Restricted</v>
      </c>
      <c r="N2221" s="2">
        <v>100</v>
      </c>
      <c r="O2221" s="2" t="str" cm="1">
        <f t="array" ref="O2221">_xlfn.IFS(Table1[[#This Row],[Duration]]&lt;90,"Short",Table1[[#This Row],[Duration]]&lt;180,"Medium",Table1[[#This Row],[Duration]]&lt;=240,"Long",TRUE,"Seasons")</f>
        <v>Medium</v>
      </c>
      <c r="P2221" s="3" t="s">
        <v>192</v>
      </c>
    </row>
    <row r="2222" spans="1:16" ht="42">
      <c r="A2222" s="2" t="s">
        <v>9794</v>
      </c>
      <c r="B2222" s="2" t="s">
        <v>0</v>
      </c>
      <c r="C2222" s="3" t="s">
        <v>9795</v>
      </c>
      <c r="D2222" s="3" t="s">
        <v>9796</v>
      </c>
      <c r="E2222" s="3" t="s">
        <v>9797</v>
      </c>
      <c r="F2222" s="3" t="s">
        <v>1</v>
      </c>
      <c r="G2222" s="7" t="s">
        <v>9789</v>
      </c>
      <c r="H2222" s="4">
        <v>2021</v>
      </c>
      <c r="I2222" s="2">
        <v>2014</v>
      </c>
      <c r="J2222" s="2">
        <f ca="1">YEAR(TODAY())-Table1[[#This Row],[Release_year]]</f>
        <v>12</v>
      </c>
      <c r="K2222" s="2" t="s">
        <v>87</v>
      </c>
      <c r="L2222" s="2" t="str">
        <f>_xlfn.XLOOKUP(Table1[[#This Row],[Rating]],Ratings!A$2:A$15,Ratings!B$2:B$15)</f>
        <v>Kids</v>
      </c>
      <c r="M2222" s="2" t="str">
        <f>_xlfn.XLOOKUP(Table1[[#This Row],[Rating Category]],Recommendation!A$2:A$6,Recommendation!B$2:B$6)</f>
        <v>Safe</v>
      </c>
      <c r="N2222" s="2">
        <v>22</v>
      </c>
      <c r="O2222" s="2" t="str" cm="1">
        <f t="array" ref="O2222">_xlfn.IFS(Table1[[#This Row],[Duration]]&lt;90,"Short",Table1[[#This Row],[Duration]]&lt;180,"Medium",Table1[[#This Row],[Duration]]&lt;=240,"Long",TRUE,"Seasons")</f>
        <v>Short</v>
      </c>
      <c r="P2222" s="3" t="s">
        <v>779</v>
      </c>
    </row>
    <row r="2223" spans="1:16" ht="56">
      <c r="A2223" s="2" t="s">
        <v>9798</v>
      </c>
      <c r="B2223" s="2" t="s">
        <v>0</v>
      </c>
      <c r="C2223" s="3" t="s">
        <v>9799</v>
      </c>
      <c r="D2223" s="3" t="s">
        <v>9800</v>
      </c>
      <c r="E2223" s="3" t="s">
        <v>9801</v>
      </c>
      <c r="F2223" s="3" t="s">
        <v>1</v>
      </c>
      <c r="G2223" s="7" t="s">
        <v>9789</v>
      </c>
      <c r="H2223" s="4">
        <v>2021</v>
      </c>
      <c r="I2223" s="2">
        <v>2018</v>
      </c>
      <c r="J2223" s="2">
        <f ca="1">YEAR(TODAY())-Table1[[#This Row],[Release_year]]</f>
        <v>8</v>
      </c>
      <c r="K2223" s="2" t="s">
        <v>87</v>
      </c>
      <c r="L2223" s="2" t="str">
        <f>_xlfn.XLOOKUP(Table1[[#This Row],[Rating]],Ratings!A$2:A$15,Ratings!B$2:B$15)</f>
        <v>Kids</v>
      </c>
      <c r="M2223" s="2" t="str">
        <f>_xlfn.XLOOKUP(Table1[[#This Row],[Rating Category]],Recommendation!A$2:A$6,Recommendation!B$2:B$6)</f>
        <v>Safe</v>
      </c>
      <c r="N2223" s="2">
        <v>22</v>
      </c>
      <c r="O2223" s="2" t="str" cm="1">
        <f t="array" ref="O2223">_xlfn.IFS(Table1[[#This Row],[Duration]]&lt;90,"Short",Table1[[#This Row],[Duration]]&lt;180,"Medium",Table1[[#This Row],[Duration]]&lt;=240,"Long",TRUE,"Seasons")</f>
        <v>Short</v>
      </c>
      <c r="P2223" s="3" t="s">
        <v>17</v>
      </c>
    </row>
    <row r="2224" spans="1:16" ht="42">
      <c r="A2224" s="2" t="s">
        <v>9802</v>
      </c>
      <c r="B2224" s="2" t="s">
        <v>0</v>
      </c>
      <c r="C2224" s="3" t="s">
        <v>9803</v>
      </c>
      <c r="D2224" s="3" t="s">
        <v>9804</v>
      </c>
      <c r="E2224" s="3" t="s">
        <v>9805</v>
      </c>
      <c r="F2224" s="3" t="s">
        <v>1</v>
      </c>
      <c r="G2224" s="7" t="s">
        <v>9789</v>
      </c>
      <c r="H2224" s="4">
        <v>2021</v>
      </c>
      <c r="I2224" s="2">
        <v>2019</v>
      </c>
      <c r="J2224" s="2">
        <f ca="1">YEAR(TODAY())-Table1[[#This Row],[Release_year]]</f>
        <v>7</v>
      </c>
      <c r="K2224" s="2" t="s">
        <v>124</v>
      </c>
      <c r="L2224" s="2" t="str">
        <f>_xlfn.XLOOKUP(Table1[[#This Row],[Rating]],Ratings!A$2:A$15,Ratings!B$2:B$15)</f>
        <v>Adult</v>
      </c>
      <c r="M2224" s="2" t="str">
        <f>_xlfn.XLOOKUP(Table1[[#This Row],[Rating Category]],Recommendation!A$2:A$6,Recommendation!B$2:B$6)</f>
        <v>Restricted</v>
      </c>
      <c r="N2224" s="2">
        <v>113</v>
      </c>
      <c r="O2224" s="2" t="str" cm="1">
        <f t="array" ref="O2224">_xlfn.IFS(Table1[[#This Row],[Duration]]&lt;90,"Short",Table1[[#This Row],[Duration]]&lt;180,"Medium",Table1[[#This Row],[Duration]]&lt;=240,"Long",TRUE,"Seasons")</f>
        <v>Medium</v>
      </c>
      <c r="P2224" s="3" t="s">
        <v>131</v>
      </c>
    </row>
    <row r="2225" spans="1:16" ht="56">
      <c r="A2225" s="2" t="s">
        <v>9806</v>
      </c>
      <c r="B2225" s="2" t="s">
        <v>0</v>
      </c>
      <c r="C2225" s="3" t="s">
        <v>9807</v>
      </c>
      <c r="D2225" s="3" t="s">
        <v>9808</v>
      </c>
      <c r="E2225" s="3" t="s">
        <v>9809</v>
      </c>
      <c r="F2225" s="3" t="s">
        <v>1160</v>
      </c>
      <c r="G2225" s="7" t="s">
        <v>9810</v>
      </c>
      <c r="H2225" s="4">
        <v>2021</v>
      </c>
      <c r="I2225" s="2">
        <v>2018</v>
      </c>
      <c r="J2225" s="2">
        <f ca="1">YEAR(TODAY())-Table1[[#This Row],[Release_year]]</f>
        <v>8</v>
      </c>
      <c r="K2225" s="2" t="s">
        <v>45</v>
      </c>
      <c r="L2225" s="2" t="str">
        <f>_xlfn.XLOOKUP(Table1[[#This Row],[Rating]],Ratings!A$2:A$15,Ratings!B$2:B$15)</f>
        <v>Family</v>
      </c>
      <c r="M2225" s="2" t="str">
        <f>_xlfn.XLOOKUP(Table1[[#This Row],[Rating Category]],Recommendation!A$2:A$6,Recommendation!B$2:B$6)</f>
        <v>Guidance</v>
      </c>
      <c r="N2225" s="2">
        <v>110</v>
      </c>
      <c r="O2225" s="2" t="str" cm="1">
        <f t="array" ref="O2225">_xlfn.IFS(Table1[[#This Row],[Duration]]&lt;90,"Short",Table1[[#This Row],[Duration]]&lt;180,"Medium",Table1[[#This Row],[Duration]]&lt;=240,"Long",TRUE,"Seasons")</f>
        <v>Medium</v>
      </c>
      <c r="P2225" s="3" t="s">
        <v>2437</v>
      </c>
    </row>
    <row r="2226" spans="1:16" ht="42">
      <c r="A2226" s="2" t="s">
        <v>9811</v>
      </c>
      <c r="B2226" s="2" t="s">
        <v>0</v>
      </c>
      <c r="C2226" s="3" t="s">
        <v>9812</v>
      </c>
      <c r="D2226" s="3" t="s">
        <v>411</v>
      </c>
      <c r="E2226" s="3" t="s">
        <v>9813</v>
      </c>
      <c r="F2226" s="3" t="s">
        <v>383</v>
      </c>
      <c r="G2226" s="7" t="s">
        <v>9810</v>
      </c>
      <c r="H2226" s="4">
        <v>2021</v>
      </c>
      <c r="I2226" s="2">
        <v>2017</v>
      </c>
      <c r="J2226" s="2">
        <f ca="1">YEAR(TODAY())-Table1[[#This Row],[Release_year]]</f>
        <v>9</v>
      </c>
      <c r="K2226" s="2" t="s">
        <v>7</v>
      </c>
      <c r="L2226" s="2" t="str">
        <f>_xlfn.XLOOKUP(Table1[[#This Row],[Rating]],Ratings!A$2:A$15,Ratings!B$2:B$15)</f>
        <v>Adult</v>
      </c>
      <c r="M2226" s="2" t="str">
        <f>_xlfn.XLOOKUP(Table1[[#This Row],[Rating Category]],Recommendation!A$2:A$6,Recommendation!B$2:B$6)</f>
        <v>Restricted</v>
      </c>
      <c r="N2226" s="2">
        <v>120</v>
      </c>
      <c r="O2226" s="2" t="str" cm="1">
        <f t="array" ref="O2226">_xlfn.IFS(Table1[[#This Row],[Duration]]&lt;90,"Short",Table1[[#This Row],[Duration]]&lt;180,"Medium",Table1[[#This Row],[Duration]]&lt;=240,"Long",TRUE,"Seasons")</f>
        <v>Medium</v>
      </c>
      <c r="P2226" s="3" t="s">
        <v>192</v>
      </c>
    </row>
    <row r="2227" spans="1:16" ht="56">
      <c r="A2227" s="2" t="s">
        <v>9815</v>
      </c>
      <c r="B2227" s="2" t="s">
        <v>0</v>
      </c>
      <c r="C2227" s="3" t="s">
        <v>9816</v>
      </c>
      <c r="D2227" s="3" t="s">
        <v>7817</v>
      </c>
      <c r="E2227" s="3" t="s">
        <v>9817</v>
      </c>
      <c r="F2227" s="3" t="s">
        <v>9818</v>
      </c>
      <c r="G2227" s="7" t="s">
        <v>9814</v>
      </c>
      <c r="H2227" s="4">
        <v>2021</v>
      </c>
      <c r="I2227" s="2">
        <v>2010</v>
      </c>
      <c r="J2227" s="2">
        <f ca="1">YEAR(TODAY())-Table1[[#This Row],[Release_year]]</f>
        <v>16</v>
      </c>
      <c r="K2227" s="2" t="s">
        <v>29</v>
      </c>
      <c r="L2227" s="2" t="str">
        <f>_xlfn.XLOOKUP(Table1[[#This Row],[Rating]],Ratings!A$2:A$15,Ratings!B$2:B$15)</f>
        <v>Teen</v>
      </c>
      <c r="M2227" s="2" t="str">
        <f>_xlfn.XLOOKUP(Table1[[#This Row],[Rating Category]],Recommendation!A$2:A$6,Recommendation!B$2:B$6)</f>
        <v>Guidance</v>
      </c>
      <c r="N2227" s="2">
        <v>127</v>
      </c>
      <c r="O2227" s="2" t="str" cm="1">
        <f t="array" ref="O2227">_xlfn.IFS(Table1[[#This Row],[Duration]]&lt;90,"Short",Table1[[#This Row],[Duration]]&lt;180,"Medium",Table1[[#This Row],[Duration]]&lt;=240,"Long",TRUE,"Seasons")</f>
        <v>Medium</v>
      </c>
      <c r="P2227" s="3" t="s">
        <v>575</v>
      </c>
    </row>
    <row r="2228" spans="1:16" ht="70">
      <c r="A2228" s="2" t="s">
        <v>9819</v>
      </c>
      <c r="B2228" s="2" t="s">
        <v>0</v>
      </c>
      <c r="C2228" s="3" t="s">
        <v>9820</v>
      </c>
      <c r="D2228" s="3" t="s">
        <v>9821</v>
      </c>
      <c r="E2228" s="3" t="s">
        <v>9822</v>
      </c>
      <c r="F2228" s="3" t="s">
        <v>13</v>
      </c>
      <c r="G2228" s="7" t="s">
        <v>9823</v>
      </c>
      <c r="H2228" s="4">
        <v>2021</v>
      </c>
      <c r="I2228" s="2">
        <v>2017</v>
      </c>
      <c r="J2228" s="2">
        <f ca="1">YEAR(TODAY())-Table1[[#This Row],[Release_year]]</f>
        <v>9</v>
      </c>
      <c r="K2228" s="2" t="s">
        <v>29</v>
      </c>
      <c r="L2228" s="2" t="str">
        <f>_xlfn.XLOOKUP(Table1[[#This Row],[Rating]],Ratings!A$2:A$15,Ratings!B$2:B$15)</f>
        <v>Teen</v>
      </c>
      <c r="M2228" s="2" t="str">
        <f>_xlfn.XLOOKUP(Table1[[#This Row],[Rating Category]],Recommendation!A$2:A$6,Recommendation!B$2:B$6)</f>
        <v>Guidance</v>
      </c>
      <c r="N2228" s="2">
        <v>74</v>
      </c>
      <c r="O2228" s="2" t="str" cm="1">
        <f t="array" ref="O2228">_xlfn.IFS(Table1[[#This Row],[Duration]]&lt;90,"Short",Table1[[#This Row],[Duration]]&lt;180,"Medium",Table1[[#This Row],[Duration]]&lt;=240,"Long",TRUE,"Seasons")</f>
        <v>Short</v>
      </c>
      <c r="P2228" s="3" t="s">
        <v>23</v>
      </c>
    </row>
    <row r="2229" spans="1:16" ht="42">
      <c r="A2229" s="2" t="s">
        <v>9824</v>
      </c>
      <c r="B2229" s="2" t="s">
        <v>0</v>
      </c>
      <c r="C2229" s="3" t="s">
        <v>9825</v>
      </c>
      <c r="D2229" s="3" t="s">
        <v>9826</v>
      </c>
      <c r="E2229" s="3" t="s">
        <v>9827</v>
      </c>
      <c r="F2229" s="3" t="s">
        <v>235</v>
      </c>
      <c r="G2229" s="7" t="s">
        <v>9823</v>
      </c>
      <c r="H2229" s="4">
        <v>2021</v>
      </c>
      <c r="I2229" s="2">
        <v>2018</v>
      </c>
      <c r="J2229" s="2">
        <f ca="1">YEAR(TODAY())-Table1[[#This Row],[Release_year]]</f>
        <v>8</v>
      </c>
      <c r="K2229" s="2" t="s">
        <v>7</v>
      </c>
      <c r="L2229" s="2" t="str">
        <f>_xlfn.XLOOKUP(Table1[[#This Row],[Rating]],Ratings!A$2:A$15,Ratings!B$2:B$15)</f>
        <v>Adult</v>
      </c>
      <c r="M2229" s="2" t="str">
        <f>_xlfn.XLOOKUP(Table1[[#This Row],[Rating Category]],Recommendation!A$2:A$6,Recommendation!B$2:B$6)</f>
        <v>Restricted</v>
      </c>
      <c r="N2229" s="2">
        <v>137</v>
      </c>
      <c r="O2229" s="2" t="str" cm="1">
        <f t="array" ref="O2229">_xlfn.IFS(Table1[[#This Row],[Duration]]&lt;90,"Short",Table1[[#This Row],[Duration]]&lt;180,"Medium",Table1[[#This Row],[Duration]]&lt;=240,"Long",TRUE,"Seasons")</f>
        <v>Medium</v>
      </c>
      <c r="P2229" s="3" t="s">
        <v>43</v>
      </c>
    </row>
    <row r="2230" spans="1:16" ht="56">
      <c r="A2230" s="2" t="s">
        <v>9828</v>
      </c>
      <c r="B2230" s="2" t="s">
        <v>0</v>
      </c>
      <c r="C2230" s="3" t="s">
        <v>9829</v>
      </c>
      <c r="D2230" s="3" t="s">
        <v>9830</v>
      </c>
      <c r="E2230" s="3" t="s">
        <v>9831</v>
      </c>
      <c r="F2230" s="3" t="s">
        <v>248</v>
      </c>
      <c r="G2230" s="7" t="s">
        <v>9823</v>
      </c>
      <c r="H2230" s="4">
        <v>2021</v>
      </c>
      <c r="I2230" s="2">
        <v>2018</v>
      </c>
      <c r="J2230" s="2">
        <f ca="1">YEAR(TODAY())-Table1[[#This Row],[Release_year]]</f>
        <v>8</v>
      </c>
      <c r="K2230" s="2" t="s">
        <v>7</v>
      </c>
      <c r="L2230" s="2" t="str">
        <f>_xlfn.XLOOKUP(Table1[[#This Row],[Rating]],Ratings!A$2:A$15,Ratings!B$2:B$15)</f>
        <v>Adult</v>
      </c>
      <c r="M2230" s="2" t="str">
        <f>_xlfn.XLOOKUP(Table1[[#This Row],[Rating Category]],Recommendation!A$2:A$6,Recommendation!B$2:B$6)</f>
        <v>Restricted</v>
      </c>
      <c r="N2230" s="2">
        <v>86</v>
      </c>
      <c r="O2230" s="2" t="str" cm="1">
        <f t="array" ref="O2230">_xlfn.IFS(Table1[[#This Row],[Duration]]&lt;90,"Short",Table1[[#This Row],[Duration]]&lt;180,"Medium",Table1[[#This Row],[Duration]]&lt;=240,"Long",TRUE,"Seasons")</f>
        <v>Short</v>
      </c>
      <c r="P2230" s="3" t="s">
        <v>2121</v>
      </c>
    </row>
    <row r="2231" spans="1:16" ht="56">
      <c r="A2231" s="2" t="s">
        <v>9833</v>
      </c>
      <c r="B2231" s="2" t="s">
        <v>0</v>
      </c>
      <c r="C2231" s="3" t="s">
        <v>9834</v>
      </c>
      <c r="D2231" s="3" t="s">
        <v>9835</v>
      </c>
      <c r="E2231" s="3" t="s">
        <v>9836</v>
      </c>
      <c r="F2231" s="3" t="s">
        <v>9837</v>
      </c>
      <c r="G2231" s="7" t="s">
        <v>9832</v>
      </c>
      <c r="H2231" s="4">
        <v>2021</v>
      </c>
      <c r="I2231" s="2">
        <v>2012</v>
      </c>
      <c r="J2231" s="2">
        <f ca="1">YEAR(TODAY())-Table1[[#This Row],[Release_year]]</f>
        <v>14</v>
      </c>
      <c r="K2231" s="2" t="s">
        <v>29</v>
      </c>
      <c r="L2231" s="2" t="str">
        <f>_xlfn.XLOOKUP(Table1[[#This Row],[Rating]],Ratings!A$2:A$15,Ratings!B$2:B$15)</f>
        <v>Teen</v>
      </c>
      <c r="M2231" s="2" t="str">
        <f>_xlfn.XLOOKUP(Table1[[#This Row],[Rating Category]],Recommendation!A$2:A$6,Recommendation!B$2:B$6)</f>
        <v>Guidance</v>
      </c>
      <c r="N2231" s="2">
        <v>125</v>
      </c>
      <c r="O2231" s="2" t="str" cm="1">
        <f t="array" ref="O2231">_xlfn.IFS(Table1[[#This Row],[Duration]]&lt;90,"Short",Table1[[#This Row],[Duration]]&lt;180,"Medium",Table1[[#This Row],[Duration]]&lt;=240,"Long",TRUE,"Seasons")</f>
        <v>Medium</v>
      </c>
      <c r="P2231" s="3" t="s">
        <v>218</v>
      </c>
    </row>
    <row r="2232" spans="1:16" ht="70">
      <c r="A2232" s="2" t="s">
        <v>9838</v>
      </c>
      <c r="B2232" s="2" t="s">
        <v>0</v>
      </c>
      <c r="C2232" s="3" t="s">
        <v>9839</v>
      </c>
      <c r="D2232" s="3" t="s">
        <v>9840</v>
      </c>
      <c r="E2232" s="3" t="s">
        <v>9841</v>
      </c>
      <c r="F2232" s="3" t="s">
        <v>13</v>
      </c>
      <c r="G2232" s="7" t="s">
        <v>9832</v>
      </c>
      <c r="H2232" s="4">
        <v>2021</v>
      </c>
      <c r="I2232" s="2">
        <v>2018</v>
      </c>
      <c r="J2232" s="2">
        <f ca="1">YEAR(TODAY())-Table1[[#This Row],[Release_year]]</f>
        <v>8</v>
      </c>
      <c r="K2232" s="2" t="s">
        <v>7</v>
      </c>
      <c r="L2232" s="2" t="str">
        <f>_xlfn.XLOOKUP(Table1[[#This Row],[Rating]],Ratings!A$2:A$15,Ratings!B$2:B$15)</f>
        <v>Adult</v>
      </c>
      <c r="M2232" s="2" t="str">
        <f>_xlfn.XLOOKUP(Table1[[#This Row],[Rating Category]],Recommendation!A$2:A$6,Recommendation!B$2:B$6)</f>
        <v>Restricted</v>
      </c>
      <c r="N2232" s="2">
        <v>114</v>
      </c>
      <c r="O2232" s="2" t="str" cm="1">
        <f t="array" ref="O2232">_xlfn.IFS(Table1[[#This Row],[Duration]]&lt;90,"Short",Table1[[#This Row],[Duration]]&lt;180,"Medium",Table1[[#This Row],[Duration]]&lt;=240,"Long",TRUE,"Seasons")</f>
        <v>Medium</v>
      </c>
      <c r="P2232" s="3" t="s">
        <v>23</v>
      </c>
    </row>
    <row r="2233" spans="1:16" ht="56">
      <c r="A2233" s="2" t="s">
        <v>9842</v>
      </c>
      <c r="B2233" s="2" t="s">
        <v>0</v>
      </c>
      <c r="C2233" s="3" t="s">
        <v>9843</v>
      </c>
      <c r="D2233" s="3" t="s">
        <v>3293</v>
      </c>
      <c r="E2233" s="3" t="s">
        <v>9844</v>
      </c>
      <c r="F2233" s="3" t="s">
        <v>1064</v>
      </c>
      <c r="G2233" s="7" t="s">
        <v>9832</v>
      </c>
      <c r="H2233" s="4">
        <v>2021</v>
      </c>
      <c r="I2233" s="2">
        <v>2016</v>
      </c>
      <c r="J2233" s="2">
        <f ca="1">YEAR(TODAY())-Table1[[#This Row],[Release_year]]</f>
        <v>10</v>
      </c>
      <c r="K2233" s="2" t="s">
        <v>29</v>
      </c>
      <c r="L2233" s="2" t="str">
        <f>_xlfn.XLOOKUP(Table1[[#This Row],[Rating]],Ratings!A$2:A$15,Ratings!B$2:B$15)</f>
        <v>Teen</v>
      </c>
      <c r="M2233" s="2" t="str">
        <f>_xlfn.XLOOKUP(Table1[[#This Row],[Rating Category]],Recommendation!A$2:A$6,Recommendation!B$2:B$6)</f>
        <v>Guidance</v>
      </c>
      <c r="N2233" s="2">
        <v>143</v>
      </c>
      <c r="O2233" s="2" t="str" cm="1">
        <f t="array" ref="O2233">_xlfn.IFS(Table1[[#This Row],[Duration]]&lt;90,"Short",Table1[[#This Row],[Duration]]&lt;180,"Medium",Table1[[#This Row],[Duration]]&lt;=240,"Long",TRUE,"Seasons")</f>
        <v>Medium</v>
      </c>
      <c r="P2233" s="3" t="s">
        <v>43</v>
      </c>
    </row>
    <row r="2234" spans="1:16" ht="56">
      <c r="A2234" s="2" t="s">
        <v>9845</v>
      </c>
      <c r="B2234" s="2" t="s">
        <v>0</v>
      </c>
      <c r="C2234" s="3" t="s">
        <v>9846</v>
      </c>
      <c r="D2234" s="3" t="s">
        <v>9847</v>
      </c>
      <c r="E2234" s="3" t="s">
        <v>9848</v>
      </c>
      <c r="F2234" s="3" t="s">
        <v>1064</v>
      </c>
      <c r="G2234" s="7" t="s">
        <v>9832</v>
      </c>
      <c r="H2234" s="4">
        <v>2021</v>
      </c>
      <c r="I2234" s="2">
        <v>2015</v>
      </c>
      <c r="J2234" s="2">
        <f ca="1">YEAR(TODAY())-Table1[[#This Row],[Release_year]]</f>
        <v>11</v>
      </c>
      <c r="K2234" s="2" t="s">
        <v>29</v>
      </c>
      <c r="L2234" s="2" t="str">
        <f>_xlfn.XLOOKUP(Table1[[#This Row],[Rating]],Ratings!A$2:A$15,Ratings!B$2:B$15)</f>
        <v>Teen</v>
      </c>
      <c r="M2234" s="2" t="str">
        <f>_xlfn.XLOOKUP(Table1[[#This Row],[Rating Category]],Recommendation!A$2:A$6,Recommendation!B$2:B$6)</f>
        <v>Guidance</v>
      </c>
      <c r="N2234" s="2">
        <v>121</v>
      </c>
      <c r="O2234" s="2" t="str" cm="1">
        <f t="array" ref="O2234">_xlfn.IFS(Table1[[#This Row],[Duration]]&lt;90,"Short",Table1[[#This Row],[Duration]]&lt;180,"Medium",Table1[[#This Row],[Duration]]&lt;=240,"Long",TRUE,"Seasons")</f>
        <v>Medium</v>
      </c>
      <c r="P2234" s="3" t="s">
        <v>1262</v>
      </c>
    </row>
    <row r="2235" spans="1:16" ht="56">
      <c r="A2235" s="2" t="s">
        <v>9849</v>
      </c>
      <c r="B2235" s="2" t="s">
        <v>0</v>
      </c>
      <c r="C2235" s="3" t="s">
        <v>9850</v>
      </c>
      <c r="D2235" s="3" t="s">
        <v>9851</v>
      </c>
      <c r="E2235" s="3" t="s">
        <v>9852</v>
      </c>
      <c r="F2235" s="3" t="s">
        <v>1064</v>
      </c>
      <c r="G2235" s="7" t="s">
        <v>9832</v>
      </c>
      <c r="H2235" s="4">
        <v>2021</v>
      </c>
      <c r="I2235" s="2">
        <v>2017</v>
      </c>
      <c r="J2235" s="2">
        <f ca="1">YEAR(TODAY())-Table1[[#This Row],[Release_year]]</f>
        <v>9</v>
      </c>
      <c r="K2235" s="2" t="s">
        <v>29</v>
      </c>
      <c r="L2235" s="2" t="str">
        <f>_xlfn.XLOOKUP(Table1[[#This Row],[Rating]],Ratings!A$2:A$15,Ratings!B$2:B$15)</f>
        <v>Teen</v>
      </c>
      <c r="M2235" s="2" t="str">
        <f>_xlfn.XLOOKUP(Table1[[#This Row],[Rating Category]],Recommendation!A$2:A$6,Recommendation!B$2:B$6)</f>
        <v>Guidance</v>
      </c>
      <c r="N2235" s="2">
        <v>119</v>
      </c>
      <c r="O2235" s="2" t="str" cm="1">
        <f t="array" ref="O2235">_xlfn.IFS(Table1[[#This Row],[Duration]]&lt;90,"Short",Table1[[#This Row],[Duration]]&lt;180,"Medium",Table1[[#This Row],[Duration]]&lt;=240,"Long",TRUE,"Seasons")</f>
        <v>Medium</v>
      </c>
      <c r="P2235" s="3" t="s">
        <v>1262</v>
      </c>
    </row>
    <row r="2236" spans="1:16" ht="56">
      <c r="A2236" s="2" t="s">
        <v>9853</v>
      </c>
      <c r="B2236" s="2" t="s">
        <v>0</v>
      </c>
      <c r="C2236" s="3" t="s">
        <v>9854</v>
      </c>
      <c r="D2236" s="3" t="s">
        <v>9855</v>
      </c>
      <c r="E2236" s="3" t="s">
        <v>9856</v>
      </c>
      <c r="F2236" s="3" t="s">
        <v>1500</v>
      </c>
      <c r="G2236" s="7" t="s">
        <v>9857</v>
      </c>
      <c r="H2236" s="4">
        <v>2021</v>
      </c>
      <c r="I2236" s="2">
        <v>2018</v>
      </c>
      <c r="J2236" s="2">
        <f ca="1">YEAR(TODAY())-Table1[[#This Row],[Release_year]]</f>
        <v>8</v>
      </c>
      <c r="K2236" s="2" t="s">
        <v>7</v>
      </c>
      <c r="L2236" s="2" t="str">
        <f>_xlfn.XLOOKUP(Table1[[#This Row],[Rating]],Ratings!A$2:A$15,Ratings!B$2:B$15)</f>
        <v>Adult</v>
      </c>
      <c r="M2236" s="2" t="str">
        <f>_xlfn.XLOOKUP(Table1[[#This Row],[Rating Category]],Recommendation!A$2:A$6,Recommendation!B$2:B$6)</f>
        <v>Restricted</v>
      </c>
      <c r="N2236" s="2">
        <v>150</v>
      </c>
      <c r="O2236" s="2" t="str" cm="1">
        <f t="array" ref="O2236">_xlfn.IFS(Table1[[#This Row],[Duration]]&lt;90,"Short",Table1[[#This Row],[Duration]]&lt;180,"Medium",Table1[[#This Row],[Duration]]&lt;=240,"Long",TRUE,"Seasons")</f>
        <v>Medium</v>
      </c>
      <c r="P2236" s="3" t="s">
        <v>43</v>
      </c>
    </row>
    <row r="2237" spans="1:16" ht="42">
      <c r="A2237" s="2" t="s">
        <v>9858</v>
      </c>
      <c r="B2237" s="2" t="s">
        <v>0</v>
      </c>
      <c r="C2237" s="3" t="s">
        <v>9859</v>
      </c>
      <c r="D2237" s="3" t="s">
        <v>9860</v>
      </c>
      <c r="E2237" s="3" t="s">
        <v>9861</v>
      </c>
      <c r="F2237" s="3" t="s">
        <v>9862</v>
      </c>
      <c r="G2237" s="7" t="s">
        <v>9863</v>
      </c>
      <c r="H2237" s="4">
        <v>2021</v>
      </c>
      <c r="I2237" s="2">
        <v>2018</v>
      </c>
      <c r="J2237" s="2">
        <f ca="1">YEAR(TODAY())-Table1[[#This Row],[Release_year]]</f>
        <v>8</v>
      </c>
      <c r="K2237" s="2" t="s">
        <v>7</v>
      </c>
      <c r="L2237" s="2" t="str">
        <f>_xlfn.XLOOKUP(Table1[[#This Row],[Rating]],Ratings!A$2:A$15,Ratings!B$2:B$15)</f>
        <v>Adult</v>
      </c>
      <c r="M2237" s="2" t="str">
        <f>_xlfn.XLOOKUP(Table1[[#This Row],[Rating Category]],Recommendation!A$2:A$6,Recommendation!B$2:B$6)</f>
        <v>Restricted</v>
      </c>
      <c r="N2237" s="2">
        <v>88</v>
      </c>
      <c r="O2237" s="2" t="str" cm="1">
        <f t="array" ref="O2237">_xlfn.IFS(Table1[[#This Row],[Duration]]&lt;90,"Short",Table1[[#This Row],[Duration]]&lt;180,"Medium",Table1[[#This Row],[Duration]]&lt;=240,"Long",TRUE,"Seasons")</f>
        <v>Short</v>
      </c>
      <c r="P2237" s="3" t="s">
        <v>583</v>
      </c>
    </row>
    <row r="2238" spans="1:16" ht="56">
      <c r="A2238" s="2" t="s">
        <v>9864</v>
      </c>
      <c r="B2238" s="2" t="s">
        <v>0</v>
      </c>
      <c r="C2238" s="3" t="s">
        <v>9865</v>
      </c>
      <c r="D2238" s="3" t="s">
        <v>9866</v>
      </c>
      <c r="E2238" s="3" t="s">
        <v>9867</v>
      </c>
      <c r="F2238" s="3" t="s">
        <v>764</v>
      </c>
      <c r="G2238" s="7" t="s">
        <v>9863</v>
      </c>
      <c r="H2238" s="4">
        <v>2021</v>
      </c>
      <c r="I2238" s="2">
        <v>2018</v>
      </c>
      <c r="J2238" s="2">
        <f ca="1">YEAR(TODAY())-Table1[[#This Row],[Release_year]]</f>
        <v>8</v>
      </c>
      <c r="K2238" s="2" t="s">
        <v>7</v>
      </c>
      <c r="L2238" s="2" t="str">
        <f>_xlfn.XLOOKUP(Table1[[#This Row],[Rating]],Ratings!A$2:A$15,Ratings!B$2:B$15)</f>
        <v>Adult</v>
      </c>
      <c r="M2238" s="2" t="str">
        <f>_xlfn.XLOOKUP(Table1[[#This Row],[Rating Category]],Recommendation!A$2:A$6,Recommendation!B$2:B$6)</f>
        <v>Restricted</v>
      </c>
      <c r="N2238" s="2">
        <v>105</v>
      </c>
      <c r="O2238" s="2" t="str" cm="1">
        <f t="array" ref="O2238">_xlfn.IFS(Table1[[#This Row],[Duration]]&lt;90,"Short",Table1[[#This Row],[Duration]]&lt;180,"Medium",Table1[[#This Row],[Duration]]&lt;=240,"Long",TRUE,"Seasons")</f>
        <v>Medium</v>
      </c>
      <c r="P2238" s="3" t="s">
        <v>56</v>
      </c>
    </row>
    <row r="2239" spans="1:16" ht="56">
      <c r="A2239" s="2" t="s">
        <v>9869</v>
      </c>
      <c r="B2239" s="2" t="s">
        <v>0</v>
      </c>
      <c r="C2239" s="3" t="s">
        <v>9870</v>
      </c>
      <c r="D2239" s="3" t="s">
        <v>9871</v>
      </c>
      <c r="E2239" s="3" t="s">
        <v>9872</v>
      </c>
      <c r="F2239" s="3" t="s">
        <v>670</v>
      </c>
      <c r="G2239" s="7" t="s">
        <v>9868</v>
      </c>
      <c r="H2239" s="4">
        <v>2021</v>
      </c>
      <c r="I2239" s="2">
        <v>2018</v>
      </c>
      <c r="J2239" s="2">
        <f ca="1">YEAR(TODAY())-Table1[[#This Row],[Release_year]]</f>
        <v>8</v>
      </c>
      <c r="K2239" s="2" t="s">
        <v>7</v>
      </c>
      <c r="L2239" s="2" t="str">
        <f>_xlfn.XLOOKUP(Table1[[#This Row],[Rating]],Ratings!A$2:A$15,Ratings!B$2:B$15)</f>
        <v>Adult</v>
      </c>
      <c r="M2239" s="2" t="str">
        <f>_xlfn.XLOOKUP(Table1[[#This Row],[Rating Category]],Recommendation!A$2:A$6,Recommendation!B$2:B$6)</f>
        <v>Restricted</v>
      </c>
      <c r="N2239" s="2">
        <v>96</v>
      </c>
      <c r="O2239" s="2" t="str" cm="1">
        <f t="array" ref="O2239">_xlfn.IFS(Table1[[#This Row],[Duration]]&lt;90,"Short",Table1[[#This Row],[Duration]]&lt;180,"Medium",Table1[[#This Row],[Duration]]&lt;=240,"Long",TRUE,"Seasons")</f>
        <v>Medium</v>
      </c>
      <c r="P2239" s="3" t="s">
        <v>575</v>
      </c>
    </row>
    <row r="2240" spans="1:16" ht="56">
      <c r="A2240" s="2" t="s">
        <v>9873</v>
      </c>
      <c r="B2240" s="2" t="s">
        <v>4</v>
      </c>
      <c r="C2240" s="3" t="s">
        <v>9874</v>
      </c>
      <c r="D2240" s="3" t="s">
        <v>9875</v>
      </c>
      <c r="E2240" s="3" t="s">
        <v>9876</v>
      </c>
      <c r="F2240" s="3" t="s">
        <v>53</v>
      </c>
      <c r="G2240" s="7" t="s">
        <v>9877</v>
      </c>
      <c r="H2240" s="4">
        <v>2021</v>
      </c>
      <c r="I2240" s="2">
        <v>2017</v>
      </c>
      <c r="J2240" s="2">
        <f ca="1">YEAR(TODAY())-Table1[[#This Row],[Release_year]]</f>
        <v>9</v>
      </c>
      <c r="K2240" s="2" t="s">
        <v>7</v>
      </c>
      <c r="L2240" s="2" t="str">
        <f>_xlfn.XLOOKUP(Table1[[#This Row],[Rating]],Ratings!A$2:A$15,Ratings!B$2:B$15)</f>
        <v>Adult</v>
      </c>
      <c r="M2240" s="2" t="str">
        <f>_xlfn.XLOOKUP(Table1[[#This Row],[Rating Category]],Recommendation!A$2:A$6,Recommendation!B$2:B$6)</f>
        <v>Restricted</v>
      </c>
      <c r="N2240" s="2" t="s">
        <v>11</v>
      </c>
      <c r="O2240" s="2" t="str" cm="1">
        <f t="array" ref="O2240">_xlfn.IFS(Table1[[#This Row],[Duration]]&lt;90,"Short",Table1[[#This Row],[Duration]]&lt;180,"Medium",Table1[[#This Row],[Duration]]&lt;=240,"Long",TRUE,"Seasons")</f>
        <v>Seasons</v>
      </c>
      <c r="P2240" s="3" t="s">
        <v>532</v>
      </c>
    </row>
    <row r="2241" spans="1:16" ht="28">
      <c r="A2241" s="2" t="s">
        <v>9879</v>
      </c>
      <c r="B2241" s="2" t="s">
        <v>0</v>
      </c>
      <c r="C2241" s="3" t="s">
        <v>9880</v>
      </c>
      <c r="D2241" s="3" t="s">
        <v>9881</v>
      </c>
      <c r="E2241" s="3" t="s">
        <v>9882</v>
      </c>
      <c r="F2241" s="3" t="s">
        <v>1</v>
      </c>
      <c r="G2241" s="7" t="s">
        <v>9878</v>
      </c>
      <c r="H2241" s="4">
        <v>2021</v>
      </c>
      <c r="I2241" s="2">
        <v>2019</v>
      </c>
      <c r="J2241" s="2">
        <f ca="1">YEAR(TODAY())-Table1[[#This Row],[Release_year]]</f>
        <v>7</v>
      </c>
      <c r="K2241" s="2" t="s">
        <v>29</v>
      </c>
      <c r="L2241" s="2" t="str">
        <f>_xlfn.XLOOKUP(Table1[[#This Row],[Rating]],Ratings!A$2:A$15,Ratings!B$2:B$15)</f>
        <v>Teen</v>
      </c>
      <c r="M2241" s="2" t="str">
        <f>_xlfn.XLOOKUP(Table1[[#This Row],[Rating Category]],Recommendation!A$2:A$6,Recommendation!B$2:B$6)</f>
        <v>Guidance</v>
      </c>
      <c r="N2241" s="2">
        <v>96</v>
      </c>
      <c r="O2241" s="2" t="str" cm="1">
        <f t="array" ref="O2241">_xlfn.IFS(Table1[[#This Row],[Duration]]&lt;90,"Short",Table1[[#This Row],[Duration]]&lt;180,"Medium",Table1[[#This Row],[Duration]]&lt;=240,"Long",TRUE,"Seasons")</f>
        <v>Medium</v>
      </c>
      <c r="P2241" s="3" t="s">
        <v>3247</v>
      </c>
    </row>
    <row r="2242" spans="1:16" ht="42">
      <c r="A2242" s="2" t="s">
        <v>9883</v>
      </c>
      <c r="B2242" s="2" t="s">
        <v>0</v>
      </c>
      <c r="C2242" s="3" t="s">
        <v>9884</v>
      </c>
      <c r="D2242" s="3" t="s">
        <v>9885</v>
      </c>
      <c r="E2242" s="3" t="s">
        <v>9886</v>
      </c>
      <c r="F2242" s="3" t="s">
        <v>750</v>
      </c>
      <c r="G2242" s="7" t="s">
        <v>9878</v>
      </c>
      <c r="H2242" s="4">
        <v>2021</v>
      </c>
      <c r="I2242" s="2">
        <v>2018</v>
      </c>
      <c r="J2242" s="2">
        <f ca="1">YEAR(TODAY())-Table1[[#This Row],[Release_year]]</f>
        <v>8</v>
      </c>
      <c r="K2242" s="2" t="s">
        <v>29</v>
      </c>
      <c r="L2242" s="2" t="str">
        <f>_xlfn.XLOOKUP(Table1[[#This Row],[Rating]],Ratings!A$2:A$15,Ratings!B$2:B$15)</f>
        <v>Teen</v>
      </c>
      <c r="M2242" s="2" t="str">
        <f>_xlfn.XLOOKUP(Table1[[#This Row],[Rating Category]],Recommendation!A$2:A$6,Recommendation!B$2:B$6)</f>
        <v>Guidance</v>
      </c>
      <c r="N2242" s="2">
        <v>96</v>
      </c>
      <c r="O2242" s="2" t="str" cm="1">
        <f t="array" ref="O2242">_xlfn.IFS(Table1[[#This Row],[Duration]]&lt;90,"Short",Table1[[#This Row],[Duration]]&lt;180,"Medium",Table1[[#This Row],[Duration]]&lt;=240,"Long",TRUE,"Seasons")</f>
        <v>Medium</v>
      </c>
      <c r="P2242" s="3" t="s">
        <v>49</v>
      </c>
    </row>
    <row r="2243" spans="1:16" ht="42">
      <c r="A2243" s="2" t="s">
        <v>9887</v>
      </c>
      <c r="B2243" s="2" t="s">
        <v>0</v>
      </c>
      <c r="C2243" s="3" t="s">
        <v>9888</v>
      </c>
      <c r="D2243" s="3" t="s">
        <v>4237</v>
      </c>
      <c r="E2243" s="3" t="s">
        <v>9740</v>
      </c>
      <c r="F2243" s="3" t="s">
        <v>50</v>
      </c>
      <c r="G2243" s="7" t="s">
        <v>9878</v>
      </c>
      <c r="H2243" s="4">
        <v>2021</v>
      </c>
      <c r="I2243" s="2">
        <v>2019</v>
      </c>
      <c r="J2243" s="2">
        <f ca="1">YEAR(TODAY())-Table1[[#This Row],[Release_year]]</f>
        <v>7</v>
      </c>
      <c r="K2243" s="2" t="s">
        <v>7</v>
      </c>
      <c r="L2243" s="2" t="str">
        <f>_xlfn.XLOOKUP(Table1[[#This Row],[Rating]],Ratings!A$2:A$15,Ratings!B$2:B$15)</f>
        <v>Adult</v>
      </c>
      <c r="M2243" s="2" t="str">
        <f>_xlfn.XLOOKUP(Table1[[#This Row],[Rating Category]],Recommendation!A$2:A$6,Recommendation!B$2:B$6)</f>
        <v>Restricted</v>
      </c>
      <c r="N2243" s="2">
        <v>90</v>
      </c>
      <c r="O2243" s="2" t="str" cm="1">
        <f t="array" ref="O2243">_xlfn.IFS(Table1[[#This Row],[Duration]]&lt;90,"Short",Table1[[#This Row],[Duration]]&lt;180,"Medium",Table1[[#This Row],[Duration]]&lt;=240,"Long",TRUE,"Seasons")</f>
        <v>Medium</v>
      </c>
      <c r="P2243" s="3" t="s">
        <v>49</v>
      </c>
    </row>
    <row r="2244" spans="1:16" ht="70">
      <c r="A2244" s="2" t="s">
        <v>9889</v>
      </c>
      <c r="B2244" s="2" t="s">
        <v>0</v>
      </c>
      <c r="C2244" s="3" t="s">
        <v>9890</v>
      </c>
      <c r="D2244" s="3" t="s">
        <v>2008</v>
      </c>
      <c r="E2244" s="3" t="s">
        <v>9891</v>
      </c>
      <c r="F2244" s="3" t="s">
        <v>13</v>
      </c>
      <c r="G2244" s="7" t="s">
        <v>9878</v>
      </c>
      <c r="H2244" s="4">
        <v>2021</v>
      </c>
      <c r="I2244" s="2">
        <v>2018</v>
      </c>
      <c r="J2244" s="2">
        <f ca="1">YEAR(TODAY())-Table1[[#This Row],[Release_year]]</f>
        <v>8</v>
      </c>
      <c r="K2244" s="2" t="s">
        <v>7</v>
      </c>
      <c r="L2244" s="2" t="str">
        <f>_xlfn.XLOOKUP(Table1[[#This Row],[Rating]],Ratings!A$2:A$15,Ratings!B$2:B$15)</f>
        <v>Adult</v>
      </c>
      <c r="M2244" s="2" t="str">
        <f>_xlfn.XLOOKUP(Table1[[#This Row],[Rating Category]],Recommendation!A$2:A$6,Recommendation!B$2:B$6)</f>
        <v>Restricted</v>
      </c>
      <c r="N2244" s="2">
        <v>97</v>
      </c>
      <c r="O2244" s="2" t="str" cm="1">
        <f t="array" ref="O2244">_xlfn.IFS(Table1[[#This Row],[Duration]]&lt;90,"Short",Table1[[#This Row],[Duration]]&lt;180,"Medium",Table1[[#This Row],[Duration]]&lt;=240,"Long",TRUE,"Seasons")</f>
        <v>Medium</v>
      </c>
      <c r="P2244" s="3" t="s">
        <v>23</v>
      </c>
    </row>
    <row r="2245" spans="1:16" ht="42">
      <c r="A2245" s="2" t="s">
        <v>9893</v>
      </c>
      <c r="B2245" s="2" t="s">
        <v>0</v>
      </c>
      <c r="C2245" s="3" t="s">
        <v>9894</v>
      </c>
      <c r="D2245" s="3" t="s">
        <v>9895</v>
      </c>
      <c r="E2245" s="3" t="s">
        <v>9896</v>
      </c>
      <c r="F2245" s="3" t="s">
        <v>8537</v>
      </c>
      <c r="G2245" s="7" t="s">
        <v>9892</v>
      </c>
      <c r="H2245" s="4">
        <v>2021</v>
      </c>
      <c r="I2245" s="2">
        <v>2016</v>
      </c>
      <c r="J2245" s="2">
        <f ca="1">YEAR(TODAY())-Table1[[#This Row],[Release_year]]</f>
        <v>10</v>
      </c>
      <c r="K2245" s="2" t="s">
        <v>29</v>
      </c>
      <c r="L2245" s="2" t="str">
        <f>_xlfn.XLOOKUP(Table1[[#This Row],[Rating]],Ratings!A$2:A$15,Ratings!B$2:B$15)</f>
        <v>Teen</v>
      </c>
      <c r="M2245" s="2" t="str">
        <f>_xlfn.XLOOKUP(Table1[[#This Row],[Rating Category]],Recommendation!A$2:A$6,Recommendation!B$2:B$6)</f>
        <v>Guidance</v>
      </c>
      <c r="N2245" s="2">
        <v>88</v>
      </c>
      <c r="O2245" s="2" t="str" cm="1">
        <f t="array" ref="O2245">_xlfn.IFS(Table1[[#This Row],[Duration]]&lt;90,"Short",Table1[[#This Row],[Duration]]&lt;180,"Medium",Table1[[#This Row],[Duration]]&lt;=240,"Long",TRUE,"Seasons")</f>
        <v>Short</v>
      </c>
      <c r="P2245" s="3" t="s">
        <v>43</v>
      </c>
    </row>
    <row r="2246" spans="1:16" ht="42">
      <c r="A2246" s="2" t="s">
        <v>9897</v>
      </c>
      <c r="B2246" s="2" t="s">
        <v>0</v>
      </c>
      <c r="C2246" s="3" t="s">
        <v>9898</v>
      </c>
      <c r="D2246" s="3" t="s">
        <v>9899</v>
      </c>
      <c r="E2246" s="3" t="s">
        <v>9900</v>
      </c>
      <c r="F2246" s="3" t="s">
        <v>13</v>
      </c>
      <c r="G2246" s="7" t="s">
        <v>9892</v>
      </c>
      <c r="H2246" s="4">
        <v>2021</v>
      </c>
      <c r="I2246" s="2">
        <v>2018</v>
      </c>
      <c r="J2246" s="2">
        <f ca="1">YEAR(TODAY())-Table1[[#This Row],[Release_year]]</f>
        <v>8</v>
      </c>
      <c r="K2246" s="2" t="s">
        <v>29</v>
      </c>
      <c r="L2246" s="2" t="str">
        <f>_xlfn.XLOOKUP(Table1[[#This Row],[Rating]],Ratings!A$2:A$15,Ratings!B$2:B$15)</f>
        <v>Teen</v>
      </c>
      <c r="M2246" s="2" t="str">
        <f>_xlfn.XLOOKUP(Table1[[#This Row],[Rating Category]],Recommendation!A$2:A$6,Recommendation!B$2:B$6)</f>
        <v>Guidance</v>
      </c>
      <c r="N2246" s="2">
        <v>127</v>
      </c>
      <c r="O2246" s="2" t="str" cm="1">
        <f t="array" ref="O2246">_xlfn.IFS(Table1[[#This Row],[Duration]]&lt;90,"Short",Table1[[#This Row],[Duration]]&lt;180,"Medium",Table1[[#This Row],[Duration]]&lt;=240,"Long",TRUE,"Seasons")</f>
        <v>Medium</v>
      </c>
      <c r="P2246" s="3" t="s">
        <v>206</v>
      </c>
    </row>
    <row r="2247" spans="1:16" ht="70">
      <c r="A2247" s="2" t="s">
        <v>9901</v>
      </c>
      <c r="B2247" s="2" t="s">
        <v>0</v>
      </c>
      <c r="C2247" s="3" t="s">
        <v>9902</v>
      </c>
      <c r="D2247" s="3" t="s">
        <v>9903</v>
      </c>
      <c r="E2247" s="3" t="s">
        <v>9904</v>
      </c>
      <c r="F2247" s="3" t="s">
        <v>13</v>
      </c>
      <c r="G2247" s="7" t="s">
        <v>9892</v>
      </c>
      <c r="H2247" s="4">
        <v>2021</v>
      </c>
      <c r="I2247" s="2">
        <v>2017</v>
      </c>
      <c r="J2247" s="2">
        <f ca="1">YEAR(TODAY())-Table1[[#This Row],[Release_year]]</f>
        <v>9</v>
      </c>
      <c r="K2247" s="2" t="s">
        <v>7</v>
      </c>
      <c r="L2247" s="2" t="str">
        <f>_xlfn.XLOOKUP(Table1[[#This Row],[Rating]],Ratings!A$2:A$15,Ratings!B$2:B$15)</f>
        <v>Adult</v>
      </c>
      <c r="M2247" s="2" t="str">
        <f>_xlfn.XLOOKUP(Table1[[#This Row],[Rating Category]],Recommendation!A$2:A$6,Recommendation!B$2:B$6)</f>
        <v>Restricted</v>
      </c>
      <c r="N2247" s="2">
        <v>125</v>
      </c>
      <c r="O2247" s="2" t="str" cm="1">
        <f t="array" ref="O2247">_xlfn.IFS(Table1[[#This Row],[Duration]]&lt;90,"Short",Table1[[#This Row],[Duration]]&lt;180,"Medium",Table1[[#This Row],[Duration]]&lt;=240,"Long",TRUE,"Seasons")</f>
        <v>Medium</v>
      </c>
      <c r="P2247" s="3" t="s">
        <v>90</v>
      </c>
    </row>
    <row r="2248" spans="1:16" ht="42">
      <c r="A2248" s="2" t="s">
        <v>9905</v>
      </c>
      <c r="B2248" s="2" t="s">
        <v>0</v>
      </c>
      <c r="C2248" s="3" t="s">
        <v>9906</v>
      </c>
      <c r="D2248" s="3" t="s">
        <v>9907</v>
      </c>
      <c r="E2248" s="3" t="s">
        <v>9908</v>
      </c>
      <c r="F2248" s="3" t="s">
        <v>8537</v>
      </c>
      <c r="G2248" s="7" t="s">
        <v>9892</v>
      </c>
      <c r="H2248" s="4">
        <v>2021</v>
      </c>
      <c r="I2248" s="2">
        <v>2018</v>
      </c>
      <c r="J2248" s="2">
        <f ca="1">YEAR(TODAY())-Table1[[#This Row],[Release_year]]</f>
        <v>8</v>
      </c>
      <c r="K2248" s="2" t="s">
        <v>29</v>
      </c>
      <c r="L2248" s="2" t="str">
        <f>_xlfn.XLOOKUP(Table1[[#This Row],[Rating]],Ratings!A$2:A$15,Ratings!B$2:B$15)</f>
        <v>Teen</v>
      </c>
      <c r="M2248" s="2" t="str">
        <f>_xlfn.XLOOKUP(Table1[[#This Row],[Rating Category]],Recommendation!A$2:A$6,Recommendation!B$2:B$6)</f>
        <v>Guidance</v>
      </c>
      <c r="N2248" s="2">
        <v>116</v>
      </c>
      <c r="O2248" s="2" t="str" cm="1">
        <f t="array" ref="O2248">_xlfn.IFS(Table1[[#This Row],[Duration]]&lt;90,"Short",Table1[[#This Row],[Duration]]&lt;180,"Medium",Table1[[#This Row],[Duration]]&lt;=240,"Long",TRUE,"Seasons")</f>
        <v>Medium</v>
      </c>
      <c r="P2248" s="3" t="s">
        <v>583</v>
      </c>
    </row>
    <row r="2249" spans="1:16" ht="56">
      <c r="A2249" s="2" t="s">
        <v>9909</v>
      </c>
      <c r="B2249" s="2" t="s">
        <v>0</v>
      </c>
      <c r="C2249" s="3" t="s">
        <v>9910</v>
      </c>
      <c r="D2249" s="3" t="s">
        <v>9911</v>
      </c>
      <c r="E2249" s="3" t="s">
        <v>9912</v>
      </c>
      <c r="F2249" s="3" t="s">
        <v>235</v>
      </c>
      <c r="G2249" s="7" t="s">
        <v>9892</v>
      </c>
      <c r="H2249" s="4">
        <v>2021</v>
      </c>
      <c r="I2249" s="2">
        <v>2018</v>
      </c>
      <c r="J2249" s="2">
        <f ca="1">YEAR(TODAY())-Table1[[#This Row],[Release_year]]</f>
        <v>8</v>
      </c>
      <c r="K2249" s="2" t="s">
        <v>7</v>
      </c>
      <c r="L2249" s="2" t="str">
        <f>_xlfn.XLOOKUP(Table1[[#This Row],[Rating]],Ratings!A$2:A$15,Ratings!B$2:B$15)</f>
        <v>Adult</v>
      </c>
      <c r="M2249" s="2" t="str">
        <f>_xlfn.XLOOKUP(Table1[[#This Row],[Rating Category]],Recommendation!A$2:A$6,Recommendation!B$2:B$6)</f>
        <v>Restricted</v>
      </c>
      <c r="N2249" s="2">
        <v>102</v>
      </c>
      <c r="O2249" s="2" t="str" cm="1">
        <f t="array" ref="O2249">_xlfn.IFS(Table1[[#This Row],[Duration]]&lt;90,"Short",Table1[[#This Row],[Duration]]&lt;180,"Medium",Table1[[#This Row],[Duration]]&lt;=240,"Long",TRUE,"Seasons")</f>
        <v>Medium</v>
      </c>
      <c r="P2249" s="3" t="s">
        <v>384</v>
      </c>
    </row>
    <row r="2250" spans="1:16" ht="14">
      <c r="A2250" s="2" t="s">
        <v>9913</v>
      </c>
      <c r="B2250" s="2" t="s">
        <v>0</v>
      </c>
      <c r="C2250" s="3" t="s">
        <v>9914</v>
      </c>
      <c r="D2250" s="3" t="s">
        <v>9915</v>
      </c>
      <c r="E2250" s="3" t="s">
        <v>8481</v>
      </c>
      <c r="F2250" s="3" t="s">
        <v>1</v>
      </c>
      <c r="G2250" s="7" t="s">
        <v>9892</v>
      </c>
      <c r="H2250" s="4">
        <v>2021</v>
      </c>
      <c r="I2250" s="2">
        <v>2019</v>
      </c>
      <c r="J2250" s="2">
        <f ca="1">YEAR(TODAY())-Table1[[#This Row],[Release_year]]</f>
        <v>7</v>
      </c>
      <c r="K2250" s="2" t="s">
        <v>7</v>
      </c>
      <c r="L2250" s="2" t="str">
        <f>_xlfn.XLOOKUP(Table1[[#This Row],[Rating]],Ratings!A$2:A$15,Ratings!B$2:B$15)</f>
        <v>Adult</v>
      </c>
      <c r="M2250" s="2" t="str">
        <f>_xlfn.XLOOKUP(Table1[[#This Row],[Rating Category]],Recommendation!A$2:A$6,Recommendation!B$2:B$6)</f>
        <v>Restricted</v>
      </c>
      <c r="N2250" s="2">
        <v>65</v>
      </c>
      <c r="O2250" s="2" t="str" cm="1">
        <f t="array" ref="O2250">_xlfn.IFS(Table1[[#This Row],[Duration]]&lt;90,"Short",Table1[[#This Row],[Duration]]&lt;180,"Medium",Table1[[#This Row],[Duration]]&lt;=240,"Long",TRUE,"Seasons")</f>
        <v>Short</v>
      </c>
      <c r="P2250" s="3" t="s">
        <v>683</v>
      </c>
    </row>
    <row r="2251" spans="1:16" ht="56">
      <c r="A2251" s="2" t="s">
        <v>9916</v>
      </c>
      <c r="B2251" s="2" t="s">
        <v>0</v>
      </c>
      <c r="C2251" s="3" t="s">
        <v>9917</v>
      </c>
      <c r="D2251" s="3" t="s">
        <v>8951</v>
      </c>
      <c r="E2251" s="3" t="s">
        <v>9918</v>
      </c>
      <c r="F2251" s="3" t="s">
        <v>1064</v>
      </c>
      <c r="G2251" s="7" t="s">
        <v>9892</v>
      </c>
      <c r="H2251" s="4">
        <v>2021</v>
      </c>
      <c r="I2251" s="2">
        <v>2016</v>
      </c>
      <c r="J2251" s="2">
        <f ca="1">YEAR(TODAY())-Table1[[#This Row],[Release_year]]</f>
        <v>10</v>
      </c>
      <c r="K2251" s="2" t="s">
        <v>7</v>
      </c>
      <c r="L2251" s="2" t="str">
        <f>_xlfn.XLOOKUP(Table1[[#This Row],[Rating]],Ratings!A$2:A$15,Ratings!B$2:B$15)</f>
        <v>Adult</v>
      </c>
      <c r="M2251" s="2" t="str">
        <f>_xlfn.XLOOKUP(Table1[[#This Row],[Rating Category]],Recommendation!A$2:A$6,Recommendation!B$2:B$6)</f>
        <v>Restricted</v>
      </c>
      <c r="N2251" s="2">
        <v>106</v>
      </c>
      <c r="O2251" s="2" t="str" cm="1">
        <f t="array" ref="O2251">_xlfn.IFS(Table1[[#This Row],[Duration]]&lt;90,"Short",Table1[[#This Row],[Duration]]&lt;180,"Medium",Table1[[#This Row],[Duration]]&lt;=240,"Long",TRUE,"Seasons")</f>
        <v>Medium</v>
      </c>
      <c r="P2251" s="3" t="s">
        <v>583</v>
      </c>
    </row>
    <row r="2252" spans="1:16" ht="42">
      <c r="A2252" s="2" t="s">
        <v>9919</v>
      </c>
      <c r="B2252" s="2" t="s">
        <v>0</v>
      </c>
      <c r="C2252" s="3" t="s">
        <v>9920</v>
      </c>
      <c r="D2252" s="3" t="s">
        <v>8951</v>
      </c>
      <c r="E2252" s="3" t="s">
        <v>9921</v>
      </c>
      <c r="F2252" s="3" t="s">
        <v>1064</v>
      </c>
      <c r="G2252" s="7" t="s">
        <v>9892</v>
      </c>
      <c r="H2252" s="4">
        <v>2021</v>
      </c>
      <c r="I2252" s="2">
        <v>2017</v>
      </c>
      <c r="J2252" s="2">
        <f ca="1">YEAR(TODAY())-Table1[[#This Row],[Release_year]]</f>
        <v>9</v>
      </c>
      <c r="K2252" s="2" t="s">
        <v>7</v>
      </c>
      <c r="L2252" s="2" t="str">
        <f>_xlfn.XLOOKUP(Table1[[#This Row],[Rating]],Ratings!A$2:A$15,Ratings!B$2:B$15)</f>
        <v>Adult</v>
      </c>
      <c r="M2252" s="2" t="str">
        <f>_xlfn.XLOOKUP(Table1[[#This Row],[Rating Category]],Recommendation!A$2:A$6,Recommendation!B$2:B$6)</f>
        <v>Restricted</v>
      </c>
      <c r="N2252" s="2">
        <v>117</v>
      </c>
      <c r="O2252" s="2" t="str" cm="1">
        <f t="array" ref="O2252">_xlfn.IFS(Table1[[#This Row],[Duration]]&lt;90,"Short",Table1[[#This Row],[Duration]]&lt;180,"Medium",Table1[[#This Row],[Duration]]&lt;=240,"Long",TRUE,"Seasons")</f>
        <v>Medium</v>
      </c>
      <c r="P2252" s="3" t="s">
        <v>583</v>
      </c>
    </row>
    <row r="2253" spans="1:16" ht="56">
      <c r="A2253" s="2" t="s">
        <v>9922</v>
      </c>
      <c r="B2253" s="2" t="s">
        <v>0</v>
      </c>
      <c r="C2253" s="3" t="s">
        <v>9923</v>
      </c>
      <c r="D2253" s="3" t="s">
        <v>9924</v>
      </c>
      <c r="E2253" s="3" t="s">
        <v>9925</v>
      </c>
      <c r="F2253" s="3" t="s">
        <v>13</v>
      </c>
      <c r="G2253" s="7" t="s">
        <v>9926</v>
      </c>
      <c r="H2253" s="4">
        <v>2021</v>
      </c>
      <c r="I2253" s="2">
        <v>2018</v>
      </c>
      <c r="J2253" s="2">
        <f ca="1">YEAR(TODAY())-Table1[[#This Row],[Release_year]]</f>
        <v>8</v>
      </c>
      <c r="K2253" s="2" t="s">
        <v>7</v>
      </c>
      <c r="L2253" s="2" t="str">
        <f>_xlfn.XLOOKUP(Table1[[#This Row],[Rating]],Ratings!A$2:A$15,Ratings!B$2:B$15)</f>
        <v>Adult</v>
      </c>
      <c r="M2253" s="2" t="str">
        <f>_xlfn.XLOOKUP(Table1[[#This Row],[Rating Category]],Recommendation!A$2:A$6,Recommendation!B$2:B$6)</f>
        <v>Restricted</v>
      </c>
      <c r="N2253" s="2">
        <v>136</v>
      </c>
      <c r="O2253" s="2" t="str" cm="1">
        <f t="array" ref="O2253">_xlfn.IFS(Table1[[#This Row],[Duration]]&lt;90,"Short",Table1[[#This Row],[Duration]]&lt;180,"Medium",Table1[[#This Row],[Duration]]&lt;=240,"Long",TRUE,"Seasons")</f>
        <v>Medium</v>
      </c>
      <c r="P2253" s="3" t="s">
        <v>43</v>
      </c>
    </row>
    <row r="2254" spans="1:16" ht="42">
      <c r="A2254" s="2" t="s">
        <v>9927</v>
      </c>
      <c r="B2254" s="2" t="s">
        <v>0</v>
      </c>
      <c r="C2254" s="3" t="s">
        <v>9928</v>
      </c>
      <c r="D2254" s="3" t="s">
        <v>4285</v>
      </c>
      <c r="E2254" s="3" t="s">
        <v>9929</v>
      </c>
      <c r="F2254" s="3" t="s">
        <v>1500</v>
      </c>
      <c r="G2254" s="7" t="s">
        <v>9930</v>
      </c>
      <c r="H2254" s="4">
        <v>2021</v>
      </c>
      <c r="I2254" s="2">
        <v>2017</v>
      </c>
      <c r="J2254" s="2">
        <f ca="1">YEAR(TODAY())-Table1[[#This Row],[Release_year]]</f>
        <v>9</v>
      </c>
      <c r="K2254" s="2" t="s">
        <v>7</v>
      </c>
      <c r="L2254" s="2" t="str">
        <f>_xlfn.XLOOKUP(Table1[[#This Row],[Rating]],Ratings!A$2:A$15,Ratings!B$2:B$15)</f>
        <v>Adult</v>
      </c>
      <c r="M2254" s="2" t="str">
        <f>_xlfn.XLOOKUP(Table1[[#This Row],[Rating Category]],Recommendation!A$2:A$6,Recommendation!B$2:B$6)</f>
        <v>Restricted</v>
      </c>
      <c r="N2254" s="2">
        <v>104</v>
      </c>
      <c r="O2254" s="2" t="str" cm="1">
        <f t="array" ref="O2254">_xlfn.IFS(Table1[[#This Row],[Duration]]&lt;90,"Short",Table1[[#This Row],[Duration]]&lt;180,"Medium",Table1[[#This Row],[Duration]]&lt;=240,"Long",TRUE,"Seasons")</f>
        <v>Medium</v>
      </c>
      <c r="P2254" s="3" t="s">
        <v>192</v>
      </c>
    </row>
    <row r="2255" spans="1:16" ht="70">
      <c r="A2255" s="2" t="s">
        <v>9931</v>
      </c>
      <c r="B2255" s="2" t="s">
        <v>0</v>
      </c>
      <c r="C2255" s="3" t="s">
        <v>9932</v>
      </c>
      <c r="D2255" s="3" t="s">
        <v>9933</v>
      </c>
      <c r="E2255" s="3" t="s">
        <v>9934</v>
      </c>
      <c r="F2255" s="3" t="s">
        <v>248</v>
      </c>
      <c r="G2255" s="7" t="s">
        <v>9930</v>
      </c>
      <c r="H2255" s="4">
        <v>2021</v>
      </c>
      <c r="I2255" s="2">
        <v>2018</v>
      </c>
      <c r="J2255" s="2">
        <f ca="1">YEAR(TODAY())-Table1[[#This Row],[Release_year]]</f>
        <v>8</v>
      </c>
      <c r="K2255" s="2" t="s">
        <v>7</v>
      </c>
      <c r="L2255" s="2" t="str">
        <f>_xlfn.XLOOKUP(Table1[[#This Row],[Rating]],Ratings!A$2:A$15,Ratings!B$2:B$15)</f>
        <v>Adult</v>
      </c>
      <c r="M2255" s="2" t="str">
        <f>_xlfn.XLOOKUP(Table1[[#This Row],[Rating Category]],Recommendation!A$2:A$6,Recommendation!B$2:B$6)</f>
        <v>Restricted</v>
      </c>
      <c r="N2255" s="2">
        <v>91</v>
      </c>
      <c r="O2255" s="2" t="str" cm="1">
        <f t="array" ref="O2255">_xlfn.IFS(Table1[[#This Row],[Duration]]&lt;90,"Short",Table1[[#This Row],[Duration]]&lt;180,"Medium",Table1[[#This Row],[Duration]]&lt;=240,"Long",TRUE,"Seasons")</f>
        <v>Medium</v>
      </c>
      <c r="P2255" s="3" t="s">
        <v>23</v>
      </c>
    </row>
    <row r="2256" spans="1:16" ht="42">
      <c r="A2256" s="2" t="s">
        <v>9935</v>
      </c>
      <c r="B2256" s="2" t="s">
        <v>0</v>
      </c>
      <c r="C2256" s="3" t="s">
        <v>9936</v>
      </c>
      <c r="D2256" s="3" t="s">
        <v>9937</v>
      </c>
      <c r="E2256" s="3" t="s">
        <v>9938</v>
      </c>
      <c r="F2256" s="3" t="s">
        <v>1</v>
      </c>
      <c r="G2256" s="7" t="s">
        <v>9930</v>
      </c>
      <c r="H2256" s="4">
        <v>2021</v>
      </c>
      <c r="I2256" s="2">
        <v>2019</v>
      </c>
      <c r="J2256" s="2">
        <f ca="1">YEAR(TODAY())-Table1[[#This Row],[Release_year]]</f>
        <v>7</v>
      </c>
      <c r="K2256" s="2" t="s">
        <v>7</v>
      </c>
      <c r="L2256" s="2" t="str">
        <f>_xlfn.XLOOKUP(Table1[[#This Row],[Rating]],Ratings!A$2:A$15,Ratings!B$2:B$15)</f>
        <v>Adult</v>
      </c>
      <c r="M2256" s="2" t="str">
        <f>_xlfn.XLOOKUP(Table1[[#This Row],[Rating Category]],Recommendation!A$2:A$6,Recommendation!B$2:B$6)</f>
        <v>Restricted</v>
      </c>
      <c r="N2256" s="2">
        <v>99</v>
      </c>
      <c r="O2256" s="2" t="str" cm="1">
        <f t="array" ref="O2256">_xlfn.IFS(Table1[[#This Row],[Duration]]&lt;90,"Short",Table1[[#This Row],[Duration]]&lt;180,"Medium",Table1[[#This Row],[Duration]]&lt;=240,"Long",TRUE,"Seasons")</f>
        <v>Medium</v>
      </c>
      <c r="P2256" s="3" t="s">
        <v>36</v>
      </c>
    </row>
    <row r="2257" spans="1:16" ht="70">
      <c r="A2257" s="2" t="s">
        <v>9939</v>
      </c>
      <c r="B2257" s="2" t="s">
        <v>0</v>
      </c>
      <c r="C2257" s="3" t="s">
        <v>9940</v>
      </c>
      <c r="D2257" s="3" t="s">
        <v>9941</v>
      </c>
      <c r="E2257" s="3" t="s">
        <v>9942</v>
      </c>
      <c r="F2257" s="3" t="s">
        <v>139</v>
      </c>
      <c r="G2257" s="7" t="s">
        <v>9943</v>
      </c>
      <c r="H2257" s="4">
        <v>2021</v>
      </c>
      <c r="I2257" s="2">
        <v>2018</v>
      </c>
      <c r="J2257" s="2">
        <f ca="1">YEAR(TODAY())-Table1[[#This Row],[Release_year]]</f>
        <v>8</v>
      </c>
      <c r="K2257" s="2" t="s">
        <v>45</v>
      </c>
      <c r="L2257" s="2" t="str">
        <f>_xlfn.XLOOKUP(Table1[[#This Row],[Rating]],Ratings!A$2:A$15,Ratings!B$2:B$15)</f>
        <v>Family</v>
      </c>
      <c r="M2257" s="2" t="str">
        <f>_xlfn.XLOOKUP(Table1[[#This Row],[Rating Category]],Recommendation!A$2:A$6,Recommendation!B$2:B$6)</f>
        <v>Guidance</v>
      </c>
      <c r="N2257" s="2">
        <v>91</v>
      </c>
      <c r="O2257" s="2" t="str" cm="1">
        <f t="array" ref="O2257">_xlfn.IFS(Table1[[#This Row],[Duration]]&lt;90,"Short",Table1[[#This Row],[Duration]]&lt;180,"Medium",Table1[[#This Row],[Duration]]&lt;=240,"Long",TRUE,"Seasons")</f>
        <v>Medium</v>
      </c>
      <c r="P2257" s="3" t="s">
        <v>140</v>
      </c>
    </row>
    <row r="2258" spans="1:16" ht="42">
      <c r="A2258" s="2" t="s">
        <v>9944</v>
      </c>
      <c r="B2258" s="2" t="s">
        <v>0</v>
      </c>
      <c r="C2258" s="3" t="s">
        <v>9945</v>
      </c>
      <c r="D2258" s="3" t="s">
        <v>9946</v>
      </c>
      <c r="E2258" s="3" t="s">
        <v>9947</v>
      </c>
      <c r="F2258" s="3" t="s">
        <v>13</v>
      </c>
      <c r="G2258" s="7" t="s">
        <v>9943</v>
      </c>
      <c r="H2258" s="4">
        <v>2021</v>
      </c>
      <c r="I2258" s="2">
        <v>2018</v>
      </c>
      <c r="J2258" s="2">
        <f ca="1">YEAR(TODAY())-Table1[[#This Row],[Release_year]]</f>
        <v>8</v>
      </c>
      <c r="K2258" s="2" t="s">
        <v>29</v>
      </c>
      <c r="L2258" s="2" t="str">
        <f>_xlfn.XLOOKUP(Table1[[#This Row],[Rating]],Ratings!A$2:A$15,Ratings!B$2:B$15)</f>
        <v>Teen</v>
      </c>
      <c r="M2258" s="2" t="str">
        <f>_xlfn.XLOOKUP(Table1[[#This Row],[Rating Category]],Recommendation!A$2:A$6,Recommendation!B$2:B$6)</f>
        <v>Guidance</v>
      </c>
      <c r="N2258" s="2">
        <v>117</v>
      </c>
      <c r="O2258" s="2" t="str" cm="1">
        <f t="array" ref="O2258">_xlfn.IFS(Table1[[#This Row],[Duration]]&lt;90,"Short",Table1[[#This Row],[Duration]]&lt;180,"Medium",Table1[[#This Row],[Duration]]&lt;=240,"Long",TRUE,"Seasons")</f>
        <v>Medium</v>
      </c>
      <c r="P2258" s="3" t="s">
        <v>192</v>
      </c>
    </row>
    <row r="2259" spans="1:16" ht="70">
      <c r="A2259" s="2" t="s">
        <v>9948</v>
      </c>
      <c r="B2259" s="2" t="s">
        <v>0</v>
      </c>
      <c r="C2259" s="3" t="s">
        <v>9949</v>
      </c>
      <c r="D2259" s="3" t="s">
        <v>9950</v>
      </c>
      <c r="E2259" s="3" t="s">
        <v>9951</v>
      </c>
      <c r="F2259" s="3" t="s">
        <v>3093</v>
      </c>
      <c r="G2259" s="7" t="s">
        <v>9952</v>
      </c>
      <c r="H2259" s="4">
        <v>2021</v>
      </c>
      <c r="I2259" s="2">
        <v>2018</v>
      </c>
      <c r="J2259" s="2">
        <f ca="1">YEAR(TODAY())-Table1[[#This Row],[Release_year]]</f>
        <v>8</v>
      </c>
      <c r="K2259" s="2" t="s">
        <v>29</v>
      </c>
      <c r="L2259" s="2" t="str">
        <f>_xlfn.XLOOKUP(Table1[[#This Row],[Rating]],Ratings!A$2:A$15,Ratings!B$2:B$15)</f>
        <v>Teen</v>
      </c>
      <c r="M2259" s="2" t="str">
        <f>_xlfn.XLOOKUP(Table1[[#This Row],[Rating Category]],Recommendation!A$2:A$6,Recommendation!B$2:B$6)</f>
        <v>Guidance</v>
      </c>
      <c r="N2259" s="2">
        <v>95</v>
      </c>
      <c r="O2259" s="2" t="str" cm="1">
        <f t="array" ref="O2259">_xlfn.IFS(Table1[[#This Row],[Duration]]&lt;90,"Short",Table1[[#This Row],[Duration]]&lt;180,"Medium",Table1[[#This Row],[Duration]]&lt;=240,"Long",TRUE,"Seasons")</f>
        <v>Medium</v>
      </c>
      <c r="P2259" s="3" t="s">
        <v>23</v>
      </c>
    </row>
    <row r="2260" spans="1:16" ht="56">
      <c r="A2260" s="2" t="s">
        <v>9953</v>
      </c>
      <c r="B2260" s="2" t="s">
        <v>0</v>
      </c>
      <c r="C2260" s="3" t="s">
        <v>9954</v>
      </c>
      <c r="D2260" s="3" t="s">
        <v>9955</v>
      </c>
      <c r="E2260" s="3" t="s">
        <v>9956</v>
      </c>
      <c r="F2260" s="3" t="s">
        <v>1030</v>
      </c>
      <c r="G2260" s="7" t="s">
        <v>9957</v>
      </c>
      <c r="H2260" s="4">
        <v>2021</v>
      </c>
      <c r="I2260" s="2">
        <v>1999</v>
      </c>
      <c r="J2260" s="2">
        <f ca="1">YEAR(TODAY())-Table1[[#This Row],[Release_year]]</f>
        <v>27</v>
      </c>
      <c r="K2260" s="2" t="s">
        <v>7</v>
      </c>
      <c r="L2260" s="2" t="str">
        <f>_xlfn.XLOOKUP(Table1[[#This Row],[Rating]],Ratings!A$2:A$15,Ratings!B$2:B$15)</f>
        <v>Adult</v>
      </c>
      <c r="M2260" s="2" t="str">
        <f>_xlfn.XLOOKUP(Table1[[#This Row],[Rating Category]],Recommendation!A$2:A$6,Recommendation!B$2:B$6)</f>
        <v>Restricted</v>
      </c>
      <c r="N2260" s="2">
        <v>101</v>
      </c>
      <c r="O2260" s="2" t="str" cm="1">
        <f t="array" ref="O2260">_xlfn.IFS(Table1[[#This Row],[Duration]]&lt;90,"Short",Table1[[#This Row],[Duration]]&lt;180,"Medium",Table1[[#This Row],[Duration]]&lt;=240,"Long",TRUE,"Seasons")</f>
        <v>Medium</v>
      </c>
      <c r="P2260" s="3" t="s">
        <v>8839</v>
      </c>
    </row>
    <row r="2261" spans="1:16" ht="70">
      <c r="A2261" s="2" t="s">
        <v>9958</v>
      </c>
      <c r="B2261" s="2" t="s">
        <v>0</v>
      </c>
      <c r="C2261" s="3" t="s">
        <v>9959</v>
      </c>
      <c r="D2261" s="3" t="s">
        <v>9960</v>
      </c>
      <c r="E2261" s="3" t="s">
        <v>9961</v>
      </c>
      <c r="F2261" s="3" t="s">
        <v>9962</v>
      </c>
      <c r="G2261" s="7" t="s">
        <v>9963</v>
      </c>
      <c r="H2261" s="4">
        <v>2021</v>
      </c>
      <c r="I2261" s="2">
        <v>2018</v>
      </c>
      <c r="J2261" s="2">
        <f ca="1">YEAR(TODAY())-Table1[[#This Row],[Release_year]]</f>
        <v>8</v>
      </c>
      <c r="K2261" s="2" t="s">
        <v>29</v>
      </c>
      <c r="L2261" s="2" t="str">
        <f>_xlfn.XLOOKUP(Table1[[#This Row],[Rating]],Ratings!A$2:A$15,Ratings!B$2:B$15)</f>
        <v>Teen</v>
      </c>
      <c r="M2261" s="2" t="str">
        <f>_xlfn.XLOOKUP(Table1[[#This Row],[Rating Category]],Recommendation!A$2:A$6,Recommendation!B$2:B$6)</f>
        <v>Guidance</v>
      </c>
      <c r="N2261" s="2">
        <v>102</v>
      </c>
      <c r="O2261" s="2" t="str" cm="1">
        <f t="array" ref="O2261">_xlfn.IFS(Table1[[#This Row],[Duration]]&lt;90,"Short",Table1[[#This Row],[Duration]]&lt;180,"Medium",Table1[[#This Row],[Duration]]&lt;=240,"Long",TRUE,"Seasons")</f>
        <v>Medium</v>
      </c>
      <c r="P2261" s="3" t="s">
        <v>23</v>
      </c>
    </row>
    <row r="2262" spans="1:16" ht="28">
      <c r="A2262" s="2" t="s">
        <v>9964</v>
      </c>
      <c r="B2262" s="2" t="s">
        <v>0</v>
      </c>
      <c r="C2262" s="3" t="s">
        <v>9965</v>
      </c>
      <c r="D2262" s="3" t="s">
        <v>9966</v>
      </c>
      <c r="E2262" s="3" t="s">
        <v>9967</v>
      </c>
      <c r="F2262" s="3" t="s">
        <v>132</v>
      </c>
      <c r="G2262" s="7" t="s">
        <v>9963</v>
      </c>
      <c r="H2262" s="4">
        <v>2021</v>
      </c>
      <c r="I2262" s="2">
        <v>2018</v>
      </c>
      <c r="J2262" s="2">
        <f ca="1">YEAR(TODAY())-Table1[[#This Row],[Release_year]]</f>
        <v>8</v>
      </c>
      <c r="K2262" s="2" t="s">
        <v>45</v>
      </c>
      <c r="L2262" s="2" t="str">
        <f>_xlfn.XLOOKUP(Table1[[#This Row],[Rating]],Ratings!A$2:A$15,Ratings!B$2:B$15)</f>
        <v>Family</v>
      </c>
      <c r="M2262" s="2" t="str">
        <f>_xlfn.XLOOKUP(Table1[[#This Row],[Rating Category]],Recommendation!A$2:A$6,Recommendation!B$2:B$6)</f>
        <v>Guidance</v>
      </c>
      <c r="N2262" s="2">
        <v>95</v>
      </c>
      <c r="O2262" s="2" t="str" cm="1">
        <f t="array" ref="O2262">_xlfn.IFS(Table1[[#This Row],[Duration]]&lt;90,"Short",Table1[[#This Row],[Duration]]&lt;180,"Medium",Table1[[#This Row],[Duration]]&lt;=240,"Long",TRUE,"Seasons")</f>
        <v>Medium</v>
      </c>
      <c r="P2262" s="3" t="s">
        <v>269</v>
      </c>
    </row>
    <row r="2263" spans="1:16" ht="42">
      <c r="A2263" s="2" t="s">
        <v>9969</v>
      </c>
      <c r="B2263" s="2" t="s">
        <v>0</v>
      </c>
      <c r="C2263" s="3" t="s">
        <v>9970</v>
      </c>
      <c r="D2263" s="3" t="s">
        <v>9971</v>
      </c>
      <c r="E2263" s="3" t="s">
        <v>9972</v>
      </c>
      <c r="F2263" s="3" t="s">
        <v>28</v>
      </c>
      <c r="G2263" s="7" t="s">
        <v>9968</v>
      </c>
      <c r="H2263" s="4">
        <v>2021</v>
      </c>
      <c r="I2263" s="2">
        <v>1975</v>
      </c>
      <c r="J2263" s="2">
        <f ca="1">YEAR(TODAY())-Table1[[#This Row],[Release_year]]</f>
        <v>51</v>
      </c>
      <c r="K2263" s="2" t="s">
        <v>16</v>
      </c>
      <c r="L2263" s="2" t="str">
        <f>_xlfn.XLOOKUP(Table1[[#This Row],[Rating]],Ratings!A$2:A$15,Ratings!B$2:B$15)</f>
        <v>Family</v>
      </c>
      <c r="M2263" s="2" t="str">
        <f>_xlfn.XLOOKUP(Table1[[#This Row],[Rating Category]],Recommendation!A$2:A$6,Recommendation!B$2:B$6)</f>
        <v>Guidance</v>
      </c>
      <c r="N2263" s="2">
        <v>92</v>
      </c>
      <c r="O2263" s="2" t="str" cm="1">
        <f t="array" ref="O2263">_xlfn.IFS(Table1[[#This Row],[Duration]]&lt;90,"Short",Table1[[#This Row],[Duration]]&lt;180,"Medium",Table1[[#This Row],[Duration]]&lt;=240,"Long",TRUE,"Seasons")</f>
        <v>Medium</v>
      </c>
      <c r="P2263" s="3" t="s">
        <v>1273</v>
      </c>
    </row>
    <row r="2264" spans="1:16" ht="56">
      <c r="A2264" s="2" t="s">
        <v>9974</v>
      </c>
      <c r="B2264" s="2" t="s">
        <v>0</v>
      </c>
      <c r="C2264" s="3" t="s">
        <v>9975</v>
      </c>
      <c r="D2264" s="3" t="s">
        <v>9976</v>
      </c>
      <c r="E2264" s="3" t="s">
        <v>9977</v>
      </c>
      <c r="F2264" s="3" t="s">
        <v>1030</v>
      </c>
      <c r="G2264" s="7" t="s">
        <v>9973</v>
      </c>
      <c r="H2264" s="4">
        <v>2021</v>
      </c>
      <c r="I2264" s="2">
        <v>2015</v>
      </c>
      <c r="J2264" s="2">
        <f ca="1">YEAR(TODAY())-Table1[[#This Row],[Release_year]]</f>
        <v>11</v>
      </c>
      <c r="K2264" s="2" t="s">
        <v>29</v>
      </c>
      <c r="L2264" s="2" t="str">
        <f>_xlfn.XLOOKUP(Table1[[#This Row],[Rating]],Ratings!A$2:A$15,Ratings!B$2:B$15)</f>
        <v>Teen</v>
      </c>
      <c r="M2264" s="2" t="str">
        <f>_xlfn.XLOOKUP(Table1[[#This Row],[Rating Category]],Recommendation!A$2:A$6,Recommendation!B$2:B$6)</f>
        <v>Guidance</v>
      </c>
      <c r="N2264" s="2">
        <v>111</v>
      </c>
      <c r="O2264" s="2" t="str" cm="1">
        <f t="array" ref="O2264">_xlfn.IFS(Table1[[#This Row],[Duration]]&lt;90,"Short",Table1[[#This Row],[Duration]]&lt;180,"Medium",Table1[[#This Row],[Duration]]&lt;=240,"Long",TRUE,"Seasons")</f>
        <v>Medium</v>
      </c>
      <c r="P2264" s="3" t="s">
        <v>66</v>
      </c>
    </row>
    <row r="2265" spans="1:16" ht="70">
      <c r="A2265" s="2" t="s">
        <v>9978</v>
      </c>
      <c r="B2265" s="2" t="s">
        <v>0</v>
      </c>
      <c r="C2265" s="3" t="s">
        <v>9979</v>
      </c>
      <c r="D2265" s="3" t="s">
        <v>9980</v>
      </c>
      <c r="E2265" s="3" t="s">
        <v>9981</v>
      </c>
      <c r="F2265" s="3" t="s">
        <v>13</v>
      </c>
      <c r="G2265" s="7" t="s">
        <v>9973</v>
      </c>
      <c r="H2265" s="4">
        <v>2021</v>
      </c>
      <c r="I2265" s="2">
        <v>2018</v>
      </c>
      <c r="J2265" s="2">
        <f ca="1">YEAR(TODAY())-Table1[[#This Row],[Release_year]]</f>
        <v>8</v>
      </c>
      <c r="K2265" s="2" t="s">
        <v>7</v>
      </c>
      <c r="L2265" s="2" t="str">
        <f>_xlfn.XLOOKUP(Table1[[#This Row],[Rating]],Ratings!A$2:A$15,Ratings!B$2:B$15)</f>
        <v>Adult</v>
      </c>
      <c r="M2265" s="2" t="str">
        <f>_xlfn.XLOOKUP(Table1[[#This Row],[Rating Category]],Recommendation!A$2:A$6,Recommendation!B$2:B$6)</f>
        <v>Restricted</v>
      </c>
      <c r="N2265" s="2">
        <v>115</v>
      </c>
      <c r="O2265" s="2" t="str" cm="1">
        <f t="array" ref="O2265">_xlfn.IFS(Table1[[#This Row],[Duration]]&lt;90,"Short",Table1[[#This Row],[Duration]]&lt;180,"Medium",Table1[[#This Row],[Duration]]&lt;=240,"Long",TRUE,"Seasons")</f>
        <v>Medium</v>
      </c>
      <c r="P2265" s="3" t="s">
        <v>23</v>
      </c>
    </row>
    <row r="2266" spans="1:16" ht="14">
      <c r="A2266" s="2" t="s">
        <v>9982</v>
      </c>
      <c r="B2266" s="2" t="s">
        <v>0</v>
      </c>
      <c r="C2266" s="3" t="s">
        <v>9983</v>
      </c>
      <c r="D2266" s="3" t="s">
        <v>8757</v>
      </c>
      <c r="E2266" s="3" t="s">
        <v>9984</v>
      </c>
      <c r="F2266" s="3" t="s">
        <v>1</v>
      </c>
      <c r="G2266" s="7" t="s">
        <v>9973</v>
      </c>
      <c r="H2266" s="4">
        <v>2021</v>
      </c>
      <c r="I2266" s="2">
        <v>2012</v>
      </c>
      <c r="J2266" s="2">
        <f ca="1">YEAR(TODAY())-Table1[[#This Row],[Release_year]]</f>
        <v>14</v>
      </c>
      <c r="K2266" s="2" t="s">
        <v>7</v>
      </c>
      <c r="L2266" s="2" t="str">
        <f>_xlfn.XLOOKUP(Table1[[#This Row],[Rating]],Ratings!A$2:A$15,Ratings!B$2:B$15)</f>
        <v>Adult</v>
      </c>
      <c r="M2266" s="2" t="str">
        <f>_xlfn.XLOOKUP(Table1[[#This Row],[Rating Category]],Recommendation!A$2:A$6,Recommendation!B$2:B$6)</f>
        <v>Restricted</v>
      </c>
      <c r="N2266" s="2">
        <v>61</v>
      </c>
      <c r="O2266" s="2" t="str" cm="1">
        <f t="array" ref="O2266">_xlfn.IFS(Table1[[#This Row],[Duration]]&lt;90,"Short",Table1[[#This Row],[Duration]]&lt;180,"Medium",Table1[[#This Row],[Duration]]&lt;=240,"Long",TRUE,"Seasons")</f>
        <v>Short</v>
      </c>
      <c r="P2266" s="3" t="s">
        <v>683</v>
      </c>
    </row>
    <row r="2267" spans="1:16" ht="42">
      <c r="A2267" s="2" t="s">
        <v>9985</v>
      </c>
      <c r="B2267" s="2" t="s">
        <v>0</v>
      </c>
      <c r="C2267" s="3" t="s">
        <v>9986</v>
      </c>
      <c r="D2267" s="3" t="s">
        <v>9987</v>
      </c>
      <c r="E2267" s="3" t="s">
        <v>9988</v>
      </c>
      <c r="F2267" s="3" t="s">
        <v>139</v>
      </c>
      <c r="G2267" s="7" t="s">
        <v>9973</v>
      </c>
      <c r="H2267" s="4">
        <v>2021</v>
      </c>
      <c r="I2267" s="2">
        <v>2017</v>
      </c>
      <c r="J2267" s="2">
        <f ca="1">YEAR(TODAY())-Table1[[#This Row],[Release_year]]</f>
        <v>9</v>
      </c>
      <c r="K2267" s="2" t="s">
        <v>87</v>
      </c>
      <c r="L2267" s="2" t="str">
        <f>_xlfn.XLOOKUP(Table1[[#This Row],[Rating]],Ratings!A$2:A$15,Ratings!B$2:B$15)</f>
        <v>Kids</v>
      </c>
      <c r="M2267" s="2" t="str">
        <f>_xlfn.XLOOKUP(Table1[[#This Row],[Rating Category]],Recommendation!A$2:A$6,Recommendation!B$2:B$6)</f>
        <v>Safe</v>
      </c>
      <c r="N2267" s="2">
        <v>97</v>
      </c>
      <c r="O2267" s="2" t="str" cm="1">
        <f t="array" ref="O2267">_xlfn.IFS(Table1[[#This Row],[Duration]]&lt;90,"Short",Table1[[#This Row],[Duration]]&lt;180,"Medium",Table1[[#This Row],[Duration]]&lt;=240,"Long",TRUE,"Seasons")</f>
        <v>Medium</v>
      </c>
      <c r="P2267" s="3" t="s">
        <v>5792</v>
      </c>
    </row>
    <row r="2268" spans="1:16" ht="28">
      <c r="A2268" s="2" t="s">
        <v>9989</v>
      </c>
      <c r="B2268" s="2" t="s">
        <v>0</v>
      </c>
      <c r="C2268" s="3" t="s">
        <v>9990</v>
      </c>
      <c r="D2268" s="3" t="s">
        <v>9991</v>
      </c>
      <c r="E2268" s="3" t="s">
        <v>9992</v>
      </c>
      <c r="F2268" s="3" t="s">
        <v>13</v>
      </c>
      <c r="G2268" s="7" t="s">
        <v>9973</v>
      </c>
      <c r="H2268" s="4">
        <v>2021</v>
      </c>
      <c r="I2268" s="2">
        <v>2017</v>
      </c>
      <c r="J2268" s="2">
        <f ca="1">YEAR(TODAY())-Table1[[#This Row],[Release_year]]</f>
        <v>9</v>
      </c>
      <c r="K2268" s="2" t="s">
        <v>7</v>
      </c>
      <c r="L2268" s="2" t="str">
        <f>_xlfn.XLOOKUP(Table1[[#This Row],[Rating]],Ratings!A$2:A$15,Ratings!B$2:B$15)</f>
        <v>Adult</v>
      </c>
      <c r="M2268" s="2" t="str">
        <f>_xlfn.XLOOKUP(Table1[[#This Row],[Rating Category]],Recommendation!A$2:A$6,Recommendation!B$2:B$6)</f>
        <v>Restricted</v>
      </c>
      <c r="N2268" s="2">
        <v>120</v>
      </c>
      <c r="O2268" s="2" t="str" cm="1">
        <f t="array" ref="O2268">_xlfn.IFS(Table1[[#This Row],[Duration]]&lt;90,"Short",Table1[[#This Row],[Duration]]&lt;180,"Medium",Table1[[#This Row],[Duration]]&lt;=240,"Long",TRUE,"Seasons")</f>
        <v>Medium</v>
      </c>
      <c r="P2268" s="3" t="s">
        <v>206</v>
      </c>
    </row>
    <row r="2269" spans="1:16" ht="70">
      <c r="A2269" s="2" t="s">
        <v>9993</v>
      </c>
      <c r="B2269" s="2" t="s">
        <v>0</v>
      </c>
      <c r="C2269" s="3" t="s">
        <v>9994</v>
      </c>
      <c r="D2269" s="3" t="s">
        <v>9995</v>
      </c>
      <c r="E2269" s="3" t="s">
        <v>9996</v>
      </c>
      <c r="F2269" s="3" t="s">
        <v>13</v>
      </c>
      <c r="G2269" s="7" t="s">
        <v>9973</v>
      </c>
      <c r="H2269" s="4">
        <v>2021</v>
      </c>
      <c r="I2269" s="2">
        <v>2017</v>
      </c>
      <c r="J2269" s="2">
        <f ca="1">YEAR(TODAY())-Table1[[#This Row],[Release_year]]</f>
        <v>9</v>
      </c>
      <c r="K2269" s="2" t="s">
        <v>7</v>
      </c>
      <c r="L2269" s="2" t="str">
        <f>_xlfn.XLOOKUP(Table1[[#This Row],[Rating]],Ratings!A$2:A$15,Ratings!B$2:B$15)</f>
        <v>Adult</v>
      </c>
      <c r="M2269" s="2" t="str">
        <f>_xlfn.XLOOKUP(Table1[[#This Row],[Rating Category]],Recommendation!A$2:A$6,Recommendation!B$2:B$6)</f>
        <v>Restricted</v>
      </c>
      <c r="N2269" s="2">
        <v>148</v>
      </c>
      <c r="O2269" s="2" t="str" cm="1">
        <f t="array" ref="O2269">_xlfn.IFS(Table1[[#This Row],[Duration]]&lt;90,"Short",Table1[[#This Row],[Duration]]&lt;180,"Medium",Table1[[#This Row],[Duration]]&lt;=240,"Long",TRUE,"Seasons")</f>
        <v>Medium</v>
      </c>
      <c r="P2269" s="3" t="s">
        <v>23</v>
      </c>
    </row>
    <row r="2270" spans="1:16" ht="14">
      <c r="A2270" s="2" t="s">
        <v>9997</v>
      </c>
      <c r="B2270" s="2" t="s">
        <v>0</v>
      </c>
      <c r="C2270" s="3" t="s">
        <v>9998</v>
      </c>
      <c r="D2270" s="3" t="s">
        <v>9999</v>
      </c>
      <c r="E2270" s="3" t="s">
        <v>8733</v>
      </c>
      <c r="F2270" s="3" t="s">
        <v>1</v>
      </c>
      <c r="G2270" s="7" t="s">
        <v>9973</v>
      </c>
      <c r="H2270" s="4">
        <v>2021</v>
      </c>
      <c r="I2270" s="2">
        <v>2010</v>
      </c>
      <c r="J2270" s="2">
        <f ca="1">YEAR(TODAY())-Table1[[#This Row],[Release_year]]</f>
        <v>16</v>
      </c>
      <c r="K2270" s="2" t="s">
        <v>7</v>
      </c>
      <c r="L2270" s="2" t="str">
        <f>_xlfn.XLOOKUP(Table1[[#This Row],[Rating]],Ratings!A$2:A$15,Ratings!B$2:B$15)</f>
        <v>Adult</v>
      </c>
      <c r="M2270" s="2" t="str">
        <f>_xlfn.XLOOKUP(Table1[[#This Row],[Rating Category]],Recommendation!A$2:A$6,Recommendation!B$2:B$6)</f>
        <v>Restricted</v>
      </c>
      <c r="N2270" s="2">
        <v>48</v>
      </c>
      <c r="O2270" s="2" t="str" cm="1">
        <f t="array" ref="O2270">_xlfn.IFS(Table1[[#This Row],[Duration]]&lt;90,"Short",Table1[[#This Row],[Duration]]&lt;180,"Medium",Table1[[#This Row],[Duration]]&lt;=240,"Long",TRUE,"Seasons")</f>
        <v>Short</v>
      </c>
      <c r="P2270" s="3" t="s">
        <v>683</v>
      </c>
    </row>
    <row r="2271" spans="1:16" ht="14">
      <c r="A2271" s="2" t="s">
        <v>10000</v>
      </c>
      <c r="B2271" s="2" t="s">
        <v>0</v>
      </c>
      <c r="C2271" s="3" t="s">
        <v>10001</v>
      </c>
      <c r="D2271" s="3" t="s">
        <v>9999</v>
      </c>
      <c r="E2271" s="3" t="s">
        <v>10002</v>
      </c>
      <c r="F2271" s="3" t="s">
        <v>28</v>
      </c>
      <c r="G2271" s="7" t="s">
        <v>10003</v>
      </c>
      <c r="H2271" s="4">
        <v>2021</v>
      </c>
      <c r="I2271" s="2">
        <v>1991</v>
      </c>
      <c r="J2271" s="2">
        <f ca="1">YEAR(TODAY())-Table1[[#This Row],[Release_year]]</f>
        <v>35</v>
      </c>
      <c r="K2271" s="2" t="s">
        <v>7</v>
      </c>
      <c r="L2271" s="2" t="str">
        <f>_xlfn.XLOOKUP(Table1[[#This Row],[Rating]],Ratings!A$2:A$15,Ratings!B$2:B$15)</f>
        <v>Adult</v>
      </c>
      <c r="M2271" s="2" t="str">
        <f>_xlfn.XLOOKUP(Table1[[#This Row],[Rating Category]],Recommendation!A$2:A$6,Recommendation!B$2:B$6)</f>
        <v>Restricted</v>
      </c>
      <c r="N2271" s="2">
        <v>28</v>
      </c>
      <c r="O2271" s="2" t="str" cm="1">
        <f t="array" ref="O2271">_xlfn.IFS(Table1[[#This Row],[Duration]]&lt;90,"Short",Table1[[#This Row],[Duration]]&lt;180,"Medium",Table1[[#This Row],[Duration]]&lt;=240,"Long",TRUE,"Seasons")</f>
        <v>Short</v>
      </c>
      <c r="P2271" s="3" t="s">
        <v>683</v>
      </c>
    </row>
    <row r="2272" spans="1:16" ht="14">
      <c r="A2272" s="2" t="s">
        <v>10004</v>
      </c>
      <c r="B2272" s="2" t="s">
        <v>0</v>
      </c>
      <c r="C2272" s="3" t="s">
        <v>10005</v>
      </c>
      <c r="D2272" s="3" t="s">
        <v>10006</v>
      </c>
      <c r="E2272" s="3" t="s">
        <v>10002</v>
      </c>
      <c r="F2272" s="3" t="s">
        <v>28</v>
      </c>
      <c r="G2272" s="7" t="s">
        <v>10003</v>
      </c>
      <c r="H2272" s="4">
        <v>2021</v>
      </c>
      <c r="I2272" s="2">
        <v>1992</v>
      </c>
      <c r="J2272" s="2">
        <f ca="1">YEAR(TODAY())-Table1[[#This Row],[Release_year]]</f>
        <v>34</v>
      </c>
      <c r="K2272" s="2" t="s">
        <v>7</v>
      </c>
      <c r="L2272" s="2" t="str">
        <f>_xlfn.XLOOKUP(Table1[[#This Row],[Rating]],Ratings!A$2:A$15,Ratings!B$2:B$15)</f>
        <v>Adult</v>
      </c>
      <c r="M2272" s="2" t="str">
        <f>_xlfn.XLOOKUP(Table1[[#This Row],[Rating Category]],Recommendation!A$2:A$6,Recommendation!B$2:B$6)</f>
        <v>Restricted</v>
      </c>
      <c r="N2272" s="2">
        <v>61</v>
      </c>
      <c r="O2272" s="2" t="str" cm="1">
        <f t="array" ref="O2272">_xlfn.IFS(Table1[[#This Row],[Duration]]&lt;90,"Short",Table1[[#This Row],[Duration]]&lt;180,"Medium",Table1[[#This Row],[Duration]]&lt;=240,"Long",TRUE,"Seasons")</f>
        <v>Short</v>
      </c>
      <c r="P2272" s="3" t="s">
        <v>683</v>
      </c>
    </row>
    <row r="2273" spans="1:16" ht="14">
      <c r="A2273" s="2" t="s">
        <v>10007</v>
      </c>
      <c r="B2273" s="2" t="s">
        <v>0</v>
      </c>
      <c r="C2273" s="3" t="s">
        <v>10008</v>
      </c>
      <c r="D2273" s="3" t="s">
        <v>10006</v>
      </c>
      <c r="E2273" s="3" t="s">
        <v>10002</v>
      </c>
      <c r="F2273" s="3" t="s">
        <v>28</v>
      </c>
      <c r="G2273" s="7" t="s">
        <v>10003</v>
      </c>
      <c r="H2273" s="4">
        <v>2021</v>
      </c>
      <c r="I2273" s="2">
        <v>1993</v>
      </c>
      <c r="J2273" s="2">
        <f ca="1">YEAR(TODAY())-Table1[[#This Row],[Release_year]]</f>
        <v>33</v>
      </c>
      <c r="K2273" s="2" t="s">
        <v>7</v>
      </c>
      <c r="L2273" s="2" t="str">
        <f>_xlfn.XLOOKUP(Table1[[#This Row],[Rating]],Ratings!A$2:A$15,Ratings!B$2:B$15)</f>
        <v>Adult</v>
      </c>
      <c r="M2273" s="2" t="str">
        <f>_xlfn.XLOOKUP(Table1[[#This Row],[Rating Category]],Recommendation!A$2:A$6,Recommendation!B$2:B$6)</f>
        <v>Restricted</v>
      </c>
      <c r="N2273" s="2">
        <v>56</v>
      </c>
      <c r="O2273" s="2" t="str" cm="1">
        <f t="array" ref="O2273">_xlfn.IFS(Table1[[#This Row],[Duration]]&lt;90,"Short",Table1[[#This Row],[Duration]]&lt;180,"Medium",Table1[[#This Row],[Duration]]&lt;=240,"Long",TRUE,"Seasons")</f>
        <v>Short</v>
      </c>
      <c r="P2273" s="3" t="s">
        <v>683</v>
      </c>
    </row>
    <row r="2274" spans="1:16" ht="14">
      <c r="A2274" s="2" t="s">
        <v>10009</v>
      </c>
      <c r="B2274" s="2" t="s">
        <v>0</v>
      </c>
      <c r="C2274" s="3" t="s">
        <v>10010</v>
      </c>
      <c r="D2274" s="3" t="s">
        <v>10011</v>
      </c>
      <c r="E2274" s="3" t="s">
        <v>10002</v>
      </c>
      <c r="F2274" s="3" t="s">
        <v>1</v>
      </c>
      <c r="G2274" s="7" t="s">
        <v>10003</v>
      </c>
      <c r="H2274" s="4">
        <v>2021</v>
      </c>
      <c r="I2274" s="2">
        <v>1989</v>
      </c>
      <c r="J2274" s="2">
        <f ca="1">YEAR(TODAY())-Table1[[#This Row],[Release_year]]</f>
        <v>37</v>
      </c>
      <c r="K2274" s="2" t="s">
        <v>7</v>
      </c>
      <c r="L2274" s="2" t="str">
        <f>_xlfn.XLOOKUP(Table1[[#This Row],[Rating]],Ratings!A$2:A$15,Ratings!B$2:B$15)</f>
        <v>Adult</v>
      </c>
      <c r="M2274" s="2" t="str">
        <f>_xlfn.XLOOKUP(Table1[[#This Row],[Rating Category]],Recommendation!A$2:A$6,Recommendation!B$2:B$6)</f>
        <v>Restricted</v>
      </c>
      <c r="N2274" s="2">
        <v>81</v>
      </c>
      <c r="O2274" s="2" t="str" cm="1">
        <f t="array" ref="O2274">_xlfn.IFS(Table1[[#This Row],[Duration]]&lt;90,"Short",Table1[[#This Row],[Duration]]&lt;180,"Medium",Table1[[#This Row],[Duration]]&lt;=240,"Long",TRUE,"Seasons")</f>
        <v>Short</v>
      </c>
      <c r="P2274" s="3" t="s">
        <v>683</v>
      </c>
    </row>
    <row r="2275" spans="1:16" ht="14">
      <c r="A2275" s="2" t="s">
        <v>10012</v>
      </c>
      <c r="B2275" s="2" t="s">
        <v>0</v>
      </c>
      <c r="C2275" s="3" t="s">
        <v>10013</v>
      </c>
      <c r="D2275" s="3" t="s">
        <v>10014</v>
      </c>
      <c r="E2275" s="3" t="s">
        <v>10015</v>
      </c>
      <c r="F2275" s="3" t="s">
        <v>1</v>
      </c>
      <c r="G2275" s="7" t="s">
        <v>10003</v>
      </c>
      <c r="H2275" s="4">
        <v>2021</v>
      </c>
      <c r="I2275" s="2">
        <v>1987</v>
      </c>
      <c r="J2275" s="2">
        <f ca="1">YEAR(TODAY())-Table1[[#This Row],[Release_year]]</f>
        <v>39</v>
      </c>
      <c r="K2275" s="2" t="s">
        <v>7</v>
      </c>
      <c r="L2275" s="2" t="str">
        <f>_xlfn.XLOOKUP(Table1[[#This Row],[Rating]],Ratings!A$2:A$15,Ratings!B$2:B$15)</f>
        <v>Adult</v>
      </c>
      <c r="M2275" s="2" t="str">
        <f>_xlfn.XLOOKUP(Table1[[#This Row],[Rating Category]],Recommendation!A$2:A$6,Recommendation!B$2:B$6)</f>
        <v>Restricted</v>
      </c>
      <c r="N2275" s="2">
        <v>50</v>
      </c>
      <c r="O2275" s="2" t="str" cm="1">
        <f t="array" ref="O2275">_xlfn.IFS(Table1[[#This Row],[Duration]]&lt;90,"Short",Table1[[#This Row],[Duration]]&lt;180,"Medium",Table1[[#This Row],[Duration]]&lt;=240,"Long",TRUE,"Seasons")</f>
        <v>Short</v>
      </c>
      <c r="P2275" s="3" t="s">
        <v>683</v>
      </c>
    </row>
    <row r="2276" spans="1:16" ht="28">
      <c r="A2276" s="2" t="s">
        <v>10016</v>
      </c>
      <c r="B2276" s="2" t="s">
        <v>0</v>
      </c>
      <c r="C2276" s="3" t="s">
        <v>10017</v>
      </c>
      <c r="D2276" s="3" t="s">
        <v>10014</v>
      </c>
      <c r="E2276" s="3" t="s">
        <v>10015</v>
      </c>
      <c r="F2276" s="3" t="s">
        <v>1</v>
      </c>
      <c r="G2276" s="7" t="s">
        <v>10003</v>
      </c>
      <c r="H2276" s="4">
        <v>2021</v>
      </c>
      <c r="I2276" s="2">
        <v>1991</v>
      </c>
      <c r="J2276" s="2">
        <f ca="1">YEAR(TODAY())-Table1[[#This Row],[Release_year]]</f>
        <v>35</v>
      </c>
      <c r="K2276" s="2" t="s">
        <v>7</v>
      </c>
      <c r="L2276" s="2" t="str">
        <f>_xlfn.XLOOKUP(Table1[[#This Row],[Rating]],Ratings!A$2:A$15,Ratings!B$2:B$15)</f>
        <v>Adult</v>
      </c>
      <c r="M2276" s="2" t="str">
        <f>_xlfn.XLOOKUP(Table1[[#This Row],[Rating Category]],Recommendation!A$2:A$6,Recommendation!B$2:B$6)</f>
        <v>Restricted</v>
      </c>
      <c r="N2276" s="2">
        <v>49</v>
      </c>
      <c r="O2276" s="2" t="str" cm="1">
        <f t="array" ref="O2276">_xlfn.IFS(Table1[[#This Row],[Duration]]&lt;90,"Short",Table1[[#This Row],[Duration]]&lt;180,"Medium",Table1[[#This Row],[Duration]]&lt;=240,"Long",TRUE,"Seasons")</f>
        <v>Short</v>
      </c>
      <c r="P2276" s="3" t="s">
        <v>683</v>
      </c>
    </row>
    <row r="2277" spans="1:16" ht="14">
      <c r="A2277" s="2" t="s">
        <v>10018</v>
      </c>
      <c r="B2277" s="2" t="s">
        <v>0</v>
      </c>
      <c r="C2277" s="3" t="s">
        <v>10019</v>
      </c>
      <c r="D2277" s="3" t="s">
        <v>10014</v>
      </c>
      <c r="E2277" s="3" t="s">
        <v>10015</v>
      </c>
      <c r="F2277" s="3" t="s">
        <v>1</v>
      </c>
      <c r="G2277" s="7" t="s">
        <v>10003</v>
      </c>
      <c r="H2277" s="4">
        <v>2021</v>
      </c>
      <c r="I2277" s="2">
        <v>1991</v>
      </c>
      <c r="J2277" s="2">
        <f ca="1">YEAR(TODAY())-Table1[[#This Row],[Release_year]]</f>
        <v>35</v>
      </c>
      <c r="K2277" s="2" t="s">
        <v>7</v>
      </c>
      <c r="L2277" s="2" t="str">
        <f>_xlfn.XLOOKUP(Table1[[#This Row],[Rating]],Ratings!A$2:A$15,Ratings!B$2:B$15)</f>
        <v>Adult</v>
      </c>
      <c r="M2277" s="2" t="str">
        <f>_xlfn.XLOOKUP(Table1[[#This Row],[Rating Category]],Recommendation!A$2:A$6,Recommendation!B$2:B$6)</f>
        <v>Restricted</v>
      </c>
      <c r="N2277" s="2">
        <v>71</v>
      </c>
      <c r="O2277" s="2" t="str" cm="1">
        <f t="array" ref="O2277">_xlfn.IFS(Table1[[#This Row],[Duration]]&lt;90,"Short",Table1[[#This Row],[Duration]]&lt;180,"Medium",Table1[[#This Row],[Duration]]&lt;=240,"Long",TRUE,"Seasons")</f>
        <v>Short</v>
      </c>
      <c r="P2277" s="3" t="s">
        <v>683</v>
      </c>
    </row>
    <row r="2278" spans="1:16" ht="84">
      <c r="A2278" s="2" t="s">
        <v>10020</v>
      </c>
      <c r="B2278" s="2" t="s">
        <v>0</v>
      </c>
      <c r="C2278" s="3" t="s">
        <v>10021</v>
      </c>
      <c r="D2278" s="3" t="s">
        <v>10022</v>
      </c>
      <c r="E2278" s="3" t="s">
        <v>10023</v>
      </c>
      <c r="F2278" s="3" t="s">
        <v>139</v>
      </c>
      <c r="G2278" s="7" t="s">
        <v>10003</v>
      </c>
      <c r="H2278" s="4">
        <v>2021</v>
      </c>
      <c r="I2278" s="2">
        <v>2018</v>
      </c>
      <c r="J2278" s="2">
        <f ca="1">YEAR(TODAY())-Table1[[#This Row],[Release_year]]</f>
        <v>8</v>
      </c>
      <c r="K2278" s="2" t="s">
        <v>29</v>
      </c>
      <c r="L2278" s="2" t="str">
        <f>_xlfn.XLOOKUP(Table1[[#This Row],[Rating]],Ratings!A$2:A$15,Ratings!B$2:B$15)</f>
        <v>Teen</v>
      </c>
      <c r="M2278" s="2" t="str">
        <f>_xlfn.XLOOKUP(Table1[[#This Row],[Rating Category]],Recommendation!A$2:A$6,Recommendation!B$2:B$6)</f>
        <v>Guidance</v>
      </c>
      <c r="N2278" s="2">
        <v>100</v>
      </c>
      <c r="O2278" s="2" t="str" cm="1">
        <f t="array" ref="O2278">_xlfn.IFS(Table1[[#This Row],[Duration]]&lt;90,"Short",Table1[[#This Row],[Duration]]&lt;180,"Medium",Table1[[#This Row],[Duration]]&lt;=240,"Long",TRUE,"Seasons")</f>
        <v>Medium</v>
      </c>
      <c r="P2278" s="3" t="s">
        <v>140</v>
      </c>
    </row>
    <row r="2279" spans="1:16" ht="14">
      <c r="A2279" s="2" t="s">
        <v>10024</v>
      </c>
      <c r="B2279" s="2" t="s">
        <v>0</v>
      </c>
      <c r="C2279" s="3" t="s">
        <v>10025</v>
      </c>
      <c r="D2279" s="3" t="s">
        <v>10026</v>
      </c>
      <c r="E2279" s="3" t="s">
        <v>10027</v>
      </c>
      <c r="F2279" s="3" t="s">
        <v>1</v>
      </c>
      <c r="G2279" s="7" t="s">
        <v>10003</v>
      </c>
      <c r="H2279" s="4">
        <v>2021</v>
      </c>
      <c r="I2279" s="2">
        <v>1990</v>
      </c>
      <c r="J2279" s="2">
        <f ca="1">YEAR(TODAY())-Table1[[#This Row],[Release_year]]</f>
        <v>36</v>
      </c>
      <c r="K2279" s="2" t="s">
        <v>7</v>
      </c>
      <c r="L2279" s="2" t="str">
        <f>_xlfn.XLOOKUP(Table1[[#This Row],[Rating]],Ratings!A$2:A$15,Ratings!B$2:B$15)</f>
        <v>Adult</v>
      </c>
      <c r="M2279" s="2" t="str">
        <f>_xlfn.XLOOKUP(Table1[[#This Row],[Rating Category]],Recommendation!A$2:A$6,Recommendation!B$2:B$6)</f>
        <v>Restricted</v>
      </c>
      <c r="N2279" s="2">
        <v>30</v>
      </c>
      <c r="O2279" s="2" t="str" cm="1">
        <f t="array" ref="O2279">_xlfn.IFS(Table1[[#This Row],[Duration]]&lt;90,"Short",Table1[[#This Row],[Duration]]&lt;180,"Medium",Table1[[#This Row],[Duration]]&lt;=240,"Long",TRUE,"Seasons")</f>
        <v>Short</v>
      </c>
      <c r="P2279" s="3" t="s">
        <v>683</v>
      </c>
    </row>
    <row r="2280" spans="1:16" ht="28">
      <c r="A2280" s="2" t="s">
        <v>10028</v>
      </c>
      <c r="B2280" s="2" t="s">
        <v>0</v>
      </c>
      <c r="C2280" s="3" t="s">
        <v>10029</v>
      </c>
      <c r="D2280" s="3" t="s">
        <v>10030</v>
      </c>
      <c r="E2280" s="3" t="s">
        <v>10031</v>
      </c>
      <c r="F2280" s="3" t="s">
        <v>28</v>
      </c>
      <c r="G2280" s="7" t="s">
        <v>10003</v>
      </c>
      <c r="H2280" s="4">
        <v>2021</v>
      </c>
      <c r="I2280" s="2">
        <v>2011</v>
      </c>
      <c r="J2280" s="2">
        <f ca="1">YEAR(TODAY())-Table1[[#This Row],[Release_year]]</f>
        <v>15</v>
      </c>
      <c r="K2280" s="2" t="s">
        <v>7</v>
      </c>
      <c r="L2280" s="2" t="str">
        <f>_xlfn.XLOOKUP(Table1[[#This Row],[Rating]],Ratings!A$2:A$15,Ratings!B$2:B$15)</f>
        <v>Adult</v>
      </c>
      <c r="M2280" s="2" t="str">
        <f>_xlfn.XLOOKUP(Table1[[#This Row],[Rating Category]],Recommendation!A$2:A$6,Recommendation!B$2:B$6)</f>
        <v>Restricted</v>
      </c>
      <c r="N2280" s="2">
        <v>146</v>
      </c>
      <c r="O2280" s="2" t="str" cm="1">
        <f t="array" ref="O2280">_xlfn.IFS(Table1[[#This Row],[Duration]]&lt;90,"Short",Table1[[#This Row],[Duration]]&lt;180,"Medium",Table1[[#This Row],[Duration]]&lt;=240,"Long",TRUE,"Seasons")</f>
        <v>Medium</v>
      </c>
      <c r="P2280" s="3" t="s">
        <v>10032</v>
      </c>
    </row>
    <row r="2281" spans="1:16" ht="28">
      <c r="A2281" s="2" t="s">
        <v>10033</v>
      </c>
      <c r="B2281" s="2" t="s">
        <v>0</v>
      </c>
      <c r="C2281" s="3" t="s">
        <v>10034</v>
      </c>
      <c r="D2281" s="3" t="s">
        <v>10030</v>
      </c>
      <c r="E2281" s="3" t="s">
        <v>10035</v>
      </c>
      <c r="F2281" s="3" t="s">
        <v>28</v>
      </c>
      <c r="G2281" s="7" t="s">
        <v>10003</v>
      </c>
      <c r="H2281" s="4">
        <v>2021</v>
      </c>
      <c r="I2281" s="2">
        <v>2008</v>
      </c>
      <c r="J2281" s="2">
        <f ca="1">YEAR(TODAY())-Table1[[#This Row],[Release_year]]</f>
        <v>18</v>
      </c>
      <c r="K2281" s="2" t="s">
        <v>7</v>
      </c>
      <c r="L2281" s="2" t="str">
        <f>_xlfn.XLOOKUP(Table1[[#This Row],[Rating]],Ratings!A$2:A$15,Ratings!B$2:B$15)</f>
        <v>Adult</v>
      </c>
      <c r="M2281" s="2" t="str">
        <f>_xlfn.XLOOKUP(Table1[[#This Row],[Rating Category]],Recommendation!A$2:A$6,Recommendation!B$2:B$6)</f>
        <v>Restricted</v>
      </c>
      <c r="N2281" s="2">
        <v>127</v>
      </c>
      <c r="O2281" s="2" t="str" cm="1">
        <f t="array" ref="O2281">_xlfn.IFS(Table1[[#This Row],[Duration]]&lt;90,"Short",Table1[[#This Row],[Duration]]&lt;180,"Medium",Table1[[#This Row],[Duration]]&lt;=240,"Long",TRUE,"Seasons")</f>
        <v>Medium</v>
      </c>
      <c r="P2281" s="3" t="s">
        <v>10032</v>
      </c>
    </row>
    <row r="2282" spans="1:16" ht="14">
      <c r="A2282" s="2" t="s">
        <v>10036</v>
      </c>
      <c r="B2282" s="2" t="s">
        <v>0</v>
      </c>
      <c r="C2282" s="3" t="s">
        <v>10037</v>
      </c>
      <c r="D2282" s="3" t="s">
        <v>8757</v>
      </c>
      <c r="E2282" s="3" t="s">
        <v>10038</v>
      </c>
      <c r="F2282" s="3" t="s">
        <v>1</v>
      </c>
      <c r="G2282" s="7" t="s">
        <v>10003</v>
      </c>
      <c r="H2282" s="4">
        <v>2021</v>
      </c>
      <c r="I2282" s="2">
        <v>2012</v>
      </c>
      <c r="J2282" s="2">
        <f ca="1">YEAR(TODAY())-Table1[[#This Row],[Release_year]]</f>
        <v>14</v>
      </c>
      <c r="K2282" s="2" t="s">
        <v>7</v>
      </c>
      <c r="L2282" s="2" t="str">
        <f>_xlfn.XLOOKUP(Table1[[#This Row],[Rating]],Ratings!A$2:A$15,Ratings!B$2:B$15)</f>
        <v>Adult</v>
      </c>
      <c r="M2282" s="2" t="str">
        <f>_xlfn.XLOOKUP(Table1[[#This Row],[Rating Category]],Recommendation!A$2:A$6,Recommendation!B$2:B$6)</f>
        <v>Restricted</v>
      </c>
      <c r="N2282" s="2">
        <v>46</v>
      </c>
      <c r="O2282" s="2" t="str" cm="1">
        <f t="array" ref="O2282">_xlfn.IFS(Table1[[#This Row],[Duration]]&lt;90,"Short",Table1[[#This Row],[Duration]]&lt;180,"Medium",Table1[[#This Row],[Duration]]&lt;=240,"Long",TRUE,"Seasons")</f>
        <v>Short</v>
      </c>
      <c r="P2282" s="3" t="s">
        <v>683</v>
      </c>
    </row>
    <row r="2283" spans="1:16" ht="14">
      <c r="A2283" s="2" t="s">
        <v>10039</v>
      </c>
      <c r="B2283" s="2" t="s">
        <v>0</v>
      </c>
      <c r="C2283" s="3" t="s">
        <v>10040</v>
      </c>
      <c r="D2283" s="3" t="s">
        <v>10041</v>
      </c>
      <c r="E2283" s="3" t="s">
        <v>7248</v>
      </c>
      <c r="F2283" s="3" t="s">
        <v>1</v>
      </c>
      <c r="G2283" s="7" t="s">
        <v>10003</v>
      </c>
      <c r="H2283" s="4">
        <v>2021</v>
      </c>
      <c r="I2283" s="2">
        <v>2011</v>
      </c>
      <c r="J2283" s="2">
        <f ca="1">YEAR(TODAY())-Table1[[#This Row],[Release_year]]</f>
        <v>15</v>
      </c>
      <c r="K2283" s="2" t="s">
        <v>29</v>
      </c>
      <c r="L2283" s="2" t="str">
        <f>_xlfn.XLOOKUP(Table1[[#This Row],[Rating]],Ratings!A$2:A$15,Ratings!B$2:B$15)</f>
        <v>Teen</v>
      </c>
      <c r="M2283" s="2" t="str">
        <f>_xlfn.XLOOKUP(Table1[[#This Row],[Rating Category]],Recommendation!A$2:A$6,Recommendation!B$2:B$6)</f>
        <v>Guidance</v>
      </c>
      <c r="N2283" s="2">
        <v>57</v>
      </c>
      <c r="O2283" s="2" t="str" cm="1">
        <f t="array" ref="O2283">_xlfn.IFS(Table1[[#This Row],[Duration]]&lt;90,"Short",Table1[[#This Row],[Duration]]&lt;180,"Medium",Table1[[#This Row],[Duration]]&lt;=240,"Long",TRUE,"Seasons")</f>
        <v>Short</v>
      </c>
      <c r="P2283" s="3" t="s">
        <v>683</v>
      </c>
    </row>
    <row r="2284" spans="1:16" ht="56">
      <c r="A2284" s="2" t="s">
        <v>10043</v>
      </c>
      <c r="B2284" s="2" t="s">
        <v>0</v>
      </c>
      <c r="C2284" s="3" t="s">
        <v>10044</v>
      </c>
      <c r="D2284" s="3" t="s">
        <v>10045</v>
      </c>
      <c r="E2284" s="3" t="s">
        <v>10046</v>
      </c>
      <c r="F2284" s="3" t="s">
        <v>10047</v>
      </c>
      <c r="G2284" s="7" t="s">
        <v>10048</v>
      </c>
      <c r="H2284" s="4">
        <v>2021</v>
      </c>
      <c r="I2284" s="2">
        <v>2018</v>
      </c>
      <c r="J2284" s="2">
        <f ca="1">YEAR(TODAY())-Table1[[#This Row],[Release_year]]</f>
        <v>8</v>
      </c>
      <c r="K2284" s="2" t="s">
        <v>7</v>
      </c>
      <c r="L2284" s="2" t="str">
        <f>_xlfn.XLOOKUP(Table1[[#This Row],[Rating]],Ratings!A$2:A$15,Ratings!B$2:B$15)</f>
        <v>Adult</v>
      </c>
      <c r="M2284" s="2" t="str">
        <f>_xlfn.XLOOKUP(Table1[[#This Row],[Rating Category]],Recommendation!A$2:A$6,Recommendation!B$2:B$6)</f>
        <v>Restricted</v>
      </c>
      <c r="N2284" s="2">
        <v>122</v>
      </c>
      <c r="O2284" s="2" t="str" cm="1">
        <f t="array" ref="O2284">_xlfn.IFS(Table1[[#This Row],[Duration]]&lt;90,"Short",Table1[[#This Row],[Duration]]&lt;180,"Medium",Table1[[#This Row],[Duration]]&lt;=240,"Long",TRUE,"Seasons")</f>
        <v>Medium</v>
      </c>
      <c r="P2284" s="3" t="s">
        <v>43</v>
      </c>
    </row>
    <row r="2285" spans="1:16" ht="42">
      <c r="A2285" s="2" t="s">
        <v>10049</v>
      </c>
      <c r="B2285" s="2" t="s">
        <v>0</v>
      </c>
      <c r="C2285" s="3" t="s">
        <v>10050</v>
      </c>
      <c r="D2285" s="3" t="s">
        <v>10051</v>
      </c>
      <c r="E2285" s="3" t="s">
        <v>10052</v>
      </c>
      <c r="F2285" s="3" t="s">
        <v>13</v>
      </c>
      <c r="G2285" s="7" t="s">
        <v>10048</v>
      </c>
      <c r="H2285" s="4">
        <v>2021</v>
      </c>
      <c r="I2285" s="2">
        <v>2012</v>
      </c>
      <c r="J2285" s="2">
        <f ca="1">YEAR(TODAY())-Table1[[#This Row],[Release_year]]</f>
        <v>14</v>
      </c>
      <c r="K2285" s="2" t="s">
        <v>7</v>
      </c>
      <c r="L2285" s="2" t="str">
        <f>_xlfn.XLOOKUP(Table1[[#This Row],[Rating]],Ratings!A$2:A$15,Ratings!B$2:B$15)</f>
        <v>Adult</v>
      </c>
      <c r="M2285" s="2" t="str">
        <f>_xlfn.XLOOKUP(Table1[[#This Row],[Rating Category]],Recommendation!A$2:A$6,Recommendation!B$2:B$6)</f>
        <v>Restricted</v>
      </c>
      <c r="N2285" s="2">
        <v>109</v>
      </c>
      <c r="O2285" s="2" t="str" cm="1">
        <f t="array" ref="O2285">_xlfn.IFS(Table1[[#This Row],[Duration]]&lt;90,"Short",Table1[[#This Row],[Duration]]&lt;180,"Medium",Table1[[#This Row],[Duration]]&lt;=240,"Long",TRUE,"Seasons")</f>
        <v>Medium</v>
      </c>
      <c r="P2285" s="3" t="s">
        <v>203</v>
      </c>
    </row>
    <row r="2286" spans="1:16" ht="42">
      <c r="A2286" s="2" t="s">
        <v>10053</v>
      </c>
      <c r="B2286" s="2" t="s">
        <v>0</v>
      </c>
      <c r="C2286" s="3" t="s">
        <v>10054</v>
      </c>
      <c r="D2286" s="3" t="s">
        <v>10055</v>
      </c>
      <c r="E2286" s="3" t="s">
        <v>10056</v>
      </c>
      <c r="F2286" s="3" t="s">
        <v>248</v>
      </c>
      <c r="G2286" s="7" t="s">
        <v>10048</v>
      </c>
      <c r="H2286" s="4">
        <v>2021</v>
      </c>
      <c r="I2286" s="2">
        <v>2018</v>
      </c>
      <c r="J2286" s="2">
        <f ca="1">YEAR(TODAY())-Table1[[#This Row],[Release_year]]</f>
        <v>8</v>
      </c>
      <c r="K2286" s="2" t="s">
        <v>7</v>
      </c>
      <c r="L2286" s="2" t="str">
        <f>_xlfn.XLOOKUP(Table1[[#This Row],[Rating]],Ratings!A$2:A$15,Ratings!B$2:B$15)</f>
        <v>Adult</v>
      </c>
      <c r="M2286" s="2" t="str">
        <f>_xlfn.XLOOKUP(Table1[[#This Row],[Rating Category]],Recommendation!A$2:A$6,Recommendation!B$2:B$6)</f>
        <v>Restricted</v>
      </c>
      <c r="N2286" s="2">
        <v>96</v>
      </c>
      <c r="O2286" s="2" t="str" cm="1">
        <f t="array" ref="O2286">_xlfn.IFS(Table1[[#This Row],[Duration]]&lt;90,"Short",Table1[[#This Row],[Duration]]&lt;180,"Medium",Table1[[#This Row],[Duration]]&lt;=240,"Long",TRUE,"Seasons")</f>
        <v>Medium</v>
      </c>
      <c r="P2286" s="3" t="s">
        <v>89</v>
      </c>
    </row>
    <row r="2287" spans="1:16" ht="98">
      <c r="A2287" s="2" t="s">
        <v>10057</v>
      </c>
      <c r="B2287" s="2" t="s">
        <v>4</v>
      </c>
      <c r="C2287" s="3" t="s">
        <v>10058</v>
      </c>
      <c r="D2287" s="3" t="s">
        <v>10059</v>
      </c>
      <c r="E2287" s="3" t="s">
        <v>10060</v>
      </c>
      <c r="F2287" s="3" t="s">
        <v>10061</v>
      </c>
      <c r="G2287" s="7" t="s">
        <v>10062</v>
      </c>
      <c r="H2287" s="4">
        <v>2021</v>
      </c>
      <c r="I2287" s="2">
        <v>2018</v>
      </c>
      <c r="J2287" s="2">
        <f ca="1">YEAR(TODAY())-Table1[[#This Row],[Release_year]]</f>
        <v>8</v>
      </c>
      <c r="K2287" s="2" t="s">
        <v>45</v>
      </c>
      <c r="L2287" s="2" t="str">
        <f>_xlfn.XLOOKUP(Table1[[#This Row],[Rating]],Ratings!A$2:A$15,Ratings!B$2:B$15)</f>
        <v>Family</v>
      </c>
      <c r="M2287" s="2" t="str">
        <f>_xlfn.XLOOKUP(Table1[[#This Row],[Rating Category]],Recommendation!A$2:A$6,Recommendation!B$2:B$6)</f>
        <v>Guidance</v>
      </c>
      <c r="N2287" s="2" t="s">
        <v>11</v>
      </c>
      <c r="O2287" s="2" t="str" cm="1">
        <f t="array" ref="O2287">_xlfn.IFS(Table1[[#This Row],[Duration]]&lt;90,"Short",Table1[[#This Row],[Duration]]&lt;180,"Medium",Table1[[#This Row],[Duration]]&lt;=240,"Long",TRUE,"Seasons")</f>
        <v>Seasons</v>
      </c>
      <c r="P2287" s="3" t="s">
        <v>6409</v>
      </c>
    </row>
    <row r="2288" spans="1:16" ht="42">
      <c r="A2288" s="2" t="s">
        <v>10066</v>
      </c>
      <c r="B2288" s="2" t="s">
        <v>0</v>
      </c>
      <c r="C2288" s="3" t="s">
        <v>10067</v>
      </c>
      <c r="D2288" s="3" t="s">
        <v>10068</v>
      </c>
      <c r="E2288" s="3" t="s">
        <v>10069</v>
      </c>
      <c r="F2288" s="3" t="s">
        <v>1140</v>
      </c>
      <c r="G2288" s="7" t="s">
        <v>10065</v>
      </c>
      <c r="H2288" s="4">
        <v>2021</v>
      </c>
      <c r="I2288" s="2">
        <v>2018</v>
      </c>
      <c r="J2288" s="2">
        <f ca="1">YEAR(TODAY())-Table1[[#This Row],[Release_year]]</f>
        <v>8</v>
      </c>
      <c r="K2288" s="2" t="s">
        <v>7</v>
      </c>
      <c r="L2288" s="2" t="str">
        <f>_xlfn.XLOOKUP(Table1[[#This Row],[Rating]],Ratings!A$2:A$15,Ratings!B$2:B$15)</f>
        <v>Adult</v>
      </c>
      <c r="M2288" s="2" t="str">
        <f>_xlfn.XLOOKUP(Table1[[#This Row],[Rating Category]],Recommendation!A$2:A$6,Recommendation!B$2:B$6)</f>
        <v>Restricted</v>
      </c>
      <c r="N2288" s="2">
        <v>105</v>
      </c>
      <c r="O2288" s="2" t="str" cm="1">
        <f t="array" ref="O2288">_xlfn.IFS(Table1[[#This Row],[Duration]]&lt;90,"Short",Table1[[#This Row],[Duration]]&lt;180,"Medium",Table1[[#This Row],[Duration]]&lt;=240,"Long",TRUE,"Seasons")</f>
        <v>Medium</v>
      </c>
      <c r="P2288" s="3" t="s">
        <v>192</v>
      </c>
    </row>
    <row r="2289" spans="1:16" ht="42">
      <c r="A2289" s="2" t="s">
        <v>10070</v>
      </c>
      <c r="B2289" s="2" t="s">
        <v>0</v>
      </c>
      <c r="C2289" s="3" t="s">
        <v>10071</v>
      </c>
      <c r="D2289" s="3" t="s">
        <v>10072</v>
      </c>
      <c r="E2289" s="3" t="s">
        <v>10073</v>
      </c>
      <c r="F2289" s="3" t="s">
        <v>1</v>
      </c>
      <c r="G2289" s="7" t="s">
        <v>10065</v>
      </c>
      <c r="H2289" s="4">
        <v>2021</v>
      </c>
      <c r="I2289" s="2">
        <v>2018</v>
      </c>
      <c r="J2289" s="2">
        <f ca="1">YEAR(TODAY())-Table1[[#This Row],[Release_year]]</f>
        <v>8</v>
      </c>
      <c r="K2289" s="2" t="s">
        <v>124</v>
      </c>
      <c r="L2289" s="2" t="str">
        <f>_xlfn.XLOOKUP(Table1[[#This Row],[Rating]],Ratings!A$2:A$15,Ratings!B$2:B$15)</f>
        <v>Adult</v>
      </c>
      <c r="M2289" s="2" t="str">
        <f>_xlfn.XLOOKUP(Table1[[#This Row],[Rating Category]],Recommendation!A$2:A$6,Recommendation!B$2:B$6)</f>
        <v>Restricted</v>
      </c>
      <c r="N2289" s="2">
        <v>124</v>
      </c>
      <c r="O2289" s="2" t="str" cm="1">
        <f t="array" ref="O2289">_xlfn.IFS(Table1[[#This Row],[Duration]]&lt;90,"Short",Table1[[#This Row],[Duration]]&lt;180,"Medium",Table1[[#This Row],[Duration]]&lt;=240,"Long",TRUE,"Seasons")</f>
        <v>Medium</v>
      </c>
      <c r="P2289" s="3" t="s">
        <v>8417</v>
      </c>
    </row>
    <row r="2290" spans="1:16" ht="42">
      <c r="A2290" s="2" t="s">
        <v>10074</v>
      </c>
      <c r="B2290" s="2" t="s">
        <v>0</v>
      </c>
      <c r="C2290" s="5" t="s">
        <v>10075</v>
      </c>
      <c r="D2290" s="3" t="s">
        <v>10076</v>
      </c>
      <c r="E2290" s="3" t="s">
        <v>10077</v>
      </c>
      <c r="F2290" s="3" t="s">
        <v>3709</v>
      </c>
      <c r="G2290" s="7" t="s">
        <v>10078</v>
      </c>
      <c r="H2290" s="4">
        <v>2021</v>
      </c>
      <c r="I2290" s="2">
        <v>2011</v>
      </c>
      <c r="J2290" s="2">
        <f ca="1">YEAR(TODAY())-Table1[[#This Row],[Release_year]]</f>
        <v>15</v>
      </c>
      <c r="K2290" s="2" t="s">
        <v>124</v>
      </c>
      <c r="L2290" s="2" t="str">
        <f>_xlfn.XLOOKUP(Table1[[#This Row],[Rating]],Ratings!A$2:A$15,Ratings!B$2:B$15)</f>
        <v>Adult</v>
      </c>
      <c r="M2290" s="2" t="str">
        <f>_xlfn.XLOOKUP(Table1[[#This Row],[Rating Category]],Recommendation!A$2:A$6,Recommendation!B$2:B$6)</f>
        <v>Restricted</v>
      </c>
      <c r="N2290" s="2">
        <v>78</v>
      </c>
      <c r="O2290" s="2" t="str" cm="1">
        <f t="array" ref="O2290">_xlfn.IFS(Table1[[#This Row],[Duration]]&lt;90,"Short",Table1[[#This Row],[Duration]]&lt;180,"Medium",Table1[[#This Row],[Duration]]&lt;=240,"Long",TRUE,"Seasons")</f>
        <v>Short</v>
      </c>
      <c r="P2290" s="3" t="s">
        <v>583</v>
      </c>
    </row>
    <row r="2291" spans="1:16" ht="42">
      <c r="A2291" s="2" t="s">
        <v>10079</v>
      </c>
      <c r="B2291" s="2" t="s">
        <v>0</v>
      </c>
      <c r="C2291" s="3" t="s">
        <v>10080</v>
      </c>
      <c r="D2291" s="3" t="s">
        <v>10081</v>
      </c>
      <c r="E2291" s="3" t="s">
        <v>10082</v>
      </c>
      <c r="F2291" s="3" t="s">
        <v>139</v>
      </c>
      <c r="G2291" s="7" t="s">
        <v>10078</v>
      </c>
      <c r="H2291" s="4">
        <v>2021</v>
      </c>
      <c r="I2291" s="2">
        <v>2018</v>
      </c>
      <c r="J2291" s="2">
        <f ca="1">YEAR(TODAY())-Table1[[#This Row],[Release_year]]</f>
        <v>8</v>
      </c>
      <c r="K2291" s="2" t="s">
        <v>45</v>
      </c>
      <c r="L2291" s="2" t="str">
        <f>_xlfn.XLOOKUP(Table1[[#This Row],[Rating]],Ratings!A$2:A$15,Ratings!B$2:B$15)</f>
        <v>Family</v>
      </c>
      <c r="M2291" s="2" t="str">
        <f>_xlfn.XLOOKUP(Table1[[#This Row],[Rating Category]],Recommendation!A$2:A$6,Recommendation!B$2:B$6)</f>
        <v>Guidance</v>
      </c>
      <c r="N2291" s="2">
        <v>22</v>
      </c>
      <c r="O2291" s="2" t="str" cm="1">
        <f t="array" ref="O2291">_xlfn.IFS(Table1[[#This Row],[Duration]]&lt;90,"Short",Table1[[#This Row],[Duration]]&lt;180,"Medium",Table1[[#This Row],[Duration]]&lt;=240,"Long",TRUE,"Seasons")</f>
        <v>Short</v>
      </c>
      <c r="P2291" s="3" t="s">
        <v>779</v>
      </c>
    </row>
    <row r="2292" spans="1:16" ht="56">
      <c r="A2292" s="2" t="s">
        <v>10083</v>
      </c>
      <c r="B2292" s="2" t="s">
        <v>0</v>
      </c>
      <c r="C2292" s="3" t="s">
        <v>10084</v>
      </c>
      <c r="D2292" s="3" t="s">
        <v>10085</v>
      </c>
      <c r="E2292" s="3" t="s">
        <v>10086</v>
      </c>
      <c r="F2292" s="3" t="s">
        <v>3709</v>
      </c>
      <c r="G2292" s="7" t="s">
        <v>10078</v>
      </c>
      <c r="H2292" s="4">
        <v>2021</v>
      </c>
      <c r="I2292" s="2">
        <v>2012</v>
      </c>
      <c r="J2292" s="2">
        <f ca="1">YEAR(TODAY())-Table1[[#This Row],[Release_year]]</f>
        <v>14</v>
      </c>
      <c r="K2292" s="2" t="s">
        <v>7</v>
      </c>
      <c r="L2292" s="2" t="str">
        <f>_xlfn.XLOOKUP(Table1[[#This Row],[Rating]],Ratings!A$2:A$15,Ratings!B$2:B$15)</f>
        <v>Adult</v>
      </c>
      <c r="M2292" s="2" t="str">
        <f>_xlfn.XLOOKUP(Table1[[#This Row],[Rating Category]],Recommendation!A$2:A$6,Recommendation!B$2:B$6)</f>
        <v>Restricted</v>
      </c>
      <c r="N2292" s="2">
        <v>95</v>
      </c>
      <c r="O2292" s="2" t="str" cm="1">
        <f t="array" ref="O2292">_xlfn.IFS(Table1[[#This Row],[Duration]]&lt;90,"Short",Table1[[#This Row],[Duration]]&lt;180,"Medium",Table1[[#This Row],[Duration]]&lt;=240,"Long",TRUE,"Seasons")</f>
        <v>Medium</v>
      </c>
      <c r="P2292" s="3" t="s">
        <v>384</v>
      </c>
    </row>
    <row r="2293" spans="1:16" ht="28">
      <c r="A2293" s="2" t="s">
        <v>10087</v>
      </c>
      <c r="B2293" s="2" t="s">
        <v>0</v>
      </c>
      <c r="C2293" s="3" t="s">
        <v>10088</v>
      </c>
      <c r="D2293" s="3" t="s">
        <v>10089</v>
      </c>
      <c r="E2293" s="3" t="s">
        <v>10090</v>
      </c>
      <c r="F2293" s="3" t="s">
        <v>3709</v>
      </c>
      <c r="G2293" s="7" t="s">
        <v>10078</v>
      </c>
      <c r="H2293" s="4">
        <v>2021</v>
      </c>
      <c r="I2293" s="2">
        <v>2015</v>
      </c>
      <c r="J2293" s="2">
        <f ca="1">YEAR(TODAY())-Table1[[#This Row],[Release_year]]</f>
        <v>11</v>
      </c>
      <c r="K2293" s="2" t="s">
        <v>7</v>
      </c>
      <c r="L2293" s="2" t="str">
        <f>_xlfn.XLOOKUP(Table1[[#This Row],[Rating]],Ratings!A$2:A$15,Ratings!B$2:B$15)</f>
        <v>Adult</v>
      </c>
      <c r="M2293" s="2" t="str">
        <f>_xlfn.XLOOKUP(Table1[[#This Row],[Rating Category]],Recommendation!A$2:A$6,Recommendation!B$2:B$6)</f>
        <v>Restricted</v>
      </c>
      <c r="N2293" s="2">
        <v>82</v>
      </c>
      <c r="O2293" s="2" t="str" cm="1">
        <f t="array" ref="O2293">_xlfn.IFS(Table1[[#This Row],[Duration]]&lt;90,"Short",Table1[[#This Row],[Duration]]&lt;180,"Medium",Table1[[#This Row],[Duration]]&lt;=240,"Long",TRUE,"Seasons")</f>
        <v>Short</v>
      </c>
      <c r="P2293" s="3" t="s">
        <v>206</v>
      </c>
    </row>
    <row r="2294" spans="1:16" ht="42">
      <c r="A2294" s="2" t="s">
        <v>10091</v>
      </c>
      <c r="B2294" s="2" t="s">
        <v>0</v>
      </c>
      <c r="C2294" s="3" t="s">
        <v>10092</v>
      </c>
      <c r="D2294" s="3" t="s">
        <v>10093</v>
      </c>
      <c r="E2294" s="3" t="s">
        <v>10094</v>
      </c>
      <c r="F2294" s="3" t="s">
        <v>3709</v>
      </c>
      <c r="G2294" s="7" t="s">
        <v>10078</v>
      </c>
      <c r="H2294" s="4">
        <v>2021</v>
      </c>
      <c r="I2294" s="2">
        <v>2014</v>
      </c>
      <c r="J2294" s="2">
        <f ca="1">YEAR(TODAY())-Table1[[#This Row],[Release_year]]</f>
        <v>12</v>
      </c>
      <c r="K2294" s="2" t="s">
        <v>7</v>
      </c>
      <c r="L2294" s="2" t="str">
        <f>_xlfn.XLOOKUP(Table1[[#This Row],[Rating]],Ratings!A$2:A$15,Ratings!B$2:B$15)</f>
        <v>Adult</v>
      </c>
      <c r="M2294" s="2" t="str">
        <f>_xlfn.XLOOKUP(Table1[[#This Row],[Rating Category]],Recommendation!A$2:A$6,Recommendation!B$2:B$6)</f>
        <v>Restricted</v>
      </c>
      <c r="N2294" s="2">
        <v>89</v>
      </c>
      <c r="O2294" s="2" t="str" cm="1">
        <f t="array" ref="O2294">_xlfn.IFS(Table1[[#This Row],[Duration]]&lt;90,"Short",Table1[[#This Row],[Duration]]&lt;180,"Medium",Table1[[#This Row],[Duration]]&lt;=240,"Long",TRUE,"Seasons")</f>
        <v>Short</v>
      </c>
      <c r="P2294" s="3" t="s">
        <v>89</v>
      </c>
    </row>
    <row r="2295" spans="1:16" ht="70">
      <c r="A2295" s="2" t="s">
        <v>10095</v>
      </c>
      <c r="B2295" s="2" t="s">
        <v>0</v>
      </c>
      <c r="C2295" s="3" t="s">
        <v>10096</v>
      </c>
      <c r="D2295" s="3" t="s">
        <v>10097</v>
      </c>
      <c r="E2295" s="3" t="s">
        <v>10098</v>
      </c>
      <c r="F2295" s="3" t="s">
        <v>13</v>
      </c>
      <c r="G2295" s="7" t="s">
        <v>10099</v>
      </c>
      <c r="H2295" s="4">
        <v>2021</v>
      </c>
      <c r="I2295" s="2">
        <v>2018</v>
      </c>
      <c r="J2295" s="2">
        <f ca="1">YEAR(TODAY())-Table1[[#This Row],[Release_year]]</f>
        <v>8</v>
      </c>
      <c r="K2295" s="2" t="s">
        <v>7</v>
      </c>
      <c r="L2295" s="2" t="str">
        <f>_xlfn.XLOOKUP(Table1[[#This Row],[Rating]],Ratings!A$2:A$15,Ratings!B$2:B$15)</f>
        <v>Adult</v>
      </c>
      <c r="M2295" s="2" t="str">
        <f>_xlfn.XLOOKUP(Table1[[#This Row],[Rating Category]],Recommendation!A$2:A$6,Recommendation!B$2:B$6)</f>
        <v>Restricted</v>
      </c>
      <c r="N2295" s="2">
        <v>90</v>
      </c>
      <c r="O2295" s="2" t="str" cm="1">
        <f t="array" ref="O2295">_xlfn.IFS(Table1[[#This Row],[Duration]]&lt;90,"Short",Table1[[#This Row],[Duration]]&lt;180,"Medium",Table1[[#This Row],[Duration]]&lt;=240,"Long",TRUE,"Seasons")</f>
        <v>Medium</v>
      </c>
      <c r="P2295" s="3" t="s">
        <v>23</v>
      </c>
    </row>
    <row r="2296" spans="1:16" ht="42">
      <c r="A2296" s="2" t="s">
        <v>10100</v>
      </c>
      <c r="B2296" s="2" t="s">
        <v>4</v>
      </c>
      <c r="C2296" s="3" t="s">
        <v>10101</v>
      </c>
      <c r="D2296" s="3" t="s">
        <v>10102</v>
      </c>
      <c r="E2296" s="3" t="s">
        <v>10103</v>
      </c>
      <c r="F2296" s="3" t="s">
        <v>1</v>
      </c>
      <c r="G2296" s="7" t="s">
        <v>10104</v>
      </c>
      <c r="H2296" s="4">
        <v>2021</v>
      </c>
      <c r="I2296" s="2">
        <v>2018</v>
      </c>
      <c r="J2296" s="2">
        <f ca="1">YEAR(TODAY())-Table1[[#This Row],[Release_year]]</f>
        <v>8</v>
      </c>
      <c r="K2296" s="2" t="s">
        <v>7</v>
      </c>
      <c r="L2296" s="2" t="str">
        <f>_xlfn.XLOOKUP(Table1[[#This Row],[Rating]],Ratings!A$2:A$15,Ratings!B$2:B$15)</f>
        <v>Adult</v>
      </c>
      <c r="M2296" s="2" t="str">
        <f>_xlfn.XLOOKUP(Table1[[#This Row],[Rating Category]],Recommendation!A$2:A$6,Recommendation!B$2:B$6)</f>
        <v>Restricted</v>
      </c>
      <c r="N2296" s="2" t="s">
        <v>11</v>
      </c>
      <c r="O2296" s="2" t="str" cm="1">
        <f t="array" ref="O2296">_xlfn.IFS(Table1[[#This Row],[Duration]]&lt;90,"Short",Table1[[#This Row],[Duration]]&lt;180,"Medium",Table1[[#This Row],[Duration]]&lt;=240,"Long",TRUE,"Seasons")</f>
        <v>Seasons</v>
      </c>
      <c r="P2296" s="3" t="s">
        <v>965</v>
      </c>
    </row>
    <row r="2297" spans="1:16" ht="70">
      <c r="A2297" s="2" t="s">
        <v>10105</v>
      </c>
      <c r="B2297" s="2" t="s">
        <v>0</v>
      </c>
      <c r="C2297" s="3" t="s">
        <v>10106</v>
      </c>
      <c r="D2297" s="3" t="s">
        <v>10107</v>
      </c>
      <c r="E2297" s="3" t="s">
        <v>10108</v>
      </c>
      <c r="F2297" s="3" t="s">
        <v>13</v>
      </c>
      <c r="G2297" s="7" t="s">
        <v>10109</v>
      </c>
      <c r="H2297" s="4">
        <v>2021</v>
      </c>
      <c r="I2297" s="2">
        <v>2018</v>
      </c>
      <c r="J2297" s="2">
        <f ca="1">YEAR(TODAY())-Table1[[#This Row],[Release_year]]</f>
        <v>8</v>
      </c>
      <c r="K2297" s="2" t="s">
        <v>7</v>
      </c>
      <c r="L2297" s="2" t="str">
        <f>_xlfn.XLOOKUP(Table1[[#This Row],[Rating]],Ratings!A$2:A$15,Ratings!B$2:B$15)</f>
        <v>Adult</v>
      </c>
      <c r="M2297" s="2" t="str">
        <f>_xlfn.XLOOKUP(Table1[[#This Row],[Rating Category]],Recommendation!A$2:A$6,Recommendation!B$2:B$6)</f>
        <v>Restricted</v>
      </c>
      <c r="N2297" s="2">
        <v>85</v>
      </c>
      <c r="O2297" s="2" t="str" cm="1">
        <f t="array" ref="O2297">_xlfn.IFS(Table1[[#This Row],[Duration]]&lt;90,"Short",Table1[[#This Row],[Duration]]&lt;180,"Medium",Table1[[#This Row],[Duration]]&lt;=240,"Long",TRUE,"Seasons")</f>
        <v>Short</v>
      </c>
      <c r="P2297" s="3" t="s">
        <v>23</v>
      </c>
    </row>
    <row r="2298" spans="1:16" ht="28">
      <c r="A2298" s="2" t="s">
        <v>10110</v>
      </c>
      <c r="B2298" s="2" t="s">
        <v>0</v>
      </c>
      <c r="C2298" s="3" t="s">
        <v>10111</v>
      </c>
      <c r="D2298" s="3" t="s">
        <v>7539</v>
      </c>
      <c r="E2298" s="3" t="s">
        <v>9068</v>
      </c>
      <c r="F2298" s="3" t="s">
        <v>1</v>
      </c>
      <c r="G2298" s="7" t="s">
        <v>10109</v>
      </c>
      <c r="H2298" s="4">
        <v>2021</v>
      </c>
      <c r="I2298" s="2">
        <v>2018</v>
      </c>
      <c r="J2298" s="2">
        <f ca="1">YEAR(TODAY())-Table1[[#This Row],[Release_year]]</f>
        <v>8</v>
      </c>
      <c r="K2298" s="2" t="s">
        <v>181</v>
      </c>
      <c r="L2298" s="2" t="str">
        <f>_xlfn.XLOOKUP(Table1[[#This Row],[Rating]],Ratings!A$2:A$15,Ratings!B$2:B$15)</f>
        <v>Family</v>
      </c>
      <c r="M2298" s="2" t="str">
        <f>_xlfn.XLOOKUP(Table1[[#This Row],[Rating Category]],Recommendation!A$2:A$6,Recommendation!B$2:B$6)</f>
        <v>Guidance</v>
      </c>
      <c r="N2298" s="2">
        <v>29</v>
      </c>
      <c r="O2298" s="2" t="str" cm="1">
        <f t="array" ref="O2298">_xlfn.IFS(Table1[[#This Row],[Duration]]&lt;90,"Short",Table1[[#This Row],[Duration]]&lt;180,"Medium",Table1[[#This Row],[Duration]]&lt;=240,"Long",TRUE,"Seasons")</f>
        <v>Short</v>
      </c>
      <c r="P2298" s="3" t="s">
        <v>46</v>
      </c>
    </row>
    <row r="2299" spans="1:16" ht="42">
      <c r="A2299" s="2" t="s">
        <v>10112</v>
      </c>
      <c r="B2299" s="2" t="s">
        <v>0</v>
      </c>
      <c r="C2299" s="3" t="s">
        <v>10113</v>
      </c>
      <c r="D2299" s="3" t="s">
        <v>10114</v>
      </c>
      <c r="E2299" s="3" t="s">
        <v>10115</v>
      </c>
      <c r="F2299" s="3" t="s">
        <v>13</v>
      </c>
      <c r="G2299" s="7" t="s">
        <v>10116</v>
      </c>
      <c r="H2299" s="4">
        <v>2021</v>
      </c>
      <c r="I2299" s="2">
        <v>2018</v>
      </c>
      <c r="J2299" s="2">
        <f ca="1">YEAR(TODAY())-Table1[[#This Row],[Release_year]]</f>
        <v>8</v>
      </c>
      <c r="K2299" s="2" t="s">
        <v>29</v>
      </c>
      <c r="L2299" s="2" t="str">
        <f>_xlfn.XLOOKUP(Table1[[#This Row],[Rating]],Ratings!A$2:A$15,Ratings!B$2:B$15)</f>
        <v>Teen</v>
      </c>
      <c r="M2299" s="2" t="str">
        <f>_xlfn.XLOOKUP(Table1[[#This Row],[Rating Category]],Recommendation!A$2:A$6,Recommendation!B$2:B$6)</f>
        <v>Guidance</v>
      </c>
      <c r="N2299" s="2">
        <v>137</v>
      </c>
      <c r="O2299" s="2" t="str" cm="1">
        <f t="array" ref="O2299">_xlfn.IFS(Table1[[#This Row],[Duration]]&lt;90,"Short",Table1[[#This Row],[Duration]]&lt;180,"Medium",Table1[[#This Row],[Duration]]&lt;=240,"Long",TRUE,"Seasons")</f>
        <v>Medium</v>
      </c>
      <c r="P2299" s="3" t="s">
        <v>192</v>
      </c>
    </row>
    <row r="2300" spans="1:16" ht="42">
      <c r="A2300" s="2" t="s">
        <v>10117</v>
      </c>
      <c r="B2300" s="2" t="s">
        <v>0</v>
      </c>
      <c r="C2300" s="3" t="s">
        <v>10118</v>
      </c>
      <c r="D2300" s="3" t="s">
        <v>10119</v>
      </c>
      <c r="E2300" s="3" t="s">
        <v>10120</v>
      </c>
      <c r="F2300" s="3" t="s">
        <v>1</v>
      </c>
      <c r="G2300" s="7" t="s">
        <v>10116</v>
      </c>
      <c r="H2300" s="4">
        <v>2021</v>
      </c>
      <c r="I2300" s="2">
        <v>2014</v>
      </c>
      <c r="J2300" s="2">
        <f ca="1">YEAR(TODAY())-Table1[[#This Row],[Release_year]]</f>
        <v>12</v>
      </c>
      <c r="K2300" s="2" t="s">
        <v>45</v>
      </c>
      <c r="L2300" s="2" t="str">
        <f>_xlfn.XLOOKUP(Table1[[#This Row],[Rating]],Ratings!A$2:A$15,Ratings!B$2:B$15)</f>
        <v>Family</v>
      </c>
      <c r="M2300" s="2" t="str">
        <f>_xlfn.XLOOKUP(Table1[[#This Row],[Rating Category]],Recommendation!A$2:A$6,Recommendation!B$2:B$6)</f>
        <v>Guidance</v>
      </c>
      <c r="N2300" s="2">
        <v>27</v>
      </c>
      <c r="O2300" s="2" t="str" cm="1">
        <f t="array" ref="O2300">_xlfn.IFS(Table1[[#This Row],[Duration]]&lt;90,"Short",Table1[[#This Row],[Duration]]&lt;180,"Medium",Table1[[#This Row],[Duration]]&lt;=240,"Long",TRUE,"Seasons")</f>
        <v>Short</v>
      </c>
      <c r="P2300" s="3" t="s">
        <v>46</v>
      </c>
    </row>
    <row r="2301" spans="1:16" ht="56">
      <c r="A2301" s="2" t="s">
        <v>10121</v>
      </c>
      <c r="B2301" s="2" t="s">
        <v>0</v>
      </c>
      <c r="C2301" s="3" t="s">
        <v>10122</v>
      </c>
      <c r="D2301" s="3" t="s">
        <v>10123</v>
      </c>
      <c r="E2301" s="3" t="s">
        <v>10124</v>
      </c>
      <c r="F2301" s="3" t="s">
        <v>1</v>
      </c>
      <c r="G2301" s="7" t="s">
        <v>10116</v>
      </c>
      <c r="H2301" s="4">
        <v>2021</v>
      </c>
      <c r="I2301" s="2">
        <v>2014</v>
      </c>
      <c r="J2301" s="2">
        <f ca="1">YEAR(TODAY())-Table1[[#This Row],[Release_year]]</f>
        <v>12</v>
      </c>
      <c r="K2301" s="2" t="s">
        <v>124</v>
      </c>
      <c r="L2301" s="2" t="str">
        <f>_xlfn.XLOOKUP(Table1[[#This Row],[Rating]],Ratings!A$2:A$15,Ratings!B$2:B$15)</f>
        <v>Adult</v>
      </c>
      <c r="M2301" s="2" t="str">
        <f>_xlfn.XLOOKUP(Table1[[#This Row],[Rating Category]],Recommendation!A$2:A$6,Recommendation!B$2:B$6)</f>
        <v>Restricted</v>
      </c>
      <c r="N2301" s="2">
        <v>112</v>
      </c>
      <c r="O2301" s="2" t="str" cm="1">
        <f t="array" ref="O2301">_xlfn.IFS(Table1[[#This Row],[Duration]]&lt;90,"Short",Table1[[#This Row],[Duration]]&lt;180,"Medium",Table1[[#This Row],[Duration]]&lt;=240,"Long",TRUE,"Seasons")</f>
        <v>Medium</v>
      </c>
      <c r="P2301" s="3" t="s">
        <v>131</v>
      </c>
    </row>
    <row r="2302" spans="1:16" ht="42">
      <c r="A2302" s="2" t="s">
        <v>10125</v>
      </c>
      <c r="B2302" s="2" t="s">
        <v>0</v>
      </c>
      <c r="C2302" s="3" t="s">
        <v>10126</v>
      </c>
      <c r="D2302" s="3" t="s">
        <v>10127</v>
      </c>
      <c r="E2302" s="3" t="s">
        <v>10128</v>
      </c>
      <c r="F2302" s="3" t="s">
        <v>10129</v>
      </c>
      <c r="G2302" s="7" t="s">
        <v>10116</v>
      </c>
      <c r="H2302" s="4">
        <v>2021</v>
      </c>
      <c r="I2302" s="2">
        <v>2014</v>
      </c>
      <c r="J2302" s="2">
        <f ca="1">YEAR(TODAY())-Table1[[#This Row],[Release_year]]</f>
        <v>12</v>
      </c>
      <c r="K2302" s="2" t="s">
        <v>124</v>
      </c>
      <c r="L2302" s="2" t="str">
        <f>_xlfn.XLOOKUP(Table1[[#This Row],[Rating]],Ratings!A$2:A$15,Ratings!B$2:B$15)</f>
        <v>Adult</v>
      </c>
      <c r="M2302" s="2" t="str">
        <f>_xlfn.XLOOKUP(Table1[[#This Row],[Rating Category]],Recommendation!A$2:A$6,Recommendation!B$2:B$6)</f>
        <v>Restricted</v>
      </c>
      <c r="N2302" s="2">
        <v>112</v>
      </c>
      <c r="O2302" s="2" t="str" cm="1">
        <f t="array" ref="O2302">_xlfn.IFS(Table1[[#This Row],[Duration]]&lt;90,"Short",Table1[[#This Row],[Duration]]&lt;180,"Medium",Table1[[#This Row],[Duration]]&lt;=240,"Long",TRUE,"Seasons")</f>
        <v>Medium</v>
      </c>
      <c r="P2302" s="3" t="s">
        <v>36</v>
      </c>
    </row>
    <row r="2303" spans="1:16" ht="14">
      <c r="A2303" s="2" t="s">
        <v>10130</v>
      </c>
      <c r="B2303" s="2" t="s">
        <v>0</v>
      </c>
      <c r="C2303" s="3" t="s">
        <v>10131</v>
      </c>
      <c r="D2303" s="3" t="s">
        <v>10132</v>
      </c>
      <c r="E2303" s="3" t="s">
        <v>10133</v>
      </c>
      <c r="F2303" s="3" t="s">
        <v>1</v>
      </c>
      <c r="G2303" s="7" t="s">
        <v>10116</v>
      </c>
      <c r="H2303" s="4">
        <v>2021</v>
      </c>
      <c r="I2303" s="2">
        <v>2018</v>
      </c>
      <c r="J2303" s="2">
        <f ca="1">YEAR(TODAY())-Table1[[#This Row],[Release_year]]</f>
        <v>8</v>
      </c>
      <c r="K2303" s="2" t="s">
        <v>7</v>
      </c>
      <c r="L2303" s="2" t="str">
        <f>_xlfn.XLOOKUP(Table1[[#This Row],[Rating]],Ratings!A$2:A$15,Ratings!B$2:B$15)</f>
        <v>Adult</v>
      </c>
      <c r="M2303" s="2" t="str">
        <f>_xlfn.XLOOKUP(Table1[[#This Row],[Rating Category]],Recommendation!A$2:A$6,Recommendation!B$2:B$6)</f>
        <v>Restricted</v>
      </c>
      <c r="N2303" s="2">
        <v>153</v>
      </c>
      <c r="O2303" s="2" t="str" cm="1">
        <f t="array" ref="O2303">_xlfn.IFS(Table1[[#This Row],[Duration]]&lt;90,"Short",Table1[[#This Row],[Duration]]&lt;180,"Medium",Table1[[#This Row],[Duration]]&lt;=240,"Long",TRUE,"Seasons")</f>
        <v>Medium</v>
      </c>
      <c r="P2303" s="3" t="s">
        <v>3553</v>
      </c>
    </row>
    <row r="2304" spans="1:16" ht="42">
      <c r="A2304" s="2" t="s">
        <v>10134</v>
      </c>
      <c r="B2304" s="2" t="s">
        <v>0</v>
      </c>
      <c r="C2304" s="3" t="s">
        <v>10135</v>
      </c>
      <c r="D2304" s="3" t="s">
        <v>10136</v>
      </c>
      <c r="E2304" s="3" t="s">
        <v>10137</v>
      </c>
      <c r="F2304" s="3" t="s">
        <v>10138</v>
      </c>
      <c r="G2304" s="7" t="s">
        <v>10116</v>
      </c>
      <c r="H2304" s="4">
        <v>2021</v>
      </c>
      <c r="I2304" s="2">
        <v>2014</v>
      </c>
      <c r="J2304" s="2">
        <f ca="1">YEAR(TODAY())-Table1[[#This Row],[Release_year]]</f>
        <v>12</v>
      </c>
      <c r="K2304" s="2" t="s">
        <v>2</v>
      </c>
      <c r="L2304" s="2" t="str">
        <f>_xlfn.XLOOKUP(Table1[[#This Row],[Rating]],Ratings!A$2:A$15,Ratings!B$2:B$15)</f>
        <v>Teen</v>
      </c>
      <c r="M2304" s="2" t="str">
        <f>_xlfn.XLOOKUP(Table1[[#This Row],[Rating Category]],Recommendation!A$2:A$6,Recommendation!B$2:B$6)</f>
        <v>Guidance</v>
      </c>
      <c r="N2304" s="2">
        <v>123</v>
      </c>
      <c r="O2304" s="2" t="str" cm="1">
        <f t="array" ref="O2304">_xlfn.IFS(Table1[[#This Row],[Duration]]&lt;90,"Short",Table1[[#This Row],[Duration]]&lt;180,"Medium",Table1[[#This Row],[Duration]]&lt;=240,"Long",TRUE,"Seasons")</f>
        <v>Medium</v>
      </c>
      <c r="P2304" s="3" t="s">
        <v>264</v>
      </c>
    </row>
    <row r="2305" spans="1:16" ht="56">
      <c r="A2305" s="2" t="s">
        <v>10139</v>
      </c>
      <c r="B2305" s="2" t="s">
        <v>0</v>
      </c>
      <c r="C2305" s="3" t="s">
        <v>10140</v>
      </c>
      <c r="D2305" s="3" t="s">
        <v>10141</v>
      </c>
      <c r="E2305" s="3" t="s">
        <v>10142</v>
      </c>
      <c r="F2305" s="3" t="s">
        <v>1</v>
      </c>
      <c r="G2305" s="7" t="s">
        <v>10143</v>
      </c>
      <c r="H2305" s="4">
        <v>2021</v>
      </c>
      <c r="I2305" s="2">
        <v>2018</v>
      </c>
      <c r="J2305" s="2">
        <f ca="1">YEAR(TODAY())-Table1[[#This Row],[Release_year]]</f>
        <v>8</v>
      </c>
      <c r="K2305" s="2" t="s">
        <v>45</v>
      </c>
      <c r="L2305" s="2" t="str">
        <f>_xlfn.XLOOKUP(Table1[[#This Row],[Rating]],Ratings!A$2:A$15,Ratings!B$2:B$15)</f>
        <v>Family</v>
      </c>
      <c r="M2305" s="2" t="str">
        <f>_xlfn.XLOOKUP(Table1[[#This Row],[Rating Category]],Recommendation!A$2:A$6,Recommendation!B$2:B$6)</f>
        <v>Guidance</v>
      </c>
      <c r="N2305" s="2">
        <v>90</v>
      </c>
      <c r="O2305" s="2" t="str" cm="1">
        <f t="array" ref="O2305">_xlfn.IFS(Table1[[#This Row],[Duration]]&lt;90,"Short",Table1[[#This Row],[Duration]]&lt;180,"Medium",Table1[[#This Row],[Duration]]&lt;=240,"Long",TRUE,"Seasons")</f>
        <v>Medium</v>
      </c>
      <c r="P2305" s="3" t="s">
        <v>3154</v>
      </c>
    </row>
    <row r="2306" spans="1:16" ht="42">
      <c r="A2306" s="2" t="s">
        <v>10144</v>
      </c>
      <c r="B2306" s="2" t="s">
        <v>0</v>
      </c>
      <c r="C2306" s="3" t="s">
        <v>10145</v>
      </c>
      <c r="D2306" s="3" t="s">
        <v>10146</v>
      </c>
      <c r="E2306" s="3" t="s">
        <v>10147</v>
      </c>
      <c r="F2306" s="3" t="s">
        <v>1500</v>
      </c>
      <c r="G2306" s="7" t="s">
        <v>10143</v>
      </c>
      <c r="H2306" s="4">
        <v>2021</v>
      </c>
      <c r="I2306" s="2">
        <v>2017</v>
      </c>
      <c r="J2306" s="2">
        <f ca="1">YEAR(TODAY())-Table1[[#This Row],[Release_year]]</f>
        <v>9</v>
      </c>
      <c r="K2306" s="2" t="s">
        <v>29</v>
      </c>
      <c r="L2306" s="2" t="str">
        <f>_xlfn.XLOOKUP(Table1[[#This Row],[Rating]],Ratings!A$2:A$15,Ratings!B$2:B$15)</f>
        <v>Teen</v>
      </c>
      <c r="M2306" s="2" t="str">
        <f>_xlfn.XLOOKUP(Table1[[#This Row],[Rating Category]],Recommendation!A$2:A$6,Recommendation!B$2:B$6)</f>
        <v>Guidance</v>
      </c>
      <c r="N2306" s="2">
        <v>84</v>
      </c>
      <c r="O2306" s="2" t="str" cm="1">
        <f t="array" ref="O2306">_xlfn.IFS(Table1[[#This Row],[Duration]]&lt;90,"Short",Table1[[#This Row],[Duration]]&lt;180,"Medium",Table1[[#This Row],[Duration]]&lt;=240,"Long",TRUE,"Seasons")</f>
        <v>Short</v>
      </c>
      <c r="P2306" s="3" t="s">
        <v>192</v>
      </c>
    </row>
    <row r="2307" spans="1:16" ht="28">
      <c r="A2307" s="2" t="s">
        <v>10148</v>
      </c>
      <c r="B2307" s="2" t="s">
        <v>0</v>
      </c>
      <c r="C2307" s="3" t="s">
        <v>10149</v>
      </c>
      <c r="D2307" s="3" t="s">
        <v>10030</v>
      </c>
      <c r="E2307" s="3" t="s">
        <v>10150</v>
      </c>
      <c r="F2307" s="3" t="s">
        <v>1</v>
      </c>
      <c r="G2307" s="7" t="s">
        <v>10143</v>
      </c>
      <c r="H2307" s="4">
        <v>2021</v>
      </c>
      <c r="I2307" s="2">
        <v>2018</v>
      </c>
      <c r="J2307" s="2">
        <f ca="1">YEAR(TODAY())-Table1[[#This Row],[Release_year]]</f>
        <v>8</v>
      </c>
      <c r="K2307" s="2" t="s">
        <v>7</v>
      </c>
      <c r="L2307" s="2" t="str">
        <f>_xlfn.XLOOKUP(Table1[[#This Row],[Rating]],Ratings!A$2:A$15,Ratings!B$2:B$15)</f>
        <v>Adult</v>
      </c>
      <c r="M2307" s="2" t="str">
        <f>_xlfn.XLOOKUP(Table1[[#This Row],[Rating Category]],Recommendation!A$2:A$6,Recommendation!B$2:B$6)</f>
        <v>Restricted</v>
      </c>
      <c r="N2307" s="2">
        <v>79</v>
      </c>
      <c r="O2307" s="2" t="str" cm="1">
        <f t="array" ref="O2307">_xlfn.IFS(Table1[[#This Row],[Duration]]&lt;90,"Short",Table1[[#This Row],[Duration]]&lt;180,"Medium",Table1[[#This Row],[Duration]]&lt;=240,"Long",TRUE,"Seasons")</f>
        <v>Short</v>
      </c>
      <c r="P2307" s="3" t="s">
        <v>231</v>
      </c>
    </row>
    <row r="2308" spans="1:16" ht="28">
      <c r="A2308" s="2" t="s">
        <v>10151</v>
      </c>
      <c r="B2308" s="2" t="s">
        <v>0</v>
      </c>
      <c r="C2308" s="3" t="s">
        <v>10152</v>
      </c>
      <c r="D2308" s="3" t="s">
        <v>10030</v>
      </c>
      <c r="E2308" s="3" t="s">
        <v>10153</v>
      </c>
      <c r="F2308" s="3" t="s">
        <v>1</v>
      </c>
      <c r="G2308" s="7" t="s">
        <v>10143</v>
      </c>
      <c r="H2308" s="4">
        <v>2021</v>
      </c>
      <c r="I2308" s="2">
        <v>2018</v>
      </c>
      <c r="J2308" s="2">
        <f ca="1">YEAR(TODAY())-Table1[[#This Row],[Release_year]]</f>
        <v>8</v>
      </c>
      <c r="K2308" s="2" t="s">
        <v>7</v>
      </c>
      <c r="L2308" s="2" t="str">
        <f>_xlfn.XLOOKUP(Table1[[#This Row],[Rating]],Ratings!A$2:A$15,Ratings!B$2:B$15)</f>
        <v>Adult</v>
      </c>
      <c r="M2308" s="2" t="str">
        <f>_xlfn.XLOOKUP(Table1[[#This Row],[Rating Category]],Recommendation!A$2:A$6,Recommendation!B$2:B$6)</f>
        <v>Restricted</v>
      </c>
      <c r="N2308" s="2">
        <v>83</v>
      </c>
      <c r="O2308" s="2" t="str" cm="1">
        <f t="array" ref="O2308">_xlfn.IFS(Table1[[#This Row],[Duration]]&lt;90,"Short",Table1[[#This Row],[Duration]]&lt;180,"Medium",Table1[[#This Row],[Duration]]&lt;=240,"Long",TRUE,"Seasons")</f>
        <v>Short</v>
      </c>
      <c r="P2308" s="3" t="s">
        <v>231</v>
      </c>
    </row>
    <row r="2309" spans="1:16" ht="56">
      <c r="A2309" s="2" t="s">
        <v>10154</v>
      </c>
      <c r="B2309" s="2" t="s">
        <v>0</v>
      </c>
      <c r="C2309" s="3" t="s">
        <v>10155</v>
      </c>
      <c r="D2309" s="3" t="s">
        <v>10156</v>
      </c>
      <c r="E2309" s="3" t="s">
        <v>10157</v>
      </c>
      <c r="F2309" s="3" t="s">
        <v>13</v>
      </c>
      <c r="G2309" s="7" t="s">
        <v>10143</v>
      </c>
      <c r="H2309" s="4">
        <v>2021</v>
      </c>
      <c r="I2309" s="2">
        <v>2018</v>
      </c>
      <c r="J2309" s="2">
        <f ca="1">YEAR(TODAY())-Table1[[#This Row],[Release_year]]</f>
        <v>8</v>
      </c>
      <c r="K2309" s="2" t="s">
        <v>7</v>
      </c>
      <c r="L2309" s="2" t="str">
        <f>_xlfn.XLOOKUP(Table1[[#This Row],[Rating]],Ratings!A$2:A$15,Ratings!B$2:B$15)</f>
        <v>Adult</v>
      </c>
      <c r="M2309" s="2" t="str">
        <f>_xlfn.XLOOKUP(Table1[[#This Row],[Rating Category]],Recommendation!A$2:A$6,Recommendation!B$2:B$6)</f>
        <v>Restricted</v>
      </c>
      <c r="N2309" s="2">
        <v>145</v>
      </c>
      <c r="O2309" s="2" t="str" cm="1">
        <f t="array" ref="O2309">_xlfn.IFS(Table1[[#This Row],[Duration]]&lt;90,"Short",Table1[[#This Row],[Duration]]&lt;180,"Medium",Table1[[#This Row],[Duration]]&lt;=240,"Long",TRUE,"Seasons")</f>
        <v>Medium</v>
      </c>
      <c r="P2309" s="3" t="s">
        <v>89</v>
      </c>
    </row>
    <row r="2310" spans="1:16" ht="70">
      <c r="A2310" s="2" t="s">
        <v>10159</v>
      </c>
      <c r="B2310" s="2" t="s">
        <v>0</v>
      </c>
      <c r="C2310" s="3" t="s">
        <v>10160</v>
      </c>
      <c r="D2310" s="3" t="s">
        <v>10161</v>
      </c>
      <c r="E2310" s="3" t="s">
        <v>10162</v>
      </c>
      <c r="F2310" s="3" t="s">
        <v>2038</v>
      </c>
      <c r="G2310" s="7" t="s">
        <v>10158</v>
      </c>
      <c r="H2310" s="4">
        <v>2021</v>
      </c>
      <c r="I2310" s="2">
        <v>2018</v>
      </c>
      <c r="J2310" s="2">
        <f ca="1">YEAR(TODAY())-Table1[[#This Row],[Release_year]]</f>
        <v>8</v>
      </c>
      <c r="K2310" s="2" t="s">
        <v>124</v>
      </c>
      <c r="L2310" s="2" t="str">
        <f>_xlfn.XLOOKUP(Table1[[#This Row],[Rating]],Ratings!A$2:A$15,Ratings!B$2:B$15)</f>
        <v>Adult</v>
      </c>
      <c r="M2310" s="2" t="str">
        <f>_xlfn.XLOOKUP(Table1[[#This Row],[Rating Category]],Recommendation!A$2:A$6,Recommendation!B$2:B$6)</f>
        <v>Restricted</v>
      </c>
      <c r="N2310" s="2">
        <v>135</v>
      </c>
      <c r="O2310" s="2" t="str" cm="1">
        <f t="array" ref="O2310">_xlfn.IFS(Table1[[#This Row],[Duration]]&lt;90,"Short",Table1[[#This Row],[Duration]]&lt;180,"Medium",Table1[[#This Row],[Duration]]&lt;=240,"Long",TRUE,"Seasons")</f>
        <v>Medium</v>
      </c>
      <c r="P2310" s="3" t="s">
        <v>23</v>
      </c>
    </row>
    <row r="2311" spans="1:16" ht="14">
      <c r="A2311" s="2" t="s">
        <v>10163</v>
      </c>
      <c r="B2311" s="2" t="s">
        <v>0</v>
      </c>
      <c r="C2311" s="3" t="s">
        <v>10164</v>
      </c>
      <c r="D2311" s="3" t="s">
        <v>6099</v>
      </c>
      <c r="E2311" s="3" t="s">
        <v>3651</v>
      </c>
      <c r="F2311" s="3" t="s">
        <v>1</v>
      </c>
      <c r="G2311" s="7" t="s">
        <v>10165</v>
      </c>
      <c r="H2311" s="4">
        <v>2021</v>
      </c>
      <c r="I2311" s="2">
        <v>2018</v>
      </c>
      <c r="J2311" s="2">
        <f ca="1">YEAR(TODAY())-Table1[[#This Row],[Release_year]]</f>
        <v>8</v>
      </c>
      <c r="K2311" s="2" t="s">
        <v>7</v>
      </c>
      <c r="L2311" s="2" t="str">
        <f>_xlfn.XLOOKUP(Table1[[#This Row],[Rating]],Ratings!A$2:A$15,Ratings!B$2:B$15)</f>
        <v>Adult</v>
      </c>
      <c r="M2311" s="2" t="str">
        <f>_xlfn.XLOOKUP(Table1[[#This Row],[Rating Category]],Recommendation!A$2:A$6,Recommendation!B$2:B$6)</f>
        <v>Restricted</v>
      </c>
      <c r="N2311" s="2">
        <v>68</v>
      </c>
      <c r="O2311" s="2" t="str" cm="1">
        <f t="array" ref="O2311">_xlfn.IFS(Table1[[#This Row],[Duration]]&lt;90,"Short",Table1[[#This Row],[Duration]]&lt;180,"Medium",Table1[[#This Row],[Duration]]&lt;=240,"Long",TRUE,"Seasons")</f>
        <v>Short</v>
      </c>
      <c r="P2311" s="3" t="s">
        <v>683</v>
      </c>
    </row>
    <row r="2312" spans="1:16" ht="42">
      <c r="A2312" s="2" t="s">
        <v>10166</v>
      </c>
      <c r="B2312" s="2" t="s">
        <v>0</v>
      </c>
      <c r="C2312" s="3" t="s">
        <v>10167</v>
      </c>
      <c r="D2312" s="3" t="s">
        <v>10168</v>
      </c>
      <c r="E2312" s="3" t="s">
        <v>10169</v>
      </c>
      <c r="F2312" s="3" t="s">
        <v>658</v>
      </c>
      <c r="G2312" s="7" t="s">
        <v>10170</v>
      </c>
      <c r="H2312" s="4">
        <v>2021</v>
      </c>
      <c r="I2312" s="2">
        <v>2018</v>
      </c>
      <c r="J2312" s="2">
        <f ca="1">YEAR(TODAY())-Table1[[#This Row],[Release_year]]</f>
        <v>8</v>
      </c>
      <c r="K2312" s="2" t="s">
        <v>29</v>
      </c>
      <c r="L2312" s="2" t="str">
        <f>_xlfn.XLOOKUP(Table1[[#This Row],[Rating]],Ratings!A$2:A$15,Ratings!B$2:B$15)</f>
        <v>Teen</v>
      </c>
      <c r="M2312" s="2" t="str">
        <f>_xlfn.XLOOKUP(Table1[[#This Row],[Rating Category]],Recommendation!A$2:A$6,Recommendation!B$2:B$6)</f>
        <v>Guidance</v>
      </c>
      <c r="N2312" s="2">
        <v>96</v>
      </c>
      <c r="O2312" s="2" t="str" cm="1">
        <f t="array" ref="O2312">_xlfn.IFS(Table1[[#This Row],[Duration]]&lt;90,"Short",Table1[[#This Row],[Duration]]&lt;180,"Medium",Table1[[#This Row],[Duration]]&lt;=240,"Long",TRUE,"Seasons")</f>
        <v>Medium</v>
      </c>
      <c r="P2312" s="3" t="s">
        <v>56</v>
      </c>
    </row>
    <row r="2313" spans="1:16" ht="56">
      <c r="A2313" s="2" t="s">
        <v>10171</v>
      </c>
      <c r="B2313" s="2" t="s">
        <v>0</v>
      </c>
      <c r="C2313" s="3" t="s">
        <v>10172</v>
      </c>
      <c r="D2313" s="3" t="s">
        <v>10173</v>
      </c>
      <c r="E2313" s="3" t="s">
        <v>10174</v>
      </c>
      <c r="F2313" s="3" t="s">
        <v>1</v>
      </c>
      <c r="G2313" s="7" t="s">
        <v>10170</v>
      </c>
      <c r="H2313" s="4">
        <v>2021</v>
      </c>
      <c r="I2313" s="2">
        <v>2018</v>
      </c>
      <c r="J2313" s="2">
        <f ca="1">YEAR(TODAY())-Table1[[#This Row],[Release_year]]</f>
        <v>8</v>
      </c>
      <c r="K2313" s="2" t="s">
        <v>2</v>
      </c>
      <c r="L2313" s="2" t="str">
        <f>_xlfn.XLOOKUP(Table1[[#This Row],[Rating]],Ratings!A$2:A$15,Ratings!B$2:B$15)</f>
        <v>Teen</v>
      </c>
      <c r="M2313" s="2" t="str">
        <f>_xlfn.XLOOKUP(Table1[[#This Row],[Rating Category]],Recommendation!A$2:A$6,Recommendation!B$2:B$6)</f>
        <v>Guidance</v>
      </c>
      <c r="N2313" s="2">
        <v>110</v>
      </c>
      <c r="O2313" s="2" t="str" cm="1">
        <f t="array" ref="O2313">_xlfn.IFS(Table1[[#This Row],[Duration]]&lt;90,"Short",Table1[[#This Row],[Duration]]&lt;180,"Medium",Table1[[#This Row],[Duration]]&lt;=240,"Long",TRUE,"Seasons")</f>
        <v>Medium</v>
      </c>
      <c r="P2313" s="3" t="s">
        <v>269</v>
      </c>
    </row>
    <row r="2314" spans="1:16" ht="70">
      <c r="A2314" s="2" t="s">
        <v>10175</v>
      </c>
      <c r="B2314" s="2" t="s">
        <v>0</v>
      </c>
      <c r="C2314" s="3" t="s">
        <v>10176</v>
      </c>
      <c r="D2314" s="3" t="s">
        <v>10177</v>
      </c>
      <c r="E2314" s="3" t="s">
        <v>10178</v>
      </c>
      <c r="F2314" s="3" t="s">
        <v>223</v>
      </c>
      <c r="G2314" s="7" t="s">
        <v>10170</v>
      </c>
      <c r="H2314" s="4">
        <v>2021</v>
      </c>
      <c r="I2314" s="2">
        <v>2018</v>
      </c>
      <c r="J2314" s="2">
        <f ca="1">YEAR(TODAY())-Table1[[#This Row],[Release_year]]</f>
        <v>8</v>
      </c>
      <c r="K2314" s="2" t="s">
        <v>2</v>
      </c>
      <c r="L2314" s="2" t="str">
        <f>_xlfn.XLOOKUP(Table1[[#This Row],[Rating]],Ratings!A$2:A$15,Ratings!B$2:B$15)</f>
        <v>Teen</v>
      </c>
      <c r="M2314" s="2" t="str">
        <f>_xlfn.XLOOKUP(Table1[[#This Row],[Rating Category]],Recommendation!A$2:A$6,Recommendation!B$2:B$6)</f>
        <v>Guidance</v>
      </c>
      <c r="N2314" s="2">
        <v>105</v>
      </c>
      <c r="O2314" s="2" t="str" cm="1">
        <f t="array" ref="O2314">_xlfn.IFS(Table1[[#This Row],[Duration]]&lt;90,"Short",Table1[[#This Row],[Duration]]&lt;180,"Medium",Table1[[#This Row],[Duration]]&lt;=240,"Long",TRUE,"Seasons")</f>
        <v>Medium</v>
      </c>
      <c r="P2314" s="3" t="s">
        <v>1346</v>
      </c>
    </row>
    <row r="2315" spans="1:16" ht="42">
      <c r="A2315" s="2" t="s">
        <v>10179</v>
      </c>
      <c r="B2315" s="2" t="s">
        <v>4</v>
      </c>
      <c r="C2315" s="3" t="s">
        <v>10180</v>
      </c>
      <c r="D2315" s="3" t="s">
        <v>10181</v>
      </c>
      <c r="E2315" s="3" t="s">
        <v>10182</v>
      </c>
      <c r="F2315" s="3" t="s">
        <v>64</v>
      </c>
      <c r="G2315" s="7" t="s">
        <v>10170</v>
      </c>
      <c r="H2315" s="4">
        <v>2021</v>
      </c>
      <c r="I2315" s="2">
        <v>2018</v>
      </c>
      <c r="J2315" s="2">
        <f ca="1">YEAR(TODAY())-Table1[[#This Row],[Release_year]]</f>
        <v>8</v>
      </c>
      <c r="K2315" s="2" t="s">
        <v>7</v>
      </c>
      <c r="L2315" s="2" t="str">
        <f>_xlfn.XLOOKUP(Table1[[#This Row],[Rating]],Ratings!A$2:A$15,Ratings!B$2:B$15)</f>
        <v>Adult</v>
      </c>
      <c r="M2315" s="2" t="str">
        <f>_xlfn.XLOOKUP(Table1[[#This Row],[Rating Category]],Recommendation!A$2:A$6,Recommendation!B$2:B$6)</f>
        <v>Restricted</v>
      </c>
      <c r="N2315" s="2" t="s">
        <v>11</v>
      </c>
      <c r="O2315" s="2" t="str" cm="1">
        <f t="array" ref="O2315">_xlfn.IFS(Table1[[#This Row],[Duration]]&lt;90,"Short",Table1[[#This Row],[Duration]]&lt;180,"Medium",Table1[[#This Row],[Duration]]&lt;=240,"Long",TRUE,"Seasons")</f>
        <v>Seasons</v>
      </c>
      <c r="P2315" s="3" t="s">
        <v>134</v>
      </c>
    </row>
    <row r="2316" spans="1:16" ht="42">
      <c r="A2316" s="2" t="s">
        <v>10183</v>
      </c>
      <c r="B2316" s="2" t="s">
        <v>0</v>
      </c>
      <c r="C2316" s="3" t="s">
        <v>10184</v>
      </c>
      <c r="D2316" s="3" t="s">
        <v>10185</v>
      </c>
      <c r="E2316" s="3" t="s">
        <v>10186</v>
      </c>
      <c r="F2316" s="3" t="s">
        <v>1</v>
      </c>
      <c r="G2316" s="7" t="s">
        <v>10170</v>
      </c>
      <c r="H2316" s="4">
        <v>2021</v>
      </c>
      <c r="I2316" s="2">
        <v>2018</v>
      </c>
      <c r="J2316" s="2">
        <f ca="1">YEAR(TODAY())-Table1[[#This Row],[Release_year]]</f>
        <v>8</v>
      </c>
      <c r="K2316" s="2" t="s">
        <v>7</v>
      </c>
      <c r="L2316" s="2" t="str">
        <f>_xlfn.XLOOKUP(Table1[[#This Row],[Rating]],Ratings!A$2:A$15,Ratings!B$2:B$15)</f>
        <v>Adult</v>
      </c>
      <c r="M2316" s="2" t="str">
        <f>_xlfn.XLOOKUP(Table1[[#This Row],[Rating Category]],Recommendation!A$2:A$6,Recommendation!B$2:B$6)</f>
        <v>Restricted</v>
      </c>
      <c r="N2316" s="2">
        <v>98</v>
      </c>
      <c r="O2316" s="2" t="str" cm="1">
        <f t="array" ref="O2316">_xlfn.IFS(Table1[[#This Row],[Duration]]&lt;90,"Short",Table1[[#This Row],[Duration]]&lt;180,"Medium",Table1[[#This Row],[Duration]]&lt;=240,"Long",TRUE,"Seasons")</f>
        <v>Medium</v>
      </c>
      <c r="P2316" s="3" t="s">
        <v>3</v>
      </c>
    </row>
    <row r="2317" spans="1:16" ht="70">
      <c r="A2317" s="2" t="s">
        <v>10190</v>
      </c>
      <c r="B2317" s="2" t="s">
        <v>0</v>
      </c>
      <c r="C2317" s="3" t="s">
        <v>10191</v>
      </c>
      <c r="D2317" s="3" t="s">
        <v>10192</v>
      </c>
      <c r="E2317" s="3" t="s">
        <v>10193</v>
      </c>
      <c r="F2317" s="3" t="s">
        <v>8537</v>
      </c>
      <c r="G2317" s="7" t="s">
        <v>10189</v>
      </c>
      <c r="H2317" s="4">
        <v>2021</v>
      </c>
      <c r="I2317" s="2">
        <v>2018</v>
      </c>
      <c r="J2317" s="2">
        <f ca="1">YEAR(TODAY())-Table1[[#This Row],[Release_year]]</f>
        <v>8</v>
      </c>
      <c r="K2317" s="2" t="s">
        <v>29</v>
      </c>
      <c r="L2317" s="2" t="str">
        <f>_xlfn.XLOOKUP(Table1[[#This Row],[Rating]],Ratings!A$2:A$15,Ratings!B$2:B$15)</f>
        <v>Teen</v>
      </c>
      <c r="M2317" s="2" t="str">
        <f>_xlfn.XLOOKUP(Table1[[#This Row],[Rating Category]],Recommendation!A$2:A$6,Recommendation!B$2:B$6)</f>
        <v>Guidance</v>
      </c>
      <c r="N2317" s="2">
        <v>155</v>
      </c>
      <c r="O2317" s="2" t="str" cm="1">
        <f t="array" ref="O2317">_xlfn.IFS(Table1[[#This Row],[Duration]]&lt;90,"Short",Table1[[#This Row],[Duration]]&lt;180,"Medium",Table1[[#This Row],[Duration]]&lt;=240,"Long",TRUE,"Seasons")</f>
        <v>Medium</v>
      </c>
      <c r="P2317" s="3" t="s">
        <v>523</v>
      </c>
    </row>
    <row r="2318" spans="1:16" ht="56">
      <c r="A2318" s="2" t="s">
        <v>10194</v>
      </c>
      <c r="B2318" s="2" t="s">
        <v>0</v>
      </c>
      <c r="C2318" s="3" t="s">
        <v>10195</v>
      </c>
      <c r="D2318" s="3" t="s">
        <v>10196</v>
      </c>
      <c r="E2318" s="3" t="s">
        <v>10197</v>
      </c>
      <c r="F2318" s="3" t="s">
        <v>383</v>
      </c>
      <c r="G2318" s="7" t="s">
        <v>10198</v>
      </c>
      <c r="H2318" s="4">
        <v>2021</v>
      </c>
      <c r="I2318" s="2">
        <v>2011</v>
      </c>
      <c r="J2318" s="2">
        <f ca="1">YEAR(TODAY())-Table1[[#This Row],[Release_year]]</f>
        <v>15</v>
      </c>
      <c r="K2318" s="2" t="s">
        <v>29</v>
      </c>
      <c r="L2318" s="2" t="str">
        <f>_xlfn.XLOOKUP(Table1[[#This Row],[Rating]],Ratings!A$2:A$15,Ratings!B$2:B$15)</f>
        <v>Teen</v>
      </c>
      <c r="M2318" s="2" t="str">
        <f>_xlfn.XLOOKUP(Table1[[#This Row],[Rating Category]],Recommendation!A$2:A$6,Recommendation!B$2:B$6)</f>
        <v>Guidance</v>
      </c>
      <c r="N2318" s="2">
        <v>122</v>
      </c>
      <c r="O2318" s="2" t="str" cm="1">
        <f t="array" ref="O2318">_xlfn.IFS(Table1[[#This Row],[Duration]]&lt;90,"Short",Table1[[#This Row],[Duration]]&lt;180,"Medium",Table1[[#This Row],[Duration]]&lt;=240,"Long",TRUE,"Seasons")</f>
        <v>Medium</v>
      </c>
      <c r="P2318" s="3" t="s">
        <v>218</v>
      </c>
    </row>
    <row r="2319" spans="1:16" ht="28">
      <c r="A2319" s="2" t="s">
        <v>10199</v>
      </c>
      <c r="B2319" s="2" t="s">
        <v>0</v>
      </c>
      <c r="C2319" s="3" t="s">
        <v>10200</v>
      </c>
      <c r="D2319" s="3" t="s">
        <v>10201</v>
      </c>
      <c r="E2319" s="3" t="s">
        <v>10202</v>
      </c>
      <c r="F2319" s="3" t="s">
        <v>413</v>
      </c>
      <c r="G2319" s="7" t="s">
        <v>10198</v>
      </c>
      <c r="H2319" s="4">
        <v>2021</v>
      </c>
      <c r="I2319" s="2">
        <v>2009</v>
      </c>
      <c r="J2319" s="2">
        <f ca="1">YEAR(TODAY())-Table1[[#This Row],[Release_year]]</f>
        <v>17</v>
      </c>
      <c r="K2319" s="2" t="s">
        <v>7</v>
      </c>
      <c r="L2319" s="2" t="str">
        <f>_xlfn.XLOOKUP(Table1[[#This Row],[Rating]],Ratings!A$2:A$15,Ratings!B$2:B$15)</f>
        <v>Adult</v>
      </c>
      <c r="M2319" s="2" t="str">
        <f>_xlfn.XLOOKUP(Table1[[#This Row],[Rating Category]],Recommendation!A$2:A$6,Recommendation!B$2:B$6)</f>
        <v>Restricted</v>
      </c>
      <c r="N2319" s="2">
        <v>87</v>
      </c>
      <c r="O2319" s="2" t="str" cm="1">
        <f t="array" ref="O2319">_xlfn.IFS(Table1[[#This Row],[Duration]]&lt;90,"Short",Table1[[#This Row],[Duration]]&lt;180,"Medium",Table1[[#This Row],[Duration]]&lt;=240,"Long",TRUE,"Seasons")</f>
        <v>Short</v>
      </c>
      <c r="P2319" s="3" t="s">
        <v>206</v>
      </c>
    </row>
    <row r="2320" spans="1:16" ht="56">
      <c r="A2320" s="2" t="s">
        <v>10203</v>
      </c>
      <c r="B2320" s="2" t="s">
        <v>0</v>
      </c>
      <c r="C2320" s="3" t="s">
        <v>10204</v>
      </c>
      <c r="D2320" s="3" t="s">
        <v>10205</v>
      </c>
      <c r="E2320" s="3" t="s">
        <v>10206</v>
      </c>
      <c r="F2320" s="3" t="s">
        <v>10207</v>
      </c>
      <c r="G2320" s="7" t="s">
        <v>10198</v>
      </c>
      <c r="H2320" s="4">
        <v>2021</v>
      </c>
      <c r="I2320" s="2">
        <v>2018</v>
      </c>
      <c r="J2320" s="2">
        <f ca="1">YEAR(TODAY())-Table1[[#This Row],[Release_year]]</f>
        <v>8</v>
      </c>
      <c r="K2320" s="2" t="s">
        <v>7</v>
      </c>
      <c r="L2320" s="2" t="str">
        <f>_xlfn.XLOOKUP(Table1[[#This Row],[Rating]],Ratings!A$2:A$15,Ratings!B$2:B$15)</f>
        <v>Adult</v>
      </c>
      <c r="M2320" s="2" t="str">
        <f>_xlfn.XLOOKUP(Table1[[#This Row],[Rating Category]],Recommendation!A$2:A$6,Recommendation!B$2:B$6)</f>
        <v>Restricted</v>
      </c>
      <c r="N2320" s="2">
        <v>98</v>
      </c>
      <c r="O2320" s="2" t="str" cm="1">
        <f t="array" ref="O2320">_xlfn.IFS(Table1[[#This Row],[Duration]]&lt;90,"Short",Table1[[#This Row],[Duration]]&lt;180,"Medium",Table1[[#This Row],[Duration]]&lt;=240,"Long",TRUE,"Seasons")</f>
        <v>Medium</v>
      </c>
      <c r="P2320" s="3" t="s">
        <v>218</v>
      </c>
    </row>
    <row r="2321" spans="1:16" ht="70">
      <c r="A2321" s="2" t="s">
        <v>10208</v>
      </c>
      <c r="B2321" s="2" t="s">
        <v>0</v>
      </c>
      <c r="C2321" s="3" t="s">
        <v>10209</v>
      </c>
      <c r="D2321" s="3" t="s">
        <v>10210</v>
      </c>
      <c r="E2321" s="3" t="s">
        <v>10211</v>
      </c>
      <c r="F2321" s="3" t="s">
        <v>5315</v>
      </c>
      <c r="G2321" s="7" t="s">
        <v>10198</v>
      </c>
      <c r="H2321" s="4">
        <v>2021</v>
      </c>
      <c r="I2321" s="2">
        <v>2013</v>
      </c>
      <c r="J2321" s="2">
        <f ca="1">YEAR(TODAY())-Table1[[#This Row],[Release_year]]</f>
        <v>13</v>
      </c>
      <c r="K2321" s="2" t="s">
        <v>7</v>
      </c>
      <c r="L2321" s="2" t="str">
        <f>_xlfn.XLOOKUP(Table1[[#This Row],[Rating]],Ratings!A$2:A$15,Ratings!B$2:B$15)</f>
        <v>Adult</v>
      </c>
      <c r="M2321" s="2" t="str">
        <f>_xlfn.XLOOKUP(Table1[[#This Row],[Rating Category]],Recommendation!A$2:A$6,Recommendation!B$2:B$6)</f>
        <v>Restricted</v>
      </c>
      <c r="N2321" s="2">
        <v>130</v>
      </c>
      <c r="O2321" s="2" t="str" cm="1">
        <f t="array" ref="O2321">_xlfn.IFS(Table1[[#This Row],[Duration]]&lt;90,"Short",Table1[[#This Row],[Duration]]&lt;180,"Medium",Table1[[#This Row],[Duration]]&lt;=240,"Long",TRUE,"Seasons")</f>
        <v>Medium</v>
      </c>
      <c r="P2321" s="3" t="s">
        <v>523</v>
      </c>
    </row>
    <row r="2322" spans="1:16" ht="56">
      <c r="A2322" s="2" t="s">
        <v>10212</v>
      </c>
      <c r="B2322" s="2" t="s">
        <v>0</v>
      </c>
      <c r="C2322" s="3" t="s">
        <v>10213</v>
      </c>
      <c r="D2322" s="3" t="s">
        <v>10214</v>
      </c>
      <c r="E2322" s="3" t="s">
        <v>10215</v>
      </c>
      <c r="F2322" s="3" t="s">
        <v>413</v>
      </c>
      <c r="G2322" s="7" t="s">
        <v>10198</v>
      </c>
      <c r="H2322" s="4">
        <v>2021</v>
      </c>
      <c r="I2322" s="2">
        <v>2014</v>
      </c>
      <c r="J2322" s="2">
        <f ca="1">YEAR(TODAY())-Table1[[#This Row],[Release_year]]</f>
        <v>12</v>
      </c>
      <c r="K2322" s="2" t="s">
        <v>29</v>
      </c>
      <c r="L2322" s="2" t="str">
        <f>_xlfn.XLOOKUP(Table1[[#This Row],[Rating]],Ratings!A$2:A$15,Ratings!B$2:B$15)</f>
        <v>Teen</v>
      </c>
      <c r="M2322" s="2" t="str">
        <f>_xlfn.XLOOKUP(Table1[[#This Row],[Rating Category]],Recommendation!A$2:A$6,Recommendation!B$2:B$6)</f>
        <v>Guidance</v>
      </c>
      <c r="N2322" s="2">
        <v>105</v>
      </c>
      <c r="O2322" s="2" t="str" cm="1">
        <f t="array" ref="O2322">_xlfn.IFS(Table1[[#This Row],[Duration]]&lt;90,"Short",Table1[[#This Row],[Duration]]&lt;180,"Medium",Table1[[#This Row],[Duration]]&lt;=240,"Long",TRUE,"Seasons")</f>
        <v>Medium</v>
      </c>
      <c r="P2322" s="3" t="s">
        <v>63</v>
      </c>
    </row>
    <row r="2323" spans="1:16" ht="42">
      <c r="A2323" s="2" t="s">
        <v>10216</v>
      </c>
      <c r="B2323" s="2" t="s">
        <v>0</v>
      </c>
      <c r="C2323" s="3" t="s">
        <v>10217</v>
      </c>
      <c r="D2323" s="3" t="s">
        <v>10218</v>
      </c>
      <c r="E2323" s="3" t="s">
        <v>10219</v>
      </c>
      <c r="F2323" s="3" t="s">
        <v>13</v>
      </c>
      <c r="G2323" s="7" t="s">
        <v>10198</v>
      </c>
      <c r="H2323" s="4">
        <v>2021</v>
      </c>
      <c r="I2323" s="2">
        <v>2014</v>
      </c>
      <c r="J2323" s="2">
        <f ca="1">YEAR(TODAY())-Table1[[#This Row],[Release_year]]</f>
        <v>12</v>
      </c>
      <c r="K2323" s="2" t="s">
        <v>29</v>
      </c>
      <c r="L2323" s="2" t="str">
        <f>_xlfn.XLOOKUP(Table1[[#This Row],[Rating]],Ratings!A$2:A$15,Ratings!B$2:B$15)</f>
        <v>Teen</v>
      </c>
      <c r="M2323" s="2" t="str">
        <f>_xlfn.XLOOKUP(Table1[[#This Row],[Rating Category]],Recommendation!A$2:A$6,Recommendation!B$2:B$6)</f>
        <v>Guidance</v>
      </c>
      <c r="N2323" s="2">
        <v>110</v>
      </c>
      <c r="O2323" s="2" t="str" cm="1">
        <f t="array" ref="O2323">_xlfn.IFS(Table1[[#This Row],[Duration]]&lt;90,"Short",Table1[[#This Row],[Duration]]&lt;180,"Medium",Table1[[#This Row],[Duration]]&lt;=240,"Long",TRUE,"Seasons")</f>
        <v>Medium</v>
      </c>
      <c r="P2323" s="3" t="s">
        <v>192</v>
      </c>
    </row>
    <row r="2324" spans="1:16" ht="42">
      <c r="A2324" s="2" t="s">
        <v>10220</v>
      </c>
      <c r="B2324" s="2" t="s">
        <v>0</v>
      </c>
      <c r="C2324" s="3" t="s">
        <v>10221</v>
      </c>
      <c r="D2324" s="3" t="s">
        <v>10222</v>
      </c>
      <c r="E2324" s="3" t="s">
        <v>10223</v>
      </c>
      <c r="F2324" s="3" t="s">
        <v>1160</v>
      </c>
      <c r="G2324" s="7" t="s">
        <v>10198</v>
      </c>
      <c r="H2324" s="4">
        <v>2021</v>
      </c>
      <c r="I2324" s="2">
        <v>2018</v>
      </c>
      <c r="J2324" s="2">
        <f ca="1">YEAR(TODAY())-Table1[[#This Row],[Release_year]]</f>
        <v>8</v>
      </c>
      <c r="K2324" s="2" t="s">
        <v>29</v>
      </c>
      <c r="L2324" s="2" t="str">
        <f>_xlfn.XLOOKUP(Table1[[#This Row],[Rating]],Ratings!A$2:A$15,Ratings!B$2:B$15)</f>
        <v>Teen</v>
      </c>
      <c r="M2324" s="2" t="str">
        <f>_xlfn.XLOOKUP(Table1[[#This Row],[Rating Category]],Recommendation!A$2:A$6,Recommendation!B$2:B$6)</f>
        <v>Guidance</v>
      </c>
      <c r="N2324" s="2">
        <v>81</v>
      </c>
      <c r="O2324" s="2" t="str" cm="1">
        <f t="array" ref="O2324">_xlfn.IFS(Table1[[#This Row],[Duration]]&lt;90,"Short",Table1[[#This Row],[Duration]]&lt;180,"Medium",Table1[[#This Row],[Duration]]&lt;=240,"Long",TRUE,"Seasons")</f>
        <v>Short</v>
      </c>
      <c r="P2324" s="3" t="s">
        <v>43</v>
      </c>
    </row>
    <row r="2325" spans="1:16" ht="56">
      <c r="A2325" s="2" t="s">
        <v>10224</v>
      </c>
      <c r="B2325" s="2" t="s">
        <v>0</v>
      </c>
      <c r="C2325" s="3" t="s">
        <v>10225</v>
      </c>
      <c r="D2325" s="3" t="s">
        <v>10210</v>
      </c>
      <c r="E2325" s="3" t="s">
        <v>10226</v>
      </c>
      <c r="F2325" s="3" t="s">
        <v>413</v>
      </c>
      <c r="G2325" s="7" t="s">
        <v>10198</v>
      </c>
      <c r="H2325" s="4">
        <v>2021</v>
      </c>
      <c r="I2325" s="2">
        <v>2011</v>
      </c>
      <c r="J2325" s="2">
        <f ca="1">YEAR(TODAY())-Table1[[#This Row],[Release_year]]</f>
        <v>15</v>
      </c>
      <c r="K2325" s="2" t="s">
        <v>45</v>
      </c>
      <c r="L2325" s="2" t="str">
        <f>_xlfn.XLOOKUP(Table1[[#This Row],[Rating]],Ratings!A$2:A$15,Ratings!B$2:B$15)</f>
        <v>Family</v>
      </c>
      <c r="M2325" s="2" t="str">
        <f>_xlfn.XLOOKUP(Table1[[#This Row],[Rating Category]],Recommendation!A$2:A$6,Recommendation!B$2:B$6)</f>
        <v>Guidance</v>
      </c>
      <c r="N2325" s="2">
        <v>115</v>
      </c>
      <c r="O2325" s="2" t="str" cm="1">
        <f t="array" ref="O2325">_xlfn.IFS(Table1[[#This Row],[Duration]]&lt;90,"Short",Table1[[#This Row],[Duration]]&lt;180,"Medium",Table1[[#This Row],[Duration]]&lt;=240,"Long",TRUE,"Seasons")</f>
        <v>Medium</v>
      </c>
      <c r="P2325" s="3" t="s">
        <v>63</v>
      </c>
    </row>
    <row r="2326" spans="1:16" ht="56">
      <c r="A2326" s="2" t="s">
        <v>10227</v>
      </c>
      <c r="B2326" s="2" t="s">
        <v>0</v>
      </c>
      <c r="C2326" s="3" t="s">
        <v>10228</v>
      </c>
      <c r="D2326" s="3" t="s">
        <v>10210</v>
      </c>
      <c r="E2326" s="3" t="s">
        <v>10229</v>
      </c>
      <c r="F2326" s="3" t="s">
        <v>5315</v>
      </c>
      <c r="G2326" s="7" t="s">
        <v>10198</v>
      </c>
      <c r="H2326" s="4">
        <v>2021</v>
      </c>
      <c r="I2326" s="2">
        <v>2014</v>
      </c>
      <c r="J2326" s="2">
        <f ca="1">YEAR(TODAY())-Table1[[#This Row],[Release_year]]</f>
        <v>12</v>
      </c>
      <c r="K2326" s="2" t="s">
        <v>29</v>
      </c>
      <c r="L2326" s="2" t="str">
        <f>_xlfn.XLOOKUP(Table1[[#This Row],[Rating]],Ratings!A$2:A$15,Ratings!B$2:B$15)</f>
        <v>Teen</v>
      </c>
      <c r="M2326" s="2" t="str">
        <f>_xlfn.XLOOKUP(Table1[[#This Row],[Rating Category]],Recommendation!A$2:A$6,Recommendation!B$2:B$6)</f>
        <v>Guidance</v>
      </c>
      <c r="N2326" s="2">
        <v>113</v>
      </c>
      <c r="O2326" s="2" t="str" cm="1">
        <f t="array" ref="O2326">_xlfn.IFS(Table1[[#This Row],[Duration]]&lt;90,"Short",Table1[[#This Row],[Duration]]&lt;180,"Medium",Table1[[#This Row],[Duration]]&lt;=240,"Long",TRUE,"Seasons")</f>
        <v>Medium</v>
      </c>
      <c r="P2326" s="3" t="s">
        <v>63</v>
      </c>
    </row>
    <row r="2327" spans="1:16" ht="70">
      <c r="A2327" s="2" t="s">
        <v>10230</v>
      </c>
      <c r="B2327" s="2" t="s">
        <v>0</v>
      </c>
      <c r="C2327" s="3" t="s">
        <v>10231</v>
      </c>
      <c r="D2327" s="3" t="s">
        <v>10232</v>
      </c>
      <c r="E2327" s="3" t="s">
        <v>10233</v>
      </c>
      <c r="F2327" s="3" t="s">
        <v>64</v>
      </c>
      <c r="G2327" s="7" t="s">
        <v>10198</v>
      </c>
      <c r="H2327" s="4">
        <v>2021</v>
      </c>
      <c r="I2327" s="2">
        <v>2015</v>
      </c>
      <c r="J2327" s="2">
        <f ca="1">YEAR(TODAY())-Table1[[#This Row],[Release_year]]</f>
        <v>11</v>
      </c>
      <c r="K2327" s="2" t="s">
        <v>29</v>
      </c>
      <c r="L2327" s="2" t="str">
        <f>_xlfn.XLOOKUP(Table1[[#This Row],[Rating]],Ratings!A$2:A$15,Ratings!B$2:B$15)</f>
        <v>Teen</v>
      </c>
      <c r="M2327" s="2" t="str">
        <f>_xlfn.XLOOKUP(Table1[[#This Row],[Rating Category]],Recommendation!A$2:A$6,Recommendation!B$2:B$6)</f>
        <v>Guidance</v>
      </c>
      <c r="N2327" s="2">
        <v>146</v>
      </c>
      <c r="O2327" s="2" t="str" cm="1">
        <f t="array" ref="O2327">_xlfn.IFS(Table1[[#This Row],[Duration]]&lt;90,"Short",Table1[[#This Row],[Duration]]&lt;180,"Medium",Table1[[#This Row],[Duration]]&lt;=240,"Long",TRUE,"Seasons")</f>
        <v>Medium</v>
      </c>
      <c r="P2327" s="3" t="s">
        <v>90</v>
      </c>
    </row>
    <row r="2328" spans="1:16" ht="56">
      <c r="A2328" s="2" t="s">
        <v>10234</v>
      </c>
      <c r="B2328" s="2" t="s">
        <v>0</v>
      </c>
      <c r="C2328" s="3" t="s">
        <v>10235</v>
      </c>
      <c r="D2328" s="3" t="s">
        <v>10236</v>
      </c>
      <c r="E2328" s="3" t="s">
        <v>10237</v>
      </c>
      <c r="F2328" s="3" t="s">
        <v>10238</v>
      </c>
      <c r="G2328" s="7" t="s">
        <v>10198</v>
      </c>
      <c r="H2328" s="4">
        <v>2021</v>
      </c>
      <c r="I2328" s="2">
        <v>2015</v>
      </c>
      <c r="J2328" s="2">
        <f ca="1">YEAR(TODAY())-Table1[[#This Row],[Release_year]]</f>
        <v>11</v>
      </c>
      <c r="K2328" s="2" t="s">
        <v>29</v>
      </c>
      <c r="L2328" s="2" t="str">
        <f>_xlfn.XLOOKUP(Table1[[#This Row],[Rating]],Ratings!A$2:A$15,Ratings!B$2:B$15)</f>
        <v>Teen</v>
      </c>
      <c r="M2328" s="2" t="str">
        <f>_xlfn.XLOOKUP(Table1[[#This Row],[Rating Category]],Recommendation!A$2:A$6,Recommendation!B$2:B$6)</f>
        <v>Guidance</v>
      </c>
      <c r="N2328" s="2">
        <v>118</v>
      </c>
      <c r="O2328" s="2" t="str" cm="1">
        <f t="array" ref="O2328">_xlfn.IFS(Table1[[#This Row],[Duration]]&lt;90,"Short",Table1[[#This Row],[Duration]]&lt;180,"Medium",Table1[[#This Row],[Duration]]&lt;=240,"Long",TRUE,"Seasons")</f>
        <v>Medium</v>
      </c>
      <c r="P2328" s="3" t="s">
        <v>384</v>
      </c>
    </row>
    <row r="2329" spans="1:16" ht="70">
      <c r="A2329" s="2" t="s">
        <v>10239</v>
      </c>
      <c r="B2329" s="2" t="s">
        <v>0</v>
      </c>
      <c r="C2329" s="3" t="s">
        <v>10240</v>
      </c>
      <c r="D2329" s="3" t="s">
        <v>10241</v>
      </c>
      <c r="E2329" s="3" t="s">
        <v>10242</v>
      </c>
      <c r="F2329" s="3" t="s">
        <v>383</v>
      </c>
      <c r="G2329" s="7" t="s">
        <v>10198</v>
      </c>
      <c r="H2329" s="4">
        <v>2021</v>
      </c>
      <c r="I2329" s="2">
        <v>2016</v>
      </c>
      <c r="J2329" s="2">
        <f ca="1">YEAR(TODAY())-Table1[[#This Row],[Release_year]]</f>
        <v>10</v>
      </c>
      <c r="K2329" s="2" t="s">
        <v>7</v>
      </c>
      <c r="L2329" s="2" t="str">
        <f>_xlfn.XLOOKUP(Table1[[#This Row],[Rating]],Ratings!A$2:A$15,Ratings!B$2:B$15)</f>
        <v>Adult</v>
      </c>
      <c r="M2329" s="2" t="str">
        <f>_xlfn.XLOOKUP(Table1[[#This Row],[Rating Category]],Recommendation!A$2:A$6,Recommendation!B$2:B$6)</f>
        <v>Restricted</v>
      </c>
      <c r="N2329" s="2">
        <v>109</v>
      </c>
      <c r="O2329" s="2" t="str" cm="1">
        <f t="array" ref="O2329">_xlfn.IFS(Table1[[#This Row],[Duration]]&lt;90,"Short",Table1[[#This Row],[Duration]]&lt;180,"Medium",Table1[[#This Row],[Duration]]&lt;=240,"Long",TRUE,"Seasons")</f>
        <v>Medium</v>
      </c>
      <c r="P2329" s="3" t="s">
        <v>90</v>
      </c>
    </row>
    <row r="2330" spans="1:16" ht="56">
      <c r="A2330" s="2" t="s">
        <v>10243</v>
      </c>
      <c r="B2330" s="2" t="s">
        <v>0</v>
      </c>
      <c r="C2330" s="3" t="s">
        <v>10244</v>
      </c>
      <c r="D2330" s="3" t="s">
        <v>10196</v>
      </c>
      <c r="E2330" s="3" t="s">
        <v>10245</v>
      </c>
      <c r="F2330" s="3" t="s">
        <v>413</v>
      </c>
      <c r="G2330" s="7" t="s">
        <v>10198</v>
      </c>
      <c r="H2330" s="4">
        <v>2021</v>
      </c>
      <c r="I2330" s="2">
        <v>2009</v>
      </c>
      <c r="J2330" s="2">
        <f ca="1">YEAR(TODAY())-Table1[[#This Row],[Release_year]]</f>
        <v>17</v>
      </c>
      <c r="K2330" s="2" t="s">
        <v>29</v>
      </c>
      <c r="L2330" s="2" t="str">
        <f>_xlfn.XLOOKUP(Table1[[#This Row],[Rating]],Ratings!A$2:A$15,Ratings!B$2:B$15)</f>
        <v>Teen</v>
      </c>
      <c r="M2330" s="2" t="str">
        <f>_xlfn.XLOOKUP(Table1[[#This Row],[Rating Category]],Recommendation!A$2:A$6,Recommendation!B$2:B$6)</f>
        <v>Guidance</v>
      </c>
      <c r="N2330" s="2">
        <v>117</v>
      </c>
      <c r="O2330" s="2" t="str" cm="1">
        <f t="array" ref="O2330">_xlfn.IFS(Table1[[#This Row],[Duration]]&lt;90,"Short",Table1[[#This Row],[Duration]]&lt;180,"Medium",Table1[[#This Row],[Duration]]&lt;=240,"Long",TRUE,"Seasons")</f>
        <v>Medium</v>
      </c>
      <c r="P2330" s="3" t="s">
        <v>63</v>
      </c>
    </row>
    <row r="2331" spans="1:16" ht="70">
      <c r="A2331" s="2" t="s">
        <v>10246</v>
      </c>
      <c r="B2331" s="2" t="s">
        <v>0</v>
      </c>
      <c r="C2331" s="3" t="s">
        <v>10247</v>
      </c>
      <c r="D2331" s="3" t="s">
        <v>10248</v>
      </c>
      <c r="E2331" s="3" t="s">
        <v>10249</v>
      </c>
      <c r="F2331" s="3" t="s">
        <v>413</v>
      </c>
      <c r="G2331" s="7" t="s">
        <v>10198</v>
      </c>
      <c r="H2331" s="4">
        <v>2021</v>
      </c>
      <c r="I2331" s="2">
        <v>2010</v>
      </c>
      <c r="J2331" s="2">
        <f ca="1">YEAR(TODAY())-Table1[[#This Row],[Release_year]]</f>
        <v>16</v>
      </c>
      <c r="K2331" s="2" t="s">
        <v>7</v>
      </c>
      <c r="L2331" s="2" t="str">
        <f>_xlfn.XLOOKUP(Table1[[#This Row],[Rating]],Ratings!A$2:A$15,Ratings!B$2:B$15)</f>
        <v>Adult</v>
      </c>
      <c r="M2331" s="2" t="str">
        <f>_xlfn.XLOOKUP(Table1[[#This Row],[Rating Category]],Recommendation!A$2:A$6,Recommendation!B$2:B$6)</f>
        <v>Restricted</v>
      </c>
      <c r="N2331" s="2">
        <v>95</v>
      </c>
      <c r="O2331" s="2" t="str" cm="1">
        <f t="array" ref="O2331">_xlfn.IFS(Table1[[#This Row],[Duration]]&lt;90,"Short",Table1[[#This Row],[Duration]]&lt;180,"Medium",Table1[[#This Row],[Duration]]&lt;=240,"Long",TRUE,"Seasons")</f>
        <v>Medium</v>
      </c>
      <c r="P2331" s="3" t="s">
        <v>523</v>
      </c>
    </row>
    <row r="2332" spans="1:16" ht="70">
      <c r="A2332" s="2" t="s">
        <v>10250</v>
      </c>
      <c r="B2332" s="2" t="s">
        <v>0</v>
      </c>
      <c r="C2332" s="3" t="s">
        <v>10251</v>
      </c>
      <c r="D2332" s="3" t="s">
        <v>10252</v>
      </c>
      <c r="E2332" s="3" t="s">
        <v>10253</v>
      </c>
      <c r="F2332" s="3" t="s">
        <v>13</v>
      </c>
      <c r="G2332" s="7" t="s">
        <v>10198</v>
      </c>
      <c r="H2332" s="4">
        <v>2021</v>
      </c>
      <c r="I2332" s="2">
        <v>2017</v>
      </c>
      <c r="J2332" s="2">
        <f ca="1">YEAR(TODAY())-Table1[[#This Row],[Release_year]]</f>
        <v>9</v>
      </c>
      <c r="K2332" s="2" t="s">
        <v>7</v>
      </c>
      <c r="L2332" s="2" t="str">
        <f>_xlfn.XLOOKUP(Table1[[#This Row],[Rating]],Ratings!A$2:A$15,Ratings!B$2:B$15)</f>
        <v>Adult</v>
      </c>
      <c r="M2332" s="2" t="str">
        <f>_xlfn.XLOOKUP(Table1[[#This Row],[Rating Category]],Recommendation!A$2:A$6,Recommendation!B$2:B$6)</f>
        <v>Restricted</v>
      </c>
      <c r="N2332" s="2">
        <v>124</v>
      </c>
      <c r="O2332" s="2" t="str" cm="1">
        <f t="array" ref="O2332">_xlfn.IFS(Table1[[#This Row],[Duration]]&lt;90,"Short",Table1[[#This Row],[Duration]]&lt;180,"Medium",Table1[[#This Row],[Duration]]&lt;=240,"Long",TRUE,"Seasons")</f>
        <v>Medium</v>
      </c>
      <c r="P2332" s="3" t="s">
        <v>23</v>
      </c>
    </row>
    <row r="2333" spans="1:16" ht="42">
      <c r="A2333" s="2" t="s">
        <v>10254</v>
      </c>
      <c r="B2333" s="2" t="s">
        <v>0</v>
      </c>
      <c r="C2333" s="3" t="s">
        <v>10255</v>
      </c>
      <c r="D2333" s="3" t="s">
        <v>10256</v>
      </c>
      <c r="E2333" s="3" t="s">
        <v>10257</v>
      </c>
      <c r="F2333" s="3" t="s">
        <v>413</v>
      </c>
      <c r="G2333" s="7" t="s">
        <v>10198</v>
      </c>
      <c r="H2333" s="4">
        <v>2021</v>
      </c>
      <c r="I2333" s="2">
        <v>2013</v>
      </c>
      <c r="J2333" s="2">
        <f ca="1">YEAR(TODAY())-Table1[[#This Row],[Release_year]]</f>
        <v>13</v>
      </c>
      <c r="K2333" s="2" t="s">
        <v>7</v>
      </c>
      <c r="L2333" s="2" t="str">
        <f>_xlfn.XLOOKUP(Table1[[#This Row],[Rating]],Ratings!A$2:A$15,Ratings!B$2:B$15)</f>
        <v>Adult</v>
      </c>
      <c r="M2333" s="2" t="str">
        <f>_xlfn.XLOOKUP(Table1[[#This Row],[Rating Category]],Recommendation!A$2:A$6,Recommendation!B$2:B$6)</f>
        <v>Restricted</v>
      </c>
      <c r="N2333" s="2">
        <v>96</v>
      </c>
      <c r="O2333" s="2" t="str" cm="1">
        <f t="array" ref="O2333">_xlfn.IFS(Table1[[#This Row],[Duration]]&lt;90,"Short",Table1[[#This Row],[Duration]]&lt;180,"Medium",Table1[[#This Row],[Duration]]&lt;=240,"Long",TRUE,"Seasons")</f>
        <v>Medium</v>
      </c>
      <c r="P2333" s="3" t="s">
        <v>56</v>
      </c>
    </row>
    <row r="2334" spans="1:16" ht="42">
      <c r="A2334" s="2" t="s">
        <v>10258</v>
      </c>
      <c r="B2334" s="2" t="s">
        <v>0</v>
      </c>
      <c r="C2334" s="3" t="s">
        <v>10259</v>
      </c>
      <c r="D2334" s="3" t="s">
        <v>10260</v>
      </c>
      <c r="E2334" s="3" t="s">
        <v>10261</v>
      </c>
      <c r="F2334" s="3" t="s">
        <v>1420</v>
      </c>
      <c r="G2334" s="7" t="s">
        <v>10198</v>
      </c>
      <c r="H2334" s="4">
        <v>2021</v>
      </c>
      <c r="I2334" s="2">
        <v>2008</v>
      </c>
      <c r="J2334" s="2">
        <f ca="1">YEAR(TODAY())-Table1[[#This Row],[Release_year]]</f>
        <v>18</v>
      </c>
      <c r="K2334" s="2" t="s">
        <v>7</v>
      </c>
      <c r="L2334" s="2" t="str">
        <f>_xlfn.XLOOKUP(Table1[[#This Row],[Rating]],Ratings!A$2:A$15,Ratings!B$2:B$15)</f>
        <v>Adult</v>
      </c>
      <c r="M2334" s="2" t="str">
        <f>_xlfn.XLOOKUP(Table1[[#This Row],[Rating Category]],Recommendation!A$2:A$6,Recommendation!B$2:B$6)</f>
        <v>Restricted</v>
      </c>
      <c r="N2334" s="2">
        <v>96</v>
      </c>
      <c r="O2334" s="2" t="str" cm="1">
        <f t="array" ref="O2334">_xlfn.IFS(Table1[[#This Row],[Duration]]&lt;90,"Short",Table1[[#This Row],[Duration]]&lt;180,"Medium",Table1[[#This Row],[Duration]]&lt;=240,"Long",TRUE,"Seasons")</f>
        <v>Medium</v>
      </c>
      <c r="P2334" s="3" t="s">
        <v>43</v>
      </c>
    </row>
    <row r="2335" spans="1:16" ht="56">
      <c r="A2335" s="2" t="s">
        <v>10263</v>
      </c>
      <c r="B2335" s="2" t="s">
        <v>0</v>
      </c>
      <c r="C2335" s="3" t="s">
        <v>10264</v>
      </c>
      <c r="D2335" s="3" t="s">
        <v>7790</v>
      </c>
      <c r="E2335" s="3" t="s">
        <v>10265</v>
      </c>
      <c r="F2335" s="3" t="s">
        <v>1</v>
      </c>
      <c r="G2335" s="7" t="s">
        <v>10262</v>
      </c>
      <c r="H2335" s="4">
        <v>2021</v>
      </c>
      <c r="I2335" s="2">
        <v>2018</v>
      </c>
      <c r="J2335" s="2">
        <f ca="1">YEAR(TODAY())-Table1[[#This Row],[Release_year]]</f>
        <v>8</v>
      </c>
      <c r="K2335" s="2" t="s">
        <v>45</v>
      </c>
      <c r="L2335" s="2" t="str">
        <f>_xlfn.XLOOKUP(Table1[[#This Row],[Rating]],Ratings!A$2:A$15,Ratings!B$2:B$15)</f>
        <v>Family</v>
      </c>
      <c r="M2335" s="2" t="str">
        <f>_xlfn.XLOOKUP(Table1[[#This Row],[Rating Category]],Recommendation!A$2:A$6,Recommendation!B$2:B$6)</f>
        <v>Guidance</v>
      </c>
      <c r="N2335" s="2">
        <v>93</v>
      </c>
      <c r="O2335" s="2" t="str" cm="1">
        <f t="array" ref="O2335">_xlfn.IFS(Table1[[#This Row],[Duration]]&lt;90,"Short",Table1[[#This Row],[Duration]]&lt;180,"Medium",Table1[[#This Row],[Duration]]&lt;=240,"Long",TRUE,"Seasons")</f>
        <v>Medium</v>
      </c>
      <c r="P2335" s="3" t="s">
        <v>6278</v>
      </c>
    </row>
    <row r="2336" spans="1:16" ht="42">
      <c r="A2336" s="2" t="s">
        <v>10266</v>
      </c>
      <c r="B2336" s="2" t="s">
        <v>0</v>
      </c>
      <c r="C2336" s="3" t="s">
        <v>10267</v>
      </c>
      <c r="D2336" s="3" t="s">
        <v>3788</v>
      </c>
      <c r="E2336" s="3" t="s">
        <v>10268</v>
      </c>
      <c r="F2336" s="3" t="s">
        <v>10269</v>
      </c>
      <c r="G2336" s="7" t="s">
        <v>10262</v>
      </c>
      <c r="H2336" s="4">
        <v>2021</v>
      </c>
      <c r="I2336" s="2">
        <v>2018</v>
      </c>
      <c r="J2336" s="2">
        <f ca="1">YEAR(TODAY())-Table1[[#This Row],[Release_year]]</f>
        <v>8</v>
      </c>
      <c r="K2336" s="2" t="s">
        <v>58</v>
      </c>
      <c r="L2336" s="2" t="str">
        <f>_xlfn.XLOOKUP(Table1[[#This Row],[Rating]],Ratings!A$2:A$15,Ratings!B$2:B$15)</f>
        <v>Kids</v>
      </c>
      <c r="M2336" s="2" t="str">
        <f>_xlfn.XLOOKUP(Table1[[#This Row],[Rating Category]],Recommendation!A$2:A$6,Recommendation!B$2:B$6)</f>
        <v>Safe</v>
      </c>
      <c r="N2336" s="2">
        <v>30</v>
      </c>
      <c r="O2336" s="2" t="str" cm="1">
        <f t="array" ref="O2336">_xlfn.IFS(Table1[[#This Row],[Duration]]&lt;90,"Short",Table1[[#This Row],[Duration]]&lt;180,"Medium",Table1[[#This Row],[Duration]]&lt;=240,"Long",TRUE,"Seasons")</f>
        <v>Short</v>
      </c>
      <c r="P2336" s="3" t="s">
        <v>17</v>
      </c>
    </row>
    <row r="2337" spans="1:16" ht="70">
      <c r="A2337" s="2" t="s">
        <v>10270</v>
      </c>
      <c r="B2337" s="2" t="s">
        <v>0</v>
      </c>
      <c r="C2337" s="3" t="s">
        <v>10271</v>
      </c>
      <c r="D2337" s="3" t="s">
        <v>10272</v>
      </c>
      <c r="E2337" s="3" t="s">
        <v>10273</v>
      </c>
      <c r="F2337" s="3" t="s">
        <v>50</v>
      </c>
      <c r="G2337" s="7" t="s">
        <v>10262</v>
      </c>
      <c r="H2337" s="4">
        <v>2021</v>
      </c>
      <c r="I2337" s="2">
        <v>2018</v>
      </c>
      <c r="J2337" s="2">
        <f ca="1">YEAR(TODAY())-Table1[[#This Row],[Release_year]]</f>
        <v>8</v>
      </c>
      <c r="K2337" s="2" t="s">
        <v>7</v>
      </c>
      <c r="L2337" s="2" t="str">
        <f>_xlfn.XLOOKUP(Table1[[#This Row],[Rating]],Ratings!A$2:A$15,Ratings!B$2:B$15)</f>
        <v>Adult</v>
      </c>
      <c r="M2337" s="2" t="str">
        <f>_xlfn.XLOOKUP(Table1[[#This Row],[Rating Category]],Recommendation!A$2:A$6,Recommendation!B$2:B$6)</f>
        <v>Restricted</v>
      </c>
      <c r="N2337" s="2">
        <v>82</v>
      </c>
      <c r="O2337" s="2" t="str" cm="1">
        <f t="array" ref="O2337">_xlfn.IFS(Table1[[#This Row],[Duration]]&lt;90,"Short",Table1[[#This Row],[Duration]]&lt;180,"Medium",Table1[[#This Row],[Duration]]&lt;=240,"Long",TRUE,"Seasons")</f>
        <v>Short</v>
      </c>
      <c r="P2337" s="3" t="s">
        <v>43</v>
      </c>
    </row>
    <row r="2338" spans="1:16" ht="70">
      <c r="A2338" s="2" t="s">
        <v>10274</v>
      </c>
      <c r="B2338" s="2" t="s">
        <v>0</v>
      </c>
      <c r="C2338" s="3" t="s">
        <v>10275</v>
      </c>
      <c r="D2338" s="3" t="s">
        <v>10276</v>
      </c>
      <c r="E2338" s="3" t="s">
        <v>10277</v>
      </c>
      <c r="F2338" s="3" t="s">
        <v>10278</v>
      </c>
      <c r="G2338" s="7" t="s">
        <v>10262</v>
      </c>
      <c r="H2338" s="4">
        <v>2021</v>
      </c>
      <c r="I2338" s="2">
        <v>2018</v>
      </c>
      <c r="J2338" s="2">
        <f ca="1">YEAR(TODAY())-Table1[[#This Row],[Release_year]]</f>
        <v>8</v>
      </c>
      <c r="K2338" s="2" t="s">
        <v>2</v>
      </c>
      <c r="L2338" s="2" t="str">
        <f>_xlfn.XLOOKUP(Table1[[#This Row],[Rating]],Ratings!A$2:A$15,Ratings!B$2:B$15)</f>
        <v>Teen</v>
      </c>
      <c r="M2338" s="2" t="str">
        <f>_xlfn.XLOOKUP(Table1[[#This Row],[Rating Category]],Recommendation!A$2:A$6,Recommendation!B$2:B$6)</f>
        <v>Guidance</v>
      </c>
      <c r="N2338" s="2">
        <v>127</v>
      </c>
      <c r="O2338" s="2" t="str" cm="1">
        <f t="array" ref="O2338">_xlfn.IFS(Table1[[#This Row],[Duration]]&lt;90,"Short",Table1[[#This Row],[Duration]]&lt;180,"Medium",Table1[[#This Row],[Duration]]&lt;=240,"Long",TRUE,"Seasons")</f>
        <v>Medium</v>
      </c>
      <c r="P2338" s="3" t="s">
        <v>23</v>
      </c>
    </row>
    <row r="2339" spans="1:16" ht="70">
      <c r="A2339" s="2" t="s">
        <v>10279</v>
      </c>
      <c r="B2339" s="2" t="s">
        <v>0</v>
      </c>
      <c r="C2339" s="3" t="s">
        <v>10280</v>
      </c>
      <c r="D2339" s="3" t="s">
        <v>10281</v>
      </c>
      <c r="E2339" s="3" t="s">
        <v>10282</v>
      </c>
      <c r="F2339" s="3" t="s">
        <v>13</v>
      </c>
      <c r="G2339" s="7" t="s">
        <v>10262</v>
      </c>
      <c r="H2339" s="4">
        <v>2021</v>
      </c>
      <c r="I2339" s="2">
        <v>2018</v>
      </c>
      <c r="J2339" s="2">
        <f ca="1">YEAR(TODAY())-Table1[[#This Row],[Release_year]]</f>
        <v>8</v>
      </c>
      <c r="K2339" s="2" t="s">
        <v>7</v>
      </c>
      <c r="L2339" s="2" t="str">
        <f>_xlfn.XLOOKUP(Table1[[#This Row],[Rating]],Ratings!A$2:A$15,Ratings!B$2:B$15)</f>
        <v>Adult</v>
      </c>
      <c r="M2339" s="2" t="str">
        <f>_xlfn.XLOOKUP(Table1[[#This Row],[Rating Category]],Recommendation!A$2:A$6,Recommendation!B$2:B$6)</f>
        <v>Restricted</v>
      </c>
      <c r="N2339" s="2">
        <v>114</v>
      </c>
      <c r="O2339" s="2" t="str" cm="1">
        <f t="array" ref="O2339">_xlfn.IFS(Table1[[#This Row],[Duration]]&lt;90,"Short",Table1[[#This Row],[Duration]]&lt;180,"Medium",Table1[[#This Row],[Duration]]&lt;=240,"Long",TRUE,"Seasons")</f>
        <v>Medium</v>
      </c>
      <c r="P2339" s="3" t="s">
        <v>23</v>
      </c>
    </row>
    <row r="2340" spans="1:16" ht="56">
      <c r="A2340" s="2" t="s">
        <v>10283</v>
      </c>
      <c r="B2340" s="2" t="s">
        <v>0</v>
      </c>
      <c r="C2340" s="3" t="s">
        <v>10284</v>
      </c>
      <c r="D2340" s="3" t="s">
        <v>9272</v>
      </c>
      <c r="E2340" s="3" t="s">
        <v>10285</v>
      </c>
      <c r="F2340" s="3" t="s">
        <v>13</v>
      </c>
      <c r="G2340" s="7" t="s">
        <v>10262</v>
      </c>
      <c r="H2340" s="4">
        <v>2021</v>
      </c>
      <c r="I2340" s="2">
        <v>2018</v>
      </c>
      <c r="J2340" s="2">
        <f ca="1">YEAR(TODAY())-Table1[[#This Row],[Release_year]]</f>
        <v>8</v>
      </c>
      <c r="K2340" s="2" t="s">
        <v>7</v>
      </c>
      <c r="L2340" s="2" t="str">
        <f>_xlfn.XLOOKUP(Table1[[#This Row],[Rating]],Ratings!A$2:A$15,Ratings!B$2:B$15)</f>
        <v>Adult</v>
      </c>
      <c r="M2340" s="2" t="str">
        <f>_xlfn.XLOOKUP(Table1[[#This Row],[Rating Category]],Recommendation!A$2:A$6,Recommendation!B$2:B$6)</f>
        <v>Restricted</v>
      </c>
      <c r="N2340" s="2">
        <v>119</v>
      </c>
      <c r="O2340" s="2" t="str" cm="1">
        <f t="array" ref="O2340">_xlfn.IFS(Table1[[#This Row],[Duration]]&lt;90,"Short",Table1[[#This Row],[Duration]]&lt;180,"Medium",Table1[[#This Row],[Duration]]&lt;=240,"Long",TRUE,"Seasons")</f>
        <v>Medium</v>
      </c>
      <c r="P2340" s="3" t="s">
        <v>192</v>
      </c>
    </row>
    <row r="2341" spans="1:16" ht="70">
      <c r="A2341" s="2" t="s">
        <v>10286</v>
      </c>
      <c r="B2341" s="2" t="s">
        <v>0</v>
      </c>
      <c r="C2341" s="3" t="s">
        <v>10287</v>
      </c>
      <c r="D2341" s="3" t="s">
        <v>10288</v>
      </c>
      <c r="E2341" s="3" t="s">
        <v>10289</v>
      </c>
      <c r="F2341" s="3" t="s">
        <v>215</v>
      </c>
      <c r="G2341" s="7" t="s">
        <v>10262</v>
      </c>
      <c r="H2341" s="4">
        <v>2021</v>
      </c>
      <c r="I2341" s="2">
        <v>2018</v>
      </c>
      <c r="J2341" s="2">
        <f ca="1">YEAR(TODAY())-Table1[[#This Row],[Release_year]]</f>
        <v>8</v>
      </c>
      <c r="K2341" s="2" t="s">
        <v>7</v>
      </c>
      <c r="L2341" s="2" t="str">
        <f>_xlfn.XLOOKUP(Table1[[#This Row],[Rating]],Ratings!A$2:A$15,Ratings!B$2:B$15)</f>
        <v>Adult</v>
      </c>
      <c r="M2341" s="2" t="str">
        <f>_xlfn.XLOOKUP(Table1[[#This Row],[Rating Category]],Recommendation!A$2:A$6,Recommendation!B$2:B$6)</f>
        <v>Restricted</v>
      </c>
      <c r="N2341" s="2">
        <v>101</v>
      </c>
      <c r="O2341" s="2" t="str" cm="1">
        <f t="array" ref="O2341">_xlfn.IFS(Table1[[#This Row],[Duration]]&lt;90,"Short",Table1[[#This Row],[Duration]]&lt;180,"Medium",Table1[[#This Row],[Duration]]&lt;=240,"Long",TRUE,"Seasons")</f>
        <v>Medium</v>
      </c>
      <c r="P2341" s="3" t="s">
        <v>523</v>
      </c>
    </row>
    <row r="2342" spans="1:16" ht="70">
      <c r="A2342" s="2" t="s">
        <v>10290</v>
      </c>
      <c r="B2342" s="2" t="s">
        <v>0</v>
      </c>
      <c r="C2342" s="3" t="s">
        <v>10291</v>
      </c>
      <c r="D2342" s="3" t="s">
        <v>10292</v>
      </c>
      <c r="E2342" s="3" t="s">
        <v>10293</v>
      </c>
      <c r="F2342" s="3" t="s">
        <v>10294</v>
      </c>
      <c r="G2342" s="7" t="s">
        <v>10262</v>
      </c>
      <c r="H2342" s="4">
        <v>2021</v>
      </c>
      <c r="I2342" s="2">
        <v>2018</v>
      </c>
      <c r="J2342" s="2">
        <f ca="1">YEAR(TODAY())-Table1[[#This Row],[Release_year]]</f>
        <v>8</v>
      </c>
      <c r="K2342" s="2" t="s">
        <v>7</v>
      </c>
      <c r="L2342" s="2" t="str">
        <f>_xlfn.XLOOKUP(Table1[[#This Row],[Rating]],Ratings!A$2:A$15,Ratings!B$2:B$15)</f>
        <v>Adult</v>
      </c>
      <c r="M2342" s="2" t="str">
        <f>_xlfn.XLOOKUP(Table1[[#This Row],[Rating Category]],Recommendation!A$2:A$6,Recommendation!B$2:B$6)</f>
        <v>Restricted</v>
      </c>
      <c r="N2342" s="2">
        <v>96</v>
      </c>
      <c r="O2342" s="2" t="str" cm="1">
        <f t="array" ref="O2342">_xlfn.IFS(Table1[[#This Row],[Duration]]&lt;90,"Short",Table1[[#This Row],[Duration]]&lt;180,"Medium",Table1[[#This Row],[Duration]]&lt;=240,"Long",TRUE,"Seasons")</f>
        <v>Medium</v>
      </c>
      <c r="P2342" s="3" t="s">
        <v>23</v>
      </c>
    </row>
    <row r="2343" spans="1:16" ht="42">
      <c r="A2343" s="2" t="s">
        <v>10297</v>
      </c>
      <c r="B2343" s="2" t="s">
        <v>0</v>
      </c>
      <c r="C2343" s="3" t="s">
        <v>10298</v>
      </c>
      <c r="D2343" s="3" t="s">
        <v>10299</v>
      </c>
      <c r="E2343" s="3" t="s">
        <v>10300</v>
      </c>
      <c r="F2343" s="3" t="s">
        <v>1</v>
      </c>
      <c r="G2343" s="7" t="s">
        <v>10301</v>
      </c>
      <c r="H2343" s="4">
        <v>2021</v>
      </c>
      <c r="I2343" s="2">
        <v>2018</v>
      </c>
      <c r="J2343" s="2">
        <f ca="1">YEAR(TODAY())-Table1[[#This Row],[Release_year]]</f>
        <v>8</v>
      </c>
      <c r="K2343" s="2" t="s">
        <v>58</v>
      </c>
      <c r="L2343" s="2" t="str">
        <f>_xlfn.XLOOKUP(Table1[[#This Row],[Rating]],Ratings!A$2:A$15,Ratings!B$2:B$15)</f>
        <v>Kids</v>
      </c>
      <c r="M2343" s="2" t="str">
        <f>_xlfn.XLOOKUP(Table1[[#This Row],[Rating Category]],Recommendation!A$2:A$6,Recommendation!B$2:B$6)</f>
        <v>Safe</v>
      </c>
      <c r="N2343" s="2">
        <v>44</v>
      </c>
      <c r="O2343" s="2" t="str" cm="1">
        <f t="array" ref="O2343">_xlfn.IFS(Table1[[#This Row],[Duration]]&lt;90,"Short",Table1[[#This Row],[Duration]]&lt;180,"Medium",Table1[[#This Row],[Duration]]&lt;=240,"Long",TRUE,"Seasons")</f>
        <v>Short</v>
      </c>
      <c r="P2343" s="3" t="s">
        <v>17</v>
      </c>
    </row>
    <row r="2344" spans="1:16" ht="42">
      <c r="A2344" s="2" t="s">
        <v>10303</v>
      </c>
      <c r="B2344" s="2" t="s">
        <v>0</v>
      </c>
      <c r="C2344" s="3" t="s">
        <v>10304</v>
      </c>
      <c r="D2344" s="3" t="s">
        <v>10305</v>
      </c>
      <c r="E2344" s="3" t="s">
        <v>10306</v>
      </c>
      <c r="F2344" s="3" t="s">
        <v>1</v>
      </c>
      <c r="G2344" s="7" t="s">
        <v>10302</v>
      </c>
      <c r="H2344" s="4">
        <v>2021</v>
      </c>
      <c r="I2344" s="2">
        <v>2018</v>
      </c>
      <c r="J2344" s="2">
        <f ca="1">YEAR(TODAY())-Table1[[#This Row],[Release_year]]</f>
        <v>8</v>
      </c>
      <c r="K2344" s="2" t="s">
        <v>45</v>
      </c>
      <c r="L2344" s="2" t="str">
        <f>_xlfn.XLOOKUP(Table1[[#This Row],[Rating]],Ratings!A$2:A$15,Ratings!B$2:B$15)</f>
        <v>Family</v>
      </c>
      <c r="M2344" s="2" t="str">
        <f>_xlfn.XLOOKUP(Table1[[#This Row],[Rating Category]],Recommendation!A$2:A$6,Recommendation!B$2:B$6)</f>
        <v>Guidance</v>
      </c>
      <c r="N2344" s="2">
        <v>104</v>
      </c>
      <c r="O2344" s="2" t="str" cm="1">
        <f t="array" ref="O2344">_xlfn.IFS(Table1[[#This Row],[Duration]]&lt;90,"Short",Table1[[#This Row],[Duration]]&lt;180,"Medium",Table1[[#This Row],[Duration]]&lt;=240,"Long",TRUE,"Seasons")</f>
        <v>Medium</v>
      </c>
      <c r="P2344" s="3" t="s">
        <v>46</v>
      </c>
    </row>
    <row r="2345" spans="1:16" ht="42">
      <c r="A2345" s="2" t="s">
        <v>10307</v>
      </c>
      <c r="B2345" s="2" t="s">
        <v>0</v>
      </c>
      <c r="C2345" s="3" t="s">
        <v>10308</v>
      </c>
      <c r="D2345" s="3" t="s">
        <v>10309</v>
      </c>
      <c r="E2345" s="3" t="s">
        <v>10310</v>
      </c>
      <c r="F2345" s="3" t="s">
        <v>248</v>
      </c>
      <c r="G2345" s="7" t="s">
        <v>10311</v>
      </c>
      <c r="H2345" s="4">
        <v>2021</v>
      </c>
      <c r="I2345" s="2">
        <v>2018</v>
      </c>
      <c r="J2345" s="2">
        <f ca="1">YEAR(TODAY())-Table1[[#This Row],[Release_year]]</f>
        <v>8</v>
      </c>
      <c r="K2345" s="2" t="s">
        <v>7</v>
      </c>
      <c r="L2345" s="2" t="str">
        <f>_xlfn.XLOOKUP(Table1[[#This Row],[Rating]],Ratings!A$2:A$15,Ratings!B$2:B$15)</f>
        <v>Adult</v>
      </c>
      <c r="M2345" s="2" t="str">
        <f>_xlfn.XLOOKUP(Table1[[#This Row],[Rating Category]],Recommendation!A$2:A$6,Recommendation!B$2:B$6)</f>
        <v>Restricted</v>
      </c>
      <c r="N2345" s="2">
        <v>91</v>
      </c>
      <c r="O2345" s="2" t="str" cm="1">
        <f t="array" ref="O2345">_xlfn.IFS(Table1[[#This Row],[Duration]]&lt;90,"Short",Table1[[#This Row],[Duration]]&lt;180,"Medium",Table1[[#This Row],[Duration]]&lt;=240,"Long",TRUE,"Seasons")</f>
        <v>Medium</v>
      </c>
      <c r="P2345" s="3" t="s">
        <v>56</v>
      </c>
    </row>
    <row r="2346" spans="1:16" ht="56">
      <c r="A2346" s="2" t="s">
        <v>10313</v>
      </c>
      <c r="B2346" s="2" t="s">
        <v>0</v>
      </c>
      <c r="C2346" s="3" t="s">
        <v>10314</v>
      </c>
      <c r="D2346" s="3" t="s">
        <v>10315</v>
      </c>
      <c r="E2346" s="3" t="s">
        <v>10316</v>
      </c>
      <c r="F2346" s="3" t="s">
        <v>287</v>
      </c>
      <c r="G2346" s="7" t="s">
        <v>10312</v>
      </c>
      <c r="H2346" s="4">
        <v>2021</v>
      </c>
      <c r="I2346" s="2">
        <v>2018</v>
      </c>
      <c r="J2346" s="2">
        <f ca="1">YEAR(TODAY())-Table1[[#This Row],[Release_year]]</f>
        <v>8</v>
      </c>
      <c r="K2346" s="2" t="s">
        <v>16</v>
      </c>
      <c r="L2346" s="2" t="str">
        <f>_xlfn.XLOOKUP(Table1[[#This Row],[Rating]],Ratings!A$2:A$15,Ratings!B$2:B$15)</f>
        <v>Family</v>
      </c>
      <c r="M2346" s="2" t="str">
        <f>_xlfn.XLOOKUP(Table1[[#This Row],[Rating Category]],Recommendation!A$2:A$6,Recommendation!B$2:B$6)</f>
        <v>Guidance</v>
      </c>
      <c r="N2346" s="2">
        <v>91</v>
      </c>
      <c r="O2346" s="2" t="str" cm="1">
        <f t="array" ref="O2346">_xlfn.IFS(Table1[[#This Row],[Duration]]&lt;90,"Short",Table1[[#This Row],[Duration]]&lt;180,"Medium",Table1[[#This Row],[Duration]]&lt;=240,"Long",TRUE,"Seasons")</f>
        <v>Medium</v>
      </c>
      <c r="P2346" s="3" t="s">
        <v>46</v>
      </c>
    </row>
    <row r="2347" spans="1:16" ht="42">
      <c r="A2347" s="2" t="s">
        <v>10317</v>
      </c>
      <c r="B2347" s="2" t="s">
        <v>0</v>
      </c>
      <c r="C2347" s="3" t="s">
        <v>10318</v>
      </c>
      <c r="D2347" s="3" t="s">
        <v>8951</v>
      </c>
      <c r="E2347" s="3" t="s">
        <v>10319</v>
      </c>
      <c r="F2347" s="3" t="s">
        <v>1064</v>
      </c>
      <c r="G2347" s="7" t="s">
        <v>10312</v>
      </c>
      <c r="H2347" s="4">
        <v>2021</v>
      </c>
      <c r="I2347" s="2">
        <v>2018</v>
      </c>
      <c r="J2347" s="2">
        <f ca="1">YEAR(TODAY())-Table1[[#This Row],[Release_year]]</f>
        <v>8</v>
      </c>
      <c r="K2347" s="2" t="s">
        <v>7</v>
      </c>
      <c r="L2347" s="2" t="str">
        <f>_xlfn.XLOOKUP(Table1[[#This Row],[Rating]],Ratings!A$2:A$15,Ratings!B$2:B$15)</f>
        <v>Adult</v>
      </c>
      <c r="M2347" s="2" t="str">
        <f>_xlfn.XLOOKUP(Table1[[#This Row],[Rating Category]],Recommendation!A$2:A$6,Recommendation!B$2:B$6)</f>
        <v>Restricted</v>
      </c>
      <c r="N2347" s="2">
        <v>114</v>
      </c>
      <c r="O2347" s="2" t="str" cm="1">
        <f t="array" ref="O2347">_xlfn.IFS(Table1[[#This Row],[Duration]]&lt;90,"Short",Table1[[#This Row],[Duration]]&lt;180,"Medium",Table1[[#This Row],[Duration]]&lt;=240,"Long",TRUE,"Seasons")</f>
        <v>Medium</v>
      </c>
      <c r="P2347" s="3" t="s">
        <v>583</v>
      </c>
    </row>
    <row r="2348" spans="1:16" ht="56">
      <c r="A2348" s="2" t="s">
        <v>10320</v>
      </c>
      <c r="B2348" s="2" t="s">
        <v>0</v>
      </c>
      <c r="C2348" s="3" t="s">
        <v>10321</v>
      </c>
      <c r="D2348" s="3" t="s">
        <v>10322</v>
      </c>
      <c r="E2348" s="3" t="s">
        <v>10323</v>
      </c>
      <c r="F2348" s="3" t="s">
        <v>1064</v>
      </c>
      <c r="G2348" s="7" t="s">
        <v>10312</v>
      </c>
      <c r="H2348" s="4">
        <v>2021</v>
      </c>
      <c r="I2348" s="2">
        <v>2018</v>
      </c>
      <c r="J2348" s="2">
        <f ca="1">YEAR(TODAY())-Table1[[#This Row],[Release_year]]</f>
        <v>8</v>
      </c>
      <c r="K2348" s="2" t="s">
        <v>29</v>
      </c>
      <c r="L2348" s="2" t="str">
        <f>_xlfn.XLOOKUP(Table1[[#This Row],[Rating]],Ratings!A$2:A$15,Ratings!B$2:B$15)</f>
        <v>Teen</v>
      </c>
      <c r="M2348" s="2" t="str">
        <f>_xlfn.XLOOKUP(Table1[[#This Row],[Rating Category]],Recommendation!A$2:A$6,Recommendation!B$2:B$6)</f>
        <v>Guidance</v>
      </c>
      <c r="N2348" s="2">
        <v>91</v>
      </c>
      <c r="O2348" s="2" t="str" cm="1">
        <f t="array" ref="O2348">_xlfn.IFS(Table1[[#This Row],[Duration]]&lt;90,"Short",Table1[[#This Row],[Duration]]&lt;180,"Medium",Table1[[#This Row],[Duration]]&lt;=240,"Long",TRUE,"Seasons")</f>
        <v>Medium</v>
      </c>
      <c r="P2348" s="3" t="s">
        <v>2437</v>
      </c>
    </row>
    <row r="2349" spans="1:16" ht="14">
      <c r="A2349" s="2" t="s">
        <v>10324</v>
      </c>
      <c r="B2349" s="2" t="s">
        <v>0</v>
      </c>
      <c r="C2349" s="3" t="s">
        <v>10325</v>
      </c>
      <c r="D2349" s="3" t="s">
        <v>10326</v>
      </c>
      <c r="E2349" s="3" t="s">
        <v>10327</v>
      </c>
      <c r="F2349" s="3" t="s">
        <v>1</v>
      </c>
      <c r="G2349" s="7" t="s">
        <v>10312</v>
      </c>
      <c r="H2349" s="4">
        <v>2021</v>
      </c>
      <c r="I2349" s="2">
        <v>2018</v>
      </c>
      <c r="J2349" s="2">
        <f ca="1">YEAR(TODAY())-Table1[[#This Row],[Release_year]]</f>
        <v>8</v>
      </c>
      <c r="K2349" s="2" t="s">
        <v>7</v>
      </c>
      <c r="L2349" s="2" t="str">
        <f>_xlfn.XLOOKUP(Table1[[#This Row],[Rating]],Ratings!A$2:A$15,Ratings!B$2:B$15)</f>
        <v>Adult</v>
      </c>
      <c r="M2349" s="2" t="str">
        <f>_xlfn.XLOOKUP(Table1[[#This Row],[Rating Category]],Recommendation!A$2:A$6,Recommendation!B$2:B$6)</f>
        <v>Restricted</v>
      </c>
      <c r="N2349" s="2">
        <v>64</v>
      </c>
      <c r="O2349" s="2" t="str" cm="1">
        <f t="array" ref="O2349">_xlfn.IFS(Table1[[#This Row],[Duration]]&lt;90,"Short",Table1[[#This Row],[Duration]]&lt;180,"Medium",Table1[[#This Row],[Duration]]&lt;=240,"Long",TRUE,"Seasons")</f>
        <v>Short</v>
      </c>
      <c r="P2349" s="3" t="s">
        <v>683</v>
      </c>
    </row>
    <row r="2350" spans="1:16" ht="14">
      <c r="A2350" s="2" t="s">
        <v>10328</v>
      </c>
      <c r="B2350" s="2" t="s">
        <v>0</v>
      </c>
      <c r="C2350" s="3" t="s">
        <v>10329</v>
      </c>
      <c r="D2350" s="3" t="s">
        <v>8279</v>
      </c>
      <c r="E2350" s="3" t="s">
        <v>10330</v>
      </c>
      <c r="F2350" s="3" t="s">
        <v>1</v>
      </c>
      <c r="G2350" s="7" t="s">
        <v>10331</v>
      </c>
      <c r="H2350" s="4">
        <v>2021</v>
      </c>
      <c r="I2350" s="2">
        <v>2007</v>
      </c>
      <c r="J2350" s="2">
        <f ca="1">YEAR(TODAY())-Table1[[#This Row],[Release_year]]</f>
        <v>19</v>
      </c>
      <c r="K2350" s="2" t="s">
        <v>246</v>
      </c>
      <c r="L2350" s="2" t="str">
        <f>_xlfn.XLOOKUP(Table1[[#This Row],[Rating]],Ratings!A$2:A$15,Ratings!B$2:B$15)</f>
        <v>Family</v>
      </c>
      <c r="M2350" s="2" t="str">
        <f>_xlfn.XLOOKUP(Table1[[#This Row],[Rating Category]],Recommendation!A$2:A$6,Recommendation!B$2:B$6)</f>
        <v>Guidance</v>
      </c>
      <c r="N2350" s="2">
        <v>89</v>
      </c>
      <c r="O2350" s="2" t="str" cm="1">
        <f t="array" ref="O2350">_xlfn.IFS(Table1[[#This Row],[Duration]]&lt;90,"Short",Table1[[#This Row],[Duration]]&lt;180,"Medium",Table1[[#This Row],[Duration]]&lt;=240,"Long",TRUE,"Seasons")</f>
        <v>Short</v>
      </c>
      <c r="P2350" s="3" t="s">
        <v>3</v>
      </c>
    </row>
    <row r="2351" spans="1:16" ht="56">
      <c r="A2351" s="2" t="s">
        <v>10332</v>
      </c>
      <c r="B2351" s="2" t="s">
        <v>0</v>
      </c>
      <c r="C2351" s="3" t="s">
        <v>10333</v>
      </c>
      <c r="D2351" s="3" t="s">
        <v>10334</v>
      </c>
      <c r="E2351" s="3" t="s">
        <v>10335</v>
      </c>
      <c r="F2351" s="3" t="s">
        <v>1</v>
      </c>
      <c r="G2351" s="7" t="s">
        <v>10336</v>
      </c>
      <c r="H2351" s="4">
        <v>2021</v>
      </c>
      <c r="I2351" s="2">
        <v>2018</v>
      </c>
      <c r="J2351" s="2">
        <f ca="1">YEAR(TODAY())-Table1[[#This Row],[Release_year]]</f>
        <v>8</v>
      </c>
      <c r="K2351" s="2" t="s">
        <v>7</v>
      </c>
      <c r="L2351" s="2" t="str">
        <f>_xlfn.XLOOKUP(Table1[[#This Row],[Rating]],Ratings!A$2:A$15,Ratings!B$2:B$15)</f>
        <v>Adult</v>
      </c>
      <c r="M2351" s="2" t="str">
        <f>_xlfn.XLOOKUP(Table1[[#This Row],[Rating Category]],Recommendation!A$2:A$6,Recommendation!B$2:B$6)</f>
        <v>Restricted</v>
      </c>
      <c r="N2351" s="2">
        <v>95</v>
      </c>
      <c r="O2351" s="2" t="str" cm="1">
        <f t="array" ref="O2351">_xlfn.IFS(Table1[[#This Row],[Duration]]&lt;90,"Short",Table1[[#This Row],[Duration]]&lt;180,"Medium",Table1[[#This Row],[Duration]]&lt;=240,"Long",TRUE,"Seasons")</f>
        <v>Medium</v>
      </c>
      <c r="P2351" s="3" t="s">
        <v>8202</v>
      </c>
    </row>
    <row r="2352" spans="1:16" ht="42">
      <c r="A2352" s="2" t="s">
        <v>10337</v>
      </c>
      <c r="B2352" s="2" t="s">
        <v>0</v>
      </c>
      <c r="C2352" s="3" t="s">
        <v>10338</v>
      </c>
      <c r="D2352" s="3" t="s">
        <v>10339</v>
      </c>
      <c r="E2352" s="3" t="s">
        <v>10340</v>
      </c>
      <c r="F2352" s="3" t="s">
        <v>1140</v>
      </c>
      <c r="G2352" s="7" t="s">
        <v>10336</v>
      </c>
      <c r="H2352" s="4">
        <v>2021</v>
      </c>
      <c r="I2352" s="2">
        <v>2018</v>
      </c>
      <c r="J2352" s="2">
        <f ca="1">YEAR(TODAY())-Table1[[#This Row],[Release_year]]</f>
        <v>8</v>
      </c>
      <c r="K2352" s="2" t="s">
        <v>7</v>
      </c>
      <c r="L2352" s="2" t="str">
        <f>_xlfn.XLOOKUP(Table1[[#This Row],[Rating]],Ratings!A$2:A$15,Ratings!B$2:B$15)</f>
        <v>Adult</v>
      </c>
      <c r="M2352" s="2" t="str">
        <f>_xlfn.XLOOKUP(Table1[[#This Row],[Rating Category]],Recommendation!A$2:A$6,Recommendation!B$2:B$6)</f>
        <v>Restricted</v>
      </c>
      <c r="N2352" s="2">
        <v>94</v>
      </c>
      <c r="O2352" s="2" t="str" cm="1">
        <f t="array" ref="O2352">_xlfn.IFS(Table1[[#This Row],[Duration]]&lt;90,"Short",Table1[[#This Row],[Duration]]&lt;180,"Medium",Table1[[#This Row],[Duration]]&lt;=240,"Long",TRUE,"Seasons")</f>
        <v>Medium</v>
      </c>
      <c r="P2352" s="3" t="s">
        <v>192</v>
      </c>
    </row>
    <row r="2353" spans="1:16" ht="28">
      <c r="A2353" s="2" t="s">
        <v>10341</v>
      </c>
      <c r="B2353" s="2" t="s">
        <v>0</v>
      </c>
      <c r="C2353" s="3" t="s">
        <v>10342</v>
      </c>
      <c r="D2353" s="3" t="s">
        <v>10343</v>
      </c>
      <c r="E2353" s="3" t="s">
        <v>10344</v>
      </c>
      <c r="F2353" s="3" t="s">
        <v>1</v>
      </c>
      <c r="G2353" s="7" t="s">
        <v>10336</v>
      </c>
      <c r="H2353" s="4">
        <v>2021</v>
      </c>
      <c r="I2353" s="2">
        <v>2018</v>
      </c>
      <c r="J2353" s="2">
        <f ca="1">YEAR(TODAY())-Table1[[#This Row],[Release_year]]</f>
        <v>8</v>
      </c>
      <c r="K2353" s="2" t="s">
        <v>124</v>
      </c>
      <c r="L2353" s="2" t="str">
        <f>_xlfn.XLOOKUP(Table1[[#This Row],[Rating]],Ratings!A$2:A$15,Ratings!B$2:B$15)</f>
        <v>Adult</v>
      </c>
      <c r="M2353" s="2" t="str">
        <f>_xlfn.XLOOKUP(Table1[[#This Row],[Rating Category]],Recommendation!A$2:A$6,Recommendation!B$2:B$6)</f>
        <v>Restricted</v>
      </c>
      <c r="N2353" s="2">
        <v>133</v>
      </c>
      <c r="O2353" s="2" t="str" cm="1">
        <f t="array" ref="O2353">_xlfn.IFS(Table1[[#This Row],[Duration]]&lt;90,"Short",Table1[[#This Row],[Duration]]&lt;180,"Medium",Table1[[#This Row],[Duration]]&lt;=240,"Long",TRUE,"Seasons")</f>
        <v>Medium</v>
      </c>
      <c r="P2353" s="3" t="s">
        <v>36</v>
      </c>
    </row>
    <row r="2354" spans="1:16" ht="70">
      <c r="A2354" s="2" t="s">
        <v>10345</v>
      </c>
      <c r="B2354" s="2" t="s">
        <v>0</v>
      </c>
      <c r="C2354" s="3" t="s">
        <v>10346</v>
      </c>
      <c r="D2354" s="3" t="s">
        <v>10347</v>
      </c>
      <c r="E2354" s="3" t="s">
        <v>10348</v>
      </c>
      <c r="F2354" s="3" t="s">
        <v>13</v>
      </c>
      <c r="G2354" s="7" t="s">
        <v>10349</v>
      </c>
      <c r="H2354" s="4">
        <v>2021</v>
      </c>
      <c r="I2354" s="2">
        <v>2018</v>
      </c>
      <c r="J2354" s="2">
        <f ca="1">YEAR(TODAY())-Table1[[#This Row],[Release_year]]</f>
        <v>8</v>
      </c>
      <c r="K2354" s="2" t="s">
        <v>45</v>
      </c>
      <c r="L2354" s="2" t="str">
        <f>_xlfn.XLOOKUP(Table1[[#This Row],[Rating]],Ratings!A$2:A$15,Ratings!B$2:B$15)</f>
        <v>Family</v>
      </c>
      <c r="M2354" s="2" t="str">
        <f>_xlfn.XLOOKUP(Table1[[#This Row],[Rating Category]],Recommendation!A$2:A$6,Recommendation!B$2:B$6)</f>
        <v>Guidance</v>
      </c>
      <c r="N2354" s="2">
        <v>122</v>
      </c>
      <c r="O2354" s="2" t="str" cm="1">
        <f t="array" ref="O2354">_xlfn.IFS(Table1[[#This Row],[Duration]]&lt;90,"Short",Table1[[#This Row],[Duration]]&lt;180,"Medium",Table1[[#This Row],[Duration]]&lt;=240,"Long",TRUE,"Seasons")</f>
        <v>Medium</v>
      </c>
      <c r="P2354" s="3" t="s">
        <v>23</v>
      </c>
    </row>
    <row r="2355" spans="1:16" ht="56">
      <c r="A2355" s="2" t="s">
        <v>10350</v>
      </c>
      <c r="B2355" s="2" t="s">
        <v>0</v>
      </c>
      <c r="C2355" s="3" t="s">
        <v>10351</v>
      </c>
      <c r="D2355" s="3" t="s">
        <v>4006</v>
      </c>
      <c r="E2355" s="3" t="s">
        <v>10352</v>
      </c>
      <c r="F2355" s="3" t="s">
        <v>404</v>
      </c>
      <c r="G2355" s="7" t="s">
        <v>10349</v>
      </c>
      <c r="H2355" s="4">
        <v>2021</v>
      </c>
      <c r="I2355" s="2">
        <v>2017</v>
      </c>
      <c r="J2355" s="2">
        <f ca="1">YEAR(TODAY())-Table1[[#This Row],[Release_year]]</f>
        <v>9</v>
      </c>
      <c r="K2355" s="2" t="s">
        <v>16</v>
      </c>
      <c r="L2355" s="2" t="str">
        <f>_xlfn.XLOOKUP(Table1[[#This Row],[Rating]],Ratings!A$2:A$15,Ratings!B$2:B$15)</f>
        <v>Family</v>
      </c>
      <c r="M2355" s="2" t="str">
        <f>_xlfn.XLOOKUP(Table1[[#This Row],[Rating Category]],Recommendation!A$2:A$6,Recommendation!B$2:B$6)</f>
        <v>Guidance</v>
      </c>
      <c r="N2355" s="2">
        <v>86</v>
      </c>
      <c r="O2355" s="2" t="str" cm="1">
        <f t="array" ref="O2355">_xlfn.IFS(Table1[[#This Row],[Duration]]&lt;90,"Short",Table1[[#This Row],[Duration]]&lt;180,"Medium",Table1[[#This Row],[Duration]]&lt;=240,"Long",TRUE,"Seasons")</f>
        <v>Short</v>
      </c>
      <c r="P2355" s="3" t="s">
        <v>63</v>
      </c>
    </row>
    <row r="2356" spans="1:16" ht="28">
      <c r="A2356" s="2" t="s">
        <v>10353</v>
      </c>
      <c r="B2356" s="2" t="s">
        <v>0</v>
      </c>
      <c r="C2356" s="3" t="s">
        <v>10354</v>
      </c>
      <c r="D2356" s="3" t="s">
        <v>10355</v>
      </c>
      <c r="E2356" s="3" t="s">
        <v>10356</v>
      </c>
      <c r="F2356" s="3" t="s">
        <v>13</v>
      </c>
      <c r="G2356" s="7" t="s">
        <v>10349</v>
      </c>
      <c r="H2356" s="4">
        <v>2021</v>
      </c>
      <c r="I2356" s="2">
        <v>2018</v>
      </c>
      <c r="J2356" s="2">
        <f ca="1">YEAR(TODAY())-Table1[[#This Row],[Release_year]]</f>
        <v>8</v>
      </c>
      <c r="K2356" s="2" t="s">
        <v>29</v>
      </c>
      <c r="L2356" s="2" t="str">
        <f>_xlfn.XLOOKUP(Table1[[#This Row],[Rating]],Ratings!A$2:A$15,Ratings!B$2:B$15)</f>
        <v>Teen</v>
      </c>
      <c r="M2356" s="2" t="str">
        <f>_xlfn.XLOOKUP(Table1[[#This Row],[Rating Category]],Recommendation!A$2:A$6,Recommendation!B$2:B$6)</f>
        <v>Guidance</v>
      </c>
      <c r="N2356" s="2">
        <v>111</v>
      </c>
      <c r="O2356" s="2" t="str" cm="1">
        <f t="array" ref="O2356">_xlfn.IFS(Table1[[#This Row],[Duration]]&lt;90,"Short",Table1[[#This Row],[Duration]]&lt;180,"Medium",Table1[[#This Row],[Duration]]&lt;=240,"Long",TRUE,"Seasons")</f>
        <v>Medium</v>
      </c>
      <c r="P2356" s="3" t="s">
        <v>269</v>
      </c>
    </row>
    <row r="2357" spans="1:16" ht="42">
      <c r="A2357" s="2" t="s">
        <v>10357</v>
      </c>
      <c r="B2357" s="2" t="s">
        <v>0</v>
      </c>
      <c r="C2357" s="3" t="s">
        <v>10358</v>
      </c>
      <c r="D2357" s="3" t="s">
        <v>10359</v>
      </c>
      <c r="E2357" s="3" t="s">
        <v>10360</v>
      </c>
      <c r="F2357" s="3" t="s">
        <v>1064</v>
      </c>
      <c r="G2357" s="7" t="s">
        <v>10349</v>
      </c>
      <c r="H2357" s="4">
        <v>2021</v>
      </c>
      <c r="I2357" s="2">
        <v>2018</v>
      </c>
      <c r="J2357" s="2">
        <f ca="1">YEAR(TODAY())-Table1[[#This Row],[Release_year]]</f>
        <v>8</v>
      </c>
      <c r="K2357" s="2" t="s">
        <v>7</v>
      </c>
      <c r="L2357" s="2" t="str">
        <f>_xlfn.XLOOKUP(Table1[[#This Row],[Rating]],Ratings!A$2:A$15,Ratings!B$2:B$15)</f>
        <v>Adult</v>
      </c>
      <c r="M2357" s="2" t="str">
        <f>_xlfn.XLOOKUP(Table1[[#This Row],[Rating Category]],Recommendation!A$2:A$6,Recommendation!B$2:B$6)</f>
        <v>Restricted</v>
      </c>
      <c r="N2357" s="2">
        <v>111</v>
      </c>
      <c r="O2357" s="2" t="str" cm="1">
        <f t="array" ref="O2357">_xlfn.IFS(Table1[[#This Row],[Duration]]&lt;90,"Short",Table1[[#This Row],[Duration]]&lt;180,"Medium",Table1[[#This Row],[Duration]]&lt;=240,"Long",TRUE,"Seasons")</f>
        <v>Medium</v>
      </c>
      <c r="P2357" s="3" t="s">
        <v>583</v>
      </c>
    </row>
    <row r="2358" spans="1:16" ht="70">
      <c r="A2358" s="2" t="s">
        <v>10361</v>
      </c>
      <c r="B2358" s="2" t="s">
        <v>0</v>
      </c>
      <c r="C2358" s="3" t="s">
        <v>10362</v>
      </c>
      <c r="D2358" s="3" t="s">
        <v>10363</v>
      </c>
      <c r="E2358" s="3" t="s">
        <v>10364</v>
      </c>
      <c r="F2358" s="3" t="s">
        <v>13</v>
      </c>
      <c r="G2358" s="7" t="s">
        <v>10349</v>
      </c>
      <c r="H2358" s="4">
        <v>2021</v>
      </c>
      <c r="I2358" s="2">
        <v>2018</v>
      </c>
      <c r="J2358" s="2">
        <f ca="1">YEAR(TODAY())-Table1[[#This Row],[Release_year]]</f>
        <v>8</v>
      </c>
      <c r="K2358" s="2" t="s">
        <v>29</v>
      </c>
      <c r="L2358" s="2" t="str">
        <f>_xlfn.XLOOKUP(Table1[[#This Row],[Rating]],Ratings!A$2:A$15,Ratings!B$2:B$15)</f>
        <v>Teen</v>
      </c>
      <c r="M2358" s="2" t="str">
        <f>_xlfn.XLOOKUP(Table1[[#This Row],[Rating Category]],Recommendation!A$2:A$6,Recommendation!B$2:B$6)</f>
        <v>Guidance</v>
      </c>
      <c r="N2358" s="2">
        <v>121</v>
      </c>
      <c r="O2358" s="2" t="str" cm="1">
        <f t="array" ref="O2358">_xlfn.IFS(Table1[[#This Row],[Duration]]&lt;90,"Short",Table1[[#This Row],[Duration]]&lt;180,"Medium",Table1[[#This Row],[Duration]]&lt;=240,"Long",TRUE,"Seasons")</f>
        <v>Medium</v>
      </c>
      <c r="P2358" s="3" t="s">
        <v>1923</v>
      </c>
    </row>
    <row r="2359" spans="1:16" ht="42">
      <c r="A2359" s="2" t="s">
        <v>10365</v>
      </c>
      <c r="B2359" s="2" t="s">
        <v>0</v>
      </c>
      <c r="C2359" s="3" t="s">
        <v>10366</v>
      </c>
      <c r="D2359" s="3" t="s">
        <v>10367</v>
      </c>
      <c r="E2359" s="3" t="s">
        <v>10368</v>
      </c>
      <c r="F2359" s="3" t="s">
        <v>13</v>
      </c>
      <c r="G2359" s="7" t="s">
        <v>10349</v>
      </c>
      <c r="H2359" s="4">
        <v>2021</v>
      </c>
      <c r="I2359" s="2">
        <v>2018</v>
      </c>
      <c r="J2359" s="2">
        <f ca="1">YEAR(TODAY())-Table1[[#This Row],[Release_year]]</f>
        <v>8</v>
      </c>
      <c r="K2359" s="2" t="s">
        <v>29</v>
      </c>
      <c r="L2359" s="2" t="str">
        <f>_xlfn.XLOOKUP(Table1[[#This Row],[Rating]],Ratings!A$2:A$15,Ratings!B$2:B$15)</f>
        <v>Teen</v>
      </c>
      <c r="M2359" s="2" t="str">
        <f>_xlfn.XLOOKUP(Table1[[#This Row],[Rating Category]],Recommendation!A$2:A$6,Recommendation!B$2:B$6)</f>
        <v>Guidance</v>
      </c>
      <c r="N2359" s="2">
        <v>119</v>
      </c>
      <c r="O2359" s="2" t="str" cm="1">
        <f t="array" ref="O2359">_xlfn.IFS(Table1[[#This Row],[Duration]]&lt;90,"Short",Table1[[#This Row],[Duration]]&lt;180,"Medium",Table1[[#This Row],[Duration]]&lt;=240,"Long",TRUE,"Seasons")</f>
        <v>Medium</v>
      </c>
      <c r="P2359" s="3" t="s">
        <v>583</v>
      </c>
    </row>
    <row r="2360" spans="1:16" ht="42">
      <c r="A2360" s="2" t="s">
        <v>10369</v>
      </c>
      <c r="B2360" s="2" t="s">
        <v>0</v>
      </c>
      <c r="C2360" s="3" t="s">
        <v>10370</v>
      </c>
      <c r="D2360" s="3" t="s">
        <v>10371</v>
      </c>
      <c r="E2360" s="3" t="s">
        <v>10372</v>
      </c>
      <c r="F2360" s="3" t="s">
        <v>248</v>
      </c>
      <c r="G2360" s="7" t="s">
        <v>10349</v>
      </c>
      <c r="H2360" s="4">
        <v>2021</v>
      </c>
      <c r="I2360" s="2">
        <v>2017</v>
      </c>
      <c r="J2360" s="2">
        <f ca="1">YEAR(TODAY())-Table1[[#This Row],[Release_year]]</f>
        <v>9</v>
      </c>
      <c r="K2360" s="2" t="s">
        <v>29</v>
      </c>
      <c r="L2360" s="2" t="str">
        <f>_xlfn.XLOOKUP(Table1[[#This Row],[Rating]],Ratings!A$2:A$15,Ratings!B$2:B$15)</f>
        <v>Teen</v>
      </c>
      <c r="M2360" s="2" t="str">
        <f>_xlfn.XLOOKUP(Table1[[#This Row],[Rating Category]],Recommendation!A$2:A$6,Recommendation!B$2:B$6)</f>
        <v>Guidance</v>
      </c>
      <c r="N2360" s="2">
        <v>115</v>
      </c>
      <c r="O2360" s="2" t="str" cm="1">
        <f t="array" ref="O2360">_xlfn.IFS(Table1[[#This Row],[Duration]]&lt;90,"Short",Table1[[#This Row],[Duration]]&lt;180,"Medium",Table1[[#This Row],[Duration]]&lt;=240,"Long",TRUE,"Seasons")</f>
        <v>Medium</v>
      </c>
      <c r="P2360" s="3" t="s">
        <v>43</v>
      </c>
    </row>
    <row r="2361" spans="1:16" ht="56">
      <c r="A2361" s="2" t="s">
        <v>10373</v>
      </c>
      <c r="B2361" s="2" t="s">
        <v>0</v>
      </c>
      <c r="C2361" s="3" t="s">
        <v>10374</v>
      </c>
      <c r="D2361" s="3" t="s">
        <v>10375</v>
      </c>
      <c r="E2361" s="3" t="s">
        <v>10376</v>
      </c>
      <c r="F2361" s="3" t="s">
        <v>1500</v>
      </c>
      <c r="G2361" s="7" t="s">
        <v>10377</v>
      </c>
      <c r="H2361" s="4">
        <v>2021</v>
      </c>
      <c r="I2361" s="2">
        <v>2018</v>
      </c>
      <c r="J2361" s="2">
        <f ca="1">YEAR(TODAY())-Table1[[#This Row],[Release_year]]</f>
        <v>8</v>
      </c>
      <c r="K2361" s="2" t="s">
        <v>7</v>
      </c>
      <c r="L2361" s="2" t="str">
        <f>_xlfn.XLOOKUP(Table1[[#This Row],[Rating]],Ratings!A$2:A$15,Ratings!B$2:B$15)</f>
        <v>Adult</v>
      </c>
      <c r="M2361" s="2" t="str">
        <f>_xlfn.XLOOKUP(Table1[[#This Row],[Rating Category]],Recommendation!A$2:A$6,Recommendation!B$2:B$6)</f>
        <v>Restricted</v>
      </c>
      <c r="N2361" s="2">
        <v>128</v>
      </c>
      <c r="O2361" s="2" t="str" cm="1">
        <f t="array" ref="O2361">_xlfn.IFS(Table1[[#This Row],[Duration]]&lt;90,"Short",Table1[[#This Row],[Duration]]&lt;180,"Medium",Table1[[#This Row],[Duration]]&lt;=240,"Long",TRUE,"Seasons")</f>
        <v>Medium</v>
      </c>
      <c r="P2361" s="3" t="s">
        <v>384</v>
      </c>
    </row>
    <row r="2362" spans="1:16" ht="56">
      <c r="A2362" s="2" t="s">
        <v>10380</v>
      </c>
      <c r="B2362" s="2" t="s">
        <v>0</v>
      </c>
      <c r="C2362" s="3" t="s">
        <v>10381</v>
      </c>
      <c r="D2362" s="3" t="s">
        <v>10382</v>
      </c>
      <c r="E2362" s="3" t="s">
        <v>10383</v>
      </c>
      <c r="F2362" s="3" t="s">
        <v>413</v>
      </c>
      <c r="G2362" s="7" t="s">
        <v>10384</v>
      </c>
      <c r="H2362" s="4">
        <v>2021</v>
      </c>
      <c r="I2362" s="2">
        <v>2009</v>
      </c>
      <c r="J2362" s="2">
        <f ca="1">YEAR(TODAY())-Table1[[#This Row],[Release_year]]</f>
        <v>17</v>
      </c>
      <c r="K2362" s="2" t="s">
        <v>29</v>
      </c>
      <c r="L2362" s="2" t="str">
        <f>_xlfn.XLOOKUP(Table1[[#This Row],[Rating]],Ratings!A$2:A$15,Ratings!B$2:B$15)</f>
        <v>Teen</v>
      </c>
      <c r="M2362" s="2" t="str">
        <f>_xlfn.XLOOKUP(Table1[[#This Row],[Rating Category]],Recommendation!A$2:A$6,Recommendation!B$2:B$6)</f>
        <v>Guidance</v>
      </c>
      <c r="N2362" s="2">
        <v>99</v>
      </c>
      <c r="O2362" s="2" t="str" cm="1">
        <f t="array" ref="O2362">_xlfn.IFS(Table1[[#This Row],[Duration]]&lt;90,"Short",Table1[[#This Row],[Duration]]&lt;180,"Medium",Table1[[#This Row],[Duration]]&lt;=240,"Long",TRUE,"Seasons")</f>
        <v>Medium</v>
      </c>
      <c r="P2362" s="3" t="s">
        <v>63</v>
      </c>
    </row>
    <row r="2363" spans="1:16" ht="56">
      <c r="A2363" s="2" t="s">
        <v>10385</v>
      </c>
      <c r="B2363" s="2" t="s">
        <v>0</v>
      </c>
      <c r="C2363" s="3" t="s">
        <v>10386</v>
      </c>
      <c r="D2363" s="3" t="s">
        <v>10387</v>
      </c>
      <c r="E2363" s="3" t="s">
        <v>10388</v>
      </c>
      <c r="F2363" s="3" t="s">
        <v>963</v>
      </c>
      <c r="G2363" s="7" t="s">
        <v>10384</v>
      </c>
      <c r="H2363" s="4">
        <v>2021</v>
      </c>
      <c r="I2363" s="2">
        <v>2017</v>
      </c>
      <c r="J2363" s="2">
        <f ca="1">YEAR(TODAY())-Table1[[#This Row],[Release_year]]</f>
        <v>9</v>
      </c>
      <c r="K2363" s="2" t="s">
        <v>7</v>
      </c>
      <c r="L2363" s="2" t="str">
        <f>_xlfn.XLOOKUP(Table1[[#This Row],[Rating]],Ratings!A$2:A$15,Ratings!B$2:B$15)</f>
        <v>Adult</v>
      </c>
      <c r="M2363" s="2" t="str">
        <f>_xlfn.XLOOKUP(Table1[[#This Row],[Rating Category]],Recommendation!A$2:A$6,Recommendation!B$2:B$6)</f>
        <v>Restricted</v>
      </c>
      <c r="N2363" s="2">
        <v>106</v>
      </c>
      <c r="O2363" s="2" t="str" cm="1">
        <f t="array" ref="O2363">_xlfn.IFS(Table1[[#This Row],[Duration]]&lt;90,"Short",Table1[[#This Row],[Duration]]&lt;180,"Medium",Table1[[#This Row],[Duration]]&lt;=240,"Long",TRUE,"Seasons")</f>
        <v>Medium</v>
      </c>
      <c r="P2363" s="3" t="s">
        <v>56</v>
      </c>
    </row>
    <row r="2364" spans="1:16" ht="42">
      <c r="A2364" s="2" t="s">
        <v>10389</v>
      </c>
      <c r="B2364" s="2" t="s">
        <v>0</v>
      </c>
      <c r="C2364" s="3" t="s">
        <v>10390</v>
      </c>
      <c r="D2364" s="3" t="s">
        <v>10391</v>
      </c>
      <c r="E2364" s="3" t="s">
        <v>10392</v>
      </c>
      <c r="F2364" s="3" t="s">
        <v>223</v>
      </c>
      <c r="G2364" s="7" t="s">
        <v>10384</v>
      </c>
      <c r="H2364" s="4">
        <v>2021</v>
      </c>
      <c r="I2364" s="2">
        <v>2018</v>
      </c>
      <c r="J2364" s="2">
        <f ca="1">YEAR(TODAY())-Table1[[#This Row],[Release_year]]</f>
        <v>8</v>
      </c>
      <c r="K2364" s="2" t="s">
        <v>124</v>
      </c>
      <c r="L2364" s="2" t="str">
        <f>_xlfn.XLOOKUP(Table1[[#This Row],[Rating]],Ratings!A$2:A$15,Ratings!B$2:B$15)</f>
        <v>Adult</v>
      </c>
      <c r="M2364" s="2" t="str">
        <f>_xlfn.XLOOKUP(Table1[[#This Row],[Rating Category]],Recommendation!A$2:A$6,Recommendation!B$2:B$6)</f>
        <v>Restricted</v>
      </c>
      <c r="N2364" s="2">
        <v>122</v>
      </c>
      <c r="O2364" s="2" t="str" cm="1">
        <f t="array" ref="O2364">_xlfn.IFS(Table1[[#This Row],[Duration]]&lt;90,"Short",Table1[[#This Row],[Duration]]&lt;180,"Medium",Table1[[#This Row],[Duration]]&lt;=240,"Long",TRUE,"Seasons")</f>
        <v>Medium</v>
      </c>
      <c r="P2364" s="3" t="s">
        <v>98</v>
      </c>
    </row>
    <row r="2365" spans="1:16" ht="42">
      <c r="A2365" s="2" t="s">
        <v>10395</v>
      </c>
      <c r="B2365" s="2" t="s">
        <v>0</v>
      </c>
      <c r="C2365" s="3" t="s">
        <v>10396</v>
      </c>
      <c r="D2365" s="3" t="s">
        <v>10397</v>
      </c>
      <c r="E2365" s="3" t="s">
        <v>10398</v>
      </c>
      <c r="F2365" s="3" t="s">
        <v>13</v>
      </c>
      <c r="G2365" s="7" t="s">
        <v>10399</v>
      </c>
      <c r="H2365" s="4">
        <v>2021</v>
      </c>
      <c r="I2365" s="2">
        <v>2018</v>
      </c>
      <c r="J2365" s="2">
        <f ca="1">YEAR(TODAY())-Table1[[#This Row],[Release_year]]</f>
        <v>8</v>
      </c>
      <c r="K2365" s="2" t="s">
        <v>29</v>
      </c>
      <c r="L2365" s="2" t="str">
        <f>_xlfn.XLOOKUP(Table1[[#This Row],[Rating]],Ratings!A$2:A$15,Ratings!B$2:B$15)</f>
        <v>Teen</v>
      </c>
      <c r="M2365" s="2" t="str">
        <f>_xlfn.XLOOKUP(Table1[[#This Row],[Rating Category]],Recommendation!A$2:A$6,Recommendation!B$2:B$6)</f>
        <v>Guidance</v>
      </c>
      <c r="N2365" s="2">
        <v>129</v>
      </c>
      <c r="O2365" s="2" t="str" cm="1">
        <f t="array" ref="O2365">_xlfn.IFS(Table1[[#This Row],[Duration]]&lt;90,"Short",Table1[[#This Row],[Duration]]&lt;180,"Medium",Table1[[#This Row],[Duration]]&lt;=240,"Long",TRUE,"Seasons")</f>
        <v>Medium</v>
      </c>
      <c r="P2365" s="3" t="s">
        <v>43</v>
      </c>
    </row>
    <row r="2366" spans="1:16" ht="56">
      <c r="A2366" s="2" t="s">
        <v>10401</v>
      </c>
      <c r="B2366" s="2" t="s">
        <v>0</v>
      </c>
      <c r="C2366" s="3" t="s">
        <v>10402</v>
      </c>
      <c r="D2366" s="3" t="s">
        <v>10403</v>
      </c>
      <c r="E2366" s="3" t="s">
        <v>10404</v>
      </c>
      <c r="F2366" s="3" t="s">
        <v>750</v>
      </c>
      <c r="G2366" s="7" t="s">
        <v>10405</v>
      </c>
      <c r="H2366" s="4">
        <v>2021</v>
      </c>
      <c r="I2366" s="2">
        <v>2018</v>
      </c>
      <c r="J2366" s="2">
        <f ca="1">YEAR(TODAY())-Table1[[#This Row],[Release_year]]</f>
        <v>8</v>
      </c>
      <c r="K2366" s="2" t="s">
        <v>7</v>
      </c>
      <c r="L2366" s="2" t="str">
        <f>_xlfn.XLOOKUP(Table1[[#This Row],[Rating]],Ratings!A$2:A$15,Ratings!B$2:B$15)</f>
        <v>Adult</v>
      </c>
      <c r="M2366" s="2" t="str">
        <f>_xlfn.XLOOKUP(Table1[[#This Row],[Rating Category]],Recommendation!A$2:A$6,Recommendation!B$2:B$6)</f>
        <v>Restricted</v>
      </c>
      <c r="N2366" s="2">
        <v>116</v>
      </c>
      <c r="O2366" s="2" t="str" cm="1">
        <f t="array" ref="O2366">_xlfn.IFS(Table1[[#This Row],[Duration]]&lt;90,"Short",Table1[[#This Row],[Duration]]&lt;180,"Medium",Table1[[#This Row],[Duration]]&lt;=240,"Long",TRUE,"Seasons")</f>
        <v>Medium</v>
      </c>
      <c r="P2366" s="3" t="s">
        <v>3207</v>
      </c>
    </row>
    <row r="2367" spans="1:16" ht="56">
      <c r="A2367" s="2" t="s">
        <v>10406</v>
      </c>
      <c r="B2367" s="2" t="s">
        <v>0</v>
      </c>
      <c r="C2367" s="3" t="s">
        <v>10407</v>
      </c>
      <c r="D2367" s="3" t="s">
        <v>10408</v>
      </c>
      <c r="E2367" s="3" t="s">
        <v>10409</v>
      </c>
      <c r="F2367" s="3" t="s">
        <v>1</v>
      </c>
      <c r="G2367" s="7" t="s">
        <v>10405</v>
      </c>
      <c r="H2367" s="4">
        <v>2021</v>
      </c>
      <c r="I2367" s="2">
        <v>2018</v>
      </c>
      <c r="J2367" s="2">
        <f ca="1">YEAR(TODAY())-Table1[[#This Row],[Release_year]]</f>
        <v>8</v>
      </c>
      <c r="K2367" s="2" t="s">
        <v>181</v>
      </c>
      <c r="L2367" s="2" t="str">
        <f>_xlfn.XLOOKUP(Table1[[#This Row],[Rating]],Ratings!A$2:A$15,Ratings!B$2:B$15)</f>
        <v>Family</v>
      </c>
      <c r="M2367" s="2" t="str">
        <f>_xlfn.XLOOKUP(Table1[[#This Row],[Rating Category]],Recommendation!A$2:A$6,Recommendation!B$2:B$6)</f>
        <v>Guidance</v>
      </c>
      <c r="N2367" s="2">
        <v>95</v>
      </c>
      <c r="O2367" s="2" t="str" cm="1">
        <f t="array" ref="O2367">_xlfn.IFS(Table1[[#This Row],[Duration]]&lt;90,"Short",Table1[[#This Row],[Duration]]&lt;180,"Medium",Table1[[#This Row],[Duration]]&lt;=240,"Long",TRUE,"Seasons")</f>
        <v>Medium</v>
      </c>
      <c r="P2367" s="3" t="s">
        <v>264</v>
      </c>
    </row>
    <row r="2368" spans="1:16" ht="56">
      <c r="A2368" s="2" t="s">
        <v>10410</v>
      </c>
      <c r="B2368" s="2" t="s">
        <v>0</v>
      </c>
      <c r="C2368" s="3" t="s">
        <v>10411</v>
      </c>
      <c r="D2368" s="3" t="s">
        <v>10412</v>
      </c>
      <c r="E2368" s="3" t="s">
        <v>10413</v>
      </c>
      <c r="F2368" s="3" t="s">
        <v>10414</v>
      </c>
      <c r="G2368" s="7" t="s">
        <v>10405</v>
      </c>
      <c r="H2368" s="4">
        <v>2021</v>
      </c>
      <c r="I2368" s="2">
        <v>2018</v>
      </c>
      <c r="J2368" s="2">
        <f ca="1">YEAR(TODAY())-Table1[[#This Row],[Release_year]]</f>
        <v>8</v>
      </c>
      <c r="K2368" s="2" t="s">
        <v>124</v>
      </c>
      <c r="L2368" s="2" t="str">
        <f>_xlfn.XLOOKUP(Table1[[#This Row],[Rating]],Ratings!A$2:A$15,Ratings!B$2:B$15)</f>
        <v>Adult</v>
      </c>
      <c r="M2368" s="2" t="str">
        <f>_xlfn.XLOOKUP(Table1[[#This Row],[Rating Category]],Recommendation!A$2:A$6,Recommendation!B$2:B$6)</f>
        <v>Restricted</v>
      </c>
      <c r="N2368" s="2">
        <v>122</v>
      </c>
      <c r="O2368" s="2" t="str" cm="1">
        <f t="array" ref="O2368">_xlfn.IFS(Table1[[#This Row],[Duration]]&lt;90,"Short",Table1[[#This Row],[Duration]]&lt;180,"Medium",Table1[[#This Row],[Duration]]&lt;=240,"Long",TRUE,"Seasons")</f>
        <v>Medium</v>
      </c>
      <c r="P2368" s="3" t="s">
        <v>656</v>
      </c>
    </row>
    <row r="2369" spans="1:16" ht="14">
      <c r="A2369" s="2" t="s">
        <v>10415</v>
      </c>
      <c r="B2369" s="2" t="s">
        <v>0</v>
      </c>
      <c r="C2369" s="3" t="s">
        <v>10416</v>
      </c>
      <c r="D2369" s="3" t="s">
        <v>10417</v>
      </c>
      <c r="E2369" s="3" t="s">
        <v>10418</v>
      </c>
      <c r="F2369" s="3" t="s">
        <v>1</v>
      </c>
      <c r="G2369" s="7" t="s">
        <v>10405</v>
      </c>
      <c r="H2369" s="4">
        <v>2021</v>
      </c>
      <c r="I2369" s="2">
        <v>2018</v>
      </c>
      <c r="J2369" s="2">
        <f ca="1">YEAR(TODAY())-Table1[[#This Row],[Release_year]]</f>
        <v>8</v>
      </c>
      <c r="K2369" s="2" t="s">
        <v>7</v>
      </c>
      <c r="L2369" s="2" t="str">
        <f>_xlfn.XLOOKUP(Table1[[#This Row],[Rating]],Ratings!A$2:A$15,Ratings!B$2:B$15)</f>
        <v>Adult</v>
      </c>
      <c r="M2369" s="2" t="str">
        <f>_xlfn.XLOOKUP(Table1[[#This Row],[Rating Category]],Recommendation!A$2:A$6,Recommendation!B$2:B$6)</f>
        <v>Restricted</v>
      </c>
      <c r="N2369" s="2">
        <v>98</v>
      </c>
      <c r="O2369" s="2" t="str" cm="1">
        <f t="array" ref="O2369">_xlfn.IFS(Table1[[#This Row],[Duration]]&lt;90,"Short",Table1[[#This Row],[Duration]]&lt;180,"Medium",Table1[[#This Row],[Duration]]&lt;=240,"Long",TRUE,"Seasons")</f>
        <v>Medium</v>
      </c>
      <c r="P2369" s="3" t="s">
        <v>3</v>
      </c>
    </row>
    <row r="2370" spans="1:16" ht="56">
      <c r="A2370" s="2" t="s">
        <v>10419</v>
      </c>
      <c r="B2370" s="2" t="s">
        <v>0</v>
      </c>
      <c r="C2370" s="3" t="s">
        <v>10420</v>
      </c>
      <c r="D2370" s="3" t="s">
        <v>10421</v>
      </c>
      <c r="E2370" s="3" t="s">
        <v>10422</v>
      </c>
      <c r="F2370" s="3" t="s">
        <v>13</v>
      </c>
      <c r="G2370" s="7" t="s">
        <v>10423</v>
      </c>
      <c r="H2370" s="4">
        <v>2021</v>
      </c>
      <c r="I2370" s="2">
        <v>2009</v>
      </c>
      <c r="J2370" s="2">
        <f ca="1">YEAR(TODAY())-Table1[[#This Row],[Release_year]]</f>
        <v>17</v>
      </c>
      <c r="K2370" s="2" t="s">
        <v>29</v>
      </c>
      <c r="L2370" s="2" t="str">
        <f>_xlfn.XLOOKUP(Table1[[#This Row],[Rating]],Ratings!A$2:A$15,Ratings!B$2:B$15)</f>
        <v>Teen</v>
      </c>
      <c r="M2370" s="2" t="str">
        <f>_xlfn.XLOOKUP(Table1[[#This Row],[Rating Category]],Recommendation!A$2:A$6,Recommendation!B$2:B$6)</f>
        <v>Guidance</v>
      </c>
      <c r="N2370" s="2">
        <v>117</v>
      </c>
      <c r="O2370" s="2" t="str" cm="1">
        <f t="array" ref="O2370">_xlfn.IFS(Table1[[#This Row],[Duration]]&lt;90,"Short",Table1[[#This Row],[Duration]]&lt;180,"Medium",Table1[[#This Row],[Duration]]&lt;=240,"Long",TRUE,"Seasons")</f>
        <v>Medium</v>
      </c>
      <c r="P2370" s="3" t="s">
        <v>66</v>
      </c>
    </row>
    <row r="2371" spans="1:16" ht="28">
      <c r="A2371" s="2" t="s">
        <v>10424</v>
      </c>
      <c r="B2371" s="2" t="s">
        <v>0</v>
      </c>
      <c r="C2371" s="3" t="s">
        <v>10425</v>
      </c>
      <c r="D2371" s="3" t="s">
        <v>10426</v>
      </c>
      <c r="E2371" s="3" t="s">
        <v>10427</v>
      </c>
      <c r="F2371" s="3" t="s">
        <v>13</v>
      </c>
      <c r="G2371" s="7" t="s">
        <v>10423</v>
      </c>
      <c r="H2371" s="4">
        <v>2021</v>
      </c>
      <c r="I2371" s="2">
        <v>2008</v>
      </c>
      <c r="J2371" s="2">
        <f ca="1">YEAR(TODAY())-Table1[[#This Row],[Release_year]]</f>
        <v>18</v>
      </c>
      <c r="K2371" s="2" t="s">
        <v>29</v>
      </c>
      <c r="L2371" s="2" t="str">
        <f>_xlfn.XLOOKUP(Table1[[#This Row],[Rating]],Ratings!A$2:A$15,Ratings!B$2:B$15)</f>
        <v>Teen</v>
      </c>
      <c r="M2371" s="2" t="str">
        <f>_xlfn.XLOOKUP(Table1[[#This Row],[Rating Category]],Recommendation!A$2:A$6,Recommendation!B$2:B$6)</f>
        <v>Guidance</v>
      </c>
      <c r="N2371" s="2">
        <v>95</v>
      </c>
      <c r="O2371" s="2" t="str" cm="1">
        <f t="array" ref="O2371">_xlfn.IFS(Table1[[#This Row],[Duration]]&lt;90,"Short",Table1[[#This Row],[Duration]]&lt;180,"Medium",Table1[[#This Row],[Duration]]&lt;=240,"Long",TRUE,"Seasons")</f>
        <v>Medium</v>
      </c>
      <c r="P2371" s="3" t="s">
        <v>206</v>
      </c>
    </row>
    <row r="2372" spans="1:16" ht="56">
      <c r="A2372" s="2" t="s">
        <v>10428</v>
      </c>
      <c r="B2372" s="2" t="s">
        <v>0</v>
      </c>
      <c r="C2372" s="3" t="s">
        <v>10429</v>
      </c>
      <c r="D2372" s="3" t="s">
        <v>10430</v>
      </c>
      <c r="E2372" s="3" t="s">
        <v>10431</v>
      </c>
      <c r="F2372" s="3" t="s">
        <v>13</v>
      </c>
      <c r="G2372" s="7" t="s">
        <v>10423</v>
      </c>
      <c r="H2372" s="4">
        <v>2021</v>
      </c>
      <c r="I2372" s="2">
        <v>2015</v>
      </c>
      <c r="J2372" s="2">
        <f ca="1">YEAR(TODAY())-Table1[[#This Row],[Release_year]]</f>
        <v>11</v>
      </c>
      <c r="K2372" s="2" t="s">
        <v>29</v>
      </c>
      <c r="L2372" s="2" t="str">
        <f>_xlfn.XLOOKUP(Table1[[#This Row],[Rating]],Ratings!A$2:A$15,Ratings!B$2:B$15)</f>
        <v>Teen</v>
      </c>
      <c r="M2372" s="2" t="str">
        <f>_xlfn.XLOOKUP(Table1[[#This Row],[Rating Category]],Recommendation!A$2:A$6,Recommendation!B$2:B$6)</f>
        <v>Guidance</v>
      </c>
      <c r="N2372" s="2">
        <v>146</v>
      </c>
      <c r="O2372" s="2" t="str" cm="1">
        <f t="array" ref="O2372">_xlfn.IFS(Table1[[#This Row],[Duration]]&lt;90,"Short",Table1[[#This Row],[Duration]]&lt;180,"Medium",Table1[[#This Row],[Duration]]&lt;=240,"Long",TRUE,"Seasons")</f>
        <v>Medium</v>
      </c>
      <c r="P2372" s="3" t="s">
        <v>575</v>
      </c>
    </row>
    <row r="2373" spans="1:16" ht="42">
      <c r="A2373" s="2" t="s">
        <v>10432</v>
      </c>
      <c r="B2373" s="2" t="s">
        <v>0</v>
      </c>
      <c r="C2373" s="3" t="s">
        <v>10433</v>
      </c>
      <c r="D2373" s="3" t="s">
        <v>10430</v>
      </c>
      <c r="E2373" s="3" t="s">
        <v>10434</v>
      </c>
      <c r="F2373" s="3" t="s">
        <v>13</v>
      </c>
      <c r="G2373" s="7" t="s">
        <v>10423</v>
      </c>
      <c r="H2373" s="4">
        <v>2021</v>
      </c>
      <c r="I2373" s="2">
        <v>2013</v>
      </c>
      <c r="J2373" s="2">
        <f ca="1">YEAR(TODAY())-Table1[[#This Row],[Release_year]]</f>
        <v>13</v>
      </c>
      <c r="K2373" s="2" t="s">
        <v>29</v>
      </c>
      <c r="L2373" s="2" t="str">
        <f>_xlfn.XLOOKUP(Table1[[#This Row],[Rating]],Ratings!A$2:A$15,Ratings!B$2:B$15)</f>
        <v>Teen</v>
      </c>
      <c r="M2373" s="2" t="str">
        <f>_xlfn.XLOOKUP(Table1[[#This Row],[Rating Category]],Recommendation!A$2:A$6,Recommendation!B$2:B$6)</f>
        <v>Guidance</v>
      </c>
      <c r="N2373" s="2">
        <v>136</v>
      </c>
      <c r="O2373" s="2" t="str" cm="1">
        <f t="array" ref="O2373">_xlfn.IFS(Table1[[#This Row],[Duration]]&lt;90,"Short",Table1[[#This Row],[Duration]]&lt;180,"Medium",Table1[[#This Row],[Duration]]&lt;=240,"Long",TRUE,"Seasons")</f>
        <v>Medium</v>
      </c>
      <c r="P2373" s="3" t="s">
        <v>43</v>
      </c>
    </row>
    <row r="2374" spans="1:16" ht="70">
      <c r="A2374" s="2" t="s">
        <v>10435</v>
      </c>
      <c r="B2374" s="2" t="s">
        <v>0</v>
      </c>
      <c r="C2374" s="3" t="s">
        <v>10436</v>
      </c>
      <c r="D2374" s="3" t="s">
        <v>10437</v>
      </c>
      <c r="E2374" s="3" t="s">
        <v>10438</v>
      </c>
      <c r="F2374" s="3" t="s">
        <v>13</v>
      </c>
      <c r="G2374" s="7" t="s">
        <v>10423</v>
      </c>
      <c r="H2374" s="4">
        <v>2021</v>
      </c>
      <c r="I2374" s="2">
        <v>2011</v>
      </c>
      <c r="J2374" s="2">
        <f ca="1">YEAR(TODAY())-Table1[[#This Row],[Release_year]]</f>
        <v>15</v>
      </c>
      <c r="K2374" s="2" t="s">
        <v>29</v>
      </c>
      <c r="L2374" s="2" t="str">
        <f>_xlfn.XLOOKUP(Table1[[#This Row],[Rating]],Ratings!A$2:A$15,Ratings!B$2:B$15)</f>
        <v>Teen</v>
      </c>
      <c r="M2374" s="2" t="str">
        <f>_xlfn.XLOOKUP(Table1[[#This Row],[Rating Category]],Recommendation!A$2:A$6,Recommendation!B$2:B$6)</f>
        <v>Guidance</v>
      </c>
      <c r="N2374" s="2">
        <v>91</v>
      </c>
      <c r="O2374" s="2" t="str" cm="1">
        <f t="array" ref="O2374">_xlfn.IFS(Table1[[#This Row],[Duration]]&lt;90,"Short",Table1[[#This Row],[Duration]]&lt;180,"Medium",Table1[[#This Row],[Duration]]&lt;=240,"Long",TRUE,"Seasons")</f>
        <v>Medium</v>
      </c>
      <c r="P2374" s="3" t="s">
        <v>90</v>
      </c>
    </row>
    <row r="2375" spans="1:16" ht="56">
      <c r="A2375" s="2" t="s">
        <v>10439</v>
      </c>
      <c r="B2375" s="2" t="s">
        <v>0</v>
      </c>
      <c r="C2375" s="3" t="s">
        <v>10440</v>
      </c>
      <c r="D2375" s="3" t="s">
        <v>10441</v>
      </c>
      <c r="E2375" s="3" t="s">
        <v>10442</v>
      </c>
      <c r="F2375" s="3" t="s">
        <v>13</v>
      </c>
      <c r="G2375" s="7" t="s">
        <v>10423</v>
      </c>
      <c r="H2375" s="4">
        <v>2021</v>
      </c>
      <c r="I2375" s="2">
        <v>2018</v>
      </c>
      <c r="J2375" s="2">
        <f ca="1">YEAR(TODAY())-Table1[[#This Row],[Release_year]]</f>
        <v>8</v>
      </c>
      <c r="K2375" s="2" t="s">
        <v>29</v>
      </c>
      <c r="L2375" s="2" t="str">
        <f>_xlfn.XLOOKUP(Table1[[#This Row],[Rating]],Ratings!A$2:A$15,Ratings!B$2:B$15)</f>
        <v>Teen</v>
      </c>
      <c r="M2375" s="2" t="str">
        <f>_xlfn.XLOOKUP(Table1[[#This Row],[Rating Category]],Recommendation!A$2:A$6,Recommendation!B$2:B$6)</f>
        <v>Guidance</v>
      </c>
      <c r="N2375" s="2">
        <v>123</v>
      </c>
      <c r="O2375" s="2" t="str" cm="1">
        <f t="array" ref="O2375">_xlfn.IFS(Table1[[#This Row],[Duration]]&lt;90,"Short",Table1[[#This Row],[Duration]]&lt;180,"Medium",Table1[[#This Row],[Duration]]&lt;=240,"Long",TRUE,"Seasons")</f>
        <v>Medium</v>
      </c>
      <c r="P2375" s="3" t="s">
        <v>575</v>
      </c>
    </row>
    <row r="2376" spans="1:16" ht="56">
      <c r="A2376" s="2" t="s">
        <v>10443</v>
      </c>
      <c r="B2376" s="2" t="s">
        <v>0</v>
      </c>
      <c r="C2376" s="3" t="s">
        <v>10444</v>
      </c>
      <c r="D2376" s="3" t="s">
        <v>4058</v>
      </c>
      <c r="E2376" s="3" t="s">
        <v>10445</v>
      </c>
      <c r="F2376" s="3" t="s">
        <v>13</v>
      </c>
      <c r="G2376" s="7" t="s">
        <v>10423</v>
      </c>
      <c r="H2376" s="4">
        <v>2021</v>
      </c>
      <c r="I2376" s="2">
        <v>2012</v>
      </c>
      <c r="J2376" s="2">
        <f ca="1">YEAR(TODAY())-Table1[[#This Row],[Release_year]]</f>
        <v>14</v>
      </c>
      <c r="K2376" s="2" t="s">
        <v>29</v>
      </c>
      <c r="L2376" s="2" t="str">
        <f>_xlfn.XLOOKUP(Table1[[#This Row],[Rating]],Ratings!A$2:A$15,Ratings!B$2:B$15)</f>
        <v>Teen</v>
      </c>
      <c r="M2376" s="2" t="str">
        <f>_xlfn.XLOOKUP(Table1[[#This Row],[Rating Category]],Recommendation!A$2:A$6,Recommendation!B$2:B$6)</f>
        <v>Guidance</v>
      </c>
      <c r="N2376" s="2">
        <v>144</v>
      </c>
      <c r="O2376" s="2" t="str" cm="1">
        <f t="array" ref="O2376">_xlfn.IFS(Table1[[#This Row],[Duration]]&lt;90,"Short",Table1[[#This Row],[Duration]]&lt;180,"Medium",Table1[[#This Row],[Duration]]&lt;=240,"Long",TRUE,"Seasons")</f>
        <v>Medium</v>
      </c>
      <c r="P2376" s="3" t="s">
        <v>192</v>
      </c>
    </row>
    <row r="2377" spans="1:16" ht="42">
      <c r="A2377" s="2" t="s">
        <v>10446</v>
      </c>
      <c r="B2377" s="2" t="s">
        <v>0</v>
      </c>
      <c r="C2377" s="3" t="s">
        <v>10447</v>
      </c>
      <c r="D2377" s="3" t="s">
        <v>4447</v>
      </c>
      <c r="E2377" s="3" t="s">
        <v>10448</v>
      </c>
      <c r="F2377" s="3" t="s">
        <v>13</v>
      </c>
      <c r="G2377" s="7" t="s">
        <v>10423</v>
      </c>
      <c r="H2377" s="4">
        <v>2021</v>
      </c>
      <c r="I2377" s="2">
        <v>2010</v>
      </c>
      <c r="J2377" s="2">
        <f ca="1">YEAR(TODAY())-Table1[[#This Row],[Release_year]]</f>
        <v>16</v>
      </c>
      <c r="K2377" s="2" t="s">
        <v>29</v>
      </c>
      <c r="L2377" s="2" t="str">
        <f>_xlfn.XLOOKUP(Table1[[#This Row],[Rating]],Ratings!A$2:A$15,Ratings!B$2:B$15)</f>
        <v>Teen</v>
      </c>
      <c r="M2377" s="2" t="str">
        <f>_xlfn.XLOOKUP(Table1[[#This Row],[Rating Category]],Recommendation!A$2:A$6,Recommendation!B$2:B$6)</f>
        <v>Guidance</v>
      </c>
      <c r="N2377" s="2">
        <v>121</v>
      </c>
      <c r="O2377" s="2" t="str" cm="1">
        <f t="array" ref="O2377">_xlfn.IFS(Table1[[#This Row],[Duration]]&lt;90,"Short",Table1[[#This Row],[Duration]]&lt;180,"Medium",Table1[[#This Row],[Duration]]&lt;=240,"Long",TRUE,"Seasons")</f>
        <v>Medium</v>
      </c>
      <c r="P2377" s="3" t="s">
        <v>192</v>
      </c>
    </row>
    <row r="2378" spans="1:16" ht="42">
      <c r="A2378" s="2" t="s">
        <v>10449</v>
      </c>
      <c r="B2378" s="2" t="s">
        <v>0</v>
      </c>
      <c r="C2378" s="3" t="s">
        <v>10450</v>
      </c>
      <c r="D2378" s="3" t="s">
        <v>4006</v>
      </c>
      <c r="E2378" s="3" t="s">
        <v>10451</v>
      </c>
      <c r="F2378" s="3" t="s">
        <v>404</v>
      </c>
      <c r="G2378" s="7" t="s">
        <v>10423</v>
      </c>
      <c r="H2378" s="4">
        <v>2021</v>
      </c>
      <c r="I2378" s="2">
        <v>2018</v>
      </c>
      <c r="J2378" s="2">
        <f ca="1">YEAR(TODAY())-Table1[[#This Row],[Release_year]]</f>
        <v>8</v>
      </c>
      <c r="K2378" s="2" t="s">
        <v>45</v>
      </c>
      <c r="L2378" s="2" t="str">
        <f>_xlfn.XLOOKUP(Table1[[#This Row],[Rating]],Ratings!A$2:A$15,Ratings!B$2:B$15)</f>
        <v>Family</v>
      </c>
      <c r="M2378" s="2" t="str">
        <f>_xlfn.XLOOKUP(Table1[[#This Row],[Rating Category]],Recommendation!A$2:A$6,Recommendation!B$2:B$6)</f>
        <v>Guidance</v>
      </c>
      <c r="N2378" s="2">
        <v>91</v>
      </c>
      <c r="O2378" s="2" t="str" cm="1">
        <f t="array" ref="O2378">_xlfn.IFS(Table1[[#This Row],[Duration]]&lt;90,"Short",Table1[[#This Row],[Duration]]&lt;180,"Medium",Table1[[#This Row],[Duration]]&lt;=240,"Long",TRUE,"Seasons")</f>
        <v>Medium</v>
      </c>
      <c r="P2378" s="3" t="s">
        <v>1133</v>
      </c>
    </row>
    <row r="2379" spans="1:16" ht="42">
      <c r="A2379" s="2" t="s">
        <v>10452</v>
      </c>
      <c r="B2379" s="2" t="s">
        <v>0</v>
      </c>
      <c r="C2379" s="3" t="s">
        <v>10453</v>
      </c>
      <c r="D2379" s="3" t="s">
        <v>10454</v>
      </c>
      <c r="E2379" s="3" t="s">
        <v>10455</v>
      </c>
      <c r="F2379" s="3" t="s">
        <v>13</v>
      </c>
      <c r="G2379" s="7" t="s">
        <v>10423</v>
      </c>
      <c r="H2379" s="4">
        <v>2021</v>
      </c>
      <c r="I2379" s="2">
        <v>2006</v>
      </c>
      <c r="J2379" s="2">
        <f ca="1">YEAR(TODAY())-Table1[[#This Row],[Release_year]]</f>
        <v>20</v>
      </c>
      <c r="K2379" s="2" t="s">
        <v>29</v>
      </c>
      <c r="L2379" s="2" t="str">
        <f>_xlfn.XLOOKUP(Table1[[#This Row],[Rating]],Ratings!A$2:A$15,Ratings!B$2:B$15)</f>
        <v>Teen</v>
      </c>
      <c r="M2379" s="2" t="str">
        <f>_xlfn.XLOOKUP(Table1[[#This Row],[Rating Category]],Recommendation!A$2:A$6,Recommendation!B$2:B$6)</f>
        <v>Guidance</v>
      </c>
      <c r="N2379" s="2">
        <v>158</v>
      </c>
      <c r="O2379" s="2" t="str" cm="1">
        <f t="array" ref="O2379">_xlfn.IFS(Table1[[#This Row],[Duration]]&lt;90,"Short",Table1[[#This Row],[Duration]]&lt;180,"Medium",Table1[[#This Row],[Duration]]&lt;=240,"Long",TRUE,"Seasons")</f>
        <v>Medium</v>
      </c>
      <c r="P2379" s="3" t="s">
        <v>192</v>
      </c>
    </row>
    <row r="2380" spans="1:16" ht="56">
      <c r="A2380" s="2" t="s">
        <v>10456</v>
      </c>
      <c r="B2380" s="2" t="s">
        <v>0</v>
      </c>
      <c r="C2380" s="3" t="s">
        <v>10457</v>
      </c>
      <c r="D2380" s="3" t="s">
        <v>10458</v>
      </c>
      <c r="E2380" s="3" t="s">
        <v>10459</v>
      </c>
      <c r="F2380" s="3" t="s">
        <v>10460</v>
      </c>
      <c r="G2380" s="7" t="s">
        <v>10423</v>
      </c>
      <c r="H2380" s="4">
        <v>2021</v>
      </c>
      <c r="I2380" s="2">
        <v>2007</v>
      </c>
      <c r="J2380" s="2">
        <f ca="1">YEAR(TODAY())-Table1[[#This Row],[Release_year]]</f>
        <v>19</v>
      </c>
      <c r="K2380" s="2" t="s">
        <v>29</v>
      </c>
      <c r="L2380" s="2" t="str">
        <f>_xlfn.XLOOKUP(Table1[[#This Row],[Rating]],Ratings!A$2:A$15,Ratings!B$2:B$15)</f>
        <v>Teen</v>
      </c>
      <c r="M2380" s="2" t="str">
        <f>_xlfn.XLOOKUP(Table1[[#This Row],[Rating Category]],Recommendation!A$2:A$6,Recommendation!B$2:B$6)</f>
        <v>Guidance</v>
      </c>
      <c r="N2380" s="2">
        <v>157</v>
      </c>
      <c r="O2380" s="2" t="str" cm="1">
        <f t="array" ref="O2380">_xlfn.IFS(Table1[[#This Row],[Duration]]&lt;90,"Short",Table1[[#This Row],[Duration]]&lt;180,"Medium",Table1[[#This Row],[Duration]]&lt;=240,"Long",TRUE,"Seasons")</f>
        <v>Medium</v>
      </c>
      <c r="P2380" s="3" t="s">
        <v>575</v>
      </c>
    </row>
    <row r="2381" spans="1:16" ht="56">
      <c r="A2381" s="2" t="s">
        <v>10461</v>
      </c>
      <c r="B2381" s="2" t="s">
        <v>0</v>
      </c>
      <c r="C2381" s="3" t="s">
        <v>10462</v>
      </c>
      <c r="D2381" s="3" t="s">
        <v>5468</v>
      </c>
      <c r="E2381" s="3" t="s">
        <v>10463</v>
      </c>
      <c r="F2381" s="3" t="s">
        <v>13</v>
      </c>
      <c r="G2381" s="7" t="s">
        <v>10423</v>
      </c>
      <c r="H2381" s="4">
        <v>2021</v>
      </c>
      <c r="I2381" s="2">
        <v>2009</v>
      </c>
      <c r="J2381" s="2">
        <f ca="1">YEAR(TODAY())-Table1[[#This Row],[Release_year]]</f>
        <v>17</v>
      </c>
      <c r="K2381" s="2" t="s">
        <v>29</v>
      </c>
      <c r="L2381" s="2" t="str">
        <f>_xlfn.XLOOKUP(Table1[[#This Row],[Rating]],Ratings!A$2:A$15,Ratings!B$2:B$15)</f>
        <v>Teen</v>
      </c>
      <c r="M2381" s="2" t="str">
        <f>_xlfn.XLOOKUP(Table1[[#This Row],[Rating Category]],Recommendation!A$2:A$6,Recommendation!B$2:B$6)</f>
        <v>Guidance</v>
      </c>
      <c r="N2381" s="2">
        <v>124</v>
      </c>
      <c r="O2381" s="2" t="str" cm="1">
        <f t="array" ref="O2381">_xlfn.IFS(Table1[[#This Row],[Duration]]&lt;90,"Short",Table1[[#This Row],[Duration]]&lt;180,"Medium",Table1[[#This Row],[Duration]]&lt;=240,"Long",TRUE,"Seasons")</f>
        <v>Medium</v>
      </c>
      <c r="P2381" s="3" t="s">
        <v>66</v>
      </c>
    </row>
    <row r="2382" spans="1:16" ht="42">
      <c r="A2382" s="2" t="s">
        <v>10464</v>
      </c>
      <c r="B2382" s="2" t="s">
        <v>0</v>
      </c>
      <c r="C2382" s="3" t="s">
        <v>10465</v>
      </c>
      <c r="D2382" s="3" t="s">
        <v>10466</v>
      </c>
      <c r="E2382" s="3" t="s">
        <v>10467</v>
      </c>
      <c r="F2382" s="3" t="s">
        <v>13</v>
      </c>
      <c r="G2382" s="7" t="s">
        <v>10423</v>
      </c>
      <c r="H2382" s="4">
        <v>2021</v>
      </c>
      <c r="I2382" s="2">
        <v>2010</v>
      </c>
      <c r="J2382" s="2">
        <f ca="1">YEAR(TODAY())-Table1[[#This Row],[Release_year]]</f>
        <v>16</v>
      </c>
      <c r="K2382" s="2" t="s">
        <v>45</v>
      </c>
      <c r="L2382" s="2" t="str">
        <f>_xlfn.XLOOKUP(Table1[[#This Row],[Rating]],Ratings!A$2:A$15,Ratings!B$2:B$15)</f>
        <v>Family</v>
      </c>
      <c r="M2382" s="2" t="str">
        <f>_xlfn.XLOOKUP(Table1[[#This Row],[Rating Category]],Recommendation!A$2:A$6,Recommendation!B$2:B$6)</f>
        <v>Guidance</v>
      </c>
      <c r="N2382" s="2">
        <v>106</v>
      </c>
      <c r="O2382" s="2" t="str" cm="1">
        <f t="array" ref="O2382">_xlfn.IFS(Table1[[#This Row],[Duration]]&lt;90,"Short",Table1[[#This Row],[Duration]]&lt;180,"Medium",Table1[[#This Row],[Duration]]&lt;=240,"Long",TRUE,"Seasons")</f>
        <v>Medium</v>
      </c>
      <c r="P2382" s="3" t="s">
        <v>56</v>
      </c>
    </row>
    <row r="2383" spans="1:16" ht="56">
      <c r="A2383" s="2" t="s">
        <v>10468</v>
      </c>
      <c r="B2383" s="2" t="s">
        <v>0</v>
      </c>
      <c r="C2383" s="3" t="s">
        <v>10469</v>
      </c>
      <c r="D2383" s="3" t="s">
        <v>10470</v>
      </c>
      <c r="E2383" s="3" t="s">
        <v>10471</v>
      </c>
      <c r="F2383" s="3" t="s">
        <v>1</v>
      </c>
      <c r="G2383" s="7" t="s">
        <v>10423</v>
      </c>
      <c r="H2383" s="4">
        <v>2021</v>
      </c>
      <c r="I2383" s="2">
        <v>2018</v>
      </c>
      <c r="J2383" s="2">
        <f ca="1">YEAR(TODAY())-Table1[[#This Row],[Release_year]]</f>
        <v>8</v>
      </c>
      <c r="K2383" s="2" t="s">
        <v>7</v>
      </c>
      <c r="L2383" s="2" t="str">
        <f>_xlfn.XLOOKUP(Table1[[#This Row],[Rating]],Ratings!A$2:A$15,Ratings!B$2:B$15)</f>
        <v>Adult</v>
      </c>
      <c r="M2383" s="2" t="str">
        <f>_xlfn.XLOOKUP(Table1[[#This Row],[Rating Category]],Recommendation!A$2:A$6,Recommendation!B$2:B$6)</f>
        <v>Restricted</v>
      </c>
      <c r="N2383" s="2">
        <v>92</v>
      </c>
      <c r="O2383" s="2" t="str" cm="1">
        <f t="array" ref="O2383">_xlfn.IFS(Table1[[#This Row],[Duration]]&lt;90,"Short",Table1[[#This Row],[Duration]]&lt;180,"Medium",Table1[[#This Row],[Duration]]&lt;=240,"Long",TRUE,"Seasons")</f>
        <v>Medium</v>
      </c>
      <c r="P2383" s="3" t="s">
        <v>1986</v>
      </c>
    </row>
    <row r="2384" spans="1:16" ht="28">
      <c r="A2384" s="2" t="s">
        <v>10472</v>
      </c>
      <c r="B2384" s="2" t="s">
        <v>0</v>
      </c>
      <c r="C2384" s="3" t="s">
        <v>10473</v>
      </c>
      <c r="D2384" s="3" t="s">
        <v>10474</v>
      </c>
      <c r="E2384" s="3" t="s">
        <v>10475</v>
      </c>
      <c r="F2384" s="3" t="s">
        <v>750</v>
      </c>
      <c r="G2384" s="7" t="s">
        <v>10423</v>
      </c>
      <c r="H2384" s="4">
        <v>2021</v>
      </c>
      <c r="I2384" s="2">
        <v>2017</v>
      </c>
      <c r="J2384" s="2">
        <f ca="1">YEAR(TODAY())-Table1[[#This Row],[Release_year]]</f>
        <v>9</v>
      </c>
      <c r="K2384" s="2" t="s">
        <v>7</v>
      </c>
      <c r="L2384" s="2" t="str">
        <f>_xlfn.XLOOKUP(Table1[[#This Row],[Rating]],Ratings!A$2:A$15,Ratings!B$2:B$15)</f>
        <v>Adult</v>
      </c>
      <c r="M2384" s="2" t="str">
        <f>_xlfn.XLOOKUP(Table1[[#This Row],[Rating Category]],Recommendation!A$2:A$6,Recommendation!B$2:B$6)</f>
        <v>Restricted</v>
      </c>
      <c r="N2384" s="2">
        <v>80</v>
      </c>
      <c r="O2384" s="2" t="str" cm="1">
        <f t="array" ref="O2384">_xlfn.IFS(Table1[[#This Row],[Duration]]&lt;90,"Short",Table1[[#This Row],[Duration]]&lt;180,"Medium",Table1[[#This Row],[Duration]]&lt;=240,"Long",TRUE,"Seasons")</f>
        <v>Short</v>
      </c>
      <c r="P2384" s="3" t="s">
        <v>683</v>
      </c>
    </row>
    <row r="2385" spans="1:16" ht="56">
      <c r="A2385" s="2" t="s">
        <v>10476</v>
      </c>
      <c r="B2385" s="2" t="s">
        <v>0</v>
      </c>
      <c r="C2385" s="3" t="s">
        <v>10477</v>
      </c>
      <c r="D2385" s="3" t="s">
        <v>10478</v>
      </c>
      <c r="E2385" s="3" t="s">
        <v>10479</v>
      </c>
      <c r="F2385" s="3" t="s">
        <v>13</v>
      </c>
      <c r="G2385" s="7" t="s">
        <v>10423</v>
      </c>
      <c r="H2385" s="4">
        <v>2021</v>
      </c>
      <c r="I2385" s="2">
        <v>2015</v>
      </c>
      <c r="J2385" s="2">
        <f ca="1">YEAR(TODAY())-Table1[[#This Row],[Release_year]]</f>
        <v>11</v>
      </c>
      <c r="K2385" s="2" t="s">
        <v>29</v>
      </c>
      <c r="L2385" s="2" t="str">
        <f>_xlfn.XLOOKUP(Table1[[#This Row],[Rating]],Ratings!A$2:A$15,Ratings!B$2:B$15)</f>
        <v>Teen</v>
      </c>
      <c r="M2385" s="2" t="str">
        <f>_xlfn.XLOOKUP(Table1[[#This Row],[Rating Category]],Recommendation!A$2:A$6,Recommendation!B$2:B$6)</f>
        <v>Guidance</v>
      </c>
      <c r="N2385" s="2">
        <v>126</v>
      </c>
      <c r="O2385" s="2" t="str" cm="1">
        <f t="array" ref="O2385">_xlfn.IFS(Table1[[#This Row],[Duration]]&lt;90,"Short",Table1[[#This Row],[Duration]]&lt;180,"Medium",Table1[[#This Row],[Duration]]&lt;=240,"Long",TRUE,"Seasons")</f>
        <v>Medium</v>
      </c>
      <c r="P2385" s="3" t="s">
        <v>89</v>
      </c>
    </row>
    <row r="2386" spans="1:16" ht="42">
      <c r="A2386" s="2" t="s">
        <v>10480</v>
      </c>
      <c r="B2386" s="2" t="s">
        <v>0</v>
      </c>
      <c r="C2386" s="3" t="s">
        <v>10481</v>
      </c>
      <c r="D2386" s="3" t="s">
        <v>10426</v>
      </c>
      <c r="E2386" s="3" t="s">
        <v>10482</v>
      </c>
      <c r="F2386" s="3" t="s">
        <v>13</v>
      </c>
      <c r="G2386" s="7" t="s">
        <v>10423</v>
      </c>
      <c r="H2386" s="4">
        <v>2021</v>
      </c>
      <c r="I2386" s="2">
        <v>2013</v>
      </c>
      <c r="J2386" s="2">
        <f ca="1">YEAR(TODAY())-Table1[[#This Row],[Release_year]]</f>
        <v>13</v>
      </c>
      <c r="K2386" s="2" t="s">
        <v>7</v>
      </c>
      <c r="L2386" s="2" t="str">
        <f>_xlfn.XLOOKUP(Table1[[#This Row],[Rating]],Ratings!A$2:A$15,Ratings!B$2:B$15)</f>
        <v>Adult</v>
      </c>
      <c r="M2386" s="2" t="str">
        <f>_xlfn.XLOOKUP(Table1[[#This Row],[Rating Category]],Recommendation!A$2:A$6,Recommendation!B$2:B$6)</f>
        <v>Restricted</v>
      </c>
      <c r="N2386" s="2">
        <v>129</v>
      </c>
      <c r="O2386" s="2" t="str" cm="1">
        <f t="array" ref="O2386">_xlfn.IFS(Table1[[#This Row],[Duration]]&lt;90,"Short",Table1[[#This Row],[Duration]]&lt;180,"Medium",Table1[[#This Row],[Duration]]&lt;=240,"Long",TRUE,"Seasons")</f>
        <v>Medium</v>
      </c>
      <c r="P2386" s="3" t="s">
        <v>3747</v>
      </c>
    </row>
    <row r="2387" spans="1:16" ht="28">
      <c r="A2387" s="2" t="s">
        <v>10483</v>
      </c>
      <c r="B2387" s="2" t="s">
        <v>0</v>
      </c>
      <c r="C2387" s="3" t="s">
        <v>10484</v>
      </c>
      <c r="D2387" s="3" t="s">
        <v>10485</v>
      </c>
      <c r="E2387" s="3" t="s">
        <v>10486</v>
      </c>
      <c r="F2387" s="3" t="s">
        <v>13</v>
      </c>
      <c r="G2387" s="7" t="s">
        <v>10423</v>
      </c>
      <c r="H2387" s="4">
        <v>2021</v>
      </c>
      <c r="I2387" s="2">
        <v>2012</v>
      </c>
      <c r="J2387" s="2">
        <f ca="1">YEAR(TODAY())-Table1[[#This Row],[Release_year]]</f>
        <v>14</v>
      </c>
      <c r="K2387" s="2" t="s">
        <v>29</v>
      </c>
      <c r="L2387" s="2" t="str">
        <f>_xlfn.XLOOKUP(Table1[[#This Row],[Rating]],Ratings!A$2:A$15,Ratings!B$2:B$15)</f>
        <v>Teen</v>
      </c>
      <c r="M2387" s="2" t="str">
        <f>_xlfn.XLOOKUP(Table1[[#This Row],[Rating Category]],Recommendation!A$2:A$6,Recommendation!B$2:B$6)</f>
        <v>Guidance</v>
      </c>
      <c r="N2387" s="2">
        <v>133</v>
      </c>
      <c r="O2387" s="2" t="str" cm="1">
        <f t="array" ref="O2387">_xlfn.IFS(Table1[[#This Row],[Duration]]&lt;90,"Short",Table1[[#This Row],[Duration]]&lt;180,"Medium",Table1[[#This Row],[Duration]]&lt;=240,"Long",TRUE,"Seasons")</f>
        <v>Medium</v>
      </c>
      <c r="P2387" s="3" t="s">
        <v>206</v>
      </c>
    </row>
    <row r="2388" spans="1:16" ht="42">
      <c r="A2388" s="2" t="s">
        <v>10487</v>
      </c>
      <c r="B2388" s="2" t="s">
        <v>0</v>
      </c>
      <c r="C2388" s="3" t="s">
        <v>10488</v>
      </c>
      <c r="D2388" s="3" t="s">
        <v>573</v>
      </c>
      <c r="E2388" s="3" t="s">
        <v>10489</v>
      </c>
      <c r="F2388" s="3" t="s">
        <v>13</v>
      </c>
      <c r="G2388" s="7" t="s">
        <v>10423</v>
      </c>
      <c r="H2388" s="4">
        <v>2021</v>
      </c>
      <c r="I2388" s="2">
        <v>2007</v>
      </c>
      <c r="J2388" s="2">
        <f ca="1">YEAR(TODAY())-Table1[[#This Row],[Release_year]]</f>
        <v>19</v>
      </c>
      <c r="K2388" s="2" t="s">
        <v>29</v>
      </c>
      <c r="L2388" s="2" t="str">
        <f>_xlfn.XLOOKUP(Table1[[#This Row],[Rating]],Ratings!A$2:A$15,Ratings!B$2:B$15)</f>
        <v>Teen</v>
      </c>
      <c r="M2388" s="2" t="str">
        <f>_xlfn.XLOOKUP(Table1[[#This Row],[Rating Category]],Recommendation!A$2:A$6,Recommendation!B$2:B$6)</f>
        <v>Guidance</v>
      </c>
      <c r="N2388" s="2">
        <v>109</v>
      </c>
      <c r="O2388" s="2" t="str" cm="1">
        <f t="array" ref="O2388">_xlfn.IFS(Table1[[#This Row],[Duration]]&lt;90,"Short",Table1[[#This Row],[Duration]]&lt;180,"Medium",Table1[[#This Row],[Duration]]&lt;=240,"Long",TRUE,"Seasons")</f>
        <v>Medium</v>
      </c>
      <c r="P2388" s="3" t="s">
        <v>192</v>
      </c>
    </row>
    <row r="2389" spans="1:16" ht="56">
      <c r="A2389" s="2" t="s">
        <v>10490</v>
      </c>
      <c r="B2389" s="2" t="s">
        <v>0</v>
      </c>
      <c r="C2389" s="3" t="s">
        <v>10491</v>
      </c>
      <c r="D2389" s="3" t="s">
        <v>10492</v>
      </c>
      <c r="E2389" s="3" t="s">
        <v>10493</v>
      </c>
      <c r="F2389" s="3" t="s">
        <v>13</v>
      </c>
      <c r="G2389" s="7" t="s">
        <v>10423</v>
      </c>
      <c r="H2389" s="4">
        <v>2021</v>
      </c>
      <c r="I2389" s="2">
        <v>2012</v>
      </c>
      <c r="J2389" s="2">
        <f ca="1">YEAR(TODAY())-Table1[[#This Row],[Release_year]]</f>
        <v>14</v>
      </c>
      <c r="K2389" s="2" t="s">
        <v>7</v>
      </c>
      <c r="L2389" s="2" t="str">
        <f>_xlfn.XLOOKUP(Table1[[#This Row],[Rating]],Ratings!A$2:A$15,Ratings!B$2:B$15)</f>
        <v>Adult</v>
      </c>
      <c r="M2389" s="2" t="str">
        <f>_xlfn.XLOOKUP(Table1[[#This Row],[Rating Category]],Recommendation!A$2:A$6,Recommendation!B$2:B$6)</f>
        <v>Restricted</v>
      </c>
      <c r="N2389" s="2">
        <v>143</v>
      </c>
      <c r="O2389" s="2" t="str" cm="1">
        <f t="array" ref="O2389">_xlfn.IFS(Table1[[#This Row],[Duration]]&lt;90,"Short",Table1[[#This Row],[Duration]]&lt;180,"Medium",Table1[[#This Row],[Duration]]&lt;=240,"Long",TRUE,"Seasons")</f>
        <v>Medium</v>
      </c>
      <c r="P2389" s="3" t="s">
        <v>43</v>
      </c>
    </row>
    <row r="2390" spans="1:16" ht="70">
      <c r="A2390" s="2" t="s">
        <v>10494</v>
      </c>
      <c r="B2390" s="2" t="s">
        <v>0</v>
      </c>
      <c r="C2390" s="3" t="s">
        <v>10495</v>
      </c>
      <c r="D2390" s="3" t="s">
        <v>10496</v>
      </c>
      <c r="E2390" s="3" t="s">
        <v>10497</v>
      </c>
      <c r="F2390" s="3" t="s">
        <v>13</v>
      </c>
      <c r="G2390" s="7" t="s">
        <v>10423</v>
      </c>
      <c r="H2390" s="4">
        <v>2021</v>
      </c>
      <c r="I2390" s="2">
        <v>2013</v>
      </c>
      <c r="J2390" s="2">
        <f ca="1">YEAR(TODAY())-Table1[[#This Row],[Release_year]]</f>
        <v>13</v>
      </c>
      <c r="K2390" s="2" t="s">
        <v>29</v>
      </c>
      <c r="L2390" s="2" t="str">
        <f>_xlfn.XLOOKUP(Table1[[#This Row],[Rating]],Ratings!A$2:A$15,Ratings!B$2:B$15)</f>
        <v>Teen</v>
      </c>
      <c r="M2390" s="2" t="str">
        <f>_xlfn.XLOOKUP(Table1[[#This Row],[Rating Category]],Recommendation!A$2:A$6,Recommendation!B$2:B$6)</f>
        <v>Guidance</v>
      </c>
      <c r="N2390" s="2">
        <v>140</v>
      </c>
      <c r="O2390" s="2" t="str" cm="1">
        <f t="array" ref="O2390">_xlfn.IFS(Table1[[#This Row],[Duration]]&lt;90,"Short",Table1[[#This Row],[Duration]]&lt;180,"Medium",Table1[[#This Row],[Duration]]&lt;=240,"Long",TRUE,"Seasons")</f>
        <v>Medium</v>
      </c>
      <c r="P2390" s="3" t="s">
        <v>523</v>
      </c>
    </row>
    <row r="2391" spans="1:16" ht="56">
      <c r="A2391" s="2" t="s">
        <v>10498</v>
      </c>
      <c r="B2391" s="2" t="s">
        <v>0</v>
      </c>
      <c r="C2391" s="3" t="s">
        <v>10499</v>
      </c>
      <c r="D2391" s="3" t="s">
        <v>10500</v>
      </c>
      <c r="E2391" s="3" t="s">
        <v>10501</v>
      </c>
      <c r="F2391" s="3" t="s">
        <v>13</v>
      </c>
      <c r="G2391" s="7" t="s">
        <v>10423</v>
      </c>
      <c r="H2391" s="4">
        <v>2021</v>
      </c>
      <c r="I2391" s="2">
        <v>2012</v>
      </c>
      <c r="J2391" s="2">
        <f ca="1">YEAR(TODAY())-Table1[[#This Row],[Release_year]]</f>
        <v>14</v>
      </c>
      <c r="K2391" s="2" t="s">
        <v>29</v>
      </c>
      <c r="L2391" s="2" t="str">
        <f>_xlfn.XLOOKUP(Table1[[#This Row],[Rating]],Ratings!A$2:A$15,Ratings!B$2:B$15)</f>
        <v>Teen</v>
      </c>
      <c r="M2391" s="2" t="str">
        <f>_xlfn.XLOOKUP(Table1[[#This Row],[Rating Category]],Recommendation!A$2:A$6,Recommendation!B$2:B$6)</f>
        <v>Guidance</v>
      </c>
      <c r="N2391" s="2">
        <v>150</v>
      </c>
      <c r="O2391" s="2" t="str" cm="1">
        <f t="array" ref="O2391">_xlfn.IFS(Table1[[#This Row],[Duration]]&lt;90,"Short",Table1[[#This Row],[Duration]]&lt;180,"Medium",Table1[[#This Row],[Duration]]&lt;=240,"Long",TRUE,"Seasons")</f>
        <v>Medium</v>
      </c>
      <c r="P2391" s="3" t="s">
        <v>66</v>
      </c>
    </row>
    <row r="2392" spans="1:16" ht="56">
      <c r="A2392" s="2" t="s">
        <v>10502</v>
      </c>
      <c r="B2392" s="2" t="s">
        <v>0</v>
      </c>
      <c r="C2392" s="3" t="s">
        <v>10503</v>
      </c>
      <c r="D2392" s="3" t="s">
        <v>10504</v>
      </c>
      <c r="E2392" s="3" t="s">
        <v>10505</v>
      </c>
      <c r="F2392" s="3" t="s">
        <v>13</v>
      </c>
      <c r="G2392" s="7" t="s">
        <v>10423</v>
      </c>
      <c r="H2392" s="4">
        <v>2021</v>
      </c>
      <c r="I2392" s="2">
        <v>2013</v>
      </c>
      <c r="J2392" s="2">
        <f ca="1">YEAR(TODAY())-Table1[[#This Row],[Release_year]]</f>
        <v>13</v>
      </c>
      <c r="K2392" s="2" t="s">
        <v>45</v>
      </c>
      <c r="L2392" s="2" t="str">
        <f>_xlfn.XLOOKUP(Table1[[#This Row],[Rating]],Ratings!A$2:A$15,Ratings!B$2:B$15)</f>
        <v>Family</v>
      </c>
      <c r="M2392" s="2" t="str">
        <f>_xlfn.XLOOKUP(Table1[[#This Row],[Rating Category]],Recommendation!A$2:A$6,Recommendation!B$2:B$6)</f>
        <v>Guidance</v>
      </c>
      <c r="N2392" s="2">
        <v>128</v>
      </c>
      <c r="O2392" s="2" t="str" cm="1">
        <f t="array" ref="O2392">_xlfn.IFS(Table1[[#This Row],[Duration]]&lt;90,"Short",Table1[[#This Row],[Duration]]&lt;180,"Medium",Table1[[#This Row],[Duration]]&lt;=240,"Long",TRUE,"Seasons")</f>
        <v>Medium</v>
      </c>
      <c r="P2392" s="3" t="s">
        <v>66</v>
      </c>
    </row>
    <row r="2393" spans="1:16" ht="56">
      <c r="A2393" s="2" t="s">
        <v>10506</v>
      </c>
      <c r="B2393" s="2" t="s">
        <v>0</v>
      </c>
      <c r="C2393" s="3" t="s">
        <v>10507</v>
      </c>
      <c r="D2393" s="3" t="s">
        <v>7701</v>
      </c>
      <c r="E2393" s="3" t="s">
        <v>10508</v>
      </c>
      <c r="F2393" s="3" t="s">
        <v>13</v>
      </c>
      <c r="G2393" s="7" t="s">
        <v>10423</v>
      </c>
      <c r="H2393" s="4">
        <v>2021</v>
      </c>
      <c r="I2393" s="2">
        <v>2013</v>
      </c>
      <c r="J2393" s="2">
        <f ca="1">YEAR(TODAY())-Table1[[#This Row],[Release_year]]</f>
        <v>13</v>
      </c>
      <c r="K2393" s="2" t="s">
        <v>7</v>
      </c>
      <c r="L2393" s="2" t="str">
        <f>_xlfn.XLOOKUP(Table1[[#This Row],[Rating]],Ratings!A$2:A$15,Ratings!B$2:B$15)</f>
        <v>Adult</v>
      </c>
      <c r="M2393" s="2" t="str">
        <f>_xlfn.XLOOKUP(Table1[[#This Row],[Rating Category]],Recommendation!A$2:A$6,Recommendation!B$2:B$6)</f>
        <v>Restricted</v>
      </c>
      <c r="N2393" s="2">
        <v>120</v>
      </c>
      <c r="O2393" s="2" t="str" cm="1">
        <f t="array" ref="O2393">_xlfn.IFS(Table1[[#This Row],[Duration]]&lt;90,"Short",Table1[[#This Row],[Duration]]&lt;180,"Medium",Table1[[#This Row],[Duration]]&lt;=240,"Long",TRUE,"Seasons")</f>
        <v>Medium</v>
      </c>
      <c r="P2393" s="3" t="s">
        <v>1861</v>
      </c>
    </row>
    <row r="2394" spans="1:16" ht="56">
      <c r="A2394" s="2" t="s">
        <v>10509</v>
      </c>
      <c r="B2394" s="2" t="s">
        <v>0</v>
      </c>
      <c r="C2394" s="3" t="s">
        <v>10510</v>
      </c>
      <c r="D2394" s="3" t="s">
        <v>10511</v>
      </c>
      <c r="E2394" s="3" t="s">
        <v>10512</v>
      </c>
      <c r="F2394" s="3" t="s">
        <v>13</v>
      </c>
      <c r="G2394" s="7" t="s">
        <v>10423</v>
      </c>
      <c r="H2394" s="4">
        <v>2021</v>
      </c>
      <c r="I2394" s="2">
        <v>2012</v>
      </c>
      <c r="J2394" s="2">
        <f ca="1">YEAR(TODAY())-Table1[[#This Row],[Release_year]]</f>
        <v>14</v>
      </c>
      <c r="K2394" s="2" t="s">
        <v>29</v>
      </c>
      <c r="L2394" s="2" t="str">
        <f>_xlfn.XLOOKUP(Table1[[#This Row],[Rating]],Ratings!A$2:A$15,Ratings!B$2:B$15)</f>
        <v>Teen</v>
      </c>
      <c r="M2394" s="2" t="str">
        <f>_xlfn.XLOOKUP(Table1[[#This Row],[Rating Category]],Recommendation!A$2:A$6,Recommendation!B$2:B$6)</f>
        <v>Guidance</v>
      </c>
      <c r="N2394" s="2">
        <v>154</v>
      </c>
      <c r="O2394" s="2" t="str" cm="1">
        <f t="array" ref="O2394">_xlfn.IFS(Table1[[#This Row],[Duration]]&lt;90,"Short",Table1[[#This Row],[Duration]]&lt;180,"Medium",Table1[[#This Row],[Duration]]&lt;=240,"Long",TRUE,"Seasons")</f>
        <v>Medium</v>
      </c>
      <c r="P2394" s="3" t="s">
        <v>66</v>
      </c>
    </row>
    <row r="2395" spans="1:16" ht="28">
      <c r="A2395" s="2" t="s">
        <v>10513</v>
      </c>
      <c r="B2395" s="2" t="s">
        <v>0</v>
      </c>
      <c r="C2395" s="3" t="s">
        <v>10514</v>
      </c>
      <c r="D2395" s="3" t="s">
        <v>10515</v>
      </c>
      <c r="E2395" s="3" t="s">
        <v>10516</v>
      </c>
      <c r="F2395" s="3" t="s">
        <v>1</v>
      </c>
      <c r="G2395" s="7" t="s">
        <v>10423</v>
      </c>
      <c r="H2395" s="4">
        <v>2021</v>
      </c>
      <c r="I2395" s="2">
        <v>2006</v>
      </c>
      <c r="J2395" s="2">
        <f ca="1">YEAR(TODAY())-Table1[[#This Row],[Release_year]]</f>
        <v>20</v>
      </c>
      <c r="K2395" s="2" t="s">
        <v>7</v>
      </c>
      <c r="L2395" s="2" t="str">
        <f>_xlfn.XLOOKUP(Table1[[#This Row],[Rating]],Ratings!A$2:A$15,Ratings!B$2:B$15)</f>
        <v>Adult</v>
      </c>
      <c r="M2395" s="2" t="str">
        <f>_xlfn.XLOOKUP(Table1[[#This Row],[Rating Category]],Recommendation!A$2:A$6,Recommendation!B$2:B$6)</f>
        <v>Restricted</v>
      </c>
      <c r="N2395" s="2">
        <v>45</v>
      </c>
      <c r="O2395" s="2" t="str" cm="1">
        <f t="array" ref="O2395">_xlfn.IFS(Table1[[#This Row],[Duration]]&lt;90,"Short",Table1[[#This Row],[Duration]]&lt;180,"Medium",Table1[[#This Row],[Duration]]&lt;=240,"Long",TRUE,"Seasons")</f>
        <v>Short</v>
      </c>
      <c r="P2395" s="3" t="s">
        <v>683</v>
      </c>
    </row>
    <row r="2396" spans="1:16" ht="42">
      <c r="A2396" s="2" t="s">
        <v>10517</v>
      </c>
      <c r="B2396" s="2" t="s">
        <v>0</v>
      </c>
      <c r="C2396" s="3" t="s">
        <v>10518</v>
      </c>
      <c r="D2396" s="3" t="s">
        <v>10519</v>
      </c>
      <c r="E2396" s="3" t="s">
        <v>10520</v>
      </c>
      <c r="F2396" s="3" t="s">
        <v>13</v>
      </c>
      <c r="G2396" s="7" t="s">
        <v>10423</v>
      </c>
      <c r="H2396" s="4">
        <v>2021</v>
      </c>
      <c r="I2396" s="2">
        <v>2015</v>
      </c>
      <c r="J2396" s="2">
        <f ca="1">YEAR(TODAY())-Table1[[#This Row],[Release_year]]</f>
        <v>11</v>
      </c>
      <c r="K2396" s="2" t="s">
        <v>29</v>
      </c>
      <c r="L2396" s="2" t="str">
        <f>_xlfn.XLOOKUP(Table1[[#This Row],[Rating]],Ratings!A$2:A$15,Ratings!B$2:B$15)</f>
        <v>Teen</v>
      </c>
      <c r="M2396" s="2" t="str">
        <f>_xlfn.XLOOKUP(Table1[[#This Row],[Rating Category]],Recommendation!A$2:A$6,Recommendation!B$2:B$6)</f>
        <v>Guidance</v>
      </c>
      <c r="N2396" s="2">
        <v>132</v>
      </c>
      <c r="O2396" s="2" t="str" cm="1">
        <f t="array" ref="O2396">_xlfn.IFS(Table1[[#This Row],[Duration]]&lt;90,"Short",Table1[[#This Row],[Duration]]&lt;180,"Medium",Table1[[#This Row],[Duration]]&lt;=240,"Long",TRUE,"Seasons")</f>
        <v>Medium</v>
      </c>
      <c r="P2396" s="3" t="s">
        <v>192</v>
      </c>
    </row>
    <row r="2397" spans="1:16" ht="56">
      <c r="A2397" s="2" t="s">
        <v>10521</v>
      </c>
      <c r="B2397" s="2" t="s">
        <v>0</v>
      </c>
      <c r="C2397" s="3" t="s">
        <v>10522</v>
      </c>
      <c r="D2397" s="3" t="s">
        <v>4058</v>
      </c>
      <c r="E2397" s="3" t="s">
        <v>10523</v>
      </c>
      <c r="F2397" s="3" t="s">
        <v>13</v>
      </c>
      <c r="G2397" s="7" t="s">
        <v>10423</v>
      </c>
      <c r="H2397" s="4">
        <v>2021</v>
      </c>
      <c r="I2397" s="2">
        <v>2007</v>
      </c>
      <c r="J2397" s="2">
        <f ca="1">YEAR(TODAY())-Table1[[#This Row],[Release_year]]</f>
        <v>19</v>
      </c>
      <c r="K2397" s="2" t="s">
        <v>29</v>
      </c>
      <c r="L2397" s="2" t="str">
        <f>_xlfn.XLOOKUP(Table1[[#This Row],[Rating]],Ratings!A$2:A$15,Ratings!B$2:B$15)</f>
        <v>Teen</v>
      </c>
      <c r="M2397" s="2" t="str">
        <f>_xlfn.XLOOKUP(Table1[[#This Row],[Rating Category]],Recommendation!A$2:A$6,Recommendation!B$2:B$6)</f>
        <v>Guidance</v>
      </c>
      <c r="N2397" s="2">
        <v>126</v>
      </c>
      <c r="O2397" s="2" t="str" cm="1">
        <f t="array" ref="O2397">_xlfn.IFS(Table1[[#This Row],[Duration]]&lt;90,"Short",Table1[[#This Row],[Duration]]&lt;180,"Medium",Table1[[#This Row],[Duration]]&lt;=240,"Long",TRUE,"Seasons")</f>
        <v>Medium</v>
      </c>
      <c r="P2397" s="3" t="s">
        <v>575</v>
      </c>
    </row>
    <row r="2398" spans="1:16" ht="14">
      <c r="A2398" s="2" t="s">
        <v>10524</v>
      </c>
      <c r="B2398" s="2" t="s">
        <v>0</v>
      </c>
      <c r="C2398" s="3" t="s">
        <v>10525</v>
      </c>
      <c r="D2398" s="3" t="s">
        <v>7741</v>
      </c>
      <c r="E2398" s="3" t="s">
        <v>6924</v>
      </c>
      <c r="F2398" s="3" t="s">
        <v>1</v>
      </c>
      <c r="G2398" s="7" t="s">
        <v>10423</v>
      </c>
      <c r="H2398" s="4">
        <v>2021</v>
      </c>
      <c r="I2398" s="2">
        <v>2013</v>
      </c>
      <c r="J2398" s="2">
        <f ca="1">YEAR(TODAY())-Table1[[#This Row],[Release_year]]</f>
        <v>13</v>
      </c>
      <c r="K2398" s="2" t="s">
        <v>7</v>
      </c>
      <c r="L2398" s="2" t="str">
        <f>_xlfn.XLOOKUP(Table1[[#This Row],[Rating]],Ratings!A$2:A$15,Ratings!B$2:B$15)</f>
        <v>Adult</v>
      </c>
      <c r="M2398" s="2" t="str">
        <f>_xlfn.XLOOKUP(Table1[[#This Row],[Rating Category]],Recommendation!A$2:A$6,Recommendation!B$2:B$6)</f>
        <v>Restricted</v>
      </c>
      <c r="N2398" s="2">
        <v>95</v>
      </c>
      <c r="O2398" s="2" t="str" cm="1">
        <f t="array" ref="O2398">_xlfn.IFS(Table1[[#This Row],[Duration]]&lt;90,"Short",Table1[[#This Row],[Duration]]&lt;180,"Medium",Table1[[#This Row],[Duration]]&lt;=240,"Long",TRUE,"Seasons")</f>
        <v>Medium</v>
      </c>
      <c r="P2398" s="3" t="s">
        <v>683</v>
      </c>
    </row>
    <row r="2399" spans="1:16" ht="56">
      <c r="A2399" s="2" t="s">
        <v>10526</v>
      </c>
      <c r="B2399" s="2" t="s">
        <v>0</v>
      </c>
      <c r="C2399" s="3" t="s">
        <v>10527</v>
      </c>
      <c r="D2399" s="3" t="s">
        <v>5435</v>
      </c>
      <c r="E2399" s="3" t="s">
        <v>10528</v>
      </c>
      <c r="F2399" s="3" t="s">
        <v>13</v>
      </c>
      <c r="G2399" s="7" t="s">
        <v>10423</v>
      </c>
      <c r="H2399" s="4">
        <v>2021</v>
      </c>
      <c r="I2399" s="2">
        <v>2008</v>
      </c>
      <c r="J2399" s="2">
        <f ca="1">YEAR(TODAY())-Table1[[#This Row],[Release_year]]</f>
        <v>18</v>
      </c>
      <c r="K2399" s="2" t="s">
        <v>7</v>
      </c>
      <c r="L2399" s="2" t="str">
        <f>_xlfn.XLOOKUP(Table1[[#This Row],[Rating]],Ratings!A$2:A$15,Ratings!B$2:B$15)</f>
        <v>Adult</v>
      </c>
      <c r="M2399" s="2" t="str">
        <f>_xlfn.XLOOKUP(Table1[[#This Row],[Rating Category]],Recommendation!A$2:A$6,Recommendation!B$2:B$6)</f>
        <v>Restricted</v>
      </c>
      <c r="N2399" s="2">
        <v>135</v>
      </c>
      <c r="O2399" s="2" t="str" cm="1">
        <f t="array" ref="O2399">_xlfn.IFS(Table1[[#This Row],[Duration]]&lt;90,"Short",Table1[[#This Row],[Duration]]&lt;180,"Medium",Table1[[#This Row],[Duration]]&lt;=240,"Long",TRUE,"Seasons")</f>
        <v>Medium</v>
      </c>
      <c r="P2399" s="3" t="s">
        <v>43</v>
      </c>
    </row>
    <row r="2400" spans="1:16" ht="56">
      <c r="A2400" s="2" t="s">
        <v>10529</v>
      </c>
      <c r="B2400" s="2" t="s">
        <v>0</v>
      </c>
      <c r="C2400" s="3" t="s">
        <v>10530</v>
      </c>
      <c r="D2400" s="3" t="s">
        <v>10531</v>
      </c>
      <c r="E2400" s="3" t="s">
        <v>10532</v>
      </c>
      <c r="F2400" s="3" t="s">
        <v>13</v>
      </c>
      <c r="G2400" s="7" t="s">
        <v>10423</v>
      </c>
      <c r="H2400" s="4">
        <v>2021</v>
      </c>
      <c r="I2400" s="2">
        <v>2014</v>
      </c>
      <c r="J2400" s="2">
        <f ca="1">YEAR(TODAY())-Table1[[#This Row],[Release_year]]</f>
        <v>12</v>
      </c>
      <c r="K2400" s="2" t="s">
        <v>29</v>
      </c>
      <c r="L2400" s="2" t="str">
        <f>_xlfn.XLOOKUP(Table1[[#This Row],[Rating]],Ratings!A$2:A$15,Ratings!B$2:B$15)</f>
        <v>Teen</v>
      </c>
      <c r="M2400" s="2" t="str">
        <f>_xlfn.XLOOKUP(Table1[[#This Row],[Rating Category]],Recommendation!A$2:A$6,Recommendation!B$2:B$6)</f>
        <v>Guidance</v>
      </c>
      <c r="N2400" s="2">
        <v>139</v>
      </c>
      <c r="O2400" s="2" t="str" cm="1">
        <f t="array" ref="O2400">_xlfn.IFS(Table1[[#This Row],[Duration]]&lt;90,"Short",Table1[[#This Row],[Duration]]&lt;180,"Medium",Table1[[#This Row],[Duration]]&lt;=240,"Long",TRUE,"Seasons")</f>
        <v>Medium</v>
      </c>
      <c r="P2400" s="3" t="s">
        <v>66</v>
      </c>
    </row>
    <row r="2401" spans="1:16" ht="56">
      <c r="A2401" s="2" t="s">
        <v>10533</v>
      </c>
      <c r="B2401" s="2" t="s">
        <v>0</v>
      </c>
      <c r="C2401" s="3" t="s">
        <v>10534</v>
      </c>
      <c r="D2401" s="3" t="s">
        <v>10426</v>
      </c>
      <c r="E2401" s="3" t="s">
        <v>10535</v>
      </c>
      <c r="F2401" s="3" t="s">
        <v>13</v>
      </c>
      <c r="G2401" s="7" t="s">
        <v>10423</v>
      </c>
      <c r="H2401" s="4">
        <v>2021</v>
      </c>
      <c r="I2401" s="2">
        <v>2011</v>
      </c>
      <c r="J2401" s="2">
        <f ca="1">YEAR(TODAY())-Table1[[#This Row],[Release_year]]</f>
        <v>15</v>
      </c>
      <c r="K2401" s="2" t="s">
        <v>7</v>
      </c>
      <c r="L2401" s="2" t="str">
        <f>_xlfn.XLOOKUP(Table1[[#This Row],[Rating]],Ratings!A$2:A$15,Ratings!B$2:B$15)</f>
        <v>Adult</v>
      </c>
      <c r="M2401" s="2" t="str">
        <f>_xlfn.XLOOKUP(Table1[[#This Row],[Rating Category]],Recommendation!A$2:A$6,Recommendation!B$2:B$6)</f>
        <v>Restricted</v>
      </c>
      <c r="N2401" s="2">
        <v>131</v>
      </c>
      <c r="O2401" s="2" t="str" cm="1">
        <f t="array" ref="O2401">_xlfn.IFS(Table1[[#This Row],[Duration]]&lt;90,"Short",Table1[[#This Row],[Duration]]&lt;180,"Medium",Table1[[#This Row],[Duration]]&lt;=240,"Long",TRUE,"Seasons")</f>
        <v>Medium</v>
      </c>
      <c r="P2401" s="3" t="s">
        <v>43</v>
      </c>
    </row>
    <row r="2402" spans="1:16" ht="56">
      <c r="A2402" s="2" t="s">
        <v>10536</v>
      </c>
      <c r="B2402" s="2" t="s">
        <v>0</v>
      </c>
      <c r="C2402" s="3" t="s">
        <v>10537</v>
      </c>
      <c r="D2402" s="3" t="s">
        <v>564</v>
      </c>
      <c r="E2402" s="3" t="s">
        <v>10538</v>
      </c>
      <c r="F2402" s="3" t="s">
        <v>13</v>
      </c>
      <c r="G2402" s="7" t="s">
        <v>10423</v>
      </c>
      <c r="H2402" s="4">
        <v>2021</v>
      </c>
      <c r="I2402" s="2">
        <v>2008</v>
      </c>
      <c r="J2402" s="2">
        <f ca="1">YEAR(TODAY())-Table1[[#This Row],[Release_year]]</f>
        <v>18</v>
      </c>
      <c r="K2402" s="2" t="s">
        <v>29</v>
      </c>
      <c r="L2402" s="2" t="str">
        <f>_xlfn.XLOOKUP(Table1[[#This Row],[Rating]],Ratings!A$2:A$15,Ratings!B$2:B$15)</f>
        <v>Teen</v>
      </c>
      <c r="M2402" s="2" t="str">
        <f>_xlfn.XLOOKUP(Table1[[#This Row],[Rating Category]],Recommendation!A$2:A$6,Recommendation!B$2:B$6)</f>
        <v>Guidance</v>
      </c>
      <c r="N2402" s="2">
        <v>118</v>
      </c>
      <c r="O2402" s="2" t="str" cm="1">
        <f t="array" ref="O2402">_xlfn.IFS(Table1[[#This Row],[Duration]]&lt;90,"Short",Table1[[#This Row],[Duration]]&lt;180,"Medium",Table1[[#This Row],[Duration]]&lt;=240,"Long",TRUE,"Seasons")</f>
        <v>Medium</v>
      </c>
      <c r="P2402" s="3" t="s">
        <v>192</v>
      </c>
    </row>
    <row r="2403" spans="1:16" ht="70">
      <c r="A2403" s="2" t="s">
        <v>10539</v>
      </c>
      <c r="B2403" s="2" t="s">
        <v>0</v>
      </c>
      <c r="C2403" s="3" t="s">
        <v>10540</v>
      </c>
      <c r="D2403" s="3" t="s">
        <v>4723</v>
      </c>
      <c r="E2403" s="3" t="s">
        <v>10541</v>
      </c>
      <c r="F2403" s="3" t="s">
        <v>13</v>
      </c>
      <c r="G2403" s="7" t="s">
        <v>10423</v>
      </c>
      <c r="H2403" s="4">
        <v>2021</v>
      </c>
      <c r="I2403" s="2">
        <v>2010</v>
      </c>
      <c r="J2403" s="2">
        <f ca="1">YEAR(TODAY())-Table1[[#This Row],[Release_year]]</f>
        <v>16</v>
      </c>
      <c r="K2403" s="2" t="s">
        <v>29</v>
      </c>
      <c r="L2403" s="2" t="str">
        <f>_xlfn.XLOOKUP(Table1[[#This Row],[Rating]],Ratings!A$2:A$15,Ratings!B$2:B$15)</f>
        <v>Teen</v>
      </c>
      <c r="M2403" s="2" t="str">
        <f>_xlfn.XLOOKUP(Table1[[#This Row],[Rating Category]],Recommendation!A$2:A$6,Recommendation!B$2:B$6)</f>
        <v>Guidance</v>
      </c>
      <c r="N2403" s="2">
        <v>129</v>
      </c>
      <c r="O2403" s="2" t="str" cm="1">
        <f t="array" ref="O2403">_xlfn.IFS(Table1[[#This Row],[Duration]]&lt;90,"Short",Table1[[#This Row],[Duration]]&lt;180,"Medium",Table1[[#This Row],[Duration]]&lt;=240,"Long",TRUE,"Seasons")</f>
        <v>Medium</v>
      </c>
      <c r="P2403" s="3" t="s">
        <v>90</v>
      </c>
    </row>
    <row r="2404" spans="1:16" ht="42">
      <c r="A2404" s="2" t="s">
        <v>10542</v>
      </c>
      <c r="B2404" s="2" t="s">
        <v>0</v>
      </c>
      <c r="C2404" s="3" t="s">
        <v>10543</v>
      </c>
      <c r="D2404" s="3" t="s">
        <v>10544</v>
      </c>
      <c r="E2404" s="3" t="s">
        <v>10545</v>
      </c>
      <c r="F2404" s="3" t="s">
        <v>13</v>
      </c>
      <c r="G2404" s="7" t="s">
        <v>10423</v>
      </c>
      <c r="H2404" s="4">
        <v>2021</v>
      </c>
      <c r="I2404" s="2">
        <v>2014</v>
      </c>
      <c r="J2404" s="2">
        <f ca="1">YEAR(TODAY())-Table1[[#This Row],[Release_year]]</f>
        <v>12</v>
      </c>
      <c r="K2404" s="2" t="s">
        <v>29</v>
      </c>
      <c r="L2404" s="2" t="str">
        <f>_xlfn.XLOOKUP(Table1[[#This Row],[Rating]],Ratings!A$2:A$15,Ratings!B$2:B$15)</f>
        <v>Teen</v>
      </c>
      <c r="M2404" s="2" t="str">
        <f>_xlfn.XLOOKUP(Table1[[#This Row],[Rating Category]],Recommendation!A$2:A$6,Recommendation!B$2:B$6)</f>
        <v>Guidance</v>
      </c>
      <c r="N2404" s="2">
        <v>131</v>
      </c>
      <c r="O2404" s="2" t="str" cm="1">
        <f t="array" ref="O2404">_xlfn.IFS(Table1[[#This Row],[Duration]]&lt;90,"Short",Table1[[#This Row],[Duration]]&lt;180,"Medium",Table1[[#This Row],[Duration]]&lt;=240,"Long",TRUE,"Seasons")</f>
        <v>Medium</v>
      </c>
      <c r="P2404" s="3" t="s">
        <v>89</v>
      </c>
    </row>
    <row r="2405" spans="1:16" ht="56">
      <c r="A2405" s="2" t="s">
        <v>10546</v>
      </c>
      <c r="B2405" s="2" t="s">
        <v>0</v>
      </c>
      <c r="C2405" s="3" t="s">
        <v>10547</v>
      </c>
      <c r="D2405" s="3" t="s">
        <v>3324</v>
      </c>
      <c r="E2405" s="3" t="s">
        <v>10548</v>
      </c>
      <c r="F2405" s="3" t="s">
        <v>13</v>
      </c>
      <c r="G2405" s="7" t="s">
        <v>10423</v>
      </c>
      <c r="H2405" s="4">
        <v>2021</v>
      </c>
      <c r="I2405" s="2">
        <v>2013</v>
      </c>
      <c r="J2405" s="2">
        <f ca="1">YEAR(TODAY())-Table1[[#This Row],[Release_year]]</f>
        <v>13</v>
      </c>
      <c r="K2405" s="2" t="s">
        <v>29</v>
      </c>
      <c r="L2405" s="2" t="str">
        <f>_xlfn.XLOOKUP(Table1[[#This Row],[Rating]],Ratings!A$2:A$15,Ratings!B$2:B$15)</f>
        <v>Teen</v>
      </c>
      <c r="M2405" s="2" t="str">
        <f>_xlfn.XLOOKUP(Table1[[#This Row],[Rating Category]],Recommendation!A$2:A$6,Recommendation!B$2:B$6)</f>
        <v>Guidance</v>
      </c>
      <c r="N2405" s="2">
        <v>146</v>
      </c>
      <c r="O2405" s="2" t="str" cm="1">
        <f t="array" ref="O2405">_xlfn.IFS(Table1[[#This Row],[Duration]]&lt;90,"Short",Table1[[#This Row],[Duration]]&lt;180,"Medium",Table1[[#This Row],[Duration]]&lt;=240,"Long",TRUE,"Seasons")</f>
        <v>Medium</v>
      </c>
      <c r="P2405" s="3" t="s">
        <v>575</v>
      </c>
    </row>
    <row r="2406" spans="1:16" ht="56">
      <c r="A2406" s="2" t="s">
        <v>10549</v>
      </c>
      <c r="B2406" s="2" t="s">
        <v>0</v>
      </c>
      <c r="C2406" s="3" t="s">
        <v>10550</v>
      </c>
      <c r="D2406" s="3" t="s">
        <v>10551</v>
      </c>
      <c r="E2406" s="3" t="s">
        <v>10552</v>
      </c>
      <c r="F2406" s="3" t="s">
        <v>13</v>
      </c>
      <c r="G2406" s="7" t="s">
        <v>10423</v>
      </c>
      <c r="H2406" s="4">
        <v>2021</v>
      </c>
      <c r="I2406" s="2">
        <v>2013</v>
      </c>
      <c r="J2406" s="2">
        <f ca="1">YEAR(TODAY())-Table1[[#This Row],[Release_year]]</f>
        <v>13</v>
      </c>
      <c r="K2406" s="2" t="s">
        <v>29</v>
      </c>
      <c r="L2406" s="2" t="str">
        <f>_xlfn.XLOOKUP(Table1[[#This Row],[Rating]],Ratings!A$2:A$15,Ratings!B$2:B$15)</f>
        <v>Teen</v>
      </c>
      <c r="M2406" s="2" t="str">
        <f>_xlfn.XLOOKUP(Table1[[#This Row],[Rating Category]],Recommendation!A$2:A$6,Recommendation!B$2:B$6)</f>
        <v>Guidance</v>
      </c>
      <c r="N2406" s="2">
        <v>123</v>
      </c>
      <c r="O2406" s="2" t="str" cm="1">
        <f t="array" ref="O2406">_xlfn.IFS(Table1[[#This Row],[Duration]]&lt;90,"Short",Table1[[#This Row],[Duration]]&lt;180,"Medium",Table1[[#This Row],[Duration]]&lt;=240,"Long",TRUE,"Seasons")</f>
        <v>Medium</v>
      </c>
      <c r="P2406" s="3" t="s">
        <v>66</v>
      </c>
    </row>
    <row r="2407" spans="1:16" ht="42">
      <c r="A2407" s="2" t="s">
        <v>10553</v>
      </c>
      <c r="B2407" s="2" t="s">
        <v>0</v>
      </c>
      <c r="C2407" s="3" t="s">
        <v>10554</v>
      </c>
      <c r="D2407" s="3" t="s">
        <v>10555</v>
      </c>
      <c r="E2407" s="3" t="s">
        <v>10556</v>
      </c>
      <c r="F2407" s="3" t="s">
        <v>13</v>
      </c>
      <c r="G2407" s="7" t="s">
        <v>10423</v>
      </c>
      <c r="H2407" s="4">
        <v>2021</v>
      </c>
      <c r="I2407" s="2">
        <v>2014</v>
      </c>
      <c r="J2407" s="2">
        <f ca="1">YEAR(TODAY())-Table1[[#This Row],[Release_year]]</f>
        <v>12</v>
      </c>
      <c r="K2407" s="2" t="s">
        <v>29</v>
      </c>
      <c r="L2407" s="2" t="str">
        <f>_xlfn.XLOOKUP(Table1[[#This Row],[Rating]],Ratings!A$2:A$15,Ratings!B$2:B$15)</f>
        <v>Teen</v>
      </c>
      <c r="M2407" s="2" t="str">
        <f>_xlfn.XLOOKUP(Table1[[#This Row],[Rating Category]],Recommendation!A$2:A$6,Recommendation!B$2:B$6)</f>
        <v>Guidance</v>
      </c>
      <c r="N2407" s="2">
        <v>141</v>
      </c>
      <c r="O2407" s="2" t="str" cm="1">
        <f t="array" ref="O2407">_xlfn.IFS(Table1[[#This Row],[Duration]]&lt;90,"Short",Table1[[#This Row],[Duration]]&lt;180,"Medium",Table1[[#This Row],[Duration]]&lt;=240,"Long",TRUE,"Seasons")</f>
        <v>Medium</v>
      </c>
      <c r="P2407" s="3" t="s">
        <v>89</v>
      </c>
    </row>
    <row r="2408" spans="1:16" ht="14">
      <c r="A2408" s="2" t="s">
        <v>10557</v>
      </c>
      <c r="B2408" s="2" t="s">
        <v>0</v>
      </c>
      <c r="C2408" s="3" t="s">
        <v>10558</v>
      </c>
      <c r="D2408" s="3" t="s">
        <v>10559</v>
      </c>
      <c r="E2408" s="3" t="s">
        <v>10560</v>
      </c>
      <c r="F2408" s="3" t="s">
        <v>1</v>
      </c>
      <c r="G2408" s="7" t="s">
        <v>10423</v>
      </c>
      <c r="H2408" s="4">
        <v>2021</v>
      </c>
      <c r="I2408" s="2">
        <v>2015</v>
      </c>
      <c r="J2408" s="2">
        <f ca="1">YEAR(TODAY())-Table1[[#This Row],[Release_year]]</f>
        <v>11</v>
      </c>
      <c r="K2408" s="2" t="s">
        <v>7</v>
      </c>
      <c r="L2408" s="2" t="str">
        <f>_xlfn.XLOOKUP(Table1[[#This Row],[Rating]],Ratings!A$2:A$15,Ratings!B$2:B$15)</f>
        <v>Adult</v>
      </c>
      <c r="M2408" s="2" t="str">
        <f>_xlfn.XLOOKUP(Table1[[#This Row],[Rating Category]],Recommendation!A$2:A$6,Recommendation!B$2:B$6)</f>
        <v>Restricted</v>
      </c>
      <c r="N2408" s="2">
        <v>93</v>
      </c>
      <c r="O2408" s="2" t="str" cm="1">
        <f t="array" ref="O2408">_xlfn.IFS(Table1[[#This Row],[Duration]]&lt;90,"Short",Table1[[#This Row],[Duration]]&lt;180,"Medium",Table1[[#This Row],[Duration]]&lt;=240,"Long",TRUE,"Seasons")</f>
        <v>Medium</v>
      </c>
      <c r="P2408" s="3" t="s">
        <v>683</v>
      </c>
    </row>
    <row r="2409" spans="1:16" ht="42">
      <c r="A2409" s="2" t="s">
        <v>10561</v>
      </c>
      <c r="B2409" s="2" t="s">
        <v>0</v>
      </c>
      <c r="C2409" s="3" t="s">
        <v>10562</v>
      </c>
      <c r="D2409" s="3" t="s">
        <v>10563</v>
      </c>
      <c r="E2409" s="3" t="s">
        <v>10564</v>
      </c>
      <c r="F2409" s="3" t="s">
        <v>1</v>
      </c>
      <c r="G2409" s="7" t="s">
        <v>10423</v>
      </c>
      <c r="H2409" s="4">
        <v>2021</v>
      </c>
      <c r="I2409" s="2">
        <v>2017</v>
      </c>
      <c r="J2409" s="2">
        <f ca="1">YEAR(TODAY())-Table1[[#This Row],[Release_year]]</f>
        <v>9</v>
      </c>
      <c r="K2409" s="2" t="s">
        <v>7</v>
      </c>
      <c r="L2409" s="2" t="str">
        <f>_xlfn.XLOOKUP(Table1[[#This Row],[Rating]],Ratings!A$2:A$15,Ratings!B$2:B$15)</f>
        <v>Adult</v>
      </c>
      <c r="M2409" s="2" t="str">
        <f>_xlfn.XLOOKUP(Table1[[#This Row],[Rating Category]],Recommendation!A$2:A$6,Recommendation!B$2:B$6)</f>
        <v>Restricted</v>
      </c>
      <c r="N2409" s="2">
        <v>91</v>
      </c>
      <c r="O2409" s="2" t="str" cm="1">
        <f t="array" ref="O2409">_xlfn.IFS(Table1[[#This Row],[Duration]]&lt;90,"Short",Table1[[#This Row],[Duration]]&lt;180,"Medium",Table1[[#This Row],[Duration]]&lt;=240,"Long",TRUE,"Seasons")</f>
        <v>Medium</v>
      </c>
      <c r="P2409" s="3" t="s">
        <v>468</v>
      </c>
    </row>
    <row r="2410" spans="1:16" ht="70">
      <c r="A2410" s="2" t="s">
        <v>10565</v>
      </c>
      <c r="B2410" s="2" t="s">
        <v>0</v>
      </c>
      <c r="C2410" s="3" t="s">
        <v>10566</v>
      </c>
      <c r="D2410" s="3" t="s">
        <v>10567</v>
      </c>
      <c r="E2410" s="3" t="s">
        <v>10568</v>
      </c>
      <c r="F2410" s="3" t="s">
        <v>5</v>
      </c>
      <c r="G2410" s="7" t="s">
        <v>10423</v>
      </c>
      <c r="H2410" s="4">
        <v>2021</v>
      </c>
      <c r="I2410" s="2">
        <v>2016</v>
      </c>
      <c r="J2410" s="2">
        <f ca="1">YEAR(TODAY())-Table1[[#This Row],[Release_year]]</f>
        <v>10</v>
      </c>
      <c r="K2410" s="2" t="s">
        <v>7</v>
      </c>
      <c r="L2410" s="2" t="str">
        <f>_xlfn.XLOOKUP(Table1[[#This Row],[Rating]],Ratings!A$2:A$15,Ratings!B$2:B$15)</f>
        <v>Adult</v>
      </c>
      <c r="M2410" s="2" t="str">
        <f>_xlfn.XLOOKUP(Table1[[#This Row],[Rating Category]],Recommendation!A$2:A$6,Recommendation!B$2:B$6)</f>
        <v>Restricted</v>
      </c>
      <c r="N2410" s="2">
        <v>106</v>
      </c>
      <c r="O2410" s="2" t="str" cm="1">
        <f t="array" ref="O2410">_xlfn.IFS(Table1[[#This Row],[Duration]]&lt;90,"Short",Table1[[#This Row],[Duration]]&lt;180,"Medium",Table1[[#This Row],[Duration]]&lt;=240,"Long",TRUE,"Seasons")</f>
        <v>Medium</v>
      </c>
      <c r="P2410" s="3" t="s">
        <v>23</v>
      </c>
    </row>
    <row r="2411" spans="1:16" ht="42">
      <c r="A2411" s="2" t="s">
        <v>10569</v>
      </c>
      <c r="B2411" s="2" t="s">
        <v>0</v>
      </c>
      <c r="C2411" s="3" t="s">
        <v>10570</v>
      </c>
      <c r="D2411" s="3" t="s">
        <v>3988</v>
      </c>
      <c r="E2411" s="3" t="s">
        <v>10571</v>
      </c>
      <c r="F2411" s="3" t="s">
        <v>13</v>
      </c>
      <c r="G2411" s="7" t="s">
        <v>10423</v>
      </c>
      <c r="H2411" s="4">
        <v>2021</v>
      </c>
      <c r="I2411" s="2">
        <v>2008</v>
      </c>
      <c r="J2411" s="2">
        <f ca="1">YEAR(TODAY())-Table1[[#This Row],[Release_year]]</f>
        <v>18</v>
      </c>
      <c r="K2411" s="2" t="s">
        <v>29</v>
      </c>
      <c r="L2411" s="2" t="str">
        <f>_xlfn.XLOOKUP(Table1[[#This Row],[Rating]],Ratings!A$2:A$15,Ratings!B$2:B$15)</f>
        <v>Teen</v>
      </c>
      <c r="M2411" s="2" t="str">
        <f>_xlfn.XLOOKUP(Table1[[#This Row],[Rating Category]],Recommendation!A$2:A$6,Recommendation!B$2:B$6)</f>
        <v>Guidance</v>
      </c>
      <c r="N2411" s="2">
        <v>131</v>
      </c>
      <c r="O2411" s="2" t="str" cm="1">
        <f t="array" ref="O2411">_xlfn.IFS(Table1[[#This Row],[Duration]]&lt;90,"Short",Table1[[#This Row],[Duration]]&lt;180,"Medium",Table1[[#This Row],[Duration]]&lt;=240,"Long",TRUE,"Seasons")</f>
        <v>Medium</v>
      </c>
      <c r="P2411" s="3" t="s">
        <v>192</v>
      </c>
    </row>
    <row r="2412" spans="1:16" ht="42">
      <c r="A2412" s="2" t="s">
        <v>10572</v>
      </c>
      <c r="B2412" s="2" t="s">
        <v>0</v>
      </c>
      <c r="C2412" s="3" t="s">
        <v>10573</v>
      </c>
      <c r="D2412" s="3" t="s">
        <v>2302</v>
      </c>
      <c r="E2412" s="3" t="s">
        <v>10574</v>
      </c>
      <c r="F2412" s="3" t="s">
        <v>13</v>
      </c>
      <c r="G2412" s="7" t="s">
        <v>10423</v>
      </c>
      <c r="H2412" s="4">
        <v>2021</v>
      </c>
      <c r="I2412" s="2">
        <v>2011</v>
      </c>
      <c r="J2412" s="2">
        <f ca="1">YEAR(TODAY())-Table1[[#This Row],[Release_year]]</f>
        <v>15</v>
      </c>
      <c r="K2412" s="2" t="s">
        <v>16</v>
      </c>
      <c r="L2412" s="2" t="str">
        <f>_xlfn.XLOOKUP(Table1[[#This Row],[Rating]],Ratings!A$2:A$15,Ratings!B$2:B$15)</f>
        <v>Family</v>
      </c>
      <c r="M2412" s="2" t="str">
        <f>_xlfn.XLOOKUP(Table1[[#This Row],[Rating Category]],Recommendation!A$2:A$6,Recommendation!B$2:B$6)</f>
        <v>Guidance</v>
      </c>
      <c r="N2412" s="2">
        <v>104</v>
      </c>
      <c r="O2412" s="2" t="str" cm="1">
        <f t="array" ref="O2412">_xlfn.IFS(Table1[[#This Row],[Duration]]&lt;90,"Short",Table1[[#This Row],[Duration]]&lt;180,"Medium",Table1[[#This Row],[Duration]]&lt;=240,"Long",TRUE,"Seasons")</f>
        <v>Medium</v>
      </c>
      <c r="P2412" s="3" t="s">
        <v>247</v>
      </c>
    </row>
    <row r="2413" spans="1:16" ht="42">
      <c r="A2413" s="2" t="s">
        <v>10575</v>
      </c>
      <c r="B2413" s="2" t="s">
        <v>0</v>
      </c>
      <c r="C2413" s="3" t="s">
        <v>10576</v>
      </c>
      <c r="D2413" s="3" t="s">
        <v>10577</v>
      </c>
      <c r="E2413" s="3" t="s">
        <v>10578</v>
      </c>
      <c r="F2413" s="3" t="s">
        <v>8326</v>
      </c>
      <c r="G2413" s="7" t="s">
        <v>10579</v>
      </c>
      <c r="H2413" s="4">
        <v>2021</v>
      </c>
      <c r="I2413" s="2">
        <v>2018</v>
      </c>
      <c r="J2413" s="2">
        <f ca="1">YEAR(TODAY())-Table1[[#This Row],[Release_year]]</f>
        <v>8</v>
      </c>
      <c r="K2413" s="2" t="s">
        <v>7</v>
      </c>
      <c r="L2413" s="2" t="str">
        <f>_xlfn.XLOOKUP(Table1[[#This Row],[Rating]],Ratings!A$2:A$15,Ratings!B$2:B$15)</f>
        <v>Adult</v>
      </c>
      <c r="M2413" s="2" t="str">
        <f>_xlfn.XLOOKUP(Table1[[#This Row],[Rating Category]],Recommendation!A$2:A$6,Recommendation!B$2:B$6)</f>
        <v>Restricted</v>
      </c>
      <c r="N2413" s="2">
        <v>126</v>
      </c>
      <c r="O2413" s="2" t="str" cm="1">
        <f t="array" ref="O2413">_xlfn.IFS(Table1[[#This Row],[Duration]]&lt;90,"Short",Table1[[#This Row],[Duration]]&lt;180,"Medium",Table1[[#This Row],[Duration]]&lt;=240,"Long",TRUE,"Seasons")</f>
        <v>Medium</v>
      </c>
      <c r="P2413" s="3" t="s">
        <v>89</v>
      </c>
    </row>
    <row r="2414" spans="1:16" ht="84">
      <c r="A2414" s="2" t="s">
        <v>10580</v>
      </c>
      <c r="B2414" s="2" t="s">
        <v>0</v>
      </c>
      <c r="C2414" s="3" t="s">
        <v>10581</v>
      </c>
      <c r="D2414" s="3" t="s">
        <v>9855</v>
      </c>
      <c r="E2414" s="3" t="s">
        <v>10582</v>
      </c>
      <c r="F2414" s="3" t="s">
        <v>1500</v>
      </c>
      <c r="G2414" s="7" t="s">
        <v>10579</v>
      </c>
      <c r="H2414" s="4">
        <v>2021</v>
      </c>
      <c r="I2414" s="2">
        <v>2015</v>
      </c>
      <c r="J2414" s="2">
        <f ca="1">YEAR(TODAY())-Table1[[#This Row],[Release_year]]</f>
        <v>11</v>
      </c>
      <c r="K2414" s="2" t="s">
        <v>124</v>
      </c>
      <c r="L2414" s="2" t="str">
        <f>_xlfn.XLOOKUP(Table1[[#This Row],[Rating]],Ratings!A$2:A$15,Ratings!B$2:B$15)</f>
        <v>Adult</v>
      </c>
      <c r="M2414" s="2" t="str">
        <f>_xlfn.XLOOKUP(Table1[[#This Row],[Rating Category]],Recommendation!A$2:A$6,Recommendation!B$2:B$6)</f>
        <v>Restricted</v>
      </c>
      <c r="N2414" s="2">
        <v>118</v>
      </c>
      <c r="O2414" s="2" t="str" cm="1">
        <f t="array" ref="O2414">_xlfn.IFS(Table1[[#This Row],[Duration]]&lt;90,"Short",Table1[[#This Row],[Duration]]&lt;180,"Medium",Table1[[#This Row],[Duration]]&lt;=240,"Long",TRUE,"Seasons")</f>
        <v>Medium</v>
      </c>
      <c r="P2414" s="3" t="s">
        <v>43</v>
      </c>
    </row>
    <row r="2415" spans="1:16" ht="56">
      <c r="A2415" s="2" t="s">
        <v>10584</v>
      </c>
      <c r="B2415" s="2" t="s">
        <v>0</v>
      </c>
      <c r="C2415" s="3" t="s">
        <v>10585</v>
      </c>
      <c r="D2415" s="3" t="s">
        <v>5313</v>
      </c>
      <c r="E2415" s="3" t="s">
        <v>10586</v>
      </c>
      <c r="F2415" s="3" t="s">
        <v>5315</v>
      </c>
      <c r="G2415" s="7" t="s">
        <v>10587</v>
      </c>
      <c r="H2415" s="4">
        <v>2021</v>
      </c>
      <c r="I2415" s="2">
        <v>2006</v>
      </c>
      <c r="J2415" s="2">
        <f ca="1">YEAR(TODAY())-Table1[[#This Row],[Release_year]]</f>
        <v>20</v>
      </c>
      <c r="K2415" s="2" t="s">
        <v>29</v>
      </c>
      <c r="L2415" s="2" t="str">
        <f>_xlfn.XLOOKUP(Table1[[#This Row],[Rating]],Ratings!A$2:A$15,Ratings!B$2:B$15)</f>
        <v>Teen</v>
      </c>
      <c r="M2415" s="2" t="str">
        <f>_xlfn.XLOOKUP(Table1[[#This Row],[Rating Category]],Recommendation!A$2:A$6,Recommendation!B$2:B$6)</f>
        <v>Guidance</v>
      </c>
      <c r="N2415" s="2">
        <v>94</v>
      </c>
      <c r="O2415" s="2" t="str" cm="1">
        <f t="array" ref="O2415">_xlfn.IFS(Table1[[#This Row],[Duration]]&lt;90,"Short",Table1[[#This Row],[Duration]]&lt;180,"Medium",Table1[[#This Row],[Duration]]&lt;=240,"Long",TRUE,"Seasons")</f>
        <v>Medium</v>
      </c>
      <c r="P2415" s="3" t="s">
        <v>384</v>
      </c>
    </row>
    <row r="2416" spans="1:16" ht="56">
      <c r="A2416" s="2" t="s">
        <v>10589</v>
      </c>
      <c r="B2416" s="2" t="s">
        <v>0</v>
      </c>
      <c r="C2416" s="3" t="s">
        <v>10590</v>
      </c>
      <c r="D2416" s="3" t="s">
        <v>10591</v>
      </c>
      <c r="E2416" s="3" t="s">
        <v>10592</v>
      </c>
      <c r="F2416" s="3" t="s">
        <v>10593</v>
      </c>
      <c r="G2416" s="7" t="s">
        <v>10588</v>
      </c>
      <c r="H2416" s="4">
        <v>2021</v>
      </c>
      <c r="I2416" s="2">
        <v>2018</v>
      </c>
      <c r="J2416" s="2">
        <f ca="1">YEAR(TODAY())-Table1[[#This Row],[Release_year]]</f>
        <v>8</v>
      </c>
      <c r="K2416" s="2" t="s">
        <v>2</v>
      </c>
      <c r="L2416" s="2" t="str">
        <f>_xlfn.XLOOKUP(Table1[[#This Row],[Rating]],Ratings!A$2:A$15,Ratings!B$2:B$15)</f>
        <v>Teen</v>
      </c>
      <c r="M2416" s="2" t="str">
        <f>_xlfn.XLOOKUP(Table1[[#This Row],[Rating Category]],Recommendation!A$2:A$6,Recommendation!B$2:B$6)</f>
        <v>Guidance</v>
      </c>
      <c r="N2416" s="2">
        <v>126</v>
      </c>
      <c r="O2416" s="2" t="str" cm="1">
        <f t="array" ref="O2416">_xlfn.IFS(Table1[[#This Row],[Duration]]&lt;90,"Short",Table1[[#This Row],[Duration]]&lt;180,"Medium",Table1[[#This Row],[Duration]]&lt;=240,"Long",TRUE,"Seasons")</f>
        <v>Medium</v>
      </c>
      <c r="P2416" s="3" t="s">
        <v>43</v>
      </c>
    </row>
    <row r="2417" spans="1:16" ht="42">
      <c r="A2417" s="2" t="s">
        <v>10594</v>
      </c>
      <c r="B2417" s="2" t="s">
        <v>0</v>
      </c>
      <c r="C2417" s="3" t="s">
        <v>10595</v>
      </c>
      <c r="D2417" s="3" t="s">
        <v>10596</v>
      </c>
      <c r="E2417" s="3" t="s">
        <v>10597</v>
      </c>
      <c r="F2417" s="3" t="s">
        <v>10598</v>
      </c>
      <c r="G2417" s="7" t="s">
        <v>10588</v>
      </c>
      <c r="H2417" s="4">
        <v>2021</v>
      </c>
      <c r="I2417" s="2">
        <v>2018</v>
      </c>
      <c r="J2417" s="2">
        <f ca="1">YEAR(TODAY())-Table1[[#This Row],[Release_year]]</f>
        <v>8</v>
      </c>
      <c r="K2417" s="2" t="s">
        <v>7</v>
      </c>
      <c r="L2417" s="2" t="str">
        <f>_xlfn.XLOOKUP(Table1[[#This Row],[Rating]],Ratings!A$2:A$15,Ratings!B$2:B$15)</f>
        <v>Adult</v>
      </c>
      <c r="M2417" s="2" t="str">
        <f>_xlfn.XLOOKUP(Table1[[#This Row],[Rating Category]],Recommendation!A$2:A$6,Recommendation!B$2:B$6)</f>
        <v>Restricted</v>
      </c>
      <c r="N2417" s="2">
        <v>90</v>
      </c>
      <c r="O2417" s="2" t="str" cm="1">
        <f t="array" ref="O2417">_xlfn.IFS(Table1[[#This Row],[Duration]]&lt;90,"Short",Table1[[#This Row],[Duration]]&lt;180,"Medium",Table1[[#This Row],[Duration]]&lt;=240,"Long",TRUE,"Seasons")</f>
        <v>Medium</v>
      </c>
      <c r="P2417" s="3" t="s">
        <v>192</v>
      </c>
    </row>
    <row r="2418" spans="1:16" ht="42">
      <c r="A2418" s="2" t="s">
        <v>10599</v>
      </c>
      <c r="B2418" s="2" t="s">
        <v>0</v>
      </c>
      <c r="C2418" s="3" t="s">
        <v>10600</v>
      </c>
      <c r="D2418" s="3" t="s">
        <v>10601</v>
      </c>
      <c r="E2418" s="3" t="s">
        <v>10602</v>
      </c>
      <c r="F2418" s="3" t="s">
        <v>13</v>
      </c>
      <c r="G2418" s="7" t="s">
        <v>10588</v>
      </c>
      <c r="H2418" s="4">
        <v>2021</v>
      </c>
      <c r="I2418" s="2">
        <v>2018</v>
      </c>
      <c r="J2418" s="2">
        <f ca="1">YEAR(TODAY())-Table1[[#This Row],[Release_year]]</f>
        <v>8</v>
      </c>
      <c r="K2418" s="2" t="s">
        <v>7</v>
      </c>
      <c r="L2418" s="2" t="str">
        <f>_xlfn.XLOOKUP(Table1[[#This Row],[Rating]],Ratings!A$2:A$15,Ratings!B$2:B$15)</f>
        <v>Adult</v>
      </c>
      <c r="M2418" s="2" t="str">
        <f>_xlfn.XLOOKUP(Table1[[#This Row],[Rating Category]],Recommendation!A$2:A$6,Recommendation!B$2:B$6)</f>
        <v>Restricted</v>
      </c>
      <c r="N2418" s="2">
        <v>115</v>
      </c>
      <c r="O2418" s="2" t="str" cm="1">
        <f t="array" ref="O2418">_xlfn.IFS(Table1[[#This Row],[Duration]]&lt;90,"Short",Table1[[#This Row],[Duration]]&lt;180,"Medium",Table1[[#This Row],[Duration]]&lt;=240,"Long",TRUE,"Seasons")</f>
        <v>Medium</v>
      </c>
      <c r="P2418" s="3" t="s">
        <v>89</v>
      </c>
    </row>
    <row r="2419" spans="1:16" ht="14">
      <c r="A2419" s="2" t="s">
        <v>10604</v>
      </c>
      <c r="B2419" s="2" t="s">
        <v>0</v>
      </c>
      <c r="C2419" s="3" t="s">
        <v>10605</v>
      </c>
      <c r="D2419" s="3" t="s">
        <v>8660</v>
      </c>
      <c r="E2419" s="3" t="s">
        <v>10606</v>
      </c>
      <c r="F2419" s="3" t="s">
        <v>1</v>
      </c>
      <c r="G2419" s="7" t="s">
        <v>10603</v>
      </c>
      <c r="H2419" s="4">
        <v>2021</v>
      </c>
      <c r="I2419" s="2">
        <v>2018</v>
      </c>
      <c r="J2419" s="2">
        <f ca="1">YEAR(TODAY())-Table1[[#This Row],[Release_year]]</f>
        <v>8</v>
      </c>
      <c r="K2419" s="2" t="s">
        <v>7</v>
      </c>
      <c r="L2419" s="2" t="str">
        <f>_xlfn.XLOOKUP(Table1[[#This Row],[Rating]],Ratings!A$2:A$15,Ratings!B$2:B$15)</f>
        <v>Adult</v>
      </c>
      <c r="M2419" s="2" t="str">
        <f>_xlfn.XLOOKUP(Table1[[#This Row],[Rating Category]],Recommendation!A$2:A$6,Recommendation!B$2:B$6)</f>
        <v>Restricted</v>
      </c>
      <c r="N2419" s="2">
        <v>93</v>
      </c>
      <c r="O2419" s="2" t="str" cm="1">
        <f t="array" ref="O2419">_xlfn.IFS(Table1[[#This Row],[Duration]]&lt;90,"Short",Table1[[#This Row],[Duration]]&lt;180,"Medium",Table1[[#This Row],[Duration]]&lt;=240,"Long",TRUE,"Seasons")</f>
        <v>Medium</v>
      </c>
      <c r="P2419" s="3" t="s">
        <v>3</v>
      </c>
    </row>
    <row r="2420" spans="1:16" ht="14">
      <c r="A2420" s="2" t="s">
        <v>10609</v>
      </c>
      <c r="B2420" s="2" t="s">
        <v>0</v>
      </c>
      <c r="C2420" s="3" t="s">
        <v>10610</v>
      </c>
      <c r="D2420" s="3" t="s">
        <v>648</v>
      </c>
      <c r="E2420" s="3" t="s">
        <v>10611</v>
      </c>
      <c r="F2420" s="3" t="s">
        <v>1</v>
      </c>
      <c r="G2420" s="7" t="s">
        <v>10612</v>
      </c>
      <c r="H2420" s="4">
        <v>2021</v>
      </c>
      <c r="I2420" s="2">
        <v>2018</v>
      </c>
      <c r="J2420" s="2">
        <f ca="1">YEAR(TODAY())-Table1[[#This Row],[Release_year]]</f>
        <v>8</v>
      </c>
      <c r="K2420" s="2" t="s">
        <v>7</v>
      </c>
      <c r="L2420" s="2" t="str">
        <f>_xlfn.XLOOKUP(Table1[[#This Row],[Rating]],Ratings!A$2:A$15,Ratings!B$2:B$15)</f>
        <v>Adult</v>
      </c>
      <c r="M2420" s="2" t="str">
        <f>_xlfn.XLOOKUP(Table1[[#This Row],[Rating Category]],Recommendation!A$2:A$6,Recommendation!B$2:B$6)</f>
        <v>Restricted</v>
      </c>
      <c r="N2420" s="2">
        <v>74</v>
      </c>
      <c r="O2420" s="2" t="str" cm="1">
        <f t="array" ref="O2420">_xlfn.IFS(Table1[[#This Row],[Duration]]&lt;90,"Short",Table1[[#This Row],[Duration]]&lt;180,"Medium",Table1[[#This Row],[Duration]]&lt;=240,"Long",TRUE,"Seasons")</f>
        <v>Short</v>
      </c>
      <c r="P2420" s="3" t="s">
        <v>683</v>
      </c>
    </row>
    <row r="2421" spans="1:16" ht="42">
      <c r="A2421" s="2" t="s">
        <v>10613</v>
      </c>
      <c r="B2421" s="2" t="s">
        <v>0</v>
      </c>
      <c r="C2421" s="3" t="s">
        <v>10614</v>
      </c>
      <c r="D2421" s="3" t="s">
        <v>1704</v>
      </c>
      <c r="E2421" s="3" t="s">
        <v>10615</v>
      </c>
      <c r="F2421" s="3" t="s">
        <v>1</v>
      </c>
      <c r="G2421" s="7" t="s">
        <v>10612</v>
      </c>
      <c r="H2421" s="4">
        <v>2021</v>
      </c>
      <c r="I2421" s="2">
        <v>2018</v>
      </c>
      <c r="J2421" s="2">
        <f ca="1">YEAR(TODAY())-Table1[[#This Row],[Release_year]]</f>
        <v>8</v>
      </c>
      <c r="K2421" s="2" t="s">
        <v>2</v>
      </c>
      <c r="L2421" s="2" t="str">
        <f>_xlfn.XLOOKUP(Table1[[#This Row],[Rating]],Ratings!A$2:A$15,Ratings!B$2:B$15)</f>
        <v>Teen</v>
      </c>
      <c r="M2421" s="2" t="str">
        <f>_xlfn.XLOOKUP(Table1[[#This Row],[Rating Category]],Recommendation!A$2:A$6,Recommendation!B$2:B$6)</f>
        <v>Guidance</v>
      </c>
      <c r="N2421" s="2">
        <v>102</v>
      </c>
      <c r="O2421" s="2" t="str" cm="1">
        <f t="array" ref="O2421">_xlfn.IFS(Table1[[#This Row],[Duration]]&lt;90,"Short",Table1[[#This Row],[Duration]]&lt;180,"Medium",Table1[[#This Row],[Duration]]&lt;=240,"Long",TRUE,"Seasons")</f>
        <v>Medium</v>
      </c>
      <c r="P2421" s="3" t="s">
        <v>307</v>
      </c>
    </row>
    <row r="2422" spans="1:16" ht="56">
      <c r="A2422" s="2" t="s">
        <v>10616</v>
      </c>
      <c r="B2422" s="2" t="s">
        <v>0</v>
      </c>
      <c r="C2422" s="3" t="s">
        <v>10617</v>
      </c>
      <c r="D2422" s="3" t="s">
        <v>10618</v>
      </c>
      <c r="E2422" s="3" t="s">
        <v>10619</v>
      </c>
      <c r="F2422" s="3" t="s">
        <v>10620</v>
      </c>
      <c r="G2422" s="7" t="s">
        <v>10621</v>
      </c>
      <c r="H2422" s="4">
        <v>2021</v>
      </c>
      <c r="I2422" s="2">
        <v>2018</v>
      </c>
      <c r="J2422" s="2">
        <f ca="1">YEAR(TODAY())-Table1[[#This Row],[Release_year]]</f>
        <v>8</v>
      </c>
      <c r="K2422" s="2" t="s">
        <v>7</v>
      </c>
      <c r="L2422" s="2" t="str">
        <f>_xlfn.XLOOKUP(Table1[[#This Row],[Rating]],Ratings!A$2:A$15,Ratings!B$2:B$15)</f>
        <v>Adult</v>
      </c>
      <c r="M2422" s="2" t="str">
        <f>_xlfn.XLOOKUP(Table1[[#This Row],[Rating Category]],Recommendation!A$2:A$6,Recommendation!B$2:B$6)</f>
        <v>Restricted</v>
      </c>
      <c r="N2422" s="2">
        <v>104</v>
      </c>
      <c r="O2422" s="2" t="str" cm="1">
        <f t="array" ref="O2422">_xlfn.IFS(Table1[[#This Row],[Duration]]&lt;90,"Short",Table1[[#This Row],[Duration]]&lt;180,"Medium",Table1[[#This Row],[Duration]]&lt;=240,"Long",TRUE,"Seasons")</f>
        <v>Medium</v>
      </c>
      <c r="P2422" s="3" t="s">
        <v>63</v>
      </c>
    </row>
    <row r="2423" spans="1:16" ht="42">
      <c r="A2423" s="2" t="s">
        <v>10623</v>
      </c>
      <c r="B2423" s="2" t="s">
        <v>0</v>
      </c>
      <c r="C2423" s="3" t="s">
        <v>10624</v>
      </c>
      <c r="D2423" s="3" t="s">
        <v>982</v>
      </c>
      <c r="E2423" s="3" t="s">
        <v>10625</v>
      </c>
      <c r="F2423" s="3" t="s">
        <v>10626</v>
      </c>
      <c r="G2423" s="7" t="s">
        <v>10622</v>
      </c>
      <c r="H2423" s="4">
        <v>2021</v>
      </c>
      <c r="I2423" s="2">
        <v>2018</v>
      </c>
      <c r="J2423" s="2">
        <f ca="1">YEAR(TODAY())-Table1[[#This Row],[Release_year]]</f>
        <v>8</v>
      </c>
      <c r="K2423" s="2" t="s">
        <v>7</v>
      </c>
      <c r="L2423" s="2" t="str">
        <f>_xlfn.XLOOKUP(Table1[[#This Row],[Rating]],Ratings!A$2:A$15,Ratings!B$2:B$15)</f>
        <v>Adult</v>
      </c>
      <c r="M2423" s="2" t="str">
        <f>_xlfn.XLOOKUP(Table1[[#This Row],[Rating Category]],Recommendation!A$2:A$6,Recommendation!B$2:B$6)</f>
        <v>Restricted</v>
      </c>
      <c r="N2423" s="2">
        <v>51</v>
      </c>
      <c r="O2423" s="2" t="str" cm="1">
        <f t="array" ref="O2423">_xlfn.IFS(Table1[[#This Row],[Duration]]&lt;90,"Short",Table1[[#This Row],[Duration]]&lt;180,"Medium",Table1[[#This Row],[Duration]]&lt;=240,"Long",TRUE,"Seasons")</f>
        <v>Short</v>
      </c>
      <c r="P2423" s="3" t="s">
        <v>779</v>
      </c>
    </row>
    <row r="2424" spans="1:16" ht="42">
      <c r="A2424" s="2" t="s">
        <v>10627</v>
      </c>
      <c r="B2424" s="2" t="s">
        <v>0</v>
      </c>
      <c r="C2424" s="3" t="s">
        <v>10628</v>
      </c>
      <c r="D2424" s="3" t="s">
        <v>5735</v>
      </c>
      <c r="E2424" s="3" t="s">
        <v>10629</v>
      </c>
      <c r="F2424" s="3" t="s">
        <v>10630</v>
      </c>
      <c r="G2424" s="7" t="s">
        <v>10622</v>
      </c>
      <c r="H2424" s="4">
        <v>2021</v>
      </c>
      <c r="I2424" s="2">
        <v>2018</v>
      </c>
      <c r="J2424" s="2">
        <f ca="1">YEAR(TODAY())-Table1[[#This Row],[Release_year]]</f>
        <v>8</v>
      </c>
      <c r="K2424" s="2" t="s">
        <v>16</v>
      </c>
      <c r="L2424" s="2" t="str">
        <f>_xlfn.XLOOKUP(Table1[[#This Row],[Rating]],Ratings!A$2:A$15,Ratings!B$2:B$15)</f>
        <v>Family</v>
      </c>
      <c r="M2424" s="2" t="str">
        <f>_xlfn.XLOOKUP(Table1[[#This Row],[Rating Category]],Recommendation!A$2:A$6,Recommendation!B$2:B$6)</f>
        <v>Guidance</v>
      </c>
      <c r="N2424" s="2">
        <v>86</v>
      </c>
      <c r="O2424" s="2" t="str" cm="1">
        <f t="array" ref="O2424">_xlfn.IFS(Table1[[#This Row],[Duration]]&lt;90,"Short",Table1[[#This Row],[Duration]]&lt;180,"Medium",Table1[[#This Row],[Duration]]&lt;=240,"Long",TRUE,"Seasons")</f>
        <v>Short</v>
      </c>
      <c r="P2424" s="3" t="s">
        <v>46</v>
      </c>
    </row>
    <row r="2425" spans="1:16" ht="70">
      <c r="A2425" s="2" t="s">
        <v>10631</v>
      </c>
      <c r="B2425" s="2" t="s">
        <v>0</v>
      </c>
      <c r="C2425" s="3" t="s">
        <v>10632</v>
      </c>
      <c r="D2425" s="3" t="s">
        <v>10633</v>
      </c>
      <c r="E2425" s="3" t="s">
        <v>10634</v>
      </c>
      <c r="F2425" s="3" t="s">
        <v>235</v>
      </c>
      <c r="G2425" s="7" t="s">
        <v>10622</v>
      </c>
      <c r="H2425" s="4">
        <v>2021</v>
      </c>
      <c r="I2425" s="2">
        <v>2018</v>
      </c>
      <c r="J2425" s="2">
        <f ca="1">YEAR(TODAY())-Table1[[#This Row],[Release_year]]</f>
        <v>8</v>
      </c>
      <c r="K2425" s="2" t="s">
        <v>7</v>
      </c>
      <c r="L2425" s="2" t="str">
        <f>_xlfn.XLOOKUP(Table1[[#This Row],[Rating]],Ratings!A$2:A$15,Ratings!B$2:B$15)</f>
        <v>Adult</v>
      </c>
      <c r="M2425" s="2" t="str">
        <f>_xlfn.XLOOKUP(Table1[[#This Row],[Rating Category]],Recommendation!A$2:A$6,Recommendation!B$2:B$6)</f>
        <v>Restricted</v>
      </c>
      <c r="N2425" s="2">
        <v>140</v>
      </c>
      <c r="O2425" s="2" t="str" cm="1">
        <f t="array" ref="O2425">_xlfn.IFS(Table1[[#This Row],[Duration]]&lt;90,"Short",Table1[[#This Row],[Duration]]&lt;180,"Medium",Table1[[#This Row],[Duration]]&lt;=240,"Long",TRUE,"Seasons")</f>
        <v>Medium</v>
      </c>
      <c r="P2425" s="3" t="s">
        <v>5815</v>
      </c>
    </row>
    <row r="2426" spans="1:16" ht="42">
      <c r="A2426" s="2" t="s">
        <v>10635</v>
      </c>
      <c r="B2426" s="2" t="s">
        <v>0</v>
      </c>
      <c r="C2426" s="3" t="s">
        <v>10636</v>
      </c>
      <c r="D2426" s="3" t="s">
        <v>10637</v>
      </c>
      <c r="E2426" s="3" t="s">
        <v>10638</v>
      </c>
      <c r="F2426" s="3" t="s">
        <v>13</v>
      </c>
      <c r="G2426" s="7" t="s">
        <v>10622</v>
      </c>
      <c r="H2426" s="4">
        <v>2021</v>
      </c>
      <c r="I2426" s="2">
        <v>2013</v>
      </c>
      <c r="J2426" s="2">
        <f ca="1">YEAR(TODAY())-Table1[[#This Row],[Release_year]]</f>
        <v>13</v>
      </c>
      <c r="K2426" s="2" t="s">
        <v>29</v>
      </c>
      <c r="L2426" s="2" t="str">
        <f>_xlfn.XLOOKUP(Table1[[#This Row],[Rating]],Ratings!A$2:A$15,Ratings!B$2:B$15)</f>
        <v>Teen</v>
      </c>
      <c r="M2426" s="2" t="str">
        <f>_xlfn.XLOOKUP(Table1[[#This Row],[Rating Category]],Recommendation!A$2:A$6,Recommendation!B$2:B$6)</f>
        <v>Guidance</v>
      </c>
      <c r="N2426" s="2">
        <v>122</v>
      </c>
      <c r="O2426" s="2" t="str" cm="1">
        <f t="array" ref="O2426">_xlfn.IFS(Table1[[#This Row],[Duration]]&lt;90,"Short",Table1[[#This Row],[Duration]]&lt;180,"Medium",Table1[[#This Row],[Duration]]&lt;=240,"Long",TRUE,"Seasons")</f>
        <v>Medium</v>
      </c>
      <c r="P2426" s="3" t="s">
        <v>43</v>
      </c>
    </row>
    <row r="2427" spans="1:16" ht="56">
      <c r="A2427" s="2" t="s">
        <v>10639</v>
      </c>
      <c r="B2427" s="2" t="s">
        <v>0</v>
      </c>
      <c r="C2427" s="3" t="s">
        <v>10640</v>
      </c>
      <c r="D2427" s="3" t="s">
        <v>10641</v>
      </c>
      <c r="E2427" s="3" t="s">
        <v>10642</v>
      </c>
      <c r="F2427" s="3" t="s">
        <v>5315</v>
      </c>
      <c r="G2427" s="7" t="s">
        <v>10622</v>
      </c>
      <c r="H2427" s="4">
        <v>2021</v>
      </c>
      <c r="I2427" s="2">
        <v>2016</v>
      </c>
      <c r="J2427" s="2">
        <f ca="1">YEAR(TODAY())-Table1[[#This Row],[Release_year]]</f>
        <v>10</v>
      </c>
      <c r="K2427" s="2" t="s">
        <v>7</v>
      </c>
      <c r="L2427" s="2" t="str">
        <f>_xlfn.XLOOKUP(Table1[[#This Row],[Rating]],Ratings!A$2:A$15,Ratings!B$2:B$15)</f>
        <v>Adult</v>
      </c>
      <c r="M2427" s="2" t="str">
        <f>_xlfn.XLOOKUP(Table1[[#This Row],[Rating Category]],Recommendation!A$2:A$6,Recommendation!B$2:B$6)</f>
        <v>Restricted</v>
      </c>
      <c r="N2427" s="2">
        <v>95</v>
      </c>
      <c r="O2427" s="2" t="str" cm="1">
        <f t="array" ref="O2427">_xlfn.IFS(Table1[[#This Row],[Duration]]&lt;90,"Short",Table1[[#This Row],[Duration]]&lt;180,"Medium",Table1[[#This Row],[Duration]]&lt;=240,"Long",TRUE,"Seasons")</f>
        <v>Medium</v>
      </c>
      <c r="P2427" s="3" t="s">
        <v>384</v>
      </c>
    </row>
    <row r="2428" spans="1:16" ht="56">
      <c r="A2428" s="2" t="s">
        <v>10643</v>
      </c>
      <c r="B2428" s="2" t="s">
        <v>0</v>
      </c>
      <c r="C2428" s="3" t="s">
        <v>10644</v>
      </c>
      <c r="D2428" s="3" t="s">
        <v>10359</v>
      </c>
      <c r="E2428" s="3" t="s">
        <v>10645</v>
      </c>
      <c r="F2428" s="3" t="s">
        <v>10646</v>
      </c>
      <c r="G2428" s="7" t="s">
        <v>10622</v>
      </c>
      <c r="H2428" s="4">
        <v>2021</v>
      </c>
      <c r="I2428" s="2">
        <v>2018</v>
      </c>
      <c r="J2428" s="2">
        <f ca="1">YEAR(TODAY())-Table1[[#This Row],[Release_year]]</f>
        <v>8</v>
      </c>
      <c r="K2428" s="2" t="s">
        <v>7</v>
      </c>
      <c r="L2428" s="2" t="str">
        <f>_xlfn.XLOOKUP(Table1[[#This Row],[Rating]],Ratings!A$2:A$15,Ratings!B$2:B$15)</f>
        <v>Adult</v>
      </c>
      <c r="M2428" s="2" t="str">
        <f>_xlfn.XLOOKUP(Table1[[#This Row],[Rating Category]],Recommendation!A$2:A$6,Recommendation!B$2:B$6)</f>
        <v>Restricted</v>
      </c>
      <c r="N2428" s="2">
        <v>121</v>
      </c>
      <c r="O2428" s="2" t="str" cm="1">
        <f t="array" ref="O2428">_xlfn.IFS(Table1[[#This Row],[Duration]]&lt;90,"Short",Table1[[#This Row],[Duration]]&lt;180,"Medium",Table1[[#This Row],[Duration]]&lt;=240,"Long",TRUE,"Seasons")</f>
        <v>Medium</v>
      </c>
      <c r="P2428" s="3" t="s">
        <v>384</v>
      </c>
    </row>
    <row r="2429" spans="1:16" ht="42">
      <c r="A2429" s="2" t="s">
        <v>10647</v>
      </c>
      <c r="B2429" s="2" t="s">
        <v>0</v>
      </c>
      <c r="C2429" s="3" t="s">
        <v>10648</v>
      </c>
      <c r="D2429" s="3" t="s">
        <v>10649</v>
      </c>
      <c r="E2429" s="3" t="s">
        <v>10650</v>
      </c>
      <c r="F2429" s="3" t="s">
        <v>13</v>
      </c>
      <c r="G2429" s="7" t="s">
        <v>10651</v>
      </c>
      <c r="H2429" s="4">
        <v>2021</v>
      </c>
      <c r="I2429" s="2">
        <v>2018</v>
      </c>
      <c r="J2429" s="2">
        <f ca="1">YEAR(TODAY())-Table1[[#This Row],[Release_year]]</f>
        <v>8</v>
      </c>
      <c r="K2429" s="2" t="s">
        <v>7</v>
      </c>
      <c r="L2429" s="2" t="str">
        <f>_xlfn.XLOOKUP(Table1[[#This Row],[Rating]],Ratings!A$2:A$15,Ratings!B$2:B$15)</f>
        <v>Adult</v>
      </c>
      <c r="M2429" s="2" t="str">
        <f>_xlfn.XLOOKUP(Table1[[#This Row],[Rating Category]],Recommendation!A$2:A$6,Recommendation!B$2:B$6)</f>
        <v>Restricted</v>
      </c>
      <c r="N2429" s="2">
        <v>131</v>
      </c>
      <c r="O2429" s="2" t="str" cm="1">
        <f t="array" ref="O2429">_xlfn.IFS(Table1[[#This Row],[Duration]]&lt;90,"Short",Table1[[#This Row],[Duration]]&lt;180,"Medium",Table1[[#This Row],[Duration]]&lt;=240,"Long",TRUE,"Seasons")</f>
        <v>Medium</v>
      </c>
      <c r="P2429" s="3" t="s">
        <v>89</v>
      </c>
    </row>
    <row r="2430" spans="1:16" ht="28">
      <c r="A2430" s="2" t="s">
        <v>10654</v>
      </c>
      <c r="B2430" s="2" t="s">
        <v>0</v>
      </c>
      <c r="C2430" s="3" t="s">
        <v>10655</v>
      </c>
      <c r="D2430" s="3" t="s">
        <v>10656</v>
      </c>
      <c r="E2430" s="3" t="s">
        <v>10657</v>
      </c>
      <c r="F2430" s="3" t="s">
        <v>1</v>
      </c>
      <c r="G2430" s="7" t="s">
        <v>10653</v>
      </c>
      <c r="H2430" s="4">
        <v>2021</v>
      </c>
      <c r="I2430" s="2">
        <v>2018</v>
      </c>
      <c r="J2430" s="2">
        <f ca="1">YEAR(TODAY())-Table1[[#This Row],[Release_year]]</f>
        <v>8</v>
      </c>
      <c r="K2430" s="2" t="s">
        <v>7</v>
      </c>
      <c r="L2430" s="2" t="str">
        <f>_xlfn.XLOOKUP(Table1[[#This Row],[Rating]],Ratings!A$2:A$15,Ratings!B$2:B$15)</f>
        <v>Adult</v>
      </c>
      <c r="M2430" s="2" t="str">
        <f>_xlfn.XLOOKUP(Table1[[#This Row],[Rating Category]],Recommendation!A$2:A$6,Recommendation!B$2:B$6)</f>
        <v>Restricted</v>
      </c>
      <c r="N2430" s="2">
        <v>63</v>
      </c>
      <c r="O2430" s="2" t="str" cm="1">
        <f t="array" ref="O2430">_xlfn.IFS(Table1[[#This Row],[Duration]]&lt;90,"Short",Table1[[#This Row],[Duration]]&lt;180,"Medium",Table1[[#This Row],[Duration]]&lt;=240,"Long",TRUE,"Seasons")</f>
        <v>Short</v>
      </c>
      <c r="P2430" s="3" t="s">
        <v>683</v>
      </c>
    </row>
    <row r="2431" spans="1:16" ht="42">
      <c r="A2431" s="2" t="s">
        <v>10658</v>
      </c>
      <c r="B2431" s="2" t="s">
        <v>0</v>
      </c>
      <c r="C2431" s="3" t="s">
        <v>10659</v>
      </c>
      <c r="D2431" s="3" t="s">
        <v>10660</v>
      </c>
      <c r="E2431" s="3" t="s">
        <v>10661</v>
      </c>
      <c r="F2431" s="3" t="s">
        <v>13</v>
      </c>
      <c r="G2431" s="7" t="s">
        <v>10662</v>
      </c>
      <c r="H2431" s="4">
        <v>2021</v>
      </c>
      <c r="I2431" s="2">
        <v>2017</v>
      </c>
      <c r="J2431" s="2">
        <f ca="1">YEAR(TODAY())-Table1[[#This Row],[Release_year]]</f>
        <v>9</v>
      </c>
      <c r="K2431" s="2" t="s">
        <v>7</v>
      </c>
      <c r="L2431" s="2" t="str">
        <f>_xlfn.XLOOKUP(Table1[[#This Row],[Rating]],Ratings!A$2:A$15,Ratings!B$2:B$15)</f>
        <v>Adult</v>
      </c>
      <c r="M2431" s="2" t="str">
        <f>_xlfn.XLOOKUP(Table1[[#This Row],[Rating Category]],Recommendation!A$2:A$6,Recommendation!B$2:B$6)</f>
        <v>Restricted</v>
      </c>
      <c r="N2431" s="2">
        <v>150</v>
      </c>
      <c r="O2431" s="2" t="str" cm="1">
        <f t="array" ref="O2431">_xlfn.IFS(Table1[[#This Row],[Duration]]&lt;90,"Short",Table1[[#This Row],[Duration]]&lt;180,"Medium",Table1[[#This Row],[Duration]]&lt;=240,"Long",TRUE,"Seasons")</f>
        <v>Medium</v>
      </c>
      <c r="P2431" s="3" t="s">
        <v>43</v>
      </c>
    </row>
    <row r="2432" spans="1:16" ht="42">
      <c r="A2432" s="2" t="s">
        <v>10663</v>
      </c>
      <c r="B2432" s="2" t="s">
        <v>0</v>
      </c>
      <c r="C2432" s="3" t="s">
        <v>10664</v>
      </c>
      <c r="D2432" s="3" t="s">
        <v>2521</v>
      </c>
      <c r="E2432" s="3" t="s">
        <v>10665</v>
      </c>
      <c r="F2432" s="3" t="s">
        <v>13</v>
      </c>
      <c r="G2432" s="7" t="s">
        <v>10662</v>
      </c>
      <c r="H2432" s="4">
        <v>2021</v>
      </c>
      <c r="I2432" s="2">
        <v>2018</v>
      </c>
      <c r="J2432" s="2">
        <f ca="1">YEAR(TODAY())-Table1[[#This Row],[Release_year]]</f>
        <v>8</v>
      </c>
      <c r="K2432" s="2" t="s">
        <v>7</v>
      </c>
      <c r="L2432" s="2" t="str">
        <f>_xlfn.XLOOKUP(Table1[[#This Row],[Rating]],Ratings!A$2:A$15,Ratings!B$2:B$15)</f>
        <v>Adult</v>
      </c>
      <c r="M2432" s="2" t="str">
        <f>_xlfn.XLOOKUP(Table1[[#This Row],[Rating Category]],Recommendation!A$2:A$6,Recommendation!B$2:B$6)</f>
        <v>Restricted</v>
      </c>
      <c r="N2432" s="2">
        <v>159</v>
      </c>
      <c r="O2432" s="2" t="str" cm="1">
        <f t="array" ref="O2432">_xlfn.IFS(Table1[[#This Row],[Duration]]&lt;90,"Short",Table1[[#This Row],[Duration]]&lt;180,"Medium",Table1[[#This Row],[Duration]]&lt;=240,"Long",TRUE,"Seasons")</f>
        <v>Medium</v>
      </c>
      <c r="P2432" s="3" t="s">
        <v>43</v>
      </c>
    </row>
    <row r="2433" spans="1:16" ht="56">
      <c r="A2433" s="2" t="s">
        <v>10666</v>
      </c>
      <c r="B2433" s="2" t="s">
        <v>0</v>
      </c>
      <c r="C2433" s="3" t="s">
        <v>10667</v>
      </c>
      <c r="D2433" s="3" t="s">
        <v>10668</v>
      </c>
      <c r="E2433" s="3" t="s">
        <v>10669</v>
      </c>
      <c r="F2433" s="3" t="s">
        <v>13</v>
      </c>
      <c r="G2433" s="7" t="s">
        <v>10670</v>
      </c>
      <c r="H2433" s="4">
        <v>2021</v>
      </c>
      <c r="I2433" s="2">
        <v>2018</v>
      </c>
      <c r="J2433" s="2">
        <f ca="1">YEAR(TODAY())-Table1[[#This Row],[Release_year]]</f>
        <v>8</v>
      </c>
      <c r="K2433" s="2" t="s">
        <v>29</v>
      </c>
      <c r="L2433" s="2" t="str">
        <f>_xlfn.XLOOKUP(Table1[[#This Row],[Rating]],Ratings!A$2:A$15,Ratings!B$2:B$15)</f>
        <v>Teen</v>
      </c>
      <c r="M2433" s="2" t="str">
        <f>_xlfn.XLOOKUP(Table1[[#This Row],[Rating Category]],Recommendation!A$2:A$6,Recommendation!B$2:B$6)</f>
        <v>Guidance</v>
      </c>
      <c r="N2433" s="2">
        <v>131</v>
      </c>
      <c r="O2433" s="2" t="str" cm="1">
        <f t="array" ref="O2433">_xlfn.IFS(Table1[[#This Row],[Duration]]&lt;90,"Short",Table1[[#This Row],[Duration]]&lt;180,"Medium",Table1[[#This Row],[Duration]]&lt;=240,"Long",TRUE,"Seasons")</f>
        <v>Medium</v>
      </c>
      <c r="P2433" s="3" t="s">
        <v>1861</v>
      </c>
    </row>
    <row r="2434" spans="1:16" ht="42">
      <c r="A2434" s="2" t="s">
        <v>10671</v>
      </c>
      <c r="B2434" s="2" t="s">
        <v>0</v>
      </c>
      <c r="C2434" s="3" t="s">
        <v>10672</v>
      </c>
      <c r="D2434" s="3" t="s">
        <v>10673</v>
      </c>
      <c r="E2434" s="3" t="s">
        <v>10674</v>
      </c>
      <c r="F2434" s="3" t="s">
        <v>223</v>
      </c>
      <c r="G2434" s="7" t="s">
        <v>10675</v>
      </c>
      <c r="H2434" s="4">
        <v>2021</v>
      </c>
      <c r="I2434" s="2">
        <v>2018</v>
      </c>
      <c r="J2434" s="2">
        <f ca="1">YEAR(TODAY())-Table1[[#This Row],[Release_year]]</f>
        <v>8</v>
      </c>
      <c r="K2434" s="2" t="s">
        <v>7</v>
      </c>
      <c r="L2434" s="2" t="str">
        <f>_xlfn.XLOOKUP(Table1[[#This Row],[Rating]],Ratings!A$2:A$15,Ratings!B$2:B$15)</f>
        <v>Adult</v>
      </c>
      <c r="M2434" s="2" t="str">
        <f>_xlfn.XLOOKUP(Table1[[#This Row],[Rating Category]],Recommendation!A$2:A$6,Recommendation!B$2:B$6)</f>
        <v>Restricted</v>
      </c>
      <c r="N2434" s="2">
        <v>130</v>
      </c>
      <c r="O2434" s="2" t="str" cm="1">
        <f t="array" ref="O2434">_xlfn.IFS(Table1[[#This Row],[Duration]]&lt;90,"Short",Table1[[#This Row],[Duration]]&lt;180,"Medium",Table1[[#This Row],[Duration]]&lt;=240,"Long",TRUE,"Seasons")</f>
        <v>Medium</v>
      </c>
      <c r="P2434" s="3" t="s">
        <v>622</v>
      </c>
    </row>
    <row r="2435" spans="1:16" ht="56">
      <c r="A2435" s="2" t="s">
        <v>10676</v>
      </c>
      <c r="B2435" s="2" t="s">
        <v>0</v>
      </c>
      <c r="C2435" s="3" t="s">
        <v>10677</v>
      </c>
      <c r="D2435" s="3" t="s">
        <v>10678</v>
      </c>
      <c r="E2435" s="3" t="s">
        <v>10679</v>
      </c>
      <c r="F2435" s="3" t="s">
        <v>8326</v>
      </c>
      <c r="G2435" s="7" t="s">
        <v>10675</v>
      </c>
      <c r="H2435" s="4">
        <v>2021</v>
      </c>
      <c r="I2435" s="2">
        <v>2018</v>
      </c>
      <c r="J2435" s="2">
        <f ca="1">YEAR(TODAY())-Table1[[#This Row],[Release_year]]</f>
        <v>8</v>
      </c>
      <c r="K2435" s="2" t="s">
        <v>7</v>
      </c>
      <c r="L2435" s="2" t="str">
        <f>_xlfn.XLOOKUP(Table1[[#This Row],[Rating]],Ratings!A$2:A$15,Ratings!B$2:B$15)</f>
        <v>Adult</v>
      </c>
      <c r="M2435" s="2" t="str">
        <f>_xlfn.XLOOKUP(Table1[[#This Row],[Rating Category]],Recommendation!A$2:A$6,Recommendation!B$2:B$6)</f>
        <v>Restricted</v>
      </c>
      <c r="N2435" s="2">
        <v>99</v>
      </c>
      <c r="O2435" s="2" t="str" cm="1">
        <f t="array" ref="O2435">_xlfn.IFS(Table1[[#This Row],[Duration]]&lt;90,"Short",Table1[[#This Row],[Duration]]&lt;180,"Medium",Table1[[#This Row],[Duration]]&lt;=240,"Long",TRUE,"Seasons")</f>
        <v>Medium</v>
      </c>
      <c r="P2435" s="3" t="s">
        <v>10680</v>
      </c>
    </row>
    <row r="2436" spans="1:16" ht="56">
      <c r="A2436" s="2" t="s">
        <v>10681</v>
      </c>
      <c r="B2436" s="2" t="s">
        <v>0</v>
      </c>
      <c r="C2436" s="3" t="s">
        <v>10682</v>
      </c>
      <c r="D2436" s="3" t="s">
        <v>10683</v>
      </c>
      <c r="E2436" s="3" t="s">
        <v>10684</v>
      </c>
      <c r="F2436" s="3" t="s">
        <v>1064</v>
      </c>
      <c r="G2436" s="7" t="s">
        <v>10675</v>
      </c>
      <c r="H2436" s="4">
        <v>2021</v>
      </c>
      <c r="I2436" s="2">
        <v>2018</v>
      </c>
      <c r="J2436" s="2">
        <f ca="1">YEAR(TODAY())-Table1[[#This Row],[Release_year]]</f>
        <v>8</v>
      </c>
      <c r="K2436" s="2" t="s">
        <v>29</v>
      </c>
      <c r="L2436" s="2" t="str">
        <f>_xlfn.XLOOKUP(Table1[[#This Row],[Rating]],Ratings!A$2:A$15,Ratings!B$2:B$15)</f>
        <v>Teen</v>
      </c>
      <c r="M2436" s="2" t="str">
        <f>_xlfn.XLOOKUP(Table1[[#This Row],[Rating Category]],Recommendation!A$2:A$6,Recommendation!B$2:B$6)</f>
        <v>Guidance</v>
      </c>
      <c r="N2436" s="2">
        <v>106</v>
      </c>
      <c r="O2436" s="2" t="str" cm="1">
        <f t="array" ref="O2436">_xlfn.IFS(Table1[[#This Row],[Duration]]&lt;90,"Short",Table1[[#This Row],[Duration]]&lt;180,"Medium",Table1[[#This Row],[Duration]]&lt;=240,"Long",TRUE,"Seasons")</f>
        <v>Medium</v>
      </c>
      <c r="P2436" s="3" t="s">
        <v>583</v>
      </c>
    </row>
    <row r="2437" spans="1:16" ht="42">
      <c r="A2437" s="2" t="s">
        <v>10685</v>
      </c>
      <c r="B2437" s="2" t="s">
        <v>0</v>
      </c>
      <c r="C2437" s="3" t="s">
        <v>10686</v>
      </c>
      <c r="D2437" s="3" t="s">
        <v>250</v>
      </c>
      <c r="E2437" s="3" t="s">
        <v>10687</v>
      </c>
      <c r="F2437" s="3" t="s">
        <v>10688</v>
      </c>
      <c r="G2437" s="7" t="s">
        <v>10675</v>
      </c>
      <c r="H2437" s="4">
        <v>2021</v>
      </c>
      <c r="I2437" s="2">
        <v>2018</v>
      </c>
      <c r="J2437" s="2">
        <f ca="1">YEAR(TODAY())-Table1[[#This Row],[Release_year]]</f>
        <v>8</v>
      </c>
      <c r="K2437" s="2" t="s">
        <v>124</v>
      </c>
      <c r="L2437" s="2" t="str">
        <f>_xlfn.XLOOKUP(Table1[[#This Row],[Rating]],Ratings!A$2:A$15,Ratings!B$2:B$15)</f>
        <v>Adult</v>
      </c>
      <c r="M2437" s="2" t="str">
        <f>_xlfn.XLOOKUP(Table1[[#This Row],[Rating Category]],Recommendation!A$2:A$6,Recommendation!B$2:B$6)</f>
        <v>Restricted</v>
      </c>
      <c r="N2437" s="2">
        <v>97</v>
      </c>
      <c r="O2437" s="2" t="str" cm="1">
        <f t="array" ref="O2437">_xlfn.IFS(Table1[[#This Row],[Duration]]&lt;90,"Short",Table1[[#This Row],[Duration]]&lt;180,"Medium",Table1[[#This Row],[Duration]]&lt;=240,"Long",TRUE,"Seasons")</f>
        <v>Medium</v>
      </c>
      <c r="P2437" s="3" t="s">
        <v>517</v>
      </c>
    </row>
    <row r="2438" spans="1:16" ht="42">
      <c r="A2438" s="2" t="s">
        <v>10690</v>
      </c>
      <c r="B2438" s="2" t="s">
        <v>0</v>
      </c>
      <c r="C2438" s="3" t="s">
        <v>10691</v>
      </c>
      <c r="D2438" s="3" t="s">
        <v>2067</v>
      </c>
      <c r="E2438" s="3" t="s">
        <v>10692</v>
      </c>
      <c r="F2438" s="3" t="s">
        <v>10693</v>
      </c>
      <c r="G2438" s="7" t="s">
        <v>10694</v>
      </c>
      <c r="H2438" s="4">
        <v>2021</v>
      </c>
      <c r="I2438" s="2">
        <v>2018</v>
      </c>
      <c r="J2438" s="2">
        <f ca="1">YEAR(TODAY())-Table1[[#This Row],[Release_year]]</f>
        <v>8</v>
      </c>
      <c r="K2438" s="2" t="s">
        <v>124</v>
      </c>
      <c r="L2438" s="2" t="str">
        <f>_xlfn.XLOOKUP(Table1[[#This Row],[Rating]],Ratings!A$2:A$15,Ratings!B$2:B$15)</f>
        <v>Adult</v>
      </c>
      <c r="M2438" s="2" t="str">
        <f>_xlfn.XLOOKUP(Table1[[#This Row],[Rating Category]],Recommendation!A$2:A$6,Recommendation!B$2:B$6)</f>
        <v>Restricted</v>
      </c>
      <c r="N2438" s="2">
        <v>144</v>
      </c>
      <c r="O2438" s="2" t="str" cm="1">
        <f t="array" ref="O2438">_xlfn.IFS(Table1[[#This Row],[Duration]]&lt;90,"Short",Table1[[#This Row],[Duration]]&lt;180,"Medium",Table1[[#This Row],[Duration]]&lt;=240,"Long",TRUE,"Seasons")</f>
        <v>Medium</v>
      </c>
      <c r="P2438" s="3" t="s">
        <v>131</v>
      </c>
    </row>
    <row r="2439" spans="1:16" ht="42">
      <c r="A2439" s="2" t="s">
        <v>10695</v>
      </c>
      <c r="B2439" s="2" t="s">
        <v>0</v>
      </c>
      <c r="C2439" s="3" t="s">
        <v>10696</v>
      </c>
      <c r="D2439" s="3" t="s">
        <v>10697</v>
      </c>
      <c r="E2439" s="3" t="s">
        <v>10698</v>
      </c>
      <c r="F2439" s="3" t="s">
        <v>1</v>
      </c>
      <c r="G2439" s="7" t="s">
        <v>10694</v>
      </c>
      <c r="H2439" s="4">
        <v>2021</v>
      </c>
      <c r="I2439" s="2">
        <v>2018</v>
      </c>
      <c r="J2439" s="2">
        <f ca="1">YEAR(TODAY())-Table1[[#This Row],[Release_year]]</f>
        <v>8</v>
      </c>
      <c r="K2439" s="2" t="s">
        <v>124</v>
      </c>
      <c r="L2439" s="2" t="str">
        <f>_xlfn.XLOOKUP(Table1[[#This Row],[Rating]],Ratings!A$2:A$15,Ratings!B$2:B$15)</f>
        <v>Adult</v>
      </c>
      <c r="M2439" s="2" t="str">
        <f>_xlfn.XLOOKUP(Table1[[#This Row],[Rating Category]],Recommendation!A$2:A$6,Recommendation!B$2:B$6)</f>
        <v>Restricted</v>
      </c>
      <c r="N2439" s="2">
        <v>110</v>
      </c>
      <c r="O2439" s="2" t="str" cm="1">
        <f t="array" ref="O2439">_xlfn.IFS(Table1[[#This Row],[Duration]]&lt;90,"Short",Table1[[#This Row],[Duration]]&lt;180,"Medium",Table1[[#This Row],[Duration]]&lt;=240,"Long",TRUE,"Seasons")</f>
        <v>Medium</v>
      </c>
      <c r="P2439" s="3" t="s">
        <v>10699</v>
      </c>
    </row>
    <row r="2440" spans="1:16" ht="14">
      <c r="A2440" s="2" t="s">
        <v>10700</v>
      </c>
      <c r="B2440" s="2" t="s">
        <v>0</v>
      </c>
      <c r="C2440" s="3" t="s">
        <v>10701</v>
      </c>
      <c r="D2440" s="3" t="s">
        <v>8586</v>
      </c>
      <c r="E2440" s="3" t="s">
        <v>10702</v>
      </c>
      <c r="F2440" s="3" t="s">
        <v>1</v>
      </c>
      <c r="G2440" s="7" t="s">
        <v>10703</v>
      </c>
      <c r="H2440" s="4">
        <v>2021</v>
      </c>
      <c r="I2440" s="2">
        <v>2018</v>
      </c>
      <c r="J2440" s="2">
        <f ca="1">YEAR(TODAY())-Table1[[#This Row],[Release_year]]</f>
        <v>8</v>
      </c>
      <c r="K2440" s="2" t="s">
        <v>7</v>
      </c>
      <c r="L2440" s="2" t="str">
        <f>_xlfn.XLOOKUP(Table1[[#This Row],[Rating]],Ratings!A$2:A$15,Ratings!B$2:B$15)</f>
        <v>Adult</v>
      </c>
      <c r="M2440" s="2" t="str">
        <f>_xlfn.XLOOKUP(Table1[[#This Row],[Rating Category]],Recommendation!A$2:A$6,Recommendation!B$2:B$6)</f>
        <v>Restricted</v>
      </c>
      <c r="N2440" s="2">
        <v>57</v>
      </c>
      <c r="O2440" s="2" t="str" cm="1">
        <f t="array" ref="O2440">_xlfn.IFS(Table1[[#This Row],[Duration]]&lt;90,"Short",Table1[[#This Row],[Duration]]&lt;180,"Medium",Table1[[#This Row],[Duration]]&lt;=240,"Long",TRUE,"Seasons")</f>
        <v>Short</v>
      </c>
      <c r="P2440" s="3" t="s">
        <v>683</v>
      </c>
    </row>
    <row r="2441" spans="1:16" ht="70">
      <c r="A2441" s="2" t="s">
        <v>10704</v>
      </c>
      <c r="B2441" s="2" t="s">
        <v>0</v>
      </c>
      <c r="C2441" s="3" t="s">
        <v>10705</v>
      </c>
      <c r="D2441" s="3" t="s">
        <v>10706</v>
      </c>
      <c r="E2441" s="3" t="s">
        <v>10707</v>
      </c>
      <c r="F2441" s="3" t="s">
        <v>1160</v>
      </c>
      <c r="G2441" s="7" t="s">
        <v>10708</v>
      </c>
      <c r="H2441" s="4">
        <v>2021</v>
      </c>
      <c r="I2441" s="2">
        <v>2018</v>
      </c>
      <c r="J2441" s="2">
        <f ca="1">YEAR(TODAY())-Table1[[#This Row],[Release_year]]</f>
        <v>8</v>
      </c>
      <c r="K2441" s="2" t="s">
        <v>29</v>
      </c>
      <c r="L2441" s="2" t="str">
        <f>_xlfn.XLOOKUP(Table1[[#This Row],[Rating]],Ratings!A$2:A$15,Ratings!B$2:B$15)</f>
        <v>Teen</v>
      </c>
      <c r="M2441" s="2" t="str">
        <f>_xlfn.XLOOKUP(Table1[[#This Row],[Rating Category]],Recommendation!A$2:A$6,Recommendation!B$2:B$6)</f>
        <v>Guidance</v>
      </c>
      <c r="N2441" s="2">
        <v>119</v>
      </c>
      <c r="O2441" s="2" t="str" cm="1">
        <f t="array" ref="O2441">_xlfn.IFS(Table1[[#This Row],[Duration]]&lt;90,"Short",Table1[[#This Row],[Duration]]&lt;180,"Medium",Table1[[#This Row],[Duration]]&lt;=240,"Long",TRUE,"Seasons")</f>
        <v>Medium</v>
      </c>
      <c r="P2441" s="3" t="s">
        <v>90</v>
      </c>
    </row>
    <row r="2442" spans="1:16" ht="42">
      <c r="A2442" s="2" t="s">
        <v>10709</v>
      </c>
      <c r="B2442" s="2" t="s">
        <v>0</v>
      </c>
      <c r="C2442" s="3" t="s">
        <v>10710</v>
      </c>
      <c r="D2442" s="3" t="s">
        <v>10711</v>
      </c>
      <c r="E2442" s="3" t="s">
        <v>10712</v>
      </c>
      <c r="F2442" s="3" t="s">
        <v>1</v>
      </c>
      <c r="G2442" s="7" t="s">
        <v>10713</v>
      </c>
      <c r="H2442" s="4">
        <v>2021</v>
      </c>
      <c r="I2442" s="2">
        <v>2018</v>
      </c>
      <c r="J2442" s="2">
        <f ca="1">YEAR(TODAY())-Table1[[#This Row],[Release_year]]</f>
        <v>8</v>
      </c>
      <c r="K2442" s="2" t="s">
        <v>2</v>
      </c>
      <c r="L2442" s="2" t="str">
        <f>_xlfn.XLOOKUP(Table1[[#This Row],[Rating]],Ratings!A$2:A$15,Ratings!B$2:B$15)</f>
        <v>Teen</v>
      </c>
      <c r="M2442" s="2" t="str">
        <f>_xlfn.XLOOKUP(Table1[[#This Row],[Rating Category]],Recommendation!A$2:A$6,Recommendation!B$2:B$6)</f>
        <v>Guidance</v>
      </c>
      <c r="N2442" s="2">
        <v>94</v>
      </c>
      <c r="O2442" s="2" t="str" cm="1">
        <f t="array" ref="O2442">_xlfn.IFS(Table1[[#This Row],[Duration]]&lt;90,"Short",Table1[[#This Row],[Duration]]&lt;180,"Medium",Table1[[#This Row],[Duration]]&lt;=240,"Long",TRUE,"Seasons")</f>
        <v>Medium</v>
      </c>
      <c r="P2442" s="3" t="s">
        <v>617</v>
      </c>
    </row>
    <row r="2443" spans="1:16" ht="28">
      <c r="A2443" s="2" t="s">
        <v>10716</v>
      </c>
      <c r="B2443" s="2" t="s">
        <v>0</v>
      </c>
      <c r="C2443" s="3" t="s">
        <v>10717</v>
      </c>
      <c r="D2443" s="3" t="s">
        <v>10718</v>
      </c>
      <c r="E2443" s="3" t="s">
        <v>10719</v>
      </c>
      <c r="F2443" s="3" t="s">
        <v>28</v>
      </c>
      <c r="G2443" s="7" t="s">
        <v>10714</v>
      </c>
      <c r="H2443" s="4">
        <v>2021</v>
      </c>
      <c r="I2443" s="2">
        <v>2018</v>
      </c>
      <c r="J2443" s="2">
        <f ca="1">YEAR(TODAY())-Table1[[#This Row],[Release_year]]</f>
        <v>8</v>
      </c>
      <c r="K2443" s="2" t="s">
        <v>7</v>
      </c>
      <c r="L2443" s="2" t="str">
        <f>_xlfn.XLOOKUP(Table1[[#This Row],[Rating]],Ratings!A$2:A$15,Ratings!B$2:B$15)</f>
        <v>Adult</v>
      </c>
      <c r="M2443" s="2" t="str">
        <f>_xlfn.XLOOKUP(Table1[[#This Row],[Rating Category]],Recommendation!A$2:A$6,Recommendation!B$2:B$6)</f>
        <v>Restricted</v>
      </c>
      <c r="N2443" s="2">
        <v>89</v>
      </c>
      <c r="O2443" s="2" t="str" cm="1">
        <f t="array" ref="O2443">_xlfn.IFS(Table1[[#This Row],[Duration]]&lt;90,"Short",Table1[[#This Row],[Duration]]&lt;180,"Medium",Table1[[#This Row],[Duration]]&lt;=240,"Long",TRUE,"Seasons")</f>
        <v>Short</v>
      </c>
      <c r="P2443" s="3" t="s">
        <v>1368</v>
      </c>
    </row>
    <row r="2444" spans="1:16" ht="56">
      <c r="A2444" s="2" t="s">
        <v>10720</v>
      </c>
      <c r="B2444" s="2" t="s">
        <v>0</v>
      </c>
      <c r="C2444" s="3" t="s">
        <v>10721</v>
      </c>
      <c r="D2444" s="3" t="s">
        <v>10722</v>
      </c>
      <c r="E2444" s="3" t="s">
        <v>10723</v>
      </c>
      <c r="F2444" s="3" t="s">
        <v>1</v>
      </c>
      <c r="G2444" s="7" t="s">
        <v>10714</v>
      </c>
      <c r="H2444" s="4">
        <v>2021</v>
      </c>
      <c r="I2444" s="2">
        <v>2018</v>
      </c>
      <c r="J2444" s="2">
        <f ca="1">YEAR(TODAY())-Table1[[#This Row],[Release_year]]</f>
        <v>8</v>
      </c>
      <c r="K2444" s="2" t="s">
        <v>124</v>
      </c>
      <c r="L2444" s="2" t="str">
        <f>_xlfn.XLOOKUP(Table1[[#This Row],[Rating]],Ratings!A$2:A$15,Ratings!B$2:B$15)</f>
        <v>Adult</v>
      </c>
      <c r="M2444" s="2" t="str">
        <f>_xlfn.XLOOKUP(Table1[[#This Row],[Rating Category]],Recommendation!A$2:A$6,Recommendation!B$2:B$6)</f>
        <v>Restricted</v>
      </c>
      <c r="N2444" s="2">
        <v>124</v>
      </c>
      <c r="O2444" s="2" t="str" cm="1">
        <f t="array" ref="O2444">_xlfn.IFS(Table1[[#This Row],[Duration]]&lt;90,"Short",Table1[[#This Row],[Duration]]&lt;180,"Medium",Table1[[#This Row],[Duration]]&lt;=240,"Long",TRUE,"Seasons")</f>
        <v>Medium</v>
      </c>
      <c r="P2444" s="3" t="s">
        <v>269</v>
      </c>
    </row>
    <row r="2445" spans="1:16" ht="42">
      <c r="A2445" s="2" t="s">
        <v>10725</v>
      </c>
      <c r="B2445" s="2" t="s">
        <v>0</v>
      </c>
      <c r="C2445" s="3" t="s">
        <v>10726</v>
      </c>
      <c r="D2445" s="3" t="s">
        <v>10727</v>
      </c>
      <c r="E2445" s="3" t="s">
        <v>10728</v>
      </c>
      <c r="F2445" s="3" t="s">
        <v>10729</v>
      </c>
      <c r="G2445" s="7" t="s">
        <v>10730</v>
      </c>
      <c r="H2445" s="4">
        <v>2021</v>
      </c>
      <c r="I2445" s="2">
        <v>2017</v>
      </c>
      <c r="J2445" s="2">
        <f ca="1">YEAR(TODAY())-Table1[[#This Row],[Release_year]]</f>
        <v>9</v>
      </c>
      <c r="K2445" s="2" t="s">
        <v>2</v>
      </c>
      <c r="L2445" s="2" t="str">
        <f>_xlfn.XLOOKUP(Table1[[#This Row],[Rating]],Ratings!A$2:A$15,Ratings!B$2:B$15)</f>
        <v>Teen</v>
      </c>
      <c r="M2445" s="2" t="str">
        <f>_xlfn.XLOOKUP(Table1[[#This Row],[Rating Category]],Recommendation!A$2:A$6,Recommendation!B$2:B$6)</f>
        <v>Guidance</v>
      </c>
      <c r="N2445" s="2">
        <v>121</v>
      </c>
      <c r="O2445" s="2" t="str" cm="1">
        <f t="array" ref="O2445">_xlfn.IFS(Table1[[#This Row],[Duration]]&lt;90,"Short",Table1[[#This Row],[Duration]]&lt;180,"Medium",Table1[[#This Row],[Duration]]&lt;=240,"Long",TRUE,"Seasons")</f>
        <v>Medium</v>
      </c>
      <c r="P2445" s="3" t="s">
        <v>43</v>
      </c>
    </row>
    <row r="2446" spans="1:16" ht="42">
      <c r="A2446" s="2" t="s">
        <v>10731</v>
      </c>
      <c r="B2446" s="2" t="s">
        <v>0</v>
      </c>
      <c r="C2446" s="3" t="s">
        <v>10732</v>
      </c>
      <c r="D2446" s="3" t="s">
        <v>10733</v>
      </c>
      <c r="E2446" s="3" t="s">
        <v>10734</v>
      </c>
      <c r="F2446" s="3" t="s">
        <v>1</v>
      </c>
      <c r="G2446" s="7" t="s">
        <v>10730</v>
      </c>
      <c r="H2446" s="4">
        <v>2021</v>
      </c>
      <c r="I2446" s="2">
        <v>2017</v>
      </c>
      <c r="J2446" s="2">
        <f ca="1">YEAR(TODAY())-Table1[[#This Row],[Release_year]]</f>
        <v>9</v>
      </c>
      <c r="K2446" s="2" t="s">
        <v>7</v>
      </c>
      <c r="L2446" s="2" t="str">
        <f>_xlfn.XLOOKUP(Table1[[#This Row],[Rating]],Ratings!A$2:A$15,Ratings!B$2:B$15)</f>
        <v>Adult</v>
      </c>
      <c r="M2446" s="2" t="str">
        <f>_xlfn.XLOOKUP(Table1[[#This Row],[Rating Category]],Recommendation!A$2:A$6,Recommendation!B$2:B$6)</f>
        <v>Restricted</v>
      </c>
      <c r="N2446" s="2">
        <v>88</v>
      </c>
      <c r="O2446" s="2" t="str" cm="1">
        <f t="array" ref="O2446">_xlfn.IFS(Table1[[#This Row],[Duration]]&lt;90,"Short",Table1[[#This Row],[Duration]]&lt;180,"Medium",Table1[[#This Row],[Duration]]&lt;=240,"Long",TRUE,"Seasons")</f>
        <v>Short</v>
      </c>
      <c r="P2446" s="3" t="s">
        <v>617</v>
      </c>
    </row>
    <row r="2447" spans="1:16" ht="42">
      <c r="A2447" s="2" t="s">
        <v>10735</v>
      </c>
      <c r="B2447" s="2" t="s">
        <v>0</v>
      </c>
      <c r="C2447" s="3" t="s">
        <v>10736</v>
      </c>
      <c r="D2447" s="3" t="s">
        <v>1704</v>
      </c>
      <c r="E2447" s="3" t="s">
        <v>10737</v>
      </c>
      <c r="F2447" s="3" t="s">
        <v>1777</v>
      </c>
      <c r="G2447" s="7" t="s">
        <v>10738</v>
      </c>
      <c r="H2447" s="4">
        <v>2021</v>
      </c>
      <c r="I2447" s="2">
        <v>2017</v>
      </c>
      <c r="J2447" s="2">
        <f ca="1">YEAR(TODAY())-Table1[[#This Row],[Release_year]]</f>
        <v>9</v>
      </c>
      <c r="K2447" s="2" t="s">
        <v>124</v>
      </c>
      <c r="L2447" s="2" t="str">
        <f>_xlfn.XLOOKUP(Table1[[#This Row],[Rating]],Ratings!A$2:A$15,Ratings!B$2:B$15)</f>
        <v>Adult</v>
      </c>
      <c r="M2447" s="2" t="str">
        <f>_xlfn.XLOOKUP(Table1[[#This Row],[Rating Category]],Recommendation!A$2:A$6,Recommendation!B$2:B$6)</f>
        <v>Restricted</v>
      </c>
      <c r="N2447" s="2">
        <v>111</v>
      </c>
      <c r="O2447" s="2" t="str" cm="1">
        <f t="array" ref="O2447">_xlfn.IFS(Table1[[#This Row],[Duration]]&lt;90,"Short",Table1[[#This Row],[Duration]]&lt;180,"Medium",Table1[[#This Row],[Duration]]&lt;=240,"Long",TRUE,"Seasons")</f>
        <v>Medium</v>
      </c>
      <c r="P2447" s="3" t="s">
        <v>125</v>
      </c>
    </row>
    <row r="2448" spans="1:16" ht="42">
      <c r="A2448" s="2" t="s">
        <v>10739</v>
      </c>
      <c r="B2448" s="2" t="s">
        <v>0</v>
      </c>
      <c r="C2448" s="3" t="s">
        <v>10740</v>
      </c>
      <c r="D2448" s="3" t="s">
        <v>10741</v>
      </c>
      <c r="E2448" s="3" t="s">
        <v>10742</v>
      </c>
      <c r="F2448" s="3" t="s">
        <v>1</v>
      </c>
      <c r="G2448" s="7" t="s">
        <v>10738</v>
      </c>
      <c r="H2448" s="4">
        <v>2021</v>
      </c>
      <c r="I2448" s="2">
        <v>2012</v>
      </c>
      <c r="J2448" s="2">
        <f ca="1">YEAR(TODAY())-Table1[[#This Row],[Release_year]]</f>
        <v>14</v>
      </c>
      <c r="K2448" s="2" t="s">
        <v>7</v>
      </c>
      <c r="L2448" s="2" t="str">
        <f>_xlfn.XLOOKUP(Table1[[#This Row],[Rating]],Ratings!A$2:A$15,Ratings!B$2:B$15)</f>
        <v>Adult</v>
      </c>
      <c r="M2448" s="2" t="str">
        <f>_xlfn.XLOOKUP(Table1[[#This Row],[Rating Category]],Recommendation!A$2:A$6,Recommendation!B$2:B$6)</f>
        <v>Restricted</v>
      </c>
      <c r="N2448" s="2">
        <v>81</v>
      </c>
      <c r="O2448" s="2" t="str" cm="1">
        <f t="array" ref="O2448">_xlfn.IFS(Table1[[#This Row],[Duration]]&lt;90,"Short",Table1[[#This Row],[Duration]]&lt;180,"Medium",Table1[[#This Row],[Duration]]&lt;=240,"Long",TRUE,"Seasons")</f>
        <v>Short</v>
      </c>
      <c r="P2448" s="3" t="s">
        <v>369</v>
      </c>
    </row>
    <row r="2449" spans="1:16" ht="28">
      <c r="A2449" s="2" t="s">
        <v>10747</v>
      </c>
      <c r="B2449" s="2" t="s">
        <v>0</v>
      </c>
      <c r="C2449" s="3" t="s">
        <v>10748</v>
      </c>
      <c r="D2449" s="3" t="s">
        <v>10749</v>
      </c>
      <c r="E2449" s="3" t="s">
        <v>10750</v>
      </c>
      <c r="F2449" s="3" t="s">
        <v>28</v>
      </c>
      <c r="G2449" s="7" t="s">
        <v>10738</v>
      </c>
      <c r="H2449" s="4">
        <v>2021</v>
      </c>
      <c r="I2449" s="2">
        <v>2014</v>
      </c>
      <c r="J2449" s="2">
        <f ca="1">YEAR(TODAY())-Table1[[#This Row],[Release_year]]</f>
        <v>12</v>
      </c>
      <c r="K2449" s="2" t="s">
        <v>7</v>
      </c>
      <c r="L2449" s="2" t="str">
        <f>_xlfn.XLOOKUP(Table1[[#This Row],[Rating]],Ratings!A$2:A$15,Ratings!B$2:B$15)</f>
        <v>Adult</v>
      </c>
      <c r="M2449" s="2" t="str">
        <f>_xlfn.XLOOKUP(Table1[[#This Row],[Rating Category]],Recommendation!A$2:A$6,Recommendation!B$2:B$6)</f>
        <v>Restricted</v>
      </c>
      <c r="N2449" s="2">
        <v>137</v>
      </c>
      <c r="O2449" s="2" t="str" cm="1">
        <f t="array" ref="O2449">_xlfn.IFS(Table1[[#This Row],[Duration]]&lt;90,"Short",Table1[[#This Row],[Duration]]&lt;180,"Medium",Table1[[#This Row],[Duration]]&lt;=240,"Long",TRUE,"Seasons")</f>
        <v>Medium</v>
      </c>
      <c r="P2449" s="3" t="s">
        <v>72</v>
      </c>
    </row>
    <row r="2450" spans="1:16" ht="28">
      <c r="A2450" s="2" t="s">
        <v>10751</v>
      </c>
      <c r="B2450" s="2" t="s">
        <v>0</v>
      </c>
      <c r="C2450" s="3" t="s">
        <v>10752</v>
      </c>
      <c r="D2450" s="3" t="s">
        <v>10745</v>
      </c>
      <c r="E2450" s="3" t="s">
        <v>10746</v>
      </c>
      <c r="F2450" s="3" t="s">
        <v>28</v>
      </c>
      <c r="G2450" s="7" t="s">
        <v>10738</v>
      </c>
      <c r="H2450" s="4">
        <v>2021</v>
      </c>
      <c r="I2450" s="2">
        <v>2000</v>
      </c>
      <c r="J2450" s="2">
        <f ca="1">YEAR(TODAY())-Table1[[#This Row],[Release_year]]</f>
        <v>26</v>
      </c>
      <c r="K2450" s="2" t="s">
        <v>7</v>
      </c>
      <c r="L2450" s="2" t="str">
        <f>_xlfn.XLOOKUP(Table1[[#This Row],[Rating]],Ratings!A$2:A$15,Ratings!B$2:B$15)</f>
        <v>Adult</v>
      </c>
      <c r="M2450" s="2" t="str">
        <f>_xlfn.XLOOKUP(Table1[[#This Row],[Rating Category]],Recommendation!A$2:A$6,Recommendation!B$2:B$6)</f>
        <v>Restricted</v>
      </c>
      <c r="N2450" s="2">
        <v>56</v>
      </c>
      <c r="O2450" s="2" t="str" cm="1">
        <f t="array" ref="O2450">_xlfn.IFS(Table1[[#This Row],[Duration]]&lt;90,"Short",Table1[[#This Row],[Duration]]&lt;180,"Medium",Table1[[#This Row],[Duration]]&lt;=240,"Long",TRUE,"Seasons")</f>
        <v>Short</v>
      </c>
      <c r="P2450" s="3" t="s">
        <v>10753</v>
      </c>
    </row>
    <row r="2451" spans="1:16" ht="42">
      <c r="A2451" s="2" t="s">
        <v>10754</v>
      </c>
      <c r="B2451" s="2" t="s">
        <v>0</v>
      </c>
      <c r="C2451" s="3" t="s">
        <v>10755</v>
      </c>
      <c r="D2451" s="3" t="s">
        <v>10756</v>
      </c>
      <c r="E2451" s="3" t="s">
        <v>10757</v>
      </c>
      <c r="F2451" s="3" t="s">
        <v>28</v>
      </c>
      <c r="G2451" s="7" t="s">
        <v>10738</v>
      </c>
      <c r="H2451" s="4">
        <v>2021</v>
      </c>
      <c r="I2451" s="2">
        <v>1982</v>
      </c>
      <c r="J2451" s="2">
        <f ca="1">YEAR(TODAY())-Table1[[#This Row],[Release_year]]</f>
        <v>44</v>
      </c>
      <c r="K2451" s="2" t="s">
        <v>124</v>
      </c>
      <c r="L2451" s="2" t="str">
        <f>_xlfn.XLOOKUP(Table1[[#This Row],[Rating]],Ratings!A$2:A$15,Ratings!B$2:B$15)</f>
        <v>Adult</v>
      </c>
      <c r="M2451" s="2" t="str">
        <f>_xlfn.XLOOKUP(Table1[[#This Row],[Rating Category]],Recommendation!A$2:A$6,Recommendation!B$2:B$6)</f>
        <v>Restricted</v>
      </c>
      <c r="N2451" s="2">
        <v>80</v>
      </c>
      <c r="O2451" s="2" t="str" cm="1">
        <f t="array" ref="O2451">_xlfn.IFS(Table1[[#This Row],[Duration]]&lt;90,"Short",Table1[[#This Row],[Duration]]&lt;180,"Medium",Table1[[#This Row],[Duration]]&lt;=240,"Long",TRUE,"Seasons")</f>
        <v>Short</v>
      </c>
      <c r="P2451" s="3" t="s">
        <v>72</v>
      </c>
    </row>
    <row r="2452" spans="1:16" ht="42">
      <c r="A2452" s="2" t="s">
        <v>10758</v>
      </c>
      <c r="B2452" s="2" t="s">
        <v>0</v>
      </c>
      <c r="C2452" s="3" t="s">
        <v>10759</v>
      </c>
      <c r="D2452" s="3" t="s">
        <v>10760</v>
      </c>
      <c r="E2452" s="3" t="s">
        <v>10761</v>
      </c>
      <c r="F2452" s="3" t="s">
        <v>28</v>
      </c>
      <c r="G2452" s="7" t="s">
        <v>10738</v>
      </c>
      <c r="H2452" s="4">
        <v>2021</v>
      </c>
      <c r="I2452" s="2">
        <v>2014</v>
      </c>
      <c r="J2452" s="2">
        <f ca="1">YEAR(TODAY())-Table1[[#This Row],[Release_year]]</f>
        <v>12</v>
      </c>
      <c r="K2452" s="2" t="s">
        <v>7</v>
      </c>
      <c r="L2452" s="2" t="str">
        <f>_xlfn.XLOOKUP(Table1[[#This Row],[Rating]],Ratings!A$2:A$15,Ratings!B$2:B$15)</f>
        <v>Adult</v>
      </c>
      <c r="M2452" s="2" t="str">
        <f>_xlfn.XLOOKUP(Table1[[#This Row],[Rating Category]],Recommendation!A$2:A$6,Recommendation!B$2:B$6)</f>
        <v>Restricted</v>
      </c>
      <c r="N2452" s="2">
        <v>94</v>
      </c>
      <c r="O2452" s="2" t="str" cm="1">
        <f t="array" ref="O2452">_xlfn.IFS(Table1[[#This Row],[Duration]]&lt;90,"Short",Table1[[#This Row],[Duration]]&lt;180,"Medium",Table1[[#This Row],[Duration]]&lt;=240,"Long",TRUE,"Seasons")</f>
        <v>Medium</v>
      </c>
      <c r="P2452" s="3" t="s">
        <v>3</v>
      </c>
    </row>
    <row r="2453" spans="1:16" ht="42">
      <c r="A2453" s="2" t="s">
        <v>10762</v>
      </c>
      <c r="B2453" s="2" t="s">
        <v>0</v>
      </c>
      <c r="C2453" s="3" t="s">
        <v>10763</v>
      </c>
      <c r="D2453" s="3" t="s">
        <v>10764</v>
      </c>
      <c r="E2453" s="3" t="s">
        <v>10765</v>
      </c>
      <c r="F2453" s="3" t="s">
        <v>28</v>
      </c>
      <c r="G2453" s="7" t="s">
        <v>10738</v>
      </c>
      <c r="H2453" s="4">
        <v>2021</v>
      </c>
      <c r="I2453" s="2">
        <v>1979</v>
      </c>
      <c r="J2453" s="2">
        <f ca="1">YEAR(TODAY())-Table1[[#This Row],[Release_year]]</f>
        <v>47</v>
      </c>
      <c r="K2453" s="2" t="s">
        <v>124</v>
      </c>
      <c r="L2453" s="2" t="str">
        <f>_xlfn.XLOOKUP(Table1[[#This Row],[Rating]],Ratings!A$2:A$15,Ratings!B$2:B$15)</f>
        <v>Adult</v>
      </c>
      <c r="M2453" s="2" t="str">
        <f>_xlfn.XLOOKUP(Table1[[#This Row],[Rating Category]],Recommendation!A$2:A$6,Recommendation!B$2:B$6)</f>
        <v>Restricted</v>
      </c>
      <c r="N2453" s="2">
        <v>94</v>
      </c>
      <c r="O2453" s="2" t="str" cm="1">
        <f t="array" ref="O2453">_xlfn.IFS(Table1[[#This Row],[Duration]]&lt;90,"Short",Table1[[#This Row],[Duration]]&lt;180,"Medium",Table1[[#This Row],[Duration]]&lt;=240,"Long",TRUE,"Seasons")</f>
        <v>Medium</v>
      </c>
      <c r="P2453" s="3" t="s">
        <v>830</v>
      </c>
    </row>
    <row r="2454" spans="1:16" ht="42">
      <c r="A2454" s="2" t="s">
        <v>10766</v>
      </c>
      <c r="B2454" s="2" t="s">
        <v>0</v>
      </c>
      <c r="C2454" s="3" t="s">
        <v>10767</v>
      </c>
      <c r="D2454" s="3" t="s">
        <v>10768</v>
      </c>
      <c r="E2454" s="3" t="s">
        <v>10769</v>
      </c>
      <c r="F2454" s="3" t="s">
        <v>28</v>
      </c>
      <c r="G2454" s="7" t="s">
        <v>10738</v>
      </c>
      <c r="H2454" s="4">
        <v>2021</v>
      </c>
      <c r="I2454" s="2">
        <v>1989</v>
      </c>
      <c r="J2454" s="2">
        <f ca="1">YEAR(TODAY())-Table1[[#This Row],[Release_year]]</f>
        <v>37</v>
      </c>
      <c r="K2454" s="2" t="s">
        <v>29</v>
      </c>
      <c r="L2454" s="2" t="str">
        <f>_xlfn.XLOOKUP(Table1[[#This Row],[Rating]],Ratings!A$2:A$15,Ratings!B$2:B$15)</f>
        <v>Teen</v>
      </c>
      <c r="M2454" s="2" t="str">
        <f>_xlfn.XLOOKUP(Table1[[#This Row],[Rating Category]],Recommendation!A$2:A$6,Recommendation!B$2:B$6)</f>
        <v>Guidance</v>
      </c>
      <c r="N2454" s="2">
        <v>72</v>
      </c>
      <c r="O2454" s="2" t="str" cm="1">
        <f t="array" ref="O2454">_xlfn.IFS(Table1[[#This Row],[Duration]]&lt;90,"Short",Table1[[#This Row],[Duration]]&lt;180,"Medium",Table1[[#This Row],[Duration]]&lt;=240,"Long",TRUE,"Seasons")</f>
        <v>Short</v>
      </c>
      <c r="P2454" s="3" t="s">
        <v>72</v>
      </c>
    </row>
    <row r="2455" spans="1:16" ht="70">
      <c r="A2455" s="2" t="s">
        <v>10770</v>
      </c>
      <c r="B2455" s="2" t="s">
        <v>0</v>
      </c>
      <c r="C2455" s="3" t="s">
        <v>10771</v>
      </c>
      <c r="D2455" s="3" t="s">
        <v>10772</v>
      </c>
      <c r="E2455" s="3" t="s">
        <v>10773</v>
      </c>
      <c r="F2455" s="3" t="s">
        <v>13</v>
      </c>
      <c r="G2455" s="7" t="s">
        <v>10774</v>
      </c>
      <c r="H2455" s="4">
        <v>2021</v>
      </c>
      <c r="I2455" s="2">
        <v>2016</v>
      </c>
      <c r="J2455" s="2">
        <f ca="1">YEAR(TODAY())-Table1[[#This Row],[Release_year]]</f>
        <v>10</v>
      </c>
      <c r="K2455" s="2" t="s">
        <v>29</v>
      </c>
      <c r="L2455" s="2" t="str">
        <f>_xlfn.XLOOKUP(Table1[[#This Row],[Rating]],Ratings!A$2:A$15,Ratings!B$2:B$15)</f>
        <v>Teen</v>
      </c>
      <c r="M2455" s="2" t="str">
        <f>_xlfn.XLOOKUP(Table1[[#This Row],[Rating Category]],Recommendation!A$2:A$6,Recommendation!B$2:B$6)</f>
        <v>Guidance</v>
      </c>
      <c r="N2455" s="2">
        <v>140</v>
      </c>
      <c r="O2455" s="2" t="str" cm="1">
        <f t="array" ref="O2455">_xlfn.IFS(Table1[[#This Row],[Duration]]&lt;90,"Short",Table1[[#This Row],[Duration]]&lt;180,"Medium",Table1[[#This Row],[Duration]]&lt;=240,"Long",TRUE,"Seasons")</f>
        <v>Medium</v>
      </c>
      <c r="P2455" s="3" t="s">
        <v>90</v>
      </c>
    </row>
    <row r="2456" spans="1:16" ht="42">
      <c r="A2456" s="2" t="s">
        <v>10775</v>
      </c>
      <c r="B2456" s="2" t="s">
        <v>0</v>
      </c>
      <c r="C2456" s="3" t="s">
        <v>10776</v>
      </c>
      <c r="D2456" s="3" t="s">
        <v>4006</v>
      </c>
      <c r="E2456" s="3" t="s">
        <v>10777</v>
      </c>
      <c r="F2456" s="3" t="s">
        <v>404</v>
      </c>
      <c r="G2456" s="7" t="s">
        <v>10774</v>
      </c>
      <c r="H2456" s="4">
        <v>2021</v>
      </c>
      <c r="I2456" s="2">
        <v>2017</v>
      </c>
      <c r="J2456" s="2">
        <f ca="1">YEAR(TODAY())-Table1[[#This Row],[Release_year]]</f>
        <v>9</v>
      </c>
      <c r="K2456" s="2" t="s">
        <v>16</v>
      </c>
      <c r="L2456" s="2" t="str">
        <f>_xlfn.XLOOKUP(Table1[[#This Row],[Rating]],Ratings!A$2:A$15,Ratings!B$2:B$15)</f>
        <v>Family</v>
      </c>
      <c r="M2456" s="2" t="str">
        <f>_xlfn.XLOOKUP(Table1[[#This Row],[Rating Category]],Recommendation!A$2:A$6,Recommendation!B$2:B$6)</f>
        <v>Guidance</v>
      </c>
      <c r="N2456" s="2">
        <v>91</v>
      </c>
      <c r="O2456" s="2" t="str" cm="1">
        <f t="array" ref="O2456">_xlfn.IFS(Table1[[#This Row],[Duration]]&lt;90,"Short",Table1[[#This Row],[Duration]]&lt;180,"Medium",Table1[[#This Row],[Duration]]&lt;=240,"Long",TRUE,"Seasons")</f>
        <v>Medium</v>
      </c>
      <c r="P2456" s="3" t="s">
        <v>17</v>
      </c>
    </row>
    <row r="2457" spans="1:16" ht="56">
      <c r="A2457" s="2" t="s">
        <v>10778</v>
      </c>
      <c r="B2457" s="2" t="s">
        <v>0</v>
      </c>
      <c r="C2457" s="3" t="s">
        <v>10779</v>
      </c>
      <c r="D2457" s="3" t="s">
        <v>961</v>
      </c>
      <c r="E2457" s="3" t="s">
        <v>10780</v>
      </c>
      <c r="F2457" s="3" t="s">
        <v>13</v>
      </c>
      <c r="G2457" s="7" t="s">
        <v>10774</v>
      </c>
      <c r="H2457" s="4">
        <v>2021</v>
      </c>
      <c r="I2457" s="2">
        <v>2009</v>
      </c>
      <c r="J2457" s="2">
        <f ca="1">YEAR(TODAY())-Table1[[#This Row],[Release_year]]</f>
        <v>17</v>
      </c>
      <c r="K2457" s="2" t="s">
        <v>29</v>
      </c>
      <c r="L2457" s="2" t="str">
        <f>_xlfn.XLOOKUP(Table1[[#This Row],[Rating]],Ratings!A$2:A$15,Ratings!B$2:B$15)</f>
        <v>Teen</v>
      </c>
      <c r="M2457" s="2" t="str">
        <f>_xlfn.XLOOKUP(Table1[[#This Row],[Rating Category]],Recommendation!A$2:A$6,Recommendation!B$2:B$6)</f>
        <v>Guidance</v>
      </c>
      <c r="N2457" s="2">
        <v>97</v>
      </c>
      <c r="O2457" s="2" t="str" cm="1">
        <f t="array" ref="O2457">_xlfn.IFS(Table1[[#This Row],[Duration]]&lt;90,"Short",Table1[[#This Row],[Duration]]&lt;180,"Medium",Table1[[#This Row],[Duration]]&lt;=240,"Long",TRUE,"Seasons")</f>
        <v>Medium</v>
      </c>
      <c r="P2457" s="3" t="s">
        <v>583</v>
      </c>
    </row>
    <row r="2458" spans="1:16" ht="70">
      <c r="A2458" s="2" t="s">
        <v>10781</v>
      </c>
      <c r="B2458" s="2" t="s">
        <v>0</v>
      </c>
      <c r="C2458" s="3" t="s">
        <v>10782</v>
      </c>
      <c r="D2458" s="3" t="s">
        <v>10783</v>
      </c>
      <c r="E2458" s="3" t="s">
        <v>10784</v>
      </c>
      <c r="F2458" s="3" t="s">
        <v>13</v>
      </c>
      <c r="G2458" s="7" t="s">
        <v>10774</v>
      </c>
      <c r="H2458" s="4">
        <v>2021</v>
      </c>
      <c r="I2458" s="2">
        <v>2014</v>
      </c>
      <c r="J2458" s="2">
        <f ca="1">YEAR(TODAY())-Table1[[#This Row],[Release_year]]</f>
        <v>12</v>
      </c>
      <c r="K2458" s="2" t="s">
        <v>29</v>
      </c>
      <c r="L2458" s="2" t="str">
        <f>_xlfn.XLOOKUP(Table1[[#This Row],[Rating]],Ratings!A$2:A$15,Ratings!B$2:B$15)</f>
        <v>Teen</v>
      </c>
      <c r="M2458" s="2" t="str">
        <f>_xlfn.XLOOKUP(Table1[[#This Row],[Rating Category]],Recommendation!A$2:A$6,Recommendation!B$2:B$6)</f>
        <v>Guidance</v>
      </c>
      <c r="N2458" s="2">
        <v>146</v>
      </c>
      <c r="O2458" s="2" t="str" cm="1">
        <f t="array" ref="O2458">_xlfn.IFS(Table1[[#This Row],[Duration]]&lt;90,"Short",Table1[[#This Row],[Duration]]&lt;180,"Medium",Table1[[#This Row],[Duration]]&lt;=240,"Long",TRUE,"Seasons")</f>
        <v>Medium</v>
      </c>
      <c r="P2458" s="3" t="s">
        <v>90</v>
      </c>
    </row>
    <row r="2459" spans="1:16" ht="56">
      <c r="A2459" s="2" t="s">
        <v>10785</v>
      </c>
      <c r="B2459" s="2" t="s">
        <v>0</v>
      </c>
      <c r="C2459" s="3" t="s">
        <v>10786</v>
      </c>
      <c r="D2459" s="3" t="s">
        <v>10787</v>
      </c>
      <c r="E2459" s="3" t="s">
        <v>10788</v>
      </c>
      <c r="F2459" s="3" t="s">
        <v>13</v>
      </c>
      <c r="G2459" s="7" t="s">
        <v>10774</v>
      </c>
      <c r="H2459" s="4">
        <v>2021</v>
      </c>
      <c r="I2459" s="2">
        <v>2016</v>
      </c>
      <c r="J2459" s="2">
        <f ca="1">YEAR(TODAY())-Table1[[#This Row],[Release_year]]</f>
        <v>10</v>
      </c>
      <c r="K2459" s="2" t="s">
        <v>29</v>
      </c>
      <c r="L2459" s="2" t="str">
        <f>_xlfn.XLOOKUP(Table1[[#This Row],[Rating]],Ratings!A$2:A$15,Ratings!B$2:B$15)</f>
        <v>Teen</v>
      </c>
      <c r="M2459" s="2" t="str">
        <f>_xlfn.XLOOKUP(Table1[[#This Row],[Rating Category]],Recommendation!A$2:A$6,Recommendation!B$2:B$6)</f>
        <v>Guidance</v>
      </c>
      <c r="N2459" s="2">
        <v>118</v>
      </c>
      <c r="O2459" s="2" t="str" cm="1">
        <f t="array" ref="O2459">_xlfn.IFS(Table1[[#This Row],[Duration]]&lt;90,"Short",Table1[[#This Row],[Duration]]&lt;180,"Medium",Table1[[#This Row],[Duration]]&lt;=240,"Long",TRUE,"Seasons")</f>
        <v>Medium</v>
      </c>
      <c r="P2459" s="3" t="s">
        <v>1861</v>
      </c>
    </row>
    <row r="2460" spans="1:16" ht="56">
      <c r="A2460" s="2" t="s">
        <v>10789</v>
      </c>
      <c r="B2460" s="2" t="s">
        <v>0</v>
      </c>
      <c r="C2460" s="3" t="s">
        <v>10790</v>
      </c>
      <c r="D2460" s="3" t="s">
        <v>9034</v>
      </c>
      <c r="E2460" s="3" t="s">
        <v>10791</v>
      </c>
      <c r="F2460" s="3" t="s">
        <v>13</v>
      </c>
      <c r="G2460" s="7" t="s">
        <v>10774</v>
      </c>
      <c r="H2460" s="4">
        <v>2021</v>
      </c>
      <c r="I2460" s="2">
        <v>2009</v>
      </c>
      <c r="J2460" s="2">
        <f ca="1">YEAR(TODAY())-Table1[[#This Row],[Release_year]]</f>
        <v>17</v>
      </c>
      <c r="K2460" s="2" t="s">
        <v>29</v>
      </c>
      <c r="L2460" s="2" t="str">
        <f>_xlfn.XLOOKUP(Table1[[#This Row],[Rating]],Ratings!A$2:A$15,Ratings!B$2:B$15)</f>
        <v>Teen</v>
      </c>
      <c r="M2460" s="2" t="str">
        <f>_xlfn.XLOOKUP(Table1[[#This Row],[Rating Category]],Recommendation!A$2:A$6,Recommendation!B$2:B$6)</f>
        <v>Guidance</v>
      </c>
      <c r="N2460" s="2">
        <v>128</v>
      </c>
      <c r="O2460" s="2" t="str" cm="1">
        <f t="array" ref="O2460">_xlfn.IFS(Table1[[#This Row],[Duration]]&lt;90,"Short",Table1[[#This Row],[Duration]]&lt;180,"Medium",Table1[[#This Row],[Duration]]&lt;=240,"Long",TRUE,"Seasons")</f>
        <v>Medium</v>
      </c>
      <c r="P2460" s="3" t="s">
        <v>43</v>
      </c>
    </row>
    <row r="2461" spans="1:16" ht="56">
      <c r="A2461" s="2" t="s">
        <v>10792</v>
      </c>
      <c r="B2461" s="2" t="s">
        <v>0</v>
      </c>
      <c r="C2461" s="3" t="s">
        <v>10793</v>
      </c>
      <c r="D2461" s="3" t="s">
        <v>3952</v>
      </c>
      <c r="E2461" s="3" t="s">
        <v>10794</v>
      </c>
      <c r="F2461" s="3" t="s">
        <v>13</v>
      </c>
      <c r="G2461" s="7" t="s">
        <v>10774</v>
      </c>
      <c r="H2461" s="4">
        <v>2021</v>
      </c>
      <c r="I2461" s="2">
        <v>2009</v>
      </c>
      <c r="J2461" s="2">
        <f ca="1">YEAR(TODAY())-Table1[[#This Row],[Release_year]]</f>
        <v>17</v>
      </c>
      <c r="K2461" s="2" t="s">
        <v>7</v>
      </c>
      <c r="L2461" s="2" t="str">
        <f>_xlfn.XLOOKUP(Table1[[#This Row],[Rating]],Ratings!A$2:A$15,Ratings!B$2:B$15)</f>
        <v>Adult</v>
      </c>
      <c r="M2461" s="2" t="str">
        <f>_xlfn.XLOOKUP(Table1[[#This Row],[Rating Category]],Recommendation!A$2:A$6,Recommendation!B$2:B$6)</f>
        <v>Restricted</v>
      </c>
      <c r="N2461" s="2">
        <v>137</v>
      </c>
      <c r="O2461" s="2" t="str" cm="1">
        <f t="array" ref="O2461">_xlfn.IFS(Table1[[#This Row],[Duration]]&lt;90,"Short",Table1[[#This Row],[Duration]]&lt;180,"Medium",Table1[[#This Row],[Duration]]&lt;=240,"Long",TRUE,"Seasons")</f>
        <v>Medium</v>
      </c>
      <c r="P2461" s="3" t="s">
        <v>218</v>
      </c>
    </row>
    <row r="2462" spans="1:16" ht="56">
      <c r="A2462" s="2" t="s">
        <v>10795</v>
      </c>
      <c r="B2462" s="2" t="s">
        <v>0</v>
      </c>
      <c r="C2462" s="3" t="s">
        <v>10796</v>
      </c>
      <c r="D2462" s="3" t="s">
        <v>10797</v>
      </c>
      <c r="E2462" s="3" t="s">
        <v>10798</v>
      </c>
      <c r="F2462" s="3" t="s">
        <v>13</v>
      </c>
      <c r="G2462" s="7" t="s">
        <v>10774</v>
      </c>
      <c r="H2462" s="4">
        <v>2021</v>
      </c>
      <c r="I2462" s="2">
        <v>2014</v>
      </c>
      <c r="J2462" s="2">
        <f ca="1">YEAR(TODAY())-Table1[[#This Row],[Release_year]]</f>
        <v>12</v>
      </c>
      <c r="K2462" s="2" t="s">
        <v>45</v>
      </c>
      <c r="L2462" s="2" t="str">
        <f>_xlfn.XLOOKUP(Table1[[#This Row],[Rating]],Ratings!A$2:A$15,Ratings!B$2:B$15)</f>
        <v>Family</v>
      </c>
      <c r="M2462" s="2" t="str">
        <f>_xlfn.XLOOKUP(Table1[[#This Row],[Rating Category]],Recommendation!A$2:A$6,Recommendation!B$2:B$6)</f>
        <v>Guidance</v>
      </c>
      <c r="N2462" s="2">
        <v>145</v>
      </c>
      <c r="O2462" s="2" t="str" cm="1">
        <f t="array" ref="O2462">_xlfn.IFS(Table1[[#This Row],[Duration]]&lt;90,"Short",Table1[[#This Row],[Duration]]&lt;180,"Medium",Table1[[#This Row],[Duration]]&lt;=240,"Long",TRUE,"Seasons")</f>
        <v>Medium</v>
      </c>
      <c r="P2462" s="3" t="s">
        <v>1468</v>
      </c>
    </row>
    <row r="2463" spans="1:16" ht="56">
      <c r="A2463" s="2" t="s">
        <v>10799</v>
      </c>
      <c r="B2463" s="2" t="s">
        <v>0</v>
      </c>
      <c r="C2463" s="3" t="s">
        <v>10800</v>
      </c>
      <c r="D2463" s="3" t="s">
        <v>6718</v>
      </c>
      <c r="E2463" s="3" t="s">
        <v>10801</v>
      </c>
      <c r="F2463" s="3" t="s">
        <v>13</v>
      </c>
      <c r="G2463" s="7" t="s">
        <v>10774</v>
      </c>
      <c r="H2463" s="4">
        <v>2021</v>
      </c>
      <c r="I2463" s="2">
        <v>2012</v>
      </c>
      <c r="J2463" s="2">
        <f ca="1">YEAR(TODAY())-Table1[[#This Row],[Release_year]]</f>
        <v>14</v>
      </c>
      <c r="K2463" s="2" t="s">
        <v>29</v>
      </c>
      <c r="L2463" s="2" t="str">
        <f>_xlfn.XLOOKUP(Table1[[#This Row],[Rating]],Ratings!A$2:A$15,Ratings!B$2:B$15)</f>
        <v>Teen</v>
      </c>
      <c r="M2463" s="2" t="str">
        <f>_xlfn.XLOOKUP(Table1[[#This Row],[Rating Category]],Recommendation!A$2:A$6,Recommendation!B$2:B$6)</f>
        <v>Guidance</v>
      </c>
      <c r="N2463" s="2">
        <v>106</v>
      </c>
      <c r="O2463" s="2" t="str" cm="1">
        <f t="array" ref="O2463">_xlfn.IFS(Table1[[#This Row],[Duration]]&lt;90,"Short",Table1[[#This Row],[Duration]]&lt;180,"Medium",Table1[[#This Row],[Duration]]&lt;=240,"Long",TRUE,"Seasons")</f>
        <v>Medium</v>
      </c>
      <c r="P2463" s="3" t="s">
        <v>63</v>
      </c>
    </row>
    <row r="2464" spans="1:16" ht="56">
      <c r="A2464" s="2" t="s">
        <v>10802</v>
      </c>
      <c r="B2464" s="2" t="s">
        <v>0</v>
      </c>
      <c r="C2464" s="3" t="s">
        <v>10803</v>
      </c>
      <c r="D2464" s="3" t="s">
        <v>10478</v>
      </c>
      <c r="E2464" s="3" t="s">
        <v>10804</v>
      </c>
      <c r="F2464" s="3" t="s">
        <v>13</v>
      </c>
      <c r="G2464" s="7" t="s">
        <v>10774</v>
      </c>
      <c r="H2464" s="4">
        <v>2021</v>
      </c>
      <c r="I2464" s="2">
        <v>2013</v>
      </c>
      <c r="J2464" s="2">
        <f ca="1">YEAR(TODAY())-Table1[[#This Row],[Release_year]]</f>
        <v>13</v>
      </c>
      <c r="K2464" s="2" t="s">
        <v>29</v>
      </c>
      <c r="L2464" s="2" t="str">
        <f>_xlfn.XLOOKUP(Table1[[#This Row],[Rating]],Ratings!A$2:A$15,Ratings!B$2:B$15)</f>
        <v>Teen</v>
      </c>
      <c r="M2464" s="2" t="str">
        <f>_xlfn.XLOOKUP(Table1[[#This Row],[Rating Category]],Recommendation!A$2:A$6,Recommendation!B$2:B$6)</f>
        <v>Guidance</v>
      </c>
      <c r="N2464" s="2">
        <v>137</v>
      </c>
      <c r="O2464" s="2" t="str" cm="1">
        <f t="array" ref="O2464">_xlfn.IFS(Table1[[#This Row],[Duration]]&lt;90,"Short",Table1[[#This Row],[Duration]]&lt;180,"Medium",Table1[[#This Row],[Duration]]&lt;=240,"Long",TRUE,"Seasons")</f>
        <v>Medium</v>
      </c>
      <c r="P2464" s="3" t="s">
        <v>575</v>
      </c>
    </row>
    <row r="2465" spans="1:16" ht="56">
      <c r="A2465" s="2" t="s">
        <v>10805</v>
      </c>
      <c r="B2465" s="2" t="s">
        <v>0</v>
      </c>
      <c r="C2465" s="3" t="s">
        <v>10806</v>
      </c>
      <c r="D2465" s="3" t="s">
        <v>10807</v>
      </c>
      <c r="E2465" s="3" t="s">
        <v>10808</v>
      </c>
      <c r="F2465" s="3" t="s">
        <v>13</v>
      </c>
      <c r="G2465" s="7" t="s">
        <v>10774</v>
      </c>
      <c r="H2465" s="4">
        <v>2021</v>
      </c>
      <c r="I2465" s="2">
        <v>2014</v>
      </c>
      <c r="J2465" s="2">
        <f ca="1">YEAR(TODAY())-Table1[[#This Row],[Release_year]]</f>
        <v>12</v>
      </c>
      <c r="K2465" s="2" t="s">
        <v>29</v>
      </c>
      <c r="L2465" s="2" t="str">
        <f>_xlfn.XLOOKUP(Table1[[#This Row],[Rating]],Ratings!A$2:A$15,Ratings!B$2:B$15)</f>
        <v>Teen</v>
      </c>
      <c r="M2465" s="2" t="str">
        <f>_xlfn.XLOOKUP(Table1[[#This Row],[Rating Category]],Recommendation!A$2:A$6,Recommendation!B$2:B$6)</f>
        <v>Guidance</v>
      </c>
      <c r="N2465" s="2">
        <v>129</v>
      </c>
      <c r="O2465" s="2" t="str" cm="1">
        <f t="array" ref="O2465">_xlfn.IFS(Table1[[#This Row],[Duration]]&lt;90,"Short",Table1[[#This Row],[Duration]]&lt;180,"Medium",Table1[[#This Row],[Duration]]&lt;=240,"Long",TRUE,"Seasons")</f>
        <v>Medium</v>
      </c>
      <c r="P2465" s="3" t="s">
        <v>66</v>
      </c>
    </row>
    <row r="2466" spans="1:16" ht="56">
      <c r="A2466" s="2" t="s">
        <v>10809</v>
      </c>
      <c r="B2466" s="2" t="s">
        <v>0</v>
      </c>
      <c r="C2466" s="3" t="s">
        <v>10810</v>
      </c>
      <c r="D2466" s="3" t="s">
        <v>10811</v>
      </c>
      <c r="E2466" s="3" t="s">
        <v>10812</v>
      </c>
      <c r="F2466" s="3" t="s">
        <v>13</v>
      </c>
      <c r="G2466" s="7" t="s">
        <v>10774</v>
      </c>
      <c r="H2466" s="4">
        <v>2021</v>
      </c>
      <c r="I2466" s="2">
        <v>2009</v>
      </c>
      <c r="J2466" s="2">
        <f ca="1">YEAR(TODAY())-Table1[[#This Row],[Release_year]]</f>
        <v>17</v>
      </c>
      <c r="K2466" s="2" t="s">
        <v>45</v>
      </c>
      <c r="L2466" s="2" t="str">
        <f>_xlfn.XLOOKUP(Table1[[#This Row],[Rating]],Ratings!A$2:A$15,Ratings!B$2:B$15)</f>
        <v>Family</v>
      </c>
      <c r="M2466" s="2" t="str">
        <f>_xlfn.XLOOKUP(Table1[[#This Row],[Rating Category]],Recommendation!A$2:A$6,Recommendation!B$2:B$6)</f>
        <v>Guidance</v>
      </c>
      <c r="N2466" s="2">
        <v>99</v>
      </c>
      <c r="O2466" s="2" t="str" cm="1">
        <f t="array" ref="O2466">_xlfn.IFS(Table1[[#This Row],[Duration]]&lt;90,"Short",Table1[[#This Row],[Duration]]&lt;180,"Medium",Table1[[#This Row],[Duration]]&lt;=240,"Long",TRUE,"Seasons")</f>
        <v>Medium</v>
      </c>
      <c r="P2466" s="3" t="s">
        <v>43</v>
      </c>
    </row>
    <row r="2467" spans="1:16" ht="70">
      <c r="A2467" s="2" t="s">
        <v>10813</v>
      </c>
      <c r="B2467" s="2" t="s">
        <v>0</v>
      </c>
      <c r="C2467" s="3" t="s">
        <v>10814</v>
      </c>
      <c r="D2467" s="3" t="s">
        <v>4058</v>
      </c>
      <c r="E2467" s="3" t="s">
        <v>10815</v>
      </c>
      <c r="F2467" s="3" t="s">
        <v>13</v>
      </c>
      <c r="G2467" s="7" t="s">
        <v>10774</v>
      </c>
      <c r="H2467" s="4">
        <v>2021</v>
      </c>
      <c r="I2467" s="2">
        <v>2017</v>
      </c>
      <c r="J2467" s="2">
        <f ca="1">YEAR(TODAY())-Table1[[#This Row],[Release_year]]</f>
        <v>9</v>
      </c>
      <c r="K2467" s="2" t="s">
        <v>29</v>
      </c>
      <c r="L2467" s="2" t="str">
        <f>_xlfn.XLOOKUP(Table1[[#This Row],[Rating]],Ratings!A$2:A$15,Ratings!B$2:B$15)</f>
        <v>Teen</v>
      </c>
      <c r="M2467" s="2" t="str">
        <f>_xlfn.XLOOKUP(Table1[[#This Row],[Rating Category]],Recommendation!A$2:A$6,Recommendation!B$2:B$6)</f>
        <v>Guidance</v>
      </c>
      <c r="N2467" s="2">
        <v>155</v>
      </c>
      <c r="O2467" s="2" t="str" cm="1">
        <f t="array" ref="O2467">_xlfn.IFS(Table1[[#This Row],[Duration]]&lt;90,"Short",Table1[[#This Row],[Duration]]&lt;180,"Medium",Table1[[#This Row],[Duration]]&lt;=240,"Long",TRUE,"Seasons")</f>
        <v>Medium</v>
      </c>
      <c r="P2467" s="3" t="s">
        <v>523</v>
      </c>
    </row>
    <row r="2468" spans="1:16" ht="42">
      <c r="A2468" s="2" t="s">
        <v>10816</v>
      </c>
      <c r="B2468" s="2" t="s">
        <v>0</v>
      </c>
      <c r="C2468" s="3" t="s">
        <v>10817</v>
      </c>
      <c r="D2468" s="3" t="s">
        <v>10818</v>
      </c>
      <c r="E2468" s="3" t="s">
        <v>10819</v>
      </c>
      <c r="F2468" s="3" t="s">
        <v>13</v>
      </c>
      <c r="G2468" s="7" t="s">
        <v>10774</v>
      </c>
      <c r="H2468" s="4">
        <v>2021</v>
      </c>
      <c r="I2468" s="2">
        <v>2014</v>
      </c>
      <c r="J2468" s="2">
        <f ca="1">YEAR(TODAY())-Table1[[#This Row],[Release_year]]</f>
        <v>12</v>
      </c>
      <c r="K2468" s="2" t="s">
        <v>29</v>
      </c>
      <c r="L2468" s="2" t="str">
        <f>_xlfn.XLOOKUP(Table1[[#This Row],[Rating]],Ratings!A$2:A$15,Ratings!B$2:B$15)</f>
        <v>Teen</v>
      </c>
      <c r="M2468" s="2" t="str">
        <f>_xlfn.XLOOKUP(Table1[[#This Row],[Rating Category]],Recommendation!A$2:A$6,Recommendation!B$2:B$6)</f>
        <v>Guidance</v>
      </c>
      <c r="N2468" s="2">
        <v>142</v>
      </c>
      <c r="O2468" s="2" t="str" cm="1">
        <f t="array" ref="O2468">_xlfn.IFS(Table1[[#This Row],[Duration]]&lt;90,"Short",Table1[[#This Row],[Duration]]&lt;180,"Medium",Table1[[#This Row],[Duration]]&lt;=240,"Long",TRUE,"Seasons")</f>
        <v>Medium</v>
      </c>
      <c r="P2468" s="3" t="s">
        <v>192</v>
      </c>
    </row>
    <row r="2469" spans="1:16" ht="70">
      <c r="A2469" s="2" t="s">
        <v>10820</v>
      </c>
      <c r="B2469" s="2" t="s">
        <v>0</v>
      </c>
      <c r="C2469" s="3" t="s">
        <v>10821</v>
      </c>
      <c r="D2469" s="3" t="s">
        <v>2297</v>
      </c>
      <c r="E2469" s="3" t="s">
        <v>10822</v>
      </c>
      <c r="F2469" s="3" t="s">
        <v>13</v>
      </c>
      <c r="G2469" s="7" t="s">
        <v>10774</v>
      </c>
      <c r="H2469" s="4">
        <v>2021</v>
      </c>
      <c r="I2469" s="2">
        <v>2008</v>
      </c>
      <c r="J2469" s="2">
        <f ca="1">YEAR(TODAY())-Table1[[#This Row],[Release_year]]</f>
        <v>18</v>
      </c>
      <c r="K2469" s="2" t="s">
        <v>29</v>
      </c>
      <c r="L2469" s="2" t="str">
        <f>_xlfn.XLOOKUP(Table1[[#This Row],[Rating]],Ratings!A$2:A$15,Ratings!B$2:B$15)</f>
        <v>Teen</v>
      </c>
      <c r="M2469" s="2" t="str">
        <f>_xlfn.XLOOKUP(Table1[[#This Row],[Rating Category]],Recommendation!A$2:A$6,Recommendation!B$2:B$6)</f>
        <v>Guidance</v>
      </c>
      <c r="N2469" s="2">
        <v>214</v>
      </c>
      <c r="O2469" s="2" t="str" cm="1">
        <f t="array" ref="O2469">_xlfn.IFS(Table1[[#This Row],[Duration]]&lt;90,"Short",Table1[[#This Row],[Duration]]&lt;180,"Medium",Table1[[#This Row],[Duration]]&lt;=240,"Long",TRUE,"Seasons")</f>
        <v>Long</v>
      </c>
      <c r="P2469" s="3" t="s">
        <v>90</v>
      </c>
    </row>
    <row r="2470" spans="1:16" ht="42">
      <c r="A2470" s="2" t="s">
        <v>10823</v>
      </c>
      <c r="B2470" s="2" t="s">
        <v>0</v>
      </c>
      <c r="C2470" s="3" t="s">
        <v>10824</v>
      </c>
      <c r="D2470" s="3" t="s">
        <v>10825</v>
      </c>
      <c r="E2470" s="3" t="s">
        <v>10826</v>
      </c>
      <c r="F2470" s="3" t="s">
        <v>13</v>
      </c>
      <c r="G2470" s="7" t="s">
        <v>10774</v>
      </c>
      <c r="H2470" s="4">
        <v>2021</v>
      </c>
      <c r="I2470" s="2">
        <v>2015</v>
      </c>
      <c r="J2470" s="2">
        <f ca="1">YEAR(TODAY())-Table1[[#This Row],[Release_year]]</f>
        <v>11</v>
      </c>
      <c r="K2470" s="2" t="s">
        <v>45</v>
      </c>
      <c r="L2470" s="2" t="str">
        <f>_xlfn.XLOOKUP(Table1[[#This Row],[Rating]],Ratings!A$2:A$15,Ratings!B$2:B$15)</f>
        <v>Family</v>
      </c>
      <c r="M2470" s="2" t="str">
        <f>_xlfn.XLOOKUP(Table1[[#This Row],[Rating Category]],Recommendation!A$2:A$6,Recommendation!B$2:B$6)</f>
        <v>Guidance</v>
      </c>
      <c r="N2470" s="2">
        <v>137</v>
      </c>
      <c r="O2470" s="2" t="str" cm="1">
        <f t="array" ref="O2470">_xlfn.IFS(Table1[[#This Row],[Duration]]&lt;90,"Short",Table1[[#This Row],[Duration]]&lt;180,"Medium",Table1[[#This Row],[Duration]]&lt;=240,"Long",TRUE,"Seasons")</f>
        <v>Medium</v>
      </c>
      <c r="P2470" s="3" t="s">
        <v>192</v>
      </c>
    </row>
    <row r="2471" spans="1:16" ht="56">
      <c r="A2471" s="2" t="s">
        <v>10827</v>
      </c>
      <c r="B2471" s="2" t="s">
        <v>0</v>
      </c>
      <c r="C2471" s="3" t="s">
        <v>10828</v>
      </c>
      <c r="D2471" s="3" t="s">
        <v>10829</v>
      </c>
      <c r="E2471" s="3" t="s">
        <v>10830</v>
      </c>
      <c r="F2471" s="3" t="s">
        <v>13</v>
      </c>
      <c r="G2471" s="7" t="s">
        <v>10774</v>
      </c>
      <c r="H2471" s="4">
        <v>2021</v>
      </c>
      <c r="I2471" s="2">
        <v>2009</v>
      </c>
      <c r="J2471" s="2">
        <f ca="1">YEAR(TODAY())-Table1[[#This Row],[Release_year]]</f>
        <v>17</v>
      </c>
      <c r="K2471" s="2" t="s">
        <v>29</v>
      </c>
      <c r="L2471" s="2" t="str">
        <f>_xlfn.XLOOKUP(Table1[[#This Row],[Rating]],Ratings!A$2:A$15,Ratings!B$2:B$15)</f>
        <v>Teen</v>
      </c>
      <c r="M2471" s="2" t="str">
        <f>_xlfn.XLOOKUP(Table1[[#This Row],[Rating Category]],Recommendation!A$2:A$6,Recommendation!B$2:B$6)</f>
        <v>Guidance</v>
      </c>
      <c r="N2471" s="2">
        <v>128</v>
      </c>
      <c r="O2471" s="2" t="str" cm="1">
        <f t="array" ref="O2471">_xlfn.IFS(Table1[[#This Row],[Duration]]&lt;90,"Short",Table1[[#This Row],[Duration]]&lt;180,"Medium",Table1[[#This Row],[Duration]]&lt;=240,"Long",TRUE,"Seasons")</f>
        <v>Medium</v>
      </c>
      <c r="P2471" s="3" t="s">
        <v>575</v>
      </c>
    </row>
    <row r="2472" spans="1:16" ht="56">
      <c r="A2472" s="2" t="s">
        <v>10831</v>
      </c>
      <c r="B2472" s="2" t="s">
        <v>0</v>
      </c>
      <c r="C2472" s="3" t="s">
        <v>10832</v>
      </c>
      <c r="D2472" s="3" t="s">
        <v>10818</v>
      </c>
      <c r="E2472" s="3" t="s">
        <v>10833</v>
      </c>
      <c r="F2472" s="3" t="s">
        <v>13</v>
      </c>
      <c r="G2472" s="7" t="s">
        <v>10774</v>
      </c>
      <c r="H2472" s="4">
        <v>2021</v>
      </c>
      <c r="I2472" s="2">
        <v>2018</v>
      </c>
      <c r="J2472" s="2">
        <f ca="1">YEAR(TODAY())-Table1[[#This Row],[Release_year]]</f>
        <v>8</v>
      </c>
      <c r="K2472" s="2" t="s">
        <v>29</v>
      </c>
      <c r="L2472" s="2" t="str">
        <f>_xlfn.XLOOKUP(Table1[[#This Row],[Rating]],Ratings!A$2:A$15,Ratings!B$2:B$15)</f>
        <v>Teen</v>
      </c>
      <c r="M2472" s="2" t="str">
        <f>_xlfn.XLOOKUP(Table1[[#This Row],[Rating Category]],Recommendation!A$2:A$6,Recommendation!B$2:B$6)</f>
        <v>Guidance</v>
      </c>
      <c r="N2472" s="2">
        <v>151</v>
      </c>
      <c r="O2472" s="2" t="str" cm="1">
        <f t="array" ref="O2472">_xlfn.IFS(Table1[[#This Row],[Duration]]&lt;90,"Short",Table1[[#This Row],[Duration]]&lt;180,"Medium",Table1[[#This Row],[Duration]]&lt;=240,"Long",TRUE,"Seasons")</f>
        <v>Medium</v>
      </c>
      <c r="P2472" s="3" t="s">
        <v>1861</v>
      </c>
    </row>
    <row r="2473" spans="1:16" ht="56">
      <c r="A2473" s="2" t="s">
        <v>10834</v>
      </c>
      <c r="B2473" s="2" t="s">
        <v>0</v>
      </c>
      <c r="C2473" s="3" t="s">
        <v>10835</v>
      </c>
      <c r="D2473" s="3" t="s">
        <v>10836</v>
      </c>
      <c r="E2473" s="3" t="s">
        <v>10837</v>
      </c>
      <c r="F2473" s="3" t="s">
        <v>13</v>
      </c>
      <c r="G2473" s="7" t="s">
        <v>10774</v>
      </c>
      <c r="H2473" s="4">
        <v>2021</v>
      </c>
      <c r="I2473" s="2">
        <v>2014</v>
      </c>
      <c r="J2473" s="2">
        <f ca="1">YEAR(TODAY())-Table1[[#This Row],[Release_year]]</f>
        <v>12</v>
      </c>
      <c r="K2473" s="2" t="s">
        <v>29</v>
      </c>
      <c r="L2473" s="2" t="str">
        <f>_xlfn.XLOOKUP(Table1[[#This Row],[Rating]],Ratings!A$2:A$15,Ratings!B$2:B$15)</f>
        <v>Teen</v>
      </c>
      <c r="M2473" s="2" t="str">
        <f>_xlfn.XLOOKUP(Table1[[#This Row],[Rating Category]],Recommendation!A$2:A$6,Recommendation!B$2:B$6)</f>
        <v>Guidance</v>
      </c>
      <c r="N2473" s="2">
        <v>121</v>
      </c>
      <c r="O2473" s="2" t="str" cm="1">
        <f t="array" ref="O2473">_xlfn.IFS(Table1[[#This Row],[Duration]]&lt;90,"Short",Table1[[#This Row],[Duration]]&lt;180,"Medium",Table1[[#This Row],[Duration]]&lt;=240,"Long",TRUE,"Seasons")</f>
        <v>Medium</v>
      </c>
      <c r="P2473" s="3" t="s">
        <v>63</v>
      </c>
    </row>
    <row r="2474" spans="1:16" ht="70">
      <c r="A2474" s="2" t="s">
        <v>10838</v>
      </c>
      <c r="B2474" s="2" t="s">
        <v>0</v>
      </c>
      <c r="C2474" s="3" t="s">
        <v>10839</v>
      </c>
      <c r="D2474" s="3" t="s">
        <v>10840</v>
      </c>
      <c r="E2474" s="3" t="s">
        <v>10841</v>
      </c>
      <c r="F2474" s="3" t="s">
        <v>13</v>
      </c>
      <c r="G2474" s="7" t="s">
        <v>10774</v>
      </c>
      <c r="H2474" s="4">
        <v>2021</v>
      </c>
      <c r="I2474" s="2">
        <v>2009</v>
      </c>
      <c r="J2474" s="2">
        <f ca="1">YEAR(TODAY())-Table1[[#This Row],[Release_year]]</f>
        <v>17</v>
      </c>
      <c r="K2474" s="2" t="s">
        <v>29</v>
      </c>
      <c r="L2474" s="2" t="str">
        <f>_xlfn.XLOOKUP(Table1[[#This Row],[Rating]],Ratings!A$2:A$15,Ratings!B$2:B$15)</f>
        <v>Teen</v>
      </c>
      <c r="M2474" s="2" t="str">
        <f>_xlfn.XLOOKUP(Table1[[#This Row],[Rating Category]],Recommendation!A$2:A$6,Recommendation!B$2:B$6)</f>
        <v>Guidance</v>
      </c>
      <c r="N2474" s="2">
        <v>101</v>
      </c>
      <c r="O2474" s="2" t="str" cm="1">
        <f t="array" ref="O2474">_xlfn.IFS(Table1[[#This Row],[Duration]]&lt;90,"Short",Table1[[#This Row],[Duration]]&lt;180,"Medium",Table1[[#This Row],[Duration]]&lt;=240,"Long",TRUE,"Seasons")</f>
        <v>Medium</v>
      </c>
      <c r="P2474" s="3" t="s">
        <v>90</v>
      </c>
    </row>
    <row r="2475" spans="1:16" ht="42">
      <c r="A2475" s="2" t="s">
        <v>10842</v>
      </c>
      <c r="B2475" s="2" t="s">
        <v>0</v>
      </c>
      <c r="C2475" s="3" t="s">
        <v>10843</v>
      </c>
      <c r="D2475" s="3" t="s">
        <v>10844</v>
      </c>
      <c r="E2475" s="3" t="s">
        <v>10845</v>
      </c>
      <c r="F2475" s="3" t="s">
        <v>13</v>
      </c>
      <c r="G2475" s="7" t="s">
        <v>10774</v>
      </c>
      <c r="H2475" s="4">
        <v>2021</v>
      </c>
      <c r="I2475" s="2">
        <v>2008</v>
      </c>
      <c r="J2475" s="2">
        <f ca="1">YEAR(TODAY())-Table1[[#This Row],[Release_year]]</f>
        <v>18</v>
      </c>
      <c r="K2475" s="2" t="s">
        <v>29</v>
      </c>
      <c r="L2475" s="2" t="str">
        <f>_xlfn.XLOOKUP(Table1[[#This Row],[Rating]],Ratings!A$2:A$15,Ratings!B$2:B$15)</f>
        <v>Teen</v>
      </c>
      <c r="M2475" s="2" t="str">
        <f>_xlfn.XLOOKUP(Table1[[#This Row],[Rating Category]],Recommendation!A$2:A$6,Recommendation!B$2:B$6)</f>
        <v>Guidance</v>
      </c>
      <c r="N2475" s="2">
        <v>145</v>
      </c>
      <c r="O2475" s="2" t="str" cm="1">
        <f t="array" ref="O2475">_xlfn.IFS(Table1[[#This Row],[Duration]]&lt;90,"Short",Table1[[#This Row],[Duration]]&lt;180,"Medium",Table1[[#This Row],[Duration]]&lt;=240,"Long",TRUE,"Seasons")</f>
        <v>Medium</v>
      </c>
      <c r="P2475" s="3" t="s">
        <v>192</v>
      </c>
    </row>
    <row r="2476" spans="1:16" ht="42">
      <c r="A2476" s="2" t="s">
        <v>10846</v>
      </c>
      <c r="B2476" s="2" t="s">
        <v>0</v>
      </c>
      <c r="C2476" s="3" t="s">
        <v>10847</v>
      </c>
      <c r="D2476" s="3" t="s">
        <v>6746</v>
      </c>
      <c r="E2476" s="3" t="s">
        <v>10848</v>
      </c>
      <c r="F2476" s="3" t="s">
        <v>13</v>
      </c>
      <c r="G2476" s="7" t="s">
        <v>10774</v>
      </c>
      <c r="H2476" s="4">
        <v>2021</v>
      </c>
      <c r="I2476" s="2">
        <v>2009</v>
      </c>
      <c r="J2476" s="2">
        <f ca="1">YEAR(TODAY())-Table1[[#This Row],[Release_year]]</f>
        <v>17</v>
      </c>
      <c r="K2476" s="2" t="s">
        <v>29</v>
      </c>
      <c r="L2476" s="2" t="str">
        <f>_xlfn.XLOOKUP(Table1[[#This Row],[Rating]],Ratings!A$2:A$15,Ratings!B$2:B$15)</f>
        <v>Teen</v>
      </c>
      <c r="M2476" s="2" t="str">
        <f>_xlfn.XLOOKUP(Table1[[#This Row],[Rating Category]],Recommendation!A$2:A$6,Recommendation!B$2:B$6)</f>
        <v>Guidance</v>
      </c>
      <c r="N2476" s="2">
        <v>147</v>
      </c>
      <c r="O2476" s="2" t="str" cm="1">
        <f t="array" ref="O2476">_xlfn.IFS(Table1[[#This Row],[Duration]]&lt;90,"Short",Table1[[#This Row],[Duration]]&lt;180,"Medium",Table1[[#This Row],[Duration]]&lt;=240,"Long",TRUE,"Seasons")</f>
        <v>Medium</v>
      </c>
      <c r="P2476" s="3" t="s">
        <v>206</v>
      </c>
    </row>
    <row r="2477" spans="1:16" ht="42">
      <c r="A2477" s="2" t="s">
        <v>10849</v>
      </c>
      <c r="B2477" s="2" t="s">
        <v>0</v>
      </c>
      <c r="C2477" s="3" t="s">
        <v>10850</v>
      </c>
      <c r="D2477" s="3" t="s">
        <v>4714</v>
      </c>
      <c r="E2477" s="3" t="s">
        <v>10851</v>
      </c>
      <c r="F2477" s="3" t="s">
        <v>13</v>
      </c>
      <c r="G2477" s="7" t="s">
        <v>10774</v>
      </c>
      <c r="H2477" s="4">
        <v>2021</v>
      </c>
      <c r="I2477" s="2">
        <v>2016</v>
      </c>
      <c r="J2477" s="2">
        <f ca="1">YEAR(TODAY())-Table1[[#This Row],[Release_year]]</f>
        <v>10</v>
      </c>
      <c r="K2477" s="2" t="s">
        <v>29</v>
      </c>
      <c r="L2477" s="2" t="str">
        <f>_xlfn.XLOOKUP(Table1[[#This Row],[Rating]],Ratings!A$2:A$15,Ratings!B$2:B$15)</f>
        <v>Teen</v>
      </c>
      <c r="M2477" s="2" t="str">
        <f>_xlfn.XLOOKUP(Table1[[#This Row],[Rating Category]],Recommendation!A$2:A$6,Recommendation!B$2:B$6)</f>
        <v>Guidance</v>
      </c>
      <c r="N2477" s="2">
        <v>90</v>
      </c>
      <c r="O2477" s="2" t="str" cm="1">
        <f t="array" ref="O2477">_xlfn.IFS(Table1[[#This Row],[Duration]]&lt;90,"Short",Table1[[#This Row],[Duration]]&lt;180,"Medium",Table1[[#This Row],[Duration]]&lt;=240,"Long",TRUE,"Seasons")</f>
        <v>Medium</v>
      </c>
      <c r="P2477" s="3" t="s">
        <v>43</v>
      </c>
    </row>
    <row r="2478" spans="1:16" ht="56">
      <c r="A2478" s="2" t="s">
        <v>10852</v>
      </c>
      <c r="B2478" s="2" t="s">
        <v>0</v>
      </c>
      <c r="C2478" s="3" t="s">
        <v>10853</v>
      </c>
      <c r="D2478" s="3" t="s">
        <v>10854</v>
      </c>
      <c r="E2478" s="3" t="s">
        <v>10855</v>
      </c>
      <c r="F2478" s="3" t="s">
        <v>13</v>
      </c>
      <c r="G2478" s="7" t="s">
        <v>10774</v>
      </c>
      <c r="H2478" s="4">
        <v>2021</v>
      </c>
      <c r="I2478" s="2">
        <v>2012</v>
      </c>
      <c r="J2478" s="2">
        <f ca="1">YEAR(TODAY())-Table1[[#This Row],[Release_year]]</f>
        <v>14</v>
      </c>
      <c r="K2478" s="2" t="s">
        <v>29</v>
      </c>
      <c r="L2478" s="2" t="str">
        <f>_xlfn.XLOOKUP(Table1[[#This Row],[Rating]],Ratings!A$2:A$15,Ratings!B$2:B$15)</f>
        <v>Teen</v>
      </c>
      <c r="M2478" s="2" t="str">
        <f>_xlfn.XLOOKUP(Table1[[#This Row],[Rating Category]],Recommendation!A$2:A$6,Recommendation!B$2:B$6)</f>
        <v>Guidance</v>
      </c>
      <c r="N2478" s="2">
        <v>129</v>
      </c>
      <c r="O2478" s="2" t="str" cm="1">
        <f t="array" ref="O2478">_xlfn.IFS(Table1[[#This Row],[Duration]]&lt;90,"Short",Table1[[#This Row],[Duration]]&lt;180,"Medium",Table1[[#This Row],[Duration]]&lt;=240,"Long",TRUE,"Seasons")</f>
        <v>Medium</v>
      </c>
      <c r="P2478" s="3" t="s">
        <v>63</v>
      </c>
    </row>
    <row r="2479" spans="1:16" ht="42">
      <c r="A2479" s="2" t="s">
        <v>10856</v>
      </c>
      <c r="B2479" s="2" t="s">
        <v>0</v>
      </c>
      <c r="C2479" s="3" t="s">
        <v>10857</v>
      </c>
      <c r="D2479" s="3" t="s">
        <v>10858</v>
      </c>
      <c r="E2479" s="3" t="s">
        <v>10859</v>
      </c>
      <c r="F2479" s="3" t="s">
        <v>13</v>
      </c>
      <c r="G2479" s="7" t="s">
        <v>10774</v>
      </c>
      <c r="H2479" s="4">
        <v>2021</v>
      </c>
      <c r="I2479" s="2">
        <v>2005</v>
      </c>
      <c r="J2479" s="2">
        <f ca="1">YEAR(TODAY())-Table1[[#This Row],[Release_year]]</f>
        <v>21</v>
      </c>
      <c r="K2479" s="2" t="s">
        <v>45</v>
      </c>
      <c r="L2479" s="2" t="str">
        <f>_xlfn.XLOOKUP(Table1[[#This Row],[Rating]],Ratings!A$2:A$15,Ratings!B$2:B$15)</f>
        <v>Family</v>
      </c>
      <c r="M2479" s="2" t="str">
        <f>_xlfn.XLOOKUP(Table1[[#This Row],[Rating Category]],Recommendation!A$2:A$6,Recommendation!B$2:B$6)</f>
        <v>Guidance</v>
      </c>
      <c r="N2479" s="2">
        <v>129</v>
      </c>
      <c r="O2479" s="2" t="str" cm="1">
        <f t="array" ref="O2479">_xlfn.IFS(Table1[[#This Row],[Duration]]&lt;90,"Short",Table1[[#This Row],[Duration]]&lt;180,"Medium",Table1[[#This Row],[Duration]]&lt;=240,"Long",TRUE,"Seasons")</f>
        <v>Medium</v>
      </c>
      <c r="P2479" s="3" t="s">
        <v>192</v>
      </c>
    </row>
    <row r="2480" spans="1:16" ht="42">
      <c r="A2480" s="2" t="s">
        <v>10860</v>
      </c>
      <c r="B2480" s="2" t="s">
        <v>0</v>
      </c>
      <c r="C2480" s="3" t="s">
        <v>10861</v>
      </c>
      <c r="D2480" s="3" t="s">
        <v>10232</v>
      </c>
      <c r="E2480" s="3" t="s">
        <v>10862</v>
      </c>
      <c r="F2480" s="3" t="s">
        <v>13</v>
      </c>
      <c r="G2480" s="7" t="s">
        <v>10774</v>
      </c>
      <c r="H2480" s="4">
        <v>2021</v>
      </c>
      <c r="I2480" s="2">
        <v>2017</v>
      </c>
      <c r="J2480" s="2">
        <f ca="1">YEAR(TODAY())-Table1[[#This Row],[Release_year]]</f>
        <v>9</v>
      </c>
      <c r="K2480" s="2" t="s">
        <v>29</v>
      </c>
      <c r="L2480" s="2" t="str">
        <f>_xlfn.XLOOKUP(Table1[[#This Row],[Rating]],Ratings!A$2:A$15,Ratings!B$2:B$15)</f>
        <v>Teen</v>
      </c>
      <c r="M2480" s="2" t="str">
        <f>_xlfn.XLOOKUP(Table1[[#This Row],[Rating Category]],Recommendation!A$2:A$6,Recommendation!B$2:B$6)</f>
        <v>Guidance</v>
      </c>
      <c r="N2480" s="2">
        <v>136</v>
      </c>
      <c r="O2480" s="2" t="str" cm="1">
        <f t="array" ref="O2480">_xlfn.IFS(Table1[[#This Row],[Duration]]&lt;90,"Short",Table1[[#This Row],[Duration]]&lt;180,"Medium",Table1[[#This Row],[Duration]]&lt;=240,"Long",TRUE,"Seasons")</f>
        <v>Medium</v>
      </c>
      <c r="P2480" s="3" t="s">
        <v>192</v>
      </c>
    </row>
    <row r="2481" spans="1:16" ht="42">
      <c r="A2481" s="2" t="s">
        <v>10863</v>
      </c>
      <c r="B2481" s="2" t="s">
        <v>0</v>
      </c>
      <c r="C2481" s="3" t="s">
        <v>10864</v>
      </c>
      <c r="D2481" s="3" t="s">
        <v>10478</v>
      </c>
      <c r="E2481" s="3" t="s">
        <v>10865</v>
      </c>
      <c r="F2481" s="3" t="s">
        <v>13</v>
      </c>
      <c r="G2481" s="7" t="s">
        <v>10774</v>
      </c>
      <c r="H2481" s="4">
        <v>2021</v>
      </c>
      <c r="I2481" s="2">
        <v>2016</v>
      </c>
      <c r="J2481" s="2">
        <f ca="1">YEAR(TODAY())-Table1[[#This Row],[Release_year]]</f>
        <v>10</v>
      </c>
      <c r="K2481" s="2" t="s">
        <v>45</v>
      </c>
      <c r="L2481" s="2" t="str">
        <f>_xlfn.XLOOKUP(Table1[[#This Row],[Rating]],Ratings!A$2:A$15,Ratings!B$2:B$15)</f>
        <v>Family</v>
      </c>
      <c r="M2481" s="2" t="str">
        <f>_xlfn.XLOOKUP(Table1[[#This Row],[Rating Category]],Recommendation!A$2:A$6,Recommendation!B$2:B$6)</f>
        <v>Guidance</v>
      </c>
      <c r="N2481" s="2">
        <v>117</v>
      </c>
      <c r="O2481" s="2" t="str" cm="1">
        <f t="array" ref="O2481">_xlfn.IFS(Table1[[#This Row],[Duration]]&lt;90,"Short",Table1[[#This Row],[Duration]]&lt;180,"Medium",Table1[[#This Row],[Duration]]&lt;=240,"Long",TRUE,"Seasons")</f>
        <v>Medium</v>
      </c>
      <c r="P2481" s="3" t="s">
        <v>56</v>
      </c>
    </row>
    <row r="2482" spans="1:16" ht="56">
      <c r="A2482" s="2" t="s">
        <v>10866</v>
      </c>
      <c r="B2482" s="2" t="s">
        <v>0</v>
      </c>
      <c r="C2482" s="3" t="s">
        <v>10867</v>
      </c>
      <c r="D2482" s="3" t="s">
        <v>6313</v>
      </c>
      <c r="E2482" s="3" t="s">
        <v>10868</v>
      </c>
      <c r="F2482" s="3" t="s">
        <v>13</v>
      </c>
      <c r="G2482" s="7" t="s">
        <v>10774</v>
      </c>
      <c r="H2482" s="4">
        <v>2021</v>
      </c>
      <c r="I2482" s="2">
        <v>2012</v>
      </c>
      <c r="J2482" s="2">
        <f ca="1">YEAR(TODAY())-Table1[[#This Row],[Release_year]]</f>
        <v>14</v>
      </c>
      <c r="K2482" s="2" t="s">
        <v>29</v>
      </c>
      <c r="L2482" s="2" t="str">
        <f>_xlfn.XLOOKUP(Table1[[#This Row],[Rating]],Ratings!A$2:A$15,Ratings!B$2:B$15)</f>
        <v>Teen</v>
      </c>
      <c r="M2482" s="2" t="str">
        <f>_xlfn.XLOOKUP(Table1[[#This Row],[Rating Category]],Recommendation!A$2:A$6,Recommendation!B$2:B$6)</f>
        <v>Guidance</v>
      </c>
      <c r="N2482" s="2">
        <v>150</v>
      </c>
      <c r="O2482" s="2" t="str" cm="1">
        <f t="array" ref="O2482">_xlfn.IFS(Table1[[#This Row],[Duration]]&lt;90,"Short",Table1[[#This Row],[Duration]]&lt;180,"Medium",Table1[[#This Row],[Duration]]&lt;=240,"Long",TRUE,"Seasons")</f>
        <v>Medium</v>
      </c>
      <c r="P2482" s="3" t="s">
        <v>384</v>
      </c>
    </row>
    <row r="2483" spans="1:16" ht="56">
      <c r="A2483" s="2" t="s">
        <v>10869</v>
      </c>
      <c r="B2483" s="2" t="s">
        <v>0</v>
      </c>
      <c r="C2483" s="3" t="s">
        <v>10870</v>
      </c>
      <c r="D2483" s="3" t="s">
        <v>10871</v>
      </c>
      <c r="E2483" s="3" t="s">
        <v>10872</v>
      </c>
      <c r="F2483" s="3" t="s">
        <v>13</v>
      </c>
      <c r="G2483" s="7" t="s">
        <v>10774</v>
      </c>
      <c r="H2483" s="4">
        <v>2021</v>
      </c>
      <c r="I2483" s="2">
        <v>2011</v>
      </c>
      <c r="J2483" s="2">
        <f ca="1">YEAR(TODAY())-Table1[[#This Row],[Release_year]]</f>
        <v>15</v>
      </c>
      <c r="K2483" s="2" t="s">
        <v>29</v>
      </c>
      <c r="L2483" s="2" t="str">
        <f>_xlfn.XLOOKUP(Table1[[#This Row],[Rating]],Ratings!A$2:A$15,Ratings!B$2:B$15)</f>
        <v>Teen</v>
      </c>
      <c r="M2483" s="2" t="str">
        <f>_xlfn.XLOOKUP(Table1[[#This Row],[Rating Category]],Recommendation!A$2:A$6,Recommendation!B$2:B$6)</f>
        <v>Guidance</v>
      </c>
      <c r="N2483" s="2">
        <v>134</v>
      </c>
      <c r="O2483" s="2" t="str" cm="1">
        <f t="array" ref="O2483">_xlfn.IFS(Table1[[#This Row],[Duration]]&lt;90,"Short",Table1[[#This Row],[Duration]]&lt;180,"Medium",Table1[[#This Row],[Duration]]&lt;=240,"Long",TRUE,"Seasons")</f>
        <v>Medium</v>
      </c>
      <c r="P2483" s="3" t="s">
        <v>384</v>
      </c>
    </row>
    <row r="2484" spans="1:16" ht="56">
      <c r="A2484" s="2" t="s">
        <v>10873</v>
      </c>
      <c r="B2484" s="2" t="s">
        <v>0</v>
      </c>
      <c r="C2484" s="3" t="s">
        <v>10874</v>
      </c>
      <c r="D2484" s="3" t="s">
        <v>10875</v>
      </c>
      <c r="E2484" s="3" t="s">
        <v>10876</v>
      </c>
      <c r="F2484" s="3" t="s">
        <v>13</v>
      </c>
      <c r="G2484" s="7" t="s">
        <v>10774</v>
      </c>
      <c r="H2484" s="4">
        <v>2021</v>
      </c>
      <c r="I2484" s="2">
        <v>2011</v>
      </c>
      <c r="J2484" s="2">
        <f ca="1">YEAR(TODAY())-Table1[[#This Row],[Release_year]]</f>
        <v>15</v>
      </c>
      <c r="K2484" s="2" t="s">
        <v>29</v>
      </c>
      <c r="L2484" s="2" t="str">
        <f>_xlfn.XLOOKUP(Table1[[#This Row],[Rating]],Ratings!A$2:A$15,Ratings!B$2:B$15)</f>
        <v>Teen</v>
      </c>
      <c r="M2484" s="2" t="str">
        <f>_xlfn.XLOOKUP(Table1[[#This Row],[Rating Category]],Recommendation!A$2:A$6,Recommendation!B$2:B$6)</f>
        <v>Guidance</v>
      </c>
      <c r="N2484" s="2">
        <v>100</v>
      </c>
      <c r="O2484" s="2" t="str" cm="1">
        <f t="array" ref="O2484">_xlfn.IFS(Table1[[#This Row],[Duration]]&lt;90,"Short",Table1[[#This Row],[Duration]]&lt;180,"Medium",Table1[[#This Row],[Duration]]&lt;=240,"Long",TRUE,"Seasons")</f>
        <v>Medium</v>
      </c>
      <c r="P2484" s="3" t="s">
        <v>561</v>
      </c>
    </row>
    <row r="2485" spans="1:16" ht="28">
      <c r="A2485" s="2" t="s">
        <v>10877</v>
      </c>
      <c r="B2485" s="2" t="s">
        <v>0</v>
      </c>
      <c r="C2485" s="3" t="s">
        <v>10878</v>
      </c>
      <c r="D2485" s="3" t="s">
        <v>10879</v>
      </c>
      <c r="E2485" s="3" t="s">
        <v>10880</v>
      </c>
      <c r="F2485" s="3" t="s">
        <v>1</v>
      </c>
      <c r="G2485" s="7" t="s">
        <v>10774</v>
      </c>
      <c r="H2485" s="4">
        <v>2021</v>
      </c>
      <c r="I2485" s="2">
        <v>2018</v>
      </c>
      <c r="J2485" s="2">
        <f ca="1">YEAR(TODAY())-Table1[[#This Row],[Release_year]]</f>
        <v>8</v>
      </c>
      <c r="K2485" s="2" t="s">
        <v>58</v>
      </c>
      <c r="L2485" s="2" t="str">
        <f>_xlfn.XLOOKUP(Table1[[#This Row],[Rating]],Ratings!A$2:A$15,Ratings!B$2:B$15)</f>
        <v>Kids</v>
      </c>
      <c r="M2485" s="2" t="str">
        <f>_xlfn.XLOOKUP(Table1[[#This Row],[Rating Category]],Recommendation!A$2:A$6,Recommendation!B$2:B$6)</f>
        <v>Safe</v>
      </c>
      <c r="N2485" s="2">
        <v>44</v>
      </c>
      <c r="O2485" s="2" t="str" cm="1">
        <f t="array" ref="O2485">_xlfn.IFS(Table1[[#This Row],[Duration]]&lt;90,"Short",Table1[[#This Row],[Duration]]&lt;180,"Medium",Table1[[#This Row],[Duration]]&lt;=240,"Long",TRUE,"Seasons")</f>
        <v>Short</v>
      </c>
      <c r="P2485" s="3" t="s">
        <v>17</v>
      </c>
    </row>
    <row r="2486" spans="1:16" ht="28">
      <c r="A2486" s="2" t="s">
        <v>10881</v>
      </c>
      <c r="B2486" s="2" t="s">
        <v>0</v>
      </c>
      <c r="C2486" s="3" t="s">
        <v>10882</v>
      </c>
      <c r="D2486" s="3" t="s">
        <v>10879</v>
      </c>
      <c r="E2486" s="3" t="s">
        <v>10883</v>
      </c>
      <c r="F2486" s="3" t="s">
        <v>287</v>
      </c>
      <c r="G2486" s="7" t="s">
        <v>10774</v>
      </c>
      <c r="H2486" s="4">
        <v>2021</v>
      </c>
      <c r="I2486" s="2">
        <v>2018</v>
      </c>
      <c r="J2486" s="2">
        <f ca="1">YEAR(TODAY())-Table1[[#This Row],[Release_year]]</f>
        <v>8</v>
      </c>
      <c r="K2486" s="2" t="s">
        <v>58</v>
      </c>
      <c r="L2486" s="2" t="str">
        <f>_xlfn.XLOOKUP(Table1[[#This Row],[Rating]],Ratings!A$2:A$15,Ratings!B$2:B$15)</f>
        <v>Kids</v>
      </c>
      <c r="M2486" s="2" t="str">
        <f>_xlfn.XLOOKUP(Table1[[#This Row],[Rating Category]],Recommendation!A$2:A$6,Recommendation!B$2:B$6)</f>
        <v>Safe</v>
      </c>
      <c r="N2486" s="2">
        <v>44</v>
      </c>
      <c r="O2486" s="2" t="str" cm="1">
        <f t="array" ref="O2486">_xlfn.IFS(Table1[[#This Row],[Duration]]&lt;90,"Short",Table1[[#This Row],[Duration]]&lt;180,"Medium",Table1[[#This Row],[Duration]]&lt;=240,"Long",TRUE,"Seasons")</f>
        <v>Short</v>
      </c>
      <c r="P2486" s="3" t="s">
        <v>17</v>
      </c>
    </row>
    <row r="2487" spans="1:16" ht="56">
      <c r="A2487" s="2" t="s">
        <v>10884</v>
      </c>
      <c r="B2487" s="2" t="s">
        <v>0</v>
      </c>
      <c r="C2487" s="3" t="s">
        <v>10885</v>
      </c>
      <c r="D2487" s="3" t="s">
        <v>10886</v>
      </c>
      <c r="E2487" s="3" t="s">
        <v>10887</v>
      </c>
      <c r="F2487" s="3" t="s">
        <v>1</v>
      </c>
      <c r="G2487" s="7" t="s">
        <v>10774</v>
      </c>
      <c r="H2487" s="4">
        <v>2021</v>
      </c>
      <c r="I2487" s="2">
        <v>2009</v>
      </c>
      <c r="J2487" s="2">
        <f ca="1">YEAR(TODAY())-Table1[[#This Row],[Release_year]]</f>
        <v>17</v>
      </c>
      <c r="K2487" s="2" t="s">
        <v>7</v>
      </c>
      <c r="L2487" s="2" t="str">
        <f>_xlfn.XLOOKUP(Table1[[#This Row],[Rating]],Ratings!A$2:A$15,Ratings!B$2:B$15)</f>
        <v>Adult</v>
      </c>
      <c r="M2487" s="2" t="str">
        <f>_xlfn.XLOOKUP(Table1[[#This Row],[Rating Category]],Recommendation!A$2:A$6,Recommendation!B$2:B$6)</f>
        <v>Restricted</v>
      </c>
      <c r="N2487" s="2">
        <v>111</v>
      </c>
      <c r="O2487" s="2" t="str" cm="1">
        <f t="array" ref="O2487">_xlfn.IFS(Table1[[#This Row],[Duration]]&lt;90,"Short",Table1[[#This Row],[Duration]]&lt;180,"Medium",Table1[[#This Row],[Duration]]&lt;=240,"Long",TRUE,"Seasons")</f>
        <v>Medium</v>
      </c>
      <c r="P2487" s="3" t="s">
        <v>269</v>
      </c>
    </row>
    <row r="2488" spans="1:16" ht="70">
      <c r="A2488" s="2" t="s">
        <v>10888</v>
      </c>
      <c r="B2488" s="2" t="s">
        <v>0</v>
      </c>
      <c r="C2488" s="3" t="s">
        <v>10889</v>
      </c>
      <c r="D2488" s="3" t="s">
        <v>10649</v>
      </c>
      <c r="E2488" s="3" t="s">
        <v>10890</v>
      </c>
      <c r="F2488" s="3" t="s">
        <v>13</v>
      </c>
      <c r="G2488" s="7" t="s">
        <v>10774</v>
      </c>
      <c r="H2488" s="4">
        <v>2021</v>
      </c>
      <c r="I2488" s="2">
        <v>2014</v>
      </c>
      <c r="J2488" s="2">
        <f ca="1">YEAR(TODAY())-Table1[[#This Row],[Release_year]]</f>
        <v>12</v>
      </c>
      <c r="K2488" s="2" t="s">
        <v>29</v>
      </c>
      <c r="L2488" s="2" t="str">
        <f>_xlfn.XLOOKUP(Table1[[#This Row],[Rating]],Ratings!A$2:A$15,Ratings!B$2:B$15)</f>
        <v>Teen</v>
      </c>
      <c r="M2488" s="2" t="str">
        <f>_xlfn.XLOOKUP(Table1[[#This Row],[Rating Category]],Recommendation!A$2:A$6,Recommendation!B$2:B$6)</f>
        <v>Guidance</v>
      </c>
      <c r="N2488" s="2">
        <v>147</v>
      </c>
      <c r="O2488" s="2" t="str" cm="1">
        <f t="array" ref="O2488">_xlfn.IFS(Table1[[#This Row],[Duration]]&lt;90,"Short",Table1[[#This Row],[Duration]]&lt;180,"Medium",Table1[[#This Row],[Duration]]&lt;=240,"Long",TRUE,"Seasons")</f>
        <v>Medium</v>
      </c>
      <c r="P2488" s="3" t="s">
        <v>90</v>
      </c>
    </row>
    <row r="2489" spans="1:16" ht="56">
      <c r="A2489" s="2" t="s">
        <v>10891</v>
      </c>
      <c r="B2489" s="2" t="s">
        <v>0</v>
      </c>
      <c r="C2489" s="3" t="s">
        <v>10892</v>
      </c>
      <c r="D2489" s="3" t="s">
        <v>10893</v>
      </c>
      <c r="E2489" s="3" t="s">
        <v>10894</v>
      </c>
      <c r="F2489" s="3" t="s">
        <v>13</v>
      </c>
      <c r="G2489" s="7" t="s">
        <v>10774</v>
      </c>
      <c r="H2489" s="4">
        <v>2021</v>
      </c>
      <c r="I2489" s="2">
        <v>2013</v>
      </c>
      <c r="J2489" s="2">
        <f ca="1">YEAR(TODAY())-Table1[[#This Row],[Release_year]]</f>
        <v>13</v>
      </c>
      <c r="K2489" s="2" t="s">
        <v>29</v>
      </c>
      <c r="L2489" s="2" t="str">
        <f>_xlfn.XLOOKUP(Table1[[#This Row],[Rating]],Ratings!A$2:A$15,Ratings!B$2:B$15)</f>
        <v>Teen</v>
      </c>
      <c r="M2489" s="2" t="str">
        <f>_xlfn.XLOOKUP(Table1[[#This Row],[Rating Category]],Recommendation!A$2:A$6,Recommendation!B$2:B$6)</f>
        <v>Guidance</v>
      </c>
      <c r="N2489" s="2">
        <v>115</v>
      </c>
      <c r="O2489" s="2" t="str" cm="1">
        <f t="array" ref="O2489">_xlfn.IFS(Table1[[#This Row],[Duration]]&lt;90,"Short",Table1[[#This Row],[Duration]]&lt;180,"Medium",Table1[[#This Row],[Duration]]&lt;=240,"Long",TRUE,"Seasons")</f>
        <v>Medium</v>
      </c>
      <c r="P2489" s="3" t="s">
        <v>218</v>
      </c>
    </row>
    <row r="2490" spans="1:16" ht="56">
      <c r="A2490" s="2" t="s">
        <v>10895</v>
      </c>
      <c r="B2490" s="2" t="s">
        <v>0</v>
      </c>
      <c r="C2490" s="3" t="s">
        <v>10896</v>
      </c>
      <c r="D2490" s="3" t="s">
        <v>7817</v>
      </c>
      <c r="E2490" s="3" t="s">
        <v>10897</v>
      </c>
      <c r="F2490" s="3" t="s">
        <v>13</v>
      </c>
      <c r="G2490" s="7" t="s">
        <v>10774</v>
      </c>
      <c r="H2490" s="4">
        <v>2021</v>
      </c>
      <c r="I2490" s="2">
        <v>2013</v>
      </c>
      <c r="J2490" s="2">
        <f ca="1">YEAR(TODAY())-Table1[[#This Row],[Release_year]]</f>
        <v>13</v>
      </c>
      <c r="K2490" s="2" t="s">
        <v>45</v>
      </c>
      <c r="L2490" s="2" t="str">
        <f>_xlfn.XLOOKUP(Table1[[#This Row],[Rating]],Ratings!A$2:A$15,Ratings!B$2:B$15)</f>
        <v>Family</v>
      </c>
      <c r="M2490" s="2" t="str">
        <f>_xlfn.XLOOKUP(Table1[[#This Row],[Rating Category]],Recommendation!A$2:A$6,Recommendation!B$2:B$6)</f>
        <v>Guidance</v>
      </c>
      <c r="N2490" s="2">
        <v>121</v>
      </c>
      <c r="O2490" s="2" t="str" cm="1">
        <f t="array" ref="O2490">_xlfn.IFS(Table1[[#This Row],[Duration]]&lt;90,"Short",Table1[[#This Row],[Duration]]&lt;180,"Medium",Table1[[#This Row],[Duration]]&lt;=240,"Long",TRUE,"Seasons")</f>
        <v>Medium</v>
      </c>
      <c r="P2490" s="3" t="s">
        <v>66</v>
      </c>
    </row>
    <row r="2491" spans="1:16" ht="70">
      <c r="A2491" s="2" t="s">
        <v>10898</v>
      </c>
      <c r="B2491" s="2" t="s">
        <v>0</v>
      </c>
      <c r="C2491" s="3" t="s">
        <v>10899</v>
      </c>
      <c r="D2491" s="3" t="s">
        <v>10900</v>
      </c>
      <c r="E2491" s="3" t="s">
        <v>10901</v>
      </c>
      <c r="F2491" s="3" t="s">
        <v>13</v>
      </c>
      <c r="G2491" s="7" t="s">
        <v>10774</v>
      </c>
      <c r="H2491" s="4">
        <v>2021</v>
      </c>
      <c r="I2491" s="2">
        <v>2016</v>
      </c>
      <c r="J2491" s="2">
        <f ca="1">YEAR(TODAY())-Table1[[#This Row],[Release_year]]</f>
        <v>10</v>
      </c>
      <c r="K2491" s="2" t="s">
        <v>29</v>
      </c>
      <c r="L2491" s="2" t="str">
        <f>_xlfn.XLOOKUP(Table1[[#This Row],[Rating]],Ratings!A$2:A$15,Ratings!B$2:B$15)</f>
        <v>Teen</v>
      </c>
      <c r="M2491" s="2" t="str">
        <f>_xlfn.XLOOKUP(Table1[[#This Row],[Rating Category]],Recommendation!A$2:A$6,Recommendation!B$2:B$6)</f>
        <v>Guidance</v>
      </c>
      <c r="N2491" s="2">
        <v>103</v>
      </c>
      <c r="O2491" s="2" t="str" cm="1">
        <f t="array" ref="O2491">_xlfn.IFS(Table1[[#This Row],[Duration]]&lt;90,"Short",Table1[[#This Row],[Duration]]&lt;180,"Medium",Table1[[#This Row],[Duration]]&lt;=240,"Long",TRUE,"Seasons")</f>
        <v>Medium</v>
      </c>
      <c r="P2491" s="3" t="s">
        <v>90</v>
      </c>
    </row>
    <row r="2492" spans="1:16" ht="28">
      <c r="A2492" s="2" t="s">
        <v>10902</v>
      </c>
      <c r="B2492" s="2" t="s">
        <v>0</v>
      </c>
      <c r="C2492" s="3" t="s">
        <v>10903</v>
      </c>
      <c r="D2492" s="3" t="s">
        <v>10904</v>
      </c>
      <c r="E2492" s="3" t="s">
        <v>10905</v>
      </c>
      <c r="F2492" s="3" t="s">
        <v>3216</v>
      </c>
      <c r="G2492" s="7" t="s">
        <v>10774</v>
      </c>
      <c r="H2492" s="4">
        <v>2021</v>
      </c>
      <c r="I2492" s="2">
        <v>2016</v>
      </c>
      <c r="J2492" s="2">
        <f ca="1">YEAR(TODAY())-Table1[[#This Row],[Release_year]]</f>
        <v>10</v>
      </c>
      <c r="K2492" s="2" t="s">
        <v>29</v>
      </c>
      <c r="L2492" s="2" t="str">
        <f>_xlfn.XLOOKUP(Table1[[#This Row],[Rating]],Ratings!A$2:A$15,Ratings!B$2:B$15)</f>
        <v>Teen</v>
      </c>
      <c r="M2492" s="2" t="str">
        <f>_xlfn.XLOOKUP(Table1[[#This Row],[Rating Category]],Recommendation!A$2:A$6,Recommendation!B$2:B$6)</f>
        <v>Guidance</v>
      </c>
      <c r="N2492" s="2">
        <v>73</v>
      </c>
      <c r="O2492" s="2" t="str" cm="1">
        <f t="array" ref="O2492">_xlfn.IFS(Table1[[#This Row],[Duration]]&lt;90,"Short",Table1[[#This Row],[Duration]]&lt;180,"Medium",Table1[[#This Row],[Duration]]&lt;=240,"Long",TRUE,"Seasons")</f>
        <v>Short</v>
      </c>
      <c r="P2492" s="3" t="s">
        <v>269</v>
      </c>
    </row>
    <row r="2493" spans="1:16" ht="56">
      <c r="A2493" s="2" t="s">
        <v>10906</v>
      </c>
      <c r="B2493" s="2" t="s">
        <v>0</v>
      </c>
      <c r="C2493" s="3" t="s">
        <v>10907</v>
      </c>
      <c r="D2493" s="3" t="s">
        <v>10908</v>
      </c>
      <c r="E2493" s="3" t="s">
        <v>10909</v>
      </c>
      <c r="F2493" s="3" t="s">
        <v>13</v>
      </c>
      <c r="G2493" s="7" t="s">
        <v>10774</v>
      </c>
      <c r="H2493" s="4">
        <v>2021</v>
      </c>
      <c r="I2493" s="2">
        <v>2015</v>
      </c>
      <c r="J2493" s="2">
        <f ca="1">YEAR(TODAY())-Table1[[#This Row],[Release_year]]</f>
        <v>11</v>
      </c>
      <c r="K2493" s="2" t="s">
        <v>29</v>
      </c>
      <c r="L2493" s="2" t="str">
        <f>_xlfn.XLOOKUP(Table1[[#This Row],[Rating]],Ratings!A$2:A$15,Ratings!B$2:B$15)</f>
        <v>Teen</v>
      </c>
      <c r="M2493" s="2" t="str">
        <f>_xlfn.XLOOKUP(Table1[[#This Row],[Rating Category]],Recommendation!A$2:A$6,Recommendation!B$2:B$6)</f>
        <v>Guidance</v>
      </c>
      <c r="N2493" s="2">
        <v>129</v>
      </c>
      <c r="O2493" s="2" t="str" cm="1">
        <f t="array" ref="O2493">_xlfn.IFS(Table1[[#This Row],[Duration]]&lt;90,"Short",Table1[[#This Row],[Duration]]&lt;180,"Medium",Table1[[#This Row],[Duration]]&lt;=240,"Long",TRUE,"Seasons")</f>
        <v>Medium</v>
      </c>
      <c r="P2493" s="3" t="s">
        <v>384</v>
      </c>
    </row>
    <row r="2494" spans="1:16" ht="42">
      <c r="A2494" s="2" t="s">
        <v>10910</v>
      </c>
      <c r="B2494" s="2" t="s">
        <v>0</v>
      </c>
      <c r="C2494" s="3" t="s">
        <v>10911</v>
      </c>
      <c r="D2494" s="3" t="s">
        <v>10912</v>
      </c>
      <c r="E2494" s="3" t="s">
        <v>10913</v>
      </c>
      <c r="F2494" s="3" t="s">
        <v>13</v>
      </c>
      <c r="G2494" s="7" t="s">
        <v>10774</v>
      </c>
      <c r="H2494" s="4">
        <v>2021</v>
      </c>
      <c r="I2494" s="2">
        <v>2014</v>
      </c>
      <c r="J2494" s="2">
        <f ca="1">YEAR(TODAY())-Table1[[#This Row],[Release_year]]</f>
        <v>12</v>
      </c>
      <c r="K2494" s="2" t="s">
        <v>29</v>
      </c>
      <c r="L2494" s="2" t="str">
        <f>_xlfn.XLOOKUP(Table1[[#This Row],[Rating]],Ratings!A$2:A$15,Ratings!B$2:B$15)</f>
        <v>Teen</v>
      </c>
      <c r="M2494" s="2" t="str">
        <f>_xlfn.XLOOKUP(Table1[[#This Row],[Rating Category]],Recommendation!A$2:A$6,Recommendation!B$2:B$6)</f>
        <v>Guidance</v>
      </c>
      <c r="N2494" s="2">
        <v>102</v>
      </c>
      <c r="O2494" s="2" t="str" cm="1">
        <f t="array" ref="O2494">_xlfn.IFS(Table1[[#This Row],[Duration]]&lt;90,"Short",Table1[[#This Row],[Duration]]&lt;180,"Medium",Table1[[#This Row],[Duration]]&lt;=240,"Long",TRUE,"Seasons")</f>
        <v>Medium</v>
      </c>
      <c r="P2494" s="3" t="s">
        <v>622</v>
      </c>
    </row>
    <row r="2495" spans="1:16" ht="56">
      <c r="A2495" s="2" t="s">
        <v>10914</v>
      </c>
      <c r="B2495" s="2" t="s">
        <v>0</v>
      </c>
      <c r="C2495" s="3" t="s">
        <v>10915</v>
      </c>
      <c r="D2495" s="3" t="s">
        <v>10916</v>
      </c>
      <c r="E2495" s="3" t="s">
        <v>10917</v>
      </c>
      <c r="F2495" s="3" t="s">
        <v>13</v>
      </c>
      <c r="G2495" s="7" t="s">
        <v>10774</v>
      </c>
      <c r="H2495" s="4">
        <v>2021</v>
      </c>
      <c r="I2495" s="2">
        <v>2013</v>
      </c>
      <c r="J2495" s="2">
        <f ca="1">YEAR(TODAY())-Table1[[#This Row],[Release_year]]</f>
        <v>13</v>
      </c>
      <c r="K2495" s="2" t="s">
        <v>45</v>
      </c>
      <c r="L2495" s="2" t="str">
        <f>_xlfn.XLOOKUP(Table1[[#This Row],[Rating]],Ratings!A$2:A$15,Ratings!B$2:B$15)</f>
        <v>Family</v>
      </c>
      <c r="M2495" s="2" t="str">
        <f>_xlfn.XLOOKUP(Table1[[#This Row],[Rating Category]],Recommendation!A$2:A$6,Recommendation!B$2:B$6)</f>
        <v>Guidance</v>
      </c>
      <c r="N2495" s="2">
        <v>122</v>
      </c>
      <c r="O2495" s="2" t="str" cm="1">
        <f t="array" ref="O2495">_xlfn.IFS(Table1[[#This Row],[Duration]]&lt;90,"Short",Table1[[#This Row],[Duration]]&lt;180,"Medium",Table1[[#This Row],[Duration]]&lt;=240,"Long",TRUE,"Seasons")</f>
        <v>Medium</v>
      </c>
      <c r="P2495" s="3" t="s">
        <v>66</v>
      </c>
    </row>
    <row r="2496" spans="1:16" ht="70">
      <c r="A2496" s="2" t="s">
        <v>10918</v>
      </c>
      <c r="B2496" s="2" t="s">
        <v>0</v>
      </c>
      <c r="C2496" s="3" t="s">
        <v>10919</v>
      </c>
      <c r="D2496" s="3" t="s">
        <v>10920</v>
      </c>
      <c r="E2496" s="3" t="s">
        <v>10921</v>
      </c>
      <c r="F2496" s="3" t="s">
        <v>13</v>
      </c>
      <c r="G2496" s="7" t="s">
        <v>10774</v>
      </c>
      <c r="H2496" s="4">
        <v>2021</v>
      </c>
      <c r="I2496" s="2">
        <v>2008</v>
      </c>
      <c r="J2496" s="2">
        <f ca="1">YEAR(TODAY())-Table1[[#This Row],[Release_year]]</f>
        <v>18</v>
      </c>
      <c r="K2496" s="2" t="s">
        <v>29</v>
      </c>
      <c r="L2496" s="2" t="str">
        <f>_xlfn.XLOOKUP(Table1[[#This Row],[Rating]],Ratings!A$2:A$15,Ratings!B$2:B$15)</f>
        <v>Teen</v>
      </c>
      <c r="M2496" s="2" t="str">
        <f>_xlfn.XLOOKUP(Table1[[#This Row],[Rating Category]],Recommendation!A$2:A$6,Recommendation!B$2:B$6)</f>
        <v>Guidance</v>
      </c>
      <c r="N2496" s="2">
        <v>155</v>
      </c>
      <c r="O2496" s="2" t="str" cm="1">
        <f t="array" ref="O2496">_xlfn.IFS(Table1[[#This Row],[Duration]]&lt;90,"Short",Table1[[#This Row],[Duration]]&lt;180,"Medium",Table1[[#This Row],[Duration]]&lt;=240,"Long",TRUE,"Seasons")</f>
        <v>Medium</v>
      </c>
      <c r="P2496" s="3" t="s">
        <v>570</v>
      </c>
    </row>
    <row r="2497" spans="1:16" ht="70">
      <c r="A2497" s="2" t="s">
        <v>10922</v>
      </c>
      <c r="B2497" s="2" t="s">
        <v>0</v>
      </c>
      <c r="C2497" s="3" t="s">
        <v>10923</v>
      </c>
      <c r="D2497" s="3" t="s">
        <v>5484</v>
      </c>
      <c r="E2497" s="3" t="s">
        <v>10924</v>
      </c>
      <c r="F2497" s="3" t="s">
        <v>13</v>
      </c>
      <c r="G2497" s="7" t="s">
        <v>10774</v>
      </c>
      <c r="H2497" s="4">
        <v>2021</v>
      </c>
      <c r="I2497" s="2">
        <v>2013</v>
      </c>
      <c r="J2497" s="2">
        <f ca="1">YEAR(TODAY())-Table1[[#This Row],[Release_year]]</f>
        <v>13</v>
      </c>
      <c r="K2497" s="2" t="s">
        <v>29</v>
      </c>
      <c r="L2497" s="2" t="str">
        <f>_xlfn.XLOOKUP(Table1[[#This Row],[Rating]],Ratings!A$2:A$15,Ratings!B$2:B$15)</f>
        <v>Teen</v>
      </c>
      <c r="M2497" s="2" t="str">
        <f>_xlfn.XLOOKUP(Table1[[#This Row],[Rating Category]],Recommendation!A$2:A$6,Recommendation!B$2:B$6)</f>
        <v>Guidance</v>
      </c>
      <c r="N2497" s="2">
        <v>139</v>
      </c>
      <c r="O2497" s="2" t="str" cm="1">
        <f t="array" ref="O2497">_xlfn.IFS(Table1[[#This Row],[Duration]]&lt;90,"Short",Table1[[#This Row],[Duration]]&lt;180,"Medium",Table1[[#This Row],[Duration]]&lt;=240,"Long",TRUE,"Seasons")</f>
        <v>Medium</v>
      </c>
      <c r="P2497" s="3" t="s">
        <v>570</v>
      </c>
    </row>
    <row r="2498" spans="1:16" ht="42">
      <c r="A2498" s="2" t="s">
        <v>10925</v>
      </c>
      <c r="B2498" s="2" t="s">
        <v>0</v>
      </c>
      <c r="C2498" s="3" t="s">
        <v>10926</v>
      </c>
      <c r="D2498" s="3" t="s">
        <v>10927</v>
      </c>
      <c r="E2498" s="3" t="s">
        <v>10928</v>
      </c>
      <c r="F2498" s="3" t="s">
        <v>13</v>
      </c>
      <c r="G2498" s="7" t="s">
        <v>10774</v>
      </c>
      <c r="H2498" s="4">
        <v>2021</v>
      </c>
      <c r="I2498" s="2">
        <v>2015</v>
      </c>
      <c r="J2498" s="2">
        <f ca="1">YEAR(TODAY())-Table1[[#This Row],[Release_year]]</f>
        <v>11</v>
      </c>
      <c r="K2498" s="2" t="s">
        <v>45</v>
      </c>
      <c r="L2498" s="2" t="str">
        <f>_xlfn.XLOOKUP(Table1[[#This Row],[Rating]],Ratings!A$2:A$15,Ratings!B$2:B$15)</f>
        <v>Family</v>
      </c>
      <c r="M2498" s="2" t="str">
        <f>_xlfn.XLOOKUP(Table1[[#This Row],[Rating Category]],Recommendation!A$2:A$6,Recommendation!B$2:B$6)</f>
        <v>Guidance</v>
      </c>
      <c r="N2498" s="2">
        <v>131</v>
      </c>
      <c r="O2498" s="2" t="str" cm="1">
        <f t="array" ref="O2498">_xlfn.IFS(Table1[[#This Row],[Duration]]&lt;90,"Short",Table1[[#This Row],[Duration]]&lt;180,"Medium",Table1[[#This Row],[Duration]]&lt;=240,"Long",TRUE,"Seasons")</f>
        <v>Medium</v>
      </c>
      <c r="P2498" s="3" t="s">
        <v>192</v>
      </c>
    </row>
    <row r="2499" spans="1:16" ht="42">
      <c r="A2499" s="2" t="s">
        <v>10929</v>
      </c>
      <c r="B2499" s="2" t="s">
        <v>0</v>
      </c>
      <c r="C2499" s="3" t="s">
        <v>10930</v>
      </c>
      <c r="D2499" s="3" t="s">
        <v>10931</v>
      </c>
      <c r="E2499" s="3" t="s">
        <v>10932</v>
      </c>
      <c r="F2499" s="3" t="s">
        <v>13</v>
      </c>
      <c r="G2499" s="7" t="s">
        <v>10774</v>
      </c>
      <c r="H2499" s="4">
        <v>2021</v>
      </c>
      <c r="I2499" s="2">
        <v>2017</v>
      </c>
      <c r="J2499" s="2">
        <f ca="1">YEAR(TODAY())-Table1[[#This Row],[Release_year]]</f>
        <v>9</v>
      </c>
      <c r="K2499" s="2" t="s">
        <v>29</v>
      </c>
      <c r="L2499" s="2" t="str">
        <f>_xlfn.XLOOKUP(Table1[[#This Row],[Rating]],Ratings!A$2:A$15,Ratings!B$2:B$15)</f>
        <v>Teen</v>
      </c>
      <c r="M2499" s="2" t="str">
        <f>_xlfn.XLOOKUP(Table1[[#This Row],[Rating Category]],Recommendation!A$2:A$6,Recommendation!B$2:B$6)</f>
        <v>Guidance</v>
      </c>
      <c r="N2499" s="2">
        <v>127</v>
      </c>
      <c r="O2499" s="2" t="str" cm="1">
        <f t="array" ref="O2499">_xlfn.IFS(Table1[[#This Row],[Duration]]&lt;90,"Short",Table1[[#This Row],[Duration]]&lt;180,"Medium",Table1[[#This Row],[Duration]]&lt;=240,"Long",TRUE,"Seasons")</f>
        <v>Medium</v>
      </c>
      <c r="P2499" s="3" t="s">
        <v>192</v>
      </c>
    </row>
    <row r="2500" spans="1:16" ht="70">
      <c r="A2500" s="2" t="s">
        <v>10933</v>
      </c>
      <c r="B2500" s="2" t="s">
        <v>0</v>
      </c>
      <c r="C2500" s="3" t="s">
        <v>10934</v>
      </c>
      <c r="D2500" s="3" t="s">
        <v>10935</v>
      </c>
      <c r="E2500" s="3" t="s">
        <v>10936</v>
      </c>
      <c r="F2500" s="3" t="s">
        <v>13</v>
      </c>
      <c r="G2500" s="7" t="s">
        <v>10774</v>
      </c>
      <c r="H2500" s="4">
        <v>2021</v>
      </c>
      <c r="I2500" s="2">
        <v>2012</v>
      </c>
      <c r="J2500" s="2">
        <f ca="1">YEAR(TODAY())-Table1[[#This Row],[Release_year]]</f>
        <v>14</v>
      </c>
      <c r="K2500" s="2" t="s">
        <v>29</v>
      </c>
      <c r="L2500" s="2" t="str">
        <f>_xlfn.XLOOKUP(Table1[[#This Row],[Rating]],Ratings!A$2:A$15,Ratings!B$2:B$15)</f>
        <v>Teen</v>
      </c>
      <c r="M2500" s="2" t="str">
        <f>_xlfn.XLOOKUP(Table1[[#This Row],[Rating Category]],Recommendation!A$2:A$6,Recommendation!B$2:B$6)</f>
        <v>Guidance</v>
      </c>
      <c r="N2500" s="2">
        <v>156</v>
      </c>
      <c r="O2500" s="2" t="str" cm="1">
        <f t="array" ref="O2500">_xlfn.IFS(Table1[[#This Row],[Duration]]&lt;90,"Short",Table1[[#This Row],[Duration]]&lt;180,"Medium",Table1[[#This Row],[Duration]]&lt;=240,"Long",TRUE,"Seasons")</f>
        <v>Medium</v>
      </c>
      <c r="P2500" s="3" t="s">
        <v>570</v>
      </c>
    </row>
    <row r="2501" spans="1:16" ht="56">
      <c r="A2501" s="2" t="s">
        <v>10937</v>
      </c>
      <c r="B2501" s="2" t="s">
        <v>0</v>
      </c>
      <c r="C2501" s="3" t="s">
        <v>10938</v>
      </c>
      <c r="D2501" s="3" t="s">
        <v>10511</v>
      </c>
      <c r="E2501" s="3" t="s">
        <v>10939</v>
      </c>
      <c r="F2501" s="3" t="s">
        <v>13</v>
      </c>
      <c r="G2501" s="7" t="s">
        <v>10774</v>
      </c>
      <c r="H2501" s="4">
        <v>2021</v>
      </c>
      <c r="I2501" s="2">
        <v>2013</v>
      </c>
      <c r="J2501" s="2">
        <f ca="1">YEAR(TODAY())-Table1[[#This Row],[Release_year]]</f>
        <v>13</v>
      </c>
      <c r="K2501" s="2" t="s">
        <v>45</v>
      </c>
      <c r="L2501" s="2" t="str">
        <f>_xlfn.XLOOKUP(Table1[[#This Row],[Rating]],Ratings!A$2:A$15,Ratings!B$2:B$15)</f>
        <v>Family</v>
      </c>
      <c r="M2501" s="2" t="str">
        <f>_xlfn.XLOOKUP(Table1[[#This Row],[Rating Category]],Recommendation!A$2:A$6,Recommendation!B$2:B$6)</f>
        <v>Guidance</v>
      </c>
      <c r="N2501" s="2">
        <v>132</v>
      </c>
      <c r="O2501" s="2" t="str" cm="1">
        <f t="array" ref="O2501">_xlfn.IFS(Table1[[#This Row],[Duration]]&lt;90,"Short",Table1[[#This Row],[Duration]]&lt;180,"Medium",Table1[[#This Row],[Duration]]&lt;=240,"Long",TRUE,"Seasons")</f>
        <v>Medium</v>
      </c>
      <c r="P2501" s="3" t="s">
        <v>66</v>
      </c>
    </row>
    <row r="2502" spans="1:16" ht="70">
      <c r="A2502" s="2" t="s">
        <v>10940</v>
      </c>
      <c r="B2502" s="2" t="s">
        <v>0</v>
      </c>
      <c r="C2502" s="3" t="s">
        <v>10941</v>
      </c>
      <c r="D2502" s="3" t="s">
        <v>10942</v>
      </c>
      <c r="E2502" s="3" t="s">
        <v>10943</v>
      </c>
      <c r="F2502" s="3" t="s">
        <v>13</v>
      </c>
      <c r="G2502" s="7" t="s">
        <v>10774</v>
      </c>
      <c r="H2502" s="4">
        <v>2021</v>
      </c>
      <c r="I2502" s="2">
        <v>2016</v>
      </c>
      <c r="J2502" s="2">
        <f ca="1">YEAR(TODAY())-Table1[[#This Row],[Release_year]]</f>
        <v>10</v>
      </c>
      <c r="K2502" s="2" t="s">
        <v>29</v>
      </c>
      <c r="L2502" s="2" t="str">
        <f>_xlfn.XLOOKUP(Table1[[#This Row],[Rating]],Ratings!A$2:A$15,Ratings!B$2:B$15)</f>
        <v>Teen</v>
      </c>
      <c r="M2502" s="2" t="str">
        <f>_xlfn.XLOOKUP(Table1[[#This Row],[Rating Category]],Recommendation!A$2:A$6,Recommendation!B$2:B$6)</f>
        <v>Guidance</v>
      </c>
      <c r="N2502" s="2">
        <v>130</v>
      </c>
      <c r="O2502" s="2" t="str" cm="1">
        <f t="array" ref="O2502">_xlfn.IFS(Table1[[#This Row],[Duration]]&lt;90,"Short",Table1[[#This Row],[Duration]]&lt;180,"Medium",Table1[[#This Row],[Duration]]&lt;=240,"Long",TRUE,"Seasons")</f>
        <v>Medium</v>
      </c>
      <c r="P2502" s="3" t="s">
        <v>90</v>
      </c>
    </row>
    <row r="2503" spans="1:16" ht="70">
      <c r="A2503" s="2" t="s">
        <v>10944</v>
      </c>
      <c r="B2503" s="2" t="s">
        <v>0</v>
      </c>
      <c r="C2503" s="3" t="s">
        <v>10945</v>
      </c>
      <c r="D2503" s="3" t="s">
        <v>3504</v>
      </c>
      <c r="E2503" s="3" t="s">
        <v>10946</v>
      </c>
      <c r="F2503" s="3" t="s">
        <v>13</v>
      </c>
      <c r="G2503" s="7" t="s">
        <v>10774</v>
      </c>
      <c r="H2503" s="4">
        <v>2021</v>
      </c>
      <c r="I2503" s="2">
        <v>2010</v>
      </c>
      <c r="J2503" s="2">
        <f ca="1">YEAR(TODAY())-Table1[[#This Row],[Release_year]]</f>
        <v>16</v>
      </c>
      <c r="K2503" s="2" t="s">
        <v>7</v>
      </c>
      <c r="L2503" s="2" t="str">
        <f>_xlfn.XLOOKUP(Table1[[#This Row],[Rating]],Ratings!A$2:A$15,Ratings!B$2:B$15)</f>
        <v>Adult</v>
      </c>
      <c r="M2503" s="2" t="str">
        <f>_xlfn.XLOOKUP(Table1[[#This Row],[Rating Category]],Recommendation!A$2:A$6,Recommendation!B$2:B$6)</f>
        <v>Restricted</v>
      </c>
      <c r="N2503" s="2">
        <v>137</v>
      </c>
      <c r="O2503" s="2" t="str" cm="1">
        <f t="array" ref="O2503">_xlfn.IFS(Table1[[#This Row],[Duration]]&lt;90,"Short",Table1[[#This Row],[Duration]]&lt;180,"Medium",Table1[[#This Row],[Duration]]&lt;=240,"Long",TRUE,"Seasons")</f>
        <v>Medium</v>
      </c>
      <c r="P2503" s="3" t="s">
        <v>23</v>
      </c>
    </row>
    <row r="2504" spans="1:16" ht="70">
      <c r="A2504" s="2" t="s">
        <v>10947</v>
      </c>
      <c r="B2504" s="2" t="s">
        <v>0</v>
      </c>
      <c r="C2504" s="3" t="s">
        <v>10948</v>
      </c>
      <c r="D2504" s="3" t="s">
        <v>10783</v>
      </c>
      <c r="E2504" s="3" t="s">
        <v>10949</v>
      </c>
      <c r="F2504" s="3" t="s">
        <v>13</v>
      </c>
      <c r="G2504" s="7" t="s">
        <v>10774</v>
      </c>
      <c r="H2504" s="4">
        <v>2021</v>
      </c>
      <c r="I2504" s="2">
        <v>2012</v>
      </c>
      <c r="J2504" s="2">
        <f ca="1">YEAR(TODAY())-Table1[[#This Row],[Release_year]]</f>
        <v>14</v>
      </c>
      <c r="K2504" s="2" t="s">
        <v>29</v>
      </c>
      <c r="L2504" s="2" t="str">
        <f>_xlfn.XLOOKUP(Table1[[#This Row],[Rating]],Ratings!A$2:A$15,Ratings!B$2:B$15)</f>
        <v>Teen</v>
      </c>
      <c r="M2504" s="2" t="str">
        <f>_xlfn.XLOOKUP(Table1[[#This Row],[Rating Category]],Recommendation!A$2:A$6,Recommendation!B$2:B$6)</f>
        <v>Guidance</v>
      </c>
      <c r="N2504" s="2">
        <v>156</v>
      </c>
      <c r="O2504" s="2" t="str" cm="1">
        <f t="array" ref="O2504">_xlfn.IFS(Table1[[#This Row],[Duration]]&lt;90,"Short",Table1[[#This Row],[Duration]]&lt;180,"Medium",Table1[[#This Row],[Duration]]&lt;=240,"Long",TRUE,"Seasons")</f>
        <v>Medium</v>
      </c>
      <c r="P2504" s="3" t="s">
        <v>570</v>
      </c>
    </row>
    <row r="2505" spans="1:16" ht="56">
      <c r="A2505" s="2" t="s">
        <v>10950</v>
      </c>
      <c r="B2505" s="2" t="s">
        <v>0</v>
      </c>
      <c r="C2505" s="3" t="s">
        <v>10951</v>
      </c>
      <c r="D2505" s="3" t="s">
        <v>10952</v>
      </c>
      <c r="E2505" s="3" t="s">
        <v>10953</v>
      </c>
      <c r="F2505" s="3" t="s">
        <v>13</v>
      </c>
      <c r="G2505" s="7" t="s">
        <v>10774</v>
      </c>
      <c r="H2505" s="4">
        <v>2021</v>
      </c>
      <c r="I2505" s="2">
        <v>2009</v>
      </c>
      <c r="J2505" s="2">
        <f ca="1">YEAR(TODAY())-Table1[[#This Row],[Release_year]]</f>
        <v>17</v>
      </c>
      <c r="K2505" s="2" t="s">
        <v>29</v>
      </c>
      <c r="L2505" s="2" t="str">
        <f>_xlfn.XLOOKUP(Table1[[#This Row],[Rating]],Ratings!A$2:A$15,Ratings!B$2:B$15)</f>
        <v>Teen</v>
      </c>
      <c r="M2505" s="2" t="str">
        <f>_xlfn.XLOOKUP(Table1[[#This Row],[Rating Category]],Recommendation!A$2:A$6,Recommendation!B$2:B$6)</f>
        <v>Guidance</v>
      </c>
      <c r="N2505" s="2">
        <v>132</v>
      </c>
      <c r="O2505" s="2" t="str" cm="1">
        <f t="array" ref="O2505">_xlfn.IFS(Table1[[#This Row],[Duration]]&lt;90,"Short",Table1[[#This Row],[Duration]]&lt;180,"Medium",Table1[[#This Row],[Duration]]&lt;=240,"Long",TRUE,"Seasons")</f>
        <v>Medium</v>
      </c>
      <c r="P2505" s="3" t="s">
        <v>63</v>
      </c>
    </row>
    <row r="2506" spans="1:16" ht="42">
      <c r="A2506" s="2" t="s">
        <v>10954</v>
      </c>
      <c r="B2506" s="2" t="s">
        <v>0</v>
      </c>
      <c r="C2506" s="3" t="s">
        <v>10955</v>
      </c>
      <c r="D2506" s="3" t="s">
        <v>10956</v>
      </c>
      <c r="E2506" s="3" t="s">
        <v>10957</v>
      </c>
      <c r="F2506" s="3" t="s">
        <v>10958</v>
      </c>
      <c r="G2506" s="7" t="s">
        <v>10774</v>
      </c>
      <c r="H2506" s="4">
        <v>2021</v>
      </c>
      <c r="I2506" s="2">
        <v>2010</v>
      </c>
      <c r="J2506" s="2">
        <f ca="1">YEAR(TODAY())-Table1[[#This Row],[Release_year]]</f>
        <v>16</v>
      </c>
      <c r="K2506" s="2" t="s">
        <v>29</v>
      </c>
      <c r="L2506" s="2" t="str">
        <f>_xlfn.XLOOKUP(Table1[[#This Row],[Rating]],Ratings!A$2:A$15,Ratings!B$2:B$15)</f>
        <v>Teen</v>
      </c>
      <c r="M2506" s="2" t="str">
        <f>_xlfn.XLOOKUP(Table1[[#This Row],[Rating Category]],Recommendation!A$2:A$6,Recommendation!B$2:B$6)</f>
        <v>Guidance</v>
      </c>
      <c r="N2506" s="2">
        <v>119</v>
      </c>
      <c r="O2506" s="2" t="str" cm="1">
        <f t="array" ref="O2506">_xlfn.IFS(Table1[[#This Row],[Duration]]&lt;90,"Short",Table1[[#This Row],[Duration]]&lt;180,"Medium",Table1[[#This Row],[Duration]]&lt;=240,"Long",TRUE,"Seasons")</f>
        <v>Medium</v>
      </c>
      <c r="P2506" s="3" t="s">
        <v>43</v>
      </c>
    </row>
    <row r="2507" spans="1:16" ht="56">
      <c r="A2507" s="2" t="s">
        <v>10959</v>
      </c>
      <c r="B2507" s="2" t="s">
        <v>0</v>
      </c>
      <c r="C2507" s="3" t="s">
        <v>10960</v>
      </c>
      <c r="D2507" s="3" t="s">
        <v>10961</v>
      </c>
      <c r="E2507" s="3" t="s">
        <v>10962</v>
      </c>
      <c r="F2507" s="3" t="s">
        <v>13</v>
      </c>
      <c r="G2507" s="7" t="s">
        <v>10774</v>
      </c>
      <c r="H2507" s="4">
        <v>2021</v>
      </c>
      <c r="I2507" s="2">
        <v>2015</v>
      </c>
      <c r="J2507" s="2">
        <f ca="1">YEAR(TODAY())-Table1[[#This Row],[Release_year]]</f>
        <v>11</v>
      </c>
      <c r="K2507" s="2" t="s">
        <v>45</v>
      </c>
      <c r="L2507" s="2" t="str">
        <f>_xlfn.XLOOKUP(Table1[[#This Row],[Rating]],Ratings!A$2:A$15,Ratings!B$2:B$15)</f>
        <v>Family</v>
      </c>
      <c r="M2507" s="2" t="str">
        <f>_xlfn.XLOOKUP(Table1[[#This Row],[Rating Category]],Recommendation!A$2:A$6,Recommendation!B$2:B$6)</f>
        <v>Guidance</v>
      </c>
      <c r="N2507" s="2">
        <v>140</v>
      </c>
      <c r="O2507" s="2" t="str" cm="1">
        <f t="array" ref="O2507">_xlfn.IFS(Table1[[#This Row],[Duration]]&lt;90,"Short",Table1[[#This Row],[Duration]]&lt;180,"Medium",Table1[[#This Row],[Duration]]&lt;=240,"Long",TRUE,"Seasons")</f>
        <v>Medium</v>
      </c>
      <c r="P2507" s="3" t="s">
        <v>63</v>
      </c>
    </row>
    <row r="2508" spans="1:16" ht="56">
      <c r="A2508" s="2" t="s">
        <v>10963</v>
      </c>
      <c r="B2508" s="2" t="s">
        <v>0</v>
      </c>
      <c r="C2508" s="3" t="s">
        <v>10964</v>
      </c>
      <c r="D2508" s="3" t="s">
        <v>10965</v>
      </c>
      <c r="E2508" s="3" t="s">
        <v>10966</v>
      </c>
      <c r="F2508" s="3" t="s">
        <v>8537</v>
      </c>
      <c r="G2508" s="7" t="s">
        <v>10774</v>
      </c>
      <c r="H2508" s="4">
        <v>2021</v>
      </c>
      <c r="I2508" s="2">
        <v>2016</v>
      </c>
      <c r="J2508" s="2">
        <f ca="1">YEAR(TODAY())-Table1[[#This Row],[Release_year]]</f>
        <v>10</v>
      </c>
      <c r="K2508" s="2" t="s">
        <v>29</v>
      </c>
      <c r="L2508" s="2" t="str">
        <f>_xlfn.XLOOKUP(Table1[[#This Row],[Rating]],Ratings!A$2:A$15,Ratings!B$2:B$15)</f>
        <v>Teen</v>
      </c>
      <c r="M2508" s="2" t="str">
        <f>_xlfn.XLOOKUP(Table1[[#This Row],[Rating Category]],Recommendation!A$2:A$6,Recommendation!B$2:B$6)</f>
        <v>Guidance</v>
      </c>
      <c r="N2508" s="2">
        <v>126</v>
      </c>
      <c r="O2508" s="2" t="str" cm="1">
        <f t="array" ref="O2508">_xlfn.IFS(Table1[[#This Row],[Duration]]&lt;90,"Short",Table1[[#This Row],[Duration]]&lt;180,"Medium",Table1[[#This Row],[Duration]]&lt;=240,"Long",TRUE,"Seasons")</f>
        <v>Medium</v>
      </c>
      <c r="P2508" s="3" t="s">
        <v>218</v>
      </c>
    </row>
    <row r="2509" spans="1:16" ht="42">
      <c r="A2509" s="2" t="s">
        <v>10967</v>
      </c>
      <c r="B2509" s="2" t="s">
        <v>0</v>
      </c>
      <c r="C2509" s="3" t="s">
        <v>10968</v>
      </c>
      <c r="D2509" s="3" t="s">
        <v>10969</v>
      </c>
      <c r="E2509" s="3" t="s">
        <v>10970</v>
      </c>
      <c r="F2509" s="3" t="s">
        <v>225</v>
      </c>
      <c r="G2509" s="7" t="s">
        <v>10971</v>
      </c>
      <c r="H2509" s="4">
        <v>2021</v>
      </c>
      <c r="I2509" s="2">
        <v>2012</v>
      </c>
      <c r="J2509" s="2">
        <f ca="1">YEAR(TODAY())-Table1[[#This Row],[Release_year]]</f>
        <v>14</v>
      </c>
      <c r="K2509" s="2" t="s">
        <v>16</v>
      </c>
      <c r="L2509" s="2" t="str">
        <f>_xlfn.XLOOKUP(Table1[[#This Row],[Rating]],Ratings!A$2:A$15,Ratings!B$2:B$15)</f>
        <v>Family</v>
      </c>
      <c r="M2509" s="2" t="str">
        <f>_xlfn.XLOOKUP(Table1[[#This Row],[Rating Category]],Recommendation!A$2:A$6,Recommendation!B$2:B$6)</f>
        <v>Guidance</v>
      </c>
      <c r="N2509" s="2">
        <v>107</v>
      </c>
      <c r="O2509" s="2" t="str" cm="1">
        <f t="array" ref="O2509">_xlfn.IFS(Table1[[#This Row],[Duration]]&lt;90,"Short",Table1[[#This Row],[Duration]]&lt;180,"Medium",Table1[[#This Row],[Duration]]&lt;=240,"Long",TRUE,"Seasons")</f>
        <v>Medium</v>
      </c>
      <c r="P2509" s="3" t="s">
        <v>247</v>
      </c>
    </row>
    <row r="2510" spans="1:16" ht="70">
      <c r="A2510" s="2" t="s">
        <v>10972</v>
      </c>
      <c r="B2510" s="2" t="s">
        <v>0</v>
      </c>
      <c r="C2510" s="3" t="s">
        <v>10973</v>
      </c>
      <c r="D2510" s="3" t="s">
        <v>10974</v>
      </c>
      <c r="E2510" s="3" t="s">
        <v>10975</v>
      </c>
      <c r="F2510" s="3" t="s">
        <v>750</v>
      </c>
      <c r="G2510" s="7" t="s">
        <v>10976</v>
      </c>
      <c r="H2510" s="4">
        <v>2021</v>
      </c>
      <c r="I2510" s="2">
        <v>2018</v>
      </c>
      <c r="J2510" s="2">
        <f ca="1">YEAR(TODAY())-Table1[[#This Row],[Release_year]]</f>
        <v>8</v>
      </c>
      <c r="K2510" s="2" t="s">
        <v>7</v>
      </c>
      <c r="L2510" s="2" t="str">
        <f>_xlfn.XLOOKUP(Table1[[#This Row],[Rating]],Ratings!A$2:A$15,Ratings!B$2:B$15)</f>
        <v>Adult</v>
      </c>
      <c r="M2510" s="2" t="str">
        <f>_xlfn.XLOOKUP(Table1[[#This Row],[Rating Category]],Recommendation!A$2:A$6,Recommendation!B$2:B$6)</f>
        <v>Restricted</v>
      </c>
      <c r="N2510" s="2">
        <v>111</v>
      </c>
      <c r="O2510" s="2" t="str" cm="1">
        <f t="array" ref="O2510">_xlfn.IFS(Table1[[#This Row],[Duration]]&lt;90,"Short",Table1[[#This Row],[Duration]]&lt;180,"Medium",Table1[[#This Row],[Duration]]&lt;=240,"Long",TRUE,"Seasons")</f>
        <v>Medium</v>
      </c>
      <c r="P2510" s="3" t="s">
        <v>23</v>
      </c>
    </row>
    <row r="2511" spans="1:16" ht="70">
      <c r="A2511" s="2" t="s">
        <v>10977</v>
      </c>
      <c r="B2511" s="2" t="s">
        <v>0</v>
      </c>
      <c r="C2511" s="3" t="s">
        <v>10978</v>
      </c>
      <c r="D2511" s="3" t="s">
        <v>10979</v>
      </c>
      <c r="E2511" s="3" t="s">
        <v>10980</v>
      </c>
      <c r="F2511" s="3" t="s">
        <v>1420</v>
      </c>
      <c r="G2511" s="7" t="s">
        <v>10981</v>
      </c>
      <c r="H2511" s="4">
        <v>2021</v>
      </c>
      <c r="I2511" s="2">
        <v>2018</v>
      </c>
      <c r="J2511" s="2">
        <f ca="1">YEAR(TODAY())-Table1[[#This Row],[Release_year]]</f>
        <v>8</v>
      </c>
      <c r="K2511" s="2" t="s">
        <v>7</v>
      </c>
      <c r="L2511" s="2" t="str">
        <f>_xlfn.XLOOKUP(Table1[[#This Row],[Rating]],Ratings!A$2:A$15,Ratings!B$2:B$15)</f>
        <v>Adult</v>
      </c>
      <c r="M2511" s="2" t="str">
        <f>_xlfn.XLOOKUP(Table1[[#This Row],[Rating Category]],Recommendation!A$2:A$6,Recommendation!B$2:B$6)</f>
        <v>Restricted</v>
      </c>
      <c r="N2511" s="2">
        <v>130</v>
      </c>
      <c r="O2511" s="2" t="str" cm="1">
        <f t="array" ref="O2511">_xlfn.IFS(Table1[[#This Row],[Duration]]&lt;90,"Short",Table1[[#This Row],[Duration]]&lt;180,"Medium",Table1[[#This Row],[Duration]]&lt;=240,"Long",TRUE,"Seasons")</f>
        <v>Medium</v>
      </c>
      <c r="P2511" s="3" t="s">
        <v>5815</v>
      </c>
    </row>
    <row r="2512" spans="1:16" ht="56">
      <c r="A2512" s="2" t="s">
        <v>10982</v>
      </c>
      <c r="B2512" s="2" t="s">
        <v>0</v>
      </c>
      <c r="C2512" s="3" t="s">
        <v>10983</v>
      </c>
      <c r="D2512" s="3" t="s">
        <v>10984</v>
      </c>
      <c r="E2512" s="3" t="s">
        <v>10985</v>
      </c>
      <c r="F2512" s="3" t="s">
        <v>1</v>
      </c>
      <c r="G2512" s="7" t="s">
        <v>10981</v>
      </c>
      <c r="H2512" s="4">
        <v>2021</v>
      </c>
      <c r="I2512" s="2">
        <v>2018</v>
      </c>
      <c r="J2512" s="2">
        <f ca="1">YEAR(TODAY())-Table1[[#This Row],[Release_year]]</f>
        <v>8</v>
      </c>
      <c r="K2512" s="2" t="s">
        <v>7</v>
      </c>
      <c r="L2512" s="2" t="str">
        <f>_xlfn.XLOOKUP(Table1[[#This Row],[Rating]],Ratings!A$2:A$15,Ratings!B$2:B$15)</f>
        <v>Adult</v>
      </c>
      <c r="M2512" s="2" t="str">
        <f>_xlfn.XLOOKUP(Table1[[#This Row],[Rating Category]],Recommendation!A$2:A$6,Recommendation!B$2:B$6)</f>
        <v>Restricted</v>
      </c>
      <c r="N2512" s="2">
        <v>126</v>
      </c>
      <c r="O2512" s="2" t="str" cm="1">
        <f t="array" ref="O2512">_xlfn.IFS(Table1[[#This Row],[Duration]]&lt;90,"Short",Table1[[#This Row],[Duration]]&lt;180,"Medium",Table1[[#This Row],[Duration]]&lt;=240,"Long",TRUE,"Seasons")</f>
        <v>Medium</v>
      </c>
      <c r="P2512" s="3" t="s">
        <v>98</v>
      </c>
    </row>
    <row r="2513" spans="1:16" ht="42">
      <c r="A2513" s="2" t="s">
        <v>10986</v>
      </c>
      <c r="B2513" s="2" t="s">
        <v>0</v>
      </c>
      <c r="C2513" s="3" t="s">
        <v>10987</v>
      </c>
      <c r="D2513" s="3" t="s">
        <v>8951</v>
      </c>
      <c r="E2513" s="3" t="s">
        <v>10988</v>
      </c>
      <c r="F2513" s="3" t="s">
        <v>1064</v>
      </c>
      <c r="G2513" s="7" t="s">
        <v>10981</v>
      </c>
      <c r="H2513" s="4">
        <v>2021</v>
      </c>
      <c r="I2513" s="2">
        <v>2018</v>
      </c>
      <c r="J2513" s="2">
        <f ca="1">YEAR(TODAY())-Table1[[#This Row],[Release_year]]</f>
        <v>8</v>
      </c>
      <c r="K2513" s="2" t="s">
        <v>7</v>
      </c>
      <c r="L2513" s="2" t="str">
        <f>_xlfn.XLOOKUP(Table1[[#This Row],[Rating]],Ratings!A$2:A$15,Ratings!B$2:B$15)</f>
        <v>Adult</v>
      </c>
      <c r="M2513" s="2" t="str">
        <f>_xlfn.XLOOKUP(Table1[[#This Row],[Rating Category]],Recommendation!A$2:A$6,Recommendation!B$2:B$6)</f>
        <v>Restricted</v>
      </c>
      <c r="N2513" s="2">
        <v>108</v>
      </c>
      <c r="O2513" s="2" t="str" cm="1">
        <f t="array" ref="O2513">_xlfn.IFS(Table1[[#This Row],[Duration]]&lt;90,"Short",Table1[[#This Row],[Duration]]&lt;180,"Medium",Table1[[#This Row],[Duration]]&lt;=240,"Long",TRUE,"Seasons")</f>
        <v>Medium</v>
      </c>
      <c r="P2513" s="3" t="s">
        <v>583</v>
      </c>
    </row>
    <row r="2514" spans="1:16" ht="56">
      <c r="A2514" s="2" t="s">
        <v>10989</v>
      </c>
      <c r="B2514" s="2" t="s">
        <v>0</v>
      </c>
      <c r="C2514" s="3" t="s">
        <v>10990</v>
      </c>
      <c r="D2514" s="3" t="s">
        <v>10991</v>
      </c>
      <c r="E2514" s="3" t="s">
        <v>10992</v>
      </c>
      <c r="F2514" s="3" t="s">
        <v>223</v>
      </c>
      <c r="G2514" s="7" t="s">
        <v>10993</v>
      </c>
      <c r="H2514" s="4">
        <v>2021</v>
      </c>
      <c r="I2514" s="2">
        <v>2018</v>
      </c>
      <c r="J2514" s="2">
        <f ca="1">YEAR(TODAY())-Table1[[#This Row],[Release_year]]</f>
        <v>8</v>
      </c>
      <c r="K2514" s="2" t="s">
        <v>7</v>
      </c>
      <c r="L2514" s="2" t="str">
        <f>_xlfn.XLOOKUP(Table1[[#This Row],[Rating]],Ratings!A$2:A$15,Ratings!B$2:B$15)</f>
        <v>Adult</v>
      </c>
      <c r="M2514" s="2" t="str">
        <f>_xlfn.XLOOKUP(Table1[[#This Row],[Rating Category]],Recommendation!A$2:A$6,Recommendation!B$2:B$6)</f>
        <v>Restricted</v>
      </c>
      <c r="N2514" s="2">
        <v>101</v>
      </c>
      <c r="O2514" s="2" t="str" cm="1">
        <f t="array" ref="O2514">_xlfn.IFS(Table1[[#This Row],[Duration]]&lt;90,"Short",Table1[[#This Row],[Duration]]&lt;180,"Medium",Table1[[#This Row],[Duration]]&lt;=240,"Long",TRUE,"Seasons")</f>
        <v>Medium</v>
      </c>
      <c r="P2514" s="3" t="s">
        <v>1961</v>
      </c>
    </row>
    <row r="2515" spans="1:16" ht="28">
      <c r="A2515" s="2" t="s">
        <v>10995</v>
      </c>
      <c r="B2515" s="2" t="s">
        <v>0</v>
      </c>
      <c r="C2515" s="3" t="s">
        <v>10996</v>
      </c>
      <c r="D2515" s="3" t="s">
        <v>10997</v>
      </c>
      <c r="E2515" s="3" t="s">
        <v>10998</v>
      </c>
      <c r="F2515" s="3" t="s">
        <v>1</v>
      </c>
      <c r="G2515" s="7" t="s">
        <v>10994</v>
      </c>
      <c r="H2515" s="4">
        <v>2021</v>
      </c>
      <c r="I2515" s="2">
        <v>2018</v>
      </c>
      <c r="J2515" s="2">
        <f ca="1">YEAR(TODAY())-Table1[[#This Row],[Release_year]]</f>
        <v>8</v>
      </c>
      <c r="K2515" s="2" t="s">
        <v>7</v>
      </c>
      <c r="L2515" s="2" t="str">
        <f>_xlfn.XLOOKUP(Table1[[#This Row],[Rating]],Ratings!A$2:A$15,Ratings!B$2:B$15)</f>
        <v>Adult</v>
      </c>
      <c r="M2515" s="2" t="str">
        <f>_xlfn.XLOOKUP(Table1[[#This Row],[Rating Category]],Recommendation!A$2:A$6,Recommendation!B$2:B$6)</f>
        <v>Restricted</v>
      </c>
      <c r="N2515" s="2">
        <v>124</v>
      </c>
      <c r="O2515" s="2" t="str" cm="1">
        <f t="array" ref="O2515">_xlfn.IFS(Table1[[#This Row],[Duration]]&lt;90,"Short",Table1[[#This Row],[Duration]]&lt;180,"Medium",Table1[[#This Row],[Duration]]&lt;=240,"Long",TRUE,"Seasons")</f>
        <v>Medium</v>
      </c>
      <c r="P2515" s="3" t="s">
        <v>231</v>
      </c>
    </row>
    <row r="2516" spans="1:16" ht="42">
      <c r="A2516" s="2" t="s">
        <v>11003</v>
      </c>
      <c r="B2516" s="2" t="s">
        <v>0</v>
      </c>
      <c r="C2516" s="3" t="s">
        <v>11004</v>
      </c>
      <c r="D2516" s="3" t="s">
        <v>11005</v>
      </c>
      <c r="E2516" s="3" t="s">
        <v>11006</v>
      </c>
      <c r="F2516" s="3" t="s">
        <v>725</v>
      </c>
      <c r="G2516" s="7" t="s">
        <v>11002</v>
      </c>
      <c r="H2516" s="4">
        <v>2021</v>
      </c>
      <c r="I2516" s="2">
        <v>2018</v>
      </c>
      <c r="J2516" s="2">
        <f ca="1">YEAR(TODAY())-Table1[[#This Row],[Release_year]]</f>
        <v>8</v>
      </c>
      <c r="K2516" s="2" t="s">
        <v>7</v>
      </c>
      <c r="L2516" s="2" t="str">
        <f>_xlfn.XLOOKUP(Table1[[#This Row],[Rating]],Ratings!A$2:A$15,Ratings!B$2:B$15)</f>
        <v>Adult</v>
      </c>
      <c r="M2516" s="2" t="str">
        <f>_xlfn.XLOOKUP(Table1[[#This Row],[Rating Category]],Recommendation!A$2:A$6,Recommendation!B$2:B$6)</f>
        <v>Restricted</v>
      </c>
      <c r="N2516" s="2">
        <v>114</v>
      </c>
      <c r="O2516" s="2" t="str" cm="1">
        <f t="array" ref="O2516">_xlfn.IFS(Table1[[#This Row],[Duration]]&lt;90,"Short",Table1[[#This Row],[Duration]]&lt;180,"Medium",Table1[[#This Row],[Duration]]&lt;=240,"Long",TRUE,"Seasons")</f>
        <v>Medium</v>
      </c>
      <c r="P2516" s="3" t="s">
        <v>89</v>
      </c>
    </row>
    <row r="2517" spans="1:16" ht="42">
      <c r="A2517" s="2" t="s">
        <v>11007</v>
      </c>
      <c r="B2517" s="2" t="s">
        <v>0</v>
      </c>
      <c r="C2517" s="3" t="s">
        <v>11008</v>
      </c>
      <c r="D2517" s="3" t="s">
        <v>11009</v>
      </c>
      <c r="E2517" s="3" t="s">
        <v>11010</v>
      </c>
      <c r="F2517" s="3" t="s">
        <v>1</v>
      </c>
      <c r="G2517" s="7" t="s">
        <v>11002</v>
      </c>
      <c r="H2517" s="4">
        <v>2021</v>
      </c>
      <c r="I2517" s="2">
        <v>2018</v>
      </c>
      <c r="J2517" s="2">
        <f ca="1">YEAR(TODAY())-Table1[[#This Row],[Release_year]]</f>
        <v>8</v>
      </c>
      <c r="K2517" s="2" t="s">
        <v>7</v>
      </c>
      <c r="L2517" s="2" t="str">
        <f>_xlfn.XLOOKUP(Table1[[#This Row],[Rating]],Ratings!A$2:A$15,Ratings!B$2:B$15)</f>
        <v>Adult</v>
      </c>
      <c r="M2517" s="2" t="str">
        <f>_xlfn.XLOOKUP(Table1[[#This Row],[Rating Category]],Recommendation!A$2:A$6,Recommendation!B$2:B$6)</f>
        <v>Restricted</v>
      </c>
      <c r="N2517" s="2">
        <v>98</v>
      </c>
      <c r="O2517" s="2" t="str" cm="1">
        <f t="array" ref="O2517">_xlfn.IFS(Table1[[#This Row],[Duration]]&lt;90,"Short",Table1[[#This Row],[Duration]]&lt;180,"Medium",Table1[[#This Row],[Duration]]&lt;=240,"Long",TRUE,"Seasons")</f>
        <v>Medium</v>
      </c>
      <c r="P2517" s="3" t="s">
        <v>269</v>
      </c>
    </row>
    <row r="2518" spans="1:16" ht="42">
      <c r="A2518" s="2" t="s">
        <v>11012</v>
      </c>
      <c r="B2518" s="2" t="s">
        <v>0</v>
      </c>
      <c r="C2518" s="3" t="s">
        <v>11013</v>
      </c>
      <c r="D2518" s="3" t="s">
        <v>11014</v>
      </c>
      <c r="E2518" s="3" t="s">
        <v>11015</v>
      </c>
      <c r="F2518" s="3" t="s">
        <v>658</v>
      </c>
      <c r="G2518" s="7" t="s">
        <v>11011</v>
      </c>
      <c r="H2518" s="4">
        <v>2021</v>
      </c>
      <c r="I2518" s="2">
        <v>2018</v>
      </c>
      <c r="J2518" s="2">
        <f ca="1">YEAR(TODAY())-Table1[[#This Row],[Release_year]]</f>
        <v>8</v>
      </c>
      <c r="K2518" s="2" t="s">
        <v>7</v>
      </c>
      <c r="L2518" s="2" t="str">
        <f>_xlfn.XLOOKUP(Table1[[#This Row],[Rating]],Ratings!A$2:A$15,Ratings!B$2:B$15)</f>
        <v>Adult</v>
      </c>
      <c r="M2518" s="2" t="str">
        <f>_xlfn.XLOOKUP(Table1[[#This Row],[Rating Category]],Recommendation!A$2:A$6,Recommendation!B$2:B$6)</f>
        <v>Restricted</v>
      </c>
      <c r="N2518" s="2">
        <v>100</v>
      </c>
      <c r="O2518" s="2" t="str" cm="1">
        <f t="array" ref="O2518">_xlfn.IFS(Table1[[#This Row],[Duration]]&lt;90,"Short",Table1[[#This Row],[Duration]]&lt;180,"Medium",Table1[[#This Row],[Duration]]&lt;=240,"Long",TRUE,"Seasons")</f>
        <v>Medium</v>
      </c>
      <c r="P2518" s="3" t="s">
        <v>43</v>
      </c>
    </row>
    <row r="2519" spans="1:16" ht="56">
      <c r="A2519" s="2" t="s">
        <v>11017</v>
      </c>
      <c r="B2519" s="2" t="s">
        <v>0</v>
      </c>
      <c r="C2519" s="3" t="s">
        <v>11018</v>
      </c>
      <c r="D2519" s="3" t="s">
        <v>11019</v>
      </c>
      <c r="E2519" s="3" t="s">
        <v>11020</v>
      </c>
      <c r="F2519" s="3" t="s">
        <v>1621</v>
      </c>
      <c r="G2519" s="7" t="s">
        <v>11016</v>
      </c>
      <c r="H2519" s="4">
        <v>2021</v>
      </c>
      <c r="I2519" s="2">
        <v>2018</v>
      </c>
      <c r="J2519" s="2">
        <f ca="1">YEAR(TODAY())-Table1[[#This Row],[Release_year]]</f>
        <v>8</v>
      </c>
      <c r="K2519" s="2" t="s">
        <v>7</v>
      </c>
      <c r="L2519" s="2" t="str">
        <f>_xlfn.XLOOKUP(Table1[[#This Row],[Rating]],Ratings!A$2:A$15,Ratings!B$2:B$15)</f>
        <v>Adult</v>
      </c>
      <c r="M2519" s="2" t="str">
        <f>_xlfn.XLOOKUP(Table1[[#This Row],[Rating Category]],Recommendation!A$2:A$6,Recommendation!B$2:B$6)</f>
        <v>Restricted</v>
      </c>
      <c r="N2519" s="2">
        <v>123</v>
      </c>
      <c r="O2519" s="2" t="str" cm="1">
        <f t="array" ref="O2519">_xlfn.IFS(Table1[[#This Row],[Duration]]&lt;90,"Short",Table1[[#This Row],[Duration]]&lt;180,"Medium",Table1[[#This Row],[Duration]]&lt;=240,"Long",TRUE,"Seasons")</f>
        <v>Medium</v>
      </c>
      <c r="P2519" s="3" t="s">
        <v>43</v>
      </c>
    </row>
    <row r="2520" spans="1:16" ht="42">
      <c r="A2520" s="2" t="s">
        <v>11022</v>
      </c>
      <c r="B2520" s="2" t="s">
        <v>0</v>
      </c>
      <c r="C2520" s="3" t="s">
        <v>11023</v>
      </c>
      <c r="D2520" s="3" t="s">
        <v>11024</v>
      </c>
      <c r="E2520" s="3" t="s">
        <v>11025</v>
      </c>
      <c r="F2520" s="3" t="s">
        <v>97</v>
      </c>
      <c r="G2520" s="7" t="s">
        <v>11021</v>
      </c>
      <c r="H2520" s="4">
        <v>2021</v>
      </c>
      <c r="I2520" s="2">
        <v>2018</v>
      </c>
      <c r="J2520" s="2">
        <f ca="1">YEAR(TODAY())-Table1[[#This Row],[Release_year]]</f>
        <v>8</v>
      </c>
      <c r="K2520" s="2" t="s">
        <v>45</v>
      </c>
      <c r="L2520" s="2" t="str">
        <f>_xlfn.XLOOKUP(Table1[[#This Row],[Rating]],Ratings!A$2:A$15,Ratings!B$2:B$15)</f>
        <v>Family</v>
      </c>
      <c r="M2520" s="2" t="str">
        <f>_xlfn.XLOOKUP(Table1[[#This Row],[Rating Category]],Recommendation!A$2:A$6,Recommendation!B$2:B$6)</f>
        <v>Guidance</v>
      </c>
      <c r="N2520" s="2">
        <v>106</v>
      </c>
      <c r="O2520" s="2" t="str" cm="1">
        <f t="array" ref="O2520">_xlfn.IFS(Table1[[#This Row],[Duration]]&lt;90,"Short",Table1[[#This Row],[Duration]]&lt;180,"Medium",Table1[[#This Row],[Duration]]&lt;=240,"Long",TRUE,"Seasons")</f>
        <v>Medium</v>
      </c>
      <c r="P2520" s="3" t="s">
        <v>821</v>
      </c>
    </row>
    <row r="2521" spans="1:16" ht="56">
      <c r="A2521" s="2" t="s">
        <v>11026</v>
      </c>
      <c r="B2521" s="2" t="s">
        <v>0</v>
      </c>
      <c r="C2521" s="3" t="s">
        <v>11027</v>
      </c>
      <c r="D2521" s="3" t="s">
        <v>11028</v>
      </c>
      <c r="E2521" s="3" t="s">
        <v>11029</v>
      </c>
      <c r="F2521" s="3" t="s">
        <v>1</v>
      </c>
      <c r="G2521" s="7" t="s">
        <v>11021</v>
      </c>
      <c r="H2521" s="4">
        <v>2021</v>
      </c>
      <c r="I2521" s="2">
        <v>2018</v>
      </c>
      <c r="J2521" s="2">
        <f ca="1">YEAR(TODAY())-Table1[[#This Row],[Release_year]]</f>
        <v>8</v>
      </c>
      <c r="K2521" s="2" t="s">
        <v>2</v>
      </c>
      <c r="L2521" s="2" t="str">
        <f>_xlfn.XLOOKUP(Table1[[#This Row],[Rating]],Ratings!A$2:A$15,Ratings!B$2:B$15)</f>
        <v>Teen</v>
      </c>
      <c r="M2521" s="2" t="str">
        <f>_xlfn.XLOOKUP(Table1[[#This Row],[Rating Category]],Recommendation!A$2:A$6,Recommendation!B$2:B$6)</f>
        <v>Guidance</v>
      </c>
      <c r="N2521" s="2">
        <v>106</v>
      </c>
      <c r="O2521" s="2" t="str" cm="1">
        <f t="array" ref="O2521">_xlfn.IFS(Table1[[#This Row],[Duration]]&lt;90,"Short",Table1[[#This Row],[Duration]]&lt;180,"Medium",Table1[[#This Row],[Duration]]&lt;=240,"Long",TRUE,"Seasons")</f>
        <v>Medium</v>
      </c>
      <c r="P2521" s="3" t="s">
        <v>254</v>
      </c>
    </row>
    <row r="2522" spans="1:16" ht="42">
      <c r="A2522" s="2" t="s">
        <v>11030</v>
      </c>
      <c r="B2522" s="2" t="s">
        <v>0</v>
      </c>
      <c r="C2522" s="3" t="s">
        <v>11031</v>
      </c>
      <c r="D2522" s="3" t="s">
        <v>11032</v>
      </c>
      <c r="E2522" s="3" t="s">
        <v>11033</v>
      </c>
      <c r="F2522" s="3" t="s">
        <v>11034</v>
      </c>
      <c r="G2522" s="7" t="s">
        <v>11021</v>
      </c>
      <c r="H2522" s="4">
        <v>2021</v>
      </c>
      <c r="I2522" s="2">
        <v>2018</v>
      </c>
      <c r="J2522" s="2">
        <f ca="1">YEAR(TODAY())-Table1[[#This Row],[Release_year]]</f>
        <v>8</v>
      </c>
      <c r="K2522" s="2" t="s">
        <v>7</v>
      </c>
      <c r="L2522" s="2" t="str">
        <f>_xlfn.XLOOKUP(Table1[[#This Row],[Rating]],Ratings!A$2:A$15,Ratings!B$2:B$15)</f>
        <v>Adult</v>
      </c>
      <c r="M2522" s="2" t="str">
        <f>_xlfn.XLOOKUP(Table1[[#This Row],[Rating Category]],Recommendation!A$2:A$6,Recommendation!B$2:B$6)</f>
        <v>Restricted</v>
      </c>
      <c r="N2522" s="2">
        <v>102</v>
      </c>
      <c r="O2522" s="2" t="str" cm="1">
        <f t="array" ref="O2522">_xlfn.IFS(Table1[[#This Row],[Duration]]&lt;90,"Short",Table1[[#This Row],[Duration]]&lt;180,"Medium",Table1[[#This Row],[Duration]]&lt;=240,"Long",TRUE,"Seasons")</f>
        <v>Medium</v>
      </c>
      <c r="P2522" s="3" t="s">
        <v>89</v>
      </c>
    </row>
    <row r="2523" spans="1:16" ht="42">
      <c r="A2523" s="2" t="s">
        <v>11035</v>
      </c>
      <c r="B2523" s="2" t="s">
        <v>0</v>
      </c>
      <c r="C2523" s="3" t="s">
        <v>11036</v>
      </c>
      <c r="D2523" s="3" t="s">
        <v>2521</v>
      </c>
      <c r="E2523" s="3" t="s">
        <v>11037</v>
      </c>
      <c r="F2523" s="3" t="s">
        <v>13</v>
      </c>
      <c r="G2523" s="7" t="s">
        <v>11038</v>
      </c>
      <c r="H2523" s="4">
        <v>2021</v>
      </c>
      <c r="I2523" s="2">
        <v>2014</v>
      </c>
      <c r="J2523" s="2">
        <f ca="1">YEAR(TODAY())-Table1[[#This Row],[Release_year]]</f>
        <v>12</v>
      </c>
      <c r="K2523" s="2" t="s">
        <v>29</v>
      </c>
      <c r="L2523" s="2" t="str">
        <f>_xlfn.XLOOKUP(Table1[[#This Row],[Rating]],Ratings!A$2:A$15,Ratings!B$2:B$15)</f>
        <v>Teen</v>
      </c>
      <c r="M2523" s="2" t="str">
        <f>_xlfn.XLOOKUP(Table1[[#This Row],[Rating Category]],Recommendation!A$2:A$6,Recommendation!B$2:B$6)</f>
        <v>Guidance</v>
      </c>
      <c r="N2523" s="2">
        <v>146</v>
      </c>
      <c r="O2523" s="2" t="str" cm="1">
        <f t="array" ref="O2523">_xlfn.IFS(Table1[[#This Row],[Duration]]&lt;90,"Short",Table1[[#This Row],[Duration]]&lt;180,"Medium",Table1[[#This Row],[Duration]]&lt;=240,"Long",TRUE,"Seasons")</f>
        <v>Medium</v>
      </c>
      <c r="P2523" s="3" t="s">
        <v>192</v>
      </c>
    </row>
    <row r="2524" spans="1:16" ht="28">
      <c r="A2524" s="2" t="s">
        <v>11039</v>
      </c>
      <c r="B2524" s="2" t="s">
        <v>0</v>
      </c>
      <c r="C2524" s="3" t="s">
        <v>11040</v>
      </c>
      <c r="D2524" s="3" t="s">
        <v>5004</v>
      </c>
      <c r="E2524" s="3" t="s">
        <v>11041</v>
      </c>
      <c r="F2524" s="3" t="s">
        <v>223</v>
      </c>
      <c r="G2524" s="7" t="s">
        <v>11042</v>
      </c>
      <c r="H2524" s="4">
        <v>2021</v>
      </c>
      <c r="I2524" s="2">
        <v>2018</v>
      </c>
      <c r="J2524" s="2">
        <f ca="1">YEAR(TODAY())-Table1[[#This Row],[Release_year]]</f>
        <v>8</v>
      </c>
      <c r="K2524" s="2" t="s">
        <v>7</v>
      </c>
      <c r="L2524" s="2" t="str">
        <f>_xlfn.XLOOKUP(Table1[[#This Row],[Rating]],Ratings!A$2:A$15,Ratings!B$2:B$15)</f>
        <v>Adult</v>
      </c>
      <c r="M2524" s="2" t="str">
        <f>_xlfn.XLOOKUP(Table1[[#This Row],[Rating Category]],Recommendation!A$2:A$6,Recommendation!B$2:B$6)</f>
        <v>Restricted</v>
      </c>
      <c r="N2524" s="2">
        <v>96</v>
      </c>
      <c r="O2524" s="2" t="str" cm="1">
        <f t="array" ref="O2524">_xlfn.IFS(Table1[[#This Row],[Duration]]&lt;90,"Short",Table1[[#This Row],[Duration]]&lt;180,"Medium",Table1[[#This Row],[Duration]]&lt;=240,"Long",TRUE,"Seasons")</f>
        <v>Medium</v>
      </c>
      <c r="P2524" s="3" t="s">
        <v>125</v>
      </c>
    </row>
    <row r="2525" spans="1:16" ht="42">
      <c r="A2525" s="2" t="s">
        <v>11043</v>
      </c>
      <c r="B2525" s="2" t="s">
        <v>4</v>
      </c>
      <c r="C2525" s="3" t="s">
        <v>11044</v>
      </c>
      <c r="D2525" s="3" t="s">
        <v>11045</v>
      </c>
      <c r="E2525" s="3" t="s">
        <v>11046</v>
      </c>
      <c r="F2525" s="3" t="s">
        <v>781</v>
      </c>
      <c r="G2525" s="7" t="s">
        <v>11047</v>
      </c>
      <c r="H2525" s="4">
        <v>2021</v>
      </c>
      <c r="I2525" s="2">
        <v>2018</v>
      </c>
      <c r="J2525" s="2">
        <f ca="1">YEAR(TODAY())-Table1[[#This Row],[Release_year]]</f>
        <v>8</v>
      </c>
      <c r="K2525" s="2" t="s">
        <v>7</v>
      </c>
      <c r="L2525" s="2" t="str">
        <f>_xlfn.XLOOKUP(Table1[[#This Row],[Rating]],Ratings!A$2:A$15,Ratings!B$2:B$15)</f>
        <v>Adult</v>
      </c>
      <c r="M2525" s="2" t="str">
        <f>_xlfn.XLOOKUP(Table1[[#This Row],[Rating Category]],Recommendation!A$2:A$6,Recommendation!B$2:B$6)</f>
        <v>Restricted</v>
      </c>
      <c r="N2525" s="2" t="s">
        <v>11</v>
      </c>
      <c r="O2525" s="2" t="str" cm="1">
        <f t="array" ref="O2525">_xlfn.IFS(Table1[[#This Row],[Duration]]&lt;90,"Short",Table1[[#This Row],[Duration]]&lt;180,"Medium",Table1[[#This Row],[Duration]]&lt;=240,"Long",TRUE,"Seasons")</f>
        <v>Seasons</v>
      </c>
      <c r="P2525" s="3" t="s">
        <v>532</v>
      </c>
    </row>
    <row r="2526" spans="1:16" ht="42">
      <c r="A2526" s="2" t="s">
        <v>11048</v>
      </c>
      <c r="B2526" s="2" t="s">
        <v>0</v>
      </c>
      <c r="C2526" s="3" t="s">
        <v>11049</v>
      </c>
      <c r="D2526" s="3" t="s">
        <v>4211</v>
      </c>
      <c r="E2526" s="3" t="s">
        <v>11050</v>
      </c>
      <c r="F2526" s="3" t="s">
        <v>1140</v>
      </c>
      <c r="G2526" s="7" t="s">
        <v>11047</v>
      </c>
      <c r="H2526" s="4">
        <v>2021</v>
      </c>
      <c r="I2526" s="2">
        <v>2017</v>
      </c>
      <c r="J2526" s="2">
        <f ca="1">YEAR(TODAY())-Table1[[#This Row],[Release_year]]</f>
        <v>9</v>
      </c>
      <c r="K2526" s="2" t="s">
        <v>7</v>
      </c>
      <c r="L2526" s="2" t="str">
        <f>_xlfn.XLOOKUP(Table1[[#This Row],[Rating]],Ratings!A$2:A$15,Ratings!B$2:B$15)</f>
        <v>Adult</v>
      </c>
      <c r="M2526" s="2" t="str">
        <f>_xlfn.XLOOKUP(Table1[[#This Row],[Rating Category]],Recommendation!A$2:A$6,Recommendation!B$2:B$6)</f>
        <v>Restricted</v>
      </c>
      <c r="N2526" s="2">
        <v>104</v>
      </c>
      <c r="O2526" s="2" t="str" cm="1">
        <f t="array" ref="O2526">_xlfn.IFS(Table1[[#This Row],[Duration]]&lt;90,"Short",Table1[[#This Row],[Duration]]&lt;180,"Medium",Table1[[#This Row],[Duration]]&lt;=240,"Long",TRUE,"Seasons")</f>
        <v>Medium</v>
      </c>
      <c r="P2526" s="3" t="s">
        <v>89</v>
      </c>
    </row>
    <row r="2527" spans="1:16" ht="70">
      <c r="A2527" s="2" t="s">
        <v>11051</v>
      </c>
      <c r="B2527" s="2" t="s">
        <v>0</v>
      </c>
      <c r="C2527" s="3" t="s">
        <v>11052</v>
      </c>
      <c r="D2527" s="3" t="s">
        <v>11053</v>
      </c>
      <c r="E2527" s="3" t="s">
        <v>11054</v>
      </c>
      <c r="F2527" s="3" t="s">
        <v>13</v>
      </c>
      <c r="G2527" s="7" t="s">
        <v>11047</v>
      </c>
      <c r="H2527" s="4">
        <v>2021</v>
      </c>
      <c r="I2527" s="2">
        <v>2018</v>
      </c>
      <c r="J2527" s="2">
        <f ca="1">YEAR(TODAY())-Table1[[#This Row],[Release_year]]</f>
        <v>8</v>
      </c>
      <c r="K2527" s="2" t="s">
        <v>7</v>
      </c>
      <c r="L2527" s="2" t="str">
        <f>_xlfn.XLOOKUP(Table1[[#This Row],[Rating]],Ratings!A$2:A$15,Ratings!B$2:B$15)</f>
        <v>Adult</v>
      </c>
      <c r="M2527" s="2" t="str">
        <f>_xlfn.XLOOKUP(Table1[[#This Row],[Rating Category]],Recommendation!A$2:A$6,Recommendation!B$2:B$6)</f>
        <v>Restricted</v>
      </c>
      <c r="N2527" s="2">
        <v>109</v>
      </c>
      <c r="O2527" s="2" t="str" cm="1">
        <f t="array" ref="O2527">_xlfn.IFS(Table1[[#This Row],[Duration]]&lt;90,"Short",Table1[[#This Row],[Duration]]&lt;180,"Medium",Table1[[#This Row],[Duration]]&lt;=240,"Long",TRUE,"Seasons")</f>
        <v>Medium</v>
      </c>
      <c r="P2527" s="3" t="s">
        <v>23</v>
      </c>
    </row>
    <row r="2528" spans="1:16" ht="70">
      <c r="A2528" s="2" t="s">
        <v>11055</v>
      </c>
      <c r="B2528" s="2" t="s">
        <v>0</v>
      </c>
      <c r="C2528" s="3" t="s">
        <v>11056</v>
      </c>
      <c r="D2528" s="3" t="s">
        <v>11057</v>
      </c>
      <c r="E2528" s="3" t="s">
        <v>11058</v>
      </c>
      <c r="F2528" s="3" t="s">
        <v>13</v>
      </c>
      <c r="G2528" s="7" t="s">
        <v>11047</v>
      </c>
      <c r="H2528" s="4">
        <v>2021</v>
      </c>
      <c r="I2528" s="2">
        <v>2018</v>
      </c>
      <c r="J2528" s="2">
        <f ca="1">YEAR(TODAY())-Table1[[#This Row],[Release_year]]</f>
        <v>8</v>
      </c>
      <c r="K2528" s="2" t="s">
        <v>29</v>
      </c>
      <c r="L2528" s="2" t="str">
        <f>_xlfn.XLOOKUP(Table1[[#This Row],[Rating]],Ratings!A$2:A$15,Ratings!B$2:B$15)</f>
        <v>Teen</v>
      </c>
      <c r="M2528" s="2" t="str">
        <f>_xlfn.XLOOKUP(Table1[[#This Row],[Rating Category]],Recommendation!A$2:A$6,Recommendation!B$2:B$6)</f>
        <v>Guidance</v>
      </c>
      <c r="N2528" s="2">
        <v>110</v>
      </c>
      <c r="O2528" s="2" t="str" cm="1">
        <f t="array" ref="O2528">_xlfn.IFS(Table1[[#This Row],[Duration]]&lt;90,"Short",Table1[[#This Row],[Duration]]&lt;180,"Medium",Table1[[#This Row],[Duration]]&lt;=240,"Long",TRUE,"Seasons")</f>
        <v>Medium</v>
      </c>
      <c r="P2528" s="3" t="s">
        <v>23</v>
      </c>
    </row>
    <row r="2529" spans="1:16" ht="70">
      <c r="A2529" s="2" t="s">
        <v>11059</v>
      </c>
      <c r="B2529" s="2" t="s">
        <v>0</v>
      </c>
      <c r="C2529" s="3" t="s">
        <v>11060</v>
      </c>
      <c r="D2529" s="3" t="s">
        <v>11061</v>
      </c>
      <c r="E2529" s="3" t="s">
        <v>11062</v>
      </c>
      <c r="F2529" s="3" t="s">
        <v>13</v>
      </c>
      <c r="G2529" s="7" t="s">
        <v>11047</v>
      </c>
      <c r="H2529" s="4">
        <v>2021</v>
      </c>
      <c r="I2529" s="2">
        <v>2017</v>
      </c>
      <c r="J2529" s="2">
        <f ca="1">YEAR(TODAY())-Table1[[#This Row],[Release_year]]</f>
        <v>9</v>
      </c>
      <c r="K2529" s="2" t="s">
        <v>7</v>
      </c>
      <c r="L2529" s="2" t="str">
        <f>_xlfn.XLOOKUP(Table1[[#This Row],[Rating]],Ratings!A$2:A$15,Ratings!B$2:B$15)</f>
        <v>Adult</v>
      </c>
      <c r="M2529" s="2" t="str">
        <f>_xlfn.XLOOKUP(Table1[[#This Row],[Rating Category]],Recommendation!A$2:A$6,Recommendation!B$2:B$6)</f>
        <v>Restricted</v>
      </c>
      <c r="N2529" s="2">
        <v>110</v>
      </c>
      <c r="O2529" s="2" t="str" cm="1">
        <f t="array" ref="O2529">_xlfn.IFS(Table1[[#This Row],[Duration]]&lt;90,"Short",Table1[[#This Row],[Duration]]&lt;180,"Medium",Table1[[#This Row],[Duration]]&lt;=240,"Long",TRUE,"Seasons")</f>
        <v>Medium</v>
      </c>
      <c r="P2529" s="3" t="s">
        <v>23</v>
      </c>
    </row>
    <row r="2530" spans="1:16" ht="70">
      <c r="A2530" s="2" t="s">
        <v>11063</v>
      </c>
      <c r="B2530" s="2" t="s">
        <v>0</v>
      </c>
      <c r="C2530" s="3" t="s">
        <v>11064</v>
      </c>
      <c r="D2530" s="3" t="s">
        <v>11065</v>
      </c>
      <c r="E2530" s="3" t="s">
        <v>11066</v>
      </c>
      <c r="F2530" s="3" t="s">
        <v>11067</v>
      </c>
      <c r="G2530" s="7" t="s">
        <v>11047</v>
      </c>
      <c r="H2530" s="4">
        <v>2021</v>
      </c>
      <c r="I2530" s="2">
        <v>2018</v>
      </c>
      <c r="J2530" s="2">
        <f ca="1">YEAR(TODAY())-Table1[[#This Row],[Release_year]]</f>
        <v>8</v>
      </c>
      <c r="K2530" s="2" t="s">
        <v>45</v>
      </c>
      <c r="L2530" s="2" t="str">
        <f>_xlfn.XLOOKUP(Table1[[#This Row],[Rating]],Ratings!A$2:A$15,Ratings!B$2:B$15)</f>
        <v>Family</v>
      </c>
      <c r="M2530" s="2" t="str">
        <f>_xlfn.XLOOKUP(Table1[[#This Row],[Rating Category]],Recommendation!A$2:A$6,Recommendation!B$2:B$6)</f>
        <v>Guidance</v>
      </c>
      <c r="N2530" s="2">
        <v>101</v>
      </c>
      <c r="O2530" s="2" t="str" cm="1">
        <f t="array" ref="O2530">_xlfn.IFS(Table1[[#This Row],[Duration]]&lt;90,"Short",Table1[[#This Row],[Duration]]&lt;180,"Medium",Table1[[#This Row],[Duration]]&lt;=240,"Long",TRUE,"Seasons")</f>
        <v>Medium</v>
      </c>
      <c r="P2530" s="3" t="s">
        <v>23</v>
      </c>
    </row>
    <row r="2531" spans="1:16" ht="56">
      <c r="A2531" s="2" t="s">
        <v>11068</v>
      </c>
      <c r="B2531" s="2" t="s">
        <v>0</v>
      </c>
      <c r="C2531" s="3" t="s">
        <v>11069</v>
      </c>
      <c r="D2531" s="3" t="s">
        <v>11070</v>
      </c>
      <c r="E2531" s="3" t="s">
        <v>11071</v>
      </c>
      <c r="F2531" s="3" t="s">
        <v>215</v>
      </c>
      <c r="G2531" s="7" t="s">
        <v>11047</v>
      </c>
      <c r="H2531" s="4">
        <v>2021</v>
      </c>
      <c r="I2531" s="2">
        <v>2017</v>
      </c>
      <c r="J2531" s="2">
        <f ca="1">YEAR(TODAY())-Table1[[#This Row],[Release_year]]</f>
        <v>9</v>
      </c>
      <c r="K2531" s="2" t="s">
        <v>7</v>
      </c>
      <c r="L2531" s="2" t="str">
        <f>_xlfn.XLOOKUP(Table1[[#This Row],[Rating]],Ratings!A$2:A$15,Ratings!B$2:B$15)</f>
        <v>Adult</v>
      </c>
      <c r="M2531" s="2" t="str">
        <f>_xlfn.XLOOKUP(Table1[[#This Row],[Rating Category]],Recommendation!A$2:A$6,Recommendation!B$2:B$6)</f>
        <v>Restricted</v>
      </c>
      <c r="N2531" s="2">
        <v>94</v>
      </c>
      <c r="O2531" s="2" t="str" cm="1">
        <f t="array" ref="O2531">_xlfn.IFS(Table1[[#This Row],[Duration]]&lt;90,"Short",Table1[[#This Row],[Duration]]&lt;180,"Medium",Table1[[#This Row],[Duration]]&lt;=240,"Long",TRUE,"Seasons")</f>
        <v>Medium</v>
      </c>
      <c r="P2531" s="3" t="s">
        <v>1861</v>
      </c>
    </row>
    <row r="2532" spans="1:16" ht="56">
      <c r="A2532" s="2" t="s">
        <v>11073</v>
      </c>
      <c r="B2532" s="2" t="s">
        <v>0</v>
      </c>
      <c r="C2532" s="3" t="s">
        <v>11074</v>
      </c>
      <c r="D2532" s="3" t="s">
        <v>4042</v>
      </c>
      <c r="E2532" s="3" t="s">
        <v>11075</v>
      </c>
      <c r="F2532" s="3" t="s">
        <v>248</v>
      </c>
      <c r="G2532" s="7" t="s">
        <v>11072</v>
      </c>
      <c r="H2532" s="4">
        <v>2021</v>
      </c>
      <c r="I2532" s="2">
        <v>2018</v>
      </c>
      <c r="J2532" s="2">
        <f ca="1">YEAR(TODAY())-Table1[[#This Row],[Release_year]]</f>
        <v>8</v>
      </c>
      <c r="K2532" s="2" t="s">
        <v>7</v>
      </c>
      <c r="L2532" s="2" t="str">
        <f>_xlfn.XLOOKUP(Table1[[#This Row],[Rating]],Ratings!A$2:A$15,Ratings!B$2:B$15)</f>
        <v>Adult</v>
      </c>
      <c r="M2532" s="2" t="str">
        <f>_xlfn.XLOOKUP(Table1[[#This Row],[Rating Category]],Recommendation!A$2:A$6,Recommendation!B$2:B$6)</f>
        <v>Restricted</v>
      </c>
      <c r="N2532" s="2">
        <v>101</v>
      </c>
      <c r="O2532" s="2" t="str" cm="1">
        <f t="array" ref="O2532">_xlfn.IFS(Table1[[#This Row],[Duration]]&lt;90,"Short",Table1[[#This Row],[Duration]]&lt;180,"Medium",Table1[[#This Row],[Duration]]&lt;=240,"Long",TRUE,"Seasons")</f>
        <v>Medium</v>
      </c>
      <c r="P2532" s="3" t="s">
        <v>63</v>
      </c>
    </row>
    <row r="2533" spans="1:16" ht="56">
      <c r="A2533" s="2" t="s">
        <v>11076</v>
      </c>
      <c r="B2533" s="2" t="s">
        <v>0</v>
      </c>
      <c r="C2533" s="3" t="s">
        <v>11077</v>
      </c>
      <c r="D2533" s="3" t="s">
        <v>11078</v>
      </c>
      <c r="E2533" s="3" t="s">
        <v>11079</v>
      </c>
      <c r="F2533" s="3" t="s">
        <v>13</v>
      </c>
      <c r="G2533" s="7" t="s">
        <v>11080</v>
      </c>
      <c r="H2533" s="4">
        <v>2021</v>
      </c>
      <c r="I2533" s="2">
        <v>2017</v>
      </c>
      <c r="J2533" s="2">
        <f ca="1">YEAR(TODAY())-Table1[[#This Row],[Release_year]]</f>
        <v>9</v>
      </c>
      <c r="K2533" s="2" t="s">
        <v>29</v>
      </c>
      <c r="L2533" s="2" t="str">
        <f>_xlfn.XLOOKUP(Table1[[#This Row],[Rating]],Ratings!A$2:A$15,Ratings!B$2:B$15)</f>
        <v>Teen</v>
      </c>
      <c r="M2533" s="2" t="str">
        <f>_xlfn.XLOOKUP(Table1[[#This Row],[Rating Category]],Recommendation!A$2:A$6,Recommendation!B$2:B$6)</f>
        <v>Guidance</v>
      </c>
      <c r="N2533" s="2">
        <v>141</v>
      </c>
      <c r="O2533" s="2" t="str" cm="1">
        <f t="array" ref="O2533">_xlfn.IFS(Table1[[#This Row],[Duration]]&lt;90,"Short",Table1[[#This Row],[Duration]]&lt;180,"Medium",Table1[[#This Row],[Duration]]&lt;=240,"Long",TRUE,"Seasons")</f>
        <v>Medium</v>
      </c>
      <c r="P2533" s="3" t="s">
        <v>384</v>
      </c>
    </row>
    <row r="2534" spans="1:16" ht="56">
      <c r="A2534" s="2" t="s">
        <v>11081</v>
      </c>
      <c r="B2534" s="2" t="s">
        <v>0</v>
      </c>
      <c r="C2534" s="3" t="s">
        <v>11082</v>
      </c>
      <c r="D2534" s="3" t="s">
        <v>9738</v>
      </c>
      <c r="E2534" s="3" t="s">
        <v>11083</v>
      </c>
      <c r="F2534" s="3" t="s">
        <v>13</v>
      </c>
      <c r="G2534" s="7" t="s">
        <v>11080</v>
      </c>
      <c r="H2534" s="4">
        <v>2021</v>
      </c>
      <c r="I2534" s="2">
        <v>2017</v>
      </c>
      <c r="J2534" s="2">
        <f ca="1">YEAR(TODAY())-Table1[[#This Row],[Release_year]]</f>
        <v>9</v>
      </c>
      <c r="K2534" s="2" t="s">
        <v>29</v>
      </c>
      <c r="L2534" s="2" t="str">
        <f>_xlfn.XLOOKUP(Table1[[#This Row],[Rating]],Ratings!A$2:A$15,Ratings!B$2:B$15)</f>
        <v>Teen</v>
      </c>
      <c r="M2534" s="2" t="str">
        <f>_xlfn.XLOOKUP(Table1[[#This Row],[Rating Category]],Recommendation!A$2:A$6,Recommendation!B$2:B$6)</f>
        <v>Guidance</v>
      </c>
      <c r="N2534" s="2">
        <v>120</v>
      </c>
      <c r="O2534" s="2" t="str" cm="1">
        <f t="array" ref="O2534">_xlfn.IFS(Table1[[#This Row],[Duration]]&lt;90,"Short",Table1[[#This Row],[Duration]]&lt;180,"Medium",Table1[[#This Row],[Duration]]&lt;=240,"Long",TRUE,"Seasons")</f>
        <v>Medium</v>
      </c>
      <c r="P2534" s="3" t="s">
        <v>63</v>
      </c>
    </row>
    <row r="2535" spans="1:16" ht="56">
      <c r="A2535" s="2" t="s">
        <v>11084</v>
      </c>
      <c r="B2535" s="2" t="s">
        <v>0</v>
      </c>
      <c r="C2535" s="3" t="s">
        <v>11085</v>
      </c>
      <c r="D2535" s="3" t="s">
        <v>9564</v>
      </c>
      <c r="E2535" s="3" t="s">
        <v>11086</v>
      </c>
      <c r="F2535" s="3" t="s">
        <v>13</v>
      </c>
      <c r="G2535" s="7" t="s">
        <v>11080</v>
      </c>
      <c r="H2535" s="4">
        <v>2021</v>
      </c>
      <c r="I2535" s="2">
        <v>2017</v>
      </c>
      <c r="J2535" s="2">
        <f ca="1">YEAR(TODAY())-Table1[[#This Row],[Release_year]]</f>
        <v>9</v>
      </c>
      <c r="K2535" s="2" t="s">
        <v>29</v>
      </c>
      <c r="L2535" s="2" t="str">
        <f>_xlfn.XLOOKUP(Table1[[#This Row],[Rating]],Ratings!A$2:A$15,Ratings!B$2:B$15)</f>
        <v>Teen</v>
      </c>
      <c r="M2535" s="2" t="str">
        <f>_xlfn.XLOOKUP(Table1[[#This Row],[Rating Category]],Recommendation!A$2:A$6,Recommendation!B$2:B$6)</f>
        <v>Guidance</v>
      </c>
      <c r="N2535" s="2">
        <v>140</v>
      </c>
      <c r="O2535" s="2" t="str" cm="1">
        <f t="array" ref="O2535">_xlfn.IFS(Table1[[#This Row],[Duration]]&lt;90,"Short",Table1[[#This Row],[Duration]]&lt;180,"Medium",Table1[[#This Row],[Duration]]&lt;=240,"Long",TRUE,"Seasons")</f>
        <v>Medium</v>
      </c>
      <c r="P2535" s="3" t="s">
        <v>384</v>
      </c>
    </row>
    <row r="2536" spans="1:16" ht="28">
      <c r="A2536" s="2" t="s">
        <v>11087</v>
      </c>
      <c r="B2536" s="2" t="s">
        <v>0</v>
      </c>
      <c r="C2536" s="3" t="s">
        <v>11088</v>
      </c>
      <c r="D2536" s="3" t="s">
        <v>11089</v>
      </c>
      <c r="E2536" s="3" t="s">
        <v>11090</v>
      </c>
      <c r="F2536" s="3" t="s">
        <v>1</v>
      </c>
      <c r="G2536" s="7" t="s">
        <v>11091</v>
      </c>
      <c r="H2536" s="4">
        <v>2021</v>
      </c>
      <c r="I2536" s="2">
        <v>2012</v>
      </c>
      <c r="J2536" s="2">
        <f ca="1">YEAR(TODAY())-Table1[[#This Row],[Release_year]]</f>
        <v>14</v>
      </c>
      <c r="K2536" s="2" t="s">
        <v>7</v>
      </c>
      <c r="L2536" s="2" t="str">
        <f>_xlfn.XLOOKUP(Table1[[#This Row],[Rating]],Ratings!A$2:A$15,Ratings!B$2:B$15)</f>
        <v>Adult</v>
      </c>
      <c r="M2536" s="2" t="str">
        <f>_xlfn.XLOOKUP(Table1[[#This Row],[Rating Category]],Recommendation!A$2:A$6,Recommendation!B$2:B$6)</f>
        <v>Restricted</v>
      </c>
      <c r="N2536" s="2">
        <v>50</v>
      </c>
      <c r="O2536" s="2" t="str" cm="1">
        <f t="array" ref="O2536">_xlfn.IFS(Table1[[#This Row],[Duration]]&lt;90,"Short",Table1[[#This Row],[Duration]]&lt;180,"Medium",Table1[[#This Row],[Duration]]&lt;=240,"Long",TRUE,"Seasons")</f>
        <v>Short</v>
      </c>
      <c r="P2536" s="3" t="s">
        <v>683</v>
      </c>
    </row>
    <row r="2537" spans="1:16" ht="42">
      <c r="A2537" s="2" t="s">
        <v>11093</v>
      </c>
      <c r="B2537" s="2" t="s">
        <v>4</v>
      </c>
      <c r="C2537" s="3" t="s">
        <v>11094</v>
      </c>
      <c r="D2537" s="3" t="s">
        <v>11095</v>
      </c>
      <c r="E2537" s="3" t="s">
        <v>11096</v>
      </c>
      <c r="F2537" s="3" t="s">
        <v>13</v>
      </c>
      <c r="G2537" s="7" t="s">
        <v>11092</v>
      </c>
      <c r="H2537" s="4">
        <v>2021</v>
      </c>
      <c r="I2537" s="2">
        <v>2018</v>
      </c>
      <c r="J2537" s="2">
        <f ca="1">YEAR(TODAY())-Table1[[#This Row],[Release_year]]</f>
        <v>8</v>
      </c>
      <c r="K2537" s="2" t="s">
        <v>7</v>
      </c>
      <c r="L2537" s="2" t="str">
        <f>_xlfn.XLOOKUP(Table1[[#This Row],[Rating]],Ratings!A$2:A$15,Ratings!B$2:B$15)</f>
        <v>Adult</v>
      </c>
      <c r="M2537" s="2" t="str">
        <f>_xlfn.XLOOKUP(Table1[[#This Row],[Rating Category]],Recommendation!A$2:A$6,Recommendation!B$2:B$6)</f>
        <v>Restricted</v>
      </c>
      <c r="N2537" s="2" t="s">
        <v>11</v>
      </c>
      <c r="O2537" s="2" t="str" cm="1">
        <f t="array" ref="O2537">_xlfn.IFS(Table1[[#This Row],[Duration]]&lt;90,"Short",Table1[[#This Row],[Duration]]&lt;180,"Medium",Table1[[#This Row],[Duration]]&lt;=240,"Long",TRUE,"Seasons")</f>
        <v>Seasons</v>
      </c>
      <c r="P2537" s="3" t="s">
        <v>3733</v>
      </c>
    </row>
    <row r="2538" spans="1:16" ht="14">
      <c r="A2538" s="2" t="s">
        <v>11097</v>
      </c>
      <c r="B2538" s="2" t="s">
        <v>0</v>
      </c>
      <c r="C2538" s="3" t="s">
        <v>11098</v>
      </c>
      <c r="D2538" s="3" t="s">
        <v>11099</v>
      </c>
      <c r="E2538" s="3" t="s">
        <v>11100</v>
      </c>
      <c r="F2538" s="3" t="s">
        <v>404</v>
      </c>
      <c r="G2538" s="7" t="s">
        <v>11092</v>
      </c>
      <c r="H2538" s="4">
        <v>2021</v>
      </c>
      <c r="I2538" s="2">
        <v>1998</v>
      </c>
      <c r="J2538" s="2">
        <f ca="1">YEAR(TODAY())-Table1[[#This Row],[Release_year]]</f>
        <v>28</v>
      </c>
      <c r="K2538" s="2" t="s">
        <v>7</v>
      </c>
      <c r="L2538" s="2" t="str">
        <f>_xlfn.XLOOKUP(Table1[[#This Row],[Rating]],Ratings!A$2:A$15,Ratings!B$2:B$15)</f>
        <v>Adult</v>
      </c>
      <c r="M2538" s="2" t="str">
        <f>_xlfn.XLOOKUP(Table1[[#This Row],[Rating Category]],Recommendation!A$2:A$6,Recommendation!B$2:B$6)</f>
        <v>Restricted</v>
      </c>
      <c r="N2538" s="2">
        <v>31</v>
      </c>
      <c r="O2538" s="2" t="str" cm="1">
        <f t="array" ref="O2538">_xlfn.IFS(Table1[[#This Row],[Duration]]&lt;90,"Short",Table1[[#This Row],[Duration]]&lt;180,"Medium",Table1[[#This Row],[Duration]]&lt;=240,"Long",TRUE,"Seasons")</f>
        <v>Short</v>
      </c>
      <c r="P2538" s="3" t="s">
        <v>72</v>
      </c>
    </row>
    <row r="2539" spans="1:16" ht="56">
      <c r="A2539" s="2" t="s">
        <v>11101</v>
      </c>
      <c r="B2539" s="2" t="s">
        <v>4</v>
      </c>
      <c r="C2539" s="3" t="s">
        <v>11102</v>
      </c>
      <c r="D2539" s="3" t="s">
        <v>11103</v>
      </c>
      <c r="E2539" s="3" t="s">
        <v>11104</v>
      </c>
      <c r="F2539" s="3" t="s">
        <v>1420</v>
      </c>
      <c r="G2539" s="7" t="s">
        <v>11092</v>
      </c>
      <c r="H2539" s="4">
        <v>2021</v>
      </c>
      <c r="I2539" s="2">
        <v>2018</v>
      </c>
      <c r="J2539" s="2">
        <f ca="1">YEAR(TODAY())-Table1[[#This Row],[Release_year]]</f>
        <v>8</v>
      </c>
      <c r="K2539" s="2" t="s">
        <v>29</v>
      </c>
      <c r="L2539" s="2" t="str">
        <f>_xlfn.XLOOKUP(Table1[[#This Row],[Rating]],Ratings!A$2:A$15,Ratings!B$2:B$15)</f>
        <v>Teen</v>
      </c>
      <c r="M2539" s="2" t="str">
        <f>_xlfn.XLOOKUP(Table1[[#This Row],[Rating Category]],Recommendation!A$2:A$6,Recommendation!B$2:B$6)</f>
        <v>Guidance</v>
      </c>
      <c r="N2539" s="2" t="s">
        <v>11</v>
      </c>
      <c r="O2539" s="2" t="str" cm="1">
        <f t="array" ref="O2539">_xlfn.IFS(Table1[[#This Row],[Duration]]&lt;90,"Short",Table1[[#This Row],[Duration]]&lt;180,"Medium",Table1[[#This Row],[Duration]]&lt;=240,"Long",TRUE,"Seasons")</f>
        <v>Seasons</v>
      </c>
      <c r="P2539" s="3" t="s">
        <v>603</v>
      </c>
    </row>
    <row r="2540" spans="1:16" ht="42">
      <c r="A2540" s="2" t="s">
        <v>11105</v>
      </c>
      <c r="B2540" s="2" t="s">
        <v>0</v>
      </c>
      <c r="C2540" s="3" t="s">
        <v>11106</v>
      </c>
      <c r="D2540" s="3" t="s">
        <v>6540</v>
      </c>
      <c r="E2540" s="3" t="s">
        <v>11107</v>
      </c>
      <c r="F2540" s="3" t="s">
        <v>1</v>
      </c>
      <c r="G2540" s="7" t="s">
        <v>11092</v>
      </c>
      <c r="H2540" s="4">
        <v>2021</v>
      </c>
      <c r="I2540" s="2">
        <v>2018</v>
      </c>
      <c r="J2540" s="2">
        <f ca="1">YEAR(TODAY())-Table1[[#This Row],[Release_year]]</f>
        <v>8</v>
      </c>
      <c r="K2540" s="2" t="s">
        <v>7</v>
      </c>
      <c r="L2540" s="2" t="str">
        <f>_xlfn.XLOOKUP(Table1[[#This Row],[Rating]],Ratings!A$2:A$15,Ratings!B$2:B$15)</f>
        <v>Adult</v>
      </c>
      <c r="M2540" s="2" t="str">
        <f>_xlfn.XLOOKUP(Table1[[#This Row],[Rating Category]],Recommendation!A$2:A$6,Recommendation!B$2:B$6)</f>
        <v>Restricted</v>
      </c>
      <c r="N2540" s="2">
        <v>90</v>
      </c>
      <c r="O2540" s="2" t="str" cm="1">
        <f t="array" ref="O2540">_xlfn.IFS(Table1[[#This Row],[Duration]]&lt;90,"Short",Table1[[#This Row],[Duration]]&lt;180,"Medium",Table1[[#This Row],[Duration]]&lt;=240,"Long",TRUE,"Seasons")</f>
        <v>Medium</v>
      </c>
      <c r="P2540" s="3" t="s">
        <v>369</v>
      </c>
    </row>
    <row r="2541" spans="1:16" ht="42">
      <c r="A2541" s="2" t="s">
        <v>11108</v>
      </c>
      <c r="B2541" s="2" t="s">
        <v>0</v>
      </c>
      <c r="C2541" s="3" t="s">
        <v>11109</v>
      </c>
      <c r="D2541" s="3" t="s">
        <v>11110</v>
      </c>
      <c r="E2541" s="3" t="s">
        <v>11111</v>
      </c>
      <c r="F2541" s="3" t="s">
        <v>13</v>
      </c>
      <c r="G2541" s="7" t="s">
        <v>11112</v>
      </c>
      <c r="H2541" s="4">
        <v>2021</v>
      </c>
      <c r="I2541" s="2">
        <v>2017</v>
      </c>
      <c r="J2541" s="2">
        <f ca="1">YEAR(TODAY())-Table1[[#This Row],[Release_year]]</f>
        <v>9</v>
      </c>
      <c r="K2541" s="2" t="s">
        <v>29</v>
      </c>
      <c r="L2541" s="2" t="str">
        <f>_xlfn.XLOOKUP(Table1[[#This Row],[Rating]],Ratings!A$2:A$15,Ratings!B$2:B$15)</f>
        <v>Teen</v>
      </c>
      <c r="M2541" s="2" t="str">
        <f>_xlfn.XLOOKUP(Table1[[#This Row],[Rating Category]],Recommendation!A$2:A$6,Recommendation!B$2:B$6)</f>
        <v>Guidance</v>
      </c>
      <c r="N2541" s="2">
        <v>110</v>
      </c>
      <c r="O2541" s="2" t="str" cm="1">
        <f t="array" ref="O2541">_xlfn.IFS(Table1[[#This Row],[Duration]]&lt;90,"Short",Table1[[#This Row],[Duration]]&lt;180,"Medium",Table1[[#This Row],[Duration]]&lt;=240,"Long",TRUE,"Seasons")</f>
        <v>Medium</v>
      </c>
      <c r="P2541" s="3" t="s">
        <v>192</v>
      </c>
    </row>
    <row r="2542" spans="1:16" ht="70">
      <c r="A2542" s="2" t="s">
        <v>11113</v>
      </c>
      <c r="B2542" s="2" t="s">
        <v>0</v>
      </c>
      <c r="C2542" s="3" t="s">
        <v>11114</v>
      </c>
      <c r="D2542" s="3" t="s">
        <v>11115</v>
      </c>
      <c r="E2542" s="3" t="s">
        <v>11116</v>
      </c>
      <c r="F2542" s="3" t="s">
        <v>13</v>
      </c>
      <c r="G2542" s="7" t="s">
        <v>11112</v>
      </c>
      <c r="H2542" s="4">
        <v>2021</v>
      </c>
      <c r="I2542" s="2">
        <v>2017</v>
      </c>
      <c r="J2542" s="2">
        <f ca="1">YEAR(TODAY())-Table1[[#This Row],[Release_year]]</f>
        <v>9</v>
      </c>
      <c r="K2542" s="2" t="s">
        <v>29</v>
      </c>
      <c r="L2542" s="2" t="str">
        <f>_xlfn.XLOOKUP(Table1[[#This Row],[Rating]],Ratings!A$2:A$15,Ratings!B$2:B$15)</f>
        <v>Teen</v>
      </c>
      <c r="M2542" s="2" t="str">
        <f>_xlfn.XLOOKUP(Table1[[#This Row],[Rating Category]],Recommendation!A$2:A$6,Recommendation!B$2:B$6)</f>
        <v>Guidance</v>
      </c>
      <c r="N2542" s="2">
        <v>162</v>
      </c>
      <c r="O2542" s="2" t="str" cm="1">
        <f t="array" ref="O2542">_xlfn.IFS(Table1[[#This Row],[Duration]]&lt;90,"Short",Table1[[#This Row],[Duration]]&lt;180,"Medium",Table1[[#This Row],[Duration]]&lt;=240,"Long",TRUE,"Seasons")</f>
        <v>Medium</v>
      </c>
      <c r="P2542" s="3" t="s">
        <v>90</v>
      </c>
    </row>
    <row r="2543" spans="1:16" ht="42">
      <c r="A2543" s="2" t="s">
        <v>11117</v>
      </c>
      <c r="B2543" s="2" t="s">
        <v>0</v>
      </c>
      <c r="C2543" s="3" t="s">
        <v>11118</v>
      </c>
      <c r="D2543" s="3" t="s">
        <v>11119</v>
      </c>
      <c r="E2543" s="3" t="s">
        <v>11120</v>
      </c>
      <c r="F2543" s="3" t="s">
        <v>13</v>
      </c>
      <c r="G2543" s="7" t="s">
        <v>11112</v>
      </c>
      <c r="H2543" s="4">
        <v>2021</v>
      </c>
      <c r="I2543" s="2">
        <v>2017</v>
      </c>
      <c r="J2543" s="2">
        <f ca="1">YEAR(TODAY())-Table1[[#This Row],[Release_year]]</f>
        <v>9</v>
      </c>
      <c r="K2543" s="2" t="s">
        <v>29</v>
      </c>
      <c r="L2543" s="2" t="str">
        <f>_xlfn.XLOOKUP(Table1[[#This Row],[Rating]],Ratings!A$2:A$15,Ratings!B$2:B$15)</f>
        <v>Teen</v>
      </c>
      <c r="M2543" s="2" t="str">
        <f>_xlfn.XLOOKUP(Table1[[#This Row],[Rating Category]],Recommendation!A$2:A$6,Recommendation!B$2:B$6)</f>
        <v>Guidance</v>
      </c>
      <c r="N2543" s="2">
        <v>139</v>
      </c>
      <c r="O2543" s="2" t="str" cm="1">
        <f t="array" ref="O2543">_xlfn.IFS(Table1[[#This Row],[Duration]]&lt;90,"Short",Table1[[#This Row],[Duration]]&lt;180,"Medium",Table1[[#This Row],[Duration]]&lt;=240,"Long",TRUE,"Seasons")</f>
        <v>Medium</v>
      </c>
      <c r="P2543" s="3" t="s">
        <v>89</v>
      </c>
    </row>
    <row r="2544" spans="1:16" ht="56">
      <c r="A2544" s="2" t="s">
        <v>11121</v>
      </c>
      <c r="B2544" s="2" t="s">
        <v>0</v>
      </c>
      <c r="C2544" s="3" t="s">
        <v>11122</v>
      </c>
      <c r="D2544" s="3" t="s">
        <v>11123</v>
      </c>
      <c r="E2544" s="3" t="s">
        <v>11124</v>
      </c>
      <c r="F2544" s="3" t="s">
        <v>13</v>
      </c>
      <c r="G2544" s="7" t="s">
        <v>11112</v>
      </c>
      <c r="H2544" s="4">
        <v>2021</v>
      </c>
      <c r="I2544" s="2">
        <v>2018</v>
      </c>
      <c r="J2544" s="2">
        <f ca="1">YEAR(TODAY())-Table1[[#This Row],[Release_year]]</f>
        <v>8</v>
      </c>
      <c r="K2544" s="2" t="s">
        <v>2</v>
      </c>
      <c r="L2544" s="2" t="str">
        <f>_xlfn.XLOOKUP(Table1[[#This Row],[Rating]],Ratings!A$2:A$15,Ratings!B$2:B$15)</f>
        <v>Teen</v>
      </c>
      <c r="M2544" s="2" t="str">
        <f>_xlfn.XLOOKUP(Table1[[#This Row],[Rating Category]],Recommendation!A$2:A$6,Recommendation!B$2:B$6)</f>
        <v>Guidance</v>
      </c>
      <c r="N2544" s="2">
        <v>130</v>
      </c>
      <c r="O2544" s="2" t="str" cm="1">
        <f t="array" ref="O2544">_xlfn.IFS(Table1[[#This Row],[Duration]]&lt;90,"Short",Table1[[#This Row],[Duration]]&lt;180,"Medium",Table1[[#This Row],[Duration]]&lt;=240,"Long",TRUE,"Seasons")</f>
        <v>Medium</v>
      </c>
      <c r="P2544" s="3" t="s">
        <v>218</v>
      </c>
    </row>
    <row r="2545" spans="1:16" ht="42">
      <c r="A2545" s="2" t="s">
        <v>11125</v>
      </c>
      <c r="B2545" s="2" t="s">
        <v>0</v>
      </c>
      <c r="C2545" s="3" t="s">
        <v>11126</v>
      </c>
      <c r="D2545" s="3" t="s">
        <v>11127</v>
      </c>
      <c r="E2545" s="3" t="s">
        <v>11128</v>
      </c>
      <c r="F2545" s="3" t="s">
        <v>13</v>
      </c>
      <c r="G2545" s="7" t="s">
        <v>11112</v>
      </c>
      <c r="H2545" s="4">
        <v>2021</v>
      </c>
      <c r="I2545" s="2">
        <v>2017</v>
      </c>
      <c r="J2545" s="2">
        <f ca="1">YEAR(TODAY())-Table1[[#This Row],[Release_year]]</f>
        <v>9</v>
      </c>
      <c r="K2545" s="2" t="s">
        <v>29</v>
      </c>
      <c r="L2545" s="2" t="str">
        <f>_xlfn.XLOOKUP(Table1[[#This Row],[Rating]],Ratings!A$2:A$15,Ratings!B$2:B$15)</f>
        <v>Teen</v>
      </c>
      <c r="M2545" s="2" t="str">
        <f>_xlfn.XLOOKUP(Table1[[#This Row],[Rating Category]],Recommendation!A$2:A$6,Recommendation!B$2:B$6)</f>
        <v>Guidance</v>
      </c>
      <c r="N2545" s="2">
        <v>145</v>
      </c>
      <c r="O2545" s="2" t="str" cm="1">
        <f t="array" ref="O2545">_xlfn.IFS(Table1[[#This Row],[Duration]]&lt;90,"Short",Table1[[#This Row],[Duration]]&lt;180,"Medium",Table1[[#This Row],[Duration]]&lt;=240,"Long",TRUE,"Seasons")</f>
        <v>Medium</v>
      </c>
      <c r="P2545" s="3" t="s">
        <v>192</v>
      </c>
    </row>
    <row r="2546" spans="1:16" ht="42">
      <c r="A2546" s="2" t="s">
        <v>11130</v>
      </c>
      <c r="B2546" s="2" t="s">
        <v>0</v>
      </c>
      <c r="C2546" s="3" t="s">
        <v>11131</v>
      </c>
      <c r="D2546" s="3" t="s">
        <v>11132</v>
      </c>
      <c r="E2546" s="3" t="s">
        <v>11133</v>
      </c>
      <c r="F2546" s="3" t="s">
        <v>11134</v>
      </c>
      <c r="G2546" s="7" t="s">
        <v>11129</v>
      </c>
      <c r="H2546" s="4">
        <v>2021</v>
      </c>
      <c r="I2546" s="2">
        <v>2017</v>
      </c>
      <c r="J2546" s="2">
        <f ca="1">YEAR(TODAY())-Table1[[#This Row],[Release_year]]</f>
        <v>9</v>
      </c>
      <c r="K2546" s="2" t="s">
        <v>7</v>
      </c>
      <c r="L2546" s="2" t="str">
        <f>_xlfn.XLOOKUP(Table1[[#This Row],[Rating]],Ratings!A$2:A$15,Ratings!B$2:B$15)</f>
        <v>Adult</v>
      </c>
      <c r="M2546" s="2" t="str">
        <f>_xlfn.XLOOKUP(Table1[[#This Row],[Rating Category]],Recommendation!A$2:A$6,Recommendation!B$2:B$6)</f>
        <v>Restricted</v>
      </c>
      <c r="N2546" s="2">
        <v>114</v>
      </c>
      <c r="O2546" s="2" t="str" cm="1">
        <f t="array" ref="O2546">_xlfn.IFS(Table1[[#This Row],[Duration]]&lt;90,"Short",Table1[[#This Row],[Duration]]&lt;180,"Medium",Table1[[#This Row],[Duration]]&lt;=240,"Long",TRUE,"Seasons")</f>
        <v>Medium</v>
      </c>
      <c r="P2546" s="3" t="s">
        <v>192</v>
      </c>
    </row>
    <row r="2547" spans="1:16" ht="56">
      <c r="A2547" s="2" t="s">
        <v>11135</v>
      </c>
      <c r="B2547" s="2" t="s">
        <v>0</v>
      </c>
      <c r="C2547" s="3" t="s">
        <v>11136</v>
      </c>
      <c r="D2547" s="3" t="s">
        <v>11137</v>
      </c>
      <c r="E2547" s="3" t="s">
        <v>11138</v>
      </c>
      <c r="F2547" s="3" t="s">
        <v>1</v>
      </c>
      <c r="G2547" s="7" t="s">
        <v>11129</v>
      </c>
      <c r="H2547" s="4">
        <v>2021</v>
      </c>
      <c r="I2547" s="2">
        <v>2018</v>
      </c>
      <c r="J2547" s="2">
        <f ca="1">YEAR(TODAY())-Table1[[#This Row],[Release_year]]</f>
        <v>8</v>
      </c>
      <c r="K2547" s="2" t="s">
        <v>29</v>
      </c>
      <c r="L2547" s="2" t="str">
        <f>_xlfn.XLOOKUP(Table1[[#This Row],[Rating]],Ratings!A$2:A$15,Ratings!B$2:B$15)</f>
        <v>Teen</v>
      </c>
      <c r="M2547" s="2" t="str">
        <f>_xlfn.XLOOKUP(Table1[[#This Row],[Rating Category]],Recommendation!A$2:A$6,Recommendation!B$2:B$6)</f>
        <v>Guidance</v>
      </c>
      <c r="N2547" s="2">
        <v>100</v>
      </c>
      <c r="O2547" s="2" t="str" cm="1">
        <f t="array" ref="O2547">_xlfn.IFS(Table1[[#This Row],[Duration]]&lt;90,"Short",Table1[[#This Row],[Duration]]&lt;180,"Medium",Table1[[#This Row],[Duration]]&lt;=240,"Long",TRUE,"Seasons")</f>
        <v>Medium</v>
      </c>
      <c r="P2547" s="3" t="s">
        <v>63</v>
      </c>
    </row>
    <row r="2548" spans="1:16" ht="14">
      <c r="A2548" s="2" t="s">
        <v>11139</v>
      </c>
      <c r="B2548" s="2" t="s">
        <v>0</v>
      </c>
      <c r="C2548" s="3" t="s">
        <v>11140</v>
      </c>
      <c r="D2548" s="3" t="s">
        <v>11141</v>
      </c>
      <c r="E2548" s="3" t="s">
        <v>11142</v>
      </c>
      <c r="F2548" s="3" t="s">
        <v>235</v>
      </c>
      <c r="G2548" s="7" t="s">
        <v>11129</v>
      </c>
      <c r="H2548" s="4">
        <v>2021</v>
      </c>
      <c r="I2548" s="2">
        <v>2018</v>
      </c>
      <c r="J2548" s="2">
        <f ca="1">YEAR(TODAY())-Table1[[#This Row],[Release_year]]</f>
        <v>8</v>
      </c>
      <c r="K2548" s="2" t="s">
        <v>7</v>
      </c>
      <c r="L2548" s="2" t="str">
        <f>_xlfn.XLOOKUP(Table1[[#This Row],[Rating]],Ratings!A$2:A$15,Ratings!B$2:B$15)</f>
        <v>Adult</v>
      </c>
      <c r="M2548" s="2" t="str">
        <f>_xlfn.XLOOKUP(Table1[[#This Row],[Rating Category]],Recommendation!A$2:A$6,Recommendation!B$2:B$6)</f>
        <v>Restricted</v>
      </c>
      <c r="N2548" s="2">
        <v>54</v>
      </c>
      <c r="O2548" s="2" t="str" cm="1">
        <f t="array" ref="O2548">_xlfn.IFS(Table1[[#This Row],[Duration]]&lt;90,"Short",Table1[[#This Row],[Duration]]&lt;180,"Medium",Table1[[#This Row],[Duration]]&lt;=240,"Long",TRUE,"Seasons")</f>
        <v>Short</v>
      </c>
      <c r="P2548" s="3" t="s">
        <v>683</v>
      </c>
    </row>
    <row r="2549" spans="1:16" ht="56">
      <c r="A2549" s="2" t="s">
        <v>11143</v>
      </c>
      <c r="B2549" s="2" t="s">
        <v>0</v>
      </c>
      <c r="C2549" s="3" t="s">
        <v>11144</v>
      </c>
      <c r="D2549" s="3" t="s">
        <v>3504</v>
      </c>
      <c r="E2549" s="3" t="s">
        <v>11145</v>
      </c>
      <c r="F2549" s="3" t="s">
        <v>13</v>
      </c>
      <c r="G2549" s="7" t="s">
        <v>11146</v>
      </c>
      <c r="H2549" s="4">
        <v>2021</v>
      </c>
      <c r="I2549" s="2">
        <v>2018</v>
      </c>
      <c r="J2549" s="2">
        <f ca="1">YEAR(TODAY())-Table1[[#This Row],[Release_year]]</f>
        <v>8</v>
      </c>
      <c r="K2549" s="2" t="s">
        <v>29</v>
      </c>
      <c r="L2549" s="2" t="str">
        <f>_xlfn.XLOOKUP(Table1[[#This Row],[Rating]],Ratings!A$2:A$15,Ratings!B$2:B$15)</f>
        <v>Teen</v>
      </c>
      <c r="M2549" s="2" t="str">
        <f>_xlfn.XLOOKUP(Table1[[#This Row],[Rating Category]],Recommendation!A$2:A$6,Recommendation!B$2:B$6)</f>
        <v>Guidance</v>
      </c>
      <c r="N2549" s="2">
        <v>150</v>
      </c>
      <c r="O2549" s="2" t="str" cm="1">
        <f t="array" ref="O2549">_xlfn.IFS(Table1[[#This Row],[Duration]]&lt;90,"Short",Table1[[#This Row],[Duration]]&lt;180,"Medium",Table1[[#This Row],[Duration]]&lt;=240,"Long",TRUE,"Seasons")</f>
        <v>Medium</v>
      </c>
      <c r="P2549" s="3" t="s">
        <v>2121</v>
      </c>
    </row>
    <row r="2550" spans="1:16" ht="42">
      <c r="A2550" s="2" t="s">
        <v>11147</v>
      </c>
      <c r="B2550" s="2" t="s">
        <v>0</v>
      </c>
      <c r="C2550" s="3" t="s">
        <v>11148</v>
      </c>
      <c r="D2550" s="3" t="s">
        <v>11149</v>
      </c>
      <c r="E2550" s="3" t="s">
        <v>11150</v>
      </c>
      <c r="F2550" s="3" t="s">
        <v>1563</v>
      </c>
      <c r="G2550" s="7" t="s">
        <v>11151</v>
      </c>
      <c r="H2550" s="4">
        <v>2021</v>
      </c>
      <c r="I2550" s="2">
        <v>2015</v>
      </c>
      <c r="J2550" s="2">
        <f ca="1">YEAR(TODAY())-Table1[[#This Row],[Release_year]]</f>
        <v>11</v>
      </c>
      <c r="K2550" s="2" t="s">
        <v>7</v>
      </c>
      <c r="L2550" s="2" t="str">
        <f>_xlfn.XLOOKUP(Table1[[#This Row],[Rating]],Ratings!A$2:A$15,Ratings!B$2:B$15)</f>
        <v>Adult</v>
      </c>
      <c r="M2550" s="2" t="str">
        <f>_xlfn.XLOOKUP(Table1[[#This Row],[Rating Category]],Recommendation!A$2:A$6,Recommendation!B$2:B$6)</f>
        <v>Restricted</v>
      </c>
      <c r="N2550" s="2">
        <v>105</v>
      </c>
      <c r="O2550" s="2" t="str" cm="1">
        <f t="array" ref="O2550">_xlfn.IFS(Table1[[#This Row],[Duration]]&lt;90,"Short",Table1[[#This Row],[Duration]]&lt;180,"Medium",Table1[[#This Row],[Duration]]&lt;=240,"Long",TRUE,"Seasons")</f>
        <v>Medium</v>
      </c>
      <c r="P2550" s="3" t="s">
        <v>269</v>
      </c>
    </row>
    <row r="2551" spans="1:16" ht="42">
      <c r="A2551" s="2" t="s">
        <v>11153</v>
      </c>
      <c r="B2551" s="2" t="s">
        <v>0</v>
      </c>
      <c r="C2551" s="3" t="s">
        <v>11154</v>
      </c>
      <c r="D2551" s="3" t="s">
        <v>11155</v>
      </c>
      <c r="E2551" s="3" t="s">
        <v>11156</v>
      </c>
      <c r="F2551" s="3" t="s">
        <v>7405</v>
      </c>
      <c r="G2551" s="7" t="s">
        <v>11152</v>
      </c>
      <c r="H2551" s="4">
        <v>2021</v>
      </c>
      <c r="I2551" s="2">
        <v>2018</v>
      </c>
      <c r="J2551" s="2">
        <f ca="1">YEAR(TODAY())-Table1[[#This Row],[Release_year]]</f>
        <v>8</v>
      </c>
      <c r="K2551" s="2" t="s">
        <v>45</v>
      </c>
      <c r="L2551" s="2" t="str">
        <f>_xlfn.XLOOKUP(Table1[[#This Row],[Rating]],Ratings!A$2:A$15,Ratings!B$2:B$15)</f>
        <v>Family</v>
      </c>
      <c r="M2551" s="2" t="str">
        <f>_xlfn.XLOOKUP(Table1[[#This Row],[Rating Category]],Recommendation!A$2:A$6,Recommendation!B$2:B$6)</f>
        <v>Guidance</v>
      </c>
      <c r="N2551" s="2">
        <v>124</v>
      </c>
      <c r="O2551" s="2" t="str" cm="1">
        <f t="array" ref="O2551">_xlfn.IFS(Table1[[#This Row],[Duration]]&lt;90,"Short",Table1[[#This Row],[Duration]]&lt;180,"Medium",Table1[[#This Row],[Duration]]&lt;=240,"Long",TRUE,"Seasons")</f>
        <v>Medium</v>
      </c>
      <c r="P2551" s="3" t="s">
        <v>264</v>
      </c>
    </row>
    <row r="2552" spans="1:16" ht="28">
      <c r="A2552" s="2" t="s">
        <v>11157</v>
      </c>
      <c r="B2552" s="2" t="s">
        <v>0</v>
      </c>
      <c r="C2552" s="3" t="s">
        <v>11158</v>
      </c>
      <c r="D2552" s="3" t="s">
        <v>11159</v>
      </c>
      <c r="E2552" s="3" t="s">
        <v>11160</v>
      </c>
      <c r="F2552" s="3" t="s">
        <v>1</v>
      </c>
      <c r="G2552" s="7" t="s">
        <v>11152</v>
      </c>
      <c r="H2552" s="4">
        <v>2021</v>
      </c>
      <c r="I2552" s="2">
        <v>2018</v>
      </c>
      <c r="J2552" s="2">
        <f ca="1">YEAR(TODAY())-Table1[[#This Row],[Release_year]]</f>
        <v>8</v>
      </c>
      <c r="K2552" s="2" t="s">
        <v>7</v>
      </c>
      <c r="L2552" s="2" t="str">
        <f>_xlfn.XLOOKUP(Table1[[#This Row],[Rating]],Ratings!A$2:A$15,Ratings!B$2:B$15)</f>
        <v>Adult</v>
      </c>
      <c r="M2552" s="2" t="str">
        <f>_xlfn.XLOOKUP(Table1[[#This Row],[Rating Category]],Recommendation!A$2:A$6,Recommendation!B$2:B$6)</f>
        <v>Restricted</v>
      </c>
      <c r="N2552" s="2">
        <v>95</v>
      </c>
      <c r="O2552" s="2" t="str" cm="1">
        <f t="array" ref="O2552">_xlfn.IFS(Table1[[#This Row],[Duration]]&lt;90,"Short",Table1[[#This Row],[Duration]]&lt;180,"Medium",Table1[[#This Row],[Duration]]&lt;=240,"Long",TRUE,"Seasons")</f>
        <v>Medium</v>
      </c>
      <c r="P2552" s="3" t="s">
        <v>72</v>
      </c>
    </row>
    <row r="2553" spans="1:16" ht="28">
      <c r="A2553" s="2" t="s">
        <v>11161</v>
      </c>
      <c r="B2553" s="2" t="s">
        <v>0</v>
      </c>
      <c r="C2553" s="3" t="s">
        <v>11162</v>
      </c>
      <c r="D2553" s="3" t="s">
        <v>709</v>
      </c>
      <c r="E2553" s="3" t="s">
        <v>11163</v>
      </c>
      <c r="F2553" s="3" t="s">
        <v>1</v>
      </c>
      <c r="G2553" s="7" t="s">
        <v>11152</v>
      </c>
      <c r="H2553" s="4">
        <v>2021</v>
      </c>
      <c r="I2553" s="2">
        <v>2018</v>
      </c>
      <c r="J2553" s="2">
        <f ca="1">YEAR(TODAY())-Table1[[#This Row],[Release_year]]</f>
        <v>8</v>
      </c>
      <c r="K2553" s="2" t="s">
        <v>45</v>
      </c>
      <c r="L2553" s="2" t="str">
        <f>_xlfn.XLOOKUP(Table1[[#This Row],[Rating]],Ratings!A$2:A$15,Ratings!B$2:B$15)</f>
        <v>Family</v>
      </c>
      <c r="M2553" s="2" t="str">
        <f>_xlfn.XLOOKUP(Table1[[#This Row],[Rating Category]],Recommendation!A$2:A$6,Recommendation!B$2:B$6)</f>
        <v>Guidance</v>
      </c>
      <c r="N2553" s="2">
        <v>12</v>
      </c>
      <c r="O2553" s="2" t="str" cm="1">
        <f t="array" ref="O2553">_xlfn.IFS(Table1[[#This Row],[Duration]]&lt;90,"Short",Table1[[#This Row],[Duration]]&lt;180,"Medium",Table1[[#This Row],[Duration]]&lt;=240,"Long",TRUE,"Seasons")</f>
        <v>Short</v>
      </c>
      <c r="P2553" s="3" t="s">
        <v>208</v>
      </c>
    </row>
    <row r="2554" spans="1:16" ht="56">
      <c r="A2554" s="2" t="s">
        <v>11164</v>
      </c>
      <c r="B2554" s="2" t="s">
        <v>0</v>
      </c>
      <c r="C2554" s="3" t="s">
        <v>11165</v>
      </c>
      <c r="D2554" s="3" t="s">
        <v>5973</v>
      </c>
      <c r="E2554" s="3" t="s">
        <v>11166</v>
      </c>
      <c r="F2554" s="3" t="s">
        <v>764</v>
      </c>
      <c r="G2554" s="7" t="s">
        <v>11167</v>
      </c>
      <c r="H2554" s="4">
        <v>2021</v>
      </c>
      <c r="I2554" s="2">
        <v>2018</v>
      </c>
      <c r="J2554" s="2">
        <f ca="1">YEAR(TODAY())-Table1[[#This Row],[Release_year]]</f>
        <v>8</v>
      </c>
      <c r="K2554" s="2" t="s">
        <v>7</v>
      </c>
      <c r="L2554" s="2" t="str">
        <f>_xlfn.XLOOKUP(Table1[[#This Row],[Rating]],Ratings!A$2:A$15,Ratings!B$2:B$15)</f>
        <v>Adult</v>
      </c>
      <c r="M2554" s="2" t="str">
        <f>_xlfn.XLOOKUP(Table1[[#This Row],[Rating Category]],Recommendation!A$2:A$6,Recommendation!B$2:B$6)</f>
        <v>Restricted</v>
      </c>
      <c r="N2554" s="2">
        <v>104</v>
      </c>
      <c r="O2554" s="2" t="str" cm="1">
        <f t="array" ref="O2554">_xlfn.IFS(Table1[[#This Row],[Duration]]&lt;90,"Short",Table1[[#This Row],[Duration]]&lt;180,"Medium",Table1[[#This Row],[Duration]]&lt;=240,"Long",TRUE,"Seasons")</f>
        <v>Medium</v>
      </c>
      <c r="P2554" s="3" t="s">
        <v>89</v>
      </c>
    </row>
    <row r="2555" spans="1:16" ht="42">
      <c r="A2555" s="2" t="s">
        <v>11168</v>
      </c>
      <c r="B2555" s="2" t="s">
        <v>0</v>
      </c>
      <c r="C2555" s="3" t="s">
        <v>11169</v>
      </c>
      <c r="D2555" s="3" t="s">
        <v>11170</v>
      </c>
      <c r="E2555" s="3" t="s">
        <v>11171</v>
      </c>
      <c r="F2555" s="3" t="s">
        <v>13</v>
      </c>
      <c r="G2555" s="7" t="s">
        <v>11172</v>
      </c>
      <c r="H2555" s="4">
        <v>2021</v>
      </c>
      <c r="I2555" s="2">
        <v>2014</v>
      </c>
      <c r="J2555" s="2">
        <f ca="1">YEAR(TODAY())-Table1[[#This Row],[Release_year]]</f>
        <v>12</v>
      </c>
      <c r="K2555" s="2" t="s">
        <v>45</v>
      </c>
      <c r="L2555" s="2" t="str">
        <f>_xlfn.XLOOKUP(Table1[[#This Row],[Rating]],Ratings!A$2:A$15,Ratings!B$2:B$15)</f>
        <v>Family</v>
      </c>
      <c r="M2555" s="2" t="str">
        <f>_xlfn.XLOOKUP(Table1[[#This Row],[Rating Category]],Recommendation!A$2:A$6,Recommendation!B$2:B$6)</f>
        <v>Guidance</v>
      </c>
      <c r="N2555" s="2">
        <v>143</v>
      </c>
      <c r="O2555" s="2" t="str" cm="1">
        <f t="array" ref="O2555">_xlfn.IFS(Table1[[#This Row],[Duration]]&lt;90,"Short",Table1[[#This Row],[Duration]]&lt;180,"Medium",Table1[[#This Row],[Duration]]&lt;=240,"Long",TRUE,"Seasons")</f>
        <v>Medium</v>
      </c>
      <c r="P2555" s="3" t="s">
        <v>192</v>
      </c>
    </row>
    <row r="2556" spans="1:16" ht="56">
      <c r="A2556" s="2" t="s">
        <v>11173</v>
      </c>
      <c r="B2556" s="2" t="s">
        <v>0</v>
      </c>
      <c r="C2556" s="3" t="s">
        <v>11174</v>
      </c>
      <c r="D2556" s="3" t="s">
        <v>11175</v>
      </c>
      <c r="E2556" s="3" t="s">
        <v>11176</v>
      </c>
      <c r="F2556" s="3" t="s">
        <v>13</v>
      </c>
      <c r="G2556" s="7" t="s">
        <v>11172</v>
      </c>
      <c r="H2556" s="4">
        <v>2021</v>
      </c>
      <c r="I2556" s="2">
        <v>2016</v>
      </c>
      <c r="J2556" s="2">
        <f ca="1">YEAR(TODAY())-Table1[[#This Row],[Release_year]]</f>
        <v>10</v>
      </c>
      <c r="K2556" s="2" t="s">
        <v>29</v>
      </c>
      <c r="L2556" s="2" t="str">
        <f>_xlfn.XLOOKUP(Table1[[#This Row],[Rating]],Ratings!A$2:A$15,Ratings!B$2:B$15)</f>
        <v>Teen</v>
      </c>
      <c r="M2556" s="2" t="str">
        <f>_xlfn.XLOOKUP(Table1[[#This Row],[Rating Category]],Recommendation!A$2:A$6,Recommendation!B$2:B$6)</f>
        <v>Guidance</v>
      </c>
      <c r="N2556" s="2">
        <v>127</v>
      </c>
      <c r="O2556" s="2" t="str" cm="1">
        <f t="array" ref="O2556">_xlfn.IFS(Table1[[#This Row],[Duration]]&lt;90,"Short",Table1[[#This Row],[Duration]]&lt;180,"Medium",Table1[[#This Row],[Duration]]&lt;=240,"Long",TRUE,"Seasons")</f>
        <v>Medium</v>
      </c>
      <c r="P2556" s="3" t="s">
        <v>384</v>
      </c>
    </row>
    <row r="2557" spans="1:16" ht="42">
      <c r="A2557" s="2" t="s">
        <v>11177</v>
      </c>
      <c r="B2557" s="2" t="s">
        <v>0</v>
      </c>
      <c r="C2557" s="3" t="s">
        <v>11178</v>
      </c>
      <c r="D2557" s="3" t="s">
        <v>11179</v>
      </c>
      <c r="E2557" s="3" t="s">
        <v>11180</v>
      </c>
      <c r="F2557" s="3" t="s">
        <v>13</v>
      </c>
      <c r="G2557" s="7" t="s">
        <v>11172</v>
      </c>
      <c r="H2557" s="4">
        <v>2021</v>
      </c>
      <c r="I2557" s="2">
        <v>2018</v>
      </c>
      <c r="J2557" s="2">
        <f ca="1">YEAR(TODAY())-Table1[[#This Row],[Release_year]]</f>
        <v>8</v>
      </c>
      <c r="K2557" s="2" t="s">
        <v>7</v>
      </c>
      <c r="L2557" s="2" t="str">
        <f>_xlfn.XLOOKUP(Table1[[#This Row],[Rating]],Ratings!A$2:A$15,Ratings!B$2:B$15)</f>
        <v>Adult</v>
      </c>
      <c r="M2557" s="2" t="str">
        <f>_xlfn.XLOOKUP(Table1[[#This Row],[Rating Category]],Recommendation!A$2:A$6,Recommendation!B$2:B$6)</f>
        <v>Restricted</v>
      </c>
      <c r="N2557" s="2">
        <v>100</v>
      </c>
      <c r="O2557" s="2" t="str" cm="1">
        <f t="array" ref="O2557">_xlfn.IFS(Table1[[#This Row],[Duration]]&lt;90,"Short",Table1[[#This Row],[Duration]]&lt;180,"Medium",Table1[[#This Row],[Duration]]&lt;=240,"Long",TRUE,"Seasons")</f>
        <v>Medium</v>
      </c>
      <c r="P2557" s="3" t="s">
        <v>192</v>
      </c>
    </row>
    <row r="2558" spans="1:16" ht="56">
      <c r="A2558" s="2" t="s">
        <v>11181</v>
      </c>
      <c r="B2558" s="2" t="s">
        <v>0</v>
      </c>
      <c r="C2558" s="3" t="s">
        <v>11182</v>
      </c>
      <c r="D2558" s="3" t="s">
        <v>11183</v>
      </c>
      <c r="E2558" s="3" t="s">
        <v>11184</v>
      </c>
      <c r="F2558" s="3" t="s">
        <v>11185</v>
      </c>
      <c r="G2558" s="7" t="s">
        <v>11172</v>
      </c>
      <c r="H2558" s="4">
        <v>2021</v>
      </c>
      <c r="I2558" s="2">
        <v>2018</v>
      </c>
      <c r="J2558" s="2">
        <f ca="1">YEAR(TODAY())-Table1[[#This Row],[Release_year]]</f>
        <v>8</v>
      </c>
      <c r="K2558" s="2" t="s">
        <v>45</v>
      </c>
      <c r="L2558" s="2" t="str">
        <f>_xlfn.XLOOKUP(Table1[[#This Row],[Rating]],Ratings!A$2:A$15,Ratings!B$2:B$15)</f>
        <v>Family</v>
      </c>
      <c r="M2558" s="2" t="str">
        <f>_xlfn.XLOOKUP(Table1[[#This Row],[Rating Category]],Recommendation!A$2:A$6,Recommendation!B$2:B$6)</f>
        <v>Guidance</v>
      </c>
      <c r="N2558" s="2">
        <v>74</v>
      </c>
      <c r="O2558" s="2" t="str" cm="1">
        <f t="array" ref="O2558">_xlfn.IFS(Table1[[#This Row],[Duration]]&lt;90,"Short",Table1[[#This Row],[Duration]]&lt;180,"Medium",Table1[[#This Row],[Duration]]&lt;=240,"Long",TRUE,"Seasons")</f>
        <v>Short</v>
      </c>
      <c r="P2558" s="3" t="s">
        <v>8017</v>
      </c>
    </row>
    <row r="2559" spans="1:16" ht="42">
      <c r="A2559" s="2" t="s">
        <v>11187</v>
      </c>
      <c r="B2559" s="2" t="s">
        <v>0</v>
      </c>
      <c r="C2559" s="3" t="s">
        <v>11188</v>
      </c>
      <c r="D2559" s="3" t="s">
        <v>11189</v>
      </c>
      <c r="E2559" s="3" t="s">
        <v>11190</v>
      </c>
      <c r="F2559" s="3" t="s">
        <v>1</v>
      </c>
      <c r="G2559" s="7" t="s">
        <v>11186</v>
      </c>
      <c r="H2559" s="4">
        <v>2021</v>
      </c>
      <c r="I2559" s="2">
        <v>2018</v>
      </c>
      <c r="J2559" s="2">
        <f ca="1">YEAR(TODAY())-Table1[[#This Row],[Release_year]]</f>
        <v>8</v>
      </c>
      <c r="K2559" s="2" t="s">
        <v>7</v>
      </c>
      <c r="L2559" s="2" t="str">
        <f>_xlfn.XLOOKUP(Table1[[#This Row],[Rating]],Ratings!A$2:A$15,Ratings!B$2:B$15)</f>
        <v>Adult</v>
      </c>
      <c r="M2559" s="2" t="str">
        <f>_xlfn.XLOOKUP(Table1[[#This Row],[Rating Category]],Recommendation!A$2:A$6,Recommendation!B$2:B$6)</f>
        <v>Restricted</v>
      </c>
      <c r="N2559" s="2">
        <v>104</v>
      </c>
      <c r="O2559" s="2" t="str" cm="1">
        <f t="array" ref="O2559">_xlfn.IFS(Table1[[#This Row],[Duration]]&lt;90,"Short",Table1[[#This Row],[Duration]]&lt;180,"Medium",Table1[[#This Row],[Duration]]&lt;=240,"Long",TRUE,"Seasons")</f>
        <v>Medium</v>
      </c>
      <c r="P2559" s="3" t="s">
        <v>36</v>
      </c>
    </row>
    <row r="2560" spans="1:16" ht="56">
      <c r="A2560" s="2" t="s">
        <v>11191</v>
      </c>
      <c r="B2560" s="2" t="s">
        <v>0</v>
      </c>
      <c r="C2560" s="3" t="s">
        <v>11192</v>
      </c>
      <c r="D2560" s="3" t="s">
        <v>10829</v>
      </c>
      <c r="E2560" s="3" t="s">
        <v>11193</v>
      </c>
      <c r="F2560" s="3" t="s">
        <v>13</v>
      </c>
      <c r="G2560" s="7" t="s">
        <v>11194</v>
      </c>
      <c r="H2560" s="4">
        <v>2021</v>
      </c>
      <c r="I2560" s="2">
        <v>2011</v>
      </c>
      <c r="J2560" s="2">
        <f ca="1">YEAR(TODAY())-Table1[[#This Row],[Release_year]]</f>
        <v>15</v>
      </c>
      <c r="K2560" s="2" t="s">
        <v>7</v>
      </c>
      <c r="L2560" s="2" t="str">
        <f>_xlfn.XLOOKUP(Table1[[#This Row],[Rating]],Ratings!A$2:A$15,Ratings!B$2:B$15)</f>
        <v>Adult</v>
      </c>
      <c r="M2560" s="2" t="str">
        <f>_xlfn.XLOOKUP(Table1[[#This Row],[Rating Category]],Recommendation!A$2:A$6,Recommendation!B$2:B$6)</f>
        <v>Restricted</v>
      </c>
      <c r="N2560" s="2">
        <v>148</v>
      </c>
      <c r="O2560" s="2" t="str" cm="1">
        <f t="array" ref="O2560">_xlfn.IFS(Table1[[#This Row],[Duration]]&lt;90,"Short",Table1[[#This Row],[Duration]]&lt;180,"Medium",Table1[[#This Row],[Duration]]&lt;=240,"Long",TRUE,"Seasons")</f>
        <v>Medium</v>
      </c>
      <c r="P2560" s="3" t="s">
        <v>89</v>
      </c>
    </row>
    <row r="2561" spans="1:16" ht="56">
      <c r="A2561" s="2" t="s">
        <v>11195</v>
      </c>
      <c r="B2561" s="2" t="s">
        <v>0</v>
      </c>
      <c r="C2561" s="3" t="s">
        <v>11196</v>
      </c>
      <c r="D2561" s="3" t="s">
        <v>11197</v>
      </c>
      <c r="E2561" s="3" t="s">
        <v>11198</v>
      </c>
      <c r="F2561" s="3" t="s">
        <v>13</v>
      </c>
      <c r="G2561" s="7" t="s">
        <v>11194</v>
      </c>
      <c r="H2561" s="4">
        <v>2021</v>
      </c>
      <c r="I2561" s="2">
        <v>2011</v>
      </c>
      <c r="J2561" s="2">
        <f ca="1">YEAR(TODAY())-Table1[[#This Row],[Release_year]]</f>
        <v>15</v>
      </c>
      <c r="K2561" s="2" t="s">
        <v>45</v>
      </c>
      <c r="L2561" s="2" t="str">
        <f>_xlfn.XLOOKUP(Table1[[#This Row],[Rating]],Ratings!A$2:A$15,Ratings!B$2:B$15)</f>
        <v>Family</v>
      </c>
      <c r="M2561" s="2" t="str">
        <f>_xlfn.XLOOKUP(Table1[[#This Row],[Rating Category]],Recommendation!A$2:A$6,Recommendation!B$2:B$6)</f>
        <v>Guidance</v>
      </c>
      <c r="N2561" s="2">
        <v>127</v>
      </c>
      <c r="O2561" s="2" t="str" cm="1">
        <f t="array" ref="O2561">_xlfn.IFS(Table1[[#This Row],[Duration]]&lt;90,"Short",Table1[[#This Row],[Duration]]&lt;180,"Medium",Table1[[#This Row],[Duration]]&lt;=240,"Long",TRUE,"Seasons")</f>
        <v>Medium</v>
      </c>
      <c r="P2561" s="3" t="s">
        <v>863</v>
      </c>
    </row>
    <row r="2562" spans="1:16" ht="42">
      <c r="A2562" s="2" t="s">
        <v>11199</v>
      </c>
      <c r="B2562" s="2" t="s">
        <v>0</v>
      </c>
      <c r="C2562" s="3" t="s">
        <v>11200</v>
      </c>
      <c r="D2562" s="3" t="s">
        <v>10492</v>
      </c>
      <c r="E2562" s="3" t="s">
        <v>11201</v>
      </c>
      <c r="F2562" s="3" t="s">
        <v>13</v>
      </c>
      <c r="G2562" s="7" t="s">
        <v>11194</v>
      </c>
      <c r="H2562" s="4">
        <v>2021</v>
      </c>
      <c r="I2562" s="2">
        <v>2008</v>
      </c>
      <c r="J2562" s="2">
        <f ca="1">YEAR(TODAY())-Table1[[#This Row],[Release_year]]</f>
        <v>18</v>
      </c>
      <c r="K2562" s="2" t="s">
        <v>7</v>
      </c>
      <c r="L2562" s="2" t="str">
        <f>_xlfn.XLOOKUP(Table1[[#This Row],[Rating]],Ratings!A$2:A$15,Ratings!B$2:B$15)</f>
        <v>Adult</v>
      </c>
      <c r="M2562" s="2" t="str">
        <f>_xlfn.XLOOKUP(Table1[[#This Row],[Rating Category]],Recommendation!A$2:A$6,Recommendation!B$2:B$6)</f>
        <v>Restricted</v>
      </c>
      <c r="N2562" s="2">
        <v>158</v>
      </c>
      <c r="O2562" s="2" t="str" cm="1">
        <f t="array" ref="O2562">_xlfn.IFS(Table1[[#This Row],[Duration]]&lt;90,"Short",Table1[[#This Row],[Duration]]&lt;180,"Medium",Table1[[#This Row],[Duration]]&lt;=240,"Long",TRUE,"Seasons")</f>
        <v>Medium</v>
      </c>
      <c r="P2562" s="3" t="s">
        <v>43</v>
      </c>
    </row>
    <row r="2563" spans="1:16" ht="56">
      <c r="A2563" s="2" t="s">
        <v>11202</v>
      </c>
      <c r="B2563" s="2" t="s">
        <v>0</v>
      </c>
      <c r="C2563" s="3" t="s">
        <v>11203</v>
      </c>
      <c r="D2563" s="3" t="s">
        <v>7701</v>
      </c>
      <c r="E2563" s="3" t="s">
        <v>11204</v>
      </c>
      <c r="F2563" s="3" t="s">
        <v>13</v>
      </c>
      <c r="G2563" s="7" t="s">
        <v>11194</v>
      </c>
      <c r="H2563" s="4">
        <v>2021</v>
      </c>
      <c r="I2563" s="2">
        <v>2016</v>
      </c>
      <c r="J2563" s="2">
        <f ca="1">YEAR(TODAY())-Table1[[#This Row],[Release_year]]</f>
        <v>10</v>
      </c>
      <c r="K2563" s="2" t="s">
        <v>29</v>
      </c>
      <c r="L2563" s="2" t="str">
        <f>_xlfn.XLOOKUP(Table1[[#This Row],[Rating]],Ratings!A$2:A$15,Ratings!B$2:B$15)</f>
        <v>Teen</v>
      </c>
      <c r="M2563" s="2" t="str">
        <f>_xlfn.XLOOKUP(Table1[[#This Row],[Rating Category]],Recommendation!A$2:A$6,Recommendation!B$2:B$6)</f>
        <v>Guidance</v>
      </c>
      <c r="N2563" s="2">
        <v>124</v>
      </c>
      <c r="O2563" s="2" t="str" cm="1">
        <f t="array" ref="O2563">_xlfn.IFS(Table1[[#This Row],[Duration]]&lt;90,"Short",Table1[[#This Row],[Duration]]&lt;180,"Medium",Table1[[#This Row],[Duration]]&lt;=240,"Long",TRUE,"Seasons")</f>
        <v>Medium</v>
      </c>
      <c r="P2563" s="3" t="s">
        <v>218</v>
      </c>
    </row>
    <row r="2564" spans="1:16" ht="56">
      <c r="A2564" s="2" t="s">
        <v>11205</v>
      </c>
      <c r="B2564" s="2" t="s">
        <v>0</v>
      </c>
      <c r="C2564" s="3" t="s">
        <v>11206</v>
      </c>
      <c r="D2564" s="3" t="s">
        <v>11207</v>
      </c>
      <c r="E2564" s="3" t="s">
        <v>11208</v>
      </c>
      <c r="F2564" s="3" t="s">
        <v>13</v>
      </c>
      <c r="G2564" s="7" t="s">
        <v>11194</v>
      </c>
      <c r="H2564" s="4">
        <v>2021</v>
      </c>
      <c r="I2564" s="2">
        <v>2000</v>
      </c>
      <c r="J2564" s="2">
        <f ca="1">YEAR(TODAY())-Table1[[#This Row],[Release_year]]</f>
        <v>26</v>
      </c>
      <c r="K2564" s="2" t="s">
        <v>29</v>
      </c>
      <c r="L2564" s="2" t="str">
        <f>_xlfn.XLOOKUP(Table1[[#This Row],[Rating]],Ratings!A$2:A$15,Ratings!B$2:B$15)</f>
        <v>Teen</v>
      </c>
      <c r="M2564" s="2" t="str">
        <f>_xlfn.XLOOKUP(Table1[[#This Row],[Rating Category]],Recommendation!A$2:A$6,Recommendation!B$2:B$6)</f>
        <v>Guidance</v>
      </c>
      <c r="N2564" s="2">
        <v>163</v>
      </c>
      <c r="O2564" s="2" t="str" cm="1">
        <f t="array" ref="O2564">_xlfn.IFS(Table1[[#This Row],[Duration]]&lt;90,"Short",Table1[[#This Row],[Duration]]&lt;180,"Medium",Table1[[#This Row],[Duration]]&lt;=240,"Long",TRUE,"Seasons")</f>
        <v>Medium</v>
      </c>
      <c r="P2564" s="3" t="s">
        <v>575</v>
      </c>
    </row>
    <row r="2565" spans="1:16" ht="56">
      <c r="A2565" s="2" t="s">
        <v>11209</v>
      </c>
      <c r="B2565" s="2" t="s">
        <v>0</v>
      </c>
      <c r="C2565" s="3" t="s">
        <v>11210</v>
      </c>
      <c r="D2565" s="3" t="s">
        <v>11211</v>
      </c>
      <c r="E2565" s="3" t="s">
        <v>11212</v>
      </c>
      <c r="F2565" s="3" t="s">
        <v>13</v>
      </c>
      <c r="G2565" s="7" t="s">
        <v>11194</v>
      </c>
      <c r="H2565" s="4">
        <v>2021</v>
      </c>
      <c r="I2565" s="2">
        <v>2010</v>
      </c>
      <c r="J2565" s="2">
        <f ca="1">YEAR(TODAY())-Table1[[#This Row],[Release_year]]</f>
        <v>16</v>
      </c>
      <c r="K2565" s="2" t="s">
        <v>29</v>
      </c>
      <c r="L2565" s="2" t="str">
        <f>_xlfn.XLOOKUP(Table1[[#This Row],[Rating]],Ratings!A$2:A$15,Ratings!B$2:B$15)</f>
        <v>Teen</v>
      </c>
      <c r="M2565" s="2" t="str">
        <f>_xlfn.XLOOKUP(Table1[[#This Row],[Rating Category]],Recommendation!A$2:A$6,Recommendation!B$2:B$6)</f>
        <v>Guidance</v>
      </c>
      <c r="N2565" s="2">
        <v>121</v>
      </c>
      <c r="O2565" s="2" t="str" cm="1">
        <f t="array" ref="O2565">_xlfn.IFS(Table1[[#This Row],[Duration]]&lt;90,"Short",Table1[[#This Row],[Duration]]&lt;180,"Medium",Table1[[#This Row],[Duration]]&lt;=240,"Long",TRUE,"Seasons")</f>
        <v>Medium</v>
      </c>
      <c r="P2565" s="3" t="s">
        <v>43</v>
      </c>
    </row>
    <row r="2566" spans="1:16" ht="56">
      <c r="A2566" s="2" t="s">
        <v>11213</v>
      </c>
      <c r="B2566" s="2" t="s">
        <v>0</v>
      </c>
      <c r="C2566" s="3" t="s">
        <v>11214</v>
      </c>
      <c r="D2566" s="3" t="s">
        <v>10829</v>
      </c>
      <c r="E2566" s="3" t="s">
        <v>11215</v>
      </c>
      <c r="F2566" s="3" t="s">
        <v>13</v>
      </c>
      <c r="G2566" s="7" t="s">
        <v>11194</v>
      </c>
      <c r="H2566" s="4">
        <v>2021</v>
      </c>
      <c r="I2566" s="2">
        <v>2014</v>
      </c>
      <c r="J2566" s="2">
        <f ca="1">YEAR(TODAY())-Table1[[#This Row],[Release_year]]</f>
        <v>12</v>
      </c>
      <c r="K2566" s="2" t="s">
        <v>7</v>
      </c>
      <c r="L2566" s="2" t="str">
        <f>_xlfn.XLOOKUP(Table1[[#This Row],[Rating]],Ratings!A$2:A$15,Ratings!B$2:B$15)</f>
        <v>Adult</v>
      </c>
      <c r="M2566" s="2" t="str">
        <f>_xlfn.XLOOKUP(Table1[[#This Row],[Rating Category]],Recommendation!A$2:A$6,Recommendation!B$2:B$6)</f>
        <v>Restricted</v>
      </c>
      <c r="N2566" s="2">
        <v>154</v>
      </c>
      <c r="O2566" s="2" t="str" cm="1">
        <f t="array" ref="O2566">_xlfn.IFS(Table1[[#This Row],[Duration]]&lt;90,"Short",Table1[[#This Row],[Duration]]&lt;180,"Medium",Table1[[#This Row],[Duration]]&lt;=240,"Long",TRUE,"Seasons")</f>
        <v>Medium</v>
      </c>
      <c r="P2566" s="3" t="s">
        <v>218</v>
      </c>
    </row>
    <row r="2567" spans="1:16" ht="70">
      <c r="A2567" s="2" t="s">
        <v>11216</v>
      </c>
      <c r="B2567" s="2" t="s">
        <v>0</v>
      </c>
      <c r="C2567" s="3" t="s">
        <v>11217</v>
      </c>
      <c r="D2567" s="3" t="s">
        <v>4651</v>
      </c>
      <c r="E2567" s="3" t="s">
        <v>11218</v>
      </c>
      <c r="F2567" s="3" t="s">
        <v>13</v>
      </c>
      <c r="G2567" s="7" t="s">
        <v>11194</v>
      </c>
      <c r="H2567" s="4">
        <v>2021</v>
      </c>
      <c r="I2567" s="2">
        <v>2014</v>
      </c>
      <c r="J2567" s="2">
        <f ca="1">YEAR(TODAY())-Table1[[#This Row],[Release_year]]</f>
        <v>12</v>
      </c>
      <c r="K2567" s="2" t="s">
        <v>29</v>
      </c>
      <c r="L2567" s="2" t="str">
        <f>_xlfn.XLOOKUP(Table1[[#This Row],[Rating]],Ratings!A$2:A$15,Ratings!B$2:B$15)</f>
        <v>Teen</v>
      </c>
      <c r="M2567" s="2" t="str">
        <f>_xlfn.XLOOKUP(Table1[[#This Row],[Rating Category]],Recommendation!A$2:A$6,Recommendation!B$2:B$6)</f>
        <v>Guidance</v>
      </c>
      <c r="N2567" s="2">
        <v>127</v>
      </c>
      <c r="O2567" s="2" t="str" cm="1">
        <f t="array" ref="O2567">_xlfn.IFS(Table1[[#This Row],[Duration]]&lt;90,"Short",Table1[[#This Row],[Duration]]&lt;180,"Medium",Table1[[#This Row],[Duration]]&lt;=240,"Long",TRUE,"Seasons")</f>
        <v>Medium</v>
      </c>
      <c r="P2567" s="3" t="s">
        <v>90</v>
      </c>
    </row>
    <row r="2568" spans="1:16" ht="56">
      <c r="A2568" s="2" t="s">
        <v>11219</v>
      </c>
      <c r="B2568" s="2" t="s">
        <v>0</v>
      </c>
      <c r="C2568" s="3" t="s">
        <v>11220</v>
      </c>
      <c r="D2568" s="3" t="s">
        <v>6689</v>
      </c>
      <c r="E2568" s="3" t="s">
        <v>11221</v>
      </c>
      <c r="F2568" s="3" t="s">
        <v>13</v>
      </c>
      <c r="G2568" s="7" t="s">
        <v>11194</v>
      </c>
      <c r="H2568" s="4">
        <v>2021</v>
      </c>
      <c r="I2568" s="2">
        <v>2010</v>
      </c>
      <c r="J2568" s="2">
        <f ca="1">YEAR(TODAY())-Table1[[#This Row],[Release_year]]</f>
        <v>16</v>
      </c>
      <c r="K2568" s="2" t="s">
        <v>29</v>
      </c>
      <c r="L2568" s="2" t="str">
        <f>_xlfn.XLOOKUP(Table1[[#This Row],[Rating]],Ratings!A$2:A$15,Ratings!B$2:B$15)</f>
        <v>Teen</v>
      </c>
      <c r="M2568" s="2" t="str">
        <f>_xlfn.XLOOKUP(Table1[[#This Row],[Rating Category]],Recommendation!A$2:A$6,Recommendation!B$2:B$6)</f>
        <v>Guidance</v>
      </c>
      <c r="N2568" s="2">
        <v>128</v>
      </c>
      <c r="O2568" s="2" t="str" cm="1">
        <f t="array" ref="O2568">_xlfn.IFS(Table1[[#This Row],[Duration]]&lt;90,"Short",Table1[[#This Row],[Duration]]&lt;180,"Medium",Table1[[#This Row],[Duration]]&lt;=240,"Long",TRUE,"Seasons")</f>
        <v>Medium</v>
      </c>
      <c r="P2568" s="3" t="s">
        <v>66</v>
      </c>
    </row>
    <row r="2569" spans="1:16" ht="56">
      <c r="A2569" s="2" t="s">
        <v>11222</v>
      </c>
      <c r="B2569" s="2" t="s">
        <v>0</v>
      </c>
      <c r="C2569" s="3" t="s">
        <v>11223</v>
      </c>
      <c r="D2569" s="3" t="s">
        <v>6309</v>
      </c>
      <c r="E2569" s="3" t="s">
        <v>11224</v>
      </c>
      <c r="F2569" s="3" t="s">
        <v>13</v>
      </c>
      <c r="G2569" s="7" t="s">
        <v>11194</v>
      </c>
      <c r="H2569" s="4">
        <v>2021</v>
      </c>
      <c r="I2569" s="2">
        <v>2012</v>
      </c>
      <c r="J2569" s="2">
        <f ca="1">YEAR(TODAY())-Table1[[#This Row],[Release_year]]</f>
        <v>14</v>
      </c>
      <c r="K2569" s="2" t="s">
        <v>45</v>
      </c>
      <c r="L2569" s="2" t="str">
        <f>_xlfn.XLOOKUP(Table1[[#This Row],[Rating]],Ratings!A$2:A$15,Ratings!B$2:B$15)</f>
        <v>Family</v>
      </c>
      <c r="M2569" s="2" t="str">
        <f>_xlfn.XLOOKUP(Table1[[#This Row],[Rating Category]],Recommendation!A$2:A$6,Recommendation!B$2:B$6)</f>
        <v>Guidance</v>
      </c>
      <c r="N2569" s="2">
        <v>98</v>
      </c>
      <c r="O2569" s="2" t="str" cm="1">
        <f t="array" ref="O2569">_xlfn.IFS(Table1[[#This Row],[Duration]]&lt;90,"Short",Table1[[#This Row],[Duration]]&lt;180,"Medium",Table1[[#This Row],[Duration]]&lt;=240,"Long",TRUE,"Seasons")</f>
        <v>Medium</v>
      </c>
      <c r="P2569" s="3" t="s">
        <v>66</v>
      </c>
    </row>
    <row r="2570" spans="1:16" ht="56">
      <c r="A2570" s="2" t="s">
        <v>11225</v>
      </c>
      <c r="B2570" s="2" t="s">
        <v>0</v>
      </c>
      <c r="C2570" s="3" t="s">
        <v>11226</v>
      </c>
      <c r="D2570" s="3" t="s">
        <v>11227</v>
      </c>
      <c r="E2570" s="3" t="s">
        <v>11228</v>
      </c>
      <c r="F2570" s="3" t="s">
        <v>13</v>
      </c>
      <c r="G2570" s="7" t="s">
        <v>11194</v>
      </c>
      <c r="H2570" s="4">
        <v>2021</v>
      </c>
      <c r="I2570" s="2">
        <v>2009</v>
      </c>
      <c r="J2570" s="2">
        <f ca="1">YEAR(TODAY())-Table1[[#This Row],[Release_year]]</f>
        <v>17</v>
      </c>
      <c r="K2570" s="2" t="s">
        <v>29</v>
      </c>
      <c r="L2570" s="2" t="str">
        <f>_xlfn.XLOOKUP(Table1[[#This Row],[Rating]],Ratings!A$2:A$15,Ratings!B$2:B$15)</f>
        <v>Teen</v>
      </c>
      <c r="M2570" s="2" t="str">
        <f>_xlfn.XLOOKUP(Table1[[#This Row],[Rating Category]],Recommendation!A$2:A$6,Recommendation!B$2:B$6)</f>
        <v>Guidance</v>
      </c>
      <c r="N2570" s="2">
        <v>109</v>
      </c>
      <c r="O2570" s="2" t="str" cm="1">
        <f t="array" ref="O2570">_xlfn.IFS(Table1[[#This Row],[Duration]]&lt;90,"Short",Table1[[#This Row],[Duration]]&lt;180,"Medium",Table1[[#This Row],[Duration]]&lt;=240,"Long",TRUE,"Seasons")</f>
        <v>Medium</v>
      </c>
      <c r="P2570" s="3" t="s">
        <v>1468</v>
      </c>
    </row>
    <row r="2571" spans="1:16" ht="70">
      <c r="A2571" s="2" t="s">
        <v>11229</v>
      </c>
      <c r="B2571" s="2" t="s">
        <v>0</v>
      </c>
      <c r="C2571" s="3" t="s">
        <v>11230</v>
      </c>
      <c r="D2571" s="3" t="s">
        <v>2297</v>
      </c>
      <c r="E2571" s="3" t="s">
        <v>11231</v>
      </c>
      <c r="F2571" s="3" t="s">
        <v>13</v>
      </c>
      <c r="G2571" s="7" t="s">
        <v>11194</v>
      </c>
      <c r="H2571" s="4">
        <v>2021</v>
      </c>
      <c r="I2571" s="2">
        <v>2016</v>
      </c>
      <c r="J2571" s="2">
        <f ca="1">YEAR(TODAY())-Table1[[#This Row],[Release_year]]</f>
        <v>10</v>
      </c>
      <c r="K2571" s="2" t="s">
        <v>29</v>
      </c>
      <c r="L2571" s="2" t="str">
        <f>_xlfn.XLOOKUP(Table1[[#This Row],[Rating]],Ratings!A$2:A$15,Ratings!B$2:B$15)</f>
        <v>Teen</v>
      </c>
      <c r="M2571" s="2" t="str">
        <f>_xlfn.XLOOKUP(Table1[[#This Row],[Rating Category]],Recommendation!A$2:A$6,Recommendation!B$2:B$6)</f>
        <v>Guidance</v>
      </c>
      <c r="N2571" s="2">
        <v>168</v>
      </c>
      <c r="O2571" s="2" t="str" cm="1">
        <f t="array" ref="O2571">_xlfn.IFS(Table1[[#This Row],[Duration]]&lt;90,"Short",Table1[[#This Row],[Duration]]&lt;180,"Medium",Table1[[#This Row],[Duration]]&lt;=240,"Long",TRUE,"Seasons")</f>
        <v>Medium</v>
      </c>
      <c r="P2571" s="3" t="s">
        <v>90</v>
      </c>
    </row>
    <row r="2572" spans="1:16" ht="42">
      <c r="A2572" s="2" t="s">
        <v>11232</v>
      </c>
      <c r="B2572" s="2" t="s">
        <v>0</v>
      </c>
      <c r="C2572" s="3" t="s">
        <v>11233</v>
      </c>
      <c r="D2572" s="3" t="s">
        <v>3324</v>
      </c>
      <c r="E2572" s="3" t="s">
        <v>11234</v>
      </c>
      <c r="F2572" s="3" t="s">
        <v>13</v>
      </c>
      <c r="G2572" s="7" t="s">
        <v>11194</v>
      </c>
      <c r="H2572" s="4">
        <v>2021</v>
      </c>
      <c r="I2572" s="2">
        <v>2010</v>
      </c>
      <c r="J2572" s="2">
        <f ca="1">YEAR(TODAY())-Table1[[#This Row],[Release_year]]</f>
        <v>16</v>
      </c>
      <c r="K2572" s="2" t="s">
        <v>29</v>
      </c>
      <c r="L2572" s="2" t="str">
        <f>_xlfn.XLOOKUP(Table1[[#This Row],[Rating]],Ratings!A$2:A$15,Ratings!B$2:B$15)</f>
        <v>Teen</v>
      </c>
      <c r="M2572" s="2" t="str">
        <f>_xlfn.XLOOKUP(Table1[[#This Row],[Rating Category]],Recommendation!A$2:A$6,Recommendation!B$2:B$6)</f>
        <v>Guidance</v>
      </c>
      <c r="N2572" s="2">
        <v>162</v>
      </c>
      <c r="O2572" s="2" t="str" cm="1">
        <f t="array" ref="O2572">_xlfn.IFS(Table1[[#This Row],[Duration]]&lt;90,"Short",Table1[[#This Row],[Duration]]&lt;180,"Medium",Table1[[#This Row],[Duration]]&lt;=240,"Long",TRUE,"Seasons")</f>
        <v>Medium</v>
      </c>
      <c r="P2572" s="3" t="s">
        <v>89</v>
      </c>
    </row>
    <row r="2573" spans="1:16" ht="56">
      <c r="A2573" s="2" t="s">
        <v>11235</v>
      </c>
      <c r="B2573" s="2" t="s">
        <v>0</v>
      </c>
      <c r="C2573" s="3" t="s">
        <v>11236</v>
      </c>
      <c r="D2573" s="3" t="s">
        <v>9034</v>
      </c>
      <c r="E2573" s="3" t="s">
        <v>11237</v>
      </c>
      <c r="F2573" s="3" t="s">
        <v>13</v>
      </c>
      <c r="G2573" s="7" t="s">
        <v>11194</v>
      </c>
      <c r="H2573" s="4">
        <v>2021</v>
      </c>
      <c r="I2573" s="2">
        <v>2006</v>
      </c>
      <c r="J2573" s="2">
        <f ca="1">YEAR(TODAY())-Table1[[#This Row],[Release_year]]</f>
        <v>20</v>
      </c>
      <c r="K2573" s="2" t="s">
        <v>29</v>
      </c>
      <c r="L2573" s="2" t="str">
        <f>_xlfn.XLOOKUP(Table1[[#This Row],[Rating]],Ratings!A$2:A$15,Ratings!B$2:B$15)</f>
        <v>Teen</v>
      </c>
      <c r="M2573" s="2" t="str">
        <f>_xlfn.XLOOKUP(Table1[[#This Row],[Rating Category]],Recommendation!A$2:A$6,Recommendation!B$2:B$6)</f>
        <v>Guidance</v>
      </c>
      <c r="N2573" s="2">
        <v>159</v>
      </c>
      <c r="O2573" s="2" t="str" cm="1">
        <f t="array" ref="O2573">_xlfn.IFS(Table1[[#This Row],[Duration]]&lt;90,"Short",Table1[[#This Row],[Duration]]&lt;180,"Medium",Table1[[#This Row],[Duration]]&lt;=240,"Long",TRUE,"Seasons")</f>
        <v>Medium</v>
      </c>
      <c r="P2573" s="3" t="s">
        <v>43</v>
      </c>
    </row>
    <row r="2574" spans="1:16" ht="70">
      <c r="A2574" s="2" t="s">
        <v>11238</v>
      </c>
      <c r="B2574" s="2" t="s">
        <v>0</v>
      </c>
      <c r="C2574" s="3" t="s">
        <v>11239</v>
      </c>
      <c r="D2574" s="3" t="s">
        <v>11240</v>
      </c>
      <c r="E2574" s="3" t="s">
        <v>11241</v>
      </c>
      <c r="F2574" s="3" t="s">
        <v>13</v>
      </c>
      <c r="G2574" s="7" t="s">
        <v>11194</v>
      </c>
      <c r="H2574" s="4">
        <v>2021</v>
      </c>
      <c r="I2574" s="2">
        <v>2012</v>
      </c>
      <c r="J2574" s="2">
        <f ca="1">YEAR(TODAY())-Table1[[#This Row],[Release_year]]</f>
        <v>14</v>
      </c>
      <c r="K2574" s="2" t="s">
        <v>29</v>
      </c>
      <c r="L2574" s="2" t="str">
        <f>_xlfn.XLOOKUP(Table1[[#This Row],[Rating]],Ratings!A$2:A$15,Ratings!B$2:B$15)</f>
        <v>Teen</v>
      </c>
      <c r="M2574" s="2" t="str">
        <f>_xlfn.XLOOKUP(Table1[[#This Row],[Rating Category]],Recommendation!A$2:A$6,Recommendation!B$2:B$6)</f>
        <v>Guidance</v>
      </c>
      <c r="N2574" s="2">
        <v>137</v>
      </c>
      <c r="O2574" s="2" t="str" cm="1">
        <f t="array" ref="O2574">_xlfn.IFS(Table1[[#This Row],[Duration]]&lt;90,"Short",Table1[[#This Row],[Duration]]&lt;180,"Medium",Table1[[#This Row],[Duration]]&lt;=240,"Long",TRUE,"Seasons")</f>
        <v>Medium</v>
      </c>
      <c r="P2574" s="3" t="s">
        <v>523</v>
      </c>
    </row>
    <row r="2575" spans="1:16" ht="56">
      <c r="A2575" s="2" t="s">
        <v>11242</v>
      </c>
      <c r="B2575" s="2" t="s">
        <v>0</v>
      </c>
      <c r="C2575" s="3" t="s">
        <v>11243</v>
      </c>
      <c r="D2575" s="3" t="s">
        <v>4651</v>
      </c>
      <c r="E2575" s="3" t="s">
        <v>11244</v>
      </c>
      <c r="F2575" s="3" t="s">
        <v>13</v>
      </c>
      <c r="G2575" s="7" t="s">
        <v>11194</v>
      </c>
      <c r="H2575" s="4">
        <v>2021</v>
      </c>
      <c r="I2575" s="2">
        <v>2015</v>
      </c>
      <c r="J2575" s="2">
        <f ca="1">YEAR(TODAY())-Table1[[#This Row],[Release_year]]</f>
        <v>11</v>
      </c>
      <c r="K2575" s="2" t="s">
        <v>29</v>
      </c>
      <c r="L2575" s="2" t="str">
        <f>_xlfn.XLOOKUP(Table1[[#This Row],[Rating]],Ratings!A$2:A$15,Ratings!B$2:B$15)</f>
        <v>Teen</v>
      </c>
      <c r="M2575" s="2" t="str">
        <f>_xlfn.XLOOKUP(Table1[[#This Row],[Rating Category]],Recommendation!A$2:A$6,Recommendation!B$2:B$6)</f>
        <v>Guidance</v>
      </c>
      <c r="N2575" s="2">
        <v>133</v>
      </c>
      <c r="O2575" s="2" t="str" cm="1">
        <f t="array" ref="O2575">_xlfn.IFS(Table1[[#This Row],[Duration]]&lt;90,"Short",Table1[[#This Row],[Duration]]&lt;180,"Medium",Table1[[#This Row],[Duration]]&lt;=240,"Long",TRUE,"Seasons")</f>
        <v>Medium</v>
      </c>
      <c r="P2575" s="3" t="s">
        <v>218</v>
      </c>
    </row>
    <row r="2576" spans="1:16" ht="56">
      <c r="A2576" s="2" t="s">
        <v>11245</v>
      </c>
      <c r="B2576" s="2" t="s">
        <v>0</v>
      </c>
      <c r="C2576" s="3" t="s">
        <v>11246</v>
      </c>
      <c r="D2576" s="3" t="s">
        <v>11247</v>
      </c>
      <c r="E2576" s="3" t="s">
        <v>11248</v>
      </c>
      <c r="F2576" s="3" t="s">
        <v>13</v>
      </c>
      <c r="G2576" s="7" t="s">
        <v>11194</v>
      </c>
      <c r="H2576" s="4">
        <v>2021</v>
      </c>
      <c r="I2576" s="2">
        <v>2012</v>
      </c>
      <c r="J2576" s="2">
        <f ca="1">YEAR(TODAY())-Table1[[#This Row],[Release_year]]</f>
        <v>14</v>
      </c>
      <c r="K2576" s="2" t="s">
        <v>29</v>
      </c>
      <c r="L2576" s="2" t="str">
        <f>_xlfn.XLOOKUP(Table1[[#This Row],[Rating]],Ratings!A$2:A$15,Ratings!B$2:B$15)</f>
        <v>Teen</v>
      </c>
      <c r="M2576" s="2" t="str">
        <f>_xlfn.XLOOKUP(Table1[[#This Row],[Rating Category]],Recommendation!A$2:A$6,Recommendation!B$2:B$6)</f>
        <v>Guidance</v>
      </c>
      <c r="N2576" s="2">
        <v>127</v>
      </c>
      <c r="O2576" s="2" t="str" cm="1">
        <f t="array" ref="O2576">_xlfn.IFS(Table1[[#This Row],[Duration]]&lt;90,"Short",Table1[[#This Row],[Duration]]&lt;180,"Medium",Table1[[#This Row],[Duration]]&lt;=240,"Long",TRUE,"Seasons")</f>
        <v>Medium</v>
      </c>
      <c r="P2576" s="3" t="s">
        <v>63</v>
      </c>
    </row>
    <row r="2577" spans="1:16" ht="56">
      <c r="A2577" s="2" t="s">
        <v>11249</v>
      </c>
      <c r="B2577" s="2" t="s">
        <v>0</v>
      </c>
      <c r="C2577" s="3" t="s">
        <v>11250</v>
      </c>
      <c r="D2577" s="3" t="s">
        <v>4662</v>
      </c>
      <c r="E2577" s="3" t="s">
        <v>11251</v>
      </c>
      <c r="F2577" s="3" t="s">
        <v>13</v>
      </c>
      <c r="G2577" s="7" t="s">
        <v>11194</v>
      </c>
      <c r="H2577" s="4">
        <v>2021</v>
      </c>
      <c r="I2577" s="2">
        <v>2011</v>
      </c>
      <c r="J2577" s="2">
        <f ca="1">YEAR(TODAY())-Table1[[#This Row],[Release_year]]</f>
        <v>15</v>
      </c>
      <c r="K2577" s="2" t="s">
        <v>29</v>
      </c>
      <c r="L2577" s="2" t="str">
        <f>_xlfn.XLOOKUP(Table1[[#This Row],[Rating]],Ratings!A$2:A$15,Ratings!B$2:B$15)</f>
        <v>Teen</v>
      </c>
      <c r="M2577" s="2" t="str">
        <f>_xlfn.XLOOKUP(Table1[[#This Row],[Rating Category]],Recommendation!A$2:A$6,Recommendation!B$2:B$6)</f>
        <v>Guidance</v>
      </c>
      <c r="N2577" s="2">
        <v>131</v>
      </c>
      <c r="O2577" s="2" t="str" cm="1">
        <f t="array" ref="O2577">_xlfn.IFS(Table1[[#This Row],[Duration]]&lt;90,"Short",Table1[[#This Row],[Duration]]&lt;180,"Medium",Table1[[#This Row],[Duration]]&lt;=240,"Long",TRUE,"Seasons")</f>
        <v>Medium</v>
      </c>
      <c r="P2577" s="3" t="s">
        <v>63</v>
      </c>
    </row>
    <row r="2578" spans="1:16" ht="42">
      <c r="A2578" s="2" t="s">
        <v>11252</v>
      </c>
      <c r="B2578" s="2" t="s">
        <v>0</v>
      </c>
      <c r="C2578" s="3" t="s">
        <v>11253</v>
      </c>
      <c r="D2578" s="3" t="s">
        <v>10829</v>
      </c>
      <c r="E2578" s="3" t="s">
        <v>11254</v>
      </c>
      <c r="F2578" s="3" t="s">
        <v>13</v>
      </c>
      <c r="G2578" s="7" t="s">
        <v>11194</v>
      </c>
      <c r="H2578" s="4">
        <v>2021</v>
      </c>
      <c r="I2578" s="2">
        <v>2005</v>
      </c>
      <c r="J2578" s="2">
        <f ca="1">YEAR(TODAY())-Table1[[#This Row],[Release_year]]</f>
        <v>21</v>
      </c>
      <c r="K2578" s="2" t="s">
        <v>45</v>
      </c>
      <c r="L2578" s="2" t="str">
        <f>_xlfn.XLOOKUP(Table1[[#This Row],[Rating]],Ratings!A$2:A$15,Ratings!B$2:B$15)</f>
        <v>Family</v>
      </c>
      <c r="M2578" s="2" t="str">
        <f>_xlfn.XLOOKUP(Table1[[#This Row],[Rating Category]],Recommendation!A$2:A$6,Recommendation!B$2:B$6)</f>
        <v>Guidance</v>
      </c>
      <c r="N2578" s="2">
        <v>90</v>
      </c>
      <c r="O2578" s="2" t="str" cm="1">
        <f t="array" ref="O2578">_xlfn.IFS(Table1[[#This Row],[Duration]]&lt;90,"Short",Table1[[#This Row],[Duration]]&lt;180,"Medium",Table1[[#This Row],[Duration]]&lt;=240,"Long",TRUE,"Seasons")</f>
        <v>Medium</v>
      </c>
      <c r="P2578" s="3" t="s">
        <v>5600</v>
      </c>
    </row>
    <row r="2579" spans="1:16" ht="14">
      <c r="A2579" s="2" t="s">
        <v>11256</v>
      </c>
      <c r="B2579" s="2" t="s">
        <v>0</v>
      </c>
      <c r="C2579" s="3" t="s">
        <v>11257</v>
      </c>
      <c r="D2579" s="3" t="s">
        <v>11258</v>
      </c>
      <c r="E2579" s="3" t="s">
        <v>11259</v>
      </c>
      <c r="F2579" s="3" t="s">
        <v>1</v>
      </c>
      <c r="G2579" s="7" t="s">
        <v>11255</v>
      </c>
      <c r="H2579" s="4">
        <v>2021</v>
      </c>
      <c r="I2579" s="2">
        <v>2018</v>
      </c>
      <c r="J2579" s="2">
        <f ca="1">YEAR(TODAY())-Table1[[#This Row],[Release_year]]</f>
        <v>8</v>
      </c>
      <c r="K2579" s="2" t="s">
        <v>7</v>
      </c>
      <c r="L2579" s="2" t="str">
        <f>_xlfn.XLOOKUP(Table1[[#This Row],[Rating]],Ratings!A$2:A$15,Ratings!B$2:B$15)</f>
        <v>Adult</v>
      </c>
      <c r="M2579" s="2" t="str">
        <f>_xlfn.XLOOKUP(Table1[[#This Row],[Rating Category]],Recommendation!A$2:A$6,Recommendation!B$2:B$6)</f>
        <v>Restricted</v>
      </c>
      <c r="N2579" s="2">
        <v>88</v>
      </c>
      <c r="O2579" s="2" t="str" cm="1">
        <f t="array" ref="O2579">_xlfn.IFS(Table1[[#This Row],[Duration]]&lt;90,"Short",Table1[[#This Row],[Duration]]&lt;180,"Medium",Table1[[#This Row],[Duration]]&lt;=240,"Long",TRUE,"Seasons")</f>
        <v>Short</v>
      </c>
      <c r="P2579" s="3" t="s">
        <v>3</v>
      </c>
    </row>
    <row r="2580" spans="1:16" ht="70">
      <c r="A2580" s="2" t="s">
        <v>11260</v>
      </c>
      <c r="B2580" s="2" t="s">
        <v>0</v>
      </c>
      <c r="C2580" s="3" t="s">
        <v>11261</v>
      </c>
      <c r="D2580" s="3" t="s">
        <v>11262</v>
      </c>
      <c r="E2580" s="3" t="s">
        <v>11263</v>
      </c>
      <c r="F2580" s="3" t="s">
        <v>11264</v>
      </c>
      <c r="G2580" s="7" t="s">
        <v>11255</v>
      </c>
      <c r="H2580" s="4">
        <v>2021</v>
      </c>
      <c r="I2580" s="2">
        <v>2017</v>
      </c>
      <c r="J2580" s="2">
        <f ca="1">YEAR(TODAY())-Table1[[#This Row],[Release_year]]</f>
        <v>9</v>
      </c>
      <c r="K2580" s="2" t="s">
        <v>7</v>
      </c>
      <c r="L2580" s="2" t="str">
        <f>_xlfn.XLOOKUP(Table1[[#This Row],[Rating]],Ratings!A$2:A$15,Ratings!B$2:B$15)</f>
        <v>Adult</v>
      </c>
      <c r="M2580" s="2" t="str">
        <f>_xlfn.XLOOKUP(Table1[[#This Row],[Rating Category]],Recommendation!A$2:A$6,Recommendation!B$2:B$6)</f>
        <v>Restricted</v>
      </c>
      <c r="N2580" s="2">
        <v>87</v>
      </c>
      <c r="O2580" s="2" t="str" cm="1">
        <f t="array" ref="O2580">_xlfn.IFS(Table1[[#This Row],[Duration]]&lt;90,"Short",Table1[[#This Row],[Duration]]&lt;180,"Medium",Table1[[#This Row],[Duration]]&lt;=240,"Long",TRUE,"Seasons")</f>
        <v>Short</v>
      </c>
      <c r="P2580" s="3" t="s">
        <v>23</v>
      </c>
    </row>
    <row r="2581" spans="1:16" ht="28">
      <c r="A2581" s="2" t="s">
        <v>11266</v>
      </c>
      <c r="B2581" s="2" t="s">
        <v>0</v>
      </c>
      <c r="C2581" s="3" t="s">
        <v>11267</v>
      </c>
      <c r="D2581" s="3" t="s">
        <v>11268</v>
      </c>
      <c r="E2581" s="3" t="s">
        <v>11269</v>
      </c>
      <c r="F2581" s="3" t="s">
        <v>64</v>
      </c>
      <c r="G2581" s="7" t="s">
        <v>11270</v>
      </c>
      <c r="H2581" s="4">
        <v>2021</v>
      </c>
      <c r="I2581" s="2">
        <v>2005</v>
      </c>
      <c r="J2581" s="2">
        <f ca="1">YEAR(TODAY())-Table1[[#This Row],[Release_year]]</f>
        <v>21</v>
      </c>
      <c r="K2581" s="2" t="s">
        <v>45</v>
      </c>
      <c r="L2581" s="2" t="str">
        <f>_xlfn.XLOOKUP(Table1[[#This Row],[Rating]],Ratings!A$2:A$15,Ratings!B$2:B$15)</f>
        <v>Family</v>
      </c>
      <c r="M2581" s="2" t="str">
        <f>_xlfn.XLOOKUP(Table1[[#This Row],[Rating Category]],Recommendation!A$2:A$6,Recommendation!B$2:B$6)</f>
        <v>Guidance</v>
      </c>
      <c r="N2581" s="2">
        <v>82</v>
      </c>
      <c r="O2581" s="2" t="str" cm="1">
        <f t="array" ref="O2581">_xlfn.IFS(Table1[[#This Row],[Duration]]&lt;90,"Short",Table1[[#This Row],[Duration]]&lt;180,"Medium",Table1[[#This Row],[Duration]]&lt;=240,"Long",TRUE,"Seasons")</f>
        <v>Short</v>
      </c>
      <c r="P2581" s="3" t="s">
        <v>779</v>
      </c>
    </row>
    <row r="2582" spans="1:16" ht="56">
      <c r="A2582" s="2" t="s">
        <v>11271</v>
      </c>
      <c r="B2582" s="2" t="s">
        <v>0</v>
      </c>
      <c r="C2582" s="3" t="s">
        <v>11272</v>
      </c>
      <c r="D2582" s="3" t="s">
        <v>11268</v>
      </c>
      <c r="E2582" s="3" t="s">
        <v>11273</v>
      </c>
      <c r="F2582" s="3" t="s">
        <v>64</v>
      </c>
      <c r="G2582" s="7" t="s">
        <v>11270</v>
      </c>
      <c r="H2582" s="4">
        <v>2021</v>
      </c>
      <c r="I2582" s="2">
        <v>2012</v>
      </c>
      <c r="J2582" s="2">
        <f ca="1">YEAR(TODAY())-Table1[[#This Row],[Release_year]]</f>
        <v>14</v>
      </c>
      <c r="K2582" s="2" t="s">
        <v>29</v>
      </c>
      <c r="L2582" s="2" t="str">
        <f>_xlfn.XLOOKUP(Table1[[#This Row],[Rating]],Ratings!A$2:A$15,Ratings!B$2:B$15)</f>
        <v>Teen</v>
      </c>
      <c r="M2582" s="2" t="str">
        <f>_xlfn.XLOOKUP(Table1[[#This Row],[Rating Category]],Recommendation!A$2:A$6,Recommendation!B$2:B$6)</f>
        <v>Guidance</v>
      </c>
      <c r="N2582" s="2">
        <v>86</v>
      </c>
      <c r="O2582" s="2" t="str" cm="1">
        <f t="array" ref="O2582">_xlfn.IFS(Table1[[#This Row],[Duration]]&lt;90,"Short",Table1[[#This Row],[Duration]]&lt;180,"Medium",Table1[[#This Row],[Duration]]&lt;=240,"Long",TRUE,"Seasons")</f>
        <v>Short</v>
      </c>
      <c r="P2582" s="3" t="s">
        <v>72</v>
      </c>
    </row>
    <row r="2583" spans="1:16" ht="56">
      <c r="A2583" s="2" t="s">
        <v>11274</v>
      </c>
      <c r="B2583" s="2" t="s">
        <v>0</v>
      </c>
      <c r="C2583" s="3" t="s">
        <v>11275</v>
      </c>
      <c r="D2583" s="3" t="s">
        <v>11276</v>
      </c>
      <c r="E2583" s="3" t="s">
        <v>11277</v>
      </c>
      <c r="F2583" s="3" t="s">
        <v>1140</v>
      </c>
      <c r="G2583" s="7" t="s">
        <v>11270</v>
      </c>
      <c r="H2583" s="4">
        <v>2021</v>
      </c>
      <c r="I2583" s="2">
        <v>2017</v>
      </c>
      <c r="J2583" s="2">
        <f ca="1">YEAR(TODAY())-Table1[[#This Row],[Release_year]]</f>
        <v>9</v>
      </c>
      <c r="K2583" s="2" t="s">
        <v>7</v>
      </c>
      <c r="L2583" s="2" t="str">
        <f>_xlfn.XLOOKUP(Table1[[#This Row],[Rating]],Ratings!A$2:A$15,Ratings!B$2:B$15)</f>
        <v>Adult</v>
      </c>
      <c r="M2583" s="2" t="str">
        <f>_xlfn.XLOOKUP(Table1[[#This Row],[Rating Category]],Recommendation!A$2:A$6,Recommendation!B$2:B$6)</f>
        <v>Restricted</v>
      </c>
      <c r="N2583" s="2">
        <v>100</v>
      </c>
      <c r="O2583" s="2" t="str" cm="1">
        <f t="array" ref="O2583">_xlfn.IFS(Table1[[#This Row],[Duration]]&lt;90,"Short",Table1[[#This Row],[Duration]]&lt;180,"Medium",Table1[[#This Row],[Duration]]&lt;=240,"Long",TRUE,"Seasons")</f>
        <v>Medium</v>
      </c>
      <c r="P2583" s="3" t="s">
        <v>2437</v>
      </c>
    </row>
    <row r="2584" spans="1:16" ht="14">
      <c r="A2584" s="2" t="s">
        <v>11278</v>
      </c>
      <c r="B2584" s="2" t="s">
        <v>0</v>
      </c>
      <c r="C2584" s="3" t="s">
        <v>11279</v>
      </c>
      <c r="D2584" s="3" t="s">
        <v>11280</v>
      </c>
      <c r="E2584" s="3" t="s">
        <v>11281</v>
      </c>
      <c r="F2584" s="3" t="s">
        <v>50</v>
      </c>
      <c r="G2584" s="7" t="s">
        <v>11282</v>
      </c>
      <c r="H2584" s="4">
        <v>2021</v>
      </c>
      <c r="I2584" s="2">
        <v>2018</v>
      </c>
      <c r="J2584" s="2">
        <f ca="1">YEAR(TODAY())-Table1[[#This Row],[Release_year]]</f>
        <v>8</v>
      </c>
      <c r="K2584" s="2" t="s">
        <v>7</v>
      </c>
      <c r="L2584" s="2" t="str">
        <f>_xlfn.XLOOKUP(Table1[[#This Row],[Rating]],Ratings!A$2:A$15,Ratings!B$2:B$15)</f>
        <v>Adult</v>
      </c>
      <c r="M2584" s="2" t="str">
        <f>_xlfn.XLOOKUP(Table1[[#This Row],[Rating Category]],Recommendation!A$2:A$6,Recommendation!B$2:B$6)</f>
        <v>Restricted</v>
      </c>
      <c r="N2584" s="2">
        <v>57</v>
      </c>
      <c r="O2584" s="2" t="str" cm="1">
        <f t="array" ref="O2584">_xlfn.IFS(Table1[[#This Row],[Duration]]&lt;90,"Short",Table1[[#This Row],[Duration]]&lt;180,"Medium",Table1[[#This Row],[Duration]]&lt;=240,"Long",TRUE,"Seasons")</f>
        <v>Short</v>
      </c>
      <c r="P2584" s="3" t="s">
        <v>683</v>
      </c>
    </row>
    <row r="2585" spans="1:16" ht="56">
      <c r="A2585" s="2" t="s">
        <v>11283</v>
      </c>
      <c r="B2585" s="2" t="s">
        <v>0</v>
      </c>
      <c r="C2585" s="3" t="s">
        <v>11284</v>
      </c>
      <c r="D2585" s="3" t="s">
        <v>11285</v>
      </c>
      <c r="E2585" s="3" t="s">
        <v>11286</v>
      </c>
      <c r="F2585" s="3" t="s">
        <v>1</v>
      </c>
      <c r="G2585" s="7" t="s">
        <v>11282</v>
      </c>
      <c r="H2585" s="4">
        <v>2021</v>
      </c>
      <c r="I2585" s="2">
        <v>2018</v>
      </c>
      <c r="J2585" s="2">
        <f ca="1">YEAR(TODAY())-Table1[[#This Row],[Release_year]]</f>
        <v>8</v>
      </c>
      <c r="K2585" s="2" t="s">
        <v>7</v>
      </c>
      <c r="L2585" s="2" t="str">
        <f>_xlfn.XLOOKUP(Table1[[#This Row],[Rating]],Ratings!A$2:A$15,Ratings!B$2:B$15)</f>
        <v>Adult</v>
      </c>
      <c r="M2585" s="2" t="str">
        <f>_xlfn.XLOOKUP(Table1[[#This Row],[Rating Category]],Recommendation!A$2:A$6,Recommendation!B$2:B$6)</f>
        <v>Restricted</v>
      </c>
      <c r="N2585" s="2">
        <v>95</v>
      </c>
      <c r="O2585" s="2" t="str" cm="1">
        <f t="array" ref="O2585">_xlfn.IFS(Table1[[#This Row],[Duration]]&lt;90,"Short",Table1[[#This Row],[Duration]]&lt;180,"Medium",Table1[[#This Row],[Duration]]&lt;=240,"Long",TRUE,"Seasons")</f>
        <v>Medium</v>
      </c>
      <c r="P2585" s="3" t="s">
        <v>890</v>
      </c>
    </row>
    <row r="2586" spans="1:16" ht="42">
      <c r="A2586" s="2" t="s">
        <v>11287</v>
      </c>
      <c r="B2586" s="2" t="s">
        <v>0</v>
      </c>
      <c r="C2586" s="3" t="s">
        <v>11288</v>
      </c>
      <c r="D2586" s="3" t="s">
        <v>7856</v>
      </c>
      <c r="E2586" s="3" t="s">
        <v>11289</v>
      </c>
      <c r="F2586" s="3" t="s">
        <v>13</v>
      </c>
      <c r="G2586" s="7" t="s">
        <v>11290</v>
      </c>
      <c r="H2586" s="4">
        <v>2021</v>
      </c>
      <c r="I2586" s="2">
        <v>2018</v>
      </c>
      <c r="J2586" s="2">
        <f ca="1">YEAR(TODAY())-Table1[[#This Row],[Release_year]]</f>
        <v>8</v>
      </c>
      <c r="K2586" s="2" t="s">
        <v>45</v>
      </c>
      <c r="L2586" s="2" t="str">
        <f>_xlfn.XLOOKUP(Table1[[#This Row],[Rating]],Ratings!A$2:A$15,Ratings!B$2:B$15)</f>
        <v>Family</v>
      </c>
      <c r="M2586" s="2" t="str">
        <f>_xlfn.XLOOKUP(Table1[[#This Row],[Rating Category]],Recommendation!A$2:A$6,Recommendation!B$2:B$6)</f>
        <v>Guidance</v>
      </c>
      <c r="N2586" s="2">
        <v>124</v>
      </c>
      <c r="O2586" s="2" t="str" cm="1">
        <f t="array" ref="O2586">_xlfn.IFS(Table1[[#This Row],[Duration]]&lt;90,"Short",Table1[[#This Row],[Duration]]&lt;180,"Medium",Table1[[#This Row],[Duration]]&lt;=240,"Long",TRUE,"Seasons")</f>
        <v>Medium</v>
      </c>
      <c r="P2586" s="3" t="s">
        <v>43</v>
      </c>
    </row>
    <row r="2587" spans="1:16" ht="14">
      <c r="A2587" s="2" t="s">
        <v>11291</v>
      </c>
      <c r="B2587" s="2" t="s">
        <v>0</v>
      </c>
      <c r="C2587" s="3" t="s">
        <v>11292</v>
      </c>
      <c r="D2587" s="3" t="s">
        <v>7961</v>
      </c>
      <c r="E2587" s="3" t="s">
        <v>7962</v>
      </c>
      <c r="F2587" s="3" t="s">
        <v>1</v>
      </c>
      <c r="G2587" s="7" t="s">
        <v>11293</v>
      </c>
      <c r="H2587" s="4">
        <v>2021</v>
      </c>
      <c r="I2587" s="2">
        <v>2018</v>
      </c>
      <c r="J2587" s="2">
        <f ca="1">YEAR(TODAY())-Table1[[#This Row],[Release_year]]</f>
        <v>8</v>
      </c>
      <c r="K2587" s="2" t="s">
        <v>7</v>
      </c>
      <c r="L2587" s="2" t="str">
        <f>_xlfn.XLOOKUP(Table1[[#This Row],[Rating]],Ratings!A$2:A$15,Ratings!B$2:B$15)</f>
        <v>Adult</v>
      </c>
      <c r="M2587" s="2" t="str">
        <f>_xlfn.XLOOKUP(Table1[[#This Row],[Rating Category]],Recommendation!A$2:A$6,Recommendation!B$2:B$6)</f>
        <v>Restricted</v>
      </c>
      <c r="N2587" s="2">
        <v>72</v>
      </c>
      <c r="O2587" s="2" t="str" cm="1">
        <f t="array" ref="O2587">_xlfn.IFS(Table1[[#This Row],[Duration]]&lt;90,"Short",Table1[[#This Row],[Duration]]&lt;180,"Medium",Table1[[#This Row],[Duration]]&lt;=240,"Long",TRUE,"Seasons")</f>
        <v>Short</v>
      </c>
      <c r="P2587" s="3" t="s">
        <v>683</v>
      </c>
    </row>
    <row r="2588" spans="1:16" ht="28">
      <c r="A2588" s="2" t="s">
        <v>11294</v>
      </c>
      <c r="B2588" s="2" t="s">
        <v>0</v>
      </c>
      <c r="C2588" s="3" t="s">
        <v>11295</v>
      </c>
      <c r="D2588" s="3" t="s">
        <v>6946</v>
      </c>
      <c r="E2588" s="3" t="s">
        <v>11296</v>
      </c>
      <c r="F2588" s="3" t="s">
        <v>248</v>
      </c>
      <c r="G2588" s="7" t="s">
        <v>11293</v>
      </c>
      <c r="H2588" s="4">
        <v>2021</v>
      </c>
      <c r="I2588" s="2">
        <v>2018</v>
      </c>
      <c r="J2588" s="2">
        <f ca="1">YEAR(TODAY())-Table1[[#This Row],[Release_year]]</f>
        <v>8</v>
      </c>
      <c r="K2588" s="2" t="s">
        <v>7</v>
      </c>
      <c r="L2588" s="2" t="str">
        <f>_xlfn.XLOOKUP(Table1[[#This Row],[Rating]],Ratings!A$2:A$15,Ratings!B$2:B$15)</f>
        <v>Adult</v>
      </c>
      <c r="M2588" s="2" t="str">
        <f>_xlfn.XLOOKUP(Table1[[#This Row],[Rating Category]],Recommendation!A$2:A$6,Recommendation!B$2:B$6)</f>
        <v>Restricted</v>
      </c>
      <c r="N2588" s="2">
        <v>93</v>
      </c>
      <c r="O2588" s="2" t="str" cm="1">
        <f t="array" ref="O2588">_xlfn.IFS(Table1[[#This Row],[Duration]]&lt;90,"Short",Table1[[#This Row],[Duration]]&lt;180,"Medium",Table1[[#This Row],[Duration]]&lt;=240,"Long",TRUE,"Seasons")</f>
        <v>Medium</v>
      </c>
      <c r="P2588" s="3" t="s">
        <v>206</v>
      </c>
    </row>
    <row r="2589" spans="1:16" ht="56">
      <c r="A2589" s="2" t="s">
        <v>11298</v>
      </c>
      <c r="B2589" s="2" t="s">
        <v>0</v>
      </c>
      <c r="C2589" s="3" t="s">
        <v>11299</v>
      </c>
      <c r="D2589" s="3" t="s">
        <v>11300</v>
      </c>
      <c r="E2589" s="3" t="s">
        <v>11301</v>
      </c>
      <c r="F2589" s="3" t="s">
        <v>11302</v>
      </c>
      <c r="G2589" s="7" t="s">
        <v>11297</v>
      </c>
      <c r="H2589" s="4">
        <v>2021</v>
      </c>
      <c r="I2589" s="2">
        <v>2018</v>
      </c>
      <c r="J2589" s="2">
        <f ca="1">YEAR(TODAY())-Table1[[#This Row],[Release_year]]</f>
        <v>8</v>
      </c>
      <c r="K2589" s="2" t="s">
        <v>16</v>
      </c>
      <c r="L2589" s="2" t="str">
        <f>_xlfn.XLOOKUP(Table1[[#This Row],[Rating]],Ratings!A$2:A$15,Ratings!B$2:B$15)</f>
        <v>Family</v>
      </c>
      <c r="M2589" s="2" t="str">
        <f>_xlfn.XLOOKUP(Table1[[#This Row],[Rating Category]],Recommendation!A$2:A$6,Recommendation!B$2:B$6)</f>
        <v>Guidance</v>
      </c>
      <c r="N2589" s="2">
        <v>92</v>
      </c>
      <c r="O2589" s="2" t="str" cm="1">
        <f t="array" ref="O2589">_xlfn.IFS(Table1[[#This Row],[Duration]]&lt;90,"Short",Table1[[#This Row],[Duration]]&lt;180,"Medium",Table1[[#This Row],[Duration]]&lt;=240,"Long",TRUE,"Seasons")</f>
        <v>Medium</v>
      </c>
      <c r="P2589" s="3" t="s">
        <v>46</v>
      </c>
    </row>
    <row r="2590" spans="1:16" ht="56">
      <c r="A2590" s="2" t="s">
        <v>11303</v>
      </c>
      <c r="B2590" s="2" t="s">
        <v>0</v>
      </c>
      <c r="C2590" s="3" t="s">
        <v>11304</v>
      </c>
      <c r="D2590" s="3" t="s">
        <v>7759</v>
      </c>
      <c r="E2590" s="3" t="s">
        <v>11305</v>
      </c>
      <c r="F2590" s="3" t="s">
        <v>750</v>
      </c>
      <c r="G2590" s="7" t="s">
        <v>11297</v>
      </c>
      <c r="H2590" s="4">
        <v>2021</v>
      </c>
      <c r="I2590" s="2">
        <v>2018</v>
      </c>
      <c r="J2590" s="2">
        <f ca="1">YEAR(TODAY())-Table1[[#This Row],[Release_year]]</f>
        <v>8</v>
      </c>
      <c r="K2590" s="2" t="s">
        <v>16</v>
      </c>
      <c r="L2590" s="2" t="str">
        <f>_xlfn.XLOOKUP(Table1[[#This Row],[Rating]],Ratings!A$2:A$15,Ratings!B$2:B$15)</f>
        <v>Family</v>
      </c>
      <c r="M2590" s="2" t="str">
        <f>_xlfn.XLOOKUP(Table1[[#This Row],[Rating Category]],Recommendation!A$2:A$6,Recommendation!B$2:B$6)</f>
        <v>Guidance</v>
      </c>
      <c r="N2590" s="2">
        <v>133</v>
      </c>
      <c r="O2590" s="2" t="str" cm="1">
        <f t="array" ref="O2590">_xlfn.IFS(Table1[[#This Row],[Duration]]&lt;90,"Short",Table1[[#This Row],[Duration]]&lt;180,"Medium",Table1[[#This Row],[Duration]]&lt;=240,"Long",TRUE,"Seasons")</f>
        <v>Medium</v>
      </c>
      <c r="P2590" s="3" t="s">
        <v>1262</v>
      </c>
    </row>
    <row r="2591" spans="1:16" ht="56">
      <c r="A2591" s="2" t="s">
        <v>11308</v>
      </c>
      <c r="B2591" s="2" t="s">
        <v>0</v>
      </c>
      <c r="C2591" s="3" t="s">
        <v>11309</v>
      </c>
      <c r="D2591" s="3" t="s">
        <v>2215</v>
      </c>
      <c r="E2591" s="3" t="s">
        <v>11310</v>
      </c>
      <c r="F2591" s="3" t="s">
        <v>248</v>
      </c>
      <c r="G2591" s="7" t="s">
        <v>11307</v>
      </c>
      <c r="H2591" s="4">
        <v>2021</v>
      </c>
      <c r="I2591" s="2">
        <v>2018</v>
      </c>
      <c r="J2591" s="2">
        <f ca="1">YEAR(TODAY())-Table1[[#This Row],[Release_year]]</f>
        <v>8</v>
      </c>
      <c r="K2591" s="2" t="s">
        <v>29</v>
      </c>
      <c r="L2591" s="2" t="str">
        <f>_xlfn.XLOOKUP(Table1[[#This Row],[Rating]],Ratings!A$2:A$15,Ratings!B$2:B$15)</f>
        <v>Teen</v>
      </c>
      <c r="M2591" s="2" t="str">
        <f>_xlfn.XLOOKUP(Table1[[#This Row],[Rating Category]],Recommendation!A$2:A$6,Recommendation!B$2:B$6)</f>
        <v>Guidance</v>
      </c>
      <c r="N2591" s="2">
        <v>105</v>
      </c>
      <c r="O2591" s="2" t="str" cm="1">
        <f t="array" ref="O2591">_xlfn.IFS(Table1[[#This Row],[Duration]]&lt;90,"Short",Table1[[#This Row],[Duration]]&lt;180,"Medium",Table1[[#This Row],[Duration]]&lt;=240,"Long",TRUE,"Seasons")</f>
        <v>Medium</v>
      </c>
      <c r="P2591" s="3" t="s">
        <v>1066</v>
      </c>
    </row>
    <row r="2592" spans="1:16" ht="70">
      <c r="A2592" s="2" t="s">
        <v>11311</v>
      </c>
      <c r="B2592" s="2" t="s">
        <v>0</v>
      </c>
      <c r="C2592" s="3" t="s">
        <v>11312</v>
      </c>
      <c r="D2592" s="3" t="s">
        <v>9941</v>
      </c>
      <c r="E2592" s="3" t="s">
        <v>9942</v>
      </c>
      <c r="F2592" s="3" t="s">
        <v>139</v>
      </c>
      <c r="G2592" s="7" t="s">
        <v>11307</v>
      </c>
      <c r="H2592" s="4">
        <v>2021</v>
      </c>
      <c r="I2592" s="2">
        <v>2018</v>
      </c>
      <c r="J2592" s="2">
        <f ca="1">YEAR(TODAY())-Table1[[#This Row],[Release_year]]</f>
        <v>8</v>
      </c>
      <c r="K2592" s="2" t="s">
        <v>29</v>
      </c>
      <c r="L2592" s="2" t="str">
        <f>_xlfn.XLOOKUP(Table1[[#This Row],[Rating]],Ratings!A$2:A$15,Ratings!B$2:B$15)</f>
        <v>Teen</v>
      </c>
      <c r="M2592" s="2" t="str">
        <f>_xlfn.XLOOKUP(Table1[[#This Row],[Rating Category]],Recommendation!A$2:A$6,Recommendation!B$2:B$6)</f>
        <v>Guidance</v>
      </c>
      <c r="N2592" s="2">
        <v>101</v>
      </c>
      <c r="O2592" s="2" t="str" cm="1">
        <f t="array" ref="O2592">_xlfn.IFS(Table1[[#This Row],[Duration]]&lt;90,"Short",Table1[[#This Row],[Duration]]&lt;180,"Medium",Table1[[#This Row],[Duration]]&lt;=240,"Long",TRUE,"Seasons")</f>
        <v>Medium</v>
      </c>
      <c r="P2592" s="3" t="s">
        <v>140</v>
      </c>
    </row>
    <row r="2593" spans="1:16" ht="56">
      <c r="A2593" s="2" t="s">
        <v>11313</v>
      </c>
      <c r="B2593" s="2" t="s">
        <v>0</v>
      </c>
      <c r="C2593" s="3" t="s">
        <v>11314</v>
      </c>
      <c r="D2593" s="3" t="s">
        <v>978</v>
      </c>
      <c r="E2593" s="3" t="s">
        <v>11315</v>
      </c>
      <c r="F2593" s="3" t="s">
        <v>64</v>
      </c>
      <c r="G2593" s="7" t="s">
        <v>11316</v>
      </c>
      <c r="H2593" s="4">
        <v>2021</v>
      </c>
      <c r="I2593" s="2">
        <v>2018</v>
      </c>
      <c r="J2593" s="2">
        <f ca="1">YEAR(TODAY())-Table1[[#This Row],[Release_year]]</f>
        <v>8</v>
      </c>
      <c r="K2593" s="2" t="s">
        <v>181</v>
      </c>
      <c r="L2593" s="2" t="str">
        <f>_xlfn.XLOOKUP(Table1[[#This Row],[Rating]],Ratings!A$2:A$15,Ratings!B$2:B$15)</f>
        <v>Family</v>
      </c>
      <c r="M2593" s="2" t="str">
        <f>_xlfn.XLOOKUP(Table1[[#This Row],[Rating Category]],Recommendation!A$2:A$6,Recommendation!B$2:B$6)</f>
        <v>Guidance</v>
      </c>
      <c r="N2593" s="2">
        <v>88</v>
      </c>
      <c r="O2593" s="2" t="str" cm="1">
        <f t="array" ref="O2593">_xlfn.IFS(Table1[[#This Row],[Duration]]&lt;90,"Short",Table1[[#This Row],[Duration]]&lt;180,"Medium",Table1[[#This Row],[Duration]]&lt;=240,"Long",TRUE,"Seasons")</f>
        <v>Short</v>
      </c>
      <c r="P2593" s="3" t="s">
        <v>1083</v>
      </c>
    </row>
    <row r="2594" spans="1:16" ht="42">
      <c r="A2594" s="2" t="s">
        <v>11318</v>
      </c>
      <c r="B2594" s="2" t="s">
        <v>0</v>
      </c>
      <c r="C2594" s="3" t="s">
        <v>11319</v>
      </c>
      <c r="D2594" s="3" t="s">
        <v>7606</v>
      </c>
      <c r="E2594" s="3" t="s">
        <v>11320</v>
      </c>
      <c r="F2594" s="3" t="s">
        <v>1</v>
      </c>
      <c r="G2594" s="7" t="s">
        <v>11321</v>
      </c>
      <c r="H2594" s="4">
        <v>2021</v>
      </c>
      <c r="I2594" s="2">
        <v>2018</v>
      </c>
      <c r="J2594" s="2">
        <f ca="1">YEAR(TODAY())-Table1[[#This Row],[Release_year]]</f>
        <v>8</v>
      </c>
      <c r="K2594" s="2" t="s">
        <v>7</v>
      </c>
      <c r="L2594" s="2" t="str">
        <f>_xlfn.XLOOKUP(Table1[[#This Row],[Rating]],Ratings!A$2:A$15,Ratings!B$2:B$15)</f>
        <v>Adult</v>
      </c>
      <c r="M2594" s="2" t="str">
        <f>_xlfn.XLOOKUP(Table1[[#This Row],[Rating Category]],Recommendation!A$2:A$6,Recommendation!B$2:B$6)</f>
        <v>Restricted</v>
      </c>
      <c r="N2594" s="2">
        <v>113</v>
      </c>
      <c r="O2594" s="2" t="str" cm="1">
        <f t="array" ref="O2594">_xlfn.IFS(Table1[[#This Row],[Duration]]&lt;90,"Short",Table1[[#This Row],[Duration]]&lt;180,"Medium",Table1[[#This Row],[Duration]]&lt;=240,"Long",TRUE,"Seasons")</f>
        <v>Medium</v>
      </c>
      <c r="P2594" s="3" t="s">
        <v>307</v>
      </c>
    </row>
    <row r="2595" spans="1:16" ht="14">
      <c r="A2595" s="2" t="s">
        <v>11322</v>
      </c>
      <c r="B2595" s="2" t="s">
        <v>0</v>
      </c>
      <c r="C2595" s="3" t="s">
        <v>11323</v>
      </c>
      <c r="D2595" s="3" t="s">
        <v>5394</v>
      </c>
      <c r="E2595" s="3" t="s">
        <v>5395</v>
      </c>
      <c r="F2595" s="3" t="s">
        <v>1</v>
      </c>
      <c r="G2595" s="7" t="s">
        <v>11321</v>
      </c>
      <c r="H2595" s="4">
        <v>2021</v>
      </c>
      <c r="I2595" s="2">
        <v>2018</v>
      </c>
      <c r="J2595" s="2">
        <f ca="1">YEAR(TODAY())-Table1[[#This Row],[Release_year]]</f>
        <v>8</v>
      </c>
      <c r="K2595" s="2" t="s">
        <v>7</v>
      </c>
      <c r="L2595" s="2" t="str">
        <f>_xlfn.XLOOKUP(Table1[[#This Row],[Rating]],Ratings!A$2:A$15,Ratings!B$2:B$15)</f>
        <v>Adult</v>
      </c>
      <c r="M2595" s="2" t="str">
        <f>_xlfn.XLOOKUP(Table1[[#This Row],[Rating Category]],Recommendation!A$2:A$6,Recommendation!B$2:B$6)</f>
        <v>Restricted</v>
      </c>
      <c r="N2595" s="2">
        <v>71</v>
      </c>
      <c r="O2595" s="2" t="str" cm="1">
        <f t="array" ref="O2595">_xlfn.IFS(Table1[[#This Row],[Duration]]&lt;90,"Short",Table1[[#This Row],[Duration]]&lt;180,"Medium",Table1[[#This Row],[Duration]]&lt;=240,"Long",TRUE,"Seasons")</f>
        <v>Short</v>
      </c>
      <c r="P2595" s="3" t="s">
        <v>683</v>
      </c>
    </row>
    <row r="2596" spans="1:16" ht="70">
      <c r="A2596" s="2" t="s">
        <v>11324</v>
      </c>
      <c r="B2596" s="2" t="s">
        <v>0</v>
      </c>
      <c r="C2596" s="3" t="s">
        <v>11325</v>
      </c>
      <c r="D2596" s="3" t="s">
        <v>11326</v>
      </c>
      <c r="E2596" s="3" t="s">
        <v>11327</v>
      </c>
      <c r="F2596" s="3" t="s">
        <v>50</v>
      </c>
      <c r="G2596" s="7" t="s">
        <v>11321</v>
      </c>
      <c r="H2596" s="4">
        <v>2021</v>
      </c>
      <c r="I2596" s="2">
        <v>2018</v>
      </c>
      <c r="J2596" s="2">
        <f ca="1">YEAR(TODAY())-Table1[[#This Row],[Release_year]]</f>
        <v>8</v>
      </c>
      <c r="K2596" s="2" t="s">
        <v>7</v>
      </c>
      <c r="L2596" s="2" t="str">
        <f>_xlfn.XLOOKUP(Table1[[#This Row],[Rating]],Ratings!A$2:A$15,Ratings!B$2:B$15)</f>
        <v>Adult</v>
      </c>
      <c r="M2596" s="2" t="str">
        <f>_xlfn.XLOOKUP(Table1[[#This Row],[Rating Category]],Recommendation!A$2:A$6,Recommendation!B$2:B$6)</f>
        <v>Restricted</v>
      </c>
      <c r="N2596" s="2">
        <v>75</v>
      </c>
      <c r="O2596" s="2" t="str" cm="1">
        <f t="array" ref="O2596">_xlfn.IFS(Table1[[#This Row],[Duration]]&lt;90,"Short",Table1[[#This Row],[Duration]]&lt;180,"Medium",Table1[[#This Row],[Duration]]&lt;=240,"Long",TRUE,"Seasons")</f>
        <v>Short</v>
      </c>
      <c r="P2596" s="3" t="s">
        <v>739</v>
      </c>
    </row>
    <row r="2597" spans="1:16" ht="56">
      <c r="A2597" s="2" t="s">
        <v>11328</v>
      </c>
      <c r="B2597" s="2" t="s">
        <v>4</v>
      </c>
      <c r="C2597" s="3" t="s">
        <v>11329</v>
      </c>
      <c r="D2597" s="3" t="s">
        <v>11330</v>
      </c>
      <c r="E2597" s="3" t="s">
        <v>11331</v>
      </c>
      <c r="F2597" s="3" t="s">
        <v>235</v>
      </c>
      <c r="G2597" s="7" t="s">
        <v>11332</v>
      </c>
      <c r="H2597" s="4">
        <v>2021</v>
      </c>
      <c r="I2597" s="2">
        <v>2018</v>
      </c>
      <c r="J2597" s="2">
        <f ca="1">YEAR(TODAY())-Table1[[#This Row],[Release_year]]</f>
        <v>8</v>
      </c>
      <c r="K2597" s="2" t="s">
        <v>7</v>
      </c>
      <c r="L2597" s="2" t="str">
        <f>_xlfn.XLOOKUP(Table1[[#This Row],[Rating]],Ratings!A$2:A$15,Ratings!B$2:B$15)</f>
        <v>Adult</v>
      </c>
      <c r="M2597" s="2" t="str">
        <f>_xlfn.XLOOKUP(Table1[[#This Row],[Rating Category]],Recommendation!A$2:A$6,Recommendation!B$2:B$6)</f>
        <v>Restricted</v>
      </c>
      <c r="N2597" s="2" t="s">
        <v>11</v>
      </c>
      <c r="O2597" s="2" t="str" cm="1">
        <f t="array" ref="O2597">_xlfn.IFS(Table1[[#This Row],[Duration]]&lt;90,"Short",Table1[[#This Row],[Duration]]&lt;180,"Medium",Table1[[#This Row],[Duration]]&lt;=240,"Long",TRUE,"Seasons")</f>
        <v>Seasons</v>
      </c>
      <c r="P2597" s="3" t="s">
        <v>2778</v>
      </c>
    </row>
    <row r="2598" spans="1:16" ht="14">
      <c r="A2598" s="2" t="s">
        <v>11334</v>
      </c>
      <c r="B2598" s="2" t="s">
        <v>0</v>
      </c>
      <c r="C2598" s="3" t="s">
        <v>11335</v>
      </c>
      <c r="D2598" s="3" t="s">
        <v>11280</v>
      </c>
      <c r="E2598" s="3" t="s">
        <v>11336</v>
      </c>
      <c r="F2598" s="3" t="s">
        <v>670</v>
      </c>
      <c r="G2598" s="7" t="s">
        <v>11333</v>
      </c>
      <c r="H2598" s="4">
        <v>2021</v>
      </c>
      <c r="I2598" s="2">
        <v>2018</v>
      </c>
      <c r="J2598" s="2">
        <f ca="1">YEAR(TODAY())-Table1[[#This Row],[Release_year]]</f>
        <v>8</v>
      </c>
      <c r="K2598" s="2" t="s">
        <v>29</v>
      </c>
      <c r="L2598" s="2" t="str">
        <f>_xlfn.XLOOKUP(Table1[[#This Row],[Rating]],Ratings!A$2:A$15,Ratings!B$2:B$15)</f>
        <v>Teen</v>
      </c>
      <c r="M2598" s="2" t="str">
        <f>_xlfn.XLOOKUP(Table1[[#This Row],[Rating Category]],Recommendation!A$2:A$6,Recommendation!B$2:B$6)</f>
        <v>Guidance</v>
      </c>
      <c r="N2598" s="2">
        <v>66</v>
      </c>
      <c r="O2598" s="2" t="str" cm="1">
        <f t="array" ref="O2598">_xlfn.IFS(Table1[[#This Row],[Duration]]&lt;90,"Short",Table1[[#This Row],[Duration]]&lt;180,"Medium",Table1[[#This Row],[Duration]]&lt;=240,"Long",TRUE,"Seasons")</f>
        <v>Short</v>
      </c>
      <c r="P2598" s="3" t="s">
        <v>683</v>
      </c>
    </row>
    <row r="2599" spans="1:16" ht="42">
      <c r="A2599" s="2" t="s">
        <v>11337</v>
      </c>
      <c r="B2599" s="2" t="s">
        <v>0</v>
      </c>
      <c r="C2599" s="3" t="s">
        <v>11338</v>
      </c>
      <c r="D2599" s="3" t="s">
        <v>11339</v>
      </c>
      <c r="E2599" s="3" t="s">
        <v>11340</v>
      </c>
      <c r="F2599" s="3" t="s">
        <v>1</v>
      </c>
      <c r="G2599" s="7" t="s">
        <v>11333</v>
      </c>
      <c r="H2599" s="4">
        <v>2021</v>
      </c>
      <c r="I2599" s="2">
        <v>2018</v>
      </c>
      <c r="J2599" s="2">
        <f ca="1">YEAR(TODAY())-Table1[[#This Row],[Release_year]]</f>
        <v>8</v>
      </c>
      <c r="K2599" s="2" t="s">
        <v>29</v>
      </c>
      <c r="L2599" s="2" t="str">
        <f>_xlfn.XLOOKUP(Table1[[#This Row],[Rating]],Ratings!A$2:A$15,Ratings!B$2:B$15)</f>
        <v>Teen</v>
      </c>
      <c r="M2599" s="2" t="str">
        <f>_xlfn.XLOOKUP(Table1[[#This Row],[Rating Category]],Recommendation!A$2:A$6,Recommendation!B$2:B$6)</f>
        <v>Guidance</v>
      </c>
      <c r="N2599" s="2">
        <v>83</v>
      </c>
      <c r="O2599" s="2" t="str" cm="1">
        <f t="array" ref="O2599">_xlfn.IFS(Table1[[#This Row],[Duration]]&lt;90,"Short",Table1[[#This Row],[Duration]]&lt;180,"Medium",Table1[[#This Row],[Duration]]&lt;=240,"Long",TRUE,"Seasons")</f>
        <v>Short</v>
      </c>
      <c r="P2599" s="3" t="s">
        <v>203</v>
      </c>
    </row>
    <row r="2600" spans="1:16" ht="70">
      <c r="A2600" s="2" t="s">
        <v>11341</v>
      </c>
      <c r="B2600" s="2" t="s">
        <v>0</v>
      </c>
      <c r="C2600" s="3" t="s">
        <v>11342</v>
      </c>
      <c r="D2600" s="3" t="s">
        <v>11343</v>
      </c>
      <c r="E2600" s="3" t="s">
        <v>11344</v>
      </c>
      <c r="F2600" s="3" t="s">
        <v>248</v>
      </c>
      <c r="G2600" s="7" t="s">
        <v>11333</v>
      </c>
      <c r="H2600" s="4">
        <v>2021</v>
      </c>
      <c r="I2600" s="2">
        <v>2018</v>
      </c>
      <c r="J2600" s="2">
        <f ca="1">YEAR(TODAY())-Table1[[#This Row],[Release_year]]</f>
        <v>8</v>
      </c>
      <c r="K2600" s="2" t="s">
        <v>7</v>
      </c>
      <c r="L2600" s="2" t="str">
        <f>_xlfn.XLOOKUP(Table1[[#This Row],[Rating]],Ratings!A$2:A$15,Ratings!B$2:B$15)</f>
        <v>Adult</v>
      </c>
      <c r="M2600" s="2" t="str">
        <f>_xlfn.XLOOKUP(Table1[[#This Row],[Rating Category]],Recommendation!A$2:A$6,Recommendation!B$2:B$6)</f>
        <v>Restricted</v>
      </c>
      <c r="N2600" s="2">
        <v>110</v>
      </c>
      <c r="O2600" s="2" t="str" cm="1">
        <f t="array" ref="O2600">_xlfn.IFS(Table1[[#This Row],[Duration]]&lt;90,"Short",Table1[[#This Row],[Duration]]&lt;180,"Medium",Table1[[#This Row],[Duration]]&lt;=240,"Long",TRUE,"Seasons")</f>
        <v>Medium</v>
      </c>
      <c r="P2600" s="3" t="s">
        <v>23</v>
      </c>
    </row>
    <row r="2601" spans="1:16" ht="56">
      <c r="A2601" s="2" t="s">
        <v>11345</v>
      </c>
      <c r="B2601" s="2" t="s">
        <v>0</v>
      </c>
      <c r="C2601" s="3" t="s">
        <v>11346</v>
      </c>
      <c r="D2601" s="3" t="s">
        <v>11347</v>
      </c>
      <c r="E2601" s="3" t="s">
        <v>11348</v>
      </c>
      <c r="F2601" s="3" t="s">
        <v>11349</v>
      </c>
      <c r="G2601" s="7" t="s">
        <v>11333</v>
      </c>
      <c r="H2601" s="4">
        <v>2021</v>
      </c>
      <c r="I2601" s="2">
        <v>2018</v>
      </c>
      <c r="J2601" s="2">
        <f ca="1">YEAR(TODAY())-Table1[[#This Row],[Release_year]]</f>
        <v>8</v>
      </c>
      <c r="K2601" s="2" t="s">
        <v>45</v>
      </c>
      <c r="L2601" s="2" t="str">
        <f>_xlfn.XLOOKUP(Table1[[#This Row],[Rating]],Ratings!A$2:A$15,Ratings!B$2:B$15)</f>
        <v>Family</v>
      </c>
      <c r="M2601" s="2" t="str">
        <f>_xlfn.XLOOKUP(Table1[[#This Row],[Rating Category]],Recommendation!A$2:A$6,Recommendation!B$2:B$6)</f>
        <v>Guidance</v>
      </c>
      <c r="N2601" s="2">
        <v>88</v>
      </c>
      <c r="O2601" s="2" t="str" cm="1">
        <f t="array" ref="O2601">_xlfn.IFS(Table1[[#This Row],[Duration]]&lt;90,"Short",Table1[[#This Row],[Duration]]&lt;180,"Medium",Table1[[#This Row],[Duration]]&lt;=240,"Long",TRUE,"Seasons")</f>
        <v>Short</v>
      </c>
      <c r="P2601" s="3" t="s">
        <v>247</v>
      </c>
    </row>
    <row r="2602" spans="1:16" ht="14">
      <c r="A2602" s="2" t="s">
        <v>11350</v>
      </c>
      <c r="B2602" s="2" t="s">
        <v>0</v>
      </c>
      <c r="C2602" s="3" t="s">
        <v>11351</v>
      </c>
      <c r="D2602" s="3" t="s">
        <v>10559</v>
      </c>
      <c r="E2602" s="3" t="s">
        <v>10560</v>
      </c>
      <c r="F2602" s="3" t="s">
        <v>1</v>
      </c>
      <c r="G2602" s="7" t="s">
        <v>11352</v>
      </c>
      <c r="H2602" s="4">
        <v>2021</v>
      </c>
      <c r="I2602" s="2">
        <v>2013</v>
      </c>
      <c r="J2602" s="2">
        <f ca="1">YEAR(TODAY())-Table1[[#This Row],[Release_year]]</f>
        <v>13</v>
      </c>
      <c r="K2602" s="2" t="s">
        <v>7</v>
      </c>
      <c r="L2602" s="2" t="str">
        <f>_xlfn.XLOOKUP(Table1[[#This Row],[Rating]],Ratings!A$2:A$15,Ratings!B$2:B$15)</f>
        <v>Adult</v>
      </c>
      <c r="M2602" s="2" t="str">
        <f>_xlfn.XLOOKUP(Table1[[#This Row],[Rating Category]],Recommendation!A$2:A$6,Recommendation!B$2:B$6)</f>
        <v>Restricted</v>
      </c>
      <c r="N2602" s="2">
        <v>77</v>
      </c>
      <c r="O2602" s="2" t="str" cm="1">
        <f t="array" ref="O2602">_xlfn.IFS(Table1[[#This Row],[Duration]]&lt;90,"Short",Table1[[#This Row],[Duration]]&lt;180,"Medium",Table1[[#This Row],[Duration]]&lt;=240,"Long",TRUE,"Seasons")</f>
        <v>Short</v>
      </c>
      <c r="P2602" s="3" t="s">
        <v>683</v>
      </c>
    </row>
    <row r="2603" spans="1:16" ht="28">
      <c r="A2603" s="2" t="s">
        <v>11353</v>
      </c>
      <c r="B2603" s="2" t="s">
        <v>0</v>
      </c>
      <c r="C2603" s="3" t="s">
        <v>11354</v>
      </c>
      <c r="D2603" s="3" t="s">
        <v>11355</v>
      </c>
      <c r="E2603" s="3" t="s">
        <v>4959</v>
      </c>
      <c r="F2603" s="3" t="s">
        <v>1</v>
      </c>
      <c r="G2603" s="7" t="s">
        <v>11356</v>
      </c>
      <c r="H2603" s="4">
        <v>2021</v>
      </c>
      <c r="I2603" s="2">
        <v>2012</v>
      </c>
      <c r="J2603" s="2">
        <f ca="1">YEAR(TODAY())-Table1[[#This Row],[Release_year]]</f>
        <v>14</v>
      </c>
      <c r="K2603" s="2" t="s">
        <v>7</v>
      </c>
      <c r="L2603" s="2" t="str">
        <f>_xlfn.XLOOKUP(Table1[[#This Row],[Rating]],Ratings!A$2:A$15,Ratings!B$2:B$15)</f>
        <v>Adult</v>
      </c>
      <c r="M2603" s="2" t="str">
        <f>_xlfn.XLOOKUP(Table1[[#This Row],[Rating Category]],Recommendation!A$2:A$6,Recommendation!B$2:B$6)</f>
        <v>Restricted</v>
      </c>
      <c r="N2603" s="2">
        <v>58</v>
      </c>
      <c r="O2603" s="2" t="str" cm="1">
        <f t="array" ref="O2603">_xlfn.IFS(Table1[[#This Row],[Duration]]&lt;90,"Short",Table1[[#This Row],[Duration]]&lt;180,"Medium",Table1[[#This Row],[Duration]]&lt;=240,"Long",TRUE,"Seasons")</f>
        <v>Short</v>
      </c>
      <c r="P2603" s="3" t="s">
        <v>683</v>
      </c>
    </row>
    <row r="2604" spans="1:16" ht="14">
      <c r="A2604" s="2" t="s">
        <v>11357</v>
      </c>
      <c r="B2604" s="2" t="s">
        <v>0</v>
      </c>
      <c r="C2604" s="3" t="s">
        <v>11358</v>
      </c>
      <c r="D2604" s="3" t="s">
        <v>11355</v>
      </c>
      <c r="E2604" s="3" t="s">
        <v>11359</v>
      </c>
      <c r="F2604" s="3" t="s">
        <v>1</v>
      </c>
      <c r="G2604" s="7" t="s">
        <v>11356</v>
      </c>
      <c r="H2604" s="4">
        <v>2021</v>
      </c>
      <c r="I2604" s="2">
        <v>2012</v>
      </c>
      <c r="J2604" s="2">
        <f ca="1">YEAR(TODAY())-Table1[[#This Row],[Release_year]]</f>
        <v>14</v>
      </c>
      <c r="K2604" s="2" t="s">
        <v>7</v>
      </c>
      <c r="L2604" s="2" t="str">
        <f>_xlfn.XLOOKUP(Table1[[#This Row],[Rating]],Ratings!A$2:A$15,Ratings!B$2:B$15)</f>
        <v>Adult</v>
      </c>
      <c r="M2604" s="2" t="str">
        <f>_xlfn.XLOOKUP(Table1[[#This Row],[Rating Category]],Recommendation!A$2:A$6,Recommendation!B$2:B$6)</f>
        <v>Restricted</v>
      </c>
      <c r="N2604" s="2">
        <v>69</v>
      </c>
      <c r="O2604" s="2" t="str" cm="1">
        <f t="array" ref="O2604">_xlfn.IFS(Table1[[#This Row],[Duration]]&lt;90,"Short",Table1[[#This Row],[Duration]]&lt;180,"Medium",Table1[[#This Row],[Duration]]&lt;=240,"Long",TRUE,"Seasons")</f>
        <v>Short</v>
      </c>
      <c r="P2604" s="3" t="s">
        <v>683</v>
      </c>
    </row>
    <row r="2605" spans="1:16" ht="14">
      <c r="A2605" s="2" t="s">
        <v>11360</v>
      </c>
      <c r="B2605" s="2" t="s">
        <v>0</v>
      </c>
      <c r="C2605" s="3" t="s">
        <v>11361</v>
      </c>
      <c r="D2605" s="3" t="s">
        <v>6099</v>
      </c>
      <c r="E2605" s="3" t="s">
        <v>11362</v>
      </c>
      <c r="F2605" s="3" t="s">
        <v>1</v>
      </c>
      <c r="G2605" s="7" t="s">
        <v>11356</v>
      </c>
      <c r="H2605" s="4">
        <v>2021</v>
      </c>
      <c r="I2605" s="2">
        <v>2012</v>
      </c>
      <c r="J2605" s="2">
        <f ca="1">YEAR(TODAY())-Table1[[#This Row],[Release_year]]</f>
        <v>14</v>
      </c>
      <c r="K2605" s="2" t="s">
        <v>7</v>
      </c>
      <c r="L2605" s="2" t="str">
        <f>_xlfn.XLOOKUP(Table1[[#This Row],[Rating]],Ratings!A$2:A$15,Ratings!B$2:B$15)</f>
        <v>Adult</v>
      </c>
      <c r="M2605" s="2" t="str">
        <f>_xlfn.XLOOKUP(Table1[[#This Row],[Rating Category]],Recommendation!A$2:A$6,Recommendation!B$2:B$6)</f>
        <v>Restricted</v>
      </c>
      <c r="N2605" s="2">
        <v>61</v>
      </c>
      <c r="O2605" s="2" t="str" cm="1">
        <f t="array" ref="O2605">_xlfn.IFS(Table1[[#This Row],[Duration]]&lt;90,"Short",Table1[[#This Row],[Duration]]&lt;180,"Medium",Table1[[#This Row],[Duration]]&lt;=240,"Long",TRUE,"Seasons")</f>
        <v>Short</v>
      </c>
      <c r="P2605" s="3" t="s">
        <v>683</v>
      </c>
    </row>
    <row r="2606" spans="1:16" ht="42">
      <c r="A2606" s="2" t="s">
        <v>11363</v>
      </c>
      <c r="B2606" s="2" t="s">
        <v>0</v>
      </c>
      <c r="C2606" s="3" t="s">
        <v>11364</v>
      </c>
      <c r="D2606" s="3" t="s">
        <v>11365</v>
      </c>
      <c r="E2606" s="3" t="s">
        <v>11366</v>
      </c>
      <c r="F2606" s="3" t="s">
        <v>11367</v>
      </c>
      <c r="G2606" s="7" t="s">
        <v>11368</v>
      </c>
      <c r="H2606" s="4">
        <v>2021</v>
      </c>
      <c r="I2606" s="2">
        <v>2018</v>
      </c>
      <c r="J2606" s="2">
        <f ca="1">YEAR(TODAY())-Table1[[#This Row],[Release_year]]</f>
        <v>8</v>
      </c>
      <c r="K2606" s="2" t="s">
        <v>29</v>
      </c>
      <c r="L2606" s="2" t="str">
        <f>_xlfn.XLOOKUP(Table1[[#This Row],[Rating]],Ratings!A$2:A$15,Ratings!B$2:B$15)</f>
        <v>Teen</v>
      </c>
      <c r="M2606" s="2" t="str">
        <f>_xlfn.XLOOKUP(Table1[[#This Row],[Rating Category]],Recommendation!A$2:A$6,Recommendation!B$2:B$6)</f>
        <v>Guidance</v>
      </c>
      <c r="N2606" s="2">
        <v>88</v>
      </c>
      <c r="O2606" s="2" t="str" cm="1">
        <f t="array" ref="O2606">_xlfn.IFS(Table1[[#This Row],[Duration]]&lt;90,"Short",Table1[[#This Row],[Duration]]&lt;180,"Medium",Table1[[#This Row],[Duration]]&lt;=240,"Long",TRUE,"Seasons")</f>
        <v>Short</v>
      </c>
      <c r="P2606" s="3" t="s">
        <v>192</v>
      </c>
    </row>
    <row r="2607" spans="1:16" ht="42">
      <c r="A2607" s="2" t="s">
        <v>11369</v>
      </c>
      <c r="B2607" s="2" t="s">
        <v>0</v>
      </c>
      <c r="C2607" s="3" t="s">
        <v>11370</v>
      </c>
      <c r="D2607" s="3" t="s">
        <v>11371</v>
      </c>
      <c r="E2607" s="3" t="s">
        <v>11372</v>
      </c>
      <c r="F2607" s="3" t="s">
        <v>13</v>
      </c>
      <c r="G2607" s="7" t="s">
        <v>11373</v>
      </c>
      <c r="H2607" s="4">
        <v>2021</v>
      </c>
      <c r="I2607" s="2">
        <v>2006</v>
      </c>
      <c r="J2607" s="2">
        <f ca="1">YEAR(TODAY())-Table1[[#This Row],[Release_year]]</f>
        <v>20</v>
      </c>
      <c r="K2607" s="2" t="s">
        <v>29</v>
      </c>
      <c r="L2607" s="2" t="str">
        <f>_xlfn.XLOOKUP(Table1[[#This Row],[Rating]],Ratings!A$2:A$15,Ratings!B$2:B$15)</f>
        <v>Teen</v>
      </c>
      <c r="M2607" s="2" t="str">
        <f>_xlfn.XLOOKUP(Table1[[#This Row],[Rating Category]],Recommendation!A$2:A$6,Recommendation!B$2:B$6)</f>
        <v>Guidance</v>
      </c>
      <c r="N2607" s="2">
        <v>122</v>
      </c>
      <c r="O2607" s="2" t="str" cm="1">
        <f t="array" ref="O2607">_xlfn.IFS(Table1[[#This Row],[Duration]]&lt;90,"Short",Table1[[#This Row],[Duration]]&lt;180,"Medium",Table1[[#This Row],[Duration]]&lt;=240,"Long",TRUE,"Seasons")</f>
        <v>Medium</v>
      </c>
      <c r="P2607" s="3" t="s">
        <v>192</v>
      </c>
    </row>
    <row r="2608" spans="1:16" ht="14">
      <c r="A2608" s="2" t="s">
        <v>11374</v>
      </c>
      <c r="B2608" s="2" t="s">
        <v>0</v>
      </c>
      <c r="C2608" s="3" t="s">
        <v>11375</v>
      </c>
      <c r="D2608" s="3" t="s">
        <v>11376</v>
      </c>
      <c r="E2608" s="3" t="s">
        <v>1830</v>
      </c>
      <c r="F2608" s="3" t="s">
        <v>1</v>
      </c>
      <c r="G2608" s="7" t="s">
        <v>11373</v>
      </c>
      <c r="H2608" s="4">
        <v>2021</v>
      </c>
      <c r="I2608" s="2">
        <v>2013</v>
      </c>
      <c r="J2608" s="2">
        <f ca="1">YEAR(TODAY())-Table1[[#This Row],[Release_year]]</f>
        <v>13</v>
      </c>
      <c r="K2608" s="2" t="s">
        <v>7</v>
      </c>
      <c r="L2608" s="2" t="str">
        <f>_xlfn.XLOOKUP(Table1[[#This Row],[Rating]],Ratings!A$2:A$15,Ratings!B$2:B$15)</f>
        <v>Adult</v>
      </c>
      <c r="M2608" s="2" t="str">
        <f>_xlfn.XLOOKUP(Table1[[#This Row],[Rating Category]],Recommendation!A$2:A$6,Recommendation!B$2:B$6)</f>
        <v>Restricted</v>
      </c>
      <c r="N2608" s="2">
        <v>60</v>
      </c>
      <c r="O2608" s="2" t="str" cm="1">
        <f t="array" ref="O2608">_xlfn.IFS(Table1[[#This Row],[Duration]]&lt;90,"Short",Table1[[#This Row],[Duration]]&lt;180,"Medium",Table1[[#This Row],[Duration]]&lt;=240,"Long",TRUE,"Seasons")</f>
        <v>Short</v>
      </c>
      <c r="P2608" s="3" t="s">
        <v>683</v>
      </c>
    </row>
    <row r="2609" spans="1:16" ht="56">
      <c r="A2609" s="2" t="s">
        <v>11377</v>
      </c>
      <c r="B2609" s="2" t="s">
        <v>0</v>
      </c>
      <c r="C2609" s="3" t="s">
        <v>11378</v>
      </c>
      <c r="D2609" s="3" t="s">
        <v>10844</v>
      </c>
      <c r="E2609" s="3" t="s">
        <v>11379</v>
      </c>
      <c r="F2609" s="3" t="s">
        <v>13</v>
      </c>
      <c r="G2609" s="7" t="s">
        <v>11373</v>
      </c>
      <c r="H2609" s="4">
        <v>2021</v>
      </c>
      <c r="I2609" s="2">
        <v>2003</v>
      </c>
      <c r="J2609" s="2">
        <f ca="1">YEAR(TODAY())-Table1[[#This Row],[Release_year]]</f>
        <v>23</v>
      </c>
      <c r="K2609" s="2" t="s">
        <v>29</v>
      </c>
      <c r="L2609" s="2" t="str">
        <f>_xlfn.XLOOKUP(Table1[[#This Row],[Rating]],Ratings!A$2:A$15,Ratings!B$2:B$15)</f>
        <v>Teen</v>
      </c>
      <c r="M2609" s="2" t="str">
        <f>_xlfn.XLOOKUP(Table1[[#This Row],[Rating Category]],Recommendation!A$2:A$6,Recommendation!B$2:B$6)</f>
        <v>Guidance</v>
      </c>
      <c r="N2609" s="2">
        <v>166</v>
      </c>
      <c r="O2609" s="2" t="str" cm="1">
        <f t="array" ref="O2609">_xlfn.IFS(Table1[[#This Row],[Duration]]&lt;90,"Short",Table1[[#This Row],[Duration]]&lt;180,"Medium",Table1[[#This Row],[Duration]]&lt;=240,"Long",TRUE,"Seasons")</f>
        <v>Medium</v>
      </c>
      <c r="P2609" s="3" t="s">
        <v>218</v>
      </c>
    </row>
    <row r="2610" spans="1:16" ht="42">
      <c r="A2610" s="2" t="s">
        <v>11380</v>
      </c>
      <c r="B2610" s="2" t="s">
        <v>0</v>
      </c>
      <c r="C2610" s="3" t="s">
        <v>11381</v>
      </c>
      <c r="D2610" s="3" t="s">
        <v>11382</v>
      </c>
      <c r="E2610" s="3" t="s">
        <v>11383</v>
      </c>
      <c r="F2610" s="3" t="s">
        <v>13</v>
      </c>
      <c r="G2610" s="7" t="s">
        <v>11373</v>
      </c>
      <c r="H2610" s="4">
        <v>2021</v>
      </c>
      <c r="I2610" s="2">
        <v>2013</v>
      </c>
      <c r="J2610" s="2">
        <f ca="1">YEAR(TODAY())-Table1[[#This Row],[Release_year]]</f>
        <v>13</v>
      </c>
      <c r="K2610" s="2" t="s">
        <v>29</v>
      </c>
      <c r="L2610" s="2" t="str">
        <f>_xlfn.XLOOKUP(Table1[[#This Row],[Rating]],Ratings!A$2:A$15,Ratings!B$2:B$15)</f>
        <v>Teen</v>
      </c>
      <c r="M2610" s="2" t="str">
        <f>_xlfn.XLOOKUP(Table1[[#This Row],[Rating Category]],Recommendation!A$2:A$6,Recommendation!B$2:B$6)</f>
        <v>Guidance</v>
      </c>
      <c r="N2610" s="2">
        <v>107</v>
      </c>
      <c r="O2610" s="2" t="str" cm="1">
        <f t="array" ref="O2610">_xlfn.IFS(Table1[[#This Row],[Duration]]&lt;90,"Short",Table1[[#This Row],[Duration]]&lt;180,"Medium",Table1[[#This Row],[Duration]]&lt;=240,"Long",TRUE,"Seasons")</f>
        <v>Medium</v>
      </c>
      <c r="P2610" s="3" t="s">
        <v>192</v>
      </c>
    </row>
    <row r="2611" spans="1:16" ht="56">
      <c r="A2611" s="2" t="s">
        <v>11384</v>
      </c>
      <c r="B2611" s="2" t="s">
        <v>0</v>
      </c>
      <c r="C2611" s="3" t="s">
        <v>11385</v>
      </c>
      <c r="D2611" s="3" t="s">
        <v>2797</v>
      </c>
      <c r="E2611" s="3" t="s">
        <v>11386</v>
      </c>
      <c r="F2611" s="3" t="s">
        <v>1</v>
      </c>
      <c r="G2611" s="7" t="s">
        <v>11373</v>
      </c>
      <c r="H2611" s="4">
        <v>2021</v>
      </c>
      <c r="I2611" s="2">
        <v>2018</v>
      </c>
      <c r="J2611" s="2">
        <f ca="1">YEAR(TODAY())-Table1[[#This Row],[Release_year]]</f>
        <v>8</v>
      </c>
      <c r="K2611" s="2" t="s">
        <v>7</v>
      </c>
      <c r="L2611" s="2" t="str">
        <f>_xlfn.XLOOKUP(Table1[[#This Row],[Rating]],Ratings!A$2:A$15,Ratings!B$2:B$15)</f>
        <v>Adult</v>
      </c>
      <c r="M2611" s="2" t="str">
        <f>_xlfn.XLOOKUP(Table1[[#This Row],[Rating Category]],Recommendation!A$2:A$6,Recommendation!B$2:B$6)</f>
        <v>Restricted</v>
      </c>
      <c r="N2611" s="2">
        <v>94</v>
      </c>
      <c r="O2611" s="2" t="str" cm="1">
        <f t="array" ref="O2611">_xlfn.IFS(Table1[[#This Row],[Duration]]&lt;90,"Short",Table1[[#This Row],[Duration]]&lt;180,"Medium",Table1[[#This Row],[Duration]]&lt;=240,"Long",TRUE,"Seasons")</f>
        <v>Medium</v>
      </c>
      <c r="P2611" s="3" t="s">
        <v>1675</v>
      </c>
    </row>
    <row r="2612" spans="1:16" ht="42">
      <c r="A2612" s="2" t="s">
        <v>11387</v>
      </c>
      <c r="B2612" s="2" t="s">
        <v>0</v>
      </c>
      <c r="C2612" s="3" t="s">
        <v>11388</v>
      </c>
      <c r="D2612" s="3" t="s">
        <v>10355</v>
      </c>
      <c r="E2612" s="3" t="s">
        <v>11389</v>
      </c>
      <c r="F2612" s="3" t="s">
        <v>13</v>
      </c>
      <c r="G2612" s="7" t="s">
        <v>11373</v>
      </c>
      <c r="H2612" s="4">
        <v>2021</v>
      </c>
      <c r="I2612" s="2">
        <v>2010</v>
      </c>
      <c r="J2612" s="2">
        <f ca="1">YEAR(TODAY())-Table1[[#This Row],[Release_year]]</f>
        <v>16</v>
      </c>
      <c r="K2612" s="2" t="s">
        <v>45</v>
      </c>
      <c r="L2612" s="2" t="str">
        <f>_xlfn.XLOOKUP(Table1[[#This Row],[Rating]],Ratings!A$2:A$15,Ratings!B$2:B$15)</f>
        <v>Family</v>
      </c>
      <c r="M2612" s="2" t="str">
        <f>_xlfn.XLOOKUP(Table1[[#This Row],[Rating Category]],Recommendation!A$2:A$6,Recommendation!B$2:B$6)</f>
        <v>Guidance</v>
      </c>
      <c r="N2612" s="2">
        <v>87</v>
      </c>
      <c r="O2612" s="2" t="str" cm="1">
        <f t="array" ref="O2612">_xlfn.IFS(Table1[[#This Row],[Duration]]&lt;90,"Short",Table1[[#This Row],[Duration]]&lt;180,"Medium",Table1[[#This Row],[Duration]]&lt;=240,"Long",TRUE,"Seasons")</f>
        <v>Short</v>
      </c>
      <c r="P2612" s="3" t="s">
        <v>863</v>
      </c>
    </row>
    <row r="2613" spans="1:16" ht="42">
      <c r="A2613" s="2" t="s">
        <v>11390</v>
      </c>
      <c r="B2613" s="2" t="s">
        <v>0</v>
      </c>
      <c r="C2613" s="3" t="s">
        <v>11391</v>
      </c>
      <c r="D2613" s="3" t="s">
        <v>11392</v>
      </c>
      <c r="E2613" s="3" t="s">
        <v>11393</v>
      </c>
      <c r="F2613" s="3" t="s">
        <v>13</v>
      </c>
      <c r="G2613" s="7" t="s">
        <v>11373</v>
      </c>
      <c r="H2613" s="4">
        <v>2021</v>
      </c>
      <c r="I2613" s="2">
        <v>2018</v>
      </c>
      <c r="J2613" s="2">
        <f ca="1">YEAR(TODAY())-Table1[[#This Row],[Release_year]]</f>
        <v>8</v>
      </c>
      <c r="K2613" s="2" t="s">
        <v>29</v>
      </c>
      <c r="L2613" s="2" t="str">
        <f>_xlfn.XLOOKUP(Table1[[#This Row],[Rating]],Ratings!A$2:A$15,Ratings!B$2:B$15)</f>
        <v>Teen</v>
      </c>
      <c r="M2613" s="2" t="str">
        <f>_xlfn.XLOOKUP(Table1[[#This Row],[Rating Category]],Recommendation!A$2:A$6,Recommendation!B$2:B$6)</f>
        <v>Guidance</v>
      </c>
      <c r="N2613" s="2">
        <v>92</v>
      </c>
      <c r="O2613" s="2" t="str" cm="1">
        <f t="array" ref="O2613">_xlfn.IFS(Table1[[#This Row],[Duration]]&lt;90,"Short",Table1[[#This Row],[Duration]]&lt;180,"Medium",Table1[[#This Row],[Duration]]&lt;=240,"Long",TRUE,"Seasons")</f>
        <v>Medium</v>
      </c>
      <c r="P2613" s="3" t="s">
        <v>89</v>
      </c>
    </row>
    <row r="2614" spans="1:16" ht="42">
      <c r="A2614" s="2" t="s">
        <v>11394</v>
      </c>
      <c r="B2614" s="2" t="s">
        <v>0</v>
      </c>
      <c r="C2614" s="3" t="s">
        <v>11395</v>
      </c>
      <c r="D2614" s="3" t="s">
        <v>6187</v>
      </c>
      <c r="E2614" s="3" t="s">
        <v>11396</v>
      </c>
      <c r="F2614" s="3" t="s">
        <v>13</v>
      </c>
      <c r="G2614" s="7" t="s">
        <v>11373</v>
      </c>
      <c r="H2614" s="4">
        <v>2021</v>
      </c>
      <c r="I2614" s="2">
        <v>2007</v>
      </c>
      <c r="J2614" s="2">
        <f ca="1">YEAR(TODAY())-Table1[[#This Row],[Release_year]]</f>
        <v>19</v>
      </c>
      <c r="K2614" s="2" t="s">
        <v>29</v>
      </c>
      <c r="L2614" s="2" t="str">
        <f>_xlfn.XLOOKUP(Table1[[#This Row],[Rating]],Ratings!A$2:A$15,Ratings!B$2:B$15)</f>
        <v>Teen</v>
      </c>
      <c r="M2614" s="2" t="str">
        <f>_xlfn.XLOOKUP(Table1[[#This Row],[Rating Category]],Recommendation!A$2:A$6,Recommendation!B$2:B$6)</f>
        <v>Guidance</v>
      </c>
      <c r="N2614" s="2">
        <v>130</v>
      </c>
      <c r="O2614" s="2" t="str" cm="1">
        <f t="array" ref="O2614">_xlfn.IFS(Table1[[#This Row],[Duration]]&lt;90,"Short",Table1[[#This Row],[Duration]]&lt;180,"Medium",Table1[[#This Row],[Duration]]&lt;=240,"Long",TRUE,"Seasons")</f>
        <v>Medium</v>
      </c>
      <c r="P2614" s="3" t="s">
        <v>192</v>
      </c>
    </row>
    <row r="2615" spans="1:16" ht="70">
      <c r="A2615" s="2" t="s">
        <v>11397</v>
      </c>
      <c r="B2615" s="2" t="s">
        <v>0</v>
      </c>
      <c r="C2615" s="3" t="s">
        <v>11398</v>
      </c>
      <c r="D2615" s="3" t="s">
        <v>11399</v>
      </c>
      <c r="E2615" s="3" t="s">
        <v>11400</v>
      </c>
      <c r="F2615" s="3" t="s">
        <v>50</v>
      </c>
      <c r="G2615" s="7" t="s">
        <v>11373</v>
      </c>
      <c r="H2615" s="4">
        <v>2021</v>
      </c>
      <c r="I2615" s="2">
        <v>2015</v>
      </c>
      <c r="J2615" s="2">
        <f ca="1">YEAR(TODAY())-Table1[[#This Row],[Release_year]]</f>
        <v>11</v>
      </c>
      <c r="K2615" s="2" t="s">
        <v>29</v>
      </c>
      <c r="L2615" s="2" t="str">
        <f>_xlfn.XLOOKUP(Table1[[#This Row],[Rating]],Ratings!A$2:A$15,Ratings!B$2:B$15)</f>
        <v>Teen</v>
      </c>
      <c r="M2615" s="2" t="str">
        <f>_xlfn.XLOOKUP(Table1[[#This Row],[Rating Category]],Recommendation!A$2:A$6,Recommendation!B$2:B$6)</f>
        <v>Guidance</v>
      </c>
      <c r="N2615" s="2">
        <v>88</v>
      </c>
      <c r="O2615" s="2" t="str" cm="1">
        <f t="array" ref="O2615">_xlfn.IFS(Table1[[#This Row],[Duration]]&lt;90,"Short",Table1[[#This Row],[Duration]]&lt;180,"Medium",Table1[[#This Row],[Duration]]&lt;=240,"Long",TRUE,"Seasons")</f>
        <v>Short</v>
      </c>
      <c r="P2615" s="3" t="s">
        <v>583</v>
      </c>
    </row>
    <row r="2616" spans="1:16" ht="42">
      <c r="A2616" s="2" t="s">
        <v>11401</v>
      </c>
      <c r="B2616" s="2" t="s">
        <v>0</v>
      </c>
      <c r="C2616" s="3" t="s">
        <v>11402</v>
      </c>
      <c r="D2616" s="3" t="s">
        <v>5443</v>
      </c>
      <c r="E2616" s="3" t="s">
        <v>11403</v>
      </c>
      <c r="F2616" s="3" t="s">
        <v>13</v>
      </c>
      <c r="G2616" s="7" t="s">
        <v>11373</v>
      </c>
      <c r="H2616" s="4">
        <v>2021</v>
      </c>
      <c r="I2616" s="2">
        <v>2010</v>
      </c>
      <c r="J2616" s="2">
        <f ca="1">YEAR(TODAY())-Table1[[#This Row],[Release_year]]</f>
        <v>16</v>
      </c>
      <c r="K2616" s="2" t="s">
        <v>29</v>
      </c>
      <c r="L2616" s="2" t="str">
        <f>_xlfn.XLOOKUP(Table1[[#This Row],[Rating]],Ratings!A$2:A$15,Ratings!B$2:B$15)</f>
        <v>Teen</v>
      </c>
      <c r="M2616" s="2" t="str">
        <f>_xlfn.XLOOKUP(Table1[[#This Row],[Rating Category]],Recommendation!A$2:A$6,Recommendation!B$2:B$6)</f>
        <v>Guidance</v>
      </c>
      <c r="N2616" s="2">
        <v>128</v>
      </c>
      <c r="O2616" s="2" t="str" cm="1">
        <f t="array" ref="O2616">_xlfn.IFS(Table1[[#This Row],[Duration]]&lt;90,"Short",Table1[[#This Row],[Duration]]&lt;180,"Medium",Table1[[#This Row],[Duration]]&lt;=240,"Long",TRUE,"Seasons")</f>
        <v>Medium</v>
      </c>
      <c r="P2616" s="3" t="s">
        <v>192</v>
      </c>
    </row>
    <row r="2617" spans="1:16" ht="70">
      <c r="A2617" s="2" t="s">
        <v>11404</v>
      </c>
      <c r="B2617" s="2" t="s">
        <v>0</v>
      </c>
      <c r="C2617" s="3" t="s">
        <v>11405</v>
      </c>
      <c r="D2617" s="3" t="s">
        <v>11406</v>
      </c>
      <c r="E2617" s="3" t="s">
        <v>11407</v>
      </c>
      <c r="F2617" s="3" t="s">
        <v>13</v>
      </c>
      <c r="G2617" s="7" t="s">
        <v>11373</v>
      </c>
      <c r="H2617" s="4">
        <v>2021</v>
      </c>
      <c r="I2617" s="2">
        <v>2018</v>
      </c>
      <c r="J2617" s="2">
        <f ca="1">YEAR(TODAY())-Table1[[#This Row],[Release_year]]</f>
        <v>8</v>
      </c>
      <c r="K2617" s="2" t="s">
        <v>7</v>
      </c>
      <c r="L2617" s="2" t="str">
        <f>_xlfn.XLOOKUP(Table1[[#This Row],[Rating]],Ratings!A$2:A$15,Ratings!B$2:B$15)</f>
        <v>Adult</v>
      </c>
      <c r="M2617" s="2" t="str">
        <f>_xlfn.XLOOKUP(Table1[[#This Row],[Rating Category]],Recommendation!A$2:A$6,Recommendation!B$2:B$6)</f>
        <v>Restricted</v>
      </c>
      <c r="N2617" s="2">
        <v>94</v>
      </c>
      <c r="O2617" s="2" t="str" cm="1">
        <f t="array" ref="O2617">_xlfn.IFS(Table1[[#This Row],[Duration]]&lt;90,"Short",Table1[[#This Row],[Duration]]&lt;180,"Medium",Table1[[#This Row],[Duration]]&lt;=240,"Long",TRUE,"Seasons")</f>
        <v>Medium</v>
      </c>
      <c r="P2617" s="3" t="s">
        <v>23</v>
      </c>
    </row>
    <row r="2618" spans="1:16" ht="14">
      <c r="A2618" s="2" t="s">
        <v>11408</v>
      </c>
      <c r="B2618" s="2" t="s">
        <v>0</v>
      </c>
      <c r="C2618" s="3" t="s">
        <v>11409</v>
      </c>
      <c r="D2618" s="3" t="s">
        <v>6590</v>
      </c>
      <c r="E2618" s="3" t="s">
        <v>8515</v>
      </c>
      <c r="F2618" s="3" t="s">
        <v>1</v>
      </c>
      <c r="G2618" s="7" t="s">
        <v>11410</v>
      </c>
      <c r="H2618" s="4">
        <v>2021</v>
      </c>
      <c r="I2618" s="2">
        <v>2012</v>
      </c>
      <c r="J2618" s="2">
        <f ca="1">YEAR(TODAY())-Table1[[#This Row],[Release_year]]</f>
        <v>14</v>
      </c>
      <c r="K2618" s="2" t="s">
        <v>7</v>
      </c>
      <c r="L2618" s="2" t="str">
        <f>_xlfn.XLOOKUP(Table1[[#This Row],[Rating]],Ratings!A$2:A$15,Ratings!B$2:B$15)</f>
        <v>Adult</v>
      </c>
      <c r="M2618" s="2" t="str">
        <f>_xlfn.XLOOKUP(Table1[[#This Row],[Rating Category]],Recommendation!A$2:A$6,Recommendation!B$2:B$6)</f>
        <v>Restricted</v>
      </c>
      <c r="N2618" s="2">
        <v>69</v>
      </c>
      <c r="O2618" s="2" t="str" cm="1">
        <f t="array" ref="O2618">_xlfn.IFS(Table1[[#This Row],[Duration]]&lt;90,"Short",Table1[[#This Row],[Duration]]&lt;180,"Medium",Table1[[#This Row],[Duration]]&lt;=240,"Long",TRUE,"Seasons")</f>
        <v>Short</v>
      </c>
      <c r="P2618" s="3" t="s">
        <v>683</v>
      </c>
    </row>
    <row r="2619" spans="1:16" ht="70">
      <c r="A2619" s="2" t="s">
        <v>11411</v>
      </c>
      <c r="B2619" s="2" t="s">
        <v>0</v>
      </c>
      <c r="C2619" s="3" t="s">
        <v>11412</v>
      </c>
      <c r="D2619" s="3" t="s">
        <v>11413</v>
      </c>
      <c r="E2619" s="3" t="s">
        <v>11414</v>
      </c>
      <c r="F2619" s="3" t="s">
        <v>248</v>
      </c>
      <c r="G2619" s="7" t="s">
        <v>11410</v>
      </c>
      <c r="H2619" s="4">
        <v>2021</v>
      </c>
      <c r="I2619" s="2">
        <v>2017</v>
      </c>
      <c r="J2619" s="2">
        <f ca="1">YEAR(TODAY())-Table1[[#This Row],[Release_year]]</f>
        <v>9</v>
      </c>
      <c r="K2619" s="2" t="s">
        <v>7</v>
      </c>
      <c r="L2619" s="2" t="str">
        <f>_xlfn.XLOOKUP(Table1[[#This Row],[Rating]],Ratings!A$2:A$15,Ratings!B$2:B$15)</f>
        <v>Adult</v>
      </c>
      <c r="M2619" s="2" t="str">
        <f>_xlfn.XLOOKUP(Table1[[#This Row],[Rating Category]],Recommendation!A$2:A$6,Recommendation!B$2:B$6)</f>
        <v>Restricted</v>
      </c>
      <c r="N2619" s="2">
        <v>90</v>
      </c>
      <c r="O2619" s="2" t="str" cm="1">
        <f t="array" ref="O2619">_xlfn.IFS(Table1[[#This Row],[Duration]]&lt;90,"Short",Table1[[#This Row],[Duration]]&lt;180,"Medium",Table1[[#This Row],[Duration]]&lt;=240,"Long",TRUE,"Seasons")</f>
        <v>Medium</v>
      </c>
      <c r="P2619" s="3" t="s">
        <v>739</v>
      </c>
    </row>
    <row r="2620" spans="1:16" ht="42">
      <c r="A2620" s="2" t="s">
        <v>11415</v>
      </c>
      <c r="B2620" s="2" t="s">
        <v>0</v>
      </c>
      <c r="C2620" s="3" t="s">
        <v>11416</v>
      </c>
      <c r="D2620" s="3" t="s">
        <v>11417</v>
      </c>
      <c r="E2620" s="3" t="s">
        <v>11418</v>
      </c>
      <c r="F2620" s="3" t="s">
        <v>28</v>
      </c>
      <c r="G2620" s="7" t="s">
        <v>11419</v>
      </c>
      <c r="H2620" s="4">
        <v>2021</v>
      </c>
      <c r="I2620" s="2">
        <v>2018</v>
      </c>
      <c r="J2620" s="2">
        <f ca="1">YEAR(TODAY())-Table1[[#This Row],[Release_year]]</f>
        <v>8</v>
      </c>
      <c r="K2620" s="2" t="s">
        <v>7</v>
      </c>
      <c r="L2620" s="2" t="str">
        <f>_xlfn.XLOOKUP(Table1[[#This Row],[Rating]],Ratings!A$2:A$15,Ratings!B$2:B$15)</f>
        <v>Adult</v>
      </c>
      <c r="M2620" s="2" t="str">
        <f>_xlfn.XLOOKUP(Table1[[#This Row],[Rating Category]],Recommendation!A$2:A$6,Recommendation!B$2:B$6)</f>
        <v>Restricted</v>
      </c>
      <c r="N2620" s="2">
        <v>101</v>
      </c>
      <c r="O2620" s="2" t="str" cm="1">
        <f t="array" ref="O2620">_xlfn.IFS(Table1[[#This Row],[Duration]]&lt;90,"Short",Table1[[#This Row],[Duration]]&lt;180,"Medium",Table1[[#This Row],[Duration]]&lt;=240,"Long",TRUE,"Seasons")</f>
        <v>Medium</v>
      </c>
      <c r="P2620" s="3" t="s">
        <v>89</v>
      </c>
    </row>
    <row r="2621" spans="1:16" ht="28">
      <c r="A2621" s="2" t="s">
        <v>11420</v>
      </c>
      <c r="B2621" s="2" t="s">
        <v>0</v>
      </c>
      <c r="C2621" s="3" t="s">
        <v>11421</v>
      </c>
      <c r="D2621" s="3" t="s">
        <v>11280</v>
      </c>
      <c r="E2621" s="3" t="s">
        <v>11422</v>
      </c>
      <c r="F2621" s="3" t="s">
        <v>5638</v>
      </c>
      <c r="G2621" s="7" t="s">
        <v>11419</v>
      </c>
      <c r="H2621" s="4">
        <v>2021</v>
      </c>
      <c r="I2621" s="2">
        <v>2018</v>
      </c>
      <c r="J2621" s="2">
        <f ca="1">YEAR(TODAY())-Table1[[#This Row],[Release_year]]</f>
        <v>8</v>
      </c>
      <c r="K2621" s="2" t="s">
        <v>7</v>
      </c>
      <c r="L2621" s="2" t="str">
        <f>_xlfn.XLOOKUP(Table1[[#This Row],[Rating]],Ratings!A$2:A$15,Ratings!B$2:B$15)</f>
        <v>Adult</v>
      </c>
      <c r="M2621" s="2" t="str">
        <f>_xlfn.XLOOKUP(Table1[[#This Row],[Rating Category]],Recommendation!A$2:A$6,Recommendation!B$2:B$6)</f>
        <v>Restricted</v>
      </c>
      <c r="N2621" s="2">
        <v>77</v>
      </c>
      <c r="O2621" s="2" t="str" cm="1">
        <f t="array" ref="O2621">_xlfn.IFS(Table1[[#This Row],[Duration]]&lt;90,"Short",Table1[[#This Row],[Duration]]&lt;180,"Medium",Table1[[#This Row],[Duration]]&lt;=240,"Long",TRUE,"Seasons")</f>
        <v>Short</v>
      </c>
      <c r="P2621" s="3" t="s">
        <v>683</v>
      </c>
    </row>
    <row r="2622" spans="1:16" ht="42">
      <c r="A2622" s="2" t="s">
        <v>11423</v>
      </c>
      <c r="B2622" s="2" t="s">
        <v>0</v>
      </c>
      <c r="C2622" s="3" t="s">
        <v>11424</v>
      </c>
      <c r="D2622" s="3" t="s">
        <v>11425</v>
      </c>
      <c r="E2622" s="3" t="s">
        <v>11426</v>
      </c>
      <c r="F2622" s="3" t="s">
        <v>11427</v>
      </c>
      <c r="G2622" s="7" t="s">
        <v>11419</v>
      </c>
      <c r="H2622" s="4">
        <v>2021</v>
      </c>
      <c r="I2622" s="2">
        <v>2018</v>
      </c>
      <c r="J2622" s="2">
        <f ca="1">YEAR(TODAY())-Table1[[#This Row],[Release_year]]</f>
        <v>8</v>
      </c>
      <c r="K2622" s="2" t="s">
        <v>29</v>
      </c>
      <c r="L2622" s="2" t="str">
        <f>_xlfn.XLOOKUP(Table1[[#This Row],[Rating]],Ratings!A$2:A$15,Ratings!B$2:B$15)</f>
        <v>Teen</v>
      </c>
      <c r="M2622" s="2" t="str">
        <f>_xlfn.XLOOKUP(Table1[[#This Row],[Rating Category]],Recommendation!A$2:A$6,Recommendation!B$2:B$6)</f>
        <v>Guidance</v>
      </c>
      <c r="N2622" s="2">
        <v>89</v>
      </c>
      <c r="O2622" s="2" t="str" cm="1">
        <f t="array" ref="O2622">_xlfn.IFS(Table1[[#This Row],[Duration]]&lt;90,"Short",Table1[[#This Row],[Duration]]&lt;180,"Medium",Table1[[#This Row],[Duration]]&lt;=240,"Long",TRUE,"Seasons")</f>
        <v>Short</v>
      </c>
      <c r="P2622" s="3" t="s">
        <v>192</v>
      </c>
    </row>
    <row r="2623" spans="1:16" ht="28">
      <c r="A2623" s="2" t="s">
        <v>11428</v>
      </c>
      <c r="B2623" s="2" t="s">
        <v>0</v>
      </c>
      <c r="C2623" s="3" t="s">
        <v>11429</v>
      </c>
      <c r="D2623" s="3" t="s">
        <v>11430</v>
      </c>
      <c r="E2623" s="3" t="s">
        <v>11431</v>
      </c>
      <c r="F2623" s="3" t="s">
        <v>1</v>
      </c>
      <c r="G2623" s="7" t="s">
        <v>11419</v>
      </c>
      <c r="H2623" s="4">
        <v>2021</v>
      </c>
      <c r="I2623" s="2">
        <v>2018</v>
      </c>
      <c r="J2623" s="2">
        <f ca="1">YEAR(TODAY())-Table1[[#This Row],[Release_year]]</f>
        <v>8</v>
      </c>
      <c r="K2623" s="2" t="s">
        <v>124</v>
      </c>
      <c r="L2623" s="2" t="str">
        <f>_xlfn.XLOOKUP(Table1[[#This Row],[Rating]],Ratings!A$2:A$15,Ratings!B$2:B$15)</f>
        <v>Adult</v>
      </c>
      <c r="M2623" s="2" t="str">
        <f>_xlfn.XLOOKUP(Table1[[#This Row],[Rating Category]],Recommendation!A$2:A$6,Recommendation!B$2:B$6)</f>
        <v>Restricted</v>
      </c>
      <c r="N2623" s="2">
        <v>98</v>
      </c>
      <c r="O2623" s="2" t="str" cm="1">
        <f t="array" ref="O2623">_xlfn.IFS(Table1[[#This Row],[Duration]]&lt;90,"Short",Table1[[#This Row],[Duration]]&lt;180,"Medium",Table1[[#This Row],[Duration]]&lt;=240,"Long",TRUE,"Seasons")</f>
        <v>Medium</v>
      </c>
      <c r="P2623" s="3" t="s">
        <v>214</v>
      </c>
    </row>
    <row r="2624" spans="1:16" ht="14">
      <c r="A2624" s="2" t="s">
        <v>11433</v>
      </c>
      <c r="B2624" s="2" t="s">
        <v>0</v>
      </c>
      <c r="C2624" s="3" t="s">
        <v>11434</v>
      </c>
      <c r="D2624" s="3" t="s">
        <v>7309</v>
      </c>
      <c r="E2624" s="3" t="s">
        <v>11435</v>
      </c>
      <c r="F2624" s="3" t="s">
        <v>1</v>
      </c>
      <c r="G2624" s="7" t="s">
        <v>11432</v>
      </c>
      <c r="H2624" s="4">
        <v>2021</v>
      </c>
      <c r="I2624" s="2">
        <v>2018</v>
      </c>
      <c r="J2624" s="2">
        <f ca="1">YEAR(TODAY())-Table1[[#This Row],[Release_year]]</f>
        <v>8</v>
      </c>
      <c r="K2624" s="2" t="s">
        <v>7</v>
      </c>
      <c r="L2624" s="2" t="str">
        <f>_xlfn.XLOOKUP(Table1[[#This Row],[Rating]],Ratings!A$2:A$15,Ratings!B$2:B$15)</f>
        <v>Adult</v>
      </c>
      <c r="M2624" s="2" t="str">
        <f>_xlfn.XLOOKUP(Table1[[#This Row],[Rating Category]],Recommendation!A$2:A$6,Recommendation!B$2:B$6)</f>
        <v>Restricted</v>
      </c>
      <c r="N2624" s="2">
        <v>66</v>
      </c>
      <c r="O2624" s="2" t="str" cm="1">
        <f t="array" ref="O2624">_xlfn.IFS(Table1[[#This Row],[Duration]]&lt;90,"Short",Table1[[#This Row],[Duration]]&lt;180,"Medium",Table1[[#This Row],[Duration]]&lt;=240,"Long",TRUE,"Seasons")</f>
        <v>Short</v>
      </c>
      <c r="P2624" s="3" t="s">
        <v>683</v>
      </c>
    </row>
    <row r="2625" spans="1:16" ht="56">
      <c r="A2625" s="2" t="s">
        <v>11437</v>
      </c>
      <c r="B2625" s="2" t="s">
        <v>0</v>
      </c>
      <c r="C2625" s="3" t="s">
        <v>11438</v>
      </c>
      <c r="D2625" s="3" t="s">
        <v>11439</v>
      </c>
      <c r="E2625" s="3" t="s">
        <v>11440</v>
      </c>
      <c r="F2625" s="3" t="s">
        <v>139</v>
      </c>
      <c r="G2625" s="7" t="s">
        <v>11436</v>
      </c>
      <c r="H2625" s="4">
        <v>2021</v>
      </c>
      <c r="I2625" s="2">
        <v>2014</v>
      </c>
      <c r="J2625" s="2">
        <f ca="1">YEAR(TODAY())-Table1[[#This Row],[Release_year]]</f>
        <v>12</v>
      </c>
      <c r="K2625" s="2" t="s">
        <v>7</v>
      </c>
      <c r="L2625" s="2" t="str">
        <f>_xlfn.XLOOKUP(Table1[[#This Row],[Rating]],Ratings!A$2:A$15,Ratings!B$2:B$15)</f>
        <v>Adult</v>
      </c>
      <c r="M2625" s="2" t="str">
        <f>_xlfn.XLOOKUP(Table1[[#This Row],[Rating Category]],Recommendation!A$2:A$6,Recommendation!B$2:B$6)</f>
        <v>Restricted</v>
      </c>
      <c r="N2625" s="2">
        <v>103</v>
      </c>
      <c r="O2625" s="2" t="str" cm="1">
        <f t="array" ref="O2625">_xlfn.IFS(Table1[[#This Row],[Duration]]&lt;90,"Short",Table1[[#This Row],[Duration]]&lt;180,"Medium",Table1[[#This Row],[Duration]]&lt;=240,"Long",TRUE,"Seasons")</f>
        <v>Medium</v>
      </c>
      <c r="P2625" s="3" t="s">
        <v>11441</v>
      </c>
    </row>
    <row r="2626" spans="1:16" ht="56">
      <c r="A2626" s="2" t="s">
        <v>11442</v>
      </c>
      <c r="B2626" s="2" t="s">
        <v>0</v>
      </c>
      <c r="C2626" s="3" t="s">
        <v>11443</v>
      </c>
      <c r="D2626" s="3" t="s">
        <v>11444</v>
      </c>
      <c r="E2626" s="3" t="s">
        <v>11445</v>
      </c>
      <c r="F2626" s="3" t="s">
        <v>215</v>
      </c>
      <c r="G2626" s="7" t="s">
        <v>11446</v>
      </c>
      <c r="H2626" s="4">
        <v>2021</v>
      </c>
      <c r="I2626" s="2">
        <v>2018</v>
      </c>
      <c r="J2626" s="2">
        <f ca="1">YEAR(TODAY())-Table1[[#This Row],[Release_year]]</f>
        <v>8</v>
      </c>
      <c r="K2626" s="2" t="s">
        <v>7</v>
      </c>
      <c r="L2626" s="2" t="str">
        <f>_xlfn.XLOOKUP(Table1[[#This Row],[Rating]],Ratings!A$2:A$15,Ratings!B$2:B$15)</f>
        <v>Adult</v>
      </c>
      <c r="M2626" s="2" t="str">
        <f>_xlfn.XLOOKUP(Table1[[#This Row],[Rating Category]],Recommendation!A$2:A$6,Recommendation!B$2:B$6)</f>
        <v>Restricted</v>
      </c>
      <c r="N2626" s="2">
        <v>95</v>
      </c>
      <c r="O2626" s="2" t="str" cm="1">
        <f t="array" ref="O2626">_xlfn.IFS(Table1[[#This Row],[Duration]]&lt;90,"Short",Table1[[#This Row],[Duration]]&lt;180,"Medium",Table1[[#This Row],[Duration]]&lt;=240,"Long",TRUE,"Seasons")</f>
        <v>Medium</v>
      </c>
      <c r="P2626" s="3" t="s">
        <v>3207</v>
      </c>
    </row>
    <row r="2627" spans="1:16" ht="70">
      <c r="A2627" s="2" t="s">
        <v>11448</v>
      </c>
      <c r="B2627" s="2" t="s">
        <v>0</v>
      </c>
      <c r="C2627" s="3" t="s">
        <v>11449</v>
      </c>
      <c r="D2627" s="3" t="s">
        <v>11450</v>
      </c>
      <c r="E2627" s="3" t="s">
        <v>11451</v>
      </c>
      <c r="F2627" s="3" t="s">
        <v>11452</v>
      </c>
      <c r="G2627" s="7" t="s">
        <v>11453</v>
      </c>
      <c r="H2627" s="4">
        <v>2021</v>
      </c>
      <c r="I2627" s="2">
        <v>2016</v>
      </c>
      <c r="J2627" s="2">
        <f ca="1">YEAR(TODAY())-Table1[[#This Row],[Release_year]]</f>
        <v>10</v>
      </c>
      <c r="K2627" s="2" t="s">
        <v>2</v>
      </c>
      <c r="L2627" s="2" t="str">
        <f>_xlfn.XLOOKUP(Table1[[#This Row],[Rating]],Ratings!A$2:A$15,Ratings!B$2:B$15)</f>
        <v>Teen</v>
      </c>
      <c r="M2627" s="2" t="str">
        <f>_xlfn.XLOOKUP(Table1[[#This Row],[Rating Category]],Recommendation!A$2:A$6,Recommendation!B$2:B$6)</f>
        <v>Guidance</v>
      </c>
      <c r="N2627" s="2">
        <v>89</v>
      </c>
      <c r="O2627" s="2" t="str" cm="1">
        <f t="array" ref="O2627">_xlfn.IFS(Table1[[#This Row],[Duration]]&lt;90,"Short",Table1[[#This Row],[Duration]]&lt;180,"Medium",Table1[[#This Row],[Duration]]&lt;=240,"Long",TRUE,"Seasons")</f>
        <v>Short</v>
      </c>
      <c r="P2627" s="3" t="s">
        <v>23</v>
      </c>
    </row>
    <row r="2628" spans="1:16" ht="56">
      <c r="A2628" s="2" t="s">
        <v>11454</v>
      </c>
      <c r="B2628" s="2" t="s">
        <v>0</v>
      </c>
      <c r="C2628" s="3" t="s">
        <v>11455</v>
      </c>
      <c r="D2628" s="3" t="s">
        <v>11456</v>
      </c>
      <c r="E2628" s="3" t="s">
        <v>11457</v>
      </c>
      <c r="F2628" s="3" t="s">
        <v>1420</v>
      </c>
      <c r="G2628" s="7" t="s">
        <v>11453</v>
      </c>
      <c r="H2628" s="4">
        <v>2021</v>
      </c>
      <c r="I2628" s="2">
        <v>2018</v>
      </c>
      <c r="J2628" s="2">
        <f ca="1">YEAR(TODAY())-Table1[[#This Row],[Release_year]]</f>
        <v>8</v>
      </c>
      <c r="K2628" s="2" t="s">
        <v>7</v>
      </c>
      <c r="L2628" s="2" t="str">
        <f>_xlfn.XLOOKUP(Table1[[#This Row],[Rating]],Ratings!A$2:A$15,Ratings!B$2:B$15)</f>
        <v>Adult</v>
      </c>
      <c r="M2628" s="2" t="str">
        <f>_xlfn.XLOOKUP(Table1[[#This Row],[Rating Category]],Recommendation!A$2:A$6,Recommendation!B$2:B$6)</f>
        <v>Restricted</v>
      </c>
      <c r="N2628" s="2">
        <v>119</v>
      </c>
      <c r="O2628" s="2" t="str" cm="1">
        <f t="array" ref="O2628">_xlfn.IFS(Table1[[#This Row],[Duration]]&lt;90,"Short",Table1[[#This Row],[Duration]]&lt;180,"Medium",Table1[[#This Row],[Duration]]&lt;=240,"Long",TRUE,"Seasons")</f>
        <v>Medium</v>
      </c>
      <c r="P2628" s="3" t="s">
        <v>218</v>
      </c>
    </row>
    <row r="2629" spans="1:16" ht="14">
      <c r="A2629" s="2" t="s">
        <v>11458</v>
      </c>
      <c r="B2629" s="2" t="s">
        <v>0</v>
      </c>
      <c r="C2629" s="3" t="s">
        <v>11459</v>
      </c>
      <c r="D2629" s="3" t="s">
        <v>11460</v>
      </c>
      <c r="E2629" s="3" t="s">
        <v>5983</v>
      </c>
      <c r="F2629" s="3" t="s">
        <v>64</v>
      </c>
      <c r="G2629" s="7" t="s">
        <v>11461</v>
      </c>
      <c r="H2629" s="4">
        <v>2021</v>
      </c>
      <c r="I2629" s="2">
        <v>2018</v>
      </c>
      <c r="J2629" s="2">
        <f ca="1">YEAR(TODAY())-Table1[[#This Row],[Release_year]]</f>
        <v>8</v>
      </c>
      <c r="K2629" s="2" t="s">
        <v>7</v>
      </c>
      <c r="L2629" s="2" t="str">
        <f>_xlfn.XLOOKUP(Table1[[#This Row],[Rating]],Ratings!A$2:A$15,Ratings!B$2:B$15)</f>
        <v>Adult</v>
      </c>
      <c r="M2629" s="2" t="str">
        <f>_xlfn.XLOOKUP(Table1[[#This Row],[Rating Category]],Recommendation!A$2:A$6,Recommendation!B$2:B$6)</f>
        <v>Restricted</v>
      </c>
      <c r="N2629" s="2">
        <v>70</v>
      </c>
      <c r="O2629" s="2" t="str" cm="1">
        <f t="array" ref="O2629">_xlfn.IFS(Table1[[#This Row],[Duration]]&lt;90,"Short",Table1[[#This Row],[Duration]]&lt;180,"Medium",Table1[[#This Row],[Duration]]&lt;=240,"Long",TRUE,"Seasons")</f>
        <v>Short</v>
      </c>
      <c r="P2629" s="3" t="s">
        <v>683</v>
      </c>
    </row>
    <row r="2630" spans="1:16" ht="56">
      <c r="A2630" s="2" t="s">
        <v>11462</v>
      </c>
      <c r="B2630" s="2" t="s">
        <v>0</v>
      </c>
      <c r="C2630" s="3" t="s">
        <v>11463</v>
      </c>
      <c r="D2630" s="3" t="s">
        <v>11464</v>
      </c>
      <c r="E2630" s="3" t="s">
        <v>11465</v>
      </c>
      <c r="F2630" s="3" t="s">
        <v>13</v>
      </c>
      <c r="G2630" s="7" t="s">
        <v>11466</v>
      </c>
      <c r="H2630" s="4">
        <v>2021</v>
      </c>
      <c r="I2630" s="2">
        <v>2018</v>
      </c>
      <c r="J2630" s="2">
        <f ca="1">YEAR(TODAY())-Table1[[#This Row],[Release_year]]</f>
        <v>8</v>
      </c>
      <c r="K2630" s="2" t="s">
        <v>7</v>
      </c>
      <c r="L2630" s="2" t="str">
        <f>_xlfn.XLOOKUP(Table1[[#This Row],[Rating]],Ratings!A$2:A$15,Ratings!B$2:B$15)</f>
        <v>Adult</v>
      </c>
      <c r="M2630" s="2" t="str">
        <f>_xlfn.XLOOKUP(Table1[[#This Row],[Rating Category]],Recommendation!A$2:A$6,Recommendation!B$2:B$6)</f>
        <v>Restricted</v>
      </c>
      <c r="N2630" s="2">
        <v>121</v>
      </c>
      <c r="O2630" s="2" t="str" cm="1">
        <f t="array" ref="O2630">_xlfn.IFS(Table1[[#This Row],[Duration]]&lt;90,"Short",Table1[[#This Row],[Duration]]&lt;180,"Medium",Table1[[#This Row],[Duration]]&lt;=240,"Long",TRUE,"Seasons")</f>
        <v>Medium</v>
      </c>
      <c r="P2630" s="3" t="s">
        <v>192</v>
      </c>
    </row>
    <row r="2631" spans="1:16" ht="42">
      <c r="A2631" s="2" t="s">
        <v>11467</v>
      </c>
      <c r="B2631" s="2" t="s">
        <v>0</v>
      </c>
      <c r="C2631" s="3" t="s">
        <v>11468</v>
      </c>
      <c r="D2631" s="3" t="s">
        <v>11469</v>
      </c>
      <c r="E2631" s="3" t="s">
        <v>11470</v>
      </c>
      <c r="F2631" s="3" t="s">
        <v>1161</v>
      </c>
      <c r="G2631" s="7" t="s">
        <v>11466</v>
      </c>
      <c r="H2631" s="4">
        <v>2021</v>
      </c>
      <c r="I2631" s="2">
        <v>2018</v>
      </c>
      <c r="J2631" s="2">
        <f ca="1">YEAR(TODAY())-Table1[[#This Row],[Release_year]]</f>
        <v>8</v>
      </c>
      <c r="K2631" s="2" t="s">
        <v>7</v>
      </c>
      <c r="L2631" s="2" t="str">
        <f>_xlfn.XLOOKUP(Table1[[#This Row],[Rating]],Ratings!A$2:A$15,Ratings!B$2:B$15)</f>
        <v>Adult</v>
      </c>
      <c r="M2631" s="2" t="str">
        <f>_xlfn.XLOOKUP(Table1[[#This Row],[Rating Category]],Recommendation!A$2:A$6,Recommendation!B$2:B$6)</f>
        <v>Restricted</v>
      </c>
      <c r="N2631" s="2">
        <v>106</v>
      </c>
      <c r="O2631" s="2" t="str" cm="1">
        <f t="array" ref="O2631">_xlfn.IFS(Table1[[#This Row],[Duration]]&lt;90,"Short",Table1[[#This Row],[Duration]]&lt;180,"Medium",Table1[[#This Row],[Duration]]&lt;=240,"Long",TRUE,"Seasons")</f>
        <v>Medium</v>
      </c>
      <c r="P2631" s="3" t="s">
        <v>56</v>
      </c>
    </row>
    <row r="2632" spans="1:16" ht="28">
      <c r="A2632" s="2" t="s">
        <v>11471</v>
      </c>
      <c r="B2632" s="2" t="s">
        <v>0</v>
      </c>
      <c r="C2632" s="3" t="s">
        <v>11472</v>
      </c>
      <c r="D2632" s="3" t="s">
        <v>6183</v>
      </c>
      <c r="E2632" s="3" t="s">
        <v>11473</v>
      </c>
      <c r="F2632" s="3" t="s">
        <v>1</v>
      </c>
      <c r="G2632" s="7" t="s">
        <v>11466</v>
      </c>
      <c r="H2632" s="4">
        <v>2021</v>
      </c>
      <c r="I2632" s="2">
        <v>2018</v>
      </c>
      <c r="J2632" s="2">
        <f ca="1">YEAR(TODAY())-Table1[[#This Row],[Release_year]]</f>
        <v>8</v>
      </c>
      <c r="K2632" s="2" t="s">
        <v>7</v>
      </c>
      <c r="L2632" s="2" t="str">
        <f>_xlfn.XLOOKUP(Table1[[#This Row],[Rating]],Ratings!A$2:A$15,Ratings!B$2:B$15)</f>
        <v>Adult</v>
      </c>
      <c r="M2632" s="2" t="str">
        <f>_xlfn.XLOOKUP(Table1[[#This Row],[Rating Category]],Recommendation!A$2:A$6,Recommendation!B$2:B$6)</f>
        <v>Restricted</v>
      </c>
      <c r="N2632" s="2">
        <v>106</v>
      </c>
      <c r="O2632" s="2" t="str" cm="1">
        <f t="array" ref="O2632">_xlfn.IFS(Table1[[#This Row],[Duration]]&lt;90,"Short",Table1[[#This Row],[Duration]]&lt;180,"Medium",Table1[[#This Row],[Duration]]&lt;=240,"Long",TRUE,"Seasons")</f>
        <v>Medium</v>
      </c>
      <c r="P2632" s="3" t="s">
        <v>254</v>
      </c>
    </row>
    <row r="2633" spans="1:16" ht="70">
      <c r="A2633" s="2" t="s">
        <v>11474</v>
      </c>
      <c r="B2633" s="2" t="s">
        <v>0</v>
      </c>
      <c r="C2633" s="3" t="s">
        <v>11475</v>
      </c>
      <c r="D2633" s="3" t="s">
        <v>11476</v>
      </c>
      <c r="E2633" s="3" t="s">
        <v>11477</v>
      </c>
      <c r="F2633" s="3" t="s">
        <v>248</v>
      </c>
      <c r="G2633" s="7" t="s">
        <v>11466</v>
      </c>
      <c r="H2633" s="4">
        <v>2021</v>
      </c>
      <c r="I2633" s="2">
        <v>2017</v>
      </c>
      <c r="J2633" s="2">
        <f ca="1">YEAR(TODAY())-Table1[[#This Row],[Release_year]]</f>
        <v>9</v>
      </c>
      <c r="K2633" s="2" t="s">
        <v>2</v>
      </c>
      <c r="L2633" s="2" t="str">
        <f>_xlfn.XLOOKUP(Table1[[#This Row],[Rating]],Ratings!A$2:A$15,Ratings!B$2:B$15)</f>
        <v>Teen</v>
      </c>
      <c r="M2633" s="2" t="str">
        <f>_xlfn.XLOOKUP(Table1[[#This Row],[Rating Category]],Recommendation!A$2:A$6,Recommendation!B$2:B$6)</f>
        <v>Guidance</v>
      </c>
      <c r="N2633" s="2">
        <v>113</v>
      </c>
      <c r="O2633" s="2" t="str" cm="1">
        <f t="array" ref="O2633">_xlfn.IFS(Table1[[#This Row],[Duration]]&lt;90,"Short",Table1[[#This Row],[Duration]]&lt;180,"Medium",Table1[[#This Row],[Duration]]&lt;=240,"Long",TRUE,"Seasons")</f>
        <v>Medium</v>
      </c>
      <c r="P2633" s="3" t="s">
        <v>23</v>
      </c>
    </row>
    <row r="2634" spans="1:16" ht="56">
      <c r="A2634" s="2" t="s">
        <v>11478</v>
      </c>
      <c r="B2634" s="2" t="s">
        <v>0</v>
      </c>
      <c r="C2634" s="3" t="s">
        <v>11479</v>
      </c>
      <c r="D2634" s="3" t="s">
        <v>11480</v>
      </c>
      <c r="E2634" s="3" t="s">
        <v>11481</v>
      </c>
      <c r="F2634" s="3" t="s">
        <v>11482</v>
      </c>
      <c r="G2634" s="7" t="s">
        <v>11466</v>
      </c>
      <c r="H2634" s="4">
        <v>2021</v>
      </c>
      <c r="I2634" s="2">
        <v>2017</v>
      </c>
      <c r="J2634" s="2">
        <f ca="1">YEAR(TODAY())-Table1[[#This Row],[Release_year]]</f>
        <v>9</v>
      </c>
      <c r="K2634" s="2" t="s">
        <v>7</v>
      </c>
      <c r="L2634" s="2" t="str">
        <f>_xlfn.XLOOKUP(Table1[[#This Row],[Rating]],Ratings!A$2:A$15,Ratings!B$2:B$15)</f>
        <v>Adult</v>
      </c>
      <c r="M2634" s="2" t="str">
        <f>_xlfn.XLOOKUP(Table1[[#This Row],[Rating Category]],Recommendation!A$2:A$6,Recommendation!B$2:B$6)</f>
        <v>Restricted</v>
      </c>
      <c r="N2634" s="2">
        <v>119</v>
      </c>
      <c r="O2634" s="2" t="str" cm="1">
        <f t="array" ref="O2634">_xlfn.IFS(Table1[[#This Row],[Duration]]&lt;90,"Short",Table1[[#This Row],[Duration]]&lt;180,"Medium",Table1[[#This Row],[Duration]]&lt;=240,"Long",TRUE,"Seasons")</f>
        <v>Medium</v>
      </c>
      <c r="P2634" s="3" t="s">
        <v>43</v>
      </c>
    </row>
    <row r="2635" spans="1:16" ht="56">
      <c r="A2635" s="2" t="s">
        <v>11483</v>
      </c>
      <c r="B2635" s="2" t="s">
        <v>0</v>
      </c>
      <c r="C2635" s="3" t="s">
        <v>11484</v>
      </c>
      <c r="D2635" s="3" t="s">
        <v>11485</v>
      </c>
      <c r="E2635" s="3" t="s">
        <v>11486</v>
      </c>
      <c r="F2635" s="3" t="s">
        <v>1</v>
      </c>
      <c r="G2635" s="7" t="s">
        <v>11487</v>
      </c>
      <c r="H2635" s="4">
        <v>2021</v>
      </c>
      <c r="I2635" s="2">
        <v>2018</v>
      </c>
      <c r="J2635" s="2">
        <f ca="1">YEAR(TODAY())-Table1[[#This Row],[Release_year]]</f>
        <v>8</v>
      </c>
      <c r="K2635" s="2" t="s">
        <v>7</v>
      </c>
      <c r="L2635" s="2" t="str">
        <f>_xlfn.XLOOKUP(Table1[[#This Row],[Rating]],Ratings!A$2:A$15,Ratings!B$2:B$15)</f>
        <v>Adult</v>
      </c>
      <c r="M2635" s="2" t="str">
        <f>_xlfn.XLOOKUP(Table1[[#This Row],[Rating Category]],Recommendation!A$2:A$6,Recommendation!B$2:B$6)</f>
        <v>Restricted</v>
      </c>
      <c r="N2635" s="2">
        <v>100</v>
      </c>
      <c r="O2635" s="2" t="str" cm="1">
        <f t="array" ref="O2635">_xlfn.IFS(Table1[[#This Row],[Duration]]&lt;90,"Short",Table1[[#This Row],[Duration]]&lt;180,"Medium",Table1[[#This Row],[Duration]]&lt;=240,"Long",TRUE,"Seasons")</f>
        <v>Medium</v>
      </c>
      <c r="P2635" s="3" t="s">
        <v>269</v>
      </c>
    </row>
    <row r="2636" spans="1:16" ht="70">
      <c r="A2636" s="2" t="s">
        <v>11488</v>
      </c>
      <c r="B2636" s="2" t="s">
        <v>0</v>
      </c>
      <c r="C2636" s="3" t="s">
        <v>11489</v>
      </c>
      <c r="D2636" s="3" t="s">
        <v>11490</v>
      </c>
      <c r="E2636" s="3" t="s">
        <v>11491</v>
      </c>
      <c r="F2636" s="3" t="s">
        <v>64</v>
      </c>
      <c r="G2636" s="7" t="s">
        <v>11487</v>
      </c>
      <c r="H2636" s="4">
        <v>2021</v>
      </c>
      <c r="I2636" s="2">
        <v>2018</v>
      </c>
      <c r="J2636" s="2">
        <f ca="1">YEAR(TODAY())-Table1[[#This Row],[Release_year]]</f>
        <v>8</v>
      </c>
      <c r="K2636" s="2" t="s">
        <v>7</v>
      </c>
      <c r="L2636" s="2" t="str">
        <f>_xlfn.XLOOKUP(Table1[[#This Row],[Rating]],Ratings!A$2:A$15,Ratings!B$2:B$15)</f>
        <v>Adult</v>
      </c>
      <c r="M2636" s="2" t="str">
        <f>_xlfn.XLOOKUP(Table1[[#This Row],[Rating Category]],Recommendation!A$2:A$6,Recommendation!B$2:B$6)</f>
        <v>Restricted</v>
      </c>
      <c r="N2636" s="2">
        <v>110</v>
      </c>
      <c r="O2636" s="2" t="str" cm="1">
        <f t="array" ref="O2636">_xlfn.IFS(Table1[[#This Row],[Duration]]&lt;90,"Short",Table1[[#This Row],[Duration]]&lt;180,"Medium",Table1[[#This Row],[Duration]]&lt;=240,"Long",TRUE,"Seasons")</f>
        <v>Medium</v>
      </c>
      <c r="P2636" s="3" t="s">
        <v>1923</v>
      </c>
    </row>
    <row r="2637" spans="1:16" ht="14">
      <c r="A2637" s="2" t="s">
        <v>11492</v>
      </c>
      <c r="B2637" s="2" t="s">
        <v>0</v>
      </c>
      <c r="C2637" s="3" t="s">
        <v>11493</v>
      </c>
      <c r="D2637" s="3" t="s">
        <v>9241</v>
      </c>
      <c r="E2637" s="3" t="s">
        <v>9242</v>
      </c>
      <c r="F2637" s="3" t="s">
        <v>50</v>
      </c>
      <c r="G2637" s="7" t="s">
        <v>11487</v>
      </c>
      <c r="H2637" s="4">
        <v>2021</v>
      </c>
      <c r="I2637" s="2">
        <v>2018</v>
      </c>
      <c r="J2637" s="2">
        <f ca="1">YEAR(TODAY())-Table1[[#This Row],[Release_year]]</f>
        <v>8</v>
      </c>
      <c r="K2637" s="2" t="s">
        <v>7</v>
      </c>
      <c r="L2637" s="2" t="str">
        <f>_xlfn.XLOOKUP(Table1[[#This Row],[Rating]],Ratings!A$2:A$15,Ratings!B$2:B$15)</f>
        <v>Adult</v>
      </c>
      <c r="M2637" s="2" t="str">
        <f>_xlfn.XLOOKUP(Table1[[#This Row],[Rating Category]],Recommendation!A$2:A$6,Recommendation!B$2:B$6)</f>
        <v>Restricted</v>
      </c>
      <c r="N2637" s="2">
        <v>66</v>
      </c>
      <c r="O2637" s="2" t="str" cm="1">
        <f t="array" ref="O2637">_xlfn.IFS(Table1[[#This Row],[Duration]]&lt;90,"Short",Table1[[#This Row],[Duration]]&lt;180,"Medium",Table1[[#This Row],[Duration]]&lt;=240,"Long",TRUE,"Seasons")</f>
        <v>Short</v>
      </c>
      <c r="P2637" s="3" t="s">
        <v>683</v>
      </c>
    </row>
    <row r="2638" spans="1:16" ht="42">
      <c r="A2638" s="2" t="s">
        <v>11496</v>
      </c>
      <c r="B2638" s="2" t="s">
        <v>0</v>
      </c>
      <c r="C2638" s="3" t="s">
        <v>11497</v>
      </c>
      <c r="D2638" s="3" t="s">
        <v>11498</v>
      </c>
      <c r="E2638" s="3" t="s">
        <v>11499</v>
      </c>
      <c r="F2638" s="3" t="s">
        <v>13</v>
      </c>
      <c r="G2638" s="7" t="s">
        <v>11500</v>
      </c>
      <c r="H2638" s="4">
        <v>2021</v>
      </c>
      <c r="I2638" s="2">
        <v>2017</v>
      </c>
      <c r="J2638" s="2">
        <f ca="1">YEAR(TODAY())-Table1[[#This Row],[Release_year]]</f>
        <v>9</v>
      </c>
      <c r="K2638" s="2" t="s">
        <v>29</v>
      </c>
      <c r="L2638" s="2" t="str">
        <f>_xlfn.XLOOKUP(Table1[[#This Row],[Rating]],Ratings!A$2:A$15,Ratings!B$2:B$15)</f>
        <v>Teen</v>
      </c>
      <c r="M2638" s="2" t="str">
        <f>_xlfn.XLOOKUP(Table1[[#This Row],[Rating Category]],Recommendation!A$2:A$6,Recommendation!B$2:B$6)</f>
        <v>Guidance</v>
      </c>
      <c r="N2638" s="2">
        <v>126</v>
      </c>
      <c r="O2638" s="2" t="str" cm="1">
        <f t="array" ref="O2638">_xlfn.IFS(Table1[[#This Row],[Duration]]&lt;90,"Short",Table1[[#This Row],[Duration]]&lt;180,"Medium",Table1[[#This Row],[Duration]]&lt;=240,"Long",TRUE,"Seasons")</f>
        <v>Medium</v>
      </c>
      <c r="P2638" s="3" t="s">
        <v>43</v>
      </c>
    </row>
    <row r="2639" spans="1:16" ht="70">
      <c r="A2639" s="2" t="s">
        <v>11501</v>
      </c>
      <c r="B2639" s="2" t="s">
        <v>0</v>
      </c>
      <c r="C2639" s="3" t="s">
        <v>11502</v>
      </c>
      <c r="D2639" s="3" t="s">
        <v>11503</v>
      </c>
      <c r="E2639" s="3" t="s">
        <v>11504</v>
      </c>
      <c r="F2639" s="3" t="s">
        <v>1030</v>
      </c>
      <c r="G2639" s="7" t="s">
        <v>11500</v>
      </c>
      <c r="H2639" s="4">
        <v>2021</v>
      </c>
      <c r="I2639" s="2">
        <v>2017</v>
      </c>
      <c r="J2639" s="2">
        <f ca="1">YEAR(TODAY())-Table1[[#This Row],[Release_year]]</f>
        <v>9</v>
      </c>
      <c r="K2639" s="2" t="s">
        <v>7</v>
      </c>
      <c r="L2639" s="2" t="str">
        <f>_xlfn.XLOOKUP(Table1[[#This Row],[Rating]],Ratings!A$2:A$15,Ratings!B$2:B$15)</f>
        <v>Adult</v>
      </c>
      <c r="M2639" s="2" t="str">
        <f>_xlfn.XLOOKUP(Table1[[#This Row],[Rating Category]],Recommendation!A$2:A$6,Recommendation!B$2:B$6)</f>
        <v>Restricted</v>
      </c>
      <c r="N2639" s="2">
        <v>130</v>
      </c>
      <c r="O2639" s="2" t="str" cm="1">
        <f t="array" ref="O2639">_xlfn.IFS(Table1[[#This Row],[Duration]]&lt;90,"Short",Table1[[#This Row],[Duration]]&lt;180,"Medium",Table1[[#This Row],[Duration]]&lt;=240,"Long",TRUE,"Seasons")</f>
        <v>Medium</v>
      </c>
      <c r="P2639" s="3" t="s">
        <v>89</v>
      </c>
    </row>
    <row r="2640" spans="1:16" ht="42">
      <c r="A2640" s="2" t="s">
        <v>11505</v>
      </c>
      <c r="B2640" s="2" t="s">
        <v>0</v>
      </c>
      <c r="C2640" s="3" t="s">
        <v>11506</v>
      </c>
      <c r="D2640" s="3" t="s">
        <v>1319</v>
      </c>
      <c r="E2640" s="3" t="s">
        <v>11507</v>
      </c>
      <c r="F2640" s="3" t="s">
        <v>1</v>
      </c>
      <c r="G2640" s="7" t="s">
        <v>11500</v>
      </c>
      <c r="H2640" s="4">
        <v>2021</v>
      </c>
      <c r="I2640" s="2">
        <v>2018</v>
      </c>
      <c r="J2640" s="2">
        <f ca="1">YEAR(TODAY())-Table1[[#This Row],[Release_year]]</f>
        <v>8</v>
      </c>
      <c r="K2640" s="2" t="s">
        <v>7</v>
      </c>
      <c r="L2640" s="2" t="str">
        <f>_xlfn.XLOOKUP(Table1[[#This Row],[Rating]],Ratings!A$2:A$15,Ratings!B$2:B$15)</f>
        <v>Adult</v>
      </c>
      <c r="M2640" s="2" t="str">
        <f>_xlfn.XLOOKUP(Table1[[#This Row],[Rating Category]],Recommendation!A$2:A$6,Recommendation!B$2:B$6)</f>
        <v>Restricted</v>
      </c>
      <c r="N2640" s="2">
        <v>110</v>
      </c>
      <c r="O2640" s="2" t="str" cm="1">
        <f t="array" ref="O2640">_xlfn.IFS(Table1[[#This Row],[Duration]]&lt;90,"Short",Table1[[#This Row],[Duration]]&lt;180,"Medium",Table1[[#This Row],[Duration]]&lt;=240,"Long",TRUE,"Seasons")</f>
        <v>Medium</v>
      </c>
      <c r="P2640" s="3" t="s">
        <v>517</v>
      </c>
    </row>
    <row r="2641" spans="1:16" ht="56">
      <c r="A2641" s="2" t="s">
        <v>11508</v>
      </c>
      <c r="B2641" s="2" t="s">
        <v>0</v>
      </c>
      <c r="C2641" s="3" t="s">
        <v>11509</v>
      </c>
      <c r="D2641" s="3" t="s">
        <v>11510</v>
      </c>
      <c r="E2641" s="3" t="s">
        <v>11510</v>
      </c>
      <c r="F2641" s="3" t="s">
        <v>963</v>
      </c>
      <c r="G2641" s="7" t="s">
        <v>11500</v>
      </c>
      <c r="H2641" s="4">
        <v>2021</v>
      </c>
      <c r="I2641" s="2">
        <v>2015</v>
      </c>
      <c r="J2641" s="2">
        <f ca="1">YEAR(TODAY())-Table1[[#This Row],[Release_year]]</f>
        <v>11</v>
      </c>
      <c r="K2641" s="2" t="s">
        <v>7</v>
      </c>
      <c r="L2641" s="2" t="str">
        <f>_xlfn.XLOOKUP(Table1[[#This Row],[Rating]],Ratings!A$2:A$15,Ratings!B$2:B$15)</f>
        <v>Adult</v>
      </c>
      <c r="M2641" s="2" t="str">
        <f>_xlfn.XLOOKUP(Table1[[#This Row],[Rating Category]],Recommendation!A$2:A$6,Recommendation!B$2:B$6)</f>
        <v>Restricted</v>
      </c>
      <c r="N2641" s="2">
        <v>85</v>
      </c>
      <c r="O2641" s="2" t="str" cm="1">
        <f t="array" ref="O2641">_xlfn.IFS(Table1[[#This Row],[Duration]]&lt;90,"Short",Table1[[#This Row],[Duration]]&lt;180,"Medium",Table1[[#This Row],[Duration]]&lt;=240,"Long",TRUE,"Seasons")</f>
        <v>Short</v>
      </c>
      <c r="P2641" s="3" t="s">
        <v>183</v>
      </c>
    </row>
    <row r="2642" spans="1:16" ht="42">
      <c r="A2642" s="2" t="s">
        <v>11511</v>
      </c>
      <c r="B2642" s="2" t="s">
        <v>0</v>
      </c>
      <c r="C2642" s="3" t="s">
        <v>11512</v>
      </c>
      <c r="D2642" s="3" t="s">
        <v>11513</v>
      </c>
      <c r="E2642" s="3" t="s">
        <v>11514</v>
      </c>
      <c r="F2642" s="3" t="s">
        <v>248</v>
      </c>
      <c r="G2642" s="7" t="s">
        <v>11515</v>
      </c>
      <c r="H2642" s="4">
        <v>2021</v>
      </c>
      <c r="I2642" s="2">
        <v>2018</v>
      </c>
      <c r="J2642" s="2">
        <f ca="1">YEAR(TODAY())-Table1[[#This Row],[Release_year]]</f>
        <v>8</v>
      </c>
      <c r="K2642" s="2" t="s">
        <v>7</v>
      </c>
      <c r="L2642" s="2" t="str">
        <f>_xlfn.XLOOKUP(Table1[[#This Row],[Rating]],Ratings!A$2:A$15,Ratings!B$2:B$15)</f>
        <v>Adult</v>
      </c>
      <c r="M2642" s="2" t="str">
        <f>_xlfn.XLOOKUP(Table1[[#This Row],[Rating Category]],Recommendation!A$2:A$6,Recommendation!B$2:B$6)</f>
        <v>Restricted</v>
      </c>
      <c r="N2642" s="2">
        <v>117</v>
      </c>
      <c r="O2642" s="2" t="str" cm="1">
        <f t="array" ref="O2642">_xlfn.IFS(Table1[[#This Row],[Duration]]&lt;90,"Short",Table1[[#This Row],[Duration]]&lt;180,"Medium",Table1[[#This Row],[Duration]]&lt;=240,"Long",TRUE,"Seasons")</f>
        <v>Medium</v>
      </c>
      <c r="P2642" s="3" t="s">
        <v>89</v>
      </c>
    </row>
    <row r="2643" spans="1:16" ht="14">
      <c r="A2643" s="2" t="s">
        <v>11516</v>
      </c>
      <c r="B2643" s="2" t="s">
        <v>0</v>
      </c>
      <c r="C2643" s="3" t="s">
        <v>11517</v>
      </c>
      <c r="D2643" s="3" t="s">
        <v>11280</v>
      </c>
      <c r="E2643" s="3" t="s">
        <v>11518</v>
      </c>
      <c r="F2643" s="3" t="s">
        <v>670</v>
      </c>
      <c r="G2643" s="7" t="s">
        <v>11519</v>
      </c>
      <c r="H2643" s="4">
        <v>2021</v>
      </c>
      <c r="I2643" s="2">
        <v>2018</v>
      </c>
      <c r="J2643" s="2">
        <f ca="1">YEAR(TODAY())-Table1[[#This Row],[Release_year]]</f>
        <v>8</v>
      </c>
      <c r="K2643" s="2" t="s">
        <v>7</v>
      </c>
      <c r="L2643" s="2" t="str">
        <f>_xlfn.XLOOKUP(Table1[[#This Row],[Rating]],Ratings!A$2:A$15,Ratings!B$2:B$15)</f>
        <v>Adult</v>
      </c>
      <c r="M2643" s="2" t="str">
        <f>_xlfn.XLOOKUP(Table1[[#This Row],[Rating Category]],Recommendation!A$2:A$6,Recommendation!B$2:B$6)</f>
        <v>Restricted</v>
      </c>
      <c r="N2643" s="2">
        <v>63</v>
      </c>
      <c r="O2643" s="2" t="str" cm="1">
        <f t="array" ref="O2643">_xlfn.IFS(Table1[[#This Row],[Duration]]&lt;90,"Short",Table1[[#This Row],[Duration]]&lt;180,"Medium",Table1[[#This Row],[Duration]]&lt;=240,"Long",TRUE,"Seasons")</f>
        <v>Short</v>
      </c>
      <c r="P2643" s="3" t="s">
        <v>683</v>
      </c>
    </row>
    <row r="2644" spans="1:16" ht="28">
      <c r="A2644" s="2" t="s">
        <v>11520</v>
      </c>
      <c r="B2644" s="2" t="s">
        <v>0</v>
      </c>
      <c r="C2644" s="3" t="s">
        <v>11521</v>
      </c>
      <c r="D2644" s="3" t="s">
        <v>11522</v>
      </c>
      <c r="E2644" s="3" t="s">
        <v>11523</v>
      </c>
      <c r="F2644" s="3" t="s">
        <v>1</v>
      </c>
      <c r="G2644" s="7" t="s">
        <v>11519</v>
      </c>
      <c r="H2644" s="4">
        <v>2021</v>
      </c>
      <c r="I2644" s="2">
        <v>2018</v>
      </c>
      <c r="J2644" s="2">
        <f ca="1">YEAR(TODAY())-Table1[[#This Row],[Release_year]]</f>
        <v>8</v>
      </c>
      <c r="K2644" s="2" t="s">
        <v>7</v>
      </c>
      <c r="L2644" s="2" t="str">
        <f>_xlfn.XLOOKUP(Table1[[#This Row],[Rating]],Ratings!A$2:A$15,Ratings!B$2:B$15)</f>
        <v>Adult</v>
      </c>
      <c r="M2644" s="2" t="str">
        <f>_xlfn.XLOOKUP(Table1[[#This Row],[Rating Category]],Recommendation!A$2:A$6,Recommendation!B$2:B$6)</f>
        <v>Restricted</v>
      </c>
      <c r="N2644" s="2">
        <v>94</v>
      </c>
      <c r="O2644" s="2" t="str" cm="1">
        <f t="array" ref="O2644">_xlfn.IFS(Table1[[#This Row],[Duration]]&lt;90,"Short",Table1[[#This Row],[Duration]]&lt;180,"Medium",Table1[[#This Row],[Duration]]&lt;=240,"Long",TRUE,"Seasons")</f>
        <v>Medium</v>
      </c>
      <c r="P2644" s="3" t="s">
        <v>254</v>
      </c>
    </row>
    <row r="2645" spans="1:16" ht="42">
      <c r="A2645" s="2" t="s">
        <v>11524</v>
      </c>
      <c r="B2645" s="2" t="s">
        <v>0</v>
      </c>
      <c r="C2645" s="3" t="s">
        <v>11525</v>
      </c>
      <c r="D2645" s="3" t="s">
        <v>6099</v>
      </c>
      <c r="E2645" s="3" t="s">
        <v>11526</v>
      </c>
      <c r="F2645" s="3" t="s">
        <v>1</v>
      </c>
      <c r="G2645" s="7" t="s">
        <v>11519</v>
      </c>
      <c r="H2645" s="4">
        <v>2021</v>
      </c>
      <c r="I2645" s="2">
        <v>2018</v>
      </c>
      <c r="J2645" s="2">
        <f ca="1">YEAR(TODAY())-Table1[[#This Row],[Release_year]]</f>
        <v>8</v>
      </c>
      <c r="K2645" s="2" t="s">
        <v>29</v>
      </c>
      <c r="L2645" s="2" t="str">
        <f>_xlfn.XLOOKUP(Table1[[#This Row],[Rating]],Ratings!A$2:A$15,Ratings!B$2:B$15)</f>
        <v>Teen</v>
      </c>
      <c r="M2645" s="2" t="str">
        <f>_xlfn.XLOOKUP(Table1[[#This Row],[Rating Category]],Recommendation!A$2:A$6,Recommendation!B$2:B$6)</f>
        <v>Guidance</v>
      </c>
      <c r="N2645" s="2">
        <v>74</v>
      </c>
      <c r="O2645" s="2" t="str" cm="1">
        <f t="array" ref="O2645">_xlfn.IFS(Table1[[#This Row],[Duration]]&lt;90,"Short",Table1[[#This Row],[Duration]]&lt;180,"Medium",Table1[[#This Row],[Duration]]&lt;=240,"Long",TRUE,"Seasons")</f>
        <v>Short</v>
      </c>
      <c r="P2645" s="3" t="s">
        <v>683</v>
      </c>
    </row>
    <row r="2646" spans="1:16" ht="14">
      <c r="A2646" s="2" t="s">
        <v>11528</v>
      </c>
      <c r="B2646" s="2" t="s">
        <v>0</v>
      </c>
      <c r="C2646" s="3" t="s">
        <v>11529</v>
      </c>
      <c r="D2646" s="3" t="s">
        <v>11530</v>
      </c>
      <c r="E2646" s="3" t="s">
        <v>11530</v>
      </c>
      <c r="F2646" s="3" t="s">
        <v>1</v>
      </c>
      <c r="G2646" s="7" t="s">
        <v>11527</v>
      </c>
      <c r="H2646" s="4">
        <v>2021</v>
      </c>
      <c r="I2646" s="2">
        <v>2018</v>
      </c>
      <c r="J2646" s="2">
        <f ca="1">YEAR(TODAY())-Table1[[#This Row],[Release_year]]</f>
        <v>8</v>
      </c>
      <c r="K2646" s="2" t="s">
        <v>29</v>
      </c>
      <c r="L2646" s="2" t="str">
        <f>_xlfn.XLOOKUP(Table1[[#This Row],[Rating]],Ratings!A$2:A$15,Ratings!B$2:B$15)</f>
        <v>Teen</v>
      </c>
      <c r="M2646" s="2" t="str">
        <f>_xlfn.XLOOKUP(Table1[[#This Row],[Rating Category]],Recommendation!A$2:A$6,Recommendation!B$2:B$6)</f>
        <v>Guidance</v>
      </c>
      <c r="N2646" s="2">
        <v>58</v>
      </c>
      <c r="O2646" s="2" t="str" cm="1">
        <f t="array" ref="O2646">_xlfn.IFS(Table1[[#This Row],[Duration]]&lt;90,"Short",Table1[[#This Row],[Duration]]&lt;180,"Medium",Table1[[#This Row],[Duration]]&lt;=240,"Long",TRUE,"Seasons")</f>
        <v>Short</v>
      </c>
      <c r="P2646" s="3" t="s">
        <v>683</v>
      </c>
    </row>
    <row r="2647" spans="1:16" ht="56">
      <c r="A2647" s="2" t="s">
        <v>11531</v>
      </c>
      <c r="B2647" s="2" t="s">
        <v>0</v>
      </c>
      <c r="C2647" s="3" t="s">
        <v>11532</v>
      </c>
      <c r="D2647" s="3" t="s">
        <v>2675</v>
      </c>
      <c r="E2647" s="3" t="s">
        <v>11533</v>
      </c>
      <c r="F2647" s="3" t="s">
        <v>5</v>
      </c>
      <c r="G2647" s="7" t="s">
        <v>11534</v>
      </c>
      <c r="H2647" s="4">
        <v>2021</v>
      </c>
      <c r="I2647" s="2">
        <v>2018</v>
      </c>
      <c r="J2647" s="2">
        <f ca="1">YEAR(TODAY())-Table1[[#This Row],[Release_year]]</f>
        <v>8</v>
      </c>
      <c r="K2647" s="2" t="s">
        <v>7</v>
      </c>
      <c r="L2647" s="2" t="str">
        <f>_xlfn.XLOOKUP(Table1[[#This Row],[Rating]],Ratings!A$2:A$15,Ratings!B$2:B$15)</f>
        <v>Adult</v>
      </c>
      <c r="M2647" s="2" t="str">
        <f>_xlfn.XLOOKUP(Table1[[#This Row],[Rating Category]],Recommendation!A$2:A$6,Recommendation!B$2:B$6)</f>
        <v>Restricted</v>
      </c>
      <c r="N2647" s="2">
        <v>117</v>
      </c>
      <c r="O2647" s="2" t="str" cm="1">
        <f t="array" ref="O2647">_xlfn.IFS(Table1[[#This Row],[Duration]]&lt;90,"Short",Table1[[#This Row],[Duration]]&lt;180,"Medium",Table1[[#This Row],[Duration]]&lt;=240,"Long",TRUE,"Seasons")</f>
        <v>Medium</v>
      </c>
      <c r="P2647" s="3" t="s">
        <v>63</v>
      </c>
    </row>
    <row r="2648" spans="1:16" ht="56">
      <c r="A2648" s="2" t="s">
        <v>11535</v>
      </c>
      <c r="B2648" s="2" t="s">
        <v>0</v>
      </c>
      <c r="C2648" s="3" t="s">
        <v>11536</v>
      </c>
      <c r="D2648" s="3" t="s">
        <v>11537</v>
      </c>
      <c r="E2648" s="3" t="s">
        <v>11538</v>
      </c>
      <c r="F2648" s="3" t="s">
        <v>1</v>
      </c>
      <c r="G2648" s="7" t="s">
        <v>11539</v>
      </c>
      <c r="H2648" s="4">
        <v>2021</v>
      </c>
      <c r="I2648" s="2">
        <v>2007</v>
      </c>
      <c r="J2648" s="2">
        <f ca="1">YEAR(TODAY())-Table1[[#This Row],[Release_year]]</f>
        <v>19</v>
      </c>
      <c r="K2648" s="2" t="s">
        <v>7</v>
      </c>
      <c r="L2648" s="2" t="str">
        <f>_xlfn.XLOOKUP(Table1[[#This Row],[Rating]],Ratings!A$2:A$15,Ratings!B$2:B$15)</f>
        <v>Adult</v>
      </c>
      <c r="M2648" s="2" t="str">
        <f>_xlfn.XLOOKUP(Table1[[#This Row],[Rating Category]],Recommendation!A$2:A$6,Recommendation!B$2:B$6)</f>
        <v>Restricted</v>
      </c>
      <c r="N2648" s="2">
        <v>89</v>
      </c>
      <c r="O2648" s="2" t="str" cm="1">
        <f t="array" ref="O2648">_xlfn.IFS(Table1[[#This Row],[Duration]]&lt;90,"Short",Table1[[#This Row],[Duration]]&lt;180,"Medium",Table1[[#This Row],[Duration]]&lt;=240,"Long",TRUE,"Seasons")</f>
        <v>Short</v>
      </c>
      <c r="P2648" s="3" t="s">
        <v>683</v>
      </c>
    </row>
    <row r="2649" spans="1:16" ht="70">
      <c r="A2649" s="2" t="s">
        <v>11540</v>
      </c>
      <c r="B2649" s="2" t="s">
        <v>0</v>
      </c>
      <c r="C2649" s="3" t="s">
        <v>11541</v>
      </c>
      <c r="D2649" s="3" t="s">
        <v>5499</v>
      </c>
      <c r="E2649" s="3" t="s">
        <v>11542</v>
      </c>
      <c r="F2649" s="3" t="s">
        <v>13</v>
      </c>
      <c r="G2649" s="7" t="s">
        <v>11543</v>
      </c>
      <c r="H2649" s="4">
        <v>2021</v>
      </c>
      <c r="I2649" s="2">
        <v>2018</v>
      </c>
      <c r="J2649" s="2">
        <f ca="1">YEAR(TODAY())-Table1[[#This Row],[Release_year]]</f>
        <v>8</v>
      </c>
      <c r="K2649" s="2" t="s">
        <v>7</v>
      </c>
      <c r="L2649" s="2" t="str">
        <f>_xlfn.XLOOKUP(Table1[[#This Row],[Rating]],Ratings!A$2:A$15,Ratings!B$2:B$15)</f>
        <v>Adult</v>
      </c>
      <c r="M2649" s="2" t="str">
        <f>_xlfn.XLOOKUP(Table1[[#This Row],[Rating Category]],Recommendation!A$2:A$6,Recommendation!B$2:B$6)</f>
        <v>Restricted</v>
      </c>
      <c r="N2649" s="2">
        <v>158</v>
      </c>
      <c r="O2649" s="2" t="str" cm="1">
        <f t="array" ref="O2649">_xlfn.IFS(Table1[[#This Row],[Duration]]&lt;90,"Short",Table1[[#This Row],[Duration]]&lt;180,"Medium",Table1[[#This Row],[Duration]]&lt;=240,"Long",TRUE,"Seasons")</f>
        <v>Medium</v>
      </c>
      <c r="P2649" s="3" t="s">
        <v>90</v>
      </c>
    </row>
    <row r="2650" spans="1:16" ht="56">
      <c r="A2650" s="2" t="s">
        <v>11544</v>
      </c>
      <c r="B2650" s="2" t="s">
        <v>0</v>
      </c>
      <c r="C2650" s="3" t="s">
        <v>11545</v>
      </c>
      <c r="D2650" s="3" t="s">
        <v>11546</v>
      </c>
      <c r="E2650" s="3" t="s">
        <v>11547</v>
      </c>
      <c r="F2650" s="3" t="s">
        <v>139</v>
      </c>
      <c r="G2650" s="7" t="s">
        <v>11543</v>
      </c>
      <c r="H2650" s="4">
        <v>2021</v>
      </c>
      <c r="I2650" s="2">
        <v>1979</v>
      </c>
      <c r="J2650" s="2">
        <f ca="1">YEAR(TODAY())-Table1[[#This Row],[Release_year]]</f>
        <v>47</v>
      </c>
      <c r="K2650" s="2" t="s">
        <v>2</v>
      </c>
      <c r="L2650" s="2" t="str">
        <f>_xlfn.XLOOKUP(Table1[[#This Row],[Rating]],Ratings!A$2:A$15,Ratings!B$2:B$15)</f>
        <v>Teen</v>
      </c>
      <c r="M2650" s="2" t="str">
        <f>_xlfn.XLOOKUP(Table1[[#This Row],[Rating Category]],Recommendation!A$2:A$6,Recommendation!B$2:B$6)</f>
        <v>Guidance</v>
      </c>
      <c r="N2650" s="2">
        <v>100</v>
      </c>
      <c r="O2650" s="2" t="str" cm="1">
        <f t="array" ref="O2650">_xlfn.IFS(Table1[[#This Row],[Duration]]&lt;90,"Short",Table1[[#This Row],[Duration]]&lt;180,"Medium",Table1[[#This Row],[Duration]]&lt;=240,"Long",TRUE,"Seasons")</f>
        <v>Medium</v>
      </c>
      <c r="P2650" s="3" t="s">
        <v>1488</v>
      </c>
    </row>
    <row r="2651" spans="1:16" ht="14">
      <c r="A2651" s="2" t="s">
        <v>11548</v>
      </c>
      <c r="B2651" s="2" t="s">
        <v>0</v>
      </c>
      <c r="C2651" s="3" t="s">
        <v>11549</v>
      </c>
      <c r="D2651" s="3" t="s">
        <v>6590</v>
      </c>
      <c r="E2651" s="3" t="s">
        <v>11550</v>
      </c>
      <c r="F2651" s="3" t="s">
        <v>1</v>
      </c>
      <c r="G2651" s="7" t="s">
        <v>11551</v>
      </c>
      <c r="H2651" s="4">
        <v>2021</v>
      </c>
      <c r="I2651" s="2">
        <v>2018</v>
      </c>
      <c r="J2651" s="2">
        <f ca="1">YEAR(TODAY())-Table1[[#This Row],[Release_year]]</f>
        <v>8</v>
      </c>
      <c r="K2651" s="2" t="s">
        <v>7</v>
      </c>
      <c r="L2651" s="2" t="str">
        <f>_xlfn.XLOOKUP(Table1[[#This Row],[Rating]],Ratings!A$2:A$15,Ratings!B$2:B$15)</f>
        <v>Adult</v>
      </c>
      <c r="M2651" s="2" t="str">
        <f>_xlfn.XLOOKUP(Table1[[#This Row],[Rating Category]],Recommendation!A$2:A$6,Recommendation!B$2:B$6)</f>
        <v>Restricted</v>
      </c>
      <c r="N2651" s="2">
        <v>64</v>
      </c>
      <c r="O2651" s="2" t="str" cm="1">
        <f t="array" ref="O2651">_xlfn.IFS(Table1[[#This Row],[Duration]]&lt;90,"Short",Table1[[#This Row],[Duration]]&lt;180,"Medium",Table1[[#This Row],[Duration]]&lt;=240,"Long",TRUE,"Seasons")</f>
        <v>Short</v>
      </c>
      <c r="P2651" s="3" t="s">
        <v>683</v>
      </c>
    </row>
    <row r="2652" spans="1:16" ht="28">
      <c r="A2652" s="2" t="s">
        <v>11552</v>
      </c>
      <c r="B2652" s="2" t="s">
        <v>0</v>
      </c>
      <c r="C2652" s="3" t="s">
        <v>11553</v>
      </c>
      <c r="D2652" s="3" t="s">
        <v>11554</v>
      </c>
      <c r="E2652" s="3" t="s">
        <v>11555</v>
      </c>
      <c r="F2652" s="3" t="s">
        <v>1</v>
      </c>
      <c r="G2652" s="7" t="s">
        <v>11556</v>
      </c>
      <c r="H2652" s="4">
        <v>2021</v>
      </c>
      <c r="I2652" s="2">
        <v>2017</v>
      </c>
      <c r="J2652" s="2">
        <f ca="1">YEAR(TODAY())-Table1[[#This Row],[Release_year]]</f>
        <v>9</v>
      </c>
      <c r="K2652" s="2" t="s">
        <v>7</v>
      </c>
      <c r="L2652" s="2" t="str">
        <f>_xlfn.XLOOKUP(Table1[[#This Row],[Rating]],Ratings!A$2:A$15,Ratings!B$2:B$15)</f>
        <v>Adult</v>
      </c>
      <c r="M2652" s="2" t="str">
        <f>_xlfn.XLOOKUP(Table1[[#This Row],[Rating Category]],Recommendation!A$2:A$6,Recommendation!B$2:B$6)</f>
        <v>Restricted</v>
      </c>
      <c r="N2652" s="2">
        <v>92</v>
      </c>
      <c r="O2652" s="2" t="str" cm="1">
        <f t="array" ref="O2652">_xlfn.IFS(Table1[[#This Row],[Duration]]&lt;90,"Short",Table1[[#This Row],[Duration]]&lt;180,"Medium",Table1[[#This Row],[Duration]]&lt;=240,"Long",TRUE,"Seasons")</f>
        <v>Medium</v>
      </c>
      <c r="P2652" s="3" t="s">
        <v>650</v>
      </c>
    </row>
    <row r="2653" spans="1:16" ht="14">
      <c r="A2653" s="2" t="s">
        <v>11558</v>
      </c>
      <c r="B2653" s="2" t="s">
        <v>0</v>
      </c>
      <c r="C2653" s="3" t="s">
        <v>11559</v>
      </c>
      <c r="D2653" s="3" t="s">
        <v>11280</v>
      </c>
      <c r="E2653" s="3" t="s">
        <v>11560</v>
      </c>
      <c r="F2653" s="3" t="s">
        <v>50</v>
      </c>
      <c r="G2653" s="7" t="s">
        <v>11557</v>
      </c>
      <c r="H2653" s="4">
        <v>2021</v>
      </c>
      <c r="I2653" s="2">
        <v>2018</v>
      </c>
      <c r="J2653" s="2">
        <f ca="1">YEAR(TODAY())-Table1[[#This Row],[Release_year]]</f>
        <v>8</v>
      </c>
      <c r="K2653" s="2" t="s">
        <v>7</v>
      </c>
      <c r="L2653" s="2" t="str">
        <f>_xlfn.XLOOKUP(Table1[[#This Row],[Rating]],Ratings!A$2:A$15,Ratings!B$2:B$15)</f>
        <v>Adult</v>
      </c>
      <c r="M2653" s="2" t="str">
        <f>_xlfn.XLOOKUP(Table1[[#This Row],[Rating Category]],Recommendation!A$2:A$6,Recommendation!B$2:B$6)</f>
        <v>Restricted</v>
      </c>
      <c r="N2653" s="2">
        <v>63</v>
      </c>
      <c r="O2653" s="2" t="str" cm="1">
        <f t="array" ref="O2653">_xlfn.IFS(Table1[[#This Row],[Duration]]&lt;90,"Short",Table1[[#This Row],[Duration]]&lt;180,"Medium",Table1[[#This Row],[Duration]]&lt;=240,"Long",TRUE,"Seasons")</f>
        <v>Short</v>
      </c>
      <c r="P2653" s="3" t="s">
        <v>683</v>
      </c>
    </row>
    <row r="2654" spans="1:16" ht="28">
      <c r="A2654" s="2" t="s">
        <v>11561</v>
      </c>
      <c r="B2654" s="2" t="s">
        <v>0</v>
      </c>
      <c r="C2654" s="3" t="s">
        <v>11562</v>
      </c>
      <c r="D2654" s="3" t="s">
        <v>701</v>
      </c>
      <c r="E2654" s="3" t="s">
        <v>11563</v>
      </c>
      <c r="F2654" s="3" t="s">
        <v>223</v>
      </c>
      <c r="G2654" s="7" t="s">
        <v>11557</v>
      </c>
      <c r="H2654" s="4">
        <v>2021</v>
      </c>
      <c r="I2654" s="2">
        <v>2018</v>
      </c>
      <c r="J2654" s="2">
        <f ca="1">YEAR(TODAY())-Table1[[#This Row],[Release_year]]</f>
        <v>8</v>
      </c>
      <c r="K2654" s="2" t="s">
        <v>29</v>
      </c>
      <c r="L2654" s="2" t="str">
        <f>_xlfn.XLOOKUP(Table1[[#This Row],[Rating]],Ratings!A$2:A$15,Ratings!B$2:B$15)</f>
        <v>Teen</v>
      </c>
      <c r="M2654" s="2" t="str">
        <f>_xlfn.XLOOKUP(Table1[[#This Row],[Rating Category]],Recommendation!A$2:A$6,Recommendation!B$2:B$6)</f>
        <v>Guidance</v>
      </c>
      <c r="N2654" s="2">
        <v>105</v>
      </c>
      <c r="O2654" s="2" t="str" cm="1">
        <f t="array" ref="O2654">_xlfn.IFS(Table1[[#This Row],[Duration]]&lt;90,"Short",Table1[[#This Row],[Duration]]&lt;180,"Medium",Table1[[#This Row],[Duration]]&lt;=240,"Long",TRUE,"Seasons")</f>
        <v>Medium</v>
      </c>
      <c r="P2654" s="3" t="s">
        <v>254</v>
      </c>
    </row>
    <row r="2655" spans="1:16" ht="14">
      <c r="A2655" s="2" t="s">
        <v>11564</v>
      </c>
      <c r="B2655" s="2" t="s">
        <v>0</v>
      </c>
      <c r="C2655" s="3" t="s">
        <v>11565</v>
      </c>
      <c r="D2655" s="3" t="s">
        <v>11566</v>
      </c>
      <c r="E2655" s="3" t="s">
        <v>11567</v>
      </c>
      <c r="F2655" s="3" t="s">
        <v>1</v>
      </c>
      <c r="G2655" s="7" t="s">
        <v>11568</v>
      </c>
      <c r="H2655" s="4">
        <v>2021</v>
      </c>
      <c r="I2655" s="2">
        <v>2018</v>
      </c>
      <c r="J2655" s="2">
        <f ca="1">YEAR(TODAY())-Table1[[#This Row],[Release_year]]</f>
        <v>8</v>
      </c>
      <c r="K2655" s="2" t="s">
        <v>7</v>
      </c>
      <c r="L2655" s="2" t="str">
        <f>_xlfn.XLOOKUP(Table1[[#This Row],[Rating]],Ratings!A$2:A$15,Ratings!B$2:B$15)</f>
        <v>Adult</v>
      </c>
      <c r="M2655" s="2" t="str">
        <f>_xlfn.XLOOKUP(Table1[[#This Row],[Rating Category]],Recommendation!A$2:A$6,Recommendation!B$2:B$6)</f>
        <v>Restricted</v>
      </c>
      <c r="N2655" s="2">
        <v>67</v>
      </c>
      <c r="O2655" s="2" t="str" cm="1">
        <f t="array" ref="O2655">_xlfn.IFS(Table1[[#This Row],[Duration]]&lt;90,"Short",Table1[[#This Row],[Duration]]&lt;180,"Medium",Table1[[#This Row],[Duration]]&lt;=240,"Long",TRUE,"Seasons")</f>
        <v>Short</v>
      </c>
      <c r="P2655" s="3" t="s">
        <v>683</v>
      </c>
    </row>
    <row r="2656" spans="1:16" ht="56">
      <c r="A2656" s="2" t="s">
        <v>11569</v>
      </c>
      <c r="B2656" s="2" t="s">
        <v>0</v>
      </c>
      <c r="C2656" s="3" t="s">
        <v>11570</v>
      </c>
      <c r="D2656" s="3" t="s">
        <v>11571</v>
      </c>
      <c r="E2656" s="3" t="s">
        <v>11572</v>
      </c>
      <c r="F2656" s="3" t="s">
        <v>963</v>
      </c>
      <c r="G2656" s="7" t="s">
        <v>11573</v>
      </c>
      <c r="H2656" s="4">
        <v>2021</v>
      </c>
      <c r="I2656" s="2">
        <v>2007</v>
      </c>
      <c r="J2656" s="2">
        <f ca="1">YEAR(TODAY())-Table1[[#This Row],[Release_year]]</f>
        <v>19</v>
      </c>
      <c r="K2656" s="2" t="s">
        <v>29</v>
      </c>
      <c r="L2656" s="2" t="str">
        <f>_xlfn.XLOOKUP(Table1[[#This Row],[Rating]],Ratings!A$2:A$15,Ratings!B$2:B$15)</f>
        <v>Teen</v>
      </c>
      <c r="M2656" s="2" t="str">
        <f>_xlfn.XLOOKUP(Table1[[#This Row],[Rating Category]],Recommendation!A$2:A$6,Recommendation!B$2:B$6)</f>
        <v>Guidance</v>
      </c>
      <c r="N2656" s="2">
        <v>91</v>
      </c>
      <c r="O2656" s="2" t="str" cm="1">
        <f t="array" ref="O2656">_xlfn.IFS(Table1[[#This Row],[Duration]]&lt;90,"Short",Table1[[#This Row],[Duration]]&lt;180,"Medium",Table1[[#This Row],[Duration]]&lt;=240,"Long",TRUE,"Seasons")</f>
        <v>Medium</v>
      </c>
      <c r="P2656" s="3" t="s">
        <v>56</v>
      </c>
    </row>
    <row r="2657" spans="1:16" ht="28">
      <c r="A2657" s="2" t="s">
        <v>11574</v>
      </c>
      <c r="B2657" s="2" t="s">
        <v>0</v>
      </c>
      <c r="C2657" s="3" t="s">
        <v>11575</v>
      </c>
      <c r="D2657" s="3" t="s">
        <v>11576</v>
      </c>
      <c r="E2657" s="3" t="s">
        <v>11577</v>
      </c>
      <c r="F2657" s="3" t="s">
        <v>1</v>
      </c>
      <c r="G2657" s="7" t="s">
        <v>11578</v>
      </c>
      <c r="H2657" s="4">
        <v>2021</v>
      </c>
      <c r="I2657" s="2">
        <v>2018</v>
      </c>
      <c r="J2657" s="2">
        <f ca="1">YEAR(TODAY())-Table1[[#This Row],[Release_year]]</f>
        <v>8</v>
      </c>
      <c r="K2657" s="2" t="s">
        <v>7</v>
      </c>
      <c r="L2657" s="2" t="str">
        <f>_xlfn.XLOOKUP(Table1[[#This Row],[Rating]],Ratings!A$2:A$15,Ratings!B$2:B$15)</f>
        <v>Adult</v>
      </c>
      <c r="M2657" s="2" t="str">
        <f>_xlfn.XLOOKUP(Table1[[#This Row],[Rating Category]],Recommendation!A$2:A$6,Recommendation!B$2:B$6)</f>
        <v>Restricted</v>
      </c>
      <c r="N2657" s="2">
        <v>92</v>
      </c>
      <c r="O2657" s="2" t="str" cm="1">
        <f t="array" ref="O2657">_xlfn.IFS(Table1[[#This Row],[Duration]]&lt;90,"Short",Table1[[#This Row],[Duration]]&lt;180,"Medium",Table1[[#This Row],[Duration]]&lt;=240,"Long",TRUE,"Seasons")</f>
        <v>Medium</v>
      </c>
      <c r="P2657" s="3" t="s">
        <v>617</v>
      </c>
    </row>
    <row r="2658" spans="1:16" ht="42">
      <c r="A2658" s="2" t="s">
        <v>11579</v>
      </c>
      <c r="B2658" s="2" t="s">
        <v>0</v>
      </c>
      <c r="C2658" s="3" t="s">
        <v>11580</v>
      </c>
      <c r="D2658" s="3" t="s">
        <v>10315</v>
      </c>
      <c r="E2658" s="3" t="s">
        <v>11581</v>
      </c>
      <c r="F2658" s="3" t="s">
        <v>11582</v>
      </c>
      <c r="G2658" s="7" t="s">
        <v>11578</v>
      </c>
      <c r="H2658" s="4">
        <v>2021</v>
      </c>
      <c r="I2658" s="2">
        <v>2018</v>
      </c>
      <c r="J2658" s="2">
        <f ca="1">YEAR(TODAY())-Table1[[#This Row],[Release_year]]</f>
        <v>8</v>
      </c>
      <c r="K2658" s="2" t="s">
        <v>246</v>
      </c>
      <c r="L2658" s="2" t="str">
        <f>_xlfn.XLOOKUP(Table1[[#This Row],[Rating]],Ratings!A$2:A$15,Ratings!B$2:B$15)</f>
        <v>Family</v>
      </c>
      <c r="M2658" s="2" t="str">
        <f>_xlfn.XLOOKUP(Table1[[#This Row],[Rating Category]],Recommendation!A$2:A$6,Recommendation!B$2:B$6)</f>
        <v>Guidance</v>
      </c>
      <c r="N2658" s="2">
        <v>87</v>
      </c>
      <c r="O2658" s="2" t="str" cm="1">
        <f t="array" ref="O2658">_xlfn.IFS(Table1[[#This Row],[Duration]]&lt;90,"Short",Table1[[#This Row],[Duration]]&lt;180,"Medium",Table1[[#This Row],[Duration]]&lt;=240,"Long",TRUE,"Seasons")</f>
        <v>Short</v>
      </c>
      <c r="P2658" s="3" t="s">
        <v>629</v>
      </c>
    </row>
    <row r="2659" spans="1:16" ht="42">
      <c r="A2659" s="2" t="s">
        <v>11584</v>
      </c>
      <c r="B2659" s="2" t="s">
        <v>0</v>
      </c>
      <c r="C2659" s="3" t="s">
        <v>11585</v>
      </c>
      <c r="D2659" s="3" t="s">
        <v>11586</v>
      </c>
      <c r="E2659" s="3" t="s">
        <v>11587</v>
      </c>
      <c r="F2659" s="3" t="s">
        <v>11588</v>
      </c>
      <c r="G2659" s="7" t="s">
        <v>11583</v>
      </c>
      <c r="H2659" s="4">
        <v>2021</v>
      </c>
      <c r="I2659" s="2">
        <v>2018</v>
      </c>
      <c r="J2659" s="2">
        <f ca="1">YEAR(TODAY())-Table1[[#This Row],[Release_year]]</f>
        <v>8</v>
      </c>
      <c r="K2659" s="2" t="s">
        <v>7</v>
      </c>
      <c r="L2659" s="2" t="str">
        <f>_xlfn.XLOOKUP(Table1[[#This Row],[Rating]],Ratings!A$2:A$15,Ratings!B$2:B$15)</f>
        <v>Adult</v>
      </c>
      <c r="M2659" s="2" t="str">
        <f>_xlfn.XLOOKUP(Table1[[#This Row],[Rating Category]],Recommendation!A$2:A$6,Recommendation!B$2:B$6)</f>
        <v>Restricted</v>
      </c>
      <c r="N2659" s="2">
        <v>100</v>
      </c>
      <c r="O2659" s="2" t="str" cm="1">
        <f t="array" ref="O2659">_xlfn.IFS(Table1[[#This Row],[Duration]]&lt;90,"Short",Table1[[#This Row],[Duration]]&lt;180,"Medium",Table1[[#This Row],[Duration]]&lt;=240,"Long",TRUE,"Seasons")</f>
        <v>Medium</v>
      </c>
      <c r="P2659" s="3" t="s">
        <v>8417</v>
      </c>
    </row>
    <row r="2660" spans="1:16" ht="14">
      <c r="A2660" s="2" t="s">
        <v>11589</v>
      </c>
      <c r="B2660" s="2" t="s">
        <v>0</v>
      </c>
      <c r="C2660" s="3" t="s">
        <v>11590</v>
      </c>
      <c r="D2660" s="3" t="s">
        <v>11591</v>
      </c>
      <c r="E2660" s="3" t="s">
        <v>11592</v>
      </c>
      <c r="F2660" s="3" t="s">
        <v>215</v>
      </c>
      <c r="G2660" s="7" t="s">
        <v>11583</v>
      </c>
      <c r="H2660" s="4">
        <v>2021</v>
      </c>
      <c r="I2660" s="2">
        <v>2018</v>
      </c>
      <c r="J2660" s="2">
        <f ca="1">YEAR(TODAY())-Table1[[#This Row],[Release_year]]</f>
        <v>8</v>
      </c>
      <c r="K2660" s="2" t="s">
        <v>7</v>
      </c>
      <c r="L2660" s="2" t="str">
        <f>_xlfn.XLOOKUP(Table1[[#This Row],[Rating]],Ratings!A$2:A$15,Ratings!B$2:B$15)</f>
        <v>Adult</v>
      </c>
      <c r="M2660" s="2" t="str">
        <f>_xlfn.XLOOKUP(Table1[[#This Row],[Rating Category]],Recommendation!A$2:A$6,Recommendation!B$2:B$6)</f>
        <v>Restricted</v>
      </c>
      <c r="N2660" s="2">
        <v>113</v>
      </c>
      <c r="O2660" s="2" t="str" cm="1">
        <f t="array" ref="O2660">_xlfn.IFS(Table1[[#This Row],[Duration]]&lt;90,"Short",Table1[[#This Row],[Duration]]&lt;180,"Medium",Table1[[#This Row],[Duration]]&lt;=240,"Long",TRUE,"Seasons")</f>
        <v>Medium</v>
      </c>
      <c r="P2660" s="3" t="s">
        <v>683</v>
      </c>
    </row>
    <row r="2661" spans="1:16" ht="42">
      <c r="A2661" s="2" t="s">
        <v>11593</v>
      </c>
      <c r="B2661" s="2" t="s">
        <v>0</v>
      </c>
      <c r="C2661" s="3" t="s">
        <v>11594</v>
      </c>
      <c r="D2661" s="3" t="s">
        <v>11595</v>
      </c>
      <c r="E2661" s="3" t="s">
        <v>11596</v>
      </c>
      <c r="F2661" s="3" t="s">
        <v>11597</v>
      </c>
      <c r="G2661" s="7" t="s">
        <v>11583</v>
      </c>
      <c r="H2661" s="4">
        <v>2021</v>
      </c>
      <c r="I2661" s="2">
        <v>2018</v>
      </c>
      <c r="J2661" s="2">
        <f ca="1">YEAR(TODAY())-Table1[[#This Row],[Release_year]]</f>
        <v>8</v>
      </c>
      <c r="K2661" s="2" t="s">
        <v>7</v>
      </c>
      <c r="L2661" s="2" t="str">
        <f>_xlfn.XLOOKUP(Table1[[#This Row],[Rating]],Ratings!A$2:A$15,Ratings!B$2:B$15)</f>
        <v>Adult</v>
      </c>
      <c r="M2661" s="2" t="str">
        <f>_xlfn.XLOOKUP(Table1[[#This Row],[Rating Category]],Recommendation!A$2:A$6,Recommendation!B$2:B$6)</f>
        <v>Restricted</v>
      </c>
      <c r="N2661" s="2">
        <v>105</v>
      </c>
      <c r="O2661" s="2" t="str" cm="1">
        <f t="array" ref="O2661">_xlfn.IFS(Table1[[#This Row],[Duration]]&lt;90,"Short",Table1[[#This Row],[Duration]]&lt;180,"Medium",Table1[[#This Row],[Duration]]&lt;=240,"Long",TRUE,"Seasons")</f>
        <v>Medium</v>
      </c>
      <c r="P2661" s="3" t="s">
        <v>43</v>
      </c>
    </row>
    <row r="2662" spans="1:16" ht="56">
      <c r="A2662" s="2" t="s">
        <v>11598</v>
      </c>
      <c r="B2662" s="2" t="s">
        <v>0</v>
      </c>
      <c r="C2662" s="3" t="s">
        <v>11599</v>
      </c>
      <c r="D2662" s="3" t="s">
        <v>11600</v>
      </c>
      <c r="E2662" s="3" t="s">
        <v>11601</v>
      </c>
      <c r="F2662" s="3" t="s">
        <v>50</v>
      </c>
      <c r="G2662" s="7" t="s">
        <v>11583</v>
      </c>
      <c r="H2662" s="4">
        <v>2021</v>
      </c>
      <c r="I2662" s="2">
        <v>2018</v>
      </c>
      <c r="J2662" s="2">
        <f ca="1">YEAR(TODAY())-Table1[[#This Row],[Release_year]]</f>
        <v>8</v>
      </c>
      <c r="K2662" s="2" t="s">
        <v>29</v>
      </c>
      <c r="L2662" s="2" t="str">
        <f>_xlfn.XLOOKUP(Table1[[#This Row],[Rating]],Ratings!A$2:A$15,Ratings!B$2:B$15)</f>
        <v>Teen</v>
      </c>
      <c r="M2662" s="2" t="str">
        <f>_xlfn.XLOOKUP(Table1[[#This Row],[Rating Category]],Recommendation!A$2:A$6,Recommendation!B$2:B$6)</f>
        <v>Guidance</v>
      </c>
      <c r="N2662" s="2">
        <v>94</v>
      </c>
      <c r="O2662" s="2" t="str" cm="1">
        <f t="array" ref="O2662">_xlfn.IFS(Table1[[#This Row],[Duration]]&lt;90,"Short",Table1[[#This Row],[Duration]]&lt;180,"Medium",Table1[[#This Row],[Duration]]&lt;=240,"Long",TRUE,"Seasons")</f>
        <v>Medium</v>
      </c>
      <c r="P2662" s="3" t="s">
        <v>63</v>
      </c>
    </row>
    <row r="2663" spans="1:16" ht="56">
      <c r="A2663" s="2" t="s">
        <v>11602</v>
      </c>
      <c r="B2663" s="2" t="s">
        <v>0</v>
      </c>
      <c r="C2663" s="3" t="s">
        <v>11603</v>
      </c>
      <c r="D2663" s="3" t="s">
        <v>11604</v>
      </c>
      <c r="E2663" s="3" t="s">
        <v>11605</v>
      </c>
      <c r="F2663" s="3" t="s">
        <v>383</v>
      </c>
      <c r="G2663" s="7" t="s">
        <v>11583</v>
      </c>
      <c r="H2663" s="4">
        <v>2021</v>
      </c>
      <c r="I2663" s="2">
        <v>2017</v>
      </c>
      <c r="J2663" s="2">
        <f ca="1">YEAR(TODAY())-Table1[[#This Row],[Release_year]]</f>
        <v>9</v>
      </c>
      <c r="K2663" s="2" t="s">
        <v>7</v>
      </c>
      <c r="L2663" s="2" t="str">
        <f>_xlfn.XLOOKUP(Table1[[#This Row],[Rating]],Ratings!A$2:A$15,Ratings!B$2:B$15)</f>
        <v>Adult</v>
      </c>
      <c r="M2663" s="2" t="str">
        <f>_xlfn.XLOOKUP(Table1[[#This Row],[Rating Category]],Recommendation!A$2:A$6,Recommendation!B$2:B$6)</f>
        <v>Restricted</v>
      </c>
      <c r="N2663" s="2">
        <v>109</v>
      </c>
      <c r="O2663" s="2" t="str" cm="1">
        <f t="array" ref="O2663">_xlfn.IFS(Table1[[#This Row],[Duration]]&lt;90,"Short",Table1[[#This Row],[Duration]]&lt;180,"Medium",Table1[[#This Row],[Duration]]&lt;=240,"Long",TRUE,"Seasons")</f>
        <v>Medium</v>
      </c>
      <c r="P2663" s="3" t="s">
        <v>384</v>
      </c>
    </row>
    <row r="2664" spans="1:16" ht="56">
      <c r="A2664" s="2" t="s">
        <v>11606</v>
      </c>
      <c r="B2664" s="2" t="s">
        <v>0</v>
      </c>
      <c r="C2664" s="3" t="s">
        <v>11607</v>
      </c>
      <c r="D2664" s="3" t="s">
        <v>11608</v>
      </c>
      <c r="E2664" s="3" t="s">
        <v>11609</v>
      </c>
      <c r="F2664" s="3" t="s">
        <v>248</v>
      </c>
      <c r="G2664" s="7" t="s">
        <v>11583</v>
      </c>
      <c r="H2664" s="4">
        <v>2021</v>
      </c>
      <c r="I2664" s="2">
        <v>2017</v>
      </c>
      <c r="J2664" s="2">
        <f ca="1">YEAR(TODAY())-Table1[[#This Row],[Release_year]]</f>
        <v>9</v>
      </c>
      <c r="K2664" s="2" t="s">
        <v>7</v>
      </c>
      <c r="L2664" s="2" t="str">
        <f>_xlfn.XLOOKUP(Table1[[#This Row],[Rating]],Ratings!A$2:A$15,Ratings!B$2:B$15)</f>
        <v>Adult</v>
      </c>
      <c r="M2664" s="2" t="str">
        <f>_xlfn.XLOOKUP(Table1[[#This Row],[Rating Category]],Recommendation!A$2:A$6,Recommendation!B$2:B$6)</f>
        <v>Restricted</v>
      </c>
      <c r="N2664" s="2">
        <v>99</v>
      </c>
      <c r="O2664" s="2" t="str" cm="1">
        <f t="array" ref="O2664">_xlfn.IFS(Table1[[#This Row],[Duration]]&lt;90,"Short",Table1[[#This Row],[Duration]]&lt;180,"Medium",Table1[[#This Row],[Duration]]&lt;=240,"Long",TRUE,"Seasons")</f>
        <v>Medium</v>
      </c>
      <c r="P2664" s="3" t="s">
        <v>192</v>
      </c>
    </row>
    <row r="2665" spans="1:16" ht="42">
      <c r="A2665" s="2" t="s">
        <v>11610</v>
      </c>
      <c r="B2665" s="2" t="s">
        <v>0</v>
      </c>
      <c r="C2665" s="3" t="s">
        <v>11611</v>
      </c>
      <c r="D2665" s="3" t="s">
        <v>2657</v>
      </c>
      <c r="E2665" s="3" t="s">
        <v>11612</v>
      </c>
      <c r="F2665" s="3" t="s">
        <v>682</v>
      </c>
      <c r="G2665" s="7" t="s">
        <v>11613</v>
      </c>
      <c r="H2665" s="4">
        <v>2021</v>
      </c>
      <c r="I2665" s="2">
        <v>2018</v>
      </c>
      <c r="J2665" s="2">
        <f ca="1">YEAR(TODAY())-Table1[[#This Row],[Release_year]]</f>
        <v>8</v>
      </c>
      <c r="K2665" s="2" t="s">
        <v>7</v>
      </c>
      <c r="L2665" s="2" t="str">
        <f>_xlfn.XLOOKUP(Table1[[#This Row],[Rating]],Ratings!A$2:A$15,Ratings!B$2:B$15)</f>
        <v>Adult</v>
      </c>
      <c r="M2665" s="2" t="str">
        <f>_xlfn.XLOOKUP(Table1[[#This Row],[Rating Category]],Recommendation!A$2:A$6,Recommendation!B$2:B$6)</f>
        <v>Restricted</v>
      </c>
      <c r="N2665" s="2">
        <v>89</v>
      </c>
      <c r="O2665" s="2" t="str" cm="1">
        <f t="array" ref="O2665">_xlfn.IFS(Table1[[#This Row],[Duration]]&lt;90,"Short",Table1[[#This Row],[Duration]]&lt;180,"Medium",Table1[[#This Row],[Duration]]&lt;=240,"Long",TRUE,"Seasons")</f>
        <v>Short</v>
      </c>
      <c r="P2665" s="3" t="s">
        <v>56</v>
      </c>
    </row>
    <row r="2666" spans="1:16" ht="56">
      <c r="A2666" s="2" t="s">
        <v>11614</v>
      </c>
      <c r="B2666" s="2" t="s">
        <v>0</v>
      </c>
      <c r="C2666" s="3" t="s">
        <v>11615</v>
      </c>
      <c r="D2666" s="3" t="s">
        <v>11616</v>
      </c>
      <c r="E2666" s="3" t="s">
        <v>11617</v>
      </c>
      <c r="F2666" s="3" t="s">
        <v>11618</v>
      </c>
      <c r="G2666" s="7" t="s">
        <v>11619</v>
      </c>
      <c r="H2666" s="4">
        <v>2021</v>
      </c>
      <c r="I2666" s="2">
        <v>2017</v>
      </c>
      <c r="J2666" s="2">
        <f ca="1">YEAR(TODAY())-Table1[[#This Row],[Release_year]]</f>
        <v>9</v>
      </c>
      <c r="K2666" s="2" t="s">
        <v>7</v>
      </c>
      <c r="L2666" s="2" t="str">
        <f>_xlfn.XLOOKUP(Table1[[#This Row],[Rating]],Ratings!A$2:A$15,Ratings!B$2:B$15)</f>
        <v>Adult</v>
      </c>
      <c r="M2666" s="2" t="str">
        <f>_xlfn.XLOOKUP(Table1[[#This Row],[Rating Category]],Recommendation!A$2:A$6,Recommendation!B$2:B$6)</f>
        <v>Restricted</v>
      </c>
      <c r="N2666" s="2">
        <v>92</v>
      </c>
      <c r="O2666" s="2" t="str" cm="1">
        <f t="array" ref="O2666">_xlfn.IFS(Table1[[#This Row],[Duration]]&lt;90,"Short",Table1[[#This Row],[Duration]]&lt;180,"Medium",Table1[[#This Row],[Duration]]&lt;=240,"Long",TRUE,"Seasons")</f>
        <v>Medium</v>
      </c>
      <c r="P2666" s="3" t="s">
        <v>384</v>
      </c>
    </row>
    <row r="2667" spans="1:16" ht="42">
      <c r="A2667" s="2" t="s">
        <v>11620</v>
      </c>
      <c r="B2667" s="2" t="s">
        <v>0</v>
      </c>
      <c r="C2667" s="3" t="s">
        <v>11621</v>
      </c>
      <c r="D2667" s="3" t="s">
        <v>11622</v>
      </c>
      <c r="E2667" s="3" t="s">
        <v>11623</v>
      </c>
      <c r="F2667" s="3" t="s">
        <v>13</v>
      </c>
      <c r="G2667" s="7" t="s">
        <v>11624</v>
      </c>
      <c r="H2667" s="4">
        <v>2021</v>
      </c>
      <c r="I2667" s="2">
        <v>2017</v>
      </c>
      <c r="J2667" s="2">
        <f ca="1">YEAR(TODAY())-Table1[[#This Row],[Release_year]]</f>
        <v>9</v>
      </c>
      <c r="K2667" s="2" t="s">
        <v>7</v>
      </c>
      <c r="L2667" s="2" t="str">
        <f>_xlfn.XLOOKUP(Table1[[#This Row],[Rating]],Ratings!A$2:A$15,Ratings!B$2:B$15)</f>
        <v>Adult</v>
      </c>
      <c r="M2667" s="2" t="str">
        <f>_xlfn.XLOOKUP(Table1[[#This Row],[Rating Category]],Recommendation!A$2:A$6,Recommendation!B$2:B$6)</f>
        <v>Restricted</v>
      </c>
      <c r="N2667" s="2">
        <v>105</v>
      </c>
      <c r="O2667" s="2" t="str" cm="1">
        <f t="array" ref="O2667">_xlfn.IFS(Table1[[#This Row],[Duration]]&lt;90,"Short",Table1[[#This Row],[Duration]]&lt;180,"Medium",Table1[[#This Row],[Duration]]&lt;=240,"Long",TRUE,"Seasons")</f>
        <v>Medium</v>
      </c>
      <c r="P2667" s="3" t="s">
        <v>43</v>
      </c>
    </row>
    <row r="2668" spans="1:16" ht="56">
      <c r="A2668" s="2" t="s">
        <v>11625</v>
      </c>
      <c r="B2668" s="2" t="s">
        <v>0</v>
      </c>
      <c r="C2668" s="3" t="s">
        <v>11626</v>
      </c>
      <c r="D2668" s="3" t="s">
        <v>11627</v>
      </c>
      <c r="E2668" s="3" t="s">
        <v>11628</v>
      </c>
      <c r="F2668" s="3" t="s">
        <v>13</v>
      </c>
      <c r="G2668" s="7" t="s">
        <v>11624</v>
      </c>
      <c r="H2668" s="4">
        <v>2021</v>
      </c>
      <c r="I2668" s="2">
        <v>2017</v>
      </c>
      <c r="J2668" s="2">
        <f ca="1">YEAR(TODAY())-Table1[[#This Row],[Release_year]]</f>
        <v>9</v>
      </c>
      <c r="K2668" s="2" t="s">
        <v>29</v>
      </c>
      <c r="L2668" s="2" t="str">
        <f>_xlfn.XLOOKUP(Table1[[#This Row],[Rating]],Ratings!A$2:A$15,Ratings!B$2:B$15)</f>
        <v>Teen</v>
      </c>
      <c r="M2668" s="2" t="str">
        <f>_xlfn.XLOOKUP(Table1[[#This Row],[Rating Category]],Recommendation!A$2:A$6,Recommendation!B$2:B$6)</f>
        <v>Guidance</v>
      </c>
      <c r="N2668" s="2">
        <v>130</v>
      </c>
      <c r="O2668" s="2" t="str" cm="1">
        <f t="array" ref="O2668">_xlfn.IFS(Table1[[#This Row],[Duration]]&lt;90,"Short",Table1[[#This Row],[Duration]]&lt;180,"Medium",Table1[[#This Row],[Duration]]&lt;=240,"Long",TRUE,"Seasons")</f>
        <v>Medium</v>
      </c>
      <c r="P2668" s="3" t="s">
        <v>3420</v>
      </c>
    </row>
    <row r="2669" spans="1:16" ht="42">
      <c r="A2669" s="2" t="s">
        <v>11629</v>
      </c>
      <c r="B2669" s="2" t="s">
        <v>0</v>
      </c>
      <c r="C2669" s="3" t="s">
        <v>11630</v>
      </c>
      <c r="D2669" s="3" t="s">
        <v>11631</v>
      </c>
      <c r="E2669" s="3" t="s">
        <v>11632</v>
      </c>
      <c r="F2669" s="3" t="s">
        <v>1</v>
      </c>
      <c r="G2669" s="7" t="s">
        <v>11624</v>
      </c>
      <c r="H2669" s="4">
        <v>2021</v>
      </c>
      <c r="I2669" s="2">
        <v>2018</v>
      </c>
      <c r="J2669" s="2">
        <f ca="1">YEAR(TODAY())-Table1[[#This Row],[Release_year]]</f>
        <v>8</v>
      </c>
      <c r="K2669" s="2" t="s">
        <v>7</v>
      </c>
      <c r="L2669" s="2" t="str">
        <f>_xlfn.XLOOKUP(Table1[[#This Row],[Rating]],Ratings!A$2:A$15,Ratings!B$2:B$15)</f>
        <v>Adult</v>
      </c>
      <c r="M2669" s="2" t="str">
        <f>_xlfn.XLOOKUP(Table1[[#This Row],[Rating Category]],Recommendation!A$2:A$6,Recommendation!B$2:B$6)</f>
        <v>Restricted</v>
      </c>
      <c r="N2669" s="2">
        <v>98</v>
      </c>
      <c r="O2669" s="2" t="str" cm="1">
        <f t="array" ref="O2669">_xlfn.IFS(Table1[[#This Row],[Duration]]&lt;90,"Short",Table1[[#This Row],[Duration]]&lt;180,"Medium",Table1[[#This Row],[Duration]]&lt;=240,"Long",TRUE,"Seasons")</f>
        <v>Medium</v>
      </c>
      <c r="P2669" s="3" t="s">
        <v>7432</v>
      </c>
    </row>
    <row r="2670" spans="1:16" ht="42">
      <c r="A2670" s="2" t="s">
        <v>11633</v>
      </c>
      <c r="B2670" s="2" t="s">
        <v>0</v>
      </c>
      <c r="C2670" s="3" t="s">
        <v>11634</v>
      </c>
      <c r="D2670" s="3" t="s">
        <v>11635</v>
      </c>
      <c r="E2670" s="3" t="s">
        <v>11636</v>
      </c>
      <c r="F2670" s="3" t="s">
        <v>764</v>
      </c>
      <c r="G2670" s="7" t="s">
        <v>11624</v>
      </c>
      <c r="H2670" s="4">
        <v>2021</v>
      </c>
      <c r="I2670" s="2">
        <v>2017</v>
      </c>
      <c r="J2670" s="2">
        <f ca="1">YEAR(TODAY())-Table1[[#This Row],[Release_year]]</f>
        <v>9</v>
      </c>
      <c r="K2670" s="2" t="s">
        <v>7</v>
      </c>
      <c r="L2670" s="2" t="str">
        <f>_xlfn.XLOOKUP(Table1[[#This Row],[Rating]],Ratings!A$2:A$15,Ratings!B$2:B$15)</f>
        <v>Adult</v>
      </c>
      <c r="M2670" s="2" t="str">
        <f>_xlfn.XLOOKUP(Table1[[#This Row],[Rating Category]],Recommendation!A$2:A$6,Recommendation!B$2:B$6)</f>
        <v>Restricted</v>
      </c>
      <c r="N2670" s="2">
        <v>90</v>
      </c>
      <c r="O2670" s="2" t="str" cm="1">
        <f t="array" ref="O2670">_xlfn.IFS(Table1[[#This Row],[Duration]]&lt;90,"Short",Table1[[#This Row],[Duration]]&lt;180,"Medium",Table1[[#This Row],[Duration]]&lt;=240,"Long",TRUE,"Seasons")</f>
        <v>Medium</v>
      </c>
      <c r="P2670" s="3" t="s">
        <v>56</v>
      </c>
    </row>
    <row r="2671" spans="1:16" ht="28">
      <c r="A2671" s="2" t="s">
        <v>11637</v>
      </c>
      <c r="B2671" s="2" t="s">
        <v>0</v>
      </c>
      <c r="C2671" s="3" t="s">
        <v>11638</v>
      </c>
      <c r="D2671" s="3" t="s">
        <v>11639</v>
      </c>
      <c r="E2671" s="3" t="s">
        <v>11640</v>
      </c>
      <c r="F2671" s="3" t="s">
        <v>1</v>
      </c>
      <c r="G2671" s="7" t="s">
        <v>11624</v>
      </c>
      <c r="H2671" s="4">
        <v>2021</v>
      </c>
      <c r="I2671" s="2">
        <v>2018</v>
      </c>
      <c r="J2671" s="2">
        <f ca="1">YEAR(TODAY())-Table1[[#This Row],[Release_year]]</f>
        <v>8</v>
      </c>
      <c r="K2671" s="2" t="s">
        <v>7</v>
      </c>
      <c r="L2671" s="2" t="str">
        <f>_xlfn.XLOOKUP(Table1[[#This Row],[Rating]],Ratings!A$2:A$15,Ratings!B$2:B$15)</f>
        <v>Adult</v>
      </c>
      <c r="M2671" s="2" t="str">
        <f>_xlfn.XLOOKUP(Table1[[#This Row],[Rating Category]],Recommendation!A$2:A$6,Recommendation!B$2:B$6)</f>
        <v>Restricted</v>
      </c>
      <c r="N2671" s="2">
        <v>65</v>
      </c>
      <c r="O2671" s="2" t="str" cm="1">
        <f t="array" ref="O2671">_xlfn.IFS(Table1[[#This Row],[Duration]]&lt;90,"Short",Table1[[#This Row],[Duration]]&lt;180,"Medium",Table1[[#This Row],[Duration]]&lt;=240,"Long",TRUE,"Seasons")</f>
        <v>Short</v>
      </c>
      <c r="P2671" s="3" t="s">
        <v>683</v>
      </c>
    </row>
    <row r="2672" spans="1:16" ht="56">
      <c r="A2672" s="2" t="s">
        <v>11641</v>
      </c>
      <c r="B2672" s="2" t="s">
        <v>0</v>
      </c>
      <c r="C2672" s="3" t="s">
        <v>11642</v>
      </c>
      <c r="D2672" s="3" t="s">
        <v>4006</v>
      </c>
      <c r="E2672" s="3" t="s">
        <v>11643</v>
      </c>
      <c r="F2672" s="3" t="s">
        <v>404</v>
      </c>
      <c r="G2672" s="7" t="s">
        <v>11624</v>
      </c>
      <c r="H2672" s="4">
        <v>2021</v>
      </c>
      <c r="I2672" s="2">
        <v>2018</v>
      </c>
      <c r="J2672" s="2">
        <f ca="1">YEAR(TODAY())-Table1[[#This Row],[Release_year]]</f>
        <v>8</v>
      </c>
      <c r="K2672" s="2" t="s">
        <v>16</v>
      </c>
      <c r="L2672" s="2" t="str">
        <f>_xlfn.XLOOKUP(Table1[[#This Row],[Rating]],Ratings!A$2:A$15,Ratings!B$2:B$15)</f>
        <v>Family</v>
      </c>
      <c r="M2672" s="2" t="str">
        <f>_xlfn.XLOOKUP(Table1[[#This Row],[Rating Category]],Recommendation!A$2:A$6,Recommendation!B$2:B$6)</f>
        <v>Guidance</v>
      </c>
      <c r="N2672" s="2">
        <v>92</v>
      </c>
      <c r="O2672" s="2" t="str" cm="1">
        <f t="array" ref="O2672">_xlfn.IFS(Table1[[#This Row],[Duration]]&lt;90,"Short",Table1[[#This Row],[Duration]]&lt;180,"Medium",Table1[[#This Row],[Duration]]&lt;=240,"Long",TRUE,"Seasons")</f>
        <v>Medium</v>
      </c>
      <c r="P2672" s="3" t="s">
        <v>63</v>
      </c>
    </row>
    <row r="2673" spans="1:16" ht="14">
      <c r="A2673" s="2" t="s">
        <v>11644</v>
      </c>
      <c r="B2673" s="2" t="s">
        <v>0</v>
      </c>
      <c r="C2673" s="3" t="s">
        <v>11645</v>
      </c>
      <c r="D2673" s="3" t="s">
        <v>11646</v>
      </c>
      <c r="E2673" s="3" t="s">
        <v>11647</v>
      </c>
      <c r="F2673" s="3" t="s">
        <v>248</v>
      </c>
      <c r="G2673" s="7" t="s">
        <v>11624</v>
      </c>
      <c r="H2673" s="4">
        <v>2021</v>
      </c>
      <c r="I2673" s="2">
        <v>2008</v>
      </c>
      <c r="J2673" s="2">
        <f ca="1">YEAR(TODAY())-Table1[[#This Row],[Release_year]]</f>
        <v>18</v>
      </c>
      <c r="K2673" s="2" t="s">
        <v>58</v>
      </c>
      <c r="L2673" s="2" t="str">
        <f>_xlfn.XLOOKUP(Table1[[#This Row],[Rating]],Ratings!A$2:A$15,Ratings!B$2:B$15)</f>
        <v>Kids</v>
      </c>
      <c r="M2673" s="2" t="str">
        <f>_xlfn.XLOOKUP(Table1[[#This Row],[Rating Category]],Recommendation!A$2:A$6,Recommendation!B$2:B$6)</f>
        <v>Safe</v>
      </c>
      <c r="N2673" s="2">
        <v>25</v>
      </c>
      <c r="O2673" s="2" t="str" cm="1">
        <f t="array" ref="O2673">_xlfn.IFS(Table1[[#This Row],[Duration]]&lt;90,"Short",Table1[[#This Row],[Duration]]&lt;180,"Medium",Table1[[#This Row],[Duration]]&lt;=240,"Long",TRUE,"Seasons")</f>
        <v>Short</v>
      </c>
      <c r="P2673" s="3" t="s">
        <v>779</v>
      </c>
    </row>
    <row r="2674" spans="1:16" ht="42">
      <c r="A2674" s="2" t="s">
        <v>11648</v>
      </c>
      <c r="B2674" s="2" t="s">
        <v>0</v>
      </c>
      <c r="C2674" s="3" t="s">
        <v>11649</v>
      </c>
      <c r="D2674" s="3" t="s">
        <v>11650</v>
      </c>
      <c r="E2674" s="3" t="s">
        <v>11651</v>
      </c>
      <c r="F2674" s="3" t="s">
        <v>13</v>
      </c>
      <c r="G2674" s="7" t="s">
        <v>11624</v>
      </c>
      <c r="H2674" s="4">
        <v>2021</v>
      </c>
      <c r="I2674" s="2">
        <v>2016</v>
      </c>
      <c r="J2674" s="2">
        <f ca="1">YEAR(TODAY())-Table1[[#This Row],[Release_year]]</f>
        <v>10</v>
      </c>
      <c r="K2674" s="2" t="s">
        <v>29</v>
      </c>
      <c r="L2674" s="2" t="str">
        <f>_xlfn.XLOOKUP(Table1[[#This Row],[Rating]],Ratings!A$2:A$15,Ratings!B$2:B$15)</f>
        <v>Teen</v>
      </c>
      <c r="M2674" s="2" t="str">
        <f>_xlfn.XLOOKUP(Table1[[#This Row],[Rating Category]],Recommendation!A$2:A$6,Recommendation!B$2:B$6)</f>
        <v>Guidance</v>
      </c>
      <c r="N2674" s="2">
        <v>101</v>
      </c>
      <c r="O2674" s="2" t="str" cm="1">
        <f t="array" ref="O2674">_xlfn.IFS(Table1[[#This Row],[Duration]]&lt;90,"Short",Table1[[#This Row],[Duration]]&lt;180,"Medium",Table1[[#This Row],[Duration]]&lt;=240,"Long",TRUE,"Seasons")</f>
        <v>Medium</v>
      </c>
      <c r="P2674" s="3" t="s">
        <v>43</v>
      </c>
    </row>
    <row r="2675" spans="1:16" ht="42">
      <c r="A2675" s="2" t="s">
        <v>11652</v>
      </c>
      <c r="B2675" s="2" t="s">
        <v>0</v>
      </c>
      <c r="C2675" s="3" t="s">
        <v>11653</v>
      </c>
      <c r="D2675" s="3" t="s">
        <v>11654</v>
      </c>
      <c r="E2675" s="3" t="s">
        <v>11655</v>
      </c>
      <c r="F2675" s="3" t="s">
        <v>1</v>
      </c>
      <c r="G2675" s="7" t="s">
        <v>11624</v>
      </c>
      <c r="H2675" s="4">
        <v>2021</v>
      </c>
      <c r="I2675" s="2">
        <v>2017</v>
      </c>
      <c r="J2675" s="2">
        <f ca="1">YEAR(TODAY())-Table1[[#This Row],[Release_year]]</f>
        <v>9</v>
      </c>
      <c r="K2675" s="2" t="s">
        <v>124</v>
      </c>
      <c r="L2675" s="2" t="str">
        <f>_xlfn.XLOOKUP(Table1[[#This Row],[Rating]],Ratings!A$2:A$15,Ratings!B$2:B$15)</f>
        <v>Adult</v>
      </c>
      <c r="M2675" s="2" t="str">
        <f>_xlfn.XLOOKUP(Table1[[#This Row],[Rating Category]],Recommendation!A$2:A$6,Recommendation!B$2:B$6)</f>
        <v>Restricted</v>
      </c>
      <c r="N2675" s="2">
        <v>90</v>
      </c>
      <c r="O2675" s="2" t="str" cm="1">
        <f t="array" ref="O2675">_xlfn.IFS(Table1[[#This Row],[Duration]]&lt;90,"Short",Table1[[#This Row],[Duration]]&lt;180,"Medium",Table1[[#This Row],[Duration]]&lt;=240,"Long",TRUE,"Seasons")</f>
        <v>Medium</v>
      </c>
      <c r="P2675" s="3" t="s">
        <v>269</v>
      </c>
    </row>
    <row r="2676" spans="1:16" ht="42">
      <c r="A2676" s="2" t="s">
        <v>11656</v>
      </c>
      <c r="B2676" s="2" t="s">
        <v>0</v>
      </c>
      <c r="C2676" s="3" t="s">
        <v>11657</v>
      </c>
      <c r="D2676" s="3" t="s">
        <v>11658</v>
      </c>
      <c r="E2676" s="3" t="s">
        <v>11659</v>
      </c>
      <c r="F2676" s="3" t="s">
        <v>248</v>
      </c>
      <c r="G2676" s="7" t="s">
        <v>11624</v>
      </c>
      <c r="H2676" s="4">
        <v>2021</v>
      </c>
      <c r="I2676" s="2">
        <v>2017</v>
      </c>
      <c r="J2676" s="2">
        <f ca="1">YEAR(TODAY())-Table1[[#This Row],[Release_year]]</f>
        <v>9</v>
      </c>
      <c r="K2676" s="2" t="s">
        <v>7</v>
      </c>
      <c r="L2676" s="2" t="str">
        <f>_xlfn.XLOOKUP(Table1[[#This Row],[Rating]],Ratings!A$2:A$15,Ratings!B$2:B$15)</f>
        <v>Adult</v>
      </c>
      <c r="M2676" s="2" t="str">
        <f>_xlfn.XLOOKUP(Table1[[#This Row],[Rating Category]],Recommendation!A$2:A$6,Recommendation!B$2:B$6)</f>
        <v>Restricted</v>
      </c>
      <c r="N2676" s="2">
        <v>96</v>
      </c>
      <c r="O2676" s="2" t="str" cm="1">
        <f t="array" ref="O2676">_xlfn.IFS(Table1[[#This Row],[Duration]]&lt;90,"Short",Table1[[#This Row],[Duration]]&lt;180,"Medium",Table1[[#This Row],[Duration]]&lt;=240,"Long",TRUE,"Seasons")</f>
        <v>Medium</v>
      </c>
      <c r="P2676" s="3" t="s">
        <v>56</v>
      </c>
    </row>
    <row r="2677" spans="1:16" ht="56">
      <c r="A2677" s="2" t="s">
        <v>11661</v>
      </c>
      <c r="B2677" s="2" t="s">
        <v>0</v>
      </c>
      <c r="C2677" s="3" t="s">
        <v>11662</v>
      </c>
      <c r="D2677" s="3" t="s">
        <v>11663</v>
      </c>
      <c r="E2677" s="3" t="s">
        <v>11664</v>
      </c>
      <c r="F2677" s="3" t="s">
        <v>13</v>
      </c>
      <c r="G2677" s="7" t="s">
        <v>11660</v>
      </c>
      <c r="H2677" s="4">
        <v>2021</v>
      </c>
      <c r="I2677" s="2">
        <v>2017</v>
      </c>
      <c r="J2677" s="2">
        <f ca="1">YEAR(TODAY())-Table1[[#This Row],[Release_year]]</f>
        <v>9</v>
      </c>
      <c r="K2677" s="2" t="s">
        <v>29</v>
      </c>
      <c r="L2677" s="2" t="str">
        <f>_xlfn.XLOOKUP(Table1[[#This Row],[Rating]],Ratings!A$2:A$15,Ratings!B$2:B$15)</f>
        <v>Teen</v>
      </c>
      <c r="M2677" s="2" t="str">
        <f>_xlfn.XLOOKUP(Table1[[#This Row],[Rating Category]],Recommendation!A$2:A$6,Recommendation!B$2:B$6)</f>
        <v>Guidance</v>
      </c>
      <c r="N2677" s="2">
        <v>115</v>
      </c>
      <c r="O2677" s="2" t="str" cm="1">
        <f t="array" ref="O2677">_xlfn.IFS(Table1[[#This Row],[Duration]]&lt;90,"Short",Table1[[#This Row],[Duration]]&lt;180,"Medium",Table1[[#This Row],[Duration]]&lt;=240,"Long",TRUE,"Seasons")</f>
        <v>Medium</v>
      </c>
      <c r="P2677" s="3" t="s">
        <v>63</v>
      </c>
    </row>
    <row r="2678" spans="1:16" ht="42">
      <c r="A2678" s="2" t="s">
        <v>11665</v>
      </c>
      <c r="B2678" s="2" t="s">
        <v>0</v>
      </c>
      <c r="C2678" s="3" t="s">
        <v>11666</v>
      </c>
      <c r="D2678" s="3" t="s">
        <v>11667</v>
      </c>
      <c r="E2678" s="3" t="s">
        <v>11668</v>
      </c>
      <c r="F2678" s="3" t="s">
        <v>215</v>
      </c>
      <c r="G2678" s="7" t="s">
        <v>11660</v>
      </c>
      <c r="H2678" s="4">
        <v>2021</v>
      </c>
      <c r="I2678" s="2">
        <v>2017</v>
      </c>
      <c r="J2678" s="2">
        <f ca="1">YEAR(TODAY())-Table1[[#This Row],[Release_year]]</f>
        <v>9</v>
      </c>
      <c r="K2678" s="2" t="s">
        <v>7</v>
      </c>
      <c r="L2678" s="2" t="str">
        <f>_xlfn.XLOOKUP(Table1[[#This Row],[Rating]],Ratings!A$2:A$15,Ratings!B$2:B$15)</f>
        <v>Adult</v>
      </c>
      <c r="M2678" s="2" t="str">
        <f>_xlfn.XLOOKUP(Table1[[#This Row],[Rating Category]],Recommendation!A$2:A$6,Recommendation!B$2:B$6)</f>
        <v>Restricted</v>
      </c>
      <c r="N2678" s="2">
        <v>92</v>
      </c>
      <c r="O2678" s="2" t="str" cm="1">
        <f t="array" ref="O2678">_xlfn.IFS(Table1[[#This Row],[Duration]]&lt;90,"Short",Table1[[#This Row],[Duration]]&lt;180,"Medium",Table1[[#This Row],[Duration]]&lt;=240,"Long",TRUE,"Seasons")</f>
        <v>Medium</v>
      </c>
      <c r="P2678" s="3" t="s">
        <v>43</v>
      </c>
    </row>
    <row r="2679" spans="1:16" ht="42">
      <c r="A2679" s="2" t="s">
        <v>11670</v>
      </c>
      <c r="B2679" s="2" t="s">
        <v>0</v>
      </c>
      <c r="C2679" s="3" t="s">
        <v>11671</v>
      </c>
      <c r="D2679" s="3" t="s">
        <v>11672</v>
      </c>
      <c r="E2679" s="3" t="s">
        <v>11673</v>
      </c>
      <c r="F2679" s="3" t="s">
        <v>1</v>
      </c>
      <c r="G2679" s="7" t="s">
        <v>11669</v>
      </c>
      <c r="H2679" s="4">
        <v>2021</v>
      </c>
      <c r="I2679" s="2">
        <v>2018</v>
      </c>
      <c r="J2679" s="2">
        <f ca="1">YEAR(TODAY())-Table1[[#This Row],[Release_year]]</f>
        <v>8</v>
      </c>
      <c r="K2679" s="2" t="s">
        <v>29</v>
      </c>
      <c r="L2679" s="2" t="str">
        <f>_xlfn.XLOOKUP(Table1[[#This Row],[Rating]],Ratings!A$2:A$15,Ratings!B$2:B$15)</f>
        <v>Teen</v>
      </c>
      <c r="M2679" s="2" t="str">
        <f>_xlfn.XLOOKUP(Table1[[#This Row],[Rating Category]],Recommendation!A$2:A$6,Recommendation!B$2:B$6)</f>
        <v>Guidance</v>
      </c>
      <c r="N2679" s="2">
        <v>93</v>
      </c>
      <c r="O2679" s="2" t="str" cm="1">
        <f t="array" ref="O2679">_xlfn.IFS(Table1[[#This Row],[Duration]]&lt;90,"Short",Table1[[#This Row],[Duration]]&lt;180,"Medium",Table1[[#This Row],[Duration]]&lt;=240,"Long",TRUE,"Seasons")</f>
        <v>Medium</v>
      </c>
      <c r="P2679" s="3" t="s">
        <v>6278</v>
      </c>
    </row>
    <row r="2680" spans="1:16" ht="56">
      <c r="A2680" s="2" t="s">
        <v>11674</v>
      </c>
      <c r="B2680" s="2" t="s">
        <v>0</v>
      </c>
      <c r="C2680" s="3" t="s">
        <v>11675</v>
      </c>
      <c r="D2680" s="3" t="s">
        <v>11676</v>
      </c>
      <c r="E2680" s="3" t="s">
        <v>11677</v>
      </c>
      <c r="F2680" s="3" t="s">
        <v>248</v>
      </c>
      <c r="G2680" s="7" t="s">
        <v>11669</v>
      </c>
      <c r="H2680" s="4">
        <v>2021</v>
      </c>
      <c r="I2680" s="2">
        <v>2017</v>
      </c>
      <c r="J2680" s="2">
        <f ca="1">YEAR(TODAY())-Table1[[#This Row],[Release_year]]</f>
        <v>9</v>
      </c>
      <c r="K2680" s="2" t="s">
        <v>7</v>
      </c>
      <c r="L2680" s="2" t="str">
        <f>_xlfn.XLOOKUP(Table1[[#This Row],[Rating]],Ratings!A$2:A$15,Ratings!B$2:B$15)</f>
        <v>Adult</v>
      </c>
      <c r="M2680" s="2" t="str">
        <f>_xlfn.XLOOKUP(Table1[[#This Row],[Rating Category]],Recommendation!A$2:A$6,Recommendation!B$2:B$6)</f>
        <v>Restricted</v>
      </c>
      <c r="N2680" s="2">
        <v>95</v>
      </c>
      <c r="O2680" s="2" t="str" cm="1">
        <f t="array" ref="O2680">_xlfn.IFS(Table1[[#This Row],[Duration]]&lt;90,"Short",Table1[[#This Row],[Duration]]&lt;180,"Medium",Table1[[#This Row],[Duration]]&lt;=240,"Long",TRUE,"Seasons")</f>
        <v>Medium</v>
      </c>
      <c r="P2680" s="3" t="s">
        <v>2527</v>
      </c>
    </row>
    <row r="2681" spans="1:16" ht="56">
      <c r="A2681" s="2" t="s">
        <v>11678</v>
      </c>
      <c r="B2681" s="2" t="s">
        <v>0</v>
      </c>
      <c r="C2681" s="3" t="s">
        <v>11679</v>
      </c>
      <c r="D2681" s="3" t="s">
        <v>11680</v>
      </c>
      <c r="E2681" s="3" t="s">
        <v>11681</v>
      </c>
      <c r="F2681" s="3" t="s">
        <v>1</v>
      </c>
      <c r="G2681" s="7" t="s">
        <v>11669</v>
      </c>
      <c r="H2681" s="4">
        <v>2021</v>
      </c>
      <c r="I2681" s="2">
        <v>2018</v>
      </c>
      <c r="J2681" s="2">
        <f ca="1">YEAR(TODAY())-Table1[[#This Row],[Release_year]]</f>
        <v>8</v>
      </c>
      <c r="K2681" s="2" t="s">
        <v>29</v>
      </c>
      <c r="L2681" s="2" t="str">
        <f>_xlfn.XLOOKUP(Table1[[#This Row],[Rating]],Ratings!A$2:A$15,Ratings!B$2:B$15)</f>
        <v>Teen</v>
      </c>
      <c r="M2681" s="2" t="str">
        <f>_xlfn.XLOOKUP(Table1[[#This Row],[Rating Category]],Recommendation!A$2:A$6,Recommendation!B$2:B$6)</f>
        <v>Guidance</v>
      </c>
      <c r="N2681" s="2">
        <v>117</v>
      </c>
      <c r="O2681" s="2" t="str" cm="1">
        <f t="array" ref="O2681">_xlfn.IFS(Table1[[#This Row],[Duration]]&lt;90,"Short",Table1[[#This Row],[Duration]]&lt;180,"Medium",Table1[[#This Row],[Duration]]&lt;=240,"Long",TRUE,"Seasons")</f>
        <v>Medium</v>
      </c>
      <c r="P2681" s="3" t="s">
        <v>72</v>
      </c>
    </row>
    <row r="2682" spans="1:16" ht="14">
      <c r="A2682" s="2" t="s">
        <v>11682</v>
      </c>
      <c r="B2682" s="2" t="s">
        <v>0</v>
      </c>
      <c r="C2682" s="3" t="s">
        <v>11683</v>
      </c>
      <c r="D2682" s="3" t="s">
        <v>11684</v>
      </c>
      <c r="E2682" s="3" t="s">
        <v>11685</v>
      </c>
      <c r="F2682" s="3" t="s">
        <v>963</v>
      </c>
      <c r="G2682" s="7" t="s">
        <v>11686</v>
      </c>
      <c r="H2682" s="4">
        <v>2021</v>
      </c>
      <c r="I2682" s="2">
        <v>2018</v>
      </c>
      <c r="J2682" s="2">
        <f ca="1">YEAR(TODAY())-Table1[[#This Row],[Release_year]]</f>
        <v>8</v>
      </c>
      <c r="K2682" s="2" t="s">
        <v>7</v>
      </c>
      <c r="L2682" s="2" t="str">
        <f>_xlfn.XLOOKUP(Table1[[#This Row],[Rating]],Ratings!A$2:A$15,Ratings!B$2:B$15)</f>
        <v>Adult</v>
      </c>
      <c r="M2682" s="2" t="str">
        <f>_xlfn.XLOOKUP(Table1[[#This Row],[Rating Category]],Recommendation!A$2:A$6,Recommendation!B$2:B$6)</f>
        <v>Restricted</v>
      </c>
      <c r="N2682" s="2">
        <v>66</v>
      </c>
      <c r="O2682" s="2" t="str" cm="1">
        <f t="array" ref="O2682">_xlfn.IFS(Table1[[#This Row],[Duration]]&lt;90,"Short",Table1[[#This Row],[Duration]]&lt;180,"Medium",Table1[[#This Row],[Duration]]&lt;=240,"Long",TRUE,"Seasons")</f>
        <v>Short</v>
      </c>
      <c r="P2682" s="3" t="s">
        <v>683</v>
      </c>
    </row>
    <row r="2683" spans="1:16" ht="28">
      <c r="A2683" s="2" t="s">
        <v>11687</v>
      </c>
      <c r="B2683" s="2" t="s">
        <v>0</v>
      </c>
      <c r="C2683" s="3" t="s">
        <v>11688</v>
      </c>
      <c r="D2683" s="3" t="s">
        <v>11689</v>
      </c>
      <c r="E2683" s="3" t="s">
        <v>11690</v>
      </c>
      <c r="F2683" s="3" t="s">
        <v>1</v>
      </c>
      <c r="G2683" s="7" t="s">
        <v>11691</v>
      </c>
      <c r="H2683" s="4">
        <v>2021</v>
      </c>
      <c r="I2683" s="2">
        <v>2017</v>
      </c>
      <c r="J2683" s="2">
        <f ca="1">YEAR(TODAY())-Table1[[#This Row],[Release_year]]</f>
        <v>9</v>
      </c>
      <c r="K2683" s="2" t="s">
        <v>45</v>
      </c>
      <c r="L2683" s="2" t="str">
        <f>_xlfn.XLOOKUP(Table1[[#This Row],[Rating]],Ratings!A$2:A$15,Ratings!B$2:B$15)</f>
        <v>Family</v>
      </c>
      <c r="M2683" s="2" t="str">
        <f>_xlfn.XLOOKUP(Table1[[#This Row],[Rating Category]],Recommendation!A$2:A$6,Recommendation!B$2:B$6)</f>
        <v>Guidance</v>
      </c>
      <c r="N2683" s="2">
        <v>97</v>
      </c>
      <c r="O2683" s="2" t="str" cm="1">
        <f t="array" ref="O2683">_xlfn.IFS(Table1[[#This Row],[Duration]]&lt;90,"Short",Table1[[#This Row],[Duration]]&lt;180,"Medium",Table1[[#This Row],[Duration]]&lt;=240,"Long",TRUE,"Seasons")</f>
        <v>Medium</v>
      </c>
      <c r="P2683" s="3" t="s">
        <v>3</v>
      </c>
    </row>
    <row r="2684" spans="1:16" ht="28">
      <c r="A2684" s="2" t="s">
        <v>11692</v>
      </c>
      <c r="B2684" s="2" t="s">
        <v>0</v>
      </c>
      <c r="C2684" s="3" t="s">
        <v>11693</v>
      </c>
      <c r="D2684" s="3" t="s">
        <v>11694</v>
      </c>
      <c r="E2684" s="3" t="s">
        <v>11695</v>
      </c>
      <c r="F2684" s="3" t="s">
        <v>750</v>
      </c>
      <c r="G2684" s="7" t="s">
        <v>11691</v>
      </c>
      <c r="H2684" s="4">
        <v>2021</v>
      </c>
      <c r="I2684" s="2">
        <v>2018</v>
      </c>
      <c r="J2684" s="2">
        <f ca="1">YEAR(TODAY())-Table1[[#This Row],[Release_year]]</f>
        <v>8</v>
      </c>
      <c r="K2684" s="2" t="s">
        <v>58</v>
      </c>
      <c r="L2684" s="2" t="str">
        <f>_xlfn.XLOOKUP(Table1[[#This Row],[Rating]],Ratings!A$2:A$15,Ratings!B$2:B$15)</f>
        <v>Kids</v>
      </c>
      <c r="M2684" s="2" t="str">
        <f>_xlfn.XLOOKUP(Table1[[#This Row],[Rating Category]],Recommendation!A$2:A$6,Recommendation!B$2:B$6)</f>
        <v>Safe</v>
      </c>
      <c r="N2684" s="2">
        <v>78</v>
      </c>
      <c r="O2684" s="2" t="str" cm="1">
        <f t="array" ref="O2684">_xlfn.IFS(Table1[[#This Row],[Duration]]&lt;90,"Short",Table1[[#This Row],[Duration]]&lt;180,"Medium",Table1[[#This Row],[Duration]]&lt;=240,"Long",TRUE,"Seasons")</f>
        <v>Short</v>
      </c>
      <c r="P2684" s="3" t="s">
        <v>17</v>
      </c>
    </row>
    <row r="2685" spans="1:16" ht="70">
      <c r="A2685" s="2" t="s">
        <v>11696</v>
      </c>
      <c r="B2685" s="2" t="s">
        <v>0</v>
      </c>
      <c r="C2685" s="3" t="s">
        <v>11697</v>
      </c>
      <c r="D2685" s="3" t="s">
        <v>11698</v>
      </c>
      <c r="E2685" s="3" t="s">
        <v>11699</v>
      </c>
      <c r="F2685" s="3" t="s">
        <v>235</v>
      </c>
      <c r="G2685" s="7" t="s">
        <v>11691</v>
      </c>
      <c r="H2685" s="4">
        <v>2021</v>
      </c>
      <c r="I2685" s="2">
        <v>2018</v>
      </c>
      <c r="J2685" s="2">
        <f ca="1">YEAR(TODAY())-Table1[[#This Row],[Release_year]]</f>
        <v>8</v>
      </c>
      <c r="K2685" s="2" t="s">
        <v>7</v>
      </c>
      <c r="L2685" s="2" t="str">
        <f>_xlfn.XLOOKUP(Table1[[#This Row],[Rating]],Ratings!A$2:A$15,Ratings!B$2:B$15)</f>
        <v>Adult</v>
      </c>
      <c r="M2685" s="2" t="str">
        <f>_xlfn.XLOOKUP(Table1[[#This Row],[Rating Category]],Recommendation!A$2:A$6,Recommendation!B$2:B$6)</f>
        <v>Restricted</v>
      </c>
      <c r="N2685" s="2">
        <v>102</v>
      </c>
      <c r="O2685" s="2" t="str" cm="1">
        <f t="array" ref="O2685">_xlfn.IFS(Table1[[#This Row],[Duration]]&lt;90,"Short",Table1[[#This Row],[Duration]]&lt;180,"Medium",Table1[[#This Row],[Duration]]&lt;=240,"Long",TRUE,"Seasons")</f>
        <v>Medium</v>
      </c>
      <c r="P2685" s="3" t="s">
        <v>523</v>
      </c>
    </row>
    <row r="2686" spans="1:16" ht="14">
      <c r="A2686" s="2" t="s">
        <v>11700</v>
      </c>
      <c r="B2686" s="2" t="s">
        <v>0</v>
      </c>
      <c r="C2686" s="3" t="s">
        <v>11701</v>
      </c>
      <c r="D2686" s="3" t="s">
        <v>11702</v>
      </c>
      <c r="E2686" s="3" t="s">
        <v>9684</v>
      </c>
      <c r="F2686" s="3" t="s">
        <v>1</v>
      </c>
      <c r="G2686" s="7" t="s">
        <v>11703</v>
      </c>
      <c r="H2686" s="4">
        <v>2021</v>
      </c>
      <c r="I2686" s="2">
        <v>2018</v>
      </c>
      <c r="J2686" s="2">
        <f ca="1">YEAR(TODAY())-Table1[[#This Row],[Release_year]]</f>
        <v>8</v>
      </c>
      <c r="K2686" s="2" t="s">
        <v>45</v>
      </c>
      <c r="L2686" s="2" t="str">
        <f>_xlfn.XLOOKUP(Table1[[#This Row],[Rating]],Ratings!A$2:A$15,Ratings!B$2:B$15)</f>
        <v>Family</v>
      </c>
      <c r="M2686" s="2" t="str">
        <f>_xlfn.XLOOKUP(Table1[[#This Row],[Rating Category]],Recommendation!A$2:A$6,Recommendation!B$2:B$6)</f>
        <v>Guidance</v>
      </c>
      <c r="N2686" s="2">
        <v>62</v>
      </c>
      <c r="O2686" s="2" t="str" cm="1">
        <f t="array" ref="O2686">_xlfn.IFS(Table1[[#This Row],[Duration]]&lt;90,"Short",Table1[[#This Row],[Duration]]&lt;180,"Medium",Table1[[#This Row],[Duration]]&lt;=240,"Long",TRUE,"Seasons")</f>
        <v>Short</v>
      </c>
      <c r="P2686" s="3" t="s">
        <v>683</v>
      </c>
    </row>
    <row r="2687" spans="1:16" ht="56">
      <c r="A2687" s="2" t="s">
        <v>11704</v>
      </c>
      <c r="B2687" s="2" t="s">
        <v>0</v>
      </c>
      <c r="C2687" s="3" t="s">
        <v>11705</v>
      </c>
      <c r="D2687" s="3" t="s">
        <v>11706</v>
      </c>
      <c r="E2687" s="3" t="s">
        <v>11707</v>
      </c>
      <c r="F2687" s="3" t="s">
        <v>1</v>
      </c>
      <c r="G2687" s="7" t="s">
        <v>11708</v>
      </c>
      <c r="H2687" s="4">
        <v>2021</v>
      </c>
      <c r="I2687" s="2">
        <v>2018</v>
      </c>
      <c r="J2687" s="2">
        <f ca="1">YEAR(TODAY())-Table1[[#This Row],[Release_year]]</f>
        <v>8</v>
      </c>
      <c r="K2687" s="2" t="s">
        <v>7</v>
      </c>
      <c r="L2687" s="2" t="str">
        <f>_xlfn.XLOOKUP(Table1[[#This Row],[Rating]],Ratings!A$2:A$15,Ratings!B$2:B$15)</f>
        <v>Adult</v>
      </c>
      <c r="M2687" s="2" t="str">
        <f>_xlfn.XLOOKUP(Table1[[#This Row],[Rating Category]],Recommendation!A$2:A$6,Recommendation!B$2:B$6)</f>
        <v>Restricted</v>
      </c>
      <c r="N2687" s="2">
        <v>97</v>
      </c>
      <c r="O2687" s="2" t="str" cm="1">
        <f t="array" ref="O2687">_xlfn.IFS(Table1[[#This Row],[Duration]]&lt;90,"Short",Table1[[#This Row],[Duration]]&lt;180,"Medium",Table1[[#This Row],[Duration]]&lt;=240,"Long",TRUE,"Seasons")</f>
        <v>Medium</v>
      </c>
      <c r="P2687" s="3" t="s">
        <v>269</v>
      </c>
    </row>
    <row r="2688" spans="1:16" ht="14">
      <c r="A2688" s="2" t="s">
        <v>11709</v>
      </c>
      <c r="B2688" s="2" t="s">
        <v>0</v>
      </c>
      <c r="C2688" s="3" t="s">
        <v>11710</v>
      </c>
      <c r="D2688" s="3" t="s">
        <v>1592</v>
      </c>
      <c r="E2688" s="3" t="s">
        <v>11711</v>
      </c>
      <c r="F2688" s="3" t="s">
        <v>744</v>
      </c>
      <c r="G2688" s="7" t="s">
        <v>11708</v>
      </c>
      <c r="H2688" s="4">
        <v>2021</v>
      </c>
      <c r="I2688" s="2">
        <v>2018</v>
      </c>
      <c r="J2688" s="2">
        <f ca="1">YEAR(TODAY())-Table1[[#This Row],[Release_year]]</f>
        <v>8</v>
      </c>
      <c r="K2688" s="2" t="s">
        <v>7</v>
      </c>
      <c r="L2688" s="2" t="str">
        <f>_xlfn.XLOOKUP(Table1[[#This Row],[Rating]],Ratings!A$2:A$15,Ratings!B$2:B$15)</f>
        <v>Adult</v>
      </c>
      <c r="M2688" s="2" t="str">
        <f>_xlfn.XLOOKUP(Table1[[#This Row],[Rating Category]],Recommendation!A$2:A$6,Recommendation!B$2:B$6)</f>
        <v>Restricted</v>
      </c>
      <c r="N2688" s="2">
        <v>105</v>
      </c>
      <c r="O2688" s="2" t="str" cm="1">
        <f t="array" ref="O2688">_xlfn.IFS(Table1[[#This Row],[Duration]]&lt;90,"Short",Table1[[#This Row],[Duration]]&lt;180,"Medium",Table1[[#This Row],[Duration]]&lt;=240,"Long",TRUE,"Seasons")</f>
        <v>Medium</v>
      </c>
      <c r="P2688" s="3" t="s">
        <v>36</v>
      </c>
    </row>
    <row r="2689" spans="1:16" ht="56">
      <c r="A2689" s="2" t="s">
        <v>11712</v>
      </c>
      <c r="B2689" s="2" t="s">
        <v>0</v>
      </c>
      <c r="C2689" s="3" t="s">
        <v>11713</v>
      </c>
      <c r="D2689" s="3" t="s">
        <v>11714</v>
      </c>
      <c r="E2689" s="3" t="s">
        <v>11715</v>
      </c>
      <c r="F2689" s="3" t="s">
        <v>750</v>
      </c>
      <c r="G2689" s="7" t="s">
        <v>11716</v>
      </c>
      <c r="H2689" s="4">
        <v>2021</v>
      </c>
      <c r="I2689" s="2">
        <v>2017</v>
      </c>
      <c r="J2689" s="2">
        <f ca="1">YEAR(TODAY())-Table1[[#This Row],[Release_year]]</f>
        <v>9</v>
      </c>
      <c r="K2689" s="2" t="s">
        <v>7</v>
      </c>
      <c r="L2689" s="2" t="str">
        <f>_xlfn.XLOOKUP(Table1[[#This Row],[Rating]],Ratings!A$2:A$15,Ratings!B$2:B$15)</f>
        <v>Adult</v>
      </c>
      <c r="M2689" s="2" t="str">
        <f>_xlfn.XLOOKUP(Table1[[#This Row],[Rating Category]],Recommendation!A$2:A$6,Recommendation!B$2:B$6)</f>
        <v>Restricted</v>
      </c>
      <c r="N2689" s="2">
        <v>90</v>
      </c>
      <c r="O2689" s="2" t="str" cm="1">
        <f t="array" ref="O2689">_xlfn.IFS(Table1[[#This Row],[Duration]]&lt;90,"Short",Table1[[#This Row],[Duration]]&lt;180,"Medium",Table1[[#This Row],[Duration]]&lt;=240,"Long",TRUE,"Seasons")</f>
        <v>Medium</v>
      </c>
      <c r="P2689" s="3" t="s">
        <v>192</v>
      </c>
    </row>
    <row r="2690" spans="1:16" ht="42">
      <c r="A2690" s="2" t="s">
        <v>11717</v>
      </c>
      <c r="B2690" s="2" t="s">
        <v>0</v>
      </c>
      <c r="C2690" s="3" t="s">
        <v>11718</v>
      </c>
      <c r="D2690" s="3" t="s">
        <v>2725</v>
      </c>
      <c r="E2690" s="3" t="s">
        <v>11719</v>
      </c>
      <c r="F2690" s="3" t="s">
        <v>11720</v>
      </c>
      <c r="G2690" s="7" t="s">
        <v>11721</v>
      </c>
      <c r="H2690" s="4">
        <v>2021</v>
      </c>
      <c r="I2690" s="2">
        <v>2017</v>
      </c>
      <c r="J2690" s="2">
        <f ca="1">YEAR(TODAY())-Table1[[#This Row],[Release_year]]</f>
        <v>9</v>
      </c>
      <c r="K2690" s="2" t="s">
        <v>124</v>
      </c>
      <c r="L2690" s="2" t="str">
        <f>_xlfn.XLOOKUP(Table1[[#This Row],[Rating]],Ratings!A$2:A$15,Ratings!B$2:B$15)</f>
        <v>Adult</v>
      </c>
      <c r="M2690" s="2" t="str">
        <f>_xlfn.XLOOKUP(Table1[[#This Row],[Rating Category]],Recommendation!A$2:A$6,Recommendation!B$2:B$6)</f>
        <v>Restricted</v>
      </c>
      <c r="N2690" s="2">
        <v>107</v>
      </c>
      <c r="O2690" s="2" t="str" cm="1">
        <f t="array" ref="O2690">_xlfn.IFS(Table1[[#This Row],[Duration]]&lt;90,"Short",Table1[[#This Row],[Duration]]&lt;180,"Medium",Table1[[#This Row],[Duration]]&lt;=240,"Long",TRUE,"Seasons")</f>
        <v>Medium</v>
      </c>
      <c r="P2690" s="3" t="s">
        <v>307</v>
      </c>
    </row>
    <row r="2691" spans="1:16" ht="42">
      <c r="A2691" s="2" t="s">
        <v>11722</v>
      </c>
      <c r="B2691" s="2" t="s">
        <v>0</v>
      </c>
      <c r="C2691" s="3" t="s">
        <v>11723</v>
      </c>
      <c r="D2691" s="3" t="s">
        <v>11724</v>
      </c>
      <c r="E2691" s="3" t="s">
        <v>11725</v>
      </c>
      <c r="F2691" s="3" t="s">
        <v>1</v>
      </c>
      <c r="G2691" s="7" t="s">
        <v>11726</v>
      </c>
      <c r="H2691" s="4">
        <v>2021</v>
      </c>
      <c r="I2691" s="2">
        <v>2018</v>
      </c>
      <c r="J2691" s="2">
        <f ca="1">YEAR(TODAY())-Table1[[#This Row],[Release_year]]</f>
        <v>8</v>
      </c>
      <c r="K2691" s="2" t="s">
        <v>29</v>
      </c>
      <c r="L2691" s="2" t="str">
        <f>_xlfn.XLOOKUP(Table1[[#This Row],[Rating]],Ratings!A$2:A$15,Ratings!B$2:B$15)</f>
        <v>Teen</v>
      </c>
      <c r="M2691" s="2" t="str">
        <f>_xlfn.XLOOKUP(Table1[[#This Row],[Rating Category]],Recommendation!A$2:A$6,Recommendation!B$2:B$6)</f>
        <v>Guidance</v>
      </c>
      <c r="N2691" s="2">
        <v>105</v>
      </c>
      <c r="O2691" s="2" t="str" cm="1">
        <f t="array" ref="O2691">_xlfn.IFS(Table1[[#This Row],[Duration]]&lt;90,"Short",Table1[[#This Row],[Duration]]&lt;180,"Medium",Table1[[#This Row],[Duration]]&lt;=240,"Long",TRUE,"Seasons")</f>
        <v>Medium</v>
      </c>
      <c r="P2691" s="3" t="s">
        <v>11727</v>
      </c>
    </row>
    <row r="2692" spans="1:16" ht="56">
      <c r="A2692" s="2" t="s">
        <v>11728</v>
      </c>
      <c r="B2692" s="2" t="s">
        <v>0</v>
      </c>
      <c r="C2692" s="3" t="s">
        <v>11729</v>
      </c>
      <c r="D2692" s="3" t="s">
        <v>11730</v>
      </c>
      <c r="E2692" s="3" t="s">
        <v>11731</v>
      </c>
      <c r="F2692" s="3" t="s">
        <v>215</v>
      </c>
      <c r="G2692" s="7" t="s">
        <v>11726</v>
      </c>
      <c r="H2692" s="4">
        <v>2021</v>
      </c>
      <c r="I2692" s="2">
        <v>2018</v>
      </c>
      <c r="J2692" s="2">
        <f ca="1">YEAR(TODAY())-Table1[[#This Row],[Release_year]]</f>
        <v>8</v>
      </c>
      <c r="K2692" s="2" t="s">
        <v>7</v>
      </c>
      <c r="L2692" s="2" t="str">
        <f>_xlfn.XLOOKUP(Table1[[#This Row],[Rating]],Ratings!A$2:A$15,Ratings!B$2:B$15)</f>
        <v>Adult</v>
      </c>
      <c r="M2692" s="2" t="str">
        <f>_xlfn.XLOOKUP(Table1[[#This Row],[Rating Category]],Recommendation!A$2:A$6,Recommendation!B$2:B$6)</f>
        <v>Restricted</v>
      </c>
      <c r="N2692" s="2">
        <v>99</v>
      </c>
      <c r="O2692" s="2" t="str" cm="1">
        <f t="array" ref="O2692">_xlfn.IFS(Table1[[#This Row],[Duration]]&lt;90,"Short",Table1[[#This Row],[Duration]]&lt;180,"Medium",Table1[[#This Row],[Duration]]&lt;=240,"Long",TRUE,"Seasons")</f>
        <v>Medium</v>
      </c>
      <c r="P2692" s="3" t="s">
        <v>63</v>
      </c>
    </row>
    <row r="2693" spans="1:16" ht="70">
      <c r="A2693" s="2" t="s">
        <v>11732</v>
      </c>
      <c r="B2693" s="2" t="s">
        <v>0</v>
      </c>
      <c r="C2693" s="3" t="s">
        <v>11733</v>
      </c>
      <c r="D2693" s="3" t="s">
        <v>11734</v>
      </c>
      <c r="E2693" s="3" t="s">
        <v>11735</v>
      </c>
      <c r="F2693" s="3" t="s">
        <v>682</v>
      </c>
      <c r="G2693" s="7" t="s">
        <v>11736</v>
      </c>
      <c r="H2693" s="4">
        <v>2021</v>
      </c>
      <c r="I2693" s="2">
        <v>2017</v>
      </c>
      <c r="J2693" s="2">
        <f ca="1">YEAR(TODAY())-Table1[[#This Row],[Release_year]]</f>
        <v>9</v>
      </c>
      <c r="K2693" s="2" t="s">
        <v>7</v>
      </c>
      <c r="L2693" s="2" t="str">
        <f>_xlfn.XLOOKUP(Table1[[#This Row],[Rating]],Ratings!A$2:A$15,Ratings!B$2:B$15)</f>
        <v>Adult</v>
      </c>
      <c r="M2693" s="2" t="str">
        <f>_xlfn.XLOOKUP(Table1[[#This Row],[Rating Category]],Recommendation!A$2:A$6,Recommendation!B$2:B$6)</f>
        <v>Restricted</v>
      </c>
      <c r="N2693" s="2">
        <v>108</v>
      </c>
      <c r="O2693" s="2" t="str" cm="1">
        <f t="array" ref="O2693">_xlfn.IFS(Table1[[#This Row],[Duration]]&lt;90,"Short",Table1[[#This Row],[Duration]]&lt;180,"Medium",Table1[[#This Row],[Duration]]&lt;=240,"Long",TRUE,"Seasons")</f>
        <v>Medium</v>
      </c>
      <c r="P2693" s="3" t="s">
        <v>23</v>
      </c>
    </row>
    <row r="2694" spans="1:16" ht="14">
      <c r="A2694" s="2" t="s">
        <v>11737</v>
      </c>
      <c r="B2694" s="2" t="s">
        <v>0</v>
      </c>
      <c r="C2694" s="3" t="s">
        <v>11738</v>
      </c>
      <c r="D2694" s="3" t="s">
        <v>11739</v>
      </c>
      <c r="E2694" s="3" t="s">
        <v>11740</v>
      </c>
      <c r="F2694" s="3" t="s">
        <v>28</v>
      </c>
      <c r="G2694" s="7" t="s">
        <v>11741</v>
      </c>
      <c r="H2694" s="4">
        <v>2021</v>
      </c>
      <c r="I2694" s="2">
        <v>2018</v>
      </c>
      <c r="J2694" s="2">
        <f ca="1">YEAR(TODAY())-Table1[[#This Row],[Release_year]]</f>
        <v>8</v>
      </c>
      <c r="K2694" s="2" t="s">
        <v>7</v>
      </c>
      <c r="L2694" s="2" t="str">
        <f>_xlfn.XLOOKUP(Table1[[#This Row],[Rating]],Ratings!A$2:A$15,Ratings!B$2:B$15)</f>
        <v>Adult</v>
      </c>
      <c r="M2694" s="2" t="str">
        <f>_xlfn.XLOOKUP(Table1[[#This Row],[Rating Category]],Recommendation!A$2:A$6,Recommendation!B$2:B$6)</f>
        <v>Restricted</v>
      </c>
      <c r="N2694" s="2">
        <v>66</v>
      </c>
      <c r="O2694" s="2" t="str" cm="1">
        <f t="array" ref="O2694">_xlfn.IFS(Table1[[#This Row],[Duration]]&lt;90,"Short",Table1[[#This Row],[Duration]]&lt;180,"Medium",Table1[[#This Row],[Duration]]&lt;=240,"Long",TRUE,"Seasons")</f>
        <v>Short</v>
      </c>
      <c r="P2694" s="3" t="s">
        <v>683</v>
      </c>
    </row>
    <row r="2695" spans="1:16" ht="42">
      <c r="A2695" s="2" t="s">
        <v>11743</v>
      </c>
      <c r="B2695" s="2" t="s">
        <v>0</v>
      </c>
      <c r="C2695" s="3" t="s">
        <v>11744</v>
      </c>
      <c r="D2695" s="3" t="s">
        <v>11745</v>
      </c>
      <c r="E2695" s="3" t="s">
        <v>11746</v>
      </c>
      <c r="F2695" s="3" t="s">
        <v>1</v>
      </c>
      <c r="G2695" s="7" t="s">
        <v>11747</v>
      </c>
      <c r="H2695" s="4">
        <v>2021</v>
      </c>
      <c r="I2695" s="2">
        <v>2018</v>
      </c>
      <c r="J2695" s="2">
        <f ca="1">YEAR(TODAY())-Table1[[#This Row],[Release_year]]</f>
        <v>8</v>
      </c>
      <c r="K2695" s="2" t="s">
        <v>7</v>
      </c>
      <c r="L2695" s="2" t="str">
        <f>_xlfn.XLOOKUP(Table1[[#This Row],[Rating]],Ratings!A$2:A$15,Ratings!B$2:B$15)</f>
        <v>Adult</v>
      </c>
      <c r="M2695" s="2" t="str">
        <f>_xlfn.XLOOKUP(Table1[[#This Row],[Rating Category]],Recommendation!A$2:A$6,Recommendation!B$2:B$6)</f>
        <v>Restricted</v>
      </c>
      <c r="N2695" s="2">
        <v>75</v>
      </c>
      <c r="O2695" s="2" t="str" cm="1">
        <f t="array" ref="O2695">_xlfn.IFS(Table1[[#This Row],[Duration]]&lt;90,"Short",Table1[[#This Row],[Duration]]&lt;180,"Medium",Table1[[#This Row],[Duration]]&lt;=240,"Long",TRUE,"Seasons")</f>
        <v>Short</v>
      </c>
      <c r="P2695" s="3" t="s">
        <v>517</v>
      </c>
    </row>
    <row r="2696" spans="1:16" ht="56">
      <c r="A2696" s="2" t="s">
        <v>11748</v>
      </c>
      <c r="B2696" s="2" t="s">
        <v>0</v>
      </c>
      <c r="C2696" s="3" t="s">
        <v>11749</v>
      </c>
      <c r="D2696" s="3" t="s">
        <v>11750</v>
      </c>
      <c r="E2696" s="3" t="s">
        <v>11751</v>
      </c>
      <c r="F2696" s="3" t="s">
        <v>1</v>
      </c>
      <c r="G2696" s="7" t="s">
        <v>11747</v>
      </c>
      <c r="H2696" s="4">
        <v>2021</v>
      </c>
      <c r="I2696" s="2">
        <v>2018</v>
      </c>
      <c r="J2696" s="2">
        <f ca="1">YEAR(TODAY())-Table1[[#This Row],[Release_year]]</f>
        <v>8</v>
      </c>
      <c r="K2696" s="2" t="s">
        <v>7</v>
      </c>
      <c r="L2696" s="2" t="str">
        <f>_xlfn.XLOOKUP(Table1[[#This Row],[Rating]],Ratings!A$2:A$15,Ratings!B$2:B$15)</f>
        <v>Adult</v>
      </c>
      <c r="M2696" s="2" t="str">
        <f>_xlfn.XLOOKUP(Table1[[#This Row],[Rating Category]],Recommendation!A$2:A$6,Recommendation!B$2:B$6)</f>
        <v>Restricted</v>
      </c>
      <c r="N2696" s="2">
        <v>96</v>
      </c>
      <c r="O2696" s="2" t="str" cm="1">
        <f t="array" ref="O2696">_xlfn.IFS(Table1[[#This Row],[Duration]]&lt;90,"Short",Table1[[#This Row],[Duration]]&lt;180,"Medium",Table1[[#This Row],[Duration]]&lt;=240,"Long",TRUE,"Seasons")</f>
        <v>Medium</v>
      </c>
      <c r="P2696" s="3" t="s">
        <v>3657</v>
      </c>
    </row>
    <row r="2697" spans="1:16" ht="56">
      <c r="A2697" s="2" t="s">
        <v>11752</v>
      </c>
      <c r="B2697" s="2" t="s">
        <v>0</v>
      </c>
      <c r="C2697" s="3" t="s">
        <v>11753</v>
      </c>
      <c r="D2697" s="3" t="s">
        <v>11754</v>
      </c>
      <c r="E2697" s="3" t="s">
        <v>11755</v>
      </c>
      <c r="F2697" s="3" t="s">
        <v>11756</v>
      </c>
      <c r="G2697" s="7" t="s">
        <v>11747</v>
      </c>
      <c r="H2697" s="4">
        <v>2021</v>
      </c>
      <c r="I2697" s="2">
        <v>2017</v>
      </c>
      <c r="J2697" s="2">
        <f ca="1">YEAR(TODAY())-Table1[[#This Row],[Release_year]]</f>
        <v>9</v>
      </c>
      <c r="K2697" s="2" t="s">
        <v>29</v>
      </c>
      <c r="L2697" s="2" t="str">
        <f>_xlfn.XLOOKUP(Table1[[#This Row],[Rating]],Ratings!A$2:A$15,Ratings!B$2:B$15)</f>
        <v>Teen</v>
      </c>
      <c r="M2697" s="2" t="str">
        <f>_xlfn.XLOOKUP(Table1[[#This Row],[Rating Category]],Recommendation!A$2:A$6,Recommendation!B$2:B$6)</f>
        <v>Guidance</v>
      </c>
      <c r="N2697" s="2">
        <v>95</v>
      </c>
      <c r="O2697" s="2" t="str" cm="1">
        <f t="array" ref="O2697">_xlfn.IFS(Table1[[#This Row],[Duration]]&lt;90,"Short",Table1[[#This Row],[Duration]]&lt;180,"Medium",Table1[[#This Row],[Duration]]&lt;=240,"Long",TRUE,"Seasons")</f>
        <v>Medium</v>
      </c>
      <c r="P2697" s="3" t="s">
        <v>2121</v>
      </c>
    </row>
    <row r="2698" spans="1:16" ht="28">
      <c r="A2698" s="2" t="s">
        <v>11757</v>
      </c>
      <c r="B2698" s="2" t="s">
        <v>0</v>
      </c>
      <c r="C2698" s="3" t="s">
        <v>11758</v>
      </c>
      <c r="D2698" s="3" t="s">
        <v>11759</v>
      </c>
      <c r="E2698" s="3" t="s">
        <v>11760</v>
      </c>
      <c r="F2698" s="3" t="s">
        <v>1</v>
      </c>
      <c r="G2698" s="7" t="s">
        <v>11747</v>
      </c>
      <c r="H2698" s="4">
        <v>2021</v>
      </c>
      <c r="I2698" s="2">
        <v>2018</v>
      </c>
      <c r="J2698" s="2">
        <f ca="1">YEAR(TODAY())-Table1[[#This Row],[Release_year]]</f>
        <v>8</v>
      </c>
      <c r="K2698" s="2" t="s">
        <v>29</v>
      </c>
      <c r="L2698" s="2" t="str">
        <f>_xlfn.XLOOKUP(Table1[[#This Row],[Rating]],Ratings!A$2:A$15,Ratings!B$2:B$15)</f>
        <v>Teen</v>
      </c>
      <c r="M2698" s="2" t="str">
        <f>_xlfn.XLOOKUP(Table1[[#This Row],[Rating Category]],Recommendation!A$2:A$6,Recommendation!B$2:B$6)</f>
        <v>Guidance</v>
      </c>
      <c r="N2698" s="2">
        <v>32</v>
      </c>
      <c r="O2698" s="2" t="str" cm="1">
        <f t="array" ref="O2698">_xlfn.IFS(Table1[[#This Row],[Duration]]&lt;90,"Short",Table1[[#This Row],[Duration]]&lt;180,"Medium",Table1[[#This Row],[Duration]]&lt;=240,"Long",TRUE,"Seasons")</f>
        <v>Short</v>
      </c>
      <c r="P2698" s="3" t="s">
        <v>11761</v>
      </c>
    </row>
    <row r="2699" spans="1:16" ht="84">
      <c r="A2699" s="2" t="s">
        <v>11762</v>
      </c>
      <c r="B2699" s="2" t="s">
        <v>0</v>
      </c>
      <c r="C2699" s="3" t="s">
        <v>11763</v>
      </c>
      <c r="D2699" s="3" t="s">
        <v>6486</v>
      </c>
      <c r="E2699" s="3" t="s">
        <v>11764</v>
      </c>
      <c r="F2699" s="3" t="s">
        <v>1</v>
      </c>
      <c r="G2699" s="7" t="s">
        <v>11747</v>
      </c>
      <c r="H2699" s="4">
        <v>2021</v>
      </c>
      <c r="I2699" s="2">
        <v>2018</v>
      </c>
      <c r="J2699" s="2">
        <f ca="1">YEAR(TODAY())-Table1[[#This Row],[Release_year]]</f>
        <v>8</v>
      </c>
      <c r="K2699" s="2" t="s">
        <v>7</v>
      </c>
      <c r="L2699" s="2" t="str">
        <f>_xlfn.XLOOKUP(Table1[[#This Row],[Rating]],Ratings!A$2:A$15,Ratings!B$2:B$15)</f>
        <v>Adult</v>
      </c>
      <c r="M2699" s="2" t="str">
        <f>_xlfn.XLOOKUP(Table1[[#This Row],[Rating Category]],Recommendation!A$2:A$6,Recommendation!B$2:B$6)</f>
        <v>Restricted</v>
      </c>
      <c r="N2699" s="2">
        <v>70</v>
      </c>
      <c r="O2699" s="2" t="str" cm="1">
        <f t="array" ref="O2699">_xlfn.IFS(Table1[[#This Row],[Duration]]&lt;90,"Short",Table1[[#This Row],[Duration]]&lt;180,"Medium",Table1[[#This Row],[Duration]]&lt;=240,"Long",TRUE,"Seasons")</f>
        <v>Short</v>
      </c>
      <c r="P2699" s="3" t="s">
        <v>683</v>
      </c>
    </row>
    <row r="2700" spans="1:16" ht="56">
      <c r="A2700" s="2" t="s">
        <v>11765</v>
      </c>
      <c r="B2700" s="2" t="s">
        <v>0</v>
      </c>
      <c r="C2700" s="3" t="s">
        <v>11766</v>
      </c>
      <c r="D2700" s="3" t="s">
        <v>11767</v>
      </c>
      <c r="E2700" s="3" t="s">
        <v>11768</v>
      </c>
      <c r="F2700" s="3" t="s">
        <v>2038</v>
      </c>
      <c r="G2700" s="7" t="s">
        <v>11747</v>
      </c>
      <c r="H2700" s="4">
        <v>2021</v>
      </c>
      <c r="I2700" s="2">
        <v>2017</v>
      </c>
      <c r="J2700" s="2">
        <f ca="1">YEAR(TODAY())-Table1[[#This Row],[Release_year]]</f>
        <v>9</v>
      </c>
      <c r="K2700" s="2" t="s">
        <v>7</v>
      </c>
      <c r="L2700" s="2" t="str">
        <f>_xlfn.XLOOKUP(Table1[[#This Row],[Rating]],Ratings!A$2:A$15,Ratings!B$2:B$15)</f>
        <v>Adult</v>
      </c>
      <c r="M2700" s="2" t="str">
        <f>_xlfn.XLOOKUP(Table1[[#This Row],[Rating Category]],Recommendation!A$2:A$6,Recommendation!B$2:B$6)</f>
        <v>Restricted</v>
      </c>
      <c r="N2700" s="2">
        <v>94</v>
      </c>
      <c r="O2700" s="2" t="str" cm="1">
        <f t="array" ref="O2700">_xlfn.IFS(Table1[[#This Row],[Duration]]&lt;90,"Short",Table1[[#This Row],[Duration]]&lt;180,"Medium",Table1[[#This Row],[Duration]]&lt;=240,"Long",TRUE,"Seasons")</f>
        <v>Medium</v>
      </c>
      <c r="P2700" s="3" t="s">
        <v>269</v>
      </c>
    </row>
    <row r="2701" spans="1:16" ht="14">
      <c r="A2701" s="2" t="s">
        <v>11769</v>
      </c>
      <c r="B2701" s="2" t="s">
        <v>0</v>
      </c>
      <c r="C2701" s="3" t="s">
        <v>11770</v>
      </c>
      <c r="D2701" s="3" t="s">
        <v>11280</v>
      </c>
      <c r="E2701" s="3" t="s">
        <v>11771</v>
      </c>
      <c r="F2701" s="3" t="s">
        <v>670</v>
      </c>
      <c r="G2701" s="7" t="s">
        <v>11747</v>
      </c>
      <c r="H2701" s="4">
        <v>2021</v>
      </c>
      <c r="I2701" s="2">
        <v>2018</v>
      </c>
      <c r="J2701" s="2">
        <f ca="1">YEAR(TODAY())-Table1[[#This Row],[Release_year]]</f>
        <v>8</v>
      </c>
      <c r="K2701" s="2" t="s">
        <v>7</v>
      </c>
      <c r="L2701" s="2" t="str">
        <f>_xlfn.XLOOKUP(Table1[[#This Row],[Rating]],Ratings!A$2:A$15,Ratings!B$2:B$15)</f>
        <v>Adult</v>
      </c>
      <c r="M2701" s="2" t="str">
        <f>_xlfn.XLOOKUP(Table1[[#This Row],[Rating Category]],Recommendation!A$2:A$6,Recommendation!B$2:B$6)</f>
        <v>Restricted</v>
      </c>
      <c r="N2701" s="2">
        <v>78</v>
      </c>
      <c r="O2701" s="2" t="str" cm="1">
        <f t="array" ref="O2701">_xlfn.IFS(Table1[[#This Row],[Duration]]&lt;90,"Short",Table1[[#This Row],[Duration]]&lt;180,"Medium",Table1[[#This Row],[Duration]]&lt;=240,"Long",TRUE,"Seasons")</f>
        <v>Short</v>
      </c>
      <c r="P2701" s="3" t="s">
        <v>683</v>
      </c>
    </row>
    <row r="2702" spans="1:16" ht="42">
      <c r="A2702" s="2" t="s">
        <v>11772</v>
      </c>
      <c r="B2702" s="2" t="s">
        <v>0</v>
      </c>
      <c r="C2702" s="3" t="s">
        <v>11773</v>
      </c>
      <c r="D2702" s="3" t="s">
        <v>11774</v>
      </c>
      <c r="E2702" s="3" t="s">
        <v>11775</v>
      </c>
      <c r="F2702" s="3" t="s">
        <v>11776</v>
      </c>
      <c r="G2702" s="7" t="s">
        <v>11777</v>
      </c>
      <c r="H2702" s="4">
        <v>2021</v>
      </c>
      <c r="I2702" s="2">
        <v>2018</v>
      </c>
      <c r="J2702" s="2">
        <f ca="1">YEAR(TODAY())-Table1[[#This Row],[Release_year]]</f>
        <v>8</v>
      </c>
      <c r="K2702" s="2" t="s">
        <v>124</v>
      </c>
      <c r="L2702" s="2" t="str">
        <f>_xlfn.XLOOKUP(Table1[[#This Row],[Rating]],Ratings!A$2:A$15,Ratings!B$2:B$15)</f>
        <v>Adult</v>
      </c>
      <c r="M2702" s="2" t="str">
        <f>_xlfn.XLOOKUP(Table1[[#This Row],[Rating Category]],Recommendation!A$2:A$6,Recommendation!B$2:B$6)</f>
        <v>Restricted</v>
      </c>
      <c r="N2702" s="2">
        <v>91</v>
      </c>
      <c r="O2702" s="2" t="str" cm="1">
        <f t="array" ref="O2702">_xlfn.IFS(Table1[[#This Row],[Duration]]&lt;90,"Short",Table1[[#This Row],[Duration]]&lt;180,"Medium",Table1[[#This Row],[Duration]]&lt;=240,"Long",TRUE,"Seasons")</f>
        <v>Medium</v>
      </c>
      <c r="P2702" s="3" t="s">
        <v>2817</v>
      </c>
    </row>
    <row r="2703" spans="1:16" ht="14">
      <c r="A2703" s="2" t="s">
        <v>11778</v>
      </c>
      <c r="B2703" s="2" t="s">
        <v>0</v>
      </c>
      <c r="C2703" s="3" t="s">
        <v>11779</v>
      </c>
      <c r="D2703" s="3" t="s">
        <v>11780</v>
      </c>
      <c r="E2703" s="3" t="s">
        <v>6522</v>
      </c>
      <c r="F2703" s="3" t="s">
        <v>215</v>
      </c>
      <c r="G2703" s="7" t="s">
        <v>11781</v>
      </c>
      <c r="H2703" s="4">
        <v>2021</v>
      </c>
      <c r="I2703" s="2">
        <v>2018</v>
      </c>
      <c r="J2703" s="2">
        <f ca="1">YEAR(TODAY())-Table1[[#This Row],[Release_year]]</f>
        <v>8</v>
      </c>
      <c r="K2703" s="2" t="s">
        <v>7</v>
      </c>
      <c r="L2703" s="2" t="str">
        <f>_xlfn.XLOOKUP(Table1[[#This Row],[Rating]],Ratings!A$2:A$15,Ratings!B$2:B$15)</f>
        <v>Adult</v>
      </c>
      <c r="M2703" s="2" t="str">
        <f>_xlfn.XLOOKUP(Table1[[#This Row],[Rating Category]],Recommendation!A$2:A$6,Recommendation!B$2:B$6)</f>
        <v>Restricted</v>
      </c>
      <c r="N2703" s="2">
        <v>75</v>
      </c>
      <c r="O2703" s="2" t="str" cm="1">
        <f t="array" ref="O2703">_xlfn.IFS(Table1[[#This Row],[Duration]]&lt;90,"Short",Table1[[#This Row],[Duration]]&lt;180,"Medium",Table1[[#This Row],[Duration]]&lt;=240,"Long",TRUE,"Seasons")</f>
        <v>Short</v>
      </c>
      <c r="P2703" s="3" t="s">
        <v>683</v>
      </c>
    </row>
    <row r="2704" spans="1:16" ht="42">
      <c r="A2704" s="2" t="s">
        <v>11782</v>
      </c>
      <c r="B2704" s="2" t="s">
        <v>0</v>
      </c>
      <c r="C2704" s="3" t="s">
        <v>11783</v>
      </c>
      <c r="D2704" s="3" t="s">
        <v>11784</v>
      </c>
      <c r="E2704" s="3" t="s">
        <v>11785</v>
      </c>
      <c r="F2704" s="3" t="s">
        <v>13</v>
      </c>
      <c r="G2704" s="7" t="s">
        <v>11781</v>
      </c>
      <c r="H2704" s="4">
        <v>2021</v>
      </c>
      <c r="I2704" s="2">
        <v>2017</v>
      </c>
      <c r="J2704" s="2">
        <f ca="1">YEAR(TODAY())-Table1[[#This Row],[Release_year]]</f>
        <v>9</v>
      </c>
      <c r="K2704" s="2" t="s">
        <v>7</v>
      </c>
      <c r="L2704" s="2" t="str">
        <f>_xlfn.XLOOKUP(Table1[[#This Row],[Rating]],Ratings!A$2:A$15,Ratings!B$2:B$15)</f>
        <v>Adult</v>
      </c>
      <c r="M2704" s="2" t="str">
        <f>_xlfn.XLOOKUP(Table1[[#This Row],[Rating Category]],Recommendation!A$2:A$6,Recommendation!B$2:B$6)</f>
        <v>Restricted</v>
      </c>
      <c r="N2704" s="2">
        <v>105</v>
      </c>
      <c r="O2704" s="2" t="str" cm="1">
        <f t="array" ref="O2704">_xlfn.IFS(Table1[[#This Row],[Duration]]&lt;90,"Short",Table1[[#This Row],[Duration]]&lt;180,"Medium",Table1[[#This Row],[Duration]]&lt;=240,"Long",TRUE,"Seasons")</f>
        <v>Medium</v>
      </c>
      <c r="P2704" s="3" t="s">
        <v>89</v>
      </c>
    </row>
    <row r="2705" spans="1:16" ht="42">
      <c r="A2705" s="2" t="s">
        <v>11786</v>
      </c>
      <c r="B2705" s="2" t="s">
        <v>0</v>
      </c>
      <c r="C2705" s="3" t="s">
        <v>11787</v>
      </c>
      <c r="D2705" s="3" t="s">
        <v>11788</v>
      </c>
      <c r="E2705" s="3" t="s">
        <v>11789</v>
      </c>
      <c r="F2705" s="3" t="s">
        <v>11790</v>
      </c>
      <c r="G2705" s="7" t="s">
        <v>11791</v>
      </c>
      <c r="H2705" s="4">
        <v>2021</v>
      </c>
      <c r="I2705" s="2">
        <v>2017</v>
      </c>
      <c r="J2705" s="2">
        <f ca="1">YEAR(TODAY())-Table1[[#This Row],[Release_year]]</f>
        <v>9</v>
      </c>
      <c r="K2705" s="2" t="s">
        <v>29</v>
      </c>
      <c r="L2705" s="2" t="str">
        <f>_xlfn.XLOOKUP(Table1[[#This Row],[Rating]],Ratings!A$2:A$15,Ratings!B$2:B$15)</f>
        <v>Teen</v>
      </c>
      <c r="M2705" s="2" t="str">
        <f>_xlfn.XLOOKUP(Table1[[#This Row],[Rating Category]],Recommendation!A$2:A$6,Recommendation!B$2:B$6)</f>
        <v>Guidance</v>
      </c>
      <c r="N2705" s="2">
        <v>96</v>
      </c>
      <c r="O2705" s="2" t="str" cm="1">
        <f t="array" ref="O2705">_xlfn.IFS(Table1[[#This Row],[Duration]]&lt;90,"Short",Table1[[#This Row],[Duration]]&lt;180,"Medium",Table1[[#This Row],[Duration]]&lt;=240,"Long",TRUE,"Seasons")</f>
        <v>Medium</v>
      </c>
      <c r="P2705" s="3" t="s">
        <v>89</v>
      </c>
    </row>
    <row r="2706" spans="1:16" ht="42">
      <c r="A2706" s="2" t="s">
        <v>11792</v>
      </c>
      <c r="B2706" s="2" t="s">
        <v>0</v>
      </c>
      <c r="C2706" s="3" t="s">
        <v>11793</v>
      </c>
      <c r="D2706" s="3" t="s">
        <v>11650</v>
      </c>
      <c r="E2706" s="3" t="s">
        <v>11794</v>
      </c>
      <c r="F2706" s="3" t="s">
        <v>13</v>
      </c>
      <c r="G2706" s="7" t="s">
        <v>11791</v>
      </c>
      <c r="H2706" s="4">
        <v>2021</v>
      </c>
      <c r="I2706" s="2">
        <v>2009</v>
      </c>
      <c r="J2706" s="2">
        <f ca="1">YEAR(TODAY())-Table1[[#This Row],[Release_year]]</f>
        <v>17</v>
      </c>
      <c r="K2706" s="2" t="s">
        <v>45</v>
      </c>
      <c r="L2706" s="2" t="str">
        <f>_xlfn.XLOOKUP(Table1[[#This Row],[Rating]],Ratings!A$2:A$15,Ratings!B$2:B$15)</f>
        <v>Family</v>
      </c>
      <c r="M2706" s="2" t="str">
        <f>_xlfn.XLOOKUP(Table1[[#This Row],[Rating Category]],Recommendation!A$2:A$6,Recommendation!B$2:B$6)</f>
        <v>Guidance</v>
      </c>
      <c r="N2706" s="2">
        <v>132</v>
      </c>
      <c r="O2706" s="2" t="str" cm="1">
        <f t="array" ref="O2706">_xlfn.IFS(Table1[[#This Row],[Duration]]&lt;90,"Short",Table1[[#This Row],[Duration]]&lt;180,"Medium",Table1[[#This Row],[Duration]]&lt;=240,"Long",TRUE,"Seasons")</f>
        <v>Medium</v>
      </c>
      <c r="P2706" s="3" t="s">
        <v>43</v>
      </c>
    </row>
    <row r="2707" spans="1:16" ht="14">
      <c r="A2707" s="2" t="s">
        <v>11795</v>
      </c>
      <c r="B2707" s="2" t="s">
        <v>0</v>
      </c>
      <c r="C2707" s="3" t="s">
        <v>11796</v>
      </c>
      <c r="D2707" s="3" t="s">
        <v>6486</v>
      </c>
      <c r="E2707" s="3" t="s">
        <v>11640</v>
      </c>
      <c r="F2707" s="3" t="s">
        <v>1</v>
      </c>
      <c r="G2707" s="7" t="s">
        <v>11791</v>
      </c>
      <c r="H2707" s="4">
        <v>2021</v>
      </c>
      <c r="I2707" s="2">
        <v>2012</v>
      </c>
      <c r="J2707" s="2">
        <f ca="1">YEAR(TODAY())-Table1[[#This Row],[Release_year]]</f>
        <v>14</v>
      </c>
      <c r="K2707" s="2" t="s">
        <v>7</v>
      </c>
      <c r="L2707" s="2" t="str">
        <f>_xlfn.XLOOKUP(Table1[[#This Row],[Rating]],Ratings!A$2:A$15,Ratings!B$2:B$15)</f>
        <v>Adult</v>
      </c>
      <c r="M2707" s="2" t="str">
        <f>_xlfn.XLOOKUP(Table1[[#This Row],[Rating Category]],Recommendation!A$2:A$6,Recommendation!B$2:B$6)</f>
        <v>Restricted</v>
      </c>
      <c r="N2707" s="2">
        <v>60</v>
      </c>
      <c r="O2707" s="2" t="str" cm="1">
        <f t="array" ref="O2707">_xlfn.IFS(Table1[[#This Row],[Duration]]&lt;90,"Short",Table1[[#This Row],[Duration]]&lt;180,"Medium",Table1[[#This Row],[Duration]]&lt;=240,"Long",TRUE,"Seasons")</f>
        <v>Short</v>
      </c>
      <c r="P2707" s="3" t="s">
        <v>683</v>
      </c>
    </row>
    <row r="2708" spans="1:16" ht="42">
      <c r="A2708" s="2" t="s">
        <v>11797</v>
      </c>
      <c r="B2708" s="2" t="s">
        <v>0</v>
      </c>
      <c r="C2708" s="3" t="s">
        <v>11798</v>
      </c>
      <c r="D2708" s="3" t="s">
        <v>11799</v>
      </c>
      <c r="E2708" s="3" t="s">
        <v>11800</v>
      </c>
      <c r="F2708" s="3" t="s">
        <v>13</v>
      </c>
      <c r="G2708" s="7" t="s">
        <v>11791</v>
      </c>
      <c r="H2708" s="4">
        <v>2021</v>
      </c>
      <c r="I2708" s="2">
        <v>2004</v>
      </c>
      <c r="J2708" s="2">
        <f ca="1">YEAR(TODAY())-Table1[[#This Row],[Release_year]]</f>
        <v>22</v>
      </c>
      <c r="K2708" s="2" t="s">
        <v>29</v>
      </c>
      <c r="L2708" s="2" t="str">
        <f>_xlfn.XLOOKUP(Table1[[#This Row],[Rating]],Ratings!A$2:A$15,Ratings!B$2:B$15)</f>
        <v>Teen</v>
      </c>
      <c r="M2708" s="2" t="str">
        <f>_xlfn.XLOOKUP(Table1[[#This Row],[Rating Category]],Recommendation!A$2:A$6,Recommendation!B$2:B$6)</f>
        <v>Guidance</v>
      </c>
      <c r="N2708" s="2">
        <v>171</v>
      </c>
      <c r="O2708" s="2" t="str" cm="1">
        <f t="array" ref="O2708">_xlfn.IFS(Table1[[#This Row],[Duration]]&lt;90,"Short",Table1[[#This Row],[Duration]]&lt;180,"Medium",Table1[[#This Row],[Duration]]&lt;=240,"Long",TRUE,"Seasons")</f>
        <v>Medium</v>
      </c>
      <c r="P2708" s="3" t="s">
        <v>203</v>
      </c>
    </row>
    <row r="2709" spans="1:16" ht="42">
      <c r="A2709" s="2" t="s">
        <v>11801</v>
      </c>
      <c r="B2709" s="2" t="s">
        <v>0</v>
      </c>
      <c r="C2709" s="3" t="s">
        <v>11802</v>
      </c>
      <c r="D2709" s="3" t="s">
        <v>11803</v>
      </c>
      <c r="E2709" s="3" t="s">
        <v>11804</v>
      </c>
      <c r="F2709" s="3" t="s">
        <v>13</v>
      </c>
      <c r="G2709" s="7" t="s">
        <v>11791</v>
      </c>
      <c r="H2709" s="4">
        <v>2021</v>
      </c>
      <c r="I2709" s="2">
        <v>2016</v>
      </c>
      <c r="J2709" s="2">
        <f ca="1">YEAR(TODAY())-Table1[[#This Row],[Release_year]]</f>
        <v>10</v>
      </c>
      <c r="K2709" s="2" t="s">
        <v>29</v>
      </c>
      <c r="L2709" s="2" t="str">
        <f>_xlfn.XLOOKUP(Table1[[#This Row],[Rating]],Ratings!A$2:A$15,Ratings!B$2:B$15)</f>
        <v>Teen</v>
      </c>
      <c r="M2709" s="2" t="str">
        <f>_xlfn.XLOOKUP(Table1[[#This Row],[Rating Category]],Recommendation!A$2:A$6,Recommendation!B$2:B$6)</f>
        <v>Guidance</v>
      </c>
      <c r="N2709" s="2">
        <v>116</v>
      </c>
      <c r="O2709" s="2" t="str" cm="1">
        <f t="array" ref="O2709">_xlfn.IFS(Table1[[#This Row],[Duration]]&lt;90,"Short",Table1[[#This Row],[Duration]]&lt;180,"Medium",Table1[[#This Row],[Duration]]&lt;=240,"Long",TRUE,"Seasons")</f>
        <v>Medium</v>
      </c>
      <c r="P2709" s="3" t="s">
        <v>89</v>
      </c>
    </row>
    <row r="2710" spans="1:16" ht="42">
      <c r="A2710" s="2" t="s">
        <v>11805</v>
      </c>
      <c r="B2710" s="2" t="s">
        <v>0</v>
      </c>
      <c r="C2710" s="3" t="s">
        <v>11806</v>
      </c>
      <c r="D2710" s="3" t="s">
        <v>11799</v>
      </c>
      <c r="E2710" s="3" t="s">
        <v>11807</v>
      </c>
      <c r="F2710" s="3" t="s">
        <v>13</v>
      </c>
      <c r="G2710" s="7" t="s">
        <v>11791</v>
      </c>
      <c r="H2710" s="4">
        <v>2021</v>
      </c>
      <c r="I2710" s="2">
        <v>2007</v>
      </c>
      <c r="J2710" s="2">
        <f ca="1">YEAR(TODAY())-Table1[[#This Row],[Release_year]]</f>
        <v>19</v>
      </c>
      <c r="K2710" s="2" t="s">
        <v>29</v>
      </c>
      <c r="L2710" s="2" t="str">
        <f>_xlfn.XLOOKUP(Table1[[#This Row],[Rating]],Ratings!A$2:A$15,Ratings!B$2:B$15)</f>
        <v>Teen</v>
      </c>
      <c r="M2710" s="2" t="str">
        <f>_xlfn.XLOOKUP(Table1[[#This Row],[Rating Category]],Recommendation!A$2:A$6,Recommendation!B$2:B$6)</f>
        <v>Guidance</v>
      </c>
      <c r="N2710" s="2">
        <v>169</v>
      </c>
      <c r="O2710" s="2" t="str" cm="1">
        <f t="array" ref="O2710">_xlfn.IFS(Table1[[#This Row],[Duration]]&lt;90,"Short",Table1[[#This Row],[Duration]]&lt;180,"Medium",Table1[[#This Row],[Duration]]&lt;=240,"Long",TRUE,"Seasons")</f>
        <v>Medium</v>
      </c>
      <c r="P2710" s="3" t="s">
        <v>192</v>
      </c>
    </row>
    <row r="2711" spans="1:16" ht="56">
      <c r="A2711" s="2" t="s">
        <v>11808</v>
      </c>
      <c r="B2711" s="2" t="s">
        <v>0</v>
      </c>
      <c r="C2711" s="3" t="s">
        <v>11809</v>
      </c>
      <c r="D2711" s="3" t="s">
        <v>11810</v>
      </c>
      <c r="E2711" s="3" t="s">
        <v>11811</v>
      </c>
      <c r="F2711" s="3" t="s">
        <v>13</v>
      </c>
      <c r="G2711" s="7" t="s">
        <v>11791</v>
      </c>
      <c r="H2711" s="4">
        <v>2021</v>
      </c>
      <c r="I2711" s="2">
        <v>2005</v>
      </c>
      <c r="J2711" s="2">
        <f ca="1">YEAR(TODAY())-Table1[[#This Row],[Release_year]]</f>
        <v>21</v>
      </c>
      <c r="K2711" s="2" t="s">
        <v>45</v>
      </c>
      <c r="L2711" s="2" t="str">
        <f>_xlfn.XLOOKUP(Table1[[#This Row],[Rating]],Ratings!A$2:A$15,Ratings!B$2:B$15)</f>
        <v>Family</v>
      </c>
      <c r="M2711" s="2" t="str">
        <f>_xlfn.XLOOKUP(Table1[[#This Row],[Rating Category]],Recommendation!A$2:A$6,Recommendation!B$2:B$6)</f>
        <v>Guidance</v>
      </c>
      <c r="N2711" s="2">
        <v>134</v>
      </c>
      <c r="O2711" s="2" t="str" cm="1">
        <f t="array" ref="O2711">_xlfn.IFS(Table1[[#This Row],[Duration]]&lt;90,"Short",Table1[[#This Row],[Duration]]&lt;180,"Medium",Table1[[#This Row],[Duration]]&lt;=240,"Long",TRUE,"Seasons")</f>
        <v>Medium</v>
      </c>
      <c r="P2711" s="3" t="s">
        <v>218</v>
      </c>
    </row>
    <row r="2712" spans="1:16" ht="42">
      <c r="A2712" s="2" t="s">
        <v>11812</v>
      </c>
      <c r="B2712" s="2" t="s">
        <v>0</v>
      </c>
      <c r="C2712" s="3" t="s">
        <v>11813</v>
      </c>
      <c r="D2712" s="3" t="s">
        <v>10844</v>
      </c>
      <c r="E2712" s="3" t="s">
        <v>11814</v>
      </c>
      <c r="F2712" s="3" t="s">
        <v>13</v>
      </c>
      <c r="G2712" s="7" t="s">
        <v>11791</v>
      </c>
      <c r="H2712" s="4">
        <v>2021</v>
      </c>
      <c r="I2712" s="2">
        <v>2000</v>
      </c>
      <c r="J2712" s="2">
        <f ca="1">YEAR(TODAY())-Table1[[#This Row],[Release_year]]</f>
        <v>26</v>
      </c>
      <c r="K2712" s="2" t="s">
        <v>29</v>
      </c>
      <c r="L2712" s="2" t="str">
        <f>_xlfn.XLOOKUP(Table1[[#This Row],[Rating]],Ratings!A$2:A$15,Ratings!B$2:B$15)</f>
        <v>Teen</v>
      </c>
      <c r="M2712" s="2" t="str">
        <f>_xlfn.XLOOKUP(Table1[[#This Row],[Rating Category]],Recommendation!A$2:A$6,Recommendation!B$2:B$6)</f>
        <v>Guidance</v>
      </c>
      <c r="N2712" s="2">
        <v>159</v>
      </c>
      <c r="O2712" s="2" t="str" cm="1">
        <f t="array" ref="O2712">_xlfn.IFS(Table1[[#This Row],[Duration]]&lt;90,"Short",Table1[[#This Row],[Duration]]&lt;180,"Medium",Table1[[#This Row],[Duration]]&lt;=240,"Long",TRUE,"Seasons")</f>
        <v>Medium</v>
      </c>
      <c r="P2712" s="3" t="s">
        <v>192</v>
      </c>
    </row>
    <row r="2713" spans="1:16" ht="56">
      <c r="A2713" s="2" t="s">
        <v>11816</v>
      </c>
      <c r="B2713" s="2" t="s">
        <v>0</v>
      </c>
      <c r="C2713" s="3" t="s">
        <v>11817</v>
      </c>
      <c r="D2713" s="3" t="s">
        <v>11818</v>
      </c>
      <c r="E2713" s="3" t="s">
        <v>11819</v>
      </c>
      <c r="F2713" s="3" t="s">
        <v>28</v>
      </c>
      <c r="G2713" s="7" t="s">
        <v>11815</v>
      </c>
      <c r="H2713" s="4">
        <v>2021</v>
      </c>
      <c r="I2713" s="2">
        <v>2017</v>
      </c>
      <c r="J2713" s="2">
        <f ca="1">YEAR(TODAY())-Table1[[#This Row],[Release_year]]</f>
        <v>9</v>
      </c>
      <c r="K2713" s="2" t="s">
        <v>124</v>
      </c>
      <c r="L2713" s="2" t="str">
        <f>_xlfn.XLOOKUP(Table1[[#This Row],[Rating]],Ratings!A$2:A$15,Ratings!B$2:B$15)</f>
        <v>Adult</v>
      </c>
      <c r="M2713" s="2" t="str">
        <f>_xlfn.XLOOKUP(Table1[[#This Row],[Rating Category]],Recommendation!A$2:A$6,Recommendation!B$2:B$6)</f>
        <v>Restricted</v>
      </c>
      <c r="N2713" s="2">
        <v>87</v>
      </c>
      <c r="O2713" s="2" t="str" cm="1">
        <f t="array" ref="O2713">_xlfn.IFS(Table1[[#This Row],[Duration]]&lt;90,"Short",Table1[[#This Row],[Duration]]&lt;180,"Medium",Table1[[#This Row],[Duration]]&lt;=240,"Long",TRUE,"Seasons")</f>
        <v>Short</v>
      </c>
      <c r="P2713" s="3" t="s">
        <v>307</v>
      </c>
    </row>
    <row r="2714" spans="1:16" ht="56">
      <c r="A2714" s="2" t="s">
        <v>11820</v>
      </c>
      <c r="B2714" s="2" t="s">
        <v>0</v>
      </c>
      <c r="C2714" s="3" t="s">
        <v>11821</v>
      </c>
      <c r="D2714" s="3" t="s">
        <v>11822</v>
      </c>
      <c r="E2714" s="3" t="s">
        <v>11823</v>
      </c>
      <c r="F2714" s="3" t="s">
        <v>1</v>
      </c>
      <c r="G2714" s="7" t="s">
        <v>11824</v>
      </c>
      <c r="H2714" s="4">
        <v>2021</v>
      </c>
      <c r="I2714" s="2">
        <v>2018</v>
      </c>
      <c r="J2714" s="2">
        <f ca="1">YEAR(TODAY())-Table1[[#This Row],[Release_year]]</f>
        <v>8</v>
      </c>
      <c r="K2714" s="2" t="s">
        <v>7</v>
      </c>
      <c r="L2714" s="2" t="str">
        <f>_xlfn.XLOOKUP(Table1[[#This Row],[Rating]],Ratings!A$2:A$15,Ratings!B$2:B$15)</f>
        <v>Adult</v>
      </c>
      <c r="M2714" s="2" t="str">
        <f>_xlfn.XLOOKUP(Table1[[#This Row],[Rating Category]],Recommendation!A$2:A$6,Recommendation!B$2:B$6)</f>
        <v>Restricted</v>
      </c>
      <c r="N2714" s="2">
        <v>103</v>
      </c>
      <c r="O2714" s="2" t="str" cm="1">
        <f t="array" ref="O2714">_xlfn.IFS(Table1[[#This Row],[Duration]]&lt;90,"Short",Table1[[#This Row],[Duration]]&lt;180,"Medium",Table1[[#This Row],[Duration]]&lt;=240,"Long",TRUE,"Seasons")</f>
        <v>Medium</v>
      </c>
      <c r="P2714" s="3" t="s">
        <v>3657</v>
      </c>
    </row>
    <row r="2715" spans="1:16" ht="42">
      <c r="A2715" s="2" t="s">
        <v>11825</v>
      </c>
      <c r="B2715" s="2" t="s">
        <v>0</v>
      </c>
      <c r="C2715" s="3" t="s">
        <v>11826</v>
      </c>
      <c r="D2715" s="3" t="s">
        <v>11827</v>
      </c>
      <c r="E2715" s="3" t="s">
        <v>11828</v>
      </c>
      <c r="F2715" s="3" t="s">
        <v>1</v>
      </c>
      <c r="G2715" s="7" t="s">
        <v>11824</v>
      </c>
      <c r="H2715" s="4">
        <v>2021</v>
      </c>
      <c r="I2715" s="2">
        <v>2018</v>
      </c>
      <c r="J2715" s="2">
        <f ca="1">YEAR(TODAY())-Table1[[#This Row],[Release_year]]</f>
        <v>8</v>
      </c>
      <c r="K2715" s="2" t="s">
        <v>7</v>
      </c>
      <c r="L2715" s="2" t="str">
        <f>_xlfn.XLOOKUP(Table1[[#This Row],[Rating]],Ratings!A$2:A$15,Ratings!B$2:B$15)</f>
        <v>Adult</v>
      </c>
      <c r="M2715" s="2" t="str">
        <f>_xlfn.XLOOKUP(Table1[[#This Row],[Rating Category]],Recommendation!A$2:A$6,Recommendation!B$2:B$6)</f>
        <v>Restricted</v>
      </c>
      <c r="N2715" s="2">
        <v>78</v>
      </c>
      <c r="O2715" s="2" t="str" cm="1">
        <f t="array" ref="O2715">_xlfn.IFS(Table1[[#This Row],[Duration]]&lt;90,"Short",Table1[[#This Row],[Duration]]&lt;180,"Medium",Table1[[#This Row],[Duration]]&lt;=240,"Long",TRUE,"Seasons")</f>
        <v>Short</v>
      </c>
      <c r="P2715" s="3" t="s">
        <v>254</v>
      </c>
    </row>
    <row r="2716" spans="1:16" ht="14">
      <c r="A2716" s="2" t="s">
        <v>11829</v>
      </c>
      <c r="B2716" s="2" t="s">
        <v>0</v>
      </c>
      <c r="C2716" s="3" t="s">
        <v>11830</v>
      </c>
      <c r="D2716" s="3" t="s">
        <v>11280</v>
      </c>
      <c r="E2716" s="3" t="s">
        <v>11831</v>
      </c>
      <c r="F2716" s="3" t="s">
        <v>50</v>
      </c>
      <c r="G2716" s="7" t="s">
        <v>11824</v>
      </c>
      <c r="H2716" s="4">
        <v>2021</v>
      </c>
      <c r="I2716" s="2">
        <v>2018</v>
      </c>
      <c r="J2716" s="2">
        <f ca="1">YEAR(TODAY())-Table1[[#This Row],[Release_year]]</f>
        <v>8</v>
      </c>
      <c r="K2716" s="2" t="s">
        <v>7</v>
      </c>
      <c r="L2716" s="2" t="str">
        <f>_xlfn.XLOOKUP(Table1[[#This Row],[Rating]],Ratings!A$2:A$15,Ratings!B$2:B$15)</f>
        <v>Adult</v>
      </c>
      <c r="M2716" s="2" t="str">
        <f>_xlfn.XLOOKUP(Table1[[#This Row],[Rating Category]],Recommendation!A$2:A$6,Recommendation!B$2:B$6)</f>
        <v>Restricted</v>
      </c>
      <c r="N2716" s="2">
        <v>62</v>
      </c>
      <c r="O2716" s="2" t="str" cm="1">
        <f t="array" ref="O2716">_xlfn.IFS(Table1[[#This Row],[Duration]]&lt;90,"Short",Table1[[#This Row],[Duration]]&lt;180,"Medium",Table1[[#This Row],[Duration]]&lt;=240,"Long",TRUE,"Seasons")</f>
        <v>Short</v>
      </c>
      <c r="P2716" s="3" t="s">
        <v>683</v>
      </c>
    </row>
    <row r="2717" spans="1:16" ht="42">
      <c r="A2717" s="2" t="s">
        <v>11832</v>
      </c>
      <c r="B2717" s="2" t="s">
        <v>0</v>
      </c>
      <c r="C2717" s="3" t="s">
        <v>11833</v>
      </c>
      <c r="D2717" s="3" t="s">
        <v>11834</v>
      </c>
      <c r="E2717" s="3" t="s">
        <v>11835</v>
      </c>
      <c r="F2717" s="3" t="s">
        <v>11836</v>
      </c>
      <c r="G2717" s="7" t="s">
        <v>11824</v>
      </c>
      <c r="H2717" s="4">
        <v>2021</v>
      </c>
      <c r="I2717" s="2">
        <v>2018</v>
      </c>
      <c r="J2717" s="2">
        <f ca="1">YEAR(TODAY())-Table1[[#This Row],[Release_year]]</f>
        <v>8</v>
      </c>
      <c r="K2717" s="2" t="s">
        <v>7</v>
      </c>
      <c r="L2717" s="2" t="str">
        <f>_xlfn.XLOOKUP(Table1[[#This Row],[Rating]],Ratings!A$2:A$15,Ratings!B$2:B$15)</f>
        <v>Adult</v>
      </c>
      <c r="M2717" s="2" t="str">
        <f>_xlfn.XLOOKUP(Table1[[#This Row],[Rating Category]],Recommendation!A$2:A$6,Recommendation!B$2:B$6)</f>
        <v>Restricted</v>
      </c>
      <c r="N2717" s="2">
        <v>97</v>
      </c>
      <c r="O2717" s="2" t="str" cm="1">
        <f t="array" ref="O2717">_xlfn.IFS(Table1[[#This Row],[Duration]]&lt;90,"Short",Table1[[#This Row],[Duration]]&lt;180,"Medium",Table1[[#This Row],[Duration]]&lt;=240,"Long",TRUE,"Seasons")</f>
        <v>Medium</v>
      </c>
      <c r="P2717" s="3" t="s">
        <v>8417</v>
      </c>
    </row>
    <row r="2718" spans="1:16" ht="56">
      <c r="A2718" s="2" t="s">
        <v>11837</v>
      </c>
      <c r="B2718" s="2" t="s">
        <v>0</v>
      </c>
      <c r="C2718" s="3" t="s">
        <v>11838</v>
      </c>
      <c r="D2718" s="3" t="s">
        <v>11099</v>
      </c>
      <c r="E2718" s="3" t="s">
        <v>11839</v>
      </c>
      <c r="F2718" s="3" t="s">
        <v>404</v>
      </c>
      <c r="G2718" s="7" t="s">
        <v>11824</v>
      </c>
      <c r="H2718" s="4">
        <v>2021</v>
      </c>
      <c r="I2718" s="2">
        <v>2009</v>
      </c>
      <c r="J2718" s="2">
        <f ca="1">YEAR(TODAY())-Table1[[#This Row],[Release_year]]</f>
        <v>17</v>
      </c>
      <c r="K2718" s="2" t="s">
        <v>124</v>
      </c>
      <c r="L2718" s="2" t="str">
        <f>_xlfn.XLOOKUP(Table1[[#This Row],[Rating]],Ratings!A$2:A$15,Ratings!B$2:B$15)</f>
        <v>Adult</v>
      </c>
      <c r="M2718" s="2" t="str">
        <f>_xlfn.XLOOKUP(Table1[[#This Row],[Rating Category]],Recommendation!A$2:A$6,Recommendation!B$2:B$6)</f>
        <v>Restricted</v>
      </c>
      <c r="N2718" s="2">
        <v>102</v>
      </c>
      <c r="O2718" s="2" t="str" cm="1">
        <f t="array" ref="O2718">_xlfn.IFS(Table1[[#This Row],[Duration]]&lt;90,"Short",Table1[[#This Row],[Duration]]&lt;180,"Medium",Table1[[#This Row],[Duration]]&lt;=240,"Long",TRUE,"Seasons")</f>
        <v>Medium</v>
      </c>
      <c r="P2718" s="3" t="s">
        <v>359</v>
      </c>
    </row>
    <row r="2719" spans="1:16" ht="70">
      <c r="A2719" s="2" t="s">
        <v>11840</v>
      </c>
      <c r="B2719" s="2" t="s">
        <v>0</v>
      </c>
      <c r="C2719" s="3" t="s">
        <v>11841</v>
      </c>
      <c r="D2719" s="3" t="s">
        <v>11099</v>
      </c>
      <c r="E2719" s="3" t="s">
        <v>11842</v>
      </c>
      <c r="F2719" s="3" t="s">
        <v>404</v>
      </c>
      <c r="G2719" s="7" t="s">
        <v>11824</v>
      </c>
      <c r="H2719" s="4">
        <v>2021</v>
      </c>
      <c r="I2719" s="2">
        <v>2006</v>
      </c>
      <c r="J2719" s="2">
        <f ca="1">YEAR(TODAY())-Table1[[#This Row],[Release_year]]</f>
        <v>20</v>
      </c>
      <c r="K2719" s="2" t="s">
        <v>124</v>
      </c>
      <c r="L2719" s="2" t="str">
        <f>_xlfn.XLOOKUP(Table1[[#This Row],[Rating]],Ratings!A$2:A$15,Ratings!B$2:B$15)</f>
        <v>Adult</v>
      </c>
      <c r="M2719" s="2" t="str">
        <f>_xlfn.XLOOKUP(Table1[[#This Row],[Rating Category]],Recommendation!A$2:A$6,Recommendation!B$2:B$6)</f>
        <v>Restricted</v>
      </c>
      <c r="N2719" s="2">
        <v>95</v>
      </c>
      <c r="O2719" s="2" t="str" cm="1">
        <f t="array" ref="O2719">_xlfn.IFS(Table1[[#This Row],[Duration]]&lt;90,"Short",Table1[[#This Row],[Duration]]&lt;180,"Medium",Table1[[#This Row],[Duration]]&lt;=240,"Long",TRUE,"Seasons")</f>
        <v>Medium</v>
      </c>
      <c r="P2719" s="3" t="s">
        <v>359</v>
      </c>
    </row>
    <row r="2720" spans="1:16" ht="70">
      <c r="A2720" s="2" t="s">
        <v>11843</v>
      </c>
      <c r="B2720" s="2" t="s">
        <v>4</v>
      </c>
      <c r="C2720" s="3" t="s">
        <v>11844</v>
      </c>
      <c r="D2720" s="3" t="s">
        <v>11845</v>
      </c>
      <c r="E2720" s="3" t="s">
        <v>11846</v>
      </c>
      <c r="F2720" s="3" t="s">
        <v>28</v>
      </c>
      <c r="G2720" s="7" t="s">
        <v>11847</v>
      </c>
      <c r="H2720" s="4">
        <v>2021</v>
      </c>
      <c r="I2720" s="2">
        <v>2018</v>
      </c>
      <c r="J2720" s="2">
        <f ca="1">YEAR(TODAY())-Table1[[#This Row],[Release_year]]</f>
        <v>8</v>
      </c>
      <c r="K2720" s="2" t="s">
        <v>29</v>
      </c>
      <c r="L2720" s="2" t="str">
        <f>_xlfn.XLOOKUP(Table1[[#This Row],[Rating]],Ratings!A$2:A$15,Ratings!B$2:B$15)</f>
        <v>Teen</v>
      </c>
      <c r="M2720" s="2" t="str">
        <f>_xlfn.XLOOKUP(Table1[[#This Row],[Rating Category]],Recommendation!A$2:A$6,Recommendation!B$2:B$6)</f>
        <v>Guidance</v>
      </c>
      <c r="N2720" s="2" t="s">
        <v>11</v>
      </c>
      <c r="O2720" s="2" t="str" cm="1">
        <f t="array" ref="O2720">_xlfn.IFS(Table1[[#This Row],[Duration]]&lt;90,"Short",Table1[[#This Row],[Duration]]&lt;180,"Medium",Table1[[#This Row],[Duration]]&lt;=240,"Long",TRUE,"Seasons")</f>
        <v>Seasons</v>
      </c>
      <c r="P2720" s="3" t="s">
        <v>11848</v>
      </c>
    </row>
    <row r="2721" spans="1:16" ht="56">
      <c r="A2721" s="2" t="s">
        <v>11849</v>
      </c>
      <c r="B2721" s="2" t="s">
        <v>0</v>
      </c>
      <c r="C2721" s="3" t="s">
        <v>11850</v>
      </c>
      <c r="D2721" s="3" t="s">
        <v>7812</v>
      </c>
      <c r="E2721" s="3" t="s">
        <v>11851</v>
      </c>
      <c r="F2721" s="3" t="s">
        <v>11852</v>
      </c>
      <c r="G2721" s="7" t="s">
        <v>11853</v>
      </c>
      <c r="H2721" s="4">
        <v>2021</v>
      </c>
      <c r="I2721" s="2">
        <v>2016</v>
      </c>
      <c r="J2721" s="2">
        <f ca="1">YEAR(TODAY())-Table1[[#This Row],[Release_year]]</f>
        <v>10</v>
      </c>
      <c r="K2721" s="2" t="s">
        <v>7</v>
      </c>
      <c r="L2721" s="2" t="str">
        <f>_xlfn.XLOOKUP(Table1[[#This Row],[Rating]],Ratings!A$2:A$15,Ratings!B$2:B$15)</f>
        <v>Adult</v>
      </c>
      <c r="M2721" s="2" t="str">
        <f>_xlfn.XLOOKUP(Table1[[#This Row],[Rating Category]],Recommendation!A$2:A$6,Recommendation!B$2:B$6)</f>
        <v>Restricted</v>
      </c>
      <c r="N2721" s="2">
        <v>115</v>
      </c>
      <c r="O2721" s="2" t="str" cm="1">
        <f t="array" ref="O2721">_xlfn.IFS(Table1[[#This Row],[Duration]]&lt;90,"Short",Table1[[#This Row],[Duration]]&lt;180,"Medium",Table1[[#This Row],[Duration]]&lt;=240,"Long",TRUE,"Seasons")</f>
        <v>Medium</v>
      </c>
      <c r="P2721" s="3" t="s">
        <v>89</v>
      </c>
    </row>
    <row r="2722" spans="1:16" ht="70">
      <c r="A2722" s="2" t="s">
        <v>11854</v>
      </c>
      <c r="B2722" s="2" t="s">
        <v>0</v>
      </c>
      <c r="C2722" s="3" t="s">
        <v>11855</v>
      </c>
      <c r="D2722" s="3" t="s">
        <v>8942</v>
      </c>
      <c r="E2722" s="3" t="s">
        <v>11856</v>
      </c>
      <c r="F2722" s="3" t="s">
        <v>1</v>
      </c>
      <c r="G2722" s="7" t="s">
        <v>11857</v>
      </c>
      <c r="H2722" s="4">
        <v>2021</v>
      </c>
      <c r="I2722" s="2">
        <v>2018</v>
      </c>
      <c r="J2722" s="2">
        <f ca="1">YEAR(TODAY())-Table1[[#This Row],[Release_year]]</f>
        <v>8</v>
      </c>
      <c r="K2722" s="2" t="s">
        <v>7</v>
      </c>
      <c r="L2722" s="2" t="str">
        <f>_xlfn.XLOOKUP(Table1[[#This Row],[Rating]],Ratings!A$2:A$15,Ratings!B$2:B$15)</f>
        <v>Adult</v>
      </c>
      <c r="M2722" s="2" t="str">
        <f>_xlfn.XLOOKUP(Table1[[#This Row],[Rating Category]],Recommendation!A$2:A$6,Recommendation!B$2:B$6)</f>
        <v>Restricted</v>
      </c>
      <c r="N2722" s="2">
        <v>102</v>
      </c>
      <c r="O2722" s="2" t="str" cm="1">
        <f t="array" ref="O2722">_xlfn.IFS(Table1[[#This Row],[Duration]]&lt;90,"Short",Table1[[#This Row],[Duration]]&lt;180,"Medium",Table1[[#This Row],[Duration]]&lt;=240,"Long",TRUE,"Seasons")</f>
        <v>Medium</v>
      </c>
      <c r="P2722" s="3" t="s">
        <v>328</v>
      </c>
    </row>
    <row r="2723" spans="1:16" ht="56">
      <c r="A2723" s="2" t="s">
        <v>11858</v>
      </c>
      <c r="B2723" s="2" t="s">
        <v>0</v>
      </c>
      <c r="C2723" s="3" t="s">
        <v>11859</v>
      </c>
      <c r="D2723" s="3" t="s">
        <v>11860</v>
      </c>
      <c r="E2723" s="3" t="s">
        <v>11861</v>
      </c>
      <c r="F2723" s="3" t="s">
        <v>11862</v>
      </c>
      <c r="G2723" s="7" t="s">
        <v>11857</v>
      </c>
      <c r="H2723" s="4">
        <v>2021</v>
      </c>
      <c r="I2723" s="2">
        <v>2016</v>
      </c>
      <c r="J2723" s="2">
        <f ca="1">YEAR(TODAY())-Table1[[#This Row],[Release_year]]</f>
        <v>10</v>
      </c>
      <c r="K2723" s="2" t="s">
        <v>7</v>
      </c>
      <c r="L2723" s="2" t="str">
        <f>_xlfn.XLOOKUP(Table1[[#This Row],[Rating]],Ratings!A$2:A$15,Ratings!B$2:B$15)</f>
        <v>Adult</v>
      </c>
      <c r="M2723" s="2" t="str">
        <f>_xlfn.XLOOKUP(Table1[[#This Row],[Rating Category]],Recommendation!A$2:A$6,Recommendation!B$2:B$6)</f>
        <v>Restricted</v>
      </c>
      <c r="N2723" s="2">
        <v>99</v>
      </c>
      <c r="O2723" s="2" t="str" cm="1">
        <f t="array" ref="O2723">_xlfn.IFS(Table1[[#This Row],[Duration]]&lt;90,"Short",Table1[[#This Row],[Duration]]&lt;180,"Medium",Table1[[#This Row],[Duration]]&lt;=240,"Long",TRUE,"Seasons")</f>
        <v>Medium</v>
      </c>
      <c r="P2723" s="3" t="s">
        <v>43</v>
      </c>
    </row>
    <row r="2724" spans="1:16" ht="56">
      <c r="A2724" s="2" t="s">
        <v>11863</v>
      </c>
      <c r="B2724" s="2" t="s">
        <v>0</v>
      </c>
      <c r="C2724" s="3" t="s">
        <v>11864</v>
      </c>
      <c r="D2724" s="3" t="s">
        <v>11865</v>
      </c>
      <c r="E2724" s="3" t="s">
        <v>11866</v>
      </c>
      <c r="F2724" s="3" t="s">
        <v>1</v>
      </c>
      <c r="G2724" s="7" t="s">
        <v>11857</v>
      </c>
      <c r="H2724" s="4">
        <v>2021</v>
      </c>
      <c r="I2724" s="2">
        <v>2018</v>
      </c>
      <c r="J2724" s="2">
        <f ca="1">YEAR(TODAY())-Table1[[#This Row],[Release_year]]</f>
        <v>8</v>
      </c>
      <c r="K2724" s="2" t="s">
        <v>7</v>
      </c>
      <c r="L2724" s="2" t="str">
        <f>_xlfn.XLOOKUP(Table1[[#This Row],[Rating]],Ratings!A$2:A$15,Ratings!B$2:B$15)</f>
        <v>Adult</v>
      </c>
      <c r="M2724" s="2" t="str">
        <f>_xlfn.XLOOKUP(Table1[[#This Row],[Rating Category]],Recommendation!A$2:A$6,Recommendation!B$2:B$6)</f>
        <v>Restricted</v>
      </c>
      <c r="N2724" s="2">
        <v>74</v>
      </c>
      <c r="O2724" s="2" t="str" cm="1">
        <f t="array" ref="O2724">_xlfn.IFS(Table1[[#This Row],[Duration]]&lt;90,"Short",Table1[[#This Row],[Duration]]&lt;180,"Medium",Table1[[#This Row],[Duration]]&lt;=240,"Long",TRUE,"Seasons")</f>
        <v>Short</v>
      </c>
      <c r="P2724" s="3" t="s">
        <v>6743</v>
      </c>
    </row>
    <row r="2725" spans="1:16" ht="28">
      <c r="A2725" s="2" t="s">
        <v>11867</v>
      </c>
      <c r="B2725" s="2" t="s">
        <v>0</v>
      </c>
      <c r="C2725" s="3" t="s">
        <v>11868</v>
      </c>
      <c r="D2725" s="3" t="s">
        <v>11869</v>
      </c>
      <c r="E2725" s="3" t="s">
        <v>11870</v>
      </c>
      <c r="F2725" s="3" t="s">
        <v>1</v>
      </c>
      <c r="G2725" s="7" t="s">
        <v>11857</v>
      </c>
      <c r="H2725" s="4">
        <v>2021</v>
      </c>
      <c r="I2725" s="2">
        <v>2018</v>
      </c>
      <c r="J2725" s="2">
        <f ca="1">YEAR(TODAY())-Table1[[#This Row],[Release_year]]</f>
        <v>8</v>
      </c>
      <c r="K2725" s="2" t="s">
        <v>7</v>
      </c>
      <c r="L2725" s="2" t="str">
        <f>_xlfn.XLOOKUP(Table1[[#This Row],[Rating]],Ratings!A$2:A$15,Ratings!B$2:B$15)</f>
        <v>Adult</v>
      </c>
      <c r="M2725" s="2" t="str">
        <f>_xlfn.XLOOKUP(Table1[[#This Row],[Rating Category]],Recommendation!A$2:A$6,Recommendation!B$2:B$6)</f>
        <v>Restricted</v>
      </c>
      <c r="N2725" s="2">
        <v>100</v>
      </c>
      <c r="O2725" s="2" t="str" cm="1">
        <f t="array" ref="O2725">_xlfn.IFS(Table1[[#This Row],[Duration]]&lt;90,"Short",Table1[[#This Row],[Duration]]&lt;180,"Medium",Table1[[#This Row],[Duration]]&lt;=240,"Long",TRUE,"Seasons")</f>
        <v>Medium</v>
      </c>
      <c r="P2725" s="3" t="s">
        <v>2750</v>
      </c>
    </row>
    <row r="2726" spans="1:16" ht="56">
      <c r="A2726" s="2" t="s">
        <v>11871</v>
      </c>
      <c r="B2726" s="2" t="s">
        <v>0</v>
      </c>
      <c r="C2726" s="3" t="s">
        <v>11872</v>
      </c>
      <c r="D2726" s="3" t="s">
        <v>11873</v>
      </c>
      <c r="E2726" s="3" t="s">
        <v>11874</v>
      </c>
      <c r="F2726" s="3" t="s">
        <v>13</v>
      </c>
      <c r="G2726" s="7" t="s">
        <v>11857</v>
      </c>
      <c r="H2726" s="4">
        <v>2021</v>
      </c>
      <c r="I2726" s="2">
        <v>2017</v>
      </c>
      <c r="J2726" s="2">
        <f ca="1">YEAR(TODAY())-Table1[[#This Row],[Release_year]]</f>
        <v>9</v>
      </c>
      <c r="K2726" s="2" t="s">
        <v>29</v>
      </c>
      <c r="L2726" s="2" t="str">
        <f>_xlfn.XLOOKUP(Table1[[#This Row],[Rating]],Ratings!A$2:A$15,Ratings!B$2:B$15)</f>
        <v>Teen</v>
      </c>
      <c r="M2726" s="2" t="str">
        <f>_xlfn.XLOOKUP(Table1[[#This Row],[Rating Category]],Recommendation!A$2:A$6,Recommendation!B$2:B$6)</f>
        <v>Guidance</v>
      </c>
      <c r="N2726" s="2">
        <v>150</v>
      </c>
      <c r="O2726" s="2" t="str" cm="1">
        <f t="array" ref="O2726">_xlfn.IFS(Table1[[#This Row],[Duration]]&lt;90,"Short",Table1[[#This Row],[Duration]]&lt;180,"Medium",Table1[[#This Row],[Duration]]&lt;=240,"Long",TRUE,"Seasons")</f>
        <v>Medium</v>
      </c>
      <c r="P2726" s="3" t="s">
        <v>575</v>
      </c>
    </row>
    <row r="2727" spans="1:16" ht="42">
      <c r="A2727" s="2" t="s">
        <v>11875</v>
      </c>
      <c r="B2727" s="2" t="s">
        <v>0</v>
      </c>
      <c r="C2727" s="3" t="s">
        <v>11876</v>
      </c>
      <c r="D2727" s="3" t="s">
        <v>11877</v>
      </c>
      <c r="E2727" s="3" t="s">
        <v>11878</v>
      </c>
      <c r="F2727" s="3" t="s">
        <v>11879</v>
      </c>
      <c r="G2727" s="7" t="s">
        <v>11880</v>
      </c>
      <c r="H2727" s="4">
        <v>2021</v>
      </c>
      <c r="I2727" s="2">
        <v>2018</v>
      </c>
      <c r="J2727" s="2">
        <f ca="1">YEAR(TODAY())-Table1[[#This Row],[Release_year]]</f>
        <v>8</v>
      </c>
      <c r="K2727" s="2" t="s">
        <v>45</v>
      </c>
      <c r="L2727" s="2" t="str">
        <f>_xlfn.XLOOKUP(Table1[[#This Row],[Rating]],Ratings!A$2:A$15,Ratings!B$2:B$15)</f>
        <v>Family</v>
      </c>
      <c r="M2727" s="2" t="str">
        <f>_xlfn.XLOOKUP(Table1[[#This Row],[Rating Category]],Recommendation!A$2:A$6,Recommendation!B$2:B$6)</f>
        <v>Guidance</v>
      </c>
      <c r="N2727" s="2">
        <v>87</v>
      </c>
      <c r="O2727" s="2" t="str" cm="1">
        <f t="array" ref="O2727">_xlfn.IFS(Table1[[#This Row],[Duration]]&lt;90,"Short",Table1[[#This Row],[Duration]]&lt;180,"Medium",Table1[[#This Row],[Duration]]&lt;=240,"Long",TRUE,"Seasons")</f>
        <v>Short</v>
      </c>
      <c r="P2727" s="3" t="s">
        <v>247</v>
      </c>
    </row>
    <row r="2728" spans="1:16" ht="70">
      <c r="A2728" s="2" t="s">
        <v>11882</v>
      </c>
      <c r="B2728" s="2" t="s">
        <v>0</v>
      </c>
      <c r="C2728" s="3" t="s">
        <v>11883</v>
      </c>
      <c r="D2728" s="3" t="s">
        <v>11884</v>
      </c>
      <c r="E2728" s="3" t="s">
        <v>11885</v>
      </c>
      <c r="F2728" s="3" t="s">
        <v>139</v>
      </c>
      <c r="G2728" s="7" t="s">
        <v>11886</v>
      </c>
      <c r="H2728" s="4">
        <v>2021</v>
      </c>
      <c r="I2728" s="2">
        <v>2016</v>
      </c>
      <c r="J2728" s="2">
        <f ca="1">YEAR(TODAY())-Table1[[#This Row],[Release_year]]</f>
        <v>10</v>
      </c>
      <c r="K2728" s="2" t="s">
        <v>2</v>
      </c>
      <c r="L2728" s="2" t="str">
        <f>_xlfn.XLOOKUP(Table1[[#This Row],[Rating]],Ratings!A$2:A$15,Ratings!B$2:B$15)</f>
        <v>Teen</v>
      </c>
      <c r="M2728" s="2" t="str">
        <f>_xlfn.XLOOKUP(Table1[[#This Row],[Rating Category]],Recommendation!A$2:A$6,Recommendation!B$2:B$6)</f>
        <v>Guidance</v>
      </c>
      <c r="N2728" s="2">
        <v>129</v>
      </c>
      <c r="O2728" s="2" t="str" cm="1">
        <f t="array" ref="O2728">_xlfn.IFS(Table1[[#This Row],[Duration]]&lt;90,"Short",Table1[[#This Row],[Duration]]&lt;180,"Medium",Table1[[#This Row],[Duration]]&lt;=240,"Long",TRUE,"Seasons")</f>
        <v>Medium</v>
      </c>
      <c r="P2728" s="3" t="s">
        <v>1003</v>
      </c>
    </row>
    <row r="2729" spans="1:16" ht="42">
      <c r="A2729" s="2" t="s">
        <v>11887</v>
      </c>
      <c r="B2729" s="2" t="s">
        <v>0</v>
      </c>
      <c r="C2729" s="3" t="s">
        <v>11888</v>
      </c>
      <c r="D2729" s="3" t="s">
        <v>11889</v>
      </c>
      <c r="E2729" s="3" t="s">
        <v>11890</v>
      </c>
      <c r="F2729" s="3" t="s">
        <v>1409</v>
      </c>
      <c r="G2729" s="7" t="s">
        <v>11886</v>
      </c>
      <c r="H2729" s="4">
        <v>2021</v>
      </c>
      <c r="I2729" s="2">
        <v>2016</v>
      </c>
      <c r="J2729" s="2">
        <f ca="1">YEAR(TODAY())-Table1[[#This Row],[Release_year]]</f>
        <v>10</v>
      </c>
      <c r="K2729" s="2" t="s">
        <v>7</v>
      </c>
      <c r="L2729" s="2" t="str">
        <f>_xlfn.XLOOKUP(Table1[[#This Row],[Rating]],Ratings!A$2:A$15,Ratings!B$2:B$15)</f>
        <v>Adult</v>
      </c>
      <c r="M2729" s="2" t="str">
        <f>_xlfn.XLOOKUP(Table1[[#This Row],[Rating Category]],Recommendation!A$2:A$6,Recommendation!B$2:B$6)</f>
        <v>Restricted</v>
      </c>
      <c r="N2729" s="2">
        <v>91</v>
      </c>
      <c r="O2729" s="2" t="str" cm="1">
        <f t="array" ref="O2729">_xlfn.IFS(Table1[[#This Row],[Duration]]&lt;90,"Short",Table1[[#This Row],[Duration]]&lt;180,"Medium",Table1[[#This Row],[Duration]]&lt;=240,"Long",TRUE,"Seasons")</f>
        <v>Medium</v>
      </c>
      <c r="P2729" s="3" t="s">
        <v>192</v>
      </c>
    </row>
    <row r="2730" spans="1:16" ht="56">
      <c r="A2730" s="2" t="s">
        <v>11891</v>
      </c>
      <c r="B2730" s="2" t="s">
        <v>0</v>
      </c>
      <c r="C2730" s="3" t="s">
        <v>11892</v>
      </c>
      <c r="D2730" s="3" t="s">
        <v>11893</v>
      </c>
      <c r="E2730" s="3" t="s">
        <v>11894</v>
      </c>
      <c r="F2730" s="3" t="s">
        <v>951</v>
      </c>
      <c r="G2730" s="7" t="s">
        <v>11886</v>
      </c>
      <c r="H2730" s="4">
        <v>2021</v>
      </c>
      <c r="I2730" s="2">
        <v>2017</v>
      </c>
      <c r="J2730" s="2">
        <f ca="1">YEAR(TODAY())-Table1[[#This Row],[Release_year]]</f>
        <v>9</v>
      </c>
      <c r="K2730" s="2" t="s">
        <v>7</v>
      </c>
      <c r="L2730" s="2" t="str">
        <f>_xlfn.XLOOKUP(Table1[[#This Row],[Rating]],Ratings!A$2:A$15,Ratings!B$2:B$15)</f>
        <v>Adult</v>
      </c>
      <c r="M2730" s="2" t="str">
        <f>_xlfn.XLOOKUP(Table1[[#This Row],[Rating Category]],Recommendation!A$2:A$6,Recommendation!B$2:B$6)</f>
        <v>Restricted</v>
      </c>
      <c r="N2730" s="2">
        <v>115</v>
      </c>
      <c r="O2730" s="2" t="str" cm="1">
        <f t="array" ref="O2730">_xlfn.IFS(Table1[[#This Row],[Duration]]&lt;90,"Short",Table1[[#This Row],[Duration]]&lt;180,"Medium",Table1[[#This Row],[Duration]]&lt;=240,"Long",TRUE,"Seasons")</f>
        <v>Medium</v>
      </c>
      <c r="P2730" s="3" t="s">
        <v>43</v>
      </c>
    </row>
    <row r="2731" spans="1:16" ht="70">
      <c r="A2731" s="2" t="s">
        <v>11895</v>
      </c>
      <c r="B2731" s="2" t="s">
        <v>0</v>
      </c>
      <c r="C2731" s="3" t="s">
        <v>11896</v>
      </c>
      <c r="D2731" s="3" t="s">
        <v>11897</v>
      </c>
      <c r="E2731" s="3" t="s">
        <v>11898</v>
      </c>
      <c r="F2731" s="3" t="s">
        <v>235</v>
      </c>
      <c r="G2731" s="7" t="s">
        <v>11899</v>
      </c>
      <c r="H2731" s="4">
        <v>2021</v>
      </c>
      <c r="I2731" s="2">
        <v>2018</v>
      </c>
      <c r="J2731" s="2">
        <f ca="1">YEAR(TODAY())-Table1[[#This Row],[Release_year]]</f>
        <v>8</v>
      </c>
      <c r="K2731" s="2" t="s">
        <v>7</v>
      </c>
      <c r="L2731" s="2" t="str">
        <f>_xlfn.XLOOKUP(Table1[[#This Row],[Rating]],Ratings!A$2:A$15,Ratings!B$2:B$15)</f>
        <v>Adult</v>
      </c>
      <c r="M2731" s="2" t="str">
        <f>_xlfn.XLOOKUP(Table1[[#This Row],[Rating Category]],Recommendation!A$2:A$6,Recommendation!B$2:B$6)</f>
        <v>Restricted</v>
      </c>
      <c r="N2731" s="2">
        <v>140</v>
      </c>
      <c r="O2731" s="2" t="str" cm="1">
        <f t="array" ref="O2731">_xlfn.IFS(Table1[[#This Row],[Duration]]&lt;90,"Short",Table1[[#This Row],[Duration]]&lt;180,"Medium",Table1[[#This Row],[Duration]]&lt;=240,"Long",TRUE,"Seasons")</f>
        <v>Medium</v>
      </c>
      <c r="P2731" s="3" t="s">
        <v>90</v>
      </c>
    </row>
    <row r="2732" spans="1:16" ht="14">
      <c r="A2732" s="2" t="s">
        <v>11901</v>
      </c>
      <c r="B2732" s="2" t="s">
        <v>0</v>
      </c>
      <c r="C2732" s="3" t="s">
        <v>11902</v>
      </c>
      <c r="D2732" s="3" t="s">
        <v>11903</v>
      </c>
      <c r="E2732" s="3" t="s">
        <v>11904</v>
      </c>
      <c r="F2732" s="3" t="s">
        <v>28</v>
      </c>
      <c r="G2732" s="7" t="s">
        <v>11900</v>
      </c>
      <c r="H2732" s="4">
        <v>2021</v>
      </c>
      <c r="I2732" s="2">
        <v>2018</v>
      </c>
      <c r="J2732" s="2">
        <f ca="1">YEAR(TODAY())-Table1[[#This Row],[Release_year]]</f>
        <v>8</v>
      </c>
      <c r="K2732" s="2" t="s">
        <v>7</v>
      </c>
      <c r="L2732" s="2" t="str">
        <f>_xlfn.XLOOKUP(Table1[[#This Row],[Rating]],Ratings!A$2:A$15,Ratings!B$2:B$15)</f>
        <v>Adult</v>
      </c>
      <c r="M2732" s="2" t="str">
        <f>_xlfn.XLOOKUP(Table1[[#This Row],[Rating Category]],Recommendation!A$2:A$6,Recommendation!B$2:B$6)</f>
        <v>Restricted</v>
      </c>
      <c r="N2732" s="2">
        <v>79</v>
      </c>
      <c r="O2732" s="2" t="str" cm="1">
        <f t="array" ref="O2732">_xlfn.IFS(Table1[[#This Row],[Duration]]&lt;90,"Short",Table1[[#This Row],[Duration]]&lt;180,"Medium",Table1[[#This Row],[Duration]]&lt;=240,"Long",TRUE,"Seasons")</f>
        <v>Short</v>
      </c>
      <c r="P2732" s="3" t="s">
        <v>683</v>
      </c>
    </row>
    <row r="2733" spans="1:16" ht="84">
      <c r="A2733" s="2" t="s">
        <v>11905</v>
      </c>
      <c r="B2733" s="2" t="s">
        <v>0</v>
      </c>
      <c r="C2733" s="3" t="s">
        <v>11906</v>
      </c>
      <c r="D2733" s="3" t="s">
        <v>11907</v>
      </c>
      <c r="E2733" s="3" t="s">
        <v>11908</v>
      </c>
      <c r="F2733" s="3" t="s">
        <v>1</v>
      </c>
      <c r="G2733" s="7" t="s">
        <v>11900</v>
      </c>
      <c r="H2733" s="4">
        <v>2021</v>
      </c>
      <c r="I2733" s="2">
        <v>2018</v>
      </c>
      <c r="J2733" s="2">
        <f ca="1">YEAR(TODAY())-Table1[[#This Row],[Release_year]]</f>
        <v>8</v>
      </c>
      <c r="K2733" s="2" t="s">
        <v>87</v>
      </c>
      <c r="L2733" s="2" t="str">
        <f>_xlfn.XLOOKUP(Table1[[#This Row],[Rating]],Ratings!A$2:A$15,Ratings!B$2:B$15)</f>
        <v>Kids</v>
      </c>
      <c r="M2733" s="2" t="str">
        <f>_xlfn.XLOOKUP(Table1[[#This Row],[Rating Category]],Recommendation!A$2:A$6,Recommendation!B$2:B$6)</f>
        <v>Safe</v>
      </c>
      <c r="N2733" s="2">
        <v>104</v>
      </c>
      <c r="O2733" s="2" t="str" cm="1">
        <f t="array" ref="O2733">_xlfn.IFS(Table1[[#This Row],[Duration]]&lt;90,"Short",Table1[[#This Row],[Duration]]&lt;180,"Medium",Table1[[#This Row],[Duration]]&lt;=240,"Long",TRUE,"Seasons")</f>
        <v>Medium</v>
      </c>
      <c r="P2733" s="3" t="s">
        <v>17</v>
      </c>
    </row>
    <row r="2734" spans="1:16" ht="56">
      <c r="A2734" s="2" t="s">
        <v>11909</v>
      </c>
      <c r="B2734" s="2" t="s">
        <v>4</v>
      </c>
      <c r="C2734" s="3" t="s">
        <v>11910</v>
      </c>
      <c r="D2734" s="3" t="s">
        <v>11911</v>
      </c>
      <c r="E2734" s="3" t="s">
        <v>11912</v>
      </c>
      <c r="F2734" s="3" t="s">
        <v>139</v>
      </c>
      <c r="G2734" s="7" t="s">
        <v>11913</v>
      </c>
      <c r="H2734" s="4">
        <v>2021</v>
      </c>
      <c r="I2734" s="2">
        <v>2018</v>
      </c>
      <c r="J2734" s="2">
        <f ca="1">YEAR(TODAY())-Table1[[#This Row],[Release_year]]</f>
        <v>8</v>
      </c>
      <c r="K2734" s="2" t="s">
        <v>29</v>
      </c>
      <c r="L2734" s="2" t="str">
        <f>_xlfn.XLOOKUP(Table1[[#This Row],[Rating]],Ratings!A$2:A$15,Ratings!B$2:B$15)</f>
        <v>Teen</v>
      </c>
      <c r="M2734" s="2" t="str">
        <f>_xlfn.XLOOKUP(Table1[[#This Row],[Rating Category]],Recommendation!A$2:A$6,Recommendation!B$2:B$6)</f>
        <v>Guidance</v>
      </c>
      <c r="N2734" s="2" t="s">
        <v>11</v>
      </c>
      <c r="O2734" s="2" t="str" cm="1">
        <f t="array" ref="O2734">_xlfn.IFS(Table1[[#This Row],[Duration]]&lt;90,"Short",Table1[[#This Row],[Duration]]&lt;180,"Medium",Table1[[#This Row],[Duration]]&lt;=240,"Long",TRUE,"Seasons")</f>
        <v>Seasons</v>
      </c>
      <c r="P2734" s="3" t="s">
        <v>191</v>
      </c>
    </row>
    <row r="2735" spans="1:16" ht="42">
      <c r="A2735" s="2" t="s">
        <v>11914</v>
      </c>
      <c r="B2735" s="2" t="s">
        <v>0</v>
      </c>
      <c r="C2735" s="3" t="s">
        <v>11915</v>
      </c>
      <c r="D2735" s="3" t="s">
        <v>11916</v>
      </c>
      <c r="E2735" s="3" t="s">
        <v>11917</v>
      </c>
      <c r="F2735" s="3" t="s">
        <v>1</v>
      </c>
      <c r="G2735" s="7" t="s">
        <v>11913</v>
      </c>
      <c r="H2735" s="4">
        <v>2021</v>
      </c>
      <c r="I2735" s="2">
        <v>2018</v>
      </c>
      <c r="J2735" s="2">
        <f ca="1">YEAR(TODAY())-Table1[[#This Row],[Release_year]]</f>
        <v>8</v>
      </c>
      <c r="K2735" s="2" t="s">
        <v>7</v>
      </c>
      <c r="L2735" s="2" t="str">
        <f>_xlfn.XLOOKUP(Table1[[#This Row],[Rating]],Ratings!A$2:A$15,Ratings!B$2:B$15)</f>
        <v>Adult</v>
      </c>
      <c r="M2735" s="2" t="str">
        <f>_xlfn.XLOOKUP(Table1[[#This Row],[Rating Category]],Recommendation!A$2:A$6,Recommendation!B$2:B$6)</f>
        <v>Restricted</v>
      </c>
      <c r="N2735" s="2">
        <v>121</v>
      </c>
      <c r="O2735" s="2" t="str" cm="1">
        <f t="array" ref="O2735">_xlfn.IFS(Table1[[#This Row],[Duration]]&lt;90,"Short",Table1[[#This Row],[Duration]]&lt;180,"Medium",Table1[[#This Row],[Duration]]&lt;=240,"Long",TRUE,"Seasons")</f>
        <v>Medium</v>
      </c>
      <c r="P2735" s="3" t="s">
        <v>131</v>
      </c>
    </row>
    <row r="2736" spans="1:16" ht="42">
      <c r="A2736" s="2" t="s">
        <v>11918</v>
      </c>
      <c r="B2736" s="2" t="s">
        <v>0</v>
      </c>
      <c r="C2736" s="3" t="s">
        <v>11919</v>
      </c>
      <c r="D2736" s="3" t="s">
        <v>11920</v>
      </c>
      <c r="E2736" s="3" t="s">
        <v>11921</v>
      </c>
      <c r="F2736" s="3" t="s">
        <v>813</v>
      </c>
      <c r="G2736" s="7" t="s">
        <v>11922</v>
      </c>
      <c r="H2736" s="4">
        <v>2021</v>
      </c>
      <c r="I2736" s="2">
        <v>2017</v>
      </c>
      <c r="J2736" s="2">
        <f ca="1">YEAR(TODAY())-Table1[[#This Row],[Release_year]]</f>
        <v>9</v>
      </c>
      <c r="K2736" s="2" t="s">
        <v>124</v>
      </c>
      <c r="L2736" s="2" t="str">
        <f>_xlfn.XLOOKUP(Table1[[#This Row],[Rating]],Ratings!A$2:A$15,Ratings!B$2:B$15)</f>
        <v>Adult</v>
      </c>
      <c r="M2736" s="2" t="str">
        <f>_xlfn.XLOOKUP(Table1[[#This Row],[Rating Category]],Recommendation!A$2:A$6,Recommendation!B$2:B$6)</f>
        <v>Restricted</v>
      </c>
      <c r="N2736" s="2">
        <v>94</v>
      </c>
      <c r="O2736" s="2" t="str" cm="1">
        <f t="array" ref="O2736">_xlfn.IFS(Table1[[#This Row],[Duration]]&lt;90,"Short",Table1[[#This Row],[Duration]]&lt;180,"Medium",Table1[[#This Row],[Duration]]&lt;=240,"Long",TRUE,"Seasons")</f>
        <v>Medium</v>
      </c>
      <c r="P2736" s="3" t="s">
        <v>206</v>
      </c>
    </row>
    <row r="2737" spans="1:16" ht="14">
      <c r="A2737" s="2" t="s">
        <v>11924</v>
      </c>
      <c r="B2737" s="2" t="s">
        <v>0</v>
      </c>
      <c r="C2737" s="3" t="s">
        <v>11925</v>
      </c>
      <c r="D2737" s="3" t="s">
        <v>1542</v>
      </c>
      <c r="E2737" s="3" t="s">
        <v>11926</v>
      </c>
      <c r="F2737" s="3" t="s">
        <v>1</v>
      </c>
      <c r="G2737" s="7" t="s">
        <v>11923</v>
      </c>
      <c r="H2737" s="4">
        <v>2021</v>
      </c>
      <c r="I2737" s="2">
        <v>2018</v>
      </c>
      <c r="J2737" s="2">
        <f ca="1">YEAR(TODAY())-Table1[[#This Row],[Release_year]]</f>
        <v>8</v>
      </c>
      <c r="K2737" s="2" t="s">
        <v>29</v>
      </c>
      <c r="L2737" s="2" t="str">
        <f>_xlfn.XLOOKUP(Table1[[#This Row],[Rating]],Ratings!A$2:A$15,Ratings!B$2:B$15)</f>
        <v>Teen</v>
      </c>
      <c r="M2737" s="2" t="str">
        <f>_xlfn.XLOOKUP(Table1[[#This Row],[Rating Category]],Recommendation!A$2:A$6,Recommendation!B$2:B$6)</f>
        <v>Guidance</v>
      </c>
      <c r="N2737" s="2">
        <v>58</v>
      </c>
      <c r="O2737" s="2" t="str" cm="1">
        <f t="array" ref="O2737">_xlfn.IFS(Table1[[#This Row],[Duration]]&lt;90,"Short",Table1[[#This Row],[Duration]]&lt;180,"Medium",Table1[[#This Row],[Duration]]&lt;=240,"Long",TRUE,"Seasons")</f>
        <v>Short</v>
      </c>
      <c r="P2737" s="3" t="s">
        <v>683</v>
      </c>
    </row>
    <row r="2738" spans="1:16" ht="14">
      <c r="A2738" s="2" t="s">
        <v>11929</v>
      </c>
      <c r="B2738" s="2" t="s">
        <v>0</v>
      </c>
      <c r="C2738" s="3" t="s">
        <v>11930</v>
      </c>
      <c r="D2738" s="3" t="s">
        <v>11280</v>
      </c>
      <c r="E2738" s="3" t="s">
        <v>11931</v>
      </c>
      <c r="F2738" s="3" t="s">
        <v>670</v>
      </c>
      <c r="G2738" s="7" t="s">
        <v>11928</v>
      </c>
      <c r="H2738" s="4">
        <v>2021</v>
      </c>
      <c r="I2738" s="2">
        <v>2018</v>
      </c>
      <c r="J2738" s="2">
        <f ca="1">YEAR(TODAY())-Table1[[#This Row],[Release_year]]</f>
        <v>8</v>
      </c>
      <c r="K2738" s="2" t="s">
        <v>7</v>
      </c>
      <c r="L2738" s="2" t="str">
        <f>_xlfn.XLOOKUP(Table1[[#This Row],[Rating]],Ratings!A$2:A$15,Ratings!B$2:B$15)</f>
        <v>Adult</v>
      </c>
      <c r="M2738" s="2" t="str">
        <f>_xlfn.XLOOKUP(Table1[[#This Row],[Rating Category]],Recommendation!A$2:A$6,Recommendation!B$2:B$6)</f>
        <v>Restricted</v>
      </c>
      <c r="N2738" s="2">
        <v>51</v>
      </c>
      <c r="O2738" s="2" t="str" cm="1">
        <f t="array" ref="O2738">_xlfn.IFS(Table1[[#This Row],[Duration]]&lt;90,"Short",Table1[[#This Row],[Duration]]&lt;180,"Medium",Table1[[#This Row],[Duration]]&lt;=240,"Long",TRUE,"Seasons")</f>
        <v>Short</v>
      </c>
      <c r="P2738" s="3" t="s">
        <v>683</v>
      </c>
    </row>
    <row r="2739" spans="1:16" ht="14">
      <c r="A2739" s="2" t="s">
        <v>11932</v>
      </c>
      <c r="B2739" s="2" t="s">
        <v>0</v>
      </c>
      <c r="C2739" s="3" t="s">
        <v>11933</v>
      </c>
      <c r="D2739" s="3" t="s">
        <v>11280</v>
      </c>
      <c r="E2739" s="3" t="s">
        <v>11934</v>
      </c>
      <c r="F2739" s="3" t="s">
        <v>5638</v>
      </c>
      <c r="G2739" s="7" t="s">
        <v>11928</v>
      </c>
      <c r="H2739" s="4">
        <v>2021</v>
      </c>
      <c r="I2739" s="2">
        <v>2018</v>
      </c>
      <c r="J2739" s="2">
        <f ca="1">YEAR(TODAY())-Table1[[#This Row],[Release_year]]</f>
        <v>8</v>
      </c>
      <c r="K2739" s="2" t="s">
        <v>7</v>
      </c>
      <c r="L2739" s="2" t="str">
        <f>_xlfn.XLOOKUP(Table1[[#This Row],[Rating]],Ratings!A$2:A$15,Ratings!B$2:B$15)</f>
        <v>Adult</v>
      </c>
      <c r="M2739" s="2" t="str">
        <f>_xlfn.XLOOKUP(Table1[[#This Row],[Rating Category]],Recommendation!A$2:A$6,Recommendation!B$2:B$6)</f>
        <v>Restricted</v>
      </c>
      <c r="N2739" s="2">
        <v>69</v>
      </c>
      <c r="O2739" s="2" t="str" cm="1">
        <f t="array" ref="O2739">_xlfn.IFS(Table1[[#This Row],[Duration]]&lt;90,"Short",Table1[[#This Row],[Duration]]&lt;180,"Medium",Table1[[#This Row],[Duration]]&lt;=240,"Long",TRUE,"Seasons")</f>
        <v>Short</v>
      </c>
      <c r="P2739" s="3" t="s">
        <v>683</v>
      </c>
    </row>
    <row r="2740" spans="1:16" ht="70">
      <c r="A2740" s="2" t="s">
        <v>11935</v>
      </c>
      <c r="B2740" s="2" t="s">
        <v>0</v>
      </c>
      <c r="C2740" s="3" t="s">
        <v>11936</v>
      </c>
      <c r="D2740" s="3" t="s">
        <v>11937</v>
      </c>
      <c r="E2740" s="3" t="s">
        <v>11938</v>
      </c>
      <c r="F2740" s="3" t="s">
        <v>404</v>
      </c>
      <c r="G2740" s="7" t="s">
        <v>11928</v>
      </c>
      <c r="H2740" s="4">
        <v>2021</v>
      </c>
      <c r="I2740" s="2">
        <v>2017</v>
      </c>
      <c r="J2740" s="2">
        <f ca="1">YEAR(TODAY())-Table1[[#This Row],[Release_year]]</f>
        <v>9</v>
      </c>
      <c r="K2740" s="2" t="s">
        <v>7</v>
      </c>
      <c r="L2740" s="2" t="str">
        <f>_xlfn.XLOOKUP(Table1[[#This Row],[Rating]],Ratings!A$2:A$15,Ratings!B$2:B$15)</f>
        <v>Adult</v>
      </c>
      <c r="M2740" s="2" t="str">
        <f>_xlfn.XLOOKUP(Table1[[#This Row],[Rating Category]],Recommendation!A$2:A$6,Recommendation!B$2:B$6)</f>
        <v>Restricted</v>
      </c>
      <c r="N2740" s="2">
        <v>104</v>
      </c>
      <c r="O2740" s="2" t="str" cm="1">
        <f t="array" ref="O2740">_xlfn.IFS(Table1[[#This Row],[Duration]]&lt;90,"Short",Table1[[#This Row],[Duration]]&lt;180,"Medium",Table1[[#This Row],[Duration]]&lt;=240,"Long",TRUE,"Seasons")</f>
        <v>Medium</v>
      </c>
      <c r="P2740" s="3" t="s">
        <v>583</v>
      </c>
    </row>
    <row r="2741" spans="1:16" ht="70">
      <c r="A2741" s="2" t="s">
        <v>11940</v>
      </c>
      <c r="B2741" s="2" t="s">
        <v>0</v>
      </c>
      <c r="C2741" s="3" t="s">
        <v>11941</v>
      </c>
      <c r="D2741" s="3" t="s">
        <v>11942</v>
      </c>
      <c r="E2741" s="3" t="s">
        <v>11943</v>
      </c>
      <c r="F2741" s="3" t="s">
        <v>1</v>
      </c>
      <c r="G2741" s="7" t="s">
        <v>11939</v>
      </c>
      <c r="H2741" s="4">
        <v>2021</v>
      </c>
      <c r="I2741" s="2">
        <v>2018</v>
      </c>
      <c r="J2741" s="2">
        <f ca="1">YEAR(TODAY())-Table1[[#This Row],[Release_year]]</f>
        <v>8</v>
      </c>
      <c r="K2741" s="2" t="s">
        <v>7</v>
      </c>
      <c r="L2741" s="2" t="str">
        <f>_xlfn.XLOOKUP(Table1[[#This Row],[Rating]],Ratings!A$2:A$15,Ratings!B$2:B$15)</f>
        <v>Adult</v>
      </c>
      <c r="M2741" s="2" t="str">
        <f>_xlfn.XLOOKUP(Table1[[#This Row],[Rating Category]],Recommendation!A$2:A$6,Recommendation!B$2:B$6)</f>
        <v>Restricted</v>
      </c>
      <c r="N2741" s="2">
        <v>94</v>
      </c>
      <c r="O2741" s="2" t="str" cm="1">
        <f t="array" ref="O2741">_xlfn.IFS(Table1[[#This Row],[Duration]]&lt;90,"Short",Table1[[#This Row],[Duration]]&lt;180,"Medium",Table1[[#This Row],[Duration]]&lt;=240,"Long",TRUE,"Seasons")</f>
        <v>Medium</v>
      </c>
      <c r="P2741" s="3" t="s">
        <v>9053</v>
      </c>
    </row>
    <row r="2742" spans="1:16" ht="56">
      <c r="A2742" s="2" t="s">
        <v>11944</v>
      </c>
      <c r="B2742" s="2" t="s">
        <v>0</v>
      </c>
      <c r="C2742" s="3" t="s">
        <v>11945</v>
      </c>
      <c r="D2742" s="3" t="s">
        <v>638</v>
      </c>
      <c r="E2742" s="3" t="s">
        <v>11946</v>
      </c>
      <c r="F2742" s="3" t="s">
        <v>13</v>
      </c>
      <c r="G2742" s="7" t="s">
        <v>11939</v>
      </c>
      <c r="H2742" s="4">
        <v>2021</v>
      </c>
      <c r="I2742" s="2">
        <v>1998</v>
      </c>
      <c r="J2742" s="2">
        <f ca="1">YEAR(TODAY())-Table1[[#This Row],[Release_year]]</f>
        <v>28</v>
      </c>
      <c r="K2742" s="2" t="s">
        <v>29</v>
      </c>
      <c r="L2742" s="2" t="str">
        <f>_xlfn.XLOOKUP(Table1[[#This Row],[Rating]],Ratings!A$2:A$15,Ratings!B$2:B$15)</f>
        <v>Teen</v>
      </c>
      <c r="M2742" s="2" t="str">
        <f>_xlfn.XLOOKUP(Table1[[#This Row],[Rating Category]],Recommendation!A$2:A$6,Recommendation!B$2:B$6)</f>
        <v>Guidance</v>
      </c>
      <c r="N2742" s="2">
        <v>166</v>
      </c>
      <c r="O2742" s="2" t="str" cm="1">
        <f t="array" ref="O2742">_xlfn.IFS(Table1[[#This Row],[Duration]]&lt;90,"Short",Table1[[#This Row],[Duration]]&lt;180,"Medium",Table1[[#This Row],[Duration]]&lt;=240,"Long",TRUE,"Seasons")</f>
        <v>Medium</v>
      </c>
      <c r="P2742" s="3" t="s">
        <v>218</v>
      </c>
    </row>
    <row r="2743" spans="1:16" ht="56">
      <c r="A2743" s="2" t="s">
        <v>11947</v>
      </c>
      <c r="B2743" s="2" t="s">
        <v>0</v>
      </c>
      <c r="C2743" s="3" t="s">
        <v>11948</v>
      </c>
      <c r="D2743" s="3" t="s">
        <v>638</v>
      </c>
      <c r="E2743" s="3" t="s">
        <v>11949</v>
      </c>
      <c r="F2743" s="3" t="s">
        <v>13</v>
      </c>
      <c r="G2743" s="7" t="s">
        <v>11939</v>
      </c>
      <c r="H2743" s="4">
        <v>2021</v>
      </c>
      <c r="I2743" s="2">
        <v>2007</v>
      </c>
      <c r="J2743" s="2">
        <f ca="1">YEAR(TODAY())-Table1[[#This Row],[Release_year]]</f>
        <v>19</v>
      </c>
      <c r="K2743" s="2" t="s">
        <v>45</v>
      </c>
      <c r="L2743" s="2" t="str">
        <f>_xlfn.XLOOKUP(Table1[[#This Row],[Rating]],Ratings!A$2:A$15,Ratings!B$2:B$15)</f>
        <v>Family</v>
      </c>
      <c r="M2743" s="2" t="str">
        <f>_xlfn.XLOOKUP(Table1[[#This Row],[Rating Category]],Recommendation!A$2:A$6,Recommendation!B$2:B$6)</f>
        <v>Guidance</v>
      </c>
      <c r="N2743" s="2">
        <v>155</v>
      </c>
      <c r="O2743" s="2" t="str" cm="1">
        <f t="array" ref="O2743">_xlfn.IFS(Table1[[#This Row],[Duration]]&lt;90,"Short",Table1[[#This Row],[Duration]]&lt;180,"Medium",Table1[[#This Row],[Duration]]&lt;=240,"Long",TRUE,"Seasons")</f>
        <v>Medium</v>
      </c>
      <c r="P2743" s="3" t="s">
        <v>43</v>
      </c>
    </row>
    <row r="2744" spans="1:16" ht="70">
      <c r="A2744" s="2" t="s">
        <v>11950</v>
      </c>
      <c r="B2744" s="2" t="s">
        <v>0</v>
      </c>
      <c r="C2744" s="3" t="s">
        <v>11951</v>
      </c>
      <c r="D2744" s="3" t="s">
        <v>559</v>
      </c>
      <c r="E2744" s="3" t="s">
        <v>11952</v>
      </c>
      <c r="F2744" s="3" t="s">
        <v>13</v>
      </c>
      <c r="G2744" s="7" t="s">
        <v>11939</v>
      </c>
      <c r="H2744" s="4">
        <v>2021</v>
      </c>
      <c r="I2744" s="2">
        <v>2017</v>
      </c>
      <c r="J2744" s="2">
        <f ca="1">YEAR(TODAY())-Table1[[#This Row],[Release_year]]</f>
        <v>9</v>
      </c>
      <c r="K2744" s="2" t="s">
        <v>29</v>
      </c>
      <c r="L2744" s="2" t="str">
        <f>_xlfn.XLOOKUP(Table1[[#This Row],[Rating]],Ratings!A$2:A$15,Ratings!B$2:B$15)</f>
        <v>Teen</v>
      </c>
      <c r="M2744" s="2" t="str">
        <f>_xlfn.XLOOKUP(Table1[[#This Row],[Rating Category]],Recommendation!A$2:A$6,Recommendation!B$2:B$6)</f>
        <v>Guidance</v>
      </c>
      <c r="N2744" s="2">
        <v>145</v>
      </c>
      <c r="O2744" s="2" t="str" cm="1">
        <f t="array" ref="O2744">_xlfn.IFS(Table1[[#This Row],[Duration]]&lt;90,"Short",Table1[[#This Row],[Duration]]&lt;180,"Medium",Table1[[#This Row],[Duration]]&lt;=240,"Long",TRUE,"Seasons")</f>
        <v>Medium</v>
      </c>
      <c r="P2744" s="3" t="s">
        <v>523</v>
      </c>
    </row>
    <row r="2745" spans="1:16" ht="42">
      <c r="A2745" s="2" t="s">
        <v>11953</v>
      </c>
      <c r="B2745" s="2" t="s">
        <v>0</v>
      </c>
      <c r="C2745" s="3" t="s">
        <v>11954</v>
      </c>
      <c r="D2745" s="3" t="s">
        <v>3229</v>
      </c>
      <c r="E2745" s="3" t="s">
        <v>11955</v>
      </c>
      <c r="F2745" s="3" t="s">
        <v>1</v>
      </c>
      <c r="G2745" s="7" t="s">
        <v>11939</v>
      </c>
      <c r="H2745" s="4">
        <v>2021</v>
      </c>
      <c r="I2745" s="2">
        <v>2016</v>
      </c>
      <c r="J2745" s="2">
        <f ca="1">YEAR(TODAY())-Table1[[#This Row],[Release_year]]</f>
        <v>10</v>
      </c>
      <c r="K2745" s="2" t="s">
        <v>124</v>
      </c>
      <c r="L2745" s="2" t="str">
        <f>_xlfn.XLOOKUP(Table1[[#This Row],[Rating]],Ratings!A$2:A$15,Ratings!B$2:B$15)</f>
        <v>Adult</v>
      </c>
      <c r="M2745" s="2" t="str">
        <f>_xlfn.XLOOKUP(Table1[[#This Row],[Rating Category]],Recommendation!A$2:A$6,Recommendation!B$2:B$6)</f>
        <v>Restricted</v>
      </c>
      <c r="N2745" s="2">
        <v>106</v>
      </c>
      <c r="O2745" s="2" t="str" cm="1">
        <f t="array" ref="O2745">_xlfn.IFS(Table1[[#This Row],[Duration]]&lt;90,"Short",Table1[[#This Row],[Duration]]&lt;180,"Medium",Table1[[#This Row],[Duration]]&lt;=240,"Long",TRUE,"Seasons")</f>
        <v>Medium</v>
      </c>
      <c r="P2745" s="3" t="s">
        <v>1407</v>
      </c>
    </row>
    <row r="2746" spans="1:16" ht="56">
      <c r="A2746" s="2" t="s">
        <v>11956</v>
      </c>
      <c r="B2746" s="2" t="s">
        <v>0</v>
      </c>
      <c r="C2746" s="3" t="s">
        <v>11957</v>
      </c>
      <c r="D2746" s="3" t="s">
        <v>11958</v>
      </c>
      <c r="E2746" s="3" t="s">
        <v>11959</v>
      </c>
      <c r="F2746" s="3" t="s">
        <v>963</v>
      </c>
      <c r="G2746" s="7" t="s">
        <v>11939</v>
      </c>
      <c r="H2746" s="4">
        <v>2021</v>
      </c>
      <c r="I2746" s="2">
        <v>2016</v>
      </c>
      <c r="J2746" s="2">
        <f ca="1">YEAR(TODAY())-Table1[[#This Row],[Release_year]]</f>
        <v>10</v>
      </c>
      <c r="K2746" s="2" t="s">
        <v>29</v>
      </c>
      <c r="L2746" s="2" t="str">
        <f>_xlfn.XLOOKUP(Table1[[#This Row],[Rating]],Ratings!A$2:A$15,Ratings!B$2:B$15)</f>
        <v>Teen</v>
      </c>
      <c r="M2746" s="2" t="str">
        <f>_xlfn.XLOOKUP(Table1[[#This Row],[Rating Category]],Recommendation!A$2:A$6,Recommendation!B$2:B$6)</f>
        <v>Guidance</v>
      </c>
      <c r="N2746" s="2">
        <v>94</v>
      </c>
      <c r="O2746" s="2" t="str" cm="1">
        <f t="array" ref="O2746">_xlfn.IFS(Table1[[#This Row],[Duration]]&lt;90,"Short",Table1[[#This Row],[Duration]]&lt;180,"Medium",Table1[[#This Row],[Duration]]&lt;=240,"Long",TRUE,"Seasons")</f>
        <v>Medium</v>
      </c>
      <c r="P2746" s="3" t="s">
        <v>56</v>
      </c>
    </row>
    <row r="2747" spans="1:16" ht="56">
      <c r="A2747" s="2" t="s">
        <v>11960</v>
      </c>
      <c r="B2747" s="2" t="s">
        <v>0</v>
      </c>
      <c r="C2747" s="3" t="s">
        <v>11961</v>
      </c>
      <c r="D2747" s="3" t="s">
        <v>11962</v>
      </c>
      <c r="E2747" s="3" t="s">
        <v>11963</v>
      </c>
      <c r="F2747" s="3" t="s">
        <v>13</v>
      </c>
      <c r="G2747" s="7" t="s">
        <v>11939</v>
      </c>
      <c r="H2747" s="4">
        <v>2021</v>
      </c>
      <c r="I2747" s="2">
        <v>2017</v>
      </c>
      <c r="J2747" s="2">
        <f ca="1">YEAR(TODAY())-Table1[[#This Row],[Release_year]]</f>
        <v>9</v>
      </c>
      <c r="K2747" s="2" t="s">
        <v>45</v>
      </c>
      <c r="L2747" s="2" t="str">
        <f>_xlfn.XLOOKUP(Table1[[#This Row],[Rating]],Ratings!A$2:A$15,Ratings!B$2:B$15)</f>
        <v>Family</v>
      </c>
      <c r="M2747" s="2" t="str">
        <f>_xlfn.XLOOKUP(Table1[[#This Row],[Rating Category]],Recommendation!A$2:A$6,Recommendation!B$2:B$6)</f>
        <v>Guidance</v>
      </c>
      <c r="N2747" s="2">
        <v>127</v>
      </c>
      <c r="O2747" s="2" t="str" cm="1">
        <f t="array" ref="O2747">_xlfn.IFS(Table1[[#This Row],[Duration]]&lt;90,"Short",Table1[[#This Row],[Duration]]&lt;180,"Medium",Table1[[#This Row],[Duration]]&lt;=240,"Long",TRUE,"Seasons")</f>
        <v>Medium</v>
      </c>
      <c r="P2747" s="3" t="s">
        <v>218</v>
      </c>
    </row>
    <row r="2748" spans="1:16" ht="70">
      <c r="A2748" s="2" t="s">
        <v>11964</v>
      </c>
      <c r="B2748" s="2" t="s">
        <v>0</v>
      </c>
      <c r="C2748" s="3" t="s">
        <v>11965</v>
      </c>
      <c r="D2748" s="3" t="s">
        <v>11966</v>
      </c>
      <c r="E2748" s="3" t="s">
        <v>11967</v>
      </c>
      <c r="F2748" s="3" t="s">
        <v>248</v>
      </c>
      <c r="G2748" s="7" t="s">
        <v>11939</v>
      </c>
      <c r="H2748" s="4">
        <v>2021</v>
      </c>
      <c r="I2748" s="2">
        <v>2017</v>
      </c>
      <c r="J2748" s="2">
        <f ca="1">YEAR(TODAY())-Table1[[#This Row],[Release_year]]</f>
        <v>9</v>
      </c>
      <c r="K2748" s="2" t="s">
        <v>7</v>
      </c>
      <c r="L2748" s="2" t="str">
        <f>_xlfn.XLOOKUP(Table1[[#This Row],[Rating]],Ratings!A$2:A$15,Ratings!B$2:B$15)</f>
        <v>Adult</v>
      </c>
      <c r="M2748" s="2" t="str">
        <f>_xlfn.XLOOKUP(Table1[[#This Row],[Rating Category]],Recommendation!A$2:A$6,Recommendation!B$2:B$6)</f>
        <v>Restricted</v>
      </c>
      <c r="N2748" s="2">
        <v>87</v>
      </c>
      <c r="O2748" s="2" t="str" cm="1">
        <f t="array" ref="O2748">_xlfn.IFS(Table1[[#This Row],[Duration]]&lt;90,"Short",Table1[[#This Row],[Duration]]&lt;180,"Medium",Table1[[#This Row],[Duration]]&lt;=240,"Long",TRUE,"Seasons")</f>
        <v>Short</v>
      </c>
      <c r="P2748" s="3" t="s">
        <v>1923</v>
      </c>
    </row>
    <row r="2749" spans="1:16" ht="42">
      <c r="A2749" s="2" t="s">
        <v>11968</v>
      </c>
      <c r="B2749" s="2" t="s">
        <v>0</v>
      </c>
      <c r="C2749" s="3" t="s">
        <v>11969</v>
      </c>
      <c r="D2749" s="3" t="s">
        <v>2297</v>
      </c>
      <c r="E2749" s="3" t="s">
        <v>11970</v>
      </c>
      <c r="F2749" s="3" t="s">
        <v>13</v>
      </c>
      <c r="G2749" s="7" t="s">
        <v>11939</v>
      </c>
      <c r="H2749" s="4">
        <v>2021</v>
      </c>
      <c r="I2749" s="2">
        <v>2004</v>
      </c>
      <c r="J2749" s="2">
        <f ca="1">YEAR(TODAY())-Table1[[#This Row],[Release_year]]</f>
        <v>22</v>
      </c>
      <c r="K2749" s="2" t="s">
        <v>45</v>
      </c>
      <c r="L2749" s="2" t="str">
        <f>_xlfn.XLOOKUP(Table1[[#This Row],[Rating]],Ratings!A$2:A$15,Ratings!B$2:B$15)</f>
        <v>Family</v>
      </c>
      <c r="M2749" s="2" t="str">
        <f>_xlfn.XLOOKUP(Table1[[#This Row],[Rating Category]],Recommendation!A$2:A$6,Recommendation!B$2:B$6)</f>
        <v>Guidance</v>
      </c>
      <c r="N2749" s="2">
        <v>185</v>
      </c>
      <c r="O2749" s="2" t="str" cm="1">
        <f t="array" ref="O2749">_xlfn.IFS(Table1[[#This Row],[Duration]]&lt;90,"Short",Table1[[#This Row],[Duration]]&lt;180,"Medium",Table1[[#This Row],[Duration]]&lt;=240,"Long",TRUE,"Seasons")</f>
        <v>Long</v>
      </c>
      <c r="P2749" s="3" t="s">
        <v>43</v>
      </c>
    </row>
    <row r="2750" spans="1:16" ht="42">
      <c r="A2750" s="2" t="s">
        <v>11971</v>
      </c>
      <c r="B2750" s="2" t="s">
        <v>0</v>
      </c>
      <c r="C2750" s="3" t="s">
        <v>11972</v>
      </c>
      <c r="D2750" s="3" t="s">
        <v>11973</v>
      </c>
      <c r="E2750" s="3" t="s">
        <v>11974</v>
      </c>
      <c r="F2750" s="3" t="s">
        <v>404</v>
      </c>
      <c r="G2750" s="7" t="s">
        <v>11939</v>
      </c>
      <c r="H2750" s="4">
        <v>2021</v>
      </c>
      <c r="I2750" s="2">
        <v>2014</v>
      </c>
      <c r="J2750" s="2">
        <f ca="1">YEAR(TODAY())-Table1[[#This Row],[Release_year]]</f>
        <v>12</v>
      </c>
      <c r="K2750" s="2" t="s">
        <v>7</v>
      </c>
      <c r="L2750" s="2" t="str">
        <f>_xlfn.XLOOKUP(Table1[[#This Row],[Rating]],Ratings!A$2:A$15,Ratings!B$2:B$15)</f>
        <v>Adult</v>
      </c>
      <c r="M2750" s="2" t="str">
        <f>_xlfn.XLOOKUP(Table1[[#This Row],[Rating Category]],Recommendation!A$2:A$6,Recommendation!B$2:B$6)</f>
        <v>Restricted</v>
      </c>
      <c r="N2750" s="2">
        <v>75</v>
      </c>
      <c r="O2750" s="2" t="str" cm="1">
        <f t="array" ref="O2750">_xlfn.IFS(Table1[[#This Row],[Duration]]&lt;90,"Short",Table1[[#This Row],[Duration]]&lt;180,"Medium",Table1[[#This Row],[Duration]]&lt;=240,"Long",TRUE,"Seasons")</f>
        <v>Short</v>
      </c>
      <c r="P2750" s="3" t="s">
        <v>56</v>
      </c>
    </row>
    <row r="2751" spans="1:16" ht="42">
      <c r="A2751" s="2" t="s">
        <v>11975</v>
      </c>
      <c r="B2751" s="2" t="s">
        <v>0</v>
      </c>
      <c r="C2751" s="3" t="s">
        <v>11976</v>
      </c>
      <c r="D2751" s="3" t="s">
        <v>11973</v>
      </c>
      <c r="E2751" s="3" t="s">
        <v>11977</v>
      </c>
      <c r="F2751" s="3" t="s">
        <v>404</v>
      </c>
      <c r="G2751" s="7" t="s">
        <v>11939</v>
      </c>
      <c r="H2751" s="4">
        <v>2021</v>
      </c>
      <c r="I2751" s="2">
        <v>2014</v>
      </c>
      <c r="J2751" s="2">
        <f ca="1">YEAR(TODAY())-Table1[[#This Row],[Release_year]]</f>
        <v>12</v>
      </c>
      <c r="K2751" s="2" t="s">
        <v>7</v>
      </c>
      <c r="L2751" s="2" t="str">
        <f>_xlfn.XLOOKUP(Table1[[#This Row],[Rating]],Ratings!A$2:A$15,Ratings!B$2:B$15)</f>
        <v>Adult</v>
      </c>
      <c r="M2751" s="2" t="str">
        <f>_xlfn.XLOOKUP(Table1[[#This Row],[Rating Category]],Recommendation!A$2:A$6,Recommendation!B$2:B$6)</f>
        <v>Restricted</v>
      </c>
      <c r="N2751" s="2">
        <v>89</v>
      </c>
      <c r="O2751" s="2" t="str" cm="1">
        <f t="array" ref="O2751">_xlfn.IFS(Table1[[#This Row],[Duration]]&lt;90,"Short",Table1[[#This Row],[Duration]]&lt;180,"Medium",Table1[[#This Row],[Duration]]&lt;=240,"Long",TRUE,"Seasons")</f>
        <v>Short</v>
      </c>
      <c r="P2751" s="3" t="s">
        <v>779</v>
      </c>
    </row>
    <row r="2752" spans="1:16" ht="28">
      <c r="A2752" s="2" t="s">
        <v>11978</v>
      </c>
      <c r="B2752" s="2" t="s">
        <v>0</v>
      </c>
      <c r="C2752" s="3" t="s">
        <v>11979</v>
      </c>
      <c r="D2752" s="3" t="s">
        <v>11973</v>
      </c>
      <c r="E2752" s="3" t="s">
        <v>11980</v>
      </c>
      <c r="F2752" s="3" t="s">
        <v>404</v>
      </c>
      <c r="G2752" s="7" t="s">
        <v>11939</v>
      </c>
      <c r="H2752" s="4">
        <v>2021</v>
      </c>
      <c r="I2752" s="2">
        <v>2014</v>
      </c>
      <c r="J2752" s="2">
        <f ca="1">YEAR(TODAY())-Table1[[#This Row],[Release_year]]</f>
        <v>12</v>
      </c>
      <c r="K2752" s="2" t="s">
        <v>7</v>
      </c>
      <c r="L2752" s="2" t="str">
        <f>_xlfn.XLOOKUP(Table1[[#This Row],[Rating]],Ratings!A$2:A$15,Ratings!B$2:B$15)</f>
        <v>Adult</v>
      </c>
      <c r="M2752" s="2" t="str">
        <f>_xlfn.XLOOKUP(Table1[[#This Row],[Rating Category]],Recommendation!A$2:A$6,Recommendation!B$2:B$6)</f>
        <v>Restricted</v>
      </c>
      <c r="N2752" s="2">
        <v>81</v>
      </c>
      <c r="O2752" s="2" t="str" cm="1">
        <f t="array" ref="O2752">_xlfn.IFS(Table1[[#This Row],[Duration]]&lt;90,"Short",Table1[[#This Row],[Duration]]&lt;180,"Medium",Table1[[#This Row],[Duration]]&lt;=240,"Long",TRUE,"Seasons")</f>
        <v>Short</v>
      </c>
      <c r="P2752" s="3" t="s">
        <v>779</v>
      </c>
    </row>
    <row r="2753" spans="1:16" ht="56">
      <c r="A2753" s="2" t="s">
        <v>11981</v>
      </c>
      <c r="B2753" s="2" t="s">
        <v>0</v>
      </c>
      <c r="C2753" s="3" t="s">
        <v>11982</v>
      </c>
      <c r="D2753" s="3" t="s">
        <v>11099</v>
      </c>
      <c r="E2753" s="3" t="s">
        <v>11983</v>
      </c>
      <c r="F2753" s="3" t="s">
        <v>404</v>
      </c>
      <c r="G2753" s="7" t="s">
        <v>11939</v>
      </c>
      <c r="H2753" s="4">
        <v>2021</v>
      </c>
      <c r="I2753" s="2">
        <v>2008</v>
      </c>
      <c r="J2753" s="2">
        <f ca="1">YEAR(TODAY())-Table1[[#This Row],[Release_year]]</f>
        <v>18</v>
      </c>
      <c r="K2753" s="2" t="s">
        <v>7</v>
      </c>
      <c r="L2753" s="2" t="str">
        <f>_xlfn.XLOOKUP(Table1[[#This Row],[Rating]],Ratings!A$2:A$15,Ratings!B$2:B$15)</f>
        <v>Adult</v>
      </c>
      <c r="M2753" s="2" t="str">
        <f>_xlfn.XLOOKUP(Table1[[#This Row],[Rating Category]],Recommendation!A$2:A$6,Recommendation!B$2:B$6)</f>
        <v>Restricted</v>
      </c>
      <c r="N2753" s="2">
        <v>47</v>
      </c>
      <c r="O2753" s="2" t="str" cm="1">
        <f t="array" ref="O2753">_xlfn.IFS(Table1[[#This Row],[Duration]]&lt;90,"Short",Table1[[#This Row],[Duration]]&lt;180,"Medium",Table1[[#This Row],[Duration]]&lt;=240,"Long",TRUE,"Seasons")</f>
        <v>Short</v>
      </c>
      <c r="P2753" s="3" t="s">
        <v>359</v>
      </c>
    </row>
    <row r="2754" spans="1:16" ht="56">
      <c r="A2754" s="2" t="s">
        <v>11984</v>
      </c>
      <c r="B2754" s="2" t="s">
        <v>0</v>
      </c>
      <c r="C2754" s="3" t="s">
        <v>11985</v>
      </c>
      <c r="D2754" s="3" t="s">
        <v>11099</v>
      </c>
      <c r="E2754" s="3" t="s">
        <v>11986</v>
      </c>
      <c r="F2754" s="3" t="s">
        <v>404</v>
      </c>
      <c r="G2754" s="7" t="s">
        <v>11939</v>
      </c>
      <c r="H2754" s="4">
        <v>2021</v>
      </c>
      <c r="I2754" s="2">
        <v>2004</v>
      </c>
      <c r="J2754" s="2">
        <f ca="1">YEAR(TODAY())-Table1[[#This Row],[Release_year]]</f>
        <v>22</v>
      </c>
      <c r="K2754" s="2" t="s">
        <v>7</v>
      </c>
      <c r="L2754" s="2" t="str">
        <f>_xlfn.XLOOKUP(Table1[[#This Row],[Rating]],Ratings!A$2:A$15,Ratings!B$2:B$15)</f>
        <v>Adult</v>
      </c>
      <c r="M2754" s="2" t="str">
        <f>_xlfn.XLOOKUP(Table1[[#This Row],[Rating Category]],Recommendation!A$2:A$6,Recommendation!B$2:B$6)</f>
        <v>Restricted</v>
      </c>
      <c r="N2754" s="2">
        <v>46</v>
      </c>
      <c r="O2754" s="2" t="str" cm="1">
        <f t="array" ref="O2754">_xlfn.IFS(Table1[[#This Row],[Duration]]&lt;90,"Short",Table1[[#This Row],[Duration]]&lt;180,"Medium",Table1[[#This Row],[Duration]]&lt;=240,"Long",TRUE,"Seasons")</f>
        <v>Short</v>
      </c>
      <c r="P2754" s="3" t="s">
        <v>779</v>
      </c>
    </row>
    <row r="2755" spans="1:16" ht="70">
      <c r="A2755" s="2" t="s">
        <v>11987</v>
      </c>
      <c r="B2755" s="2" t="s">
        <v>0</v>
      </c>
      <c r="C2755" s="3" t="s">
        <v>11988</v>
      </c>
      <c r="D2755" s="3" t="s">
        <v>11989</v>
      </c>
      <c r="E2755" s="3" t="s">
        <v>11990</v>
      </c>
      <c r="F2755" s="3" t="s">
        <v>13</v>
      </c>
      <c r="G2755" s="7" t="s">
        <v>11939</v>
      </c>
      <c r="H2755" s="4">
        <v>2021</v>
      </c>
      <c r="I2755" s="2">
        <v>2016</v>
      </c>
      <c r="J2755" s="2">
        <f ca="1">YEAR(TODAY())-Table1[[#This Row],[Release_year]]</f>
        <v>10</v>
      </c>
      <c r="K2755" s="2" t="s">
        <v>29</v>
      </c>
      <c r="L2755" s="2" t="str">
        <f>_xlfn.XLOOKUP(Table1[[#This Row],[Rating]],Ratings!A$2:A$15,Ratings!B$2:B$15)</f>
        <v>Teen</v>
      </c>
      <c r="M2755" s="2" t="str">
        <f>_xlfn.XLOOKUP(Table1[[#This Row],[Rating Category]],Recommendation!A$2:A$6,Recommendation!B$2:B$6)</f>
        <v>Guidance</v>
      </c>
      <c r="N2755" s="2">
        <v>125</v>
      </c>
      <c r="O2755" s="2" t="str" cm="1">
        <f t="array" ref="O2755">_xlfn.IFS(Table1[[#This Row],[Duration]]&lt;90,"Short",Table1[[#This Row],[Duration]]&lt;180,"Medium",Table1[[#This Row],[Duration]]&lt;=240,"Long",TRUE,"Seasons")</f>
        <v>Medium</v>
      </c>
      <c r="P2755" s="3" t="s">
        <v>1923</v>
      </c>
    </row>
    <row r="2756" spans="1:16" ht="42">
      <c r="A2756" s="2" t="s">
        <v>11991</v>
      </c>
      <c r="B2756" s="2" t="s">
        <v>0</v>
      </c>
      <c r="C2756" s="3" t="s">
        <v>11992</v>
      </c>
      <c r="D2756" s="3" t="s">
        <v>638</v>
      </c>
      <c r="E2756" s="3" t="s">
        <v>11993</v>
      </c>
      <c r="F2756" s="3" t="s">
        <v>13</v>
      </c>
      <c r="G2756" s="7" t="s">
        <v>11939</v>
      </c>
      <c r="H2756" s="4">
        <v>2021</v>
      </c>
      <c r="I2756" s="2">
        <v>2004</v>
      </c>
      <c r="J2756" s="2">
        <f ca="1">YEAR(TODAY())-Table1[[#This Row],[Release_year]]</f>
        <v>22</v>
      </c>
      <c r="K2756" s="2" t="s">
        <v>29</v>
      </c>
      <c r="L2756" s="2" t="str">
        <f>_xlfn.XLOOKUP(Table1[[#This Row],[Rating]],Ratings!A$2:A$15,Ratings!B$2:B$15)</f>
        <v>Teen</v>
      </c>
      <c r="M2756" s="2" t="str">
        <f>_xlfn.XLOOKUP(Table1[[#This Row],[Rating Category]],Recommendation!A$2:A$6,Recommendation!B$2:B$6)</f>
        <v>Guidance</v>
      </c>
      <c r="N2756" s="2">
        <v>160</v>
      </c>
      <c r="O2756" s="2" t="str" cm="1">
        <f t="array" ref="O2756">_xlfn.IFS(Table1[[#This Row],[Duration]]&lt;90,"Short",Table1[[#This Row],[Duration]]&lt;180,"Medium",Table1[[#This Row],[Duration]]&lt;=240,"Long",TRUE,"Seasons")</f>
        <v>Medium</v>
      </c>
      <c r="P2756" s="3" t="s">
        <v>43</v>
      </c>
    </row>
    <row r="2757" spans="1:16" ht="14">
      <c r="A2757" s="2" t="s">
        <v>11996</v>
      </c>
      <c r="B2757" s="2" t="s">
        <v>0</v>
      </c>
      <c r="C2757" s="3" t="s">
        <v>11997</v>
      </c>
      <c r="D2757" s="3" t="s">
        <v>6099</v>
      </c>
      <c r="E2757" s="3" t="s">
        <v>11998</v>
      </c>
      <c r="F2757" s="3" t="s">
        <v>1</v>
      </c>
      <c r="G2757" s="7" t="s">
        <v>11995</v>
      </c>
      <c r="H2757" s="4">
        <v>2021</v>
      </c>
      <c r="I2757" s="2">
        <v>2018</v>
      </c>
      <c r="J2757" s="2">
        <f ca="1">YEAR(TODAY())-Table1[[#This Row],[Release_year]]</f>
        <v>8</v>
      </c>
      <c r="K2757" s="2" t="s">
        <v>7</v>
      </c>
      <c r="L2757" s="2" t="str">
        <f>_xlfn.XLOOKUP(Table1[[#This Row],[Rating]],Ratings!A$2:A$15,Ratings!B$2:B$15)</f>
        <v>Adult</v>
      </c>
      <c r="M2757" s="2" t="str">
        <f>_xlfn.XLOOKUP(Table1[[#This Row],[Rating Category]],Recommendation!A$2:A$6,Recommendation!B$2:B$6)</f>
        <v>Restricted</v>
      </c>
      <c r="N2757" s="2">
        <v>67</v>
      </c>
      <c r="O2757" s="2" t="str" cm="1">
        <f t="array" ref="O2757">_xlfn.IFS(Table1[[#This Row],[Duration]]&lt;90,"Short",Table1[[#This Row],[Duration]]&lt;180,"Medium",Table1[[#This Row],[Duration]]&lt;=240,"Long",TRUE,"Seasons")</f>
        <v>Short</v>
      </c>
      <c r="P2757" s="3" t="s">
        <v>683</v>
      </c>
    </row>
    <row r="2758" spans="1:16" ht="42">
      <c r="A2758" s="2" t="s">
        <v>11999</v>
      </c>
      <c r="B2758" s="2" t="s">
        <v>0</v>
      </c>
      <c r="C2758" s="3" t="s">
        <v>12000</v>
      </c>
      <c r="D2758" s="3" t="s">
        <v>7421</v>
      </c>
      <c r="E2758" s="3" t="s">
        <v>12001</v>
      </c>
      <c r="F2758" s="3" t="s">
        <v>248</v>
      </c>
      <c r="G2758" s="7" t="s">
        <v>12002</v>
      </c>
      <c r="H2758" s="4">
        <v>2021</v>
      </c>
      <c r="I2758" s="2">
        <v>2017</v>
      </c>
      <c r="J2758" s="2">
        <f ca="1">YEAR(TODAY())-Table1[[#This Row],[Release_year]]</f>
        <v>9</v>
      </c>
      <c r="K2758" s="2" t="s">
        <v>7</v>
      </c>
      <c r="L2758" s="2" t="str">
        <f>_xlfn.XLOOKUP(Table1[[#This Row],[Rating]],Ratings!A$2:A$15,Ratings!B$2:B$15)</f>
        <v>Adult</v>
      </c>
      <c r="M2758" s="2" t="str">
        <f>_xlfn.XLOOKUP(Table1[[#This Row],[Rating Category]],Recommendation!A$2:A$6,Recommendation!B$2:B$6)</f>
        <v>Restricted</v>
      </c>
      <c r="N2758" s="2">
        <v>105</v>
      </c>
      <c r="O2758" s="2" t="str" cm="1">
        <f t="array" ref="O2758">_xlfn.IFS(Table1[[#This Row],[Duration]]&lt;90,"Short",Table1[[#This Row],[Duration]]&lt;180,"Medium",Table1[[#This Row],[Duration]]&lt;=240,"Long",TRUE,"Seasons")</f>
        <v>Medium</v>
      </c>
      <c r="P2758" s="3" t="s">
        <v>622</v>
      </c>
    </row>
    <row r="2759" spans="1:16" ht="28">
      <c r="A2759" s="2" t="s">
        <v>12004</v>
      </c>
      <c r="B2759" s="2" t="s">
        <v>0</v>
      </c>
      <c r="C2759" s="3" t="s">
        <v>12005</v>
      </c>
      <c r="D2759" s="3" t="s">
        <v>12006</v>
      </c>
      <c r="E2759" s="3" t="s">
        <v>12007</v>
      </c>
      <c r="F2759" s="3" t="s">
        <v>1167</v>
      </c>
      <c r="G2759" s="7" t="s">
        <v>12003</v>
      </c>
      <c r="H2759" s="4">
        <v>2021</v>
      </c>
      <c r="I2759" s="2">
        <v>2018</v>
      </c>
      <c r="J2759" s="2">
        <f ca="1">YEAR(TODAY())-Table1[[#This Row],[Release_year]]</f>
        <v>8</v>
      </c>
      <c r="K2759" s="2" t="s">
        <v>7</v>
      </c>
      <c r="L2759" s="2" t="str">
        <f>_xlfn.XLOOKUP(Table1[[#This Row],[Rating]],Ratings!A$2:A$15,Ratings!B$2:B$15)</f>
        <v>Adult</v>
      </c>
      <c r="M2759" s="2" t="str">
        <f>_xlfn.XLOOKUP(Table1[[#This Row],[Rating Category]],Recommendation!A$2:A$6,Recommendation!B$2:B$6)</f>
        <v>Restricted</v>
      </c>
      <c r="N2759" s="2">
        <v>127</v>
      </c>
      <c r="O2759" s="2" t="str" cm="1">
        <f t="array" ref="O2759">_xlfn.IFS(Table1[[#This Row],[Duration]]&lt;90,"Short",Table1[[#This Row],[Duration]]&lt;180,"Medium",Table1[[#This Row],[Duration]]&lt;=240,"Long",TRUE,"Seasons")</f>
        <v>Medium</v>
      </c>
      <c r="P2759" s="3" t="s">
        <v>214</v>
      </c>
    </row>
    <row r="2760" spans="1:16" ht="42">
      <c r="A2760" s="2" t="s">
        <v>12008</v>
      </c>
      <c r="B2760" s="2" t="s">
        <v>0</v>
      </c>
      <c r="C2760" s="3" t="s">
        <v>12009</v>
      </c>
      <c r="D2760" s="3" t="s">
        <v>12010</v>
      </c>
      <c r="E2760" s="3" t="s">
        <v>12011</v>
      </c>
      <c r="F2760" s="3" t="s">
        <v>235</v>
      </c>
      <c r="G2760" s="7" t="s">
        <v>12012</v>
      </c>
      <c r="H2760" s="4">
        <v>2021</v>
      </c>
      <c r="I2760" s="2">
        <v>2017</v>
      </c>
      <c r="J2760" s="2">
        <f ca="1">YEAR(TODAY())-Table1[[#This Row],[Release_year]]</f>
        <v>9</v>
      </c>
      <c r="K2760" s="2" t="s">
        <v>7</v>
      </c>
      <c r="L2760" s="2" t="str">
        <f>_xlfn.XLOOKUP(Table1[[#This Row],[Rating]],Ratings!A$2:A$15,Ratings!B$2:B$15)</f>
        <v>Adult</v>
      </c>
      <c r="M2760" s="2" t="str">
        <f>_xlfn.XLOOKUP(Table1[[#This Row],[Rating Category]],Recommendation!A$2:A$6,Recommendation!B$2:B$6)</f>
        <v>Restricted</v>
      </c>
      <c r="N2760" s="2">
        <v>109</v>
      </c>
      <c r="O2760" s="2" t="str" cm="1">
        <f t="array" ref="O2760">_xlfn.IFS(Table1[[#This Row],[Duration]]&lt;90,"Short",Table1[[#This Row],[Duration]]&lt;180,"Medium",Table1[[#This Row],[Duration]]&lt;=240,"Long",TRUE,"Seasons")</f>
        <v>Medium</v>
      </c>
      <c r="P2760" s="3" t="s">
        <v>89</v>
      </c>
    </row>
    <row r="2761" spans="1:16" ht="70">
      <c r="A2761" s="2" t="s">
        <v>12014</v>
      </c>
      <c r="B2761" s="2" t="s">
        <v>0</v>
      </c>
      <c r="C2761" s="3" t="s">
        <v>12015</v>
      </c>
      <c r="D2761" s="3" t="s">
        <v>12016</v>
      </c>
      <c r="E2761" s="3" t="s">
        <v>12017</v>
      </c>
      <c r="F2761" s="3" t="s">
        <v>139</v>
      </c>
      <c r="G2761" s="7" t="s">
        <v>12018</v>
      </c>
      <c r="H2761" s="4">
        <v>2021</v>
      </c>
      <c r="I2761" s="2">
        <v>2017</v>
      </c>
      <c r="J2761" s="2">
        <f ca="1">YEAR(TODAY())-Table1[[#This Row],[Release_year]]</f>
        <v>9</v>
      </c>
      <c r="K2761" s="2" t="s">
        <v>45</v>
      </c>
      <c r="L2761" s="2" t="str">
        <f>_xlfn.XLOOKUP(Table1[[#This Row],[Rating]],Ratings!A$2:A$15,Ratings!B$2:B$15)</f>
        <v>Family</v>
      </c>
      <c r="M2761" s="2" t="str">
        <f>_xlfn.XLOOKUP(Table1[[#This Row],[Rating Category]],Recommendation!A$2:A$6,Recommendation!B$2:B$6)</f>
        <v>Guidance</v>
      </c>
      <c r="N2761" s="2">
        <v>134</v>
      </c>
      <c r="O2761" s="2" t="str" cm="1">
        <f t="array" ref="O2761">_xlfn.IFS(Table1[[#This Row],[Duration]]&lt;90,"Short",Table1[[#This Row],[Duration]]&lt;180,"Medium",Table1[[#This Row],[Duration]]&lt;=240,"Long",TRUE,"Seasons")</f>
        <v>Medium</v>
      </c>
      <c r="P2761" s="3" t="s">
        <v>90</v>
      </c>
    </row>
    <row r="2762" spans="1:16" ht="14">
      <c r="A2762" s="2" t="s">
        <v>12019</v>
      </c>
      <c r="B2762" s="2" t="s">
        <v>0</v>
      </c>
      <c r="C2762" s="3" t="s">
        <v>12020</v>
      </c>
      <c r="D2762" s="3" t="s">
        <v>12021</v>
      </c>
      <c r="E2762" s="3" t="s">
        <v>1851</v>
      </c>
      <c r="F2762" s="3" t="s">
        <v>670</v>
      </c>
      <c r="G2762" s="7" t="s">
        <v>12022</v>
      </c>
      <c r="H2762" s="4">
        <v>2021</v>
      </c>
      <c r="I2762" s="2">
        <v>2018</v>
      </c>
      <c r="J2762" s="2">
        <f ca="1">YEAR(TODAY())-Table1[[#This Row],[Release_year]]</f>
        <v>8</v>
      </c>
      <c r="K2762" s="2" t="s">
        <v>7</v>
      </c>
      <c r="L2762" s="2" t="str">
        <f>_xlfn.XLOOKUP(Table1[[#This Row],[Rating]],Ratings!A$2:A$15,Ratings!B$2:B$15)</f>
        <v>Adult</v>
      </c>
      <c r="M2762" s="2" t="str">
        <f>_xlfn.XLOOKUP(Table1[[#This Row],[Rating Category]],Recommendation!A$2:A$6,Recommendation!B$2:B$6)</f>
        <v>Restricted</v>
      </c>
      <c r="N2762" s="2">
        <v>60</v>
      </c>
      <c r="O2762" s="2" t="str" cm="1">
        <f t="array" ref="O2762">_xlfn.IFS(Table1[[#This Row],[Duration]]&lt;90,"Short",Table1[[#This Row],[Duration]]&lt;180,"Medium",Table1[[#This Row],[Duration]]&lt;=240,"Long",TRUE,"Seasons")</f>
        <v>Short</v>
      </c>
      <c r="P2762" s="3" t="s">
        <v>683</v>
      </c>
    </row>
    <row r="2763" spans="1:16" ht="56">
      <c r="A2763" s="2" t="s">
        <v>12023</v>
      </c>
      <c r="B2763" s="2" t="s">
        <v>0</v>
      </c>
      <c r="C2763" s="3" t="s">
        <v>12024</v>
      </c>
      <c r="D2763" s="3" t="s">
        <v>12025</v>
      </c>
      <c r="E2763" s="3" t="s">
        <v>12026</v>
      </c>
      <c r="F2763" s="3" t="s">
        <v>1</v>
      </c>
      <c r="G2763" s="7" t="s">
        <v>12022</v>
      </c>
      <c r="H2763" s="4">
        <v>2021</v>
      </c>
      <c r="I2763" s="2">
        <v>2018</v>
      </c>
      <c r="J2763" s="2">
        <f ca="1">YEAR(TODAY())-Table1[[#This Row],[Release_year]]</f>
        <v>8</v>
      </c>
      <c r="K2763" s="2" t="s">
        <v>7</v>
      </c>
      <c r="L2763" s="2" t="str">
        <f>_xlfn.XLOOKUP(Table1[[#This Row],[Rating]],Ratings!A$2:A$15,Ratings!B$2:B$15)</f>
        <v>Adult</v>
      </c>
      <c r="M2763" s="2" t="str">
        <f>_xlfn.XLOOKUP(Table1[[#This Row],[Rating Category]],Recommendation!A$2:A$6,Recommendation!B$2:B$6)</f>
        <v>Restricted</v>
      </c>
      <c r="N2763" s="2">
        <v>96</v>
      </c>
      <c r="O2763" s="2" t="str" cm="1">
        <f t="array" ref="O2763">_xlfn.IFS(Table1[[#This Row],[Duration]]&lt;90,"Short",Table1[[#This Row],[Duration]]&lt;180,"Medium",Table1[[#This Row],[Duration]]&lt;=240,"Long",TRUE,"Seasons")</f>
        <v>Medium</v>
      </c>
      <c r="P2763" s="3" t="s">
        <v>264</v>
      </c>
    </row>
    <row r="2764" spans="1:16" ht="14">
      <c r="A2764" s="2" t="s">
        <v>12028</v>
      </c>
      <c r="B2764" s="2" t="s">
        <v>0</v>
      </c>
      <c r="C2764" s="3" t="s">
        <v>12029</v>
      </c>
      <c r="D2764" s="3" t="s">
        <v>1830</v>
      </c>
      <c r="E2764" s="3" t="s">
        <v>3310</v>
      </c>
      <c r="F2764" s="3" t="s">
        <v>1</v>
      </c>
      <c r="G2764" s="7" t="s">
        <v>12030</v>
      </c>
      <c r="H2764" s="4">
        <v>2021</v>
      </c>
      <c r="I2764" s="2">
        <v>2018</v>
      </c>
      <c r="J2764" s="2">
        <f ca="1">YEAR(TODAY())-Table1[[#This Row],[Release_year]]</f>
        <v>8</v>
      </c>
      <c r="K2764" s="2" t="s">
        <v>7</v>
      </c>
      <c r="L2764" s="2" t="str">
        <f>_xlfn.XLOOKUP(Table1[[#This Row],[Rating]],Ratings!A$2:A$15,Ratings!B$2:B$15)</f>
        <v>Adult</v>
      </c>
      <c r="M2764" s="2" t="str">
        <f>_xlfn.XLOOKUP(Table1[[#This Row],[Rating Category]],Recommendation!A$2:A$6,Recommendation!B$2:B$6)</f>
        <v>Restricted</v>
      </c>
      <c r="N2764" s="2">
        <v>65</v>
      </c>
      <c r="O2764" s="2" t="str" cm="1">
        <f t="array" ref="O2764">_xlfn.IFS(Table1[[#This Row],[Duration]]&lt;90,"Short",Table1[[#This Row],[Duration]]&lt;180,"Medium",Table1[[#This Row],[Duration]]&lt;=240,"Long",TRUE,"Seasons")</f>
        <v>Short</v>
      </c>
      <c r="P2764" s="3" t="s">
        <v>683</v>
      </c>
    </row>
    <row r="2765" spans="1:16" ht="56">
      <c r="A2765" s="2" t="s">
        <v>12031</v>
      </c>
      <c r="B2765" s="2" t="s">
        <v>0</v>
      </c>
      <c r="C2765" s="3" t="s">
        <v>12032</v>
      </c>
      <c r="D2765" s="3" t="s">
        <v>12033</v>
      </c>
      <c r="E2765" s="3" t="s">
        <v>12034</v>
      </c>
      <c r="F2765" s="3" t="s">
        <v>13</v>
      </c>
      <c r="G2765" s="7" t="s">
        <v>12030</v>
      </c>
      <c r="H2765" s="4">
        <v>2021</v>
      </c>
      <c r="I2765" s="2">
        <v>2018</v>
      </c>
      <c r="J2765" s="2">
        <f ca="1">YEAR(TODAY())-Table1[[#This Row],[Release_year]]</f>
        <v>8</v>
      </c>
      <c r="K2765" s="2" t="s">
        <v>29</v>
      </c>
      <c r="L2765" s="2" t="str">
        <f>_xlfn.XLOOKUP(Table1[[#This Row],[Rating]],Ratings!A$2:A$15,Ratings!B$2:B$15)</f>
        <v>Teen</v>
      </c>
      <c r="M2765" s="2" t="str">
        <f>_xlfn.XLOOKUP(Table1[[#This Row],[Rating Category]],Recommendation!A$2:A$6,Recommendation!B$2:B$6)</f>
        <v>Guidance</v>
      </c>
      <c r="N2765" s="2">
        <v>133</v>
      </c>
      <c r="O2765" s="2" t="str" cm="1">
        <f t="array" ref="O2765">_xlfn.IFS(Table1[[#This Row],[Duration]]&lt;90,"Short",Table1[[#This Row],[Duration]]&lt;180,"Medium",Table1[[#This Row],[Duration]]&lt;=240,"Long",TRUE,"Seasons")</f>
        <v>Medium</v>
      </c>
      <c r="P2765" s="3" t="s">
        <v>63</v>
      </c>
    </row>
    <row r="2766" spans="1:16" ht="14">
      <c r="A2766" s="2" t="s">
        <v>12035</v>
      </c>
      <c r="B2766" s="2" t="s">
        <v>0</v>
      </c>
      <c r="C2766" s="3" t="s">
        <v>12036</v>
      </c>
      <c r="D2766" s="3" t="s">
        <v>12037</v>
      </c>
      <c r="E2766" s="3" t="s">
        <v>12038</v>
      </c>
      <c r="F2766" s="3" t="s">
        <v>1</v>
      </c>
      <c r="G2766" s="7" t="s">
        <v>12039</v>
      </c>
      <c r="H2766" s="4">
        <v>2021</v>
      </c>
      <c r="I2766" s="2">
        <v>2018</v>
      </c>
      <c r="J2766" s="2">
        <f ca="1">YEAR(TODAY())-Table1[[#This Row],[Release_year]]</f>
        <v>8</v>
      </c>
      <c r="K2766" s="2" t="s">
        <v>29</v>
      </c>
      <c r="L2766" s="2" t="str">
        <f>_xlfn.XLOOKUP(Table1[[#This Row],[Rating]],Ratings!A$2:A$15,Ratings!B$2:B$15)</f>
        <v>Teen</v>
      </c>
      <c r="M2766" s="2" t="str">
        <f>_xlfn.XLOOKUP(Table1[[#This Row],[Rating Category]],Recommendation!A$2:A$6,Recommendation!B$2:B$6)</f>
        <v>Guidance</v>
      </c>
      <c r="N2766" s="2">
        <v>96</v>
      </c>
      <c r="O2766" s="2" t="str" cm="1">
        <f t="array" ref="O2766">_xlfn.IFS(Table1[[#This Row],[Duration]]&lt;90,"Short",Table1[[#This Row],[Duration]]&lt;180,"Medium",Table1[[#This Row],[Duration]]&lt;=240,"Long",TRUE,"Seasons")</f>
        <v>Medium</v>
      </c>
      <c r="P2766" s="3" t="s">
        <v>3</v>
      </c>
    </row>
    <row r="2767" spans="1:16" ht="42">
      <c r="A2767" s="2" t="s">
        <v>12040</v>
      </c>
      <c r="B2767" s="2" t="s">
        <v>0</v>
      </c>
      <c r="C2767" s="3" t="s">
        <v>12041</v>
      </c>
      <c r="D2767" s="3" t="s">
        <v>12042</v>
      </c>
      <c r="E2767" s="3" t="s">
        <v>12043</v>
      </c>
      <c r="F2767" s="3" t="s">
        <v>7864</v>
      </c>
      <c r="G2767" s="7" t="s">
        <v>12039</v>
      </c>
      <c r="H2767" s="4">
        <v>2021</v>
      </c>
      <c r="I2767" s="2">
        <v>2018</v>
      </c>
      <c r="J2767" s="2">
        <f ca="1">YEAR(TODAY())-Table1[[#This Row],[Release_year]]</f>
        <v>8</v>
      </c>
      <c r="K2767" s="2" t="s">
        <v>7</v>
      </c>
      <c r="L2767" s="2" t="str">
        <f>_xlfn.XLOOKUP(Table1[[#This Row],[Rating]],Ratings!A$2:A$15,Ratings!B$2:B$15)</f>
        <v>Adult</v>
      </c>
      <c r="M2767" s="2" t="str">
        <f>_xlfn.XLOOKUP(Table1[[#This Row],[Rating Category]],Recommendation!A$2:A$6,Recommendation!B$2:B$6)</f>
        <v>Restricted</v>
      </c>
      <c r="N2767" s="2">
        <v>95</v>
      </c>
      <c r="O2767" s="2" t="str" cm="1">
        <f t="array" ref="O2767">_xlfn.IFS(Table1[[#This Row],[Duration]]&lt;90,"Short",Table1[[#This Row],[Duration]]&lt;180,"Medium",Table1[[#This Row],[Duration]]&lt;=240,"Long",TRUE,"Seasons")</f>
        <v>Medium</v>
      </c>
      <c r="P2767" s="3" t="s">
        <v>622</v>
      </c>
    </row>
    <row r="2768" spans="1:16" ht="28">
      <c r="A2768" s="2" t="s">
        <v>12044</v>
      </c>
      <c r="B2768" s="2" t="s">
        <v>0</v>
      </c>
      <c r="C2768" s="3" t="s">
        <v>12045</v>
      </c>
      <c r="D2768" s="3" t="s">
        <v>12046</v>
      </c>
      <c r="E2768" s="3" t="s">
        <v>12047</v>
      </c>
      <c r="F2768" s="3" t="s">
        <v>1</v>
      </c>
      <c r="G2768" s="7" t="s">
        <v>12039</v>
      </c>
      <c r="H2768" s="4">
        <v>2021</v>
      </c>
      <c r="I2768" s="2">
        <v>2018</v>
      </c>
      <c r="J2768" s="2">
        <f ca="1">YEAR(TODAY())-Table1[[#This Row],[Release_year]]</f>
        <v>8</v>
      </c>
      <c r="K2768" s="2" t="s">
        <v>29</v>
      </c>
      <c r="L2768" s="2" t="str">
        <f>_xlfn.XLOOKUP(Table1[[#This Row],[Rating]],Ratings!A$2:A$15,Ratings!B$2:B$15)</f>
        <v>Teen</v>
      </c>
      <c r="M2768" s="2" t="str">
        <f>_xlfn.XLOOKUP(Table1[[#This Row],[Rating Category]],Recommendation!A$2:A$6,Recommendation!B$2:B$6)</f>
        <v>Guidance</v>
      </c>
      <c r="N2768" s="2">
        <v>97</v>
      </c>
      <c r="O2768" s="2" t="str" cm="1">
        <f t="array" ref="O2768">_xlfn.IFS(Table1[[#This Row],[Duration]]&lt;90,"Short",Table1[[#This Row],[Duration]]&lt;180,"Medium",Table1[[#This Row],[Duration]]&lt;=240,"Long",TRUE,"Seasons")</f>
        <v>Medium</v>
      </c>
      <c r="P2768" s="3" t="s">
        <v>254</v>
      </c>
    </row>
    <row r="2769" spans="1:16" ht="42">
      <c r="A2769" s="2" t="s">
        <v>12049</v>
      </c>
      <c r="B2769" s="2" t="s">
        <v>0</v>
      </c>
      <c r="C2769" s="3" t="s">
        <v>12050</v>
      </c>
      <c r="D2769" s="3" t="s">
        <v>12051</v>
      </c>
      <c r="E2769" s="3" t="s">
        <v>12052</v>
      </c>
      <c r="F2769" s="3" t="s">
        <v>1</v>
      </c>
      <c r="G2769" s="7" t="s">
        <v>12053</v>
      </c>
      <c r="H2769" s="4">
        <v>2021</v>
      </c>
      <c r="I2769" s="2">
        <v>2018</v>
      </c>
      <c r="J2769" s="2">
        <f ca="1">YEAR(TODAY())-Table1[[#This Row],[Release_year]]</f>
        <v>8</v>
      </c>
      <c r="K2769" s="2" t="s">
        <v>2</v>
      </c>
      <c r="L2769" s="2" t="str">
        <f>_xlfn.XLOOKUP(Table1[[#This Row],[Rating]],Ratings!A$2:A$15,Ratings!B$2:B$15)</f>
        <v>Teen</v>
      </c>
      <c r="M2769" s="2" t="str">
        <f>_xlfn.XLOOKUP(Table1[[#This Row],[Rating Category]],Recommendation!A$2:A$6,Recommendation!B$2:B$6)</f>
        <v>Guidance</v>
      </c>
      <c r="N2769" s="2">
        <v>102</v>
      </c>
      <c r="O2769" s="2" t="str" cm="1">
        <f t="array" ref="O2769">_xlfn.IFS(Table1[[#This Row],[Duration]]&lt;90,"Short",Table1[[#This Row],[Duration]]&lt;180,"Medium",Table1[[#This Row],[Duration]]&lt;=240,"Long",TRUE,"Seasons")</f>
        <v>Medium</v>
      </c>
      <c r="P2769" s="3" t="s">
        <v>307</v>
      </c>
    </row>
    <row r="2770" spans="1:16" ht="56">
      <c r="A2770" s="2" t="s">
        <v>12055</v>
      </c>
      <c r="B2770" s="2" t="s">
        <v>0</v>
      </c>
      <c r="C2770" s="3" t="s">
        <v>12056</v>
      </c>
      <c r="D2770" s="3" t="s">
        <v>12057</v>
      </c>
      <c r="E2770" s="3" t="s">
        <v>12058</v>
      </c>
      <c r="F2770" s="3" t="s">
        <v>6814</v>
      </c>
      <c r="G2770" s="7" t="s">
        <v>12054</v>
      </c>
      <c r="H2770" s="4">
        <v>2021</v>
      </c>
      <c r="I2770" s="2">
        <v>2017</v>
      </c>
      <c r="J2770" s="2">
        <f ca="1">YEAR(TODAY())-Table1[[#This Row],[Release_year]]</f>
        <v>9</v>
      </c>
      <c r="K2770" s="2" t="s">
        <v>7</v>
      </c>
      <c r="L2770" s="2" t="str">
        <f>_xlfn.XLOOKUP(Table1[[#This Row],[Rating]],Ratings!A$2:A$15,Ratings!B$2:B$15)</f>
        <v>Adult</v>
      </c>
      <c r="M2770" s="2" t="str">
        <f>_xlfn.XLOOKUP(Table1[[#This Row],[Rating Category]],Recommendation!A$2:A$6,Recommendation!B$2:B$6)</f>
        <v>Restricted</v>
      </c>
      <c r="N2770" s="2">
        <v>116</v>
      </c>
      <c r="O2770" s="2" t="str" cm="1">
        <f t="array" ref="O2770">_xlfn.IFS(Table1[[#This Row],[Duration]]&lt;90,"Short",Table1[[#This Row],[Duration]]&lt;180,"Medium",Table1[[#This Row],[Duration]]&lt;=240,"Long",TRUE,"Seasons")</f>
        <v>Medium</v>
      </c>
      <c r="P2770" s="3" t="s">
        <v>218</v>
      </c>
    </row>
    <row r="2771" spans="1:16" ht="42">
      <c r="A2771" s="2" t="s">
        <v>12059</v>
      </c>
      <c r="B2771" s="2" t="s">
        <v>0</v>
      </c>
      <c r="C2771" s="3" t="s">
        <v>12060</v>
      </c>
      <c r="D2771" s="3" t="s">
        <v>12061</v>
      </c>
      <c r="E2771" s="3" t="s">
        <v>12062</v>
      </c>
      <c r="F2771" s="3" t="s">
        <v>235</v>
      </c>
      <c r="G2771" s="7" t="s">
        <v>12054</v>
      </c>
      <c r="H2771" s="4">
        <v>2021</v>
      </c>
      <c r="I2771" s="2">
        <v>2017</v>
      </c>
      <c r="J2771" s="2">
        <f ca="1">YEAR(TODAY())-Table1[[#This Row],[Release_year]]</f>
        <v>9</v>
      </c>
      <c r="K2771" s="2" t="s">
        <v>29</v>
      </c>
      <c r="L2771" s="2" t="str">
        <f>_xlfn.XLOOKUP(Table1[[#This Row],[Rating]],Ratings!A$2:A$15,Ratings!B$2:B$15)</f>
        <v>Teen</v>
      </c>
      <c r="M2771" s="2" t="str">
        <f>_xlfn.XLOOKUP(Table1[[#This Row],[Rating Category]],Recommendation!A$2:A$6,Recommendation!B$2:B$6)</f>
        <v>Guidance</v>
      </c>
      <c r="N2771" s="2">
        <v>102</v>
      </c>
      <c r="O2771" s="2" t="str" cm="1">
        <f t="array" ref="O2771">_xlfn.IFS(Table1[[#This Row],[Duration]]&lt;90,"Short",Table1[[#This Row],[Duration]]&lt;180,"Medium",Table1[[#This Row],[Duration]]&lt;=240,"Long",TRUE,"Seasons")</f>
        <v>Medium</v>
      </c>
      <c r="P2771" s="3" t="s">
        <v>192</v>
      </c>
    </row>
    <row r="2772" spans="1:16" ht="56">
      <c r="A2772" s="2" t="s">
        <v>12064</v>
      </c>
      <c r="B2772" s="2" t="s">
        <v>0</v>
      </c>
      <c r="C2772" s="3" t="s">
        <v>12065</v>
      </c>
      <c r="D2772" s="3" t="s">
        <v>633</v>
      </c>
      <c r="E2772" s="3" t="s">
        <v>12066</v>
      </c>
      <c r="F2772" s="3" t="s">
        <v>1</v>
      </c>
      <c r="G2772" s="7" t="s">
        <v>12063</v>
      </c>
      <c r="H2772" s="4">
        <v>2021</v>
      </c>
      <c r="I2772" s="2">
        <v>2017</v>
      </c>
      <c r="J2772" s="2">
        <f ca="1">YEAR(TODAY())-Table1[[#This Row],[Release_year]]</f>
        <v>9</v>
      </c>
      <c r="K2772" s="2" t="s">
        <v>7</v>
      </c>
      <c r="L2772" s="2" t="str">
        <f>_xlfn.XLOOKUP(Table1[[#This Row],[Rating]],Ratings!A$2:A$15,Ratings!B$2:B$15)</f>
        <v>Adult</v>
      </c>
      <c r="M2772" s="2" t="str">
        <f>_xlfn.XLOOKUP(Table1[[#This Row],[Rating Category]],Recommendation!A$2:A$6,Recommendation!B$2:B$6)</f>
        <v>Restricted</v>
      </c>
      <c r="N2772" s="2">
        <v>117</v>
      </c>
      <c r="O2772" s="2" t="str" cm="1">
        <f t="array" ref="O2772">_xlfn.IFS(Table1[[#This Row],[Duration]]&lt;90,"Short",Table1[[#This Row],[Duration]]&lt;180,"Medium",Table1[[#This Row],[Duration]]&lt;=240,"Long",TRUE,"Seasons")</f>
        <v>Medium</v>
      </c>
      <c r="P2772" s="3" t="s">
        <v>608</v>
      </c>
    </row>
    <row r="2773" spans="1:16" ht="42">
      <c r="A2773" s="2" t="s">
        <v>12068</v>
      </c>
      <c r="B2773" s="2" t="s">
        <v>0</v>
      </c>
      <c r="C2773" s="3" t="s">
        <v>12069</v>
      </c>
      <c r="D2773" s="3" t="s">
        <v>12070</v>
      </c>
      <c r="E2773" s="3" t="s">
        <v>12071</v>
      </c>
      <c r="F2773" s="3" t="s">
        <v>963</v>
      </c>
      <c r="G2773" s="7" t="s">
        <v>12072</v>
      </c>
      <c r="H2773" s="4">
        <v>2021</v>
      </c>
      <c r="I2773" s="2">
        <v>2017</v>
      </c>
      <c r="J2773" s="2">
        <f ca="1">YEAR(TODAY())-Table1[[#This Row],[Release_year]]</f>
        <v>9</v>
      </c>
      <c r="K2773" s="2" t="s">
        <v>45</v>
      </c>
      <c r="L2773" s="2" t="str">
        <f>_xlfn.XLOOKUP(Table1[[#This Row],[Rating]],Ratings!A$2:A$15,Ratings!B$2:B$15)</f>
        <v>Family</v>
      </c>
      <c r="M2773" s="2" t="str">
        <f>_xlfn.XLOOKUP(Table1[[#This Row],[Rating Category]],Recommendation!A$2:A$6,Recommendation!B$2:B$6)</f>
        <v>Guidance</v>
      </c>
      <c r="N2773" s="2">
        <v>96</v>
      </c>
      <c r="O2773" s="2" t="str" cm="1">
        <f t="array" ref="O2773">_xlfn.IFS(Table1[[#This Row],[Duration]]&lt;90,"Short",Table1[[#This Row],[Duration]]&lt;180,"Medium",Table1[[#This Row],[Duration]]&lt;=240,"Long",TRUE,"Seasons")</f>
        <v>Medium</v>
      </c>
      <c r="P2773" s="3" t="s">
        <v>49</v>
      </c>
    </row>
    <row r="2774" spans="1:16" ht="28">
      <c r="A2774" s="2" t="s">
        <v>12073</v>
      </c>
      <c r="B2774" s="2" t="s">
        <v>0</v>
      </c>
      <c r="C2774" s="3" t="s">
        <v>12074</v>
      </c>
      <c r="D2774" s="3" t="s">
        <v>12075</v>
      </c>
      <c r="E2774" s="3" t="s">
        <v>6239</v>
      </c>
      <c r="F2774" s="3" t="s">
        <v>1</v>
      </c>
      <c r="G2774" s="7" t="s">
        <v>12076</v>
      </c>
      <c r="H2774" s="4">
        <v>2021</v>
      </c>
      <c r="I2774" s="2">
        <v>1998</v>
      </c>
      <c r="J2774" s="2">
        <f ca="1">YEAR(TODAY())-Table1[[#This Row],[Release_year]]</f>
        <v>28</v>
      </c>
      <c r="K2774" s="2" t="s">
        <v>29</v>
      </c>
      <c r="L2774" s="2" t="str">
        <f>_xlfn.XLOOKUP(Table1[[#This Row],[Rating]],Ratings!A$2:A$15,Ratings!B$2:B$15)</f>
        <v>Teen</v>
      </c>
      <c r="M2774" s="2" t="str">
        <f>_xlfn.XLOOKUP(Table1[[#This Row],[Rating Category]],Recommendation!A$2:A$6,Recommendation!B$2:B$6)</f>
        <v>Guidance</v>
      </c>
      <c r="N2774" s="2">
        <v>69</v>
      </c>
      <c r="O2774" s="2" t="str" cm="1">
        <f t="array" ref="O2774">_xlfn.IFS(Table1[[#This Row],[Duration]]&lt;90,"Short",Table1[[#This Row],[Duration]]&lt;180,"Medium",Table1[[#This Row],[Duration]]&lt;=240,"Long",TRUE,"Seasons")</f>
        <v>Short</v>
      </c>
      <c r="P2774" s="3" t="s">
        <v>683</v>
      </c>
    </row>
    <row r="2775" spans="1:16" ht="56">
      <c r="A2775" s="2" t="s">
        <v>12077</v>
      </c>
      <c r="B2775" s="2" t="s">
        <v>0</v>
      </c>
      <c r="C2775" s="3" t="s">
        <v>12078</v>
      </c>
      <c r="D2775" s="3" t="s">
        <v>12079</v>
      </c>
      <c r="E2775" s="3" t="s">
        <v>12080</v>
      </c>
      <c r="F2775" s="3" t="s">
        <v>248</v>
      </c>
      <c r="G2775" s="7" t="s">
        <v>12081</v>
      </c>
      <c r="H2775" s="4">
        <v>2021</v>
      </c>
      <c r="I2775" s="2">
        <v>2017</v>
      </c>
      <c r="J2775" s="2">
        <f ca="1">YEAR(TODAY())-Table1[[#This Row],[Release_year]]</f>
        <v>9</v>
      </c>
      <c r="K2775" s="2" t="s">
        <v>7</v>
      </c>
      <c r="L2775" s="2" t="str">
        <f>_xlfn.XLOOKUP(Table1[[#This Row],[Rating]],Ratings!A$2:A$15,Ratings!B$2:B$15)</f>
        <v>Adult</v>
      </c>
      <c r="M2775" s="2" t="str">
        <f>_xlfn.XLOOKUP(Table1[[#This Row],[Rating Category]],Recommendation!A$2:A$6,Recommendation!B$2:B$6)</f>
        <v>Restricted</v>
      </c>
      <c r="N2775" s="2">
        <v>108</v>
      </c>
      <c r="O2775" s="2" t="str" cm="1">
        <f t="array" ref="O2775">_xlfn.IFS(Table1[[#This Row],[Duration]]&lt;90,"Short",Table1[[#This Row],[Duration]]&lt;180,"Medium",Table1[[#This Row],[Duration]]&lt;=240,"Long",TRUE,"Seasons")</f>
        <v>Medium</v>
      </c>
      <c r="P2775" s="3" t="s">
        <v>12082</v>
      </c>
    </row>
    <row r="2776" spans="1:16" ht="70">
      <c r="A2776" s="2" t="s">
        <v>12083</v>
      </c>
      <c r="B2776" s="2" t="s">
        <v>0</v>
      </c>
      <c r="C2776" s="3" t="s">
        <v>12084</v>
      </c>
      <c r="D2776" s="3" t="s">
        <v>12085</v>
      </c>
      <c r="E2776" s="3" t="s">
        <v>12086</v>
      </c>
      <c r="F2776" s="3" t="s">
        <v>1</v>
      </c>
      <c r="G2776" s="7" t="s">
        <v>12087</v>
      </c>
      <c r="H2776" s="4">
        <v>2021</v>
      </c>
      <c r="I2776" s="2">
        <v>2018</v>
      </c>
      <c r="J2776" s="2">
        <f ca="1">YEAR(TODAY())-Table1[[#This Row],[Release_year]]</f>
        <v>8</v>
      </c>
      <c r="K2776" s="2" t="s">
        <v>7</v>
      </c>
      <c r="L2776" s="2" t="str">
        <f>_xlfn.XLOOKUP(Table1[[#This Row],[Rating]],Ratings!A$2:A$15,Ratings!B$2:B$15)</f>
        <v>Adult</v>
      </c>
      <c r="M2776" s="2" t="str">
        <f>_xlfn.XLOOKUP(Table1[[#This Row],[Rating Category]],Recommendation!A$2:A$6,Recommendation!B$2:B$6)</f>
        <v>Restricted</v>
      </c>
      <c r="N2776" s="2">
        <v>102</v>
      </c>
      <c r="O2776" s="2" t="str" cm="1">
        <f t="array" ref="O2776">_xlfn.IFS(Table1[[#This Row],[Duration]]&lt;90,"Short",Table1[[#This Row],[Duration]]&lt;180,"Medium",Table1[[#This Row],[Duration]]&lt;=240,"Long",TRUE,"Seasons")</f>
        <v>Medium</v>
      </c>
      <c r="P2776" s="3" t="s">
        <v>72</v>
      </c>
    </row>
    <row r="2777" spans="1:16" ht="14">
      <c r="A2777" s="2" t="s">
        <v>12088</v>
      </c>
      <c r="B2777" s="2" t="s">
        <v>0</v>
      </c>
      <c r="C2777" s="3" t="s">
        <v>12089</v>
      </c>
      <c r="D2777" s="3" t="s">
        <v>5786</v>
      </c>
      <c r="E2777" s="3" t="s">
        <v>12090</v>
      </c>
      <c r="F2777" s="3" t="s">
        <v>3709</v>
      </c>
      <c r="G2777" s="7" t="s">
        <v>12087</v>
      </c>
      <c r="H2777" s="4">
        <v>2021</v>
      </c>
      <c r="I2777" s="2">
        <v>2018</v>
      </c>
      <c r="J2777" s="2">
        <f ca="1">YEAR(TODAY())-Table1[[#This Row],[Release_year]]</f>
        <v>8</v>
      </c>
      <c r="K2777" s="2" t="s">
        <v>7</v>
      </c>
      <c r="L2777" s="2" t="str">
        <f>_xlfn.XLOOKUP(Table1[[#This Row],[Rating]],Ratings!A$2:A$15,Ratings!B$2:B$15)</f>
        <v>Adult</v>
      </c>
      <c r="M2777" s="2" t="str">
        <f>_xlfn.XLOOKUP(Table1[[#This Row],[Rating Category]],Recommendation!A$2:A$6,Recommendation!B$2:B$6)</f>
        <v>Restricted</v>
      </c>
      <c r="N2777" s="2">
        <v>61</v>
      </c>
      <c r="O2777" s="2" t="str" cm="1">
        <f t="array" ref="O2777">_xlfn.IFS(Table1[[#This Row],[Duration]]&lt;90,"Short",Table1[[#This Row],[Duration]]&lt;180,"Medium",Table1[[#This Row],[Duration]]&lt;=240,"Long",TRUE,"Seasons")</f>
        <v>Short</v>
      </c>
      <c r="P2777" s="3" t="s">
        <v>683</v>
      </c>
    </row>
    <row r="2778" spans="1:16" ht="14">
      <c r="A2778" s="2" t="s">
        <v>12091</v>
      </c>
      <c r="B2778" s="2" t="s">
        <v>0</v>
      </c>
      <c r="C2778" s="3" t="s">
        <v>12092</v>
      </c>
      <c r="D2778" s="3" t="s">
        <v>11280</v>
      </c>
      <c r="E2778" s="3" t="s">
        <v>12092</v>
      </c>
      <c r="F2778" s="3" t="s">
        <v>670</v>
      </c>
      <c r="G2778" s="7" t="s">
        <v>12087</v>
      </c>
      <c r="H2778" s="4">
        <v>2021</v>
      </c>
      <c r="I2778" s="2">
        <v>2018</v>
      </c>
      <c r="J2778" s="2">
        <f ca="1">YEAR(TODAY())-Table1[[#This Row],[Release_year]]</f>
        <v>8</v>
      </c>
      <c r="K2778" s="2" t="s">
        <v>7</v>
      </c>
      <c r="L2778" s="2" t="str">
        <f>_xlfn.XLOOKUP(Table1[[#This Row],[Rating]],Ratings!A$2:A$15,Ratings!B$2:B$15)</f>
        <v>Adult</v>
      </c>
      <c r="M2778" s="2" t="str">
        <f>_xlfn.XLOOKUP(Table1[[#This Row],[Rating Category]],Recommendation!A$2:A$6,Recommendation!B$2:B$6)</f>
        <v>Restricted</v>
      </c>
      <c r="N2778" s="2">
        <v>49</v>
      </c>
      <c r="O2778" s="2" t="str" cm="1">
        <f t="array" ref="O2778">_xlfn.IFS(Table1[[#This Row],[Duration]]&lt;90,"Short",Table1[[#This Row],[Duration]]&lt;180,"Medium",Table1[[#This Row],[Duration]]&lt;=240,"Long",TRUE,"Seasons")</f>
        <v>Short</v>
      </c>
      <c r="P2778" s="3" t="s">
        <v>683</v>
      </c>
    </row>
    <row r="2779" spans="1:16" ht="56">
      <c r="A2779" s="2" t="s">
        <v>12093</v>
      </c>
      <c r="B2779" s="2" t="s">
        <v>0</v>
      </c>
      <c r="C2779" s="3" t="s">
        <v>12094</v>
      </c>
      <c r="D2779" s="3" t="s">
        <v>12095</v>
      </c>
      <c r="E2779" s="3" t="s">
        <v>12096</v>
      </c>
      <c r="F2779" s="3" t="s">
        <v>813</v>
      </c>
      <c r="G2779" s="7" t="s">
        <v>12097</v>
      </c>
      <c r="H2779" s="4">
        <v>2021</v>
      </c>
      <c r="I2779" s="2">
        <v>2017</v>
      </c>
      <c r="J2779" s="2">
        <f ca="1">YEAR(TODAY())-Table1[[#This Row],[Release_year]]</f>
        <v>9</v>
      </c>
      <c r="K2779" s="2" t="s">
        <v>124</v>
      </c>
      <c r="L2779" s="2" t="str">
        <f>_xlfn.XLOOKUP(Table1[[#This Row],[Rating]],Ratings!A$2:A$15,Ratings!B$2:B$15)</f>
        <v>Adult</v>
      </c>
      <c r="M2779" s="2" t="str">
        <f>_xlfn.XLOOKUP(Table1[[#This Row],[Rating Category]],Recommendation!A$2:A$6,Recommendation!B$2:B$6)</f>
        <v>Restricted</v>
      </c>
      <c r="N2779" s="2">
        <v>87</v>
      </c>
      <c r="O2779" s="2" t="str" cm="1">
        <f t="array" ref="O2779">_xlfn.IFS(Table1[[#This Row],[Duration]]&lt;90,"Short",Table1[[#This Row],[Duration]]&lt;180,"Medium",Table1[[#This Row],[Duration]]&lt;=240,"Long",TRUE,"Seasons")</f>
        <v>Short</v>
      </c>
      <c r="P2779" s="3" t="s">
        <v>384</v>
      </c>
    </row>
    <row r="2780" spans="1:16" ht="14">
      <c r="A2780" s="2" t="s">
        <v>12099</v>
      </c>
      <c r="B2780" s="2" t="s">
        <v>0</v>
      </c>
      <c r="C2780" s="3" t="s">
        <v>12100</v>
      </c>
      <c r="D2780" s="3" t="s">
        <v>11280</v>
      </c>
      <c r="E2780" s="3" t="s">
        <v>9328</v>
      </c>
      <c r="F2780" s="3" t="s">
        <v>682</v>
      </c>
      <c r="G2780" s="7" t="s">
        <v>12098</v>
      </c>
      <c r="H2780" s="4">
        <v>2021</v>
      </c>
      <c r="I2780" s="2">
        <v>2018</v>
      </c>
      <c r="J2780" s="2">
        <f ca="1">YEAR(TODAY())-Table1[[#This Row],[Release_year]]</f>
        <v>8</v>
      </c>
      <c r="K2780" s="2" t="s">
        <v>7</v>
      </c>
      <c r="L2780" s="2" t="str">
        <f>_xlfn.XLOOKUP(Table1[[#This Row],[Rating]],Ratings!A$2:A$15,Ratings!B$2:B$15)</f>
        <v>Adult</v>
      </c>
      <c r="M2780" s="2" t="str">
        <f>_xlfn.XLOOKUP(Table1[[#This Row],[Rating Category]],Recommendation!A$2:A$6,Recommendation!B$2:B$6)</f>
        <v>Restricted</v>
      </c>
      <c r="N2780" s="2">
        <v>59</v>
      </c>
      <c r="O2780" s="2" t="str" cm="1">
        <f t="array" ref="O2780">_xlfn.IFS(Table1[[#This Row],[Duration]]&lt;90,"Short",Table1[[#This Row],[Duration]]&lt;180,"Medium",Table1[[#This Row],[Duration]]&lt;=240,"Long",TRUE,"Seasons")</f>
        <v>Short</v>
      </c>
      <c r="P2780" s="3" t="s">
        <v>683</v>
      </c>
    </row>
    <row r="2781" spans="1:16" ht="14">
      <c r="A2781" s="2" t="s">
        <v>12101</v>
      </c>
      <c r="B2781" s="2" t="s">
        <v>0</v>
      </c>
      <c r="C2781" s="3" t="s">
        <v>12102</v>
      </c>
      <c r="D2781" s="3" t="s">
        <v>12103</v>
      </c>
      <c r="E2781" s="3" t="s">
        <v>10038</v>
      </c>
      <c r="F2781" s="3" t="s">
        <v>1</v>
      </c>
      <c r="G2781" s="7" t="s">
        <v>12104</v>
      </c>
      <c r="H2781" s="4">
        <v>2021</v>
      </c>
      <c r="I2781" s="2">
        <v>2018</v>
      </c>
      <c r="J2781" s="2">
        <f ca="1">YEAR(TODAY())-Table1[[#This Row],[Release_year]]</f>
        <v>8</v>
      </c>
      <c r="K2781" s="2" t="s">
        <v>7</v>
      </c>
      <c r="L2781" s="2" t="str">
        <f>_xlfn.XLOOKUP(Table1[[#This Row],[Rating]],Ratings!A$2:A$15,Ratings!B$2:B$15)</f>
        <v>Adult</v>
      </c>
      <c r="M2781" s="2" t="str">
        <f>_xlfn.XLOOKUP(Table1[[#This Row],[Rating Category]],Recommendation!A$2:A$6,Recommendation!B$2:B$6)</f>
        <v>Restricted</v>
      </c>
      <c r="N2781" s="2">
        <v>63</v>
      </c>
      <c r="O2781" s="2" t="str" cm="1">
        <f t="array" ref="O2781">_xlfn.IFS(Table1[[#This Row],[Duration]]&lt;90,"Short",Table1[[#This Row],[Duration]]&lt;180,"Medium",Table1[[#This Row],[Duration]]&lt;=240,"Long",TRUE,"Seasons")</f>
        <v>Short</v>
      </c>
      <c r="P2781" s="3" t="s">
        <v>683</v>
      </c>
    </row>
    <row r="2782" spans="1:16" ht="14">
      <c r="A2782" s="2" t="s">
        <v>12106</v>
      </c>
      <c r="B2782" s="2" t="s">
        <v>0</v>
      </c>
      <c r="C2782" s="3" t="s">
        <v>12107</v>
      </c>
      <c r="D2782" s="3" t="s">
        <v>5786</v>
      </c>
      <c r="E2782" s="3" t="s">
        <v>12108</v>
      </c>
      <c r="F2782" s="3" t="s">
        <v>1</v>
      </c>
      <c r="G2782" s="7" t="s">
        <v>12109</v>
      </c>
      <c r="H2782" s="4">
        <v>2021</v>
      </c>
      <c r="I2782" s="2">
        <v>2018</v>
      </c>
      <c r="J2782" s="2">
        <f ca="1">YEAR(TODAY())-Table1[[#This Row],[Release_year]]</f>
        <v>8</v>
      </c>
      <c r="K2782" s="2" t="s">
        <v>29</v>
      </c>
      <c r="L2782" s="2" t="str">
        <f>_xlfn.XLOOKUP(Table1[[#This Row],[Rating]],Ratings!A$2:A$15,Ratings!B$2:B$15)</f>
        <v>Teen</v>
      </c>
      <c r="M2782" s="2" t="str">
        <f>_xlfn.XLOOKUP(Table1[[#This Row],[Rating Category]],Recommendation!A$2:A$6,Recommendation!B$2:B$6)</f>
        <v>Guidance</v>
      </c>
      <c r="N2782" s="2">
        <v>62</v>
      </c>
      <c r="O2782" s="2" t="str" cm="1">
        <f t="array" ref="O2782">_xlfn.IFS(Table1[[#This Row],[Duration]]&lt;90,"Short",Table1[[#This Row],[Duration]]&lt;180,"Medium",Table1[[#This Row],[Duration]]&lt;=240,"Long",TRUE,"Seasons")</f>
        <v>Short</v>
      </c>
      <c r="P2782" s="3" t="s">
        <v>683</v>
      </c>
    </row>
    <row r="2783" spans="1:16" ht="56">
      <c r="A2783" s="2" t="s">
        <v>12110</v>
      </c>
      <c r="B2783" s="2" t="s">
        <v>0</v>
      </c>
      <c r="C2783" s="3" t="s">
        <v>12111</v>
      </c>
      <c r="D2783" s="3" t="s">
        <v>12112</v>
      </c>
      <c r="E2783" s="3" t="s">
        <v>12113</v>
      </c>
      <c r="F2783" s="3" t="s">
        <v>1</v>
      </c>
      <c r="G2783" s="7" t="s">
        <v>12109</v>
      </c>
      <c r="H2783" s="4">
        <v>2021</v>
      </c>
      <c r="I2783" s="2">
        <v>2018</v>
      </c>
      <c r="J2783" s="2">
        <f ca="1">YEAR(TODAY())-Table1[[#This Row],[Release_year]]</f>
        <v>8</v>
      </c>
      <c r="K2783" s="2" t="s">
        <v>2</v>
      </c>
      <c r="L2783" s="2" t="str">
        <f>_xlfn.XLOOKUP(Table1[[#This Row],[Rating]],Ratings!A$2:A$15,Ratings!B$2:B$15)</f>
        <v>Teen</v>
      </c>
      <c r="M2783" s="2" t="str">
        <f>_xlfn.XLOOKUP(Table1[[#This Row],[Rating Category]],Recommendation!A$2:A$6,Recommendation!B$2:B$6)</f>
        <v>Guidance</v>
      </c>
      <c r="N2783" s="2">
        <v>108</v>
      </c>
      <c r="O2783" s="2" t="str" cm="1">
        <f t="array" ref="O2783">_xlfn.IFS(Table1[[#This Row],[Duration]]&lt;90,"Short",Table1[[#This Row],[Duration]]&lt;180,"Medium",Table1[[#This Row],[Duration]]&lt;=240,"Long",TRUE,"Seasons")</f>
        <v>Medium</v>
      </c>
      <c r="P2783" s="3" t="s">
        <v>72</v>
      </c>
    </row>
    <row r="2784" spans="1:16" ht="42">
      <c r="A2784" s="2" t="s">
        <v>12114</v>
      </c>
      <c r="B2784" s="2" t="s">
        <v>0</v>
      </c>
      <c r="C2784" s="3" t="s">
        <v>12115</v>
      </c>
      <c r="D2784" s="3" t="s">
        <v>12116</v>
      </c>
      <c r="E2784" s="3" t="s">
        <v>12117</v>
      </c>
      <c r="F2784" s="3" t="s">
        <v>744</v>
      </c>
      <c r="G2784" s="7" t="s">
        <v>12109</v>
      </c>
      <c r="H2784" s="4">
        <v>2021</v>
      </c>
      <c r="I2784" s="2">
        <v>2018</v>
      </c>
      <c r="J2784" s="2">
        <f ca="1">YEAR(TODAY())-Table1[[#This Row],[Release_year]]</f>
        <v>8</v>
      </c>
      <c r="K2784" s="2" t="s">
        <v>7</v>
      </c>
      <c r="L2784" s="2" t="str">
        <f>_xlfn.XLOOKUP(Table1[[#This Row],[Rating]],Ratings!A$2:A$15,Ratings!B$2:B$15)</f>
        <v>Adult</v>
      </c>
      <c r="M2784" s="2" t="str">
        <f>_xlfn.XLOOKUP(Table1[[#This Row],[Rating Category]],Recommendation!A$2:A$6,Recommendation!B$2:B$6)</f>
        <v>Restricted</v>
      </c>
      <c r="N2784" s="2">
        <v>95</v>
      </c>
      <c r="O2784" s="2" t="str" cm="1">
        <f t="array" ref="O2784">_xlfn.IFS(Table1[[#This Row],[Duration]]&lt;90,"Short",Table1[[#This Row],[Duration]]&lt;180,"Medium",Table1[[#This Row],[Duration]]&lt;=240,"Long",TRUE,"Seasons")</f>
        <v>Medium</v>
      </c>
      <c r="P2784" s="3" t="s">
        <v>1368</v>
      </c>
    </row>
    <row r="2785" spans="1:16" ht="56">
      <c r="A2785" s="2" t="s">
        <v>12118</v>
      </c>
      <c r="B2785" s="2" t="s">
        <v>0</v>
      </c>
      <c r="C2785" s="3" t="s">
        <v>12119</v>
      </c>
      <c r="D2785" s="3" t="s">
        <v>12120</v>
      </c>
      <c r="E2785" s="3" t="s">
        <v>12121</v>
      </c>
      <c r="F2785" s="3" t="s">
        <v>28</v>
      </c>
      <c r="G2785" s="7" t="s">
        <v>12122</v>
      </c>
      <c r="H2785" s="4">
        <v>2021</v>
      </c>
      <c r="I2785" s="2">
        <v>2017</v>
      </c>
      <c r="J2785" s="2">
        <f ca="1">YEAR(TODAY())-Table1[[#This Row],[Release_year]]</f>
        <v>9</v>
      </c>
      <c r="K2785" s="2" t="s">
        <v>7</v>
      </c>
      <c r="L2785" s="2" t="str">
        <f>_xlfn.XLOOKUP(Table1[[#This Row],[Rating]],Ratings!A$2:A$15,Ratings!B$2:B$15)</f>
        <v>Adult</v>
      </c>
      <c r="M2785" s="2" t="str">
        <f>_xlfn.XLOOKUP(Table1[[#This Row],[Rating Category]],Recommendation!A$2:A$6,Recommendation!B$2:B$6)</f>
        <v>Restricted</v>
      </c>
      <c r="N2785" s="2">
        <v>99</v>
      </c>
      <c r="O2785" s="2" t="str" cm="1">
        <f t="array" ref="O2785">_xlfn.IFS(Table1[[#This Row],[Duration]]&lt;90,"Short",Table1[[#This Row],[Duration]]&lt;180,"Medium",Table1[[#This Row],[Duration]]&lt;=240,"Long",TRUE,"Seasons")</f>
        <v>Medium</v>
      </c>
      <c r="P2785" s="3" t="s">
        <v>1961</v>
      </c>
    </row>
    <row r="2786" spans="1:16" ht="14">
      <c r="A2786" s="2" t="s">
        <v>12123</v>
      </c>
      <c r="B2786" s="2" t="s">
        <v>0</v>
      </c>
      <c r="C2786" s="3" t="s">
        <v>12124</v>
      </c>
      <c r="D2786" s="3" t="s">
        <v>11280</v>
      </c>
      <c r="E2786" s="3" t="s">
        <v>12125</v>
      </c>
      <c r="F2786" s="3" t="s">
        <v>682</v>
      </c>
      <c r="G2786" s="7" t="s">
        <v>12126</v>
      </c>
      <c r="H2786" s="4">
        <v>2021</v>
      </c>
      <c r="I2786" s="2">
        <v>2018</v>
      </c>
      <c r="J2786" s="2">
        <f ca="1">YEAR(TODAY())-Table1[[#This Row],[Release_year]]</f>
        <v>8</v>
      </c>
      <c r="K2786" s="2" t="s">
        <v>7</v>
      </c>
      <c r="L2786" s="2" t="str">
        <f>_xlfn.XLOOKUP(Table1[[#This Row],[Rating]],Ratings!A$2:A$15,Ratings!B$2:B$15)</f>
        <v>Adult</v>
      </c>
      <c r="M2786" s="2" t="str">
        <f>_xlfn.XLOOKUP(Table1[[#This Row],[Rating Category]],Recommendation!A$2:A$6,Recommendation!B$2:B$6)</f>
        <v>Restricted</v>
      </c>
      <c r="N2786" s="2">
        <v>62</v>
      </c>
      <c r="O2786" s="2" t="str" cm="1">
        <f t="array" ref="O2786">_xlfn.IFS(Table1[[#This Row],[Duration]]&lt;90,"Short",Table1[[#This Row],[Duration]]&lt;180,"Medium",Table1[[#This Row],[Duration]]&lt;=240,"Long",TRUE,"Seasons")</f>
        <v>Short</v>
      </c>
      <c r="P2786" s="3" t="s">
        <v>683</v>
      </c>
    </row>
    <row r="2787" spans="1:16" ht="56">
      <c r="A2787" s="2" t="s">
        <v>12127</v>
      </c>
      <c r="B2787" s="2" t="s">
        <v>4</v>
      </c>
      <c r="C2787" s="3" t="s">
        <v>12128</v>
      </c>
      <c r="D2787" s="3" t="s">
        <v>9941</v>
      </c>
      <c r="E2787" s="3" t="s">
        <v>12129</v>
      </c>
      <c r="F2787" s="3" t="s">
        <v>139</v>
      </c>
      <c r="G2787" s="7" t="s">
        <v>12126</v>
      </c>
      <c r="H2787" s="4">
        <v>2021</v>
      </c>
      <c r="I2787" s="2">
        <v>2017</v>
      </c>
      <c r="J2787" s="2">
        <f ca="1">YEAR(TODAY())-Table1[[#This Row],[Release_year]]</f>
        <v>9</v>
      </c>
      <c r="K2787" s="2" t="s">
        <v>29</v>
      </c>
      <c r="L2787" s="2" t="str">
        <f>_xlfn.XLOOKUP(Table1[[#This Row],[Rating]],Ratings!A$2:A$15,Ratings!B$2:B$15)</f>
        <v>Teen</v>
      </c>
      <c r="M2787" s="2" t="str">
        <f>_xlfn.XLOOKUP(Table1[[#This Row],[Rating Category]],Recommendation!A$2:A$6,Recommendation!B$2:B$6)</f>
        <v>Guidance</v>
      </c>
      <c r="N2787" s="2" t="s">
        <v>11</v>
      </c>
      <c r="O2787" s="2" t="str" cm="1">
        <f t="array" ref="O2787">_xlfn.IFS(Table1[[#This Row],[Duration]]&lt;90,"Short",Table1[[#This Row],[Duration]]&lt;180,"Medium",Table1[[#This Row],[Duration]]&lt;=240,"Long",TRUE,"Seasons")</f>
        <v>Seasons</v>
      </c>
      <c r="P2787" s="3" t="s">
        <v>370</v>
      </c>
    </row>
    <row r="2788" spans="1:16" ht="70">
      <c r="A2788" s="2" t="s">
        <v>12131</v>
      </c>
      <c r="B2788" s="2" t="s">
        <v>0</v>
      </c>
      <c r="C2788" s="3" t="s">
        <v>12132</v>
      </c>
      <c r="D2788" s="3" t="s">
        <v>12133</v>
      </c>
      <c r="E2788" s="3" t="s">
        <v>12134</v>
      </c>
      <c r="F2788" s="3" t="s">
        <v>12135</v>
      </c>
      <c r="G2788" s="7" t="s">
        <v>12136</v>
      </c>
      <c r="H2788" s="4">
        <v>2021</v>
      </c>
      <c r="I2788" s="2">
        <v>1980</v>
      </c>
      <c r="J2788" s="2">
        <f ca="1">YEAR(TODAY())-Table1[[#This Row],[Release_year]]</f>
        <v>46</v>
      </c>
      <c r="K2788" s="2" t="s">
        <v>29</v>
      </c>
      <c r="L2788" s="2" t="str">
        <f>_xlfn.XLOOKUP(Table1[[#This Row],[Rating]],Ratings!A$2:A$15,Ratings!B$2:B$15)</f>
        <v>Teen</v>
      </c>
      <c r="M2788" s="2" t="str">
        <f>_xlfn.XLOOKUP(Table1[[#This Row],[Rating Category]],Recommendation!A$2:A$6,Recommendation!B$2:B$6)</f>
        <v>Guidance</v>
      </c>
      <c r="N2788" s="2">
        <v>147</v>
      </c>
      <c r="O2788" s="2" t="str" cm="1">
        <f t="array" ref="O2788">_xlfn.IFS(Table1[[#This Row],[Duration]]&lt;90,"Short",Table1[[#This Row],[Duration]]&lt;180,"Medium",Table1[[#This Row],[Duration]]&lt;=240,"Long",TRUE,"Seasons")</f>
        <v>Medium</v>
      </c>
      <c r="P2788" s="3" t="s">
        <v>5815</v>
      </c>
    </row>
    <row r="2789" spans="1:16" ht="56">
      <c r="A2789" s="2" t="s">
        <v>12137</v>
      </c>
      <c r="B2789" s="2" t="s">
        <v>0</v>
      </c>
      <c r="C2789" s="3" t="s">
        <v>12138</v>
      </c>
      <c r="D2789" s="3" t="s">
        <v>12139</v>
      </c>
      <c r="E2789" s="3" t="s">
        <v>12140</v>
      </c>
      <c r="F2789" s="3" t="s">
        <v>13</v>
      </c>
      <c r="G2789" s="7" t="s">
        <v>12136</v>
      </c>
      <c r="H2789" s="4">
        <v>2021</v>
      </c>
      <c r="I2789" s="2">
        <v>1986</v>
      </c>
      <c r="J2789" s="2">
        <f ca="1">YEAR(TODAY())-Table1[[#This Row],[Release_year]]</f>
        <v>40</v>
      </c>
      <c r="K2789" s="2" t="s">
        <v>29</v>
      </c>
      <c r="L2789" s="2" t="str">
        <f>_xlfn.XLOOKUP(Table1[[#This Row],[Rating]],Ratings!A$2:A$15,Ratings!B$2:B$15)</f>
        <v>Teen</v>
      </c>
      <c r="M2789" s="2" t="str">
        <f>_xlfn.XLOOKUP(Table1[[#This Row],[Rating Category]],Recommendation!A$2:A$6,Recommendation!B$2:B$6)</f>
        <v>Guidance</v>
      </c>
      <c r="N2789" s="2">
        <v>153</v>
      </c>
      <c r="O2789" s="2" t="str" cm="1">
        <f t="array" ref="O2789">_xlfn.IFS(Table1[[#This Row],[Duration]]&lt;90,"Short",Table1[[#This Row],[Duration]]&lt;180,"Medium",Table1[[#This Row],[Duration]]&lt;=240,"Long",TRUE,"Seasons")</f>
        <v>Medium</v>
      </c>
      <c r="P2789" s="3" t="s">
        <v>575</v>
      </c>
    </row>
    <row r="2790" spans="1:16" ht="56">
      <c r="A2790" s="2" t="s">
        <v>12141</v>
      </c>
      <c r="B2790" s="2" t="s">
        <v>0</v>
      </c>
      <c r="C2790" s="3" t="s">
        <v>12142</v>
      </c>
      <c r="D2790" s="3" t="s">
        <v>12143</v>
      </c>
      <c r="E2790" s="3" t="s">
        <v>12144</v>
      </c>
      <c r="F2790" s="3" t="s">
        <v>12145</v>
      </c>
      <c r="G2790" s="7" t="s">
        <v>12136</v>
      </c>
      <c r="H2790" s="4">
        <v>2021</v>
      </c>
      <c r="I2790" s="2">
        <v>2017</v>
      </c>
      <c r="J2790" s="2">
        <f ca="1">YEAR(TODAY())-Table1[[#This Row],[Release_year]]</f>
        <v>9</v>
      </c>
      <c r="K2790" s="2" t="s">
        <v>45</v>
      </c>
      <c r="L2790" s="2" t="str">
        <f>_xlfn.XLOOKUP(Table1[[#This Row],[Rating]],Ratings!A$2:A$15,Ratings!B$2:B$15)</f>
        <v>Family</v>
      </c>
      <c r="M2790" s="2" t="str">
        <f>_xlfn.XLOOKUP(Table1[[#This Row],[Rating Category]],Recommendation!A$2:A$6,Recommendation!B$2:B$6)</f>
        <v>Guidance</v>
      </c>
      <c r="N2790" s="2">
        <v>87</v>
      </c>
      <c r="O2790" s="2" t="str" cm="1">
        <f t="array" ref="O2790">_xlfn.IFS(Table1[[#This Row],[Duration]]&lt;90,"Short",Table1[[#This Row],[Duration]]&lt;180,"Medium",Table1[[#This Row],[Duration]]&lt;=240,"Long",TRUE,"Seasons")</f>
        <v>Short</v>
      </c>
      <c r="P2790" s="3" t="s">
        <v>3403</v>
      </c>
    </row>
    <row r="2791" spans="1:16" ht="42">
      <c r="A2791" s="2" t="s">
        <v>12147</v>
      </c>
      <c r="B2791" s="2" t="s">
        <v>0</v>
      </c>
      <c r="C2791" s="3" t="s">
        <v>12148</v>
      </c>
      <c r="D2791" s="3" t="s">
        <v>12149</v>
      </c>
      <c r="E2791" s="3" t="s">
        <v>12150</v>
      </c>
      <c r="F2791" s="3" t="s">
        <v>10715</v>
      </c>
      <c r="G2791" s="7" t="s">
        <v>12146</v>
      </c>
      <c r="H2791" s="4">
        <v>2021</v>
      </c>
      <c r="I2791" s="2">
        <v>2017</v>
      </c>
      <c r="J2791" s="2">
        <f ca="1">YEAR(TODAY())-Table1[[#This Row],[Release_year]]</f>
        <v>9</v>
      </c>
      <c r="K2791" s="2" t="s">
        <v>29</v>
      </c>
      <c r="L2791" s="2" t="str">
        <f>_xlfn.XLOOKUP(Table1[[#This Row],[Rating]],Ratings!A$2:A$15,Ratings!B$2:B$15)</f>
        <v>Teen</v>
      </c>
      <c r="M2791" s="2" t="str">
        <f>_xlfn.XLOOKUP(Table1[[#This Row],[Rating Category]],Recommendation!A$2:A$6,Recommendation!B$2:B$6)</f>
        <v>Guidance</v>
      </c>
      <c r="N2791" s="2">
        <v>124</v>
      </c>
      <c r="O2791" s="2" t="str" cm="1">
        <f t="array" ref="O2791">_xlfn.IFS(Table1[[#This Row],[Duration]]&lt;90,"Short",Table1[[#This Row],[Duration]]&lt;180,"Medium",Table1[[#This Row],[Duration]]&lt;=240,"Long",TRUE,"Seasons")</f>
        <v>Medium</v>
      </c>
      <c r="P2791" s="3" t="s">
        <v>43</v>
      </c>
    </row>
    <row r="2792" spans="1:16" ht="42">
      <c r="A2792" s="2" t="s">
        <v>12151</v>
      </c>
      <c r="B2792" s="2" t="s">
        <v>0</v>
      </c>
      <c r="C2792" s="3" t="s">
        <v>12152</v>
      </c>
      <c r="D2792" s="3" t="s">
        <v>12153</v>
      </c>
      <c r="E2792" s="3" t="s">
        <v>12154</v>
      </c>
      <c r="F2792" s="3" t="s">
        <v>1</v>
      </c>
      <c r="G2792" s="7" t="s">
        <v>12146</v>
      </c>
      <c r="H2792" s="4">
        <v>2021</v>
      </c>
      <c r="I2792" s="2">
        <v>2018</v>
      </c>
      <c r="J2792" s="2">
        <f ca="1">YEAR(TODAY())-Table1[[#This Row],[Release_year]]</f>
        <v>8</v>
      </c>
      <c r="K2792" s="2" t="s">
        <v>29</v>
      </c>
      <c r="L2792" s="2" t="str">
        <f>_xlfn.XLOOKUP(Table1[[#This Row],[Rating]],Ratings!A$2:A$15,Ratings!B$2:B$15)</f>
        <v>Teen</v>
      </c>
      <c r="M2792" s="2" t="str">
        <f>_xlfn.XLOOKUP(Table1[[#This Row],[Rating Category]],Recommendation!A$2:A$6,Recommendation!B$2:B$6)</f>
        <v>Guidance</v>
      </c>
      <c r="N2792" s="2">
        <v>94</v>
      </c>
      <c r="O2792" s="2" t="str" cm="1">
        <f t="array" ref="O2792">_xlfn.IFS(Table1[[#This Row],[Duration]]&lt;90,"Short",Table1[[#This Row],[Duration]]&lt;180,"Medium",Table1[[#This Row],[Duration]]&lt;=240,"Long",TRUE,"Seasons")</f>
        <v>Medium</v>
      </c>
      <c r="P2792" s="3" t="s">
        <v>650</v>
      </c>
    </row>
    <row r="2793" spans="1:16" ht="14">
      <c r="A2793" s="2" t="s">
        <v>12155</v>
      </c>
      <c r="B2793" s="2" t="s">
        <v>0</v>
      </c>
      <c r="C2793" s="3" t="s">
        <v>12156</v>
      </c>
      <c r="D2793" s="3" t="s">
        <v>6590</v>
      </c>
      <c r="E2793" s="3" t="s">
        <v>6837</v>
      </c>
      <c r="F2793" s="3" t="s">
        <v>1</v>
      </c>
      <c r="G2793" s="7" t="s">
        <v>12146</v>
      </c>
      <c r="H2793" s="4">
        <v>2021</v>
      </c>
      <c r="I2793" s="2">
        <v>2018</v>
      </c>
      <c r="J2793" s="2">
        <f ca="1">YEAR(TODAY())-Table1[[#This Row],[Release_year]]</f>
        <v>8</v>
      </c>
      <c r="K2793" s="2" t="s">
        <v>7</v>
      </c>
      <c r="L2793" s="2" t="str">
        <f>_xlfn.XLOOKUP(Table1[[#This Row],[Rating]],Ratings!A$2:A$15,Ratings!B$2:B$15)</f>
        <v>Adult</v>
      </c>
      <c r="M2793" s="2" t="str">
        <f>_xlfn.XLOOKUP(Table1[[#This Row],[Rating Category]],Recommendation!A$2:A$6,Recommendation!B$2:B$6)</f>
        <v>Restricted</v>
      </c>
      <c r="N2793" s="2">
        <v>71</v>
      </c>
      <c r="O2793" s="2" t="str" cm="1">
        <f t="array" ref="O2793">_xlfn.IFS(Table1[[#This Row],[Duration]]&lt;90,"Short",Table1[[#This Row],[Duration]]&lt;180,"Medium",Table1[[#This Row],[Duration]]&lt;=240,"Long",TRUE,"Seasons")</f>
        <v>Short</v>
      </c>
      <c r="P2793" s="3" t="s">
        <v>683</v>
      </c>
    </row>
    <row r="2794" spans="1:16" ht="42">
      <c r="A2794" s="2" t="s">
        <v>12158</v>
      </c>
      <c r="B2794" s="2" t="s">
        <v>0</v>
      </c>
      <c r="C2794" s="3" t="s">
        <v>12159</v>
      </c>
      <c r="D2794" s="3" t="s">
        <v>12160</v>
      </c>
      <c r="E2794" s="3" t="s">
        <v>12161</v>
      </c>
      <c r="F2794" s="3" t="s">
        <v>13</v>
      </c>
      <c r="G2794" s="7" t="s">
        <v>12162</v>
      </c>
      <c r="H2794" s="4">
        <v>2021</v>
      </c>
      <c r="I2794" s="2">
        <v>2017</v>
      </c>
      <c r="J2794" s="2">
        <f ca="1">YEAR(TODAY())-Table1[[#This Row],[Release_year]]</f>
        <v>9</v>
      </c>
      <c r="K2794" s="2" t="s">
        <v>7</v>
      </c>
      <c r="L2794" s="2" t="str">
        <f>_xlfn.XLOOKUP(Table1[[#This Row],[Rating]],Ratings!A$2:A$15,Ratings!B$2:B$15)</f>
        <v>Adult</v>
      </c>
      <c r="M2794" s="2" t="str">
        <f>_xlfn.XLOOKUP(Table1[[#This Row],[Rating Category]],Recommendation!A$2:A$6,Recommendation!B$2:B$6)</f>
        <v>Restricted</v>
      </c>
      <c r="N2794" s="2">
        <v>135</v>
      </c>
      <c r="O2794" s="2" t="str" cm="1">
        <f t="array" ref="O2794">_xlfn.IFS(Table1[[#This Row],[Duration]]&lt;90,"Short",Table1[[#This Row],[Duration]]&lt;180,"Medium",Table1[[#This Row],[Duration]]&lt;=240,"Long",TRUE,"Seasons")</f>
        <v>Medium</v>
      </c>
      <c r="P2794" s="3" t="s">
        <v>622</v>
      </c>
    </row>
    <row r="2795" spans="1:16" ht="42">
      <c r="A2795" s="2" t="s">
        <v>12164</v>
      </c>
      <c r="B2795" s="2" t="s">
        <v>0</v>
      </c>
      <c r="C2795" s="3" t="s">
        <v>12165</v>
      </c>
      <c r="D2795" s="3" t="s">
        <v>15</v>
      </c>
      <c r="E2795" s="3" t="s">
        <v>12166</v>
      </c>
      <c r="F2795" s="3" t="s">
        <v>1</v>
      </c>
      <c r="G2795" s="7" t="s">
        <v>12167</v>
      </c>
      <c r="H2795" s="4">
        <v>2021</v>
      </c>
      <c r="I2795" s="2">
        <v>2016</v>
      </c>
      <c r="J2795" s="2">
        <f ca="1">YEAR(TODAY())-Table1[[#This Row],[Release_year]]</f>
        <v>10</v>
      </c>
      <c r="K2795" s="2" t="s">
        <v>2</v>
      </c>
      <c r="L2795" s="2" t="str">
        <f>_xlfn.XLOOKUP(Table1[[#This Row],[Rating]],Ratings!A$2:A$15,Ratings!B$2:B$15)</f>
        <v>Teen</v>
      </c>
      <c r="M2795" s="2" t="str">
        <f>_xlfn.XLOOKUP(Table1[[#This Row],[Rating Category]],Recommendation!A$2:A$6,Recommendation!B$2:B$6)</f>
        <v>Guidance</v>
      </c>
      <c r="N2795" s="2">
        <v>97</v>
      </c>
      <c r="O2795" s="2" t="str" cm="1">
        <f t="array" ref="O2795">_xlfn.IFS(Table1[[#This Row],[Duration]]&lt;90,"Short",Table1[[#This Row],[Duration]]&lt;180,"Medium",Table1[[#This Row],[Duration]]&lt;=240,"Long",TRUE,"Seasons")</f>
        <v>Medium</v>
      </c>
      <c r="P2795" s="3" t="s">
        <v>1368</v>
      </c>
    </row>
    <row r="2796" spans="1:16" ht="56">
      <c r="A2796" s="2" t="s">
        <v>12168</v>
      </c>
      <c r="B2796" s="2" t="s">
        <v>4</v>
      </c>
      <c r="C2796" s="3" t="s">
        <v>12169</v>
      </c>
      <c r="D2796" s="3" t="s">
        <v>6868</v>
      </c>
      <c r="E2796" s="3" t="s">
        <v>12170</v>
      </c>
      <c r="F2796" s="3" t="s">
        <v>139</v>
      </c>
      <c r="G2796" s="7" t="s">
        <v>12167</v>
      </c>
      <c r="H2796" s="4">
        <v>2021</v>
      </c>
      <c r="I2796" s="2">
        <v>2018</v>
      </c>
      <c r="J2796" s="2">
        <f ca="1">YEAR(TODAY())-Table1[[#This Row],[Release_year]]</f>
        <v>8</v>
      </c>
      <c r="K2796" s="2" t="s">
        <v>7</v>
      </c>
      <c r="L2796" s="2" t="str">
        <f>_xlfn.XLOOKUP(Table1[[#This Row],[Rating]],Ratings!A$2:A$15,Ratings!B$2:B$15)</f>
        <v>Adult</v>
      </c>
      <c r="M2796" s="2" t="str">
        <f>_xlfn.XLOOKUP(Table1[[#This Row],[Rating Category]],Recommendation!A$2:A$6,Recommendation!B$2:B$6)</f>
        <v>Restricted</v>
      </c>
      <c r="N2796" s="2" t="s">
        <v>11</v>
      </c>
      <c r="O2796" s="2" t="str" cm="1">
        <f t="array" ref="O2796">_xlfn.IFS(Table1[[#This Row],[Duration]]&lt;90,"Short",Table1[[#This Row],[Duration]]&lt;180,"Medium",Table1[[#This Row],[Duration]]&lt;=240,"Long",TRUE,"Seasons")</f>
        <v>Seasons</v>
      </c>
      <c r="P2796" s="3" t="s">
        <v>6137</v>
      </c>
    </row>
    <row r="2797" spans="1:16" ht="28">
      <c r="A2797" s="2" t="s">
        <v>12171</v>
      </c>
      <c r="B2797" s="2" t="s">
        <v>0</v>
      </c>
      <c r="C2797" s="3" t="s">
        <v>12172</v>
      </c>
      <c r="D2797" s="3" t="s">
        <v>12173</v>
      </c>
      <c r="E2797" s="3" t="s">
        <v>12174</v>
      </c>
      <c r="F2797" s="3" t="s">
        <v>1</v>
      </c>
      <c r="G2797" s="7" t="s">
        <v>12175</v>
      </c>
      <c r="H2797" s="4">
        <v>2021</v>
      </c>
      <c r="I2797" s="2">
        <v>2017</v>
      </c>
      <c r="J2797" s="2">
        <f ca="1">YEAR(TODAY())-Table1[[#This Row],[Release_year]]</f>
        <v>9</v>
      </c>
      <c r="K2797" s="2" t="s">
        <v>29</v>
      </c>
      <c r="L2797" s="2" t="str">
        <f>_xlfn.XLOOKUP(Table1[[#This Row],[Rating]],Ratings!A$2:A$15,Ratings!B$2:B$15)</f>
        <v>Teen</v>
      </c>
      <c r="M2797" s="2" t="str">
        <f>_xlfn.XLOOKUP(Table1[[#This Row],[Rating Category]],Recommendation!A$2:A$6,Recommendation!B$2:B$6)</f>
        <v>Guidance</v>
      </c>
      <c r="N2797" s="2">
        <v>86</v>
      </c>
      <c r="O2797" s="2" t="str" cm="1">
        <f t="array" ref="O2797">_xlfn.IFS(Table1[[#This Row],[Duration]]&lt;90,"Short",Table1[[#This Row],[Duration]]&lt;180,"Medium",Table1[[#This Row],[Duration]]&lt;=240,"Long",TRUE,"Seasons")</f>
        <v>Short</v>
      </c>
      <c r="P2797" s="3" t="s">
        <v>269</v>
      </c>
    </row>
    <row r="2798" spans="1:16" ht="98">
      <c r="A2798" s="2" t="s">
        <v>12177</v>
      </c>
      <c r="B2798" s="2" t="s">
        <v>4</v>
      </c>
      <c r="C2798" s="3" t="s">
        <v>12178</v>
      </c>
      <c r="D2798" s="3" t="s">
        <v>12179</v>
      </c>
      <c r="E2798" s="3" t="s">
        <v>12180</v>
      </c>
      <c r="F2798" s="3" t="s">
        <v>139</v>
      </c>
      <c r="G2798" s="7" t="s">
        <v>12176</v>
      </c>
      <c r="H2798" s="4">
        <v>2021</v>
      </c>
      <c r="I2798" s="2">
        <v>2010</v>
      </c>
      <c r="J2798" s="2">
        <f ca="1">YEAR(TODAY())-Table1[[#This Row],[Release_year]]</f>
        <v>16</v>
      </c>
      <c r="K2798" s="2" t="s">
        <v>29</v>
      </c>
      <c r="L2798" s="2" t="str">
        <f>_xlfn.XLOOKUP(Table1[[#This Row],[Rating]],Ratings!A$2:A$15,Ratings!B$2:B$15)</f>
        <v>Teen</v>
      </c>
      <c r="M2798" s="2" t="str">
        <f>_xlfn.XLOOKUP(Table1[[#This Row],[Rating Category]],Recommendation!A$2:A$6,Recommendation!B$2:B$6)</f>
        <v>Guidance</v>
      </c>
      <c r="N2798" s="2" t="s">
        <v>54</v>
      </c>
      <c r="O2798" s="2" t="str" cm="1">
        <f t="array" ref="O2798">_xlfn.IFS(Table1[[#This Row],[Duration]]&lt;90,"Short",Table1[[#This Row],[Duration]]&lt;180,"Medium",Table1[[#This Row],[Duration]]&lt;=240,"Long",TRUE,"Seasons")</f>
        <v>Seasons</v>
      </c>
      <c r="P2798" s="3" t="s">
        <v>191</v>
      </c>
    </row>
    <row r="2799" spans="1:16" ht="42">
      <c r="A2799" s="2" t="s">
        <v>12181</v>
      </c>
      <c r="B2799" s="2" t="s">
        <v>4</v>
      </c>
      <c r="C2799" s="3" t="s">
        <v>12182</v>
      </c>
      <c r="D2799" s="3" t="s">
        <v>8586</v>
      </c>
      <c r="E2799" s="3" t="s">
        <v>3024</v>
      </c>
      <c r="F2799" s="3" t="s">
        <v>1</v>
      </c>
      <c r="G2799" s="7" t="s">
        <v>12183</v>
      </c>
      <c r="H2799" s="4">
        <v>2021</v>
      </c>
      <c r="I2799" s="2">
        <v>2017</v>
      </c>
      <c r="J2799" s="2">
        <f ca="1">YEAR(TODAY())-Table1[[#This Row],[Release_year]]</f>
        <v>9</v>
      </c>
      <c r="K2799" s="2" t="s">
        <v>7</v>
      </c>
      <c r="L2799" s="2" t="str">
        <f>_xlfn.XLOOKUP(Table1[[#This Row],[Rating]],Ratings!A$2:A$15,Ratings!B$2:B$15)</f>
        <v>Adult</v>
      </c>
      <c r="M2799" s="2" t="str">
        <f>_xlfn.XLOOKUP(Table1[[#This Row],[Rating Category]],Recommendation!A$2:A$6,Recommendation!B$2:B$6)</f>
        <v>Restricted</v>
      </c>
      <c r="N2799" s="2" t="s">
        <v>11</v>
      </c>
      <c r="O2799" s="2" t="str" cm="1">
        <f t="array" ref="O2799">_xlfn.IFS(Table1[[#This Row],[Duration]]&lt;90,"Short",Table1[[#This Row],[Duration]]&lt;180,"Medium",Table1[[#This Row],[Duration]]&lt;=240,"Long",TRUE,"Seasons")</f>
        <v>Seasons</v>
      </c>
      <c r="P2799" s="3" t="s">
        <v>965</v>
      </c>
    </row>
    <row r="2800" spans="1:16" ht="42">
      <c r="A2800" s="2" t="s">
        <v>12184</v>
      </c>
      <c r="B2800" s="2" t="s">
        <v>0</v>
      </c>
      <c r="C2800" s="3" t="s">
        <v>12185</v>
      </c>
      <c r="D2800" s="3" t="s">
        <v>12186</v>
      </c>
      <c r="E2800" s="3" t="s">
        <v>12187</v>
      </c>
      <c r="F2800" s="3" t="s">
        <v>1</v>
      </c>
      <c r="G2800" s="7" t="s">
        <v>12183</v>
      </c>
      <c r="H2800" s="4">
        <v>2021</v>
      </c>
      <c r="I2800" s="2">
        <v>2017</v>
      </c>
      <c r="J2800" s="2">
        <f ca="1">YEAR(TODAY())-Table1[[#This Row],[Release_year]]</f>
        <v>9</v>
      </c>
      <c r="K2800" s="2" t="s">
        <v>124</v>
      </c>
      <c r="L2800" s="2" t="str">
        <f>_xlfn.XLOOKUP(Table1[[#This Row],[Rating]],Ratings!A$2:A$15,Ratings!B$2:B$15)</f>
        <v>Adult</v>
      </c>
      <c r="M2800" s="2" t="str">
        <f>_xlfn.XLOOKUP(Table1[[#This Row],[Rating Category]],Recommendation!A$2:A$6,Recommendation!B$2:B$6)</f>
        <v>Restricted</v>
      </c>
      <c r="N2800" s="2">
        <v>82</v>
      </c>
      <c r="O2800" s="2" t="str" cm="1">
        <f t="array" ref="O2800">_xlfn.IFS(Table1[[#This Row],[Duration]]&lt;90,"Short",Table1[[#This Row],[Duration]]&lt;180,"Medium",Table1[[#This Row],[Duration]]&lt;=240,"Long",TRUE,"Seasons")</f>
        <v>Short</v>
      </c>
      <c r="P2800" s="3" t="s">
        <v>56</v>
      </c>
    </row>
    <row r="2801" spans="1:16" ht="56">
      <c r="A2801" s="2" t="s">
        <v>12188</v>
      </c>
      <c r="B2801" s="2" t="s">
        <v>0</v>
      </c>
      <c r="C2801" s="3" t="s">
        <v>12189</v>
      </c>
      <c r="D2801" s="3" t="s">
        <v>12190</v>
      </c>
      <c r="E2801" s="3" t="s">
        <v>12191</v>
      </c>
      <c r="F2801" s="3" t="s">
        <v>404</v>
      </c>
      <c r="G2801" s="7" t="s">
        <v>12192</v>
      </c>
      <c r="H2801" s="4">
        <v>2021</v>
      </c>
      <c r="I2801" s="2">
        <v>2016</v>
      </c>
      <c r="J2801" s="2">
        <f ca="1">YEAR(TODAY())-Table1[[#This Row],[Release_year]]</f>
        <v>10</v>
      </c>
      <c r="K2801" s="2" t="s">
        <v>124</v>
      </c>
      <c r="L2801" s="2" t="str">
        <f>_xlfn.XLOOKUP(Table1[[#This Row],[Rating]],Ratings!A$2:A$15,Ratings!B$2:B$15)</f>
        <v>Adult</v>
      </c>
      <c r="M2801" s="2" t="str">
        <f>_xlfn.XLOOKUP(Table1[[#This Row],[Rating Category]],Recommendation!A$2:A$6,Recommendation!B$2:B$6)</f>
        <v>Restricted</v>
      </c>
      <c r="N2801" s="2">
        <v>102</v>
      </c>
      <c r="O2801" s="2" t="str" cm="1">
        <f t="array" ref="O2801">_xlfn.IFS(Table1[[#This Row],[Duration]]&lt;90,"Short",Table1[[#This Row],[Duration]]&lt;180,"Medium",Table1[[#This Row],[Duration]]&lt;=240,"Long",TRUE,"Seasons")</f>
        <v>Medium</v>
      </c>
      <c r="P2801" s="3" t="s">
        <v>2527</v>
      </c>
    </row>
    <row r="2802" spans="1:16" ht="42">
      <c r="A2802" s="2" t="s">
        <v>12194</v>
      </c>
      <c r="B2802" s="2" t="s">
        <v>0</v>
      </c>
      <c r="C2802" s="3" t="s">
        <v>12195</v>
      </c>
      <c r="D2802" s="3" t="s">
        <v>12196</v>
      </c>
      <c r="E2802" s="3" t="s">
        <v>12197</v>
      </c>
      <c r="F2802" s="3" t="s">
        <v>215</v>
      </c>
      <c r="G2802" s="7" t="s">
        <v>12193</v>
      </c>
      <c r="H2802" s="4">
        <v>2021</v>
      </c>
      <c r="I2802" s="2">
        <v>2017</v>
      </c>
      <c r="J2802" s="2">
        <f ca="1">YEAR(TODAY())-Table1[[#This Row],[Release_year]]</f>
        <v>9</v>
      </c>
      <c r="K2802" s="2" t="s">
        <v>29</v>
      </c>
      <c r="L2802" s="2" t="str">
        <f>_xlfn.XLOOKUP(Table1[[#This Row],[Rating]],Ratings!A$2:A$15,Ratings!B$2:B$15)</f>
        <v>Teen</v>
      </c>
      <c r="M2802" s="2" t="str">
        <f>_xlfn.XLOOKUP(Table1[[#This Row],[Rating Category]],Recommendation!A$2:A$6,Recommendation!B$2:B$6)</f>
        <v>Guidance</v>
      </c>
      <c r="N2802" s="2">
        <v>105</v>
      </c>
      <c r="O2802" s="2" t="str" cm="1">
        <f t="array" ref="O2802">_xlfn.IFS(Table1[[#This Row],[Duration]]&lt;90,"Short",Table1[[#This Row],[Duration]]&lt;180,"Medium",Table1[[#This Row],[Duration]]&lt;=240,"Long",TRUE,"Seasons")</f>
        <v>Medium</v>
      </c>
      <c r="P2802" s="3" t="s">
        <v>203</v>
      </c>
    </row>
    <row r="2803" spans="1:16" ht="42">
      <c r="A2803" s="2" t="s">
        <v>12198</v>
      </c>
      <c r="B2803" s="2" t="s">
        <v>0</v>
      </c>
      <c r="C2803" s="3" t="s">
        <v>12199</v>
      </c>
      <c r="D2803" s="3" t="s">
        <v>3745</v>
      </c>
      <c r="E2803" s="3" t="s">
        <v>12200</v>
      </c>
      <c r="F2803" s="3" t="s">
        <v>963</v>
      </c>
      <c r="G2803" s="7" t="s">
        <v>12201</v>
      </c>
      <c r="H2803" s="4">
        <v>2021</v>
      </c>
      <c r="I2803" s="2">
        <v>2017</v>
      </c>
      <c r="J2803" s="2">
        <f ca="1">YEAR(TODAY())-Table1[[#This Row],[Release_year]]</f>
        <v>9</v>
      </c>
      <c r="K2803" s="2" t="s">
        <v>29</v>
      </c>
      <c r="L2803" s="2" t="str">
        <f>_xlfn.XLOOKUP(Table1[[#This Row],[Rating]],Ratings!A$2:A$15,Ratings!B$2:B$15)</f>
        <v>Teen</v>
      </c>
      <c r="M2803" s="2" t="str">
        <f>_xlfn.XLOOKUP(Table1[[#This Row],[Rating Category]],Recommendation!A$2:A$6,Recommendation!B$2:B$6)</f>
        <v>Guidance</v>
      </c>
      <c r="N2803" s="2">
        <v>106</v>
      </c>
      <c r="O2803" s="2" t="str" cm="1">
        <f t="array" ref="O2803">_xlfn.IFS(Table1[[#This Row],[Duration]]&lt;90,"Short",Table1[[#This Row],[Duration]]&lt;180,"Medium",Table1[[#This Row],[Duration]]&lt;=240,"Long",TRUE,"Seasons")</f>
        <v>Medium</v>
      </c>
      <c r="P2803" s="3" t="s">
        <v>295</v>
      </c>
    </row>
    <row r="2804" spans="1:16" ht="28">
      <c r="A2804" s="2" t="s">
        <v>12202</v>
      </c>
      <c r="B2804" s="2" t="s">
        <v>0</v>
      </c>
      <c r="C2804" s="3" t="s">
        <v>12203</v>
      </c>
      <c r="D2804" s="3" t="s">
        <v>12204</v>
      </c>
      <c r="E2804" s="3" t="s">
        <v>12205</v>
      </c>
      <c r="F2804" s="3" t="s">
        <v>1</v>
      </c>
      <c r="G2804" s="7" t="s">
        <v>12206</v>
      </c>
      <c r="H2804" s="4">
        <v>2021</v>
      </c>
      <c r="I2804" s="2">
        <v>2017</v>
      </c>
      <c r="J2804" s="2">
        <f ca="1">YEAR(TODAY())-Table1[[#This Row],[Release_year]]</f>
        <v>9</v>
      </c>
      <c r="K2804" s="2" t="s">
        <v>7</v>
      </c>
      <c r="L2804" s="2" t="str">
        <f>_xlfn.XLOOKUP(Table1[[#This Row],[Rating]],Ratings!A$2:A$15,Ratings!B$2:B$15)</f>
        <v>Adult</v>
      </c>
      <c r="M2804" s="2" t="str">
        <f>_xlfn.XLOOKUP(Table1[[#This Row],[Rating Category]],Recommendation!A$2:A$6,Recommendation!B$2:B$6)</f>
        <v>Restricted</v>
      </c>
      <c r="N2804" s="2">
        <v>91</v>
      </c>
      <c r="O2804" s="2" t="str" cm="1">
        <f t="array" ref="O2804">_xlfn.IFS(Table1[[#This Row],[Duration]]&lt;90,"Short",Table1[[#This Row],[Duration]]&lt;180,"Medium",Table1[[#This Row],[Duration]]&lt;=240,"Long",TRUE,"Seasons")</f>
        <v>Medium</v>
      </c>
      <c r="P2804" s="3" t="s">
        <v>650</v>
      </c>
    </row>
    <row r="2805" spans="1:16" ht="14">
      <c r="A2805" s="2" t="s">
        <v>12207</v>
      </c>
      <c r="B2805" s="2" t="s">
        <v>0</v>
      </c>
      <c r="C2805" s="3" t="s">
        <v>12208</v>
      </c>
      <c r="D2805" s="3" t="s">
        <v>8757</v>
      </c>
      <c r="E2805" s="3" t="s">
        <v>12209</v>
      </c>
      <c r="F2805" s="3" t="s">
        <v>1</v>
      </c>
      <c r="G2805" s="7" t="s">
        <v>12206</v>
      </c>
      <c r="H2805" s="4">
        <v>2021</v>
      </c>
      <c r="I2805" s="2">
        <v>2017</v>
      </c>
      <c r="J2805" s="2">
        <f ca="1">YEAR(TODAY())-Table1[[#This Row],[Release_year]]</f>
        <v>9</v>
      </c>
      <c r="K2805" s="2" t="s">
        <v>7</v>
      </c>
      <c r="L2805" s="2" t="str">
        <f>_xlfn.XLOOKUP(Table1[[#This Row],[Rating]],Ratings!A$2:A$15,Ratings!B$2:B$15)</f>
        <v>Adult</v>
      </c>
      <c r="M2805" s="2" t="str">
        <f>_xlfn.XLOOKUP(Table1[[#This Row],[Rating Category]],Recommendation!A$2:A$6,Recommendation!B$2:B$6)</f>
        <v>Restricted</v>
      </c>
      <c r="N2805" s="2">
        <v>61</v>
      </c>
      <c r="O2805" s="2" t="str" cm="1">
        <f t="array" ref="O2805">_xlfn.IFS(Table1[[#This Row],[Duration]]&lt;90,"Short",Table1[[#This Row],[Duration]]&lt;180,"Medium",Table1[[#This Row],[Duration]]&lt;=240,"Long",TRUE,"Seasons")</f>
        <v>Short</v>
      </c>
      <c r="P2805" s="3" t="s">
        <v>683</v>
      </c>
    </row>
    <row r="2806" spans="1:16" ht="42">
      <c r="A2806" s="2" t="s">
        <v>12210</v>
      </c>
      <c r="B2806" s="2" t="s">
        <v>0</v>
      </c>
      <c r="C2806" s="3" t="s">
        <v>12211</v>
      </c>
      <c r="D2806" s="3" t="s">
        <v>12212</v>
      </c>
      <c r="E2806" s="3" t="s">
        <v>12213</v>
      </c>
      <c r="F2806" s="3" t="s">
        <v>1</v>
      </c>
      <c r="G2806" s="7" t="s">
        <v>12214</v>
      </c>
      <c r="H2806" s="4">
        <v>2021</v>
      </c>
      <c r="I2806" s="2">
        <v>2017</v>
      </c>
      <c r="J2806" s="2">
        <f ca="1">YEAR(TODAY())-Table1[[#This Row],[Release_year]]</f>
        <v>9</v>
      </c>
      <c r="K2806" s="2" t="s">
        <v>7</v>
      </c>
      <c r="L2806" s="2" t="str">
        <f>_xlfn.XLOOKUP(Table1[[#This Row],[Rating]],Ratings!A$2:A$15,Ratings!B$2:B$15)</f>
        <v>Adult</v>
      </c>
      <c r="M2806" s="2" t="str">
        <f>_xlfn.XLOOKUP(Table1[[#This Row],[Rating Category]],Recommendation!A$2:A$6,Recommendation!B$2:B$6)</f>
        <v>Restricted</v>
      </c>
      <c r="N2806" s="2">
        <v>80</v>
      </c>
      <c r="O2806" s="2" t="str" cm="1">
        <f t="array" ref="O2806">_xlfn.IFS(Table1[[#This Row],[Duration]]&lt;90,"Short",Table1[[#This Row],[Duration]]&lt;180,"Medium",Table1[[#This Row],[Duration]]&lt;=240,"Long",TRUE,"Seasons")</f>
        <v>Short</v>
      </c>
      <c r="P2806" s="3" t="s">
        <v>8202</v>
      </c>
    </row>
    <row r="2807" spans="1:16" ht="28">
      <c r="A2807" s="2" t="s">
        <v>12215</v>
      </c>
      <c r="B2807" s="2" t="s">
        <v>4</v>
      </c>
      <c r="C2807" s="3" t="s">
        <v>12216</v>
      </c>
      <c r="D2807" s="3" t="s">
        <v>12217</v>
      </c>
      <c r="E2807" s="3" t="s">
        <v>2552</v>
      </c>
      <c r="F2807" s="3" t="s">
        <v>28</v>
      </c>
      <c r="G2807" s="7" t="s">
        <v>12214</v>
      </c>
      <c r="H2807" s="4">
        <v>2021</v>
      </c>
      <c r="I2807" s="2">
        <v>2017</v>
      </c>
      <c r="J2807" s="2">
        <f ca="1">YEAR(TODAY())-Table1[[#This Row],[Release_year]]</f>
        <v>9</v>
      </c>
      <c r="K2807" s="2" t="s">
        <v>45</v>
      </c>
      <c r="L2807" s="2" t="str">
        <f>_xlfn.XLOOKUP(Table1[[#This Row],[Rating]],Ratings!A$2:A$15,Ratings!B$2:B$15)</f>
        <v>Family</v>
      </c>
      <c r="M2807" s="2" t="str">
        <f>_xlfn.XLOOKUP(Table1[[#This Row],[Rating Category]],Recommendation!A$2:A$6,Recommendation!B$2:B$6)</f>
        <v>Guidance</v>
      </c>
      <c r="N2807" s="2" t="s">
        <v>11</v>
      </c>
      <c r="O2807" s="2" t="str" cm="1">
        <f t="array" ref="O2807">_xlfn.IFS(Table1[[#This Row],[Duration]]&lt;90,"Short",Table1[[#This Row],[Duration]]&lt;180,"Medium",Table1[[#This Row],[Duration]]&lt;=240,"Long",TRUE,"Seasons")</f>
        <v>Seasons</v>
      </c>
      <c r="P2807" s="3" t="s">
        <v>1478</v>
      </c>
    </row>
    <row r="2808" spans="1:16" ht="56">
      <c r="A2808" s="2" t="s">
        <v>12219</v>
      </c>
      <c r="B2808" s="2" t="s">
        <v>0</v>
      </c>
      <c r="C2808" s="3" t="s">
        <v>12220</v>
      </c>
      <c r="D2808" s="3" t="s">
        <v>1890</v>
      </c>
      <c r="E2808" s="3" t="s">
        <v>12221</v>
      </c>
      <c r="F2808" s="3" t="s">
        <v>1</v>
      </c>
      <c r="G2808" s="7" t="s">
        <v>12218</v>
      </c>
      <c r="H2808" s="4">
        <v>2021</v>
      </c>
      <c r="I2808" s="2">
        <v>2017</v>
      </c>
      <c r="J2808" s="2">
        <f ca="1">YEAR(TODAY())-Table1[[#This Row],[Release_year]]</f>
        <v>9</v>
      </c>
      <c r="K2808" s="2" t="s">
        <v>7</v>
      </c>
      <c r="L2808" s="2" t="str">
        <f>_xlfn.XLOOKUP(Table1[[#This Row],[Rating]],Ratings!A$2:A$15,Ratings!B$2:B$15)</f>
        <v>Adult</v>
      </c>
      <c r="M2808" s="2" t="str">
        <f>_xlfn.XLOOKUP(Table1[[#This Row],[Rating Category]],Recommendation!A$2:A$6,Recommendation!B$2:B$6)</f>
        <v>Restricted</v>
      </c>
      <c r="N2808" s="2">
        <v>118</v>
      </c>
      <c r="O2808" s="2" t="str" cm="1">
        <f t="array" ref="O2808">_xlfn.IFS(Table1[[#This Row],[Duration]]&lt;90,"Short",Table1[[#This Row],[Duration]]&lt;180,"Medium",Table1[[#This Row],[Duration]]&lt;=240,"Long",TRUE,"Seasons")</f>
        <v>Medium</v>
      </c>
      <c r="P2808" s="3" t="s">
        <v>307</v>
      </c>
    </row>
    <row r="2809" spans="1:16" ht="56">
      <c r="A2809" s="2" t="s">
        <v>12222</v>
      </c>
      <c r="B2809" s="2" t="s">
        <v>0</v>
      </c>
      <c r="C2809" s="3" t="s">
        <v>12223</v>
      </c>
      <c r="D2809" s="3" t="s">
        <v>12224</v>
      </c>
      <c r="E2809" s="3" t="s">
        <v>12225</v>
      </c>
      <c r="F2809" s="3" t="s">
        <v>670</v>
      </c>
      <c r="G2809" s="7" t="s">
        <v>12226</v>
      </c>
      <c r="H2809" s="4">
        <v>2021</v>
      </c>
      <c r="I2809" s="2">
        <v>2017</v>
      </c>
      <c r="J2809" s="2">
        <f ca="1">YEAR(TODAY())-Table1[[#This Row],[Release_year]]</f>
        <v>9</v>
      </c>
      <c r="K2809" s="2" t="s">
        <v>7</v>
      </c>
      <c r="L2809" s="2" t="str">
        <f>_xlfn.XLOOKUP(Table1[[#This Row],[Rating]],Ratings!A$2:A$15,Ratings!B$2:B$15)</f>
        <v>Adult</v>
      </c>
      <c r="M2809" s="2" t="str">
        <f>_xlfn.XLOOKUP(Table1[[#This Row],[Rating Category]],Recommendation!A$2:A$6,Recommendation!B$2:B$6)</f>
        <v>Restricted</v>
      </c>
      <c r="N2809" s="2">
        <v>94</v>
      </c>
      <c r="O2809" s="2" t="str" cm="1">
        <f t="array" ref="O2809">_xlfn.IFS(Table1[[#This Row],[Duration]]&lt;90,"Short",Table1[[#This Row],[Duration]]&lt;180,"Medium",Table1[[#This Row],[Duration]]&lt;=240,"Long",TRUE,"Seasons")</f>
        <v>Medium</v>
      </c>
      <c r="P2809" s="3" t="s">
        <v>218</v>
      </c>
    </row>
    <row r="2810" spans="1:16" ht="42">
      <c r="A2810" s="2" t="s">
        <v>12227</v>
      </c>
      <c r="B2810" s="2" t="s">
        <v>0</v>
      </c>
      <c r="C2810" s="3" t="s">
        <v>12228</v>
      </c>
      <c r="D2810" s="3" t="s">
        <v>12229</v>
      </c>
      <c r="E2810" s="3" t="s">
        <v>12230</v>
      </c>
      <c r="F2810" s="3" t="s">
        <v>404</v>
      </c>
      <c r="G2810" s="7" t="s">
        <v>12231</v>
      </c>
      <c r="H2810" s="4">
        <v>2021</v>
      </c>
      <c r="I2810" s="2">
        <v>2017</v>
      </c>
      <c r="J2810" s="2">
        <f ca="1">YEAR(TODAY())-Table1[[#This Row],[Release_year]]</f>
        <v>9</v>
      </c>
      <c r="K2810" s="2" t="s">
        <v>181</v>
      </c>
      <c r="L2810" s="2" t="str">
        <f>_xlfn.XLOOKUP(Table1[[#This Row],[Rating]],Ratings!A$2:A$15,Ratings!B$2:B$15)</f>
        <v>Family</v>
      </c>
      <c r="M2810" s="2" t="str">
        <f>_xlfn.XLOOKUP(Table1[[#This Row],[Rating Category]],Recommendation!A$2:A$6,Recommendation!B$2:B$6)</f>
        <v>Guidance</v>
      </c>
      <c r="N2810" s="2">
        <v>84</v>
      </c>
      <c r="O2810" s="2" t="str" cm="1">
        <f t="array" ref="O2810">_xlfn.IFS(Table1[[#This Row],[Duration]]&lt;90,"Short",Table1[[#This Row],[Duration]]&lt;180,"Medium",Table1[[#This Row],[Duration]]&lt;=240,"Long",TRUE,"Seasons")</f>
        <v>Short</v>
      </c>
      <c r="P2810" s="3" t="s">
        <v>46</v>
      </c>
    </row>
    <row r="2811" spans="1:16" ht="28">
      <c r="A2811" s="2" t="s">
        <v>12232</v>
      </c>
      <c r="B2811" s="2" t="s">
        <v>0</v>
      </c>
      <c r="C2811" s="3" t="s">
        <v>12233</v>
      </c>
      <c r="D2811" s="3" t="s">
        <v>12234</v>
      </c>
      <c r="E2811" s="3" t="s">
        <v>12235</v>
      </c>
      <c r="F2811" s="3" t="s">
        <v>2038</v>
      </c>
      <c r="G2811" s="7" t="s">
        <v>12231</v>
      </c>
      <c r="H2811" s="4">
        <v>2021</v>
      </c>
      <c r="I2811" s="2">
        <v>2016</v>
      </c>
      <c r="J2811" s="2">
        <f ca="1">YEAR(TODAY())-Table1[[#This Row],[Release_year]]</f>
        <v>10</v>
      </c>
      <c r="K2811" s="2" t="s">
        <v>124</v>
      </c>
      <c r="L2811" s="2" t="str">
        <f>_xlfn.XLOOKUP(Table1[[#This Row],[Rating]],Ratings!A$2:A$15,Ratings!B$2:B$15)</f>
        <v>Adult</v>
      </c>
      <c r="M2811" s="2" t="str">
        <f>_xlfn.XLOOKUP(Table1[[#This Row],[Rating Category]],Recommendation!A$2:A$6,Recommendation!B$2:B$6)</f>
        <v>Restricted</v>
      </c>
      <c r="N2811" s="2">
        <v>103</v>
      </c>
      <c r="O2811" s="2" t="str" cm="1">
        <f t="array" ref="O2811">_xlfn.IFS(Table1[[#This Row],[Duration]]&lt;90,"Short",Table1[[#This Row],[Duration]]&lt;180,"Medium",Table1[[#This Row],[Duration]]&lt;=240,"Long",TRUE,"Seasons")</f>
        <v>Medium</v>
      </c>
      <c r="P2811" s="3" t="s">
        <v>3</v>
      </c>
    </row>
    <row r="2812" spans="1:16" ht="14">
      <c r="A2812" s="2" t="s">
        <v>12236</v>
      </c>
      <c r="B2812" s="2" t="s">
        <v>0</v>
      </c>
      <c r="C2812" s="3" t="s">
        <v>12237</v>
      </c>
      <c r="D2812" s="3" t="s">
        <v>11739</v>
      </c>
      <c r="E2812" s="3" t="s">
        <v>12238</v>
      </c>
      <c r="F2812" s="3" t="s">
        <v>28</v>
      </c>
      <c r="G2812" s="7" t="s">
        <v>12239</v>
      </c>
      <c r="H2812" s="4">
        <v>2021</v>
      </c>
      <c r="I2812" s="2">
        <v>2017</v>
      </c>
      <c r="J2812" s="2">
        <f ca="1">YEAR(TODAY())-Table1[[#This Row],[Release_year]]</f>
        <v>9</v>
      </c>
      <c r="K2812" s="2" t="s">
        <v>7</v>
      </c>
      <c r="L2812" s="2" t="str">
        <f>_xlfn.XLOOKUP(Table1[[#This Row],[Rating]],Ratings!A$2:A$15,Ratings!B$2:B$15)</f>
        <v>Adult</v>
      </c>
      <c r="M2812" s="2" t="str">
        <f>_xlfn.XLOOKUP(Table1[[#This Row],[Rating Category]],Recommendation!A$2:A$6,Recommendation!B$2:B$6)</f>
        <v>Restricted</v>
      </c>
      <c r="N2812" s="2">
        <v>69</v>
      </c>
      <c r="O2812" s="2" t="str" cm="1">
        <f t="array" ref="O2812">_xlfn.IFS(Table1[[#This Row],[Duration]]&lt;90,"Short",Table1[[#This Row],[Duration]]&lt;180,"Medium",Table1[[#This Row],[Duration]]&lt;=240,"Long",TRUE,"Seasons")</f>
        <v>Short</v>
      </c>
      <c r="P2812" s="3" t="s">
        <v>683</v>
      </c>
    </row>
    <row r="2813" spans="1:16" ht="56">
      <c r="A2813" s="2" t="s">
        <v>12242</v>
      </c>
      <c r="B2813" s="2" t="s">
        <v>0</v>
      </c>
      <c r="C2813" s="3" t="s">
        <v>12243</v>
      </c>
      <c r="D2813" s="3" t="s">
        <v>1203</v>
      </c>
      <c r="E2813" s="3" t="s">
        <v>12244</v>
      </c>
      <c r="F2813" s="3" t="s">
        <v>1</v>
      </c>
      <c r="G2813" s="7" t="s">
        <v>12241</v>
      </c>
      <c r="H2813" s="4">
        <v>2021</v>
      </c>
      <c r="I2813" s="2">
        <v>2017</v>
      </c>
      <c r="J2813" s="2">
        <f ca="1">YEAR(TODAY())-Table1[[#This Row],[Release_year]]</f>
        <v>9</v>
      </c>
      <c r="K2813" s="2" t="s">
        <v>181</v>
      </c>
      <c r="L2813" s="2" t="str">
        <f>_xlfn.XLOOKUP(Table1[[#This Row],[Rating]],Ratings!A$2:A$15,Ratings!B$2:B$15)</f>
        <v>Family</v>
      </c>
      <c r="M2813" s="2" t="str">
        <f>_xlfn.XLOOKUP(Table1[[#This Row],[Rating Category]],Recommendation!A$2:A$6,Recommendation!B$2:B$6)</f>
        <v>Guidance</v>
      </c>
      <c r="N2813" s="2">
        <v>105</v>
      </c>
      <c r="O2813" s="2" t="str" cm="1">
        <f t="array" ref="O2813">_xlfn.IFS(Table1[[#This Row],[Duration]]&lt;90,"Short",Table1[[#This Row],[Duration]]&lt;180,"Medium",Table1[[#This Row],[Duration]]&lt;=240,"Long",TRUE,"Seasons")</f>
        <v>Medium</v>
      </c>
      <c r="P2813" s="3" t="s">
        <v>218</v>
      </c>
    </row>
    <row r="2814" spans="1:16" ht="42">
      <c r="A2814" s="2" t="s">
        <v>12245</v>
      </c>
      <c r="B2814" s="2" t="s">
        <v>0</v>
      </c>
      <c r="C2814" s="3" t="s">
        <v>12246</v>
      </c>
      <c r="D2814" s="3" t="s">
        <v>12247</v>
      </c>
      <c r="E2814" s="3" t="s">
        <v>12248</v>
      </c>
      <c r="F2814" s="3" t="s">
        <v>13</v>
      </c>
      <c r="G2814" s="7" t="s">
        <v>12241</v>
      </c>
      <c r="H2814" s="4">
        <v>2021</v>
      </c>
      <c r="I2814" s="2">
        <v>2017</v>
      </c>
      <c r="J2814" s="2">
        <f ca="1">YEAR(TODAY())-Table1[[#This Row],[Release_year]]</f>
        <v>9</v>
      </c>
      <c r="K2814" s="2" t="s">
        <v>7</v>
      </c>
      <c r="L2814" s="2" t="str">
        <f>_xlfn.XLOOKUP(Table1[[#This Row],[Rating]],Ratings!A$2:A$15,Ratings!B$2:B$15)</f>
        <v>Adult</v>
      </c>
      <c r="M2814" s="2" t="str">
        <f>_xlfn.XLOOKUP(Table1[[#This Row],[Rating Category]],Recommendation!A$2:A$6,Recommendation!B$2:B$6)</f>
        <v>Restricted</v>
      </c>
      <c r="N2814" s="2">
        <v>128</v>
      </c>
      <c r="O2814" s="2" t="str" cm="1">
        <f t="array" ref="O2814">_xlfn.IFS(Table1[[#This Row],[Duration]]&lt;90,"Short",Table1[[#This Row],[Duration]]&lt;180,"Medium",Table1[[#This Row],[Duration]]&lt;=240,"Long",TRUE,"Seasons")</f>
        <v>Medium</v>
      </c>
      <c r="P2814" s="3" t="s">
        <v>192</v>
      </c>
    </row>
    <row r="2815" spans="1:16" ht="28">
      <c r="A2815" s="2" t="s">
        <v>12249</v>
      </c>
      <c r="B2815" s="2" t="s">
        <v>0</v>
      </c>
      <c r="C2815" s="3" t="s">
        <v>12250</v>
      </c>
      <c r="D2815" s="3" t="s">
        <v>12251</v>
      </c>
      <c r="E2815" s="3" t="s">
        <v>12252</v>
      </c>
      <c r="F2815" s="3" t="s">
        <v>1</v>
      </c>
      <c r="G2815" s="7" t="s">
        <v>12241</v>
      </c>
      <c r="H2815" s="4">
        <v>2021</v>
      </c>
      <c r="I2815" s="2">
        <v>2017</v>
      </c>
      <c r="J2815" s="2">
        <f ca="1">YEAR(TODAY())-Table1[[#This Row],[Release_year]]</f>
        <v>9</v>
      </c>
      <c r="K2815" s="2" t="s">
        <v>2</v>
      </c>
      <c r="L2815" s="2" t="str">
        <f>_xlfn.XLOOKUP(Table1[[#This Row],[Rating]],Ratings!A$2:A$15,Ratings!B$2:B$15)</f>
        <v>Teen</v>
      </c>
      <c r="M2815" s="2" t="str">
        <f>_xlfn.XLOOKUP(Table1[[#This Row],[Rating Category]],Recommendation!A$2:A$6,Recommendation!B$2:B$6)</f>
        <v>Guidance</v>
      </c>
      <c r="N2815" s="2">
        <v>86</v>
      </c>
      <c r="O2815" s="2" t="str" cm="1">
        <f t="array" ref="O2815">_xlfn.IFS(Table1[[#This Row],[Duration]]&lt;90,"Short",Table1[[#This Row],[Duration]]&lt;180,"Medium",Table1[[#This Row],[Duration]]&lt;=240,"Long",TRUE,"Seasons")</f>
        <v>Short</v>
      </c>
      <c r="P2815" s="3" t="s">
        <v>650</v>
      </c>
    </row>
    <row r="2816" spans="1:16" ht="70">
      <c r="A2816" s="2" t="s">
        <v>12253</v>
      </c>
      <c r="B2816" s="2" t="s">
        <v>0</v>
      </c>
      <c r="C2816" s="3" t="s">
        <v>12254</v>
      </c>
      <c r="D2816" s="3" t="s">
        <v>12255</v>
      </c>
      <c r="E2816" s="3" t="s">
        <v>12256</v>
      </c>
      <c r="F2816" s="3" t="s">
        <v>12257</v>
      </c>
      <c r="G2816" s="7" t="s">
        <v>12241</v>
      </c>
      <c r="H2816" s="4">
        <v>2021</v>
      </c>
      <c r="I2816" s="2">
        <v>2015</v>
      </c>
      <c r="J2816" s="2">
        <f ca="1">YEAR(TODAY())-Table1[[#This Row],[Release_year]]</f>
        <v>11</v>
      </c>
      <c r="K2816" s="2" t="s">
        <v>7</v>
      </c>
      <c r="L2816" s="2" t="str">
        <f>_xlfn.XLOOKUP(Table1[[#This Row],[Rating]],Ratings!A$2:A$15,Ratings!B$2:B$15)</f>
        <v>Adult</v>
      </c>
      <c r="M2816" s="2" t="str">
        <f>_xlfn.XLOOKUP(Table1[[#This Row],[Rating Category]],Recommendation!A$2:A$6,Recommendation!B$2:B$6)</f>
        <v>Restricted</v>
      </c>
      <c r="N2816" s="2">
        <v>109</v>
      </c>
      <c r="O2816" s="2" t="str" cm="1">
        <f t="array" ref="O2816">_xlfn.IFS(Table1[[#This Row],[Duration]]&lt;90,"Short",Table1[[#This Row],[Duration]]&lt;180,"Medium",Table1[[#This Row],[Duration]]&lt;=240,"Long",TRUE,"Seasons")</f>
        <v>Medium</v>
      </c>
      <c r="P2816" s="3" t="s">
        <v>192</v>
      </c>
    </row>
    <row r="2817" spans="1:16" ht="14">
      <c r="A2817" s="2" t="s">
        <v>12258</v>
      </c>
      <c r="B2817" s="2" t="s">
        <v>0</v>
      </c>
      <c r="C2817" s="3" t="s">
        <v>12259</v>
      </c>
      <c r="D2817" s="3" t="s">
        <v>6099</v>
      </c>
      <c r="E2817" s="3" t="s">
        <v>12260</v>
      </c>
      <c r="F2817" s="3" t="s">
        <v>1</v>
      </c>
      <c r="G2817" s="7" t="s">
        <v>12261</v>
      </c>
      <c r="H2817" s="4">
        <v>2021</v>
      </c>
      <c r="I2817" s="2">
        <v>2017</v>
      </c>
      <c r="J2817" s="2">
        <f ca="1">YEAR(TODAY())-Table1[[#This Row],[Release_year]]</f>
        <v>9</v>
      </c>
      <c r="K2817" s="2" t="s">
        <v>7</v>
      </c>
      <c r="L2817" s="2" t="str">
        <f>_xlfn.XLOOKUP(Table1[[#This Row],[Rating]],Ratings!A$2:A$15,Ratings!B$2:B$15)</f>
        <v>Adult</v>
      </c>
      <c r="M2817" s="2" t="str">
        <f>_xlfn.XLOOKUP(Table1[[#This Row],[Rating Category]],Recommendation!A$2:A$6,Recommendation!B$2:B$6)</f>
        <v>Restricted</v>
      </c>
      <c r="N2817" s="2">
        <v>70</v>
      </c>
      <c r="O2817" s="2" t="str" cm="1">
        <f t="array" ref="O2817">_xlfn.IFS(Table1[[#This Row],[Duration]]&lt;90,"Short",Table1[[#This Row],[Duration]]&lt;180,"Medium",Table1[[#This Row],[Duration]]&lt;=240,"Long",TRUE,"Seasons")</f>
        <v>Short</v>
      </c>
      <c r="P2817" s="3" t="s">
        <v>683</v>
      </c>
    </row>
    <row r="2818" spans="1:16" ht="42">
      <c r="A2818" s="2" t="s">
        <v>12263</v>
      </c>
      <c r="B2818" s="2" t="s">
        <v>0</v>
      </c>
      <c r="C2818" s="3" t="s">
        <v>12264</v>
      </c>
      <c r="D2818" s="3" t="s">
        <v>4034</v>
      </c>
      <c r="E2818" s="3" t="s">
        <v>12265</v>
      </c>
      <c r="F2818" s="3" t="s">
        <v>1</v>
      </c>
      <c r="G2818" s="7" t="s">
        <v>12266</v>
      </c>
      <c r="H2818" s="4">
        <v>2021</v>
      </c>
      <c r="I2818" s="2">
        <v>2017</v>
      </c>
      <c r="J2818" s="2">
        <f ca="1">YEAR(TODAY())-Table1[[#This Row],[Release_year]]</f>
        <v>9</v>
      </c>
      <c r="K2818" s="2" t="s">
        <v>7</v>
      </c>
      <c r="L2818" s="2" t="str">
        <f>_xlfn.XLOOKUP(Table1[[#This Row],[Rating]],Ratings!A$2:A$15,Ratings!B$2:B$15)</f>
        <v>Adult</v>
      </c>
      <c r="M2818" s="2" t="str">
        <f>_xlfn.XLOOKUP(Table1[[#This Row],[Rating Category]],Recommendation!A$2:A$6,Recommendation!B$2:B$6)</f>
        <v>Restricted</v>
      </c>
      <c r="N2818" s="2">
        <v>89</v>
      </c>
      <c r="O2818" s="2" t="str" cm="1">
        <f t="array" ref="O2818">_xlfn.IFS(Table1[[#This Row],[Duration]]&lt;90,"Short",Table1[[#This Row],[Duration]]&lt;180,"Medium",Table1[[#This Row],[Duration]]&lt;=240,"Long",TRUE,"Seasons")</f>
        <v>Short</v>
      </c>
      <c r="P2818" s="3" t="s">
        <v>36</v>
      </c>
    </row>
    <row r="2819" spans="1:16" ht="56">
      <c r="A2819" s="2" t="s">
        <v>12267</v>
      </c>
      <c r="B2819" s="2" t="s">
        <v>0</v>
      </c>
      <c r="C2819" s="3" t="s">
        <v>12268</v>
      </c>
      <c r="D2819" s="3" t="s">
        <v>12269</v>
      </c>
      <c r="E2819" s="3" t="s">
        <v>12270</v>
      </c>
      <c r="F2819" s="3" t="s">
        <v>13</v>
      </c>
      <c r="G2819" s="7" t="s">
        <v>12266</v>
      </c>
      <c r="H2819" s="4">
        <v>2021</v>
      </c>
      <c r="I2819" s="2">
        <v>1986</v>
      </c>
      <c r="J2819" s="2">
        <f ca="1">YEAR(TODAY())-Table1[[#This Row],[Release_year]]</f>
        <v>40</v>
      </c>
      <c r="K2819" s="2" t="s">
        <v>29</v>
      </c>
      <c r="L2819" s="2" t="str">
        <f>_xlfn.XLOOKUP(Table1[[#This Row],[Rating]],Ratings!A$2:A$15,Ratings!B$2:B$15)</f>
        <v>Teen</v>
      </c>
      <c r="M2819" s="2" t="str">
        <f>_xlfn.XLOOKUP(Table1[[#This Row],[Rating Category]],Recommendation!A$2:A$6,Recommendation!B$2:B$6)</f>
        <v>Guidance</v>
      </c>
      <c r="N2819" s="2">
        <v>162</v>
      </c>
      <c r="O2819" s="2" t="str" cm="1">
        <f t="array" ref="O2819">_xlfn.IFS(Table1[[#This Row],[Duration]]&lt;90,"Short",Table1[[#This Row],[Duration]]&lt;180,"Medium",Table1[[#This Row],[Duration]]&lt;=240,"Long",TRUE,"Seasons")</f>
        <v>Medium</v>
      </c>
      <c r="P2819" s="3" t="s">
        <v>384</v>
      </c>
    </row>
    <row r="2820" spans="1:16" ht="56">
      <c r="A2820" s="2" t="s">
        <v>12271</v>
      </c>
      <c r="B2820" s="2" t="s">
        <v>0</v>
      </c>
      <c r="C2820" s="3" t="s">
        <v>12272</v>
      </c>
      <c r="D2820" s="3" t="s">
        <v>12133</v>
      </c>
      <c r="E2820" s="3" t="s">
        <v>12273</v>
      </c>
      <c r="F2820" s="3" t="s">
        <v>12274</v>
      </c>
      <c r="G2820" s="7" t="s">
        <v>12266</v>
      </c>
      <c r="H2820" s="4">
        <v>2021</v>
      </c>
      <c r="I2820" s="2">
        <v>1991</v>
      </c>
      <c r="J2820" s="2">
        <f ca="1">YEAR(TODAY())-Table1[[#This Row],[Release_year]]</f>
        <v>35</v>
      </c>
      <c r="K2820" s="2" t="s">
        <v>29</v>
      </c>
      <c r="L2820" s="2" t="str">
        <f>_xlfn.XLOOKUP(Table1[[#This Row],[Rating]],Ratings!A$2:A$15,Ratings!B$2:B$15)</f>
        <v>Teen</v>
      </c>
      <c r="M2820" s="2" t="str">
        <f>_xlfn.XLOOKUP(Table1[[#This Row],[Rating Category]],Recommendation!A$2:A$6,Recommendation!B$2:B$6)</f>
        <v>Guidance</v>
      </c>
      <c r="N2820" s="2">
        <v>163</v>
      </c>
      <c r="O2820" s="2" t="str" cm="1">
        <f t="array" ref="O2820">_xlfn.IFS(Table1[[#This Row],[Duration]]&lt;90,"Short",Table1[[#This Row],[Duration]]&lt;180,"Medium",Table1[[#This Row],[Duration]]&lt;=240,"Long",TRUE,"Seasons")</f>
        <v>Medium</v>
      </c>
      <c r="P2820" s="3" t="s">
        <v>575</v>
      </c>
    </row>
    <row r="2821" spans="1:16" ht="56">
      <c r="A2821" s="2" t="s">
        <v>12275</v>
      </c>
      <c r="B2821" s="2" t="s">
        <v>0</v>
      </c>
      <c r="C2821" s="3" t="s">
        <v>12276</v>
      </c>
      <c r="D2821" s="3" t="s">
        <v>12277</v>
      </c>
      <c r="E2821" s="3" t="s">
        <v>12278</v>
      </c>
      <c r="F2821" s="3" t="s">
        <v>1</v>
      </c>
      <c r="G2821" s="7" t="s">
        <v>12279</v>
      </c>
      <c r="H2821" s="4">
        <v>2021</v>
      </c>
      <c r="I2821" s="2">
        <v>2017</v>
      </c>
      <c r="J2821" s="2">
        <f ca="1">YEAR(TODAY())-Table1[[#This Row],[Release_year]]</f>
        <v>9</v>
      </c>
      <c r="K2821" s="2" t="s">
        <v>87</v>
      </c>
      <c r="L2821" s="2" t="str">
        <f>_xlfn.XLOOKUP(Table1[[#This Row],[Rating]],Ratings!A$2:A$15,Ratings!B$2:B$15)</f>
        <v>Kids</v>
      </c>
      <c r="M2821" s="2" t="str">
        <f>_xlfn.XLOOKUP(Table1[[#This Row],[Rating Category]],Recommendation!A$2:A$6,Recommendation!B$2:B$6)</f>
        <v>Safe</v>
      </c>
      <c r="N2821" s="2">
        <v>27</v>
      </c>
      <c r="O2821" s="2" t="str" cm="1">
        <f t="array" ref="O2821">_xlfn.IFS(Table1[[#This Row],[Duration]]&lt;90,"Short",Table1[[#This Row],[Duration]]&lt;180,"Medium",Table1[[#This Row],[Duration]]&lt;=240,"Long",TRUE,"Seasons")</f>
        <v>Short</v>
      </c>
      <c r="P2821" s="3" t="s">
        <v>629</v>
      </c>
    </row>
    <row r="2822" spans="1:16" ht="14">
      <c r="A2822" s="2" t="s">
        <v>12280</v>
      </c>
      <c r="B2822" s="2" t="s">
        <v>0</v>
      </c>
      <c r="C2822" s="3" t="s">
        <v>12281</v>
      </c>
      <c r="D2822" s="3" t="s">
        <v>8757</v>
      </c>
      <c r="E2822" s="3" t="s">
        <v>12282</v>
      </c>
      <c r="F2822" s="3" t="s">
        <v>1</v>
      </c>
      <c r="G2822" s="7" t="s">
        <v>12283</v>
      </c>
      <c r="H2822" s="4">
        <v>2021</v>
      </c>
      <c r="I2822" s="2">
        <v>2017</v>
      </c>
      <c r="J2822" s="2">
        <f ca="1">YEAR(TODAY())-Table1[[#This Row],[Release_year]]</f>
        <v>9</v>
      </c>
      <c r="K2822" s="2" t="s">
        <v>7</v>
      </c>
      <c r="L2822" s="2" t="str">
        <f>_xlfn.XLOOKUP(Table1[[#This Row],[Rating]],Ratings!A$2:A$15,Ratings!B$2:B$15)</f>
        <v>Adult</v>
      </c>
      <c r="M2822" s="2" t="str">
        <f>_xlfn.XLOOKUP(Table1[[#This Row],[Rating Category]],Recommendation!A$2:A$6,Recommendation!B$2:B$6)</f>
        <v>Restricted</v>
      </c>
      <c r="N2822" s="2">
        <v>67</v>
      </c>
      <c r="O2822" s="2" t="str" cm="1">
        <f t="array" ref="O2822">_xlfn.IFS(Table1[[#This Row],[Duration]]&lt;90,"Short",Table1[[#This Row],[Duration]]&lt;180,"Medium",Table1[[#This Row],[Duration]]&lt;=240,"Long",TRUE,"Seasons")</f>
        <v>Short</v>
      </c>
      <c r="P2822" s="3" t="s">
        <v>683</v>
      </c>
    </row>
    <row r="2823" spans="1:16" ht="56">
      <c r="A2823" s="2" t="s">
        <v>12284</v>
      </c>
      <c r="B2823" s="2" t="s">
        <v>0</v>
      </c>
      <c r="C2823" s="3" t="s">
        <v>12285</v>
      </c>
      <c r="D2823" s="3" t="s">
        <v>4651</v>
      </c>
      <c r="E2823" s="3" t="s">
        <v>12286</v>
      </c>
      <c r="F2823" s="3" t="s">
        <v>13</v>
      </c>
      <c r="G2823" s="7" t="s">
        <v>12287</v>
      </c>
      <c r="H2823" s="4">
        <v>2021</v>
      </c>
      <c r="I2823" s="2">
        <v>2017</v>
      </c>
      <c r="J2823" s="2">
        <f ca="1">YEAR(TODAY())-Table1[[#This Row],[Release_year]]</f>
        <v>9</v>
      </c>
      <c r="K2823" s="2" t="s">
        <v>7</v>
      </c>
      <c r="L2823" s="2" t="str">
        <f>_xlfn.XLOOKUP(Table1[[#This Row],[Rating]],Ratings!A$2:A$15,Ratings!B$2:B$15)</f>
        <v>Adult</v>
      </c>
      <c r="M2823" s="2" t="str">
        <f>_xlfn.XLOOKUP(Table1[[#This Row],[Rating Category]],Recommendation!A$2:A$6,Recommendation!B$2:B$6)</f>
        <v>Restricted</v>
      </c>
      <c r="N2823" s="2">
        <v>142</v>
      </c>
      <c r="O2823" s="2" t="str" cm="1">
        <f t="array" ref="O2823">_xlfn.IFS(Table1[[#This Row],[Duration]]&lt;90,"Short",Table1[[#This Row],[Duration]]&lt;180,"Medium",Table1[[#This Row],[Duration]]&lt;=240,"Long",TRUE,"Seasons")</f>
        <v>Medium</v>
      </c>
      <c r="P2823" s="3" t="s">
        <v>63</v>
      </c>
    </row>
    <row r="2824" spans="1:16" ht="42">
      <c r="A2824" s="2" t="s">
        <v>12288</v>
      </c>
      <c r="B2824" s="2" t="s">
        <v>0</v>
      </c>
      <c r="C2824" s="3" t="s">
        <v>12289</v>
      </c>
      <c r="D2824" s="3" t="s">
        <v>12290</v>
      </c>
      <c r="E2824" s="3" t="s">
        <v>12291</v>
      </c>
      <c r="F2824" s="3" t="s">
        <v>2540</v>
      </c>
      <c r="G2824" s="7" t="s">
        <v>12287</v>
      </c>
      <c r="H2824" s="4">
        <v>2021</v>
      </c>
      <c r="I2824" s="2">
        <v>2017</v>
      </c>
      <c r="J2824" s="2">
        <f ca="1">YEAR(TODAY())-Table1[[#This Row],[Release_year]]</f>
        <v>9</v>
      </c>
      <c r="K2824" s="2" t="s">
        <v>7</v>
      </c>
      <c r="L2824" s="2" t="str">
        <f>_xlfn.XLOOKUP(Table1[[#This Row],[Rating]],Ratings!A$2:A$15,Ratings!B$2:B$15)</f>
        <v>Adult</v>
      </c>
      <c r="M2824" s="2" t="str">
        <f>_xlfn.XLOOKUP(Table1[[#This Row],[Rating Category]],Recommendation!A$2:A$6,Recommendation!B$2:B$6)</f>
        <v>Restricted</v>
      </c>
      <c r="N2824" s="2">
        <v>78</v>
      </c>
      <c r="O2824" s="2" t="str" cm="1">
        <f t="array" ref="O2824">_xlfn.IFS(Table1[[#This Row],[Duration]]&lt;90,"Short",Table1[[#This Row],[Duration]]&lt;180,"Medium",Table1[[#This Row],[Duration]]&lt;=240,"Long",TRUE,"Seasons")</f>
        <v>Short</v>
      </c>
      <c r="P2824" s="3" t="s">
        <v>2817</v>
      </c>
    </row>
    <row r="2825" spans="1:16" ht="42">
      <c r="A2825" s="2" t="s">
        <v>12292</v>
      </c>
      <c r="B2825" s="2" t="s">
        <v>0</v>
      </c>
      <c r="C2825" s="3" t="s">
        <v>12293</v>
      </c>
      <c r="D2825" s="3" t="s">
        <v>12294</v>
      </c>
      <c r="E2825" s="3" t="s">
        <v>12295</v>
      </c>
      <c r="F2825" s="3" t="s">
        <v>1</v>
      </c>
      <c r="G2825" s="7" t="s">
        <v>12296</v>
      </c>
      <c r="H2825" s="4">
        <v>2021</v>
      </c>
      <c r="I2825" s="2">
        <v>2017</v>
      </c>
      <c r="J2825" s="2">
        <f ca="1">YEAR(TODAY())-Table1[[#This Row],[Release_year]]</f>
        <v>9</v>
      </c>
      <c r="K2825" s="2" t="s">
        <v>58</v>
      </c>
      <c r="L2825" s="2" t="str">
        <f>_xlfn.XLOOKUP(Table1[[#This Row],[Rating]],Ratings!A$2:A$15,Ratings!B$2:B$15)</f>
        <v>Kids</v>
      </c>
      <c r="M2825" s="2" t="str">
        <f>_xlfn.XLOOKUP(Table1[[#This Row],[Rating Category]],Recommendation!A$2:A$6,Recommendation!B$2:B$6)</f>
        <v>Safe</v>
      </c>
      <c r="N2825" s="2">
        <v>26</v>
      </c>
      <c r="O2825" s="2" t="str" cm="1">
        <f t="array" ref="O2825">_xlfn.IFS(Table1[[#This Row],[Duration]]&lt;90,"Short",Table1[[#This Row],[Duration]]&lt;180,"Medium",Table1[[#This Row],[Duration]]&lt;=240,"Long",TRUE,"Seasons")</f>
        <v>Short</v>
      </c>
      <c r="P2825" s="3" t="s">
        <v>46</v>
      </c>
    </row>
    <row r="2826" spans="1:16" ht="42">
      <c r="A2826" s="2" t="s">
        <v>12297</v>
      </c>
      <c r="B2826" s="2" t="s">
        <v>0</v>
      </c>
      <c r="C2826" s="3" t="s">
        <v>12298</v>
      </c>
      <c r="D2826" s="3" t="s">
        <v>12299</v>
      </c>
      <c r="E2826" s="3" t="s">
        <v>12300</v>
      </c>
      <c r="F2826" s="3" t="s">
        <v>12301</v>
      </c>
      <c r="G2826" s="7" t="s">
        <v>12296</v>
      </c>
      <c r="H2826" s="4">
        <v>2021</v>
      </c>
      <c r="I2826" s="2">
        <v>2017</v>
      </c>
      <c r="J2826" s="2">
        <f ca="1">YEAR(TODAY())-Table1[[#This Row],[Release_year]]</f>
        <v>9</v>
      </c>
      <c r="K2826" s="2" t="s">
        <v>87</v>
      </c>
      <c r="L2826" s="2" t="str">
        <f>_xlfn.XLOOKUP(Table1[[#This Row],[Rating]],Ratings!A$2:A$15,Ratings!B$2:B$15)</f>
        <v>Kids</v>
      </c>
      <c r="M2826" s="2" t="str">
        <f>_xlfn.XLOOKUP(Table1[[#This Row],[Rating Category]],Recommendation!A$2:A$6,Recommendation!B$2:B$6)</f>
        <v>Safe</v>
      </c>
      <c r="N2826" s="2">
        <v>81</v>
      </c>
      <c r="O2826" s="2" t="str" cm="1">
        <f t="array" ref="O2826">_xlfn.IFS(Table1[[#This Row],[Duration]]&lt;90,"Short",Table1[[#This Row],[Duration]]&lt;180,"Medium",Table1[[#This Row],[Duration]]&lt;=240,"Long",TRUE,"Seasons")</f>
        <v>Short</v>
      </c>
      <c r="P2826" s="3" t="s">
        <v>17</v>
      </c>
    </row>
    <row r="2827" spans="1:16" ht="70">
      <c r="A2827" s="2" t="s">
        <v>12302</v>
      </c>
      <c r="B2827" s="2" t="s">
        <v>0</v>
      </c>
      <c r="C2827" s="3" t="s">
        <v>12303</v>
      </c>
      <c r="D2827" s="3" t="s">
        <v>12304</v>
      </c>
      <c r="E2827" s="3" t="s">
        <v>12305</v>
      </c>
      <c r="F2827" s="3" t="s">
        <v>12306</v>
      </c>
      <c r="G2827" s="7" t="s">
        <v>12296</v>
      </c>
      <c r="H2827" s="4">
        <v>2021</v>
      </c>
      <c r="I2827" s="2">
        <v>2017</v>
      </c>
      <c r="J2827" s="2">
        <f ca="1">YEAR(TODAY())-Table1[[#This Row],[Release_year]]</f>
        <v>9</v>
      </c>
      <c r="K2827" s="2" t="s">
        <v>29</v>
      </c>
      <c r="L2827" s="2" t="str">
        <f>_xlfn.XLOOKUP(Table1[[#This Row],[Rating]],Ratings!A$2:A$15,Ratings!B$2:B$15)</f>
        <v>Teen</v>
      </c>
      <c r="M2827" s="2" t="str">
        <f>_xlfn.XLOOKUP(Table1[[#This Row],[Rating Category]],Recommendation!A$2:A$6,Recommendation!B$2:B$6)</f>
        <v>Guidance</v>
      </c>
      <c r="N2827" s="2">
        <v>119</v>
      </c>
      <c r="O2827" s="2" t="str" cm="1">
        <f t="array" ref="O2827">_xlfn.IFS(Table1[[#This Row],[Duration]]&lt;90,"Short",Table1[[#This Row],[Duration]]&lt;180,"Medium",Table1[[#This Row],[Duration]]&lt;=240,"Long",TRUE,"Seasons")</f>
        <v>Medium</v>
      </c>
      <c r="P2827" s="3" t="s">
        <v>23</v>
      </c>
    </row>
    <row r="2828" spans="1:16" ht="42">
      <c r="A2828" s="2" t="s">
        <v>12307</v>
      </c>
      <c r="B2828" s="2" t="s">
        <v>4</v>
      </c>
      <c r="C2828" s="3" t="s">
        <v>12308</v>
      </c>
      <c r="D2828" s="3" t="s">
        <v>12309</v>
      </c>
      <c r="E2828" s="3" t="s">
        <v>12310</v>
      </c>
      <c r="F2828" s="3" t="s">
        <v>215</v>
      </c>
      <c r="G2828" s="7" t="s">
        <v>12296</v>
      </c>
      <c r="H2828" s="4">
        <v>2021</v>
      </c>
      <c r="I2828" s="2">
        <v>2017</v>
      </c>
      <c r="J2828" s="2">
        <f ca="1">YEAR(TODAY())-Table1[[#This Row],[Release_year]]</f>
        <v>9</v>
      </c>
      <c r="K2828" s="2" t="s">
        <v>87</v>
      </c>
      <c r="L2828" s="2" t="str">
        <f>_xlfn.XLOOKUP(Table1[[#This Row],[Rating]],Ratings!A$2:A$15,Ratings!B$2:B$15)</f>
        <v>Kids</v>
      </c>
      <c r="M2828" s="2" t="str">
        <f>_xlfn.XLOOKUP(Table1[[#This Row],[Rating Category]],Recommendation!A$2:A$6,Recommendation!B$2:B$6)</f>
        <v>Safe</v>
      </c>
      <c r="N2828" s="2" t="s">
        <v>11</v>
      </c>
      <c r="O2828" s="2" t="str" cm="1">
        <f t="array" ref="O2828">_xlfn.IFS(Table1[[#This Row],[Duration]]&lt;90,"Short",Table1[[#This Row],[Duration]]&lt;180,"Medium",Table1[[#This Row],[Duration]]&lt;=240,"Long",TRUE,"Seasons")</f>
        <v>Seasons</v>
      </c>
      <c r="P2828" s="3" t="s">
        <v>92</v>
      </c>
    </row>
    <row r="2829" spans="1:16" ht="56">
      <c r="A2829" s="2" t="s">
        <v>12311</v>
      </c>
      <c r="B2829" s="2" t="s">
        <v>0</v>
      </c>
      <c r="C2829" s="3" t="s">
        <v>12312</v>
      </c>
      <c r="D2829" s="3" t="s">
        <v>5796</v>
      </c>
      <c r="E2829" s="3" t="s">
        <v>12313</v>
      </c>
      <c r="F2829" s="3" t="s">
        <v>12314</v>
      </c>
      <c r="G2829" s="7" t="s">
        <v>12296</v>
      </c>
      <c r="H2829" s="4">
        <v>2021</v>
      </c>
      <c r="I2829" s="2">
        <v>2016</v>
      </c>
      <c r="J2829" s="2">
        <f ca="1">YEAR(TODAY())-Table1[[#This Row],[Release_year]]</f>
        <v>10</v>
      </c>
      <c r="K2829" s="2" t="s">
        <v>7</v>
      </c>
      <c r="L2829" s="2" t="str">
        <f>_xlfn.XLOOKUP(Table1[[#This Row],[Rating]],Ratings!A$2:A$15,Ratings!B$2:B$15)</f>
        <v>Adult</v>
      </c>
      <c r="M2829" s="2" t="str">
        <f>_xlfn.XLOOKUP(Table1[[#This Row],[Rating Category]],Recommendation!A$2:A$6,Recommendation!B$2:B$6)</f>
        <v>Restricted</v>
      </c>
      <c r="N2829" s="2">
        <v>99</v>
      </c>
      <c r="O2829" s="2" t="str" cm="1">
        <f t="array" ref="O2829">_xlfn.IFS(Table1[[#This Row],[Duration]]&lt;90,"Short",Table1[[#This Row],[Duration]]&lt;180,"Medium",Table1[[#This Row],[Duration]]&lt;=240,"Long",TRUE,"Seasons")</f>
        <v>Medium</v>
      </c>
      <c r="P2829" s="3" t="s">
        <v>6223</v>
      </c>
    </row>
    <row r="2830" spans="1:16" ht="14">
      <c r="A2830" s="2" t="s">
        <v>12315</v>
      </c>
      <c r="B2830" s="2" t="s">
        <v>0</v>
      </c>
      <c r="C2830" s="3" t="s">
        <v>12316</v>
      </c>
      <c r="D2830" s="3" t="s">
        <v>12317</v>
      </c>
      <c r="E2830" s="3" t="s">
        <v>12318</v>
      </c>
      <c r="F2830" s="3" t="s">
        <v>1</v>
      </c>
      <c r="G2830" s="7" t="s">
        <v>12296</v>
      </c>
      <c r="H2830" s="4">
        <v>2021</v>
      </c>
      <c r="I2830" s="2">
        <v>2017</v>
      </c>
      <c r="J2830" s="2">
        <f ca="1">YEAR(TODAY())-Table1[[#This Row],[Release_year]]</f>
        <v>9</v>
      </c>
      <c r="K2830" s="2" t="s">
        <v>7</v>
      </c>
      <c r="L2830" s="2" t="str">
        <f>_xlfn.XLOOKUP(Table1[[#This Row],[Rating]],Ratings!A$2:A$15,Ratings!B$2:B$15)</f>
        <v>Adult</v>
      </c>
      <c r="M2830" s="2" t="str">
        <f>_xlfn.XLOOKUP(Table1[[#This Row],[Rating Category]],Recommendation!A$2:A$6,Recommendation!B$2:B$6)</f>
        <v>Restricted</v>
      </c>
      <c r="N2830" s="2">
        <v>96</v>
      </c>
      <c r="O2830" s="2" t="str" cm="1">
        <f t="array" ref="O2830">_xlfn.IFS(Table1[[#This Row],[Duration]]&lt;90,"Short",Table1[[#This Row],[Duration]]&lt;180,"Medium",Table1[[#This Row],[Duration]]&lt;=240,"Long",TRUE,"Seasons")</f>
        <v>Medium</v>
      </c>
      <c r="P2830" s="3" t="s">
        <v>3</v>
      </c>
    </row>
    <row r="2831" spans="1:16" ht="42">
      <c r="A2831" s="2" t="s">
        <v>12320</v>
      </c>
      <c r="B2831" s="2" t="s">
        <v>0</v>
      </c>
      <c r="C2831" s="3" t="s">
        <v>12321</v>
      </c>
      <c r="D2831" s="3" t="s">
        <v>12322</v>
      </c>
      <c r="E2831" s="3" t="s">
        <v>12323</v>
      </c>
      <c r="F2831" s="3" t="s">
        <v>13</v>
      </c>
      <c r="G2831" s="7" t="s">
        <v>12319</v>
      </c>
      <c r="H2831" s="4">
        <v>2021</v>
      </c>
      <c r="I2831" s="2">
        <v>2017</v>
      </c>
      <c r="J2831" s="2">
        <f ca="1">YEAR(TODAY())-Table1[[#This Row],[Release_year]]</f>
        <v>9</v>
      </c>
      <c r="K2831" s="2" t="s">
        <v>2</v>
      </c>
      <c r="L2831" s="2" t="str">
        <f>_xlfn.XLOOKUP(Table1[[#This Row],[Rating]],Ratings!A$2:A$15,Ratings!B$2:B$15)</f>
        <v>Teen</v>
      </c>
      <c r="M2831" s="2" t="str">
        <f>_xlfn.XLOOKUP(Table1[[#This Row],[Rating Category]],Recommendation!A$2:A$6,Recommendation!B$2:B$6)</f>
        <v>Guidance</v>
      </c>
      <c r="N2831" s="2">
        <v>128</v>
      </c>
      <c r="O2831" s="2" t="str" cm="1">
        <f t="array" ref="O2831">_xlfn.IFS(Table1[[#This Row],[Duration]]&lt;90,"Short",Table1[[#This Row],[Duration]]&lt;180,"Medium",Table1[[#This Row],[Duration]]&lt;=240,"Long",TRUE,"Seasons")</f>
        <v>Medium</v>
      </c>
      <c r="P2831" s="3" t="s">
        <v>56</v>
      </c>
    </row>
    <row r="2832" spans="1:16" ht="70">
      <c r="A2832" s="2" t="s">
        <v>12325</v>
      </c>
      <c r="B2832" s="2" t="s">
        <v>0</v>
      </c>
      <c r="C2832" s="3" t="s">
        <v>12326</v>
      </c>
      <c r="D2832" s="3" t="s">
        <v>12327</v>
      </c>
      <c r="E2832" s="3" t="s">
        <v>12328</v>
      </c>
      <c r="F2832" s="3" t="s">
        <v>248</v>
      </c>
      <c r="G2832" s="7" t="s">
        <v>12324</v>
      </c>
      <c r="H2832" s="4">
        <v>2021</v>
      </c>
      <c r="I2832" s="2">
        <v>2016</v>
      </c>
      <c r="J2832" s="2">
        <f ca="1">YEAR(TODAY())-Table1[[#This Row],[Release_year]]</f>
        <v>10</v>
      </c>
      <c r="K2832" s="2" t="s">
        <v>7</v>
      </c>
      <c r="L2832" s="2" t="str">
        <f>_xlfn.XLOOKUP(Table1[[#This Row],[Rating]],Ratings!A$2:A$15,Ratings!B$2:B$15)</f>
        <v>Adult</v>
      </c>
      <c r="M2832" s="2" t="str">
        <f>_xlfn.XLOOKUP(Table1[[#This Row],[Rating Category]],Recommendation!A$2:A$6,Recommendation!B$2:B$6)</f>
        <v>Restricted</v>
      </c>
      <c r="N2832" s="2">
        <v>101</v>
      </c>
      <c r="O2832" s="2" t="str" cm="1">
        <f t="array" ref="O2832">_xlfn.IFS(Table1[[#This Row],[Duration]]&lt;90,"Short",Table1[[#This Row],[Duration]]&lt;180,"Medium",Table1[[#This Row],[Duration]]&lt;=240,"Long",TRUE,"Seasons")</f>
        <v>Medium</v>
      </c>
      <c r="P2832" s="3" t="s">
        <v>23</v>
      </c>
    </row>
    <row r="2833" spans="1:16" ht="28">
      <c r="A2833" s="2" t="s">
        <v>12330</v>
      </c>
      <c r="B2833" s="2" t="s">
        <v>0</v>
      </c>
      <c r="C2833" s="3" t="s">
        <v>12331</v>
      </c>
      <c r="D2833" s="3" t="s">
        <v>12332</v>
      </c>
      <c r="E2833" s="3" t="s">
        <v>1806</v>
      </c>
      <c r="F2833" s="3" t="s">
        <v>1</v>
      </c>
      <c r="G2833" s="7" t="s">
        <v>12329</v>
      </c>
      <c r="H2833" s="4">
        <v>2021</v>
      </c>
      <c r="I2833" s="2">
        <v>2017</v>
      </c>
      <c r="J2833" s="2">
        <f ca="1">YEAR(TODAY())-Table1[[#This Row],[Release_year]]</f>
        <v>9</v>
      </c>
      <c r="K2833" s="2" t="s">
        <v>29</v>
      </c>
      <c r="L2833" s="2" t="str">
        <f>_xlfn.XLOOKUP(Table1[[#This Row],[Rating]],Ratings!A$2:A$15,Ratings!B$2:B$15)</f>
        <v>Teen</v>
      </c>
      <c r="M2833" s="2" t="str">
        <f>_xlfn.XLOOKUP(Table1[[#This Row],[Rating Category]],Recommendation!A$2:A$6,Recommendation!B$2:B$6)</f>
        <v>Guidance</v>
      </c>
      <c r="N2833" s="2">
        <v>109</v>
      </c>
      <c r="O2833" s="2" t="str" cm="1">
        <f t="array" ref="O2833">_xlfn.IFS(Table1[[#This Row],[Duration]]&lt;90,"Short",Table1[[#This Row],[Duration]]&lt;180,"Medium",Table1[[#This Row],[Duration]]&lt;=240,"Long",TRUE,"Seasons")</f>
        <v>Medium</v>
      </c>
      <c r="P2833" s="3" t="s">
        <v>3553</v>
      </c>
    </row>
    <row r="2834" spans="1:16" ht="42">
      <c r="A2834" s="2" t="s">
        <v>12333</v>
      </c>
      <c r="B2834" s="2" t="s">
        <v>0</v>
      </c>
      <c r="C2834" s="3" t="s">
        <v>12334</v>
      </c>
      <c r="D2834" s="3" t="s">
        <v>12335</v>
      </c>
      <c r="E2834" s="3" t="s">
        <v>8752</v>
      </c>
      <c r="F2834" s="3" t="s">
        <v>8753</v>
      </c>
      <c r="G2834" s="7" t="s">
        <v>12336</v>
      </c>
      <c r="H2834" s="4">
        <v>2021</v>
      </c>
      <c r="I2834" s="2">
        <v>2017</v>
      </c>
      <c r="J2834" s="2">
        <f ca="1">YEAR(TODAY())-Table1[[#This Row],[Release_year]]</f>
        <v>9</v>
      </c>
      <c r="K2834" s="2" t="s">
        <v>58</v>
      </c>
      <c r="L2834" s="2" t="str">
        <f>_xlfn.XLOOKUP(Table1[[#This Row],[Rating]],Ratings!A$2:A$15,Ratings!B$2:B$15)</f>
        <v>Kids</v>
      </c>
      <c r="M2834" s="2" t="str">
        <f>_xlfn.XLOOKUP(Table1[[#This Row],[Rating Category]],Recommendation!A$2:A$6,Recommendation!B$2:B$6)</f>
        <v>Safe</v>
      </c>
      <c r="N2834" s="2">
        <v>51</v>
      </c>
      <c r="O2834" s="2" t="str" cm="1">
        <f t="array" ref="O2834">_xlfn.IFS(Table1[[#This Row],[Duration]]&lt;90,"Short",Table1[[#This Row],[Duration]]&lt;180,"Medium",Table1[[#This Row],[Duration]]&lt;=240,"Long",TRUE,"Seasons")</f>
        <v>Short</v>
      </c>
      <c r="P2834" s="3" t="s">
        <v>295</v>
      </c>
    </row>
    <row r="2835" spans="1:16" ht="28">
      <c r="A2835" s="2" t="s">
        <v>12337</v>
      </c>
      <c r="B2835" s="2" t="s">
        <v>0</v>
      </c>
      <c r="C2835" s="3" t="s">
        <v>12338</v>
      </c>
      <c r="D2835" s="3" t="s">
        <v>2721</v>
      </c>
      <c r="E2835" s="3" t="s">
        <v>2947</v>
      </c>
      <c r="F2835" s="3" t="s">
        <v>1</v>
      </c>
      <c r="G2835" s="7" t="s">
        <v>12336</v>
      </c>
      <c r="H2835" s="4">
        <v>2021</v>
      </c>
      <c r="I2835" s="2">
        <v>2017</v>
      </c>
      <c r="J2835" s="2">
        <f ca="1">YEAR(TODAY())-Table1[[#This Row],[Release_year]]</f>
        <v>9</v>
      </c>
      <c r="K2835" s="2" t="s">
        <v>45</v>
      </c>
      <c r="L2835" s="2" t="str">
        <f>_xlfn.XLOOKUP(Table1[[#This Row],[Rating]],Ratings!A$2:A$15,Ratings!B$2:B$15)</f>
        <v>Family</v>
      </c>
      <c r="M2835" s="2" t="str">
        <f>_xlfn.XLOOKUP(Table1[[#This Row],[Rating Category]],Recommendation!A$2:A$6,Recommendation!B$2:B$6)</f>
        <v>Guidance</v>
      </c>
      <c r="N2835" s="2">
        <v>61</v>
      </c>
      <c r="O2835" s="2" t="str" cm="1">
        <f t="array" ref="O2835">_xlfn.IFS(Table1[[#This Row],[Duration]]&lt;90,"Short",Table1[[#This Row],[Duration]]&lt;180,"Medium",Table1[[#This Row],[Duration]]&lt;=240,"Long",TRUE,"Seasons")</f>
        <v>Short</v>
      </c>
      <c r="P2835" s="3" t="s">
        <v>683</v>
      </c>
    </row>
    <row r="2836" spans="1:16" ht="14">
      <c r="A2836" s="2" t="s">
        <v>12339</v>
      </c>
      <c r="B2836" s="2" t="s">
        <v>0</v>
      </c>
      <c r="C2836" s="3" t="s">
        <v>12340</v>
      </c>
      <c r="D2836" s="3" t="s">
        <v>12341</v>
      </c>
      <c r="E2836" s="3" t="s">
        <v>12342</v>
      </c>
      <c r="F2836" s="3" t="s">
        <v>1</v>
      </c>
      <c r="G2836" s="7" t="s">
        <v>12336</v>
      </c>
      <c r="H2836" s="4">
        <v>2021</v>
      </c>
      <c r="I2836" s="2">
        <v>2017</v>
      </c>
      <c r="J2836" s="2">
        <f ca="1">YEAR(TODAY())-Table1[[#This Row],[Release_year]]</f>
        <v>9</v>
      </c>
      <c r="K2836" s="2" t="s">
        <v>45</v>
      </c>
      <c r="L2836" s="2" t="str">
        <f>_xlfn.XLOOKUP(Table1[[#This Row],[Rating]],Ratings!A$2:A$15,Ratings!B$2:B$15)</f>
        <v>Family</v>
      </c>
      <c r="M2836" s="2" t="str">
        <f>_xlfn.XLOOKUP(Table1[[#This Row],[Rating Category]],Recommendation!A$2:A$6,Recommendation!B$2:B$6)</f>
        <v>Guidance</v>
      </c>
      <c r="N2836" s="2">
        <v>73</v>
      </c>
      <c r="O2836" s="2" t="str" cm="1">
        <f t="array" ref="O2836">_xlfn.IFS(Table1[[#This Row],[Duration]]&lt;90,"Short",Table1[[#This Row],[Duration]]&lt;180,"Medium",Table1[[#This Row],[Duration]]&lt;=240,"Long",TRUE,"Seasons")</f>
        <v>Short</v>
      </c>
      <c r="P2836" s="3" t="s">
        <v>3</v>
      </c>
    </row>
    <row r="2837" spans="1:16" ht="42">
      <c r="A2837" s="2" t="s">
        <v>12343</v>
      </c>
      <c r="B2837" s="2" t="s">
        <v>0</v>
      </c>
      <c r="C2837" s="3" t="s">
        <v>12344</v>
      </c>
      <c r="D2837" s="3" t="s">
        <v>2514</v>
      </c>
      <c r="E2837" s="3" t="s">
        <v>12345</v>
      </c>
      <c r="F2837" s="3" t="s">
        <v>1</v>
      </c>
      <c r="G2837" s="7" t="s">
        <v>12346</v>
      </c>
      <c r="H2837" s="4">
        <v>2021</v>
      </c>
      <c r="I2837" s="2">
        <v>2017</v>
      </c>
      <c r="J2837" s="2">
        <f ca="1">YEAR(TODAY())-Table1[[#This Row],[Release_year]]</f>
        <v>9</v>
      </c>
      <c r="K2837" s="2" t="s">
        <v>45</v>
      </c>
      <c r="L2837" s="2" t="str">
        <f>_xlfn.XLOOKUP(Table1[[#This Row],[Rating]],Ratings!A$2:A$15,Ratings!B$2:B$15)</f>
        <v>Family</v>
      </c>
      <c r="M2837" s="2" t="str">
        <f>_xlfn.XLOOKUP(Table1[[#This Row],[Rating Category]],Recommendation!A$2:A$6,Recommendation!B$2:B$6)</f>
        <v>Guidance</v>
      </c>
      <c r="N2837" s="2">
        <v>92</v>
      </c>
      <c r="O2837" s="2" t="str" cm="1">
        <f t="array" ref="O2837">_xlfn.IFS(Table1[[#This Row],[Duration]]&lt;90,"Short",Table1[[#This Row],[Duration]]&lt;180,"Medium",Table1[[#This Row],[Duration]]&lt;=240,"Long",TRUE,"Seasons")</f>
        <v>Medium</v>
      </c>
      <c r="P2837" s="3" t="s">
        <v>6278</v>
      </c>
    </row>
    <row r="2838" spans="1:16" ht="56">
      <c r="A2838" s="2" t="s">
        <v>12347</v>
      </c>
      <c r="B2838" s="2" t="s">
        <v>0</v>
      </c>
      <c r="C2838" s="3" t="s">
        <v>12348</v>
      </c>
      <c r="D2838" s="3" t="s">
        <v>2743</v>
      </c>
      <c r="E2838" s="3" t="s">
        <v>12349</v>
      </c>
      <c r="F2838" s="3" t="s">
        <v>744</v>
      </c>
      <c r="G2838" s="7" t="s">
        <v>12346</v>
      </c>
      <c r="H2838" s="4">
        <v>2021</v>
      </c>
      <c r="I2838" s="2">
        <v>2017</v>
      </c>
      <c r="J2838" s="2">
        <f ca="1">YEAR(TODAY())-Table1[[#This Row],[Release_year]]</f>
        <v>9</v>
      </c>
      <c r="K2838" s="2" t="s">
        <v>7</v>
      </c>
      <c r="L2838" s="2" t="str">
        <f>_xlfn.XLOOKUP(Table1[[#This Row],[Rating]],Ratings!A$2:A$15,Ratings!B$2:B$15)</f>
        <v>Adult</v>
      </c>
      <c r="M2838" s="2" t="str">
        <f>_xlfn.XLOOKUP(Table1[[#This Row],[Rating Category]],Recommendation!A$2:A$6,Recommendation!B$2:B$6)</f>
        <v>Restricted</v>
      </c>
      <c r="N2838" s="2">
        <v>94</v>
      </c>
      <c r="O2838" s="2" t="str" cm="1">
        <f t="array" ref="O2838">_xlfn.IFS(Table1[[#This Row],[Duration]]&lt;90,"Short",Table1[[#This Row],[Duration]]&lt;180,"Medium",Table1[[#This Row],[Duration]]&lt;=240,"Long",TRUE,"Seasons")</f>
        <v>Medium</v>
      </c>
      <c r="P2838" s="3" t="s">
        <v>3</v>
      </c>
    </row>
    <row r="2839" spans="1:16" ht="28">
      <c r="A2839" s="2" t="s">
        <v>12350</v>
      </c>
      <c r="B2839" s="2" t="s">
        <v>0</v>
      </c>
      <c r="C2839" s="3" t="s">
        <v>12351</v>
      </c>
      <c r="D2839" s="3" t="s">
        <v>7092</v>
      </c>
      <c r="E2839" s="3" t="s">
        <v>12352</v>
      </c>
      <c r="F2839" s="3" t="s">
        <v>1</v>
      </c>
      <c r="G2839" s="7" t="s">
        <v>12346</v>
      </c>
      <c r="H2839" s="4">
        <v>2021</v>
      </c>
      <c r="I2839" s="2">
        <v>2017</v>
      </c>
      <c r="J2839" s="2">
        <f ca="1">YEAR(TODAY())-Table1[[#This Row],[Release_year]]</f>
        <v>9</v>
      </c>
      <c r="K2839" s="2" t="s">
        <v>124</v>
      </c>
      <c r="L2839" s="2" t="str">
        <f>_xlfn.XLOOKUP(Table1[[#This Row],[Rating]],Ratings!A$2:A$15,Ratings!B$2:B$15)</f>
        <v>Adult</v>
      </c>
      <c r="M2839" s="2" t="str">
        <f>_xlfn.XLOOKUP(Table1[[#This Row],[Rating Category]],Recommendation!A$2:A$6,Recommendation!B$2:B$6)</f>
        <v>Restricted</v>
      </c>
      <c r="N2839" s="2">
        <v>135</v>
      </c>
      <c r="O2839" s="2" t="str" cm="1">
        <f t="array" ref="O2839">_xlfn.IFS(Table1[[#This Row],[Duration]]&lt;90,"Short",Table1[[#This Row],[Duration]]&lt;180,"Medium",Table1[[#This Row],[Duration]]&lt;=240,"Long",TRUE,"Seasons")</f>
        <v>Medium</v>
      </c>
      <c r="P2839" s="3" t="s">
        <v>517</v>
      </c>
    </row>
    <row r="2840" spans="1:16" ht="14">
      <c r="A2840" s="2" t="s">
        <v>12354</v>
      </c>
      <c r="B2840" s="2" t="s">
        <v>0</v>
      </c>
      <c r="C2840" s="3" t="s">
        <v>12355</v>
      </c>
      <c r="D2840" s="3" t="s">
        <v>6099</v>
      </c>
      <c r="E2840" s="3" t="s">
        <v>12356</v>
      </c>
      <c r="F2840" s="3" t="s">
        <v>1</v>
      </c>
      <c r="G2840" s="7" t="s">
        <v>12357</v>
      </c>
      <c r="H2840" s="4">
        <v>2021</v>
      </c>
      <c r="I2840" s="2">
        <v>2017</v>
      </c>
      <c r="J2840" s="2">
        <f ca="1">YEAR(TODAY())-Table1[[#This Row],[Release_year]]</f>
        <v>9</v>
      </c>
      <c r="K2840" s="2" t="s">
        <v>7</v>
      </c>
      <c r="L2840" s="2" t="str">
        <f>_xlfn.XLOOKUP(Table1[[#This Row],[Rating]],Ratings!A$2:A$15,Ratings!B$2:B$15)</f>
        <v>Adult</v>
      </c>
      <c r="M2840" s="2" t="str">
        <f>_xlfn.XLOOKUP(Table1[[#This Row],[Rating Category]],Recommendation!A$2:A$6,Recommendation!B$2:B$6)</f>
        <v>Restricted</v>
      </c>
      <c r="N2840" s="2">
        <v>66</v>
      </c>
      <c r="O2840" s="2" t="str" cm="1">
        <f t="array" ref="O2840">_xlfn.IFS(Table1[[#This Row],[Duration]]&lt;90,"Short",Table1[[#This Row],[Duration]]&lt;180,"Medium",Table1[[#This Row],[Duration]]&lt;=240,"Long",TRUE,"Seasons")</f>
        <v>Short</v>
      </c>
      <c r="P2840" s="3" t="s">
        <v>683</v>
      </c>
    </row>
    <row r="2841" spans="1:16" ht="70">
      <c r="A2841" s="2" t="s">
        <v>12358</v>
      </c>
      <c r="B2841" s="2" t="s">
        <v>0</v>
      </c>
      <c r="C2841" s="3" t="s">
        <v>12359</v>
      </c>
      <c r="D2841" s="3" t="s">
        <v>12360</v>
      </c>
      <c r="E2841" s="3" t="s">
        <v>12361</v>
      </c>
      <c r="F2841" s="3" t="s">
        <v>404</v>
      </c>
      <c r="G2841" s="7" t="s">
        <v>12362</v>
      </c>
      <c r="H2841" s="4">
        <v>2021</v>
      </c>
      <c r="I2841" s="2">
        <v>2017</v>
      </c>
      <c r="J2841" s="2">
        <f ca="1">YEAR(TODAY())-Table1[[#This Row],[Release_year]]</f>
        <v>9</v>
      </c>
      <c r="K2841" s="2" t="s">
        <v>7</v>
      </c>
      <c r="L2841" s="2" t="str">
        <f>_xlfn.XLOOKUP(Table1[[#This Row],[Rating]],Ratings!A$2:A$15,Ratings!B$2:B$15)</f>
        <v>Adult</v>
      </c>
      <c r="M2841" s="2" t="str">
        <f>_xlfn.XLOOKUP(Table1[[#This Row],[Rating Category]],Recommendation!A$2:A$6,Recommendation!B$2:B$6)</f>
        <v>Restricted</v>
      </c>
      <c r="N2841" s="2">
        <v>126</v>
      </c>
      <c r="O2841" s="2" t="str" cm="1">
        <f t="array" ref="O2841">_xlfn.IFS(Table1[[#This Row],[Duration]]&lt;90,"Short",Table1[[#This Row],[Duration]]&lt;180,"Medium",Table1[[#This Row],[Duration]]&lt;=240,"Long",TRUE,"Seasons")</f>
        <v>Medium</v>
      </c>
      <c r="P2841" s="3" t="s">
        <v>523</v>
      </c>
    </row>
    <row r="2842" spans="1:16" ht="70">
      <c r="A2842" s="2" t="s">
        <v>12364</v>
      </c>
      <c r="B2842" s="2" t="s">
        <v>4</v>
      </c>
      <c r="C2842" s="3" t="s">
        <v>12365</v>
      </c>
      <c r="D2842" s="3" t="s">
        <v>12366</v>
      </c>
      <c r="E2842" s="3" t="s">
        <v>12367</v>
      </c>
      <c r="F2842" s="3" t="s">
        <v>139</v>
      </c>
      <c r="G2842" s="7" t="s">
        <v>12363</v>
      </c>
      <c r="H2842" s="4">
        <v>2021</v>
      </c>
      <c r="I2842" s="2">
        <v>2017</v>
      </c>
      <c r="J2842" s="2">
        <f ca="1">YEAR(TODAY())-Table1[[#This Row],[Release_year]]</f>
        <v>9</v>
      </c>
      <c r="K2842" s="2" t="s">
        <v>87</v>
      </c>
      <c r="L2842" s="2" t="str">
        <f>_xlfn.XLOOKUP(Table1[[#This Row],[Rating]],Ratings!A$2:A$15,Ratings!B$2:B$15)</f>
        <v>Kids</v>
      </c>
      <c r="M2842" s="2" t="str">
        <f>_xlfn.XLOOKUP(Table1[[#This Row],[Rating Category]],Recommendation!A$2:A$6,Recommendation!B$2:B$6)</f>
        <v>Safe</v>
      </c>
      <c r="N2842" s="2" t="s">
        <v>8</v>
      </c>
      <c r="O2842" s="2" t="str" cm="1">
        <f t="array" ref="O2842">_xlfn.IFS(Table1[[#This Row],[Duration]]&lt;90,"Short",Table1[[#This Row],[Duration]]&lt;180,"Medium",Table1[[#This Row],[Duration]]&lt;=240,"Long",TRUE,"Seasons")</f>
        <v>Seasons</v>
      </c>
      <c r="P2842" s="3" t="s">
        <v>204</v>
      </c>
    </row>
    <row r="2843" spans="1:16" ht="14">
      <c r="A2843" s="2" t="s">
        <v>12368</v>
      </c>
      <c r="B2843" s="2" t="s">
        <v>0</v>
      </c>
      <c r="C2843" s="3" t="s">
        <v>12369</v>
      </c>
      <c r="D2843" s="3" t="s">
        <v>11280</v>
      </c>
      <c r="E2843" s="3" t="s">
        <v>12370</v>
      </c>
      <c r="F2843" s="3" t="s">
        <v>50</v>
      </c>
      <c r="G2843" s="7" t="s">
        <v>12363</v>
      </c>
      <c r="H2843" s="4">
        <v>2021</v>
      </c>
      <c r="I2843" s="2">
        <v>2017</v>
      </c>
      <c r="J2843" s="2">
        <f ca="1">YEAR(TODAY())-Table1[[#This Row],[Release_year]]</f>
        <v>9</v>
      </c>
      <c r="K2843" s="2" t="s">
        <v>7</v>
      </c>
      <c r="L2843" s="2" t="str">
        <f>_xlfn.XLOOKUP(Table1[[#This Row],[Rating]],Ratings!A$2:A$15,Ratings!B$2:B$15)</f>
        <v>Adult</v>
      </c>
      <c r="M2843" s="2" t="str">
        <f>_xlfn.XLOOKUP(Table1[[#This Row],[Rating Category]],Recommendation!A$2:A$6,Recommendation!B$2:B$6)</f>
        <v>Restricted</v>
      </c>
      <c r="N2843" s="2">
        <v>54</v>
      </c>
      <c r="O2843" s="2" t="str" cm="1">
        <f t="array" ref="O2843">_xlfn.IFS(Table1[[#This Row],[Duration]]&lt;90,"Short",Table1[[#This Row],[Duration]]&lt;180,"Medium",Table1[[#This Row],[Duration]]&lt;=240,"Long",TRUE,"Seasons")</f>
        <v>Short</v>
      </c>
      <c r="P2843" s="3" t="s">
        <v>683</v>
      </c>
    </row>
    <row r="2844" spans="1:16" ht="56">
      <c r="A2844" s="2" t="s">
        <v>12371</v>
      </c>
      <c r="B2844" s="2" t="s">
        <v>0</v>
      </c>
      <c r="C2844" s="3" t="s">
        <v>12372</v>
      </c>
      <c r="D2844" s="3" t="s">
        <v>9712</v>
      </c>
      <c r="E2844" s="3" t="s">
        <v>12373</v>
      </c>
      <c r="F2844" s="3" t="s">
        <v>750</v>
      </c>
      <c r="G2844" s="7" t="s">
        <v>12363</v>
      </c>
      <c r="H2844" s="4">
        <v>2021</v>
      </c>
      <c r="I2844" s="2">
        <v>2017</v>
      </c>
      <c r="J2844" s="2">
        <f ca="1">YEAR(TODAY())-Table1[[#This Row],[Release_year]]</f>
        <v>9</v>
      </c>
      <c r="K2844" s="2" t="s">
        <v>7</v>
      </c>
      <c r="L2844" s="2" t="str">
        <f>_xlfn.XLOOKUP(Table1[[#This Row],[Rating]],Ratings!A$2:A$15,Ratings!B$2:B$15)</f>
        <v>Adult</v>
      </c>
      <c r="M2844" s="2" t="str">
        <f>_xlfn.XLOOKUP(Table1[[#This Row],[Rating Category]],Recommendation!A$2:A$6,Recommendation!B$2:B$6)</f>
        <v>Restricted</v>
      </c>
      <c r="N2844" s="2">
        <v>100</v>
      </c>
      <c r="O2844" s="2" t="str" cm="1">
        <f t="array" ref="O2844">_xlfn.IFS(Table1[[#This Row],[Duration]]&lt;90,"Short",Table1[[#This Row],[Duration]]&lt;180,"Medium",Table1[[#This Row],[Duration]]&lt;=240,"Long",TRUE,"Seasons")</f>
        <v>Medium</v>
      </c>
      <c r="P2844" s="3" t="s">
        <v>384</v>
      </c>
    </row>
    <row r="2845" spans="1:16" ht="42">
      <c r="A2845" s="2" t="s">
        <v>12375</v>
      </c>
      <c r="B2845" s="2" t="s">
        <v>0</v>
      </c>
      <c r="C2845" s="3" t="s">
        <v>12376</v>
      </c>
      <c r="D2845" s="3" t="s">
        <v>12377</v>
      </c>
      <c r="E2845" s="3" t="s">
        <v>12378</v>
      </c>
      <c r="F2845" s="3" t="s">
        <v>1</v>
      </c>
      <c r="G2845" s="7" t="s">
        <v>12374</v>
      </c>
      <c r="H2845" s="4">
        <v>2021</v>
      </c>
      <c r="I2845" s="2">
        <v>2002</v>
      </c>
      <c r="J2845" s="2">
        <f ca="1">YEAR(TODAY())-Table1[[#This Row],[Release_year]]</f>
        <v>24</v>
      </c>
      <c r="K2845" s="2" t="s">
        <v>124</v>
      </c>
      <c r="L2845" s="2" t="str">
        <f>_xlfn.XLOOKUP(Table1[[#This Row],[Rating]],Ratings!A$2:A$15,Ratings!B$2:B$15)</f>
        <v>Adult</v>
      </c>
      <c r="M2845" s="2" t="str">
        <f>_xlfn.XLOOKUP(Table1[[#This Row],[Rating Category]],Recommendation!A$2:A$6,Recommendation!B$2:B$6)</f>
        <v>Restricted</v>
      </c>
      <c r="N2845" s="2">
        <v>81</v>
      </c>
      <c r="O2845" s="2" t="str" cm="1">
        <f t="array" ref="O2845">_xlfn.IFS(Table1[[#This Row],[Duration]]&lt;90,"Short",Table1[[#This Row],[Duration]]&lt;180,"Medium",Table1[[#This Row],[Duration]]&lt;=240,"Long",TRUE,"Seasons")</f>
        <v>Short</v>
      </c>
      <c r="P2845" s="3" t="s">
        <v>3</v>
      </c>
    </row>
    <row r="2846" spans="1:16" ht="28">
      <c r="A2846" s="2" t="s">
        <v>12379</v>
      </c>
      <c r="B2846" s="2" t="s">
        <v>0</v>
      </c>
      <c r="C2846" s="3" t="s">
        <v>12380</v>
      </c>
      <c r="D2846" s="3" t="s">
        <v>12381</v>
      </c>
      <c r="E2846" s="3" t="s">
        <v>12382</v>
      </c>
      <c r="F2846" s="3" t="s">
        <v>1</v>
      </c>
      <c r="G2846" s="7" t="s">
        <v>12374</v>
      </c>
      <c r="H2846" s="4">
        <v>2021</v>
      </c>
      <c r="I2846" s="2">
        <v>2016</v>
      </c>
      <c r="J2846" s="2">
        <f ca="1">YEAR(TODAY())-Table1[[#This Row],[Release_year]]</f>
        <v>10</v>
      </c>
      <c r="K2846" s="2" t="s">
        <v>124</v>
      </c>
      <c r="L2846" s="2" t="str">
        <f>_xlfn.XLOOKUP(Table1[[#This Row],[Rating]],Ratings!A$2:A$15,Ratings!B$2:B$15)</f>
        <v>Adult</v>
      </c>
      <c r="M2846" s="2" t="str">
        <f>_xlfn.XLOOKUP(Table1[[#This Row],[Rating Category]],Recommendation!A$2:A$6,Recommendation!B$2:B$6)</f>
        <v>Restricted</v>
      </c>
      <c r="N2846" s="2">
        <v>123</v>
      </c>
      <c r="O2846" s="2" t="str" cm="1">
        <f t="array" ref="O2846">_xlfn.IFS(Table1[[#This Row],[Duration]]&lt;90,"Short",Table1[[#This Row],[Duration]]&lt;180,"Medium",Table1[[#This Row],[Duration]]&lt;=240,"Long",TRUE,"Seasons")</f>
        <v>Medium</v>
      </c>
      <c r="P2846" s="3" t="s">
        <v>251</v>
      </c>
    </row>
    <row r="2847" spans="1:16" ht="56">
      <c r="A2847" s="2" t="s">
        <v>12383</v>
      </c>
      <c r="B2847" s="2" t="s">
        <v>0</v>
      </c>
      <c r="C2847" s="3" t="s">
        <v>12384</v>
      </c>
      <c r="D2847" s="3" t="s">
        <v>4662</v>
      </c>
      <c r="E2847" s="3" t="s">
        <v>12385</v>
      </c>
      <c r="F2847" s="3" t="s">
        <v>13</v>
      </c>
      <c r="G2847" s="7" t="s">
        <v>12386</v>
      </c>
      <c r="H2847" s="4">
        <v>2021</v>
      </c>
      <c r="I2847" s="2">
        <v>2017</v>
      </c>
      <c r="J2847" s="2">
        <f ca="1">YEAR(TODAY())-Table1[[#This Row],[Release_year]]</f>
        <v>9</v>
      </c>
      <c r="K2847" s="2" t="s">
        <v>2</v>
      </c>
      <c r="L2847" s="2" t="str">
        <f>_xlfn.XLOOKUP(Table1[[#This Row],[Rating]],Ratings!A$2:A$15,Ratings!B$2:B$15)</f>
        <v>Teen</v>
      </c>
      <c r="M2847" s="2" t="str">
        <f>_xlfn.XLOOKUP(Table1[[#This Row],[Rating Category]],Recommendation!A$2:A$6,Recommendation!B$2:B$6)</f>
        <v>Guidance</v>
      </c>
      <c r="N2847" s="2">
        <v>153</v>
      </c>
      <c r="O2847" s="2" t="str" cm="1">
        <f t="array" ref="O2847">_xlfn.IFS(Table1[[#This Row],[Duration]]&lt;90,"Short",Table1[[#This Row],[Duration]]&lt;180,"Medium",Table1[[#This Row],[Duration]]&lt;=240,"Long",TRUE,"Seasons")</f>
        <v>Medium</v>
      </c>
      <c r="P2847" s="3" t="s">
        <v>192</v>
      </c>
    </row>
    <row r="2848" spans="1:16" ht="70">
      <c r="A2848" s="2" t="s">
        <v>12387</v>
      </c>
      <c r="B2848" s="2" t="s">
        <v>0</v>
      </c>
      <c r="C2848" s="3" t="s">
        <v>12388</v>
      </c>
      <c r="D2848" s="3" t="s">
        <v>12389</v>
      </c>
      <c r="E2848" s="3" t="s">
        <v>12390</v>
      </c>
      <c r="F2848" s="3" t="s">
        <v>13</v>
      </c>
      <c r="G2848" s="7" t="s">
        <v>12391</v>
      </c>
      <c r="H2848" s="4">
        <v>2021</v>
      </c>
      <c r="I2848" s="2">
        <v>1978</v>
      </c>
      <c r="J2848" s="2">
        <f ca="1">YEAR(TODAY())-Table1[[#This Row],[Release_year]]</f>
        <v>48</v>
      </c>
      <c r="K2848" s="2" t="s">
        <v>45</v>
      </c>
      <c r="L2848" s="2" t="str">
        <f>_xlfn.XLOOKUP(Table1[[#This Row],[Rating]],Ratings!A$2:A$15,Ratings!B$2:B$15)</f>
        <v>Family</v>
      </c>
      <c r="M2848" s="2" t="str">
        <f>_xlfn.XLOOKUP(Table1[[#This Row],[Rating Category]],Recommendation!A$2:A$6,Recommendation!B$2:B$6)</f>
        <v>Guidance</v>
      </c>
      <c r="N2848" s="2">
        <v>141</v>
      </c>
      <c r="O2848" s="2" t="str" cm="1">
        <f t="array" ref="O2848">_xlfn.IFS(Table1[[#This Row],[Duration]]&lt;90,"Short",Table1[[#This Row],[Duration]]&lt;180,"Medium",Table1[[#This Row],[Duration]]&lt;=240,"Long",TRUE,"Seasons")</f>
        <v>Medium</v>
      </c>
      <c r="P2848" s="3" t="s">
        <v>90</v>
      </c>
    </row>
    <row r="2849" spans="1:16" ht="42">
      <c r="A2849" s="2" t="s">
        <v>12392</v>
      </c>
      <c r="B2849" s="2" t="s">
        <v>0</v>
      </c>
      <c r="C2849" s="3" t="s">
        <v>12393</v>
      </c>
      <c r="D2849" s="3" t="s">
        <v>12394</v>
      </c>
      <c r="E2849" s="3" t="s">
        <v>12395</v>
      </c>
      <c r="F2849" s="3" t="s">
        <v>248</v>
      </c>
      <c r="G2849" s="7" t="s">
        <v>12391</v>
      </c>
      <c r="H2849" s="4">
        <v>2021</v>
      </c>
      <c r="I2849" s="2">
        <v>2016</v>
      </c>
      <c r="J2849" s="2">
        <f ca="1">YEAR(TODAY())-Table1[[#This Row],[Release_year]]</f>
        <v>10</v>
      </c>
      <c r="K2849" s="2" t="s">
        <v>7</v>
      </c>
      <c r="L2849" s="2" t="str">
        <f>_xlfn.XLOOKUP(Table1[[#This Row],[Rating]],Ratings!A$2:A$15,Ratings!B$2:B$15)</f>
        <v>Adult</v>
      </c>
      <c r="M2849" s="2" t="str">
        <f>_xlfn.XLOOKUP(Table1[[#This Row],[Rating Category]],Recommendation!A$2:A$6,Recommendation!B$2:B$6)</f>
        <v>Restricted</v>
      </c>
      <c r="N2849" s="2">
        <v>104</v>
      </c>
      <c r="O2849" s="2" t="str" cm="1">
        <f t="array" ref="O2849">_xlfn.IFS(Table1[[#This Row],[Duration]]&lt;90,"Short",Table1[[#This Row],[Duration]]&lt;180,"Medium",Table1[[#This Row],[Duration]]&lt;=240,"Long",TRUE,"Seasons")</f>
        <v>Medium</v>
      </c>
      <c r="P2849" s="3" t="s">
        <v>206</v>
      </c>
    </row>
    <row r="2850" spans="1:16" ht="70">
      <c r="A2850" s="2" t="s">
        <v>12396</v>
      </c>
      <c r="B2850" s="2" t="s">
        <v>0</v>
      </c>
      <c r="C2850" s="3" t="s">
        <v>12397</v>
      </c>
      <c r="D2850" s="3" t="s">
        <v>12398</v>
      </c>
      <c r="E2850" s="3" t="s">
        <v>12399</v>
      </c>
      <c r="F2850" s="3" t="s">
        <v>1599</v>
      </c>
      <c r="G2850" s="7" t="s">
        <v>12391</v>
      </c>
      <c r="H2850" s="4">
        <v>2021</v>
      </c>
      <c r="I2850" s="2">
        <v>2016</v>
      </c>
      <c r="J2850" s="2">
        <f ca="1">YEAR(TODAY())-Table1[[#This Row],[Release_year]]</f>
        <v>10</v>
      </c>
      <c r="K2850" s="2" t="s">
        <v>45</v>
      </c>
      <c r="L2850" s="2" t="str">
        <f>_xlfn.XLOOKUP(Table1[[#This Row],[Rating]],Ratings!A$2:A$15,Ratings!B$2:B$15)</f>
        <v>Family</v>
      </c>
      <c r="M2850" s="2" t="str">
        <f>_xlfn.XLOOKUP(Table1[[#This Row],[Rating Category]],Recommendation!A$2:A$6,Recommendation!B$2:B$6)</f>
        <v>Guidance</v>
      </c>
      <c r="N2850" s="2">
        <v>97</v>
      </c>
      <c r="O2850" s="2" t="str" cm="1">
        <f t="array" ref="O2850">_xlfn.IFS(Table1[[#This Row],[Duration]]&lt;90,"Short",Table1[[#This Row],[Duration]]&lt;180,"Medium",Table1[[#This Row],[Duration]]&lt;=240,"Long",TRUE,"Seasons")</f>
        <v>Medium</v>
      </c>
      <c r="P2850" s="3" t="s">
        <v>90</v>
      </c>
    </row>
    <row r="2851" spans="1:16" ht="28">
      <c r="A2851" s="2" t="s">
        <v>12400</v>
      </c>
      <c r="B2851" s="2" t="s">
        <v>0</v>
      </c>
      <c r="C2851" s="3" t="s">
        <v>12401</v>
      </c>
      <c r="D2851" s="3" t="s">
        <v>12402</v>
      </c>
      <c r="E2851" s="3" t="s">
        <v>12403</v>
      </c>
      <c r="F2851" s="3" t="s">
        <v>963</v>
      </c>
      <c r="G2851" s="7" t="s">
        <v>12391</v>
      </c>
      <c r="H2851" s="4">
        <v>2021</v>
      </c>
      <c r="I2851" s="2">
        <v>2016</v>
      </c>
      <c r="J2851" s="2">
        <f ca="1">YEAR(TODAY())-Table1[[#This Row],[Release_year]]</f>
        <v>10</v>
      </c>
      <c r="K2851" s="2" t="s">
        <v>181</v>
      </c>
      <c r="L2851" s="2" t="str">
        <f>_xlfn.XLOOKUP(Table1[[#This Row],[Rating]],Ratings!A$2:A$15,Ratings!B$2:B$15)</f>
        <v>Family</v>
      </c>
      <c r="M2851" s="2" t="str">
        <f>_xlfn.XLOOKUP(Table1[[#This Row],[Rating Category]],Recommendation!A$2:A$6,Recommendation!B$2:B$6)</f>
        <v>Guidance</v>
      </c>
      <c r="N2851" s="2">
        <v>82</v>
      </c>
      <c r="O2851" s="2" t="str" cm="1">
        <f t="array" ref="O2851">_xlfn.IFS(Table1[[#This Row],[Duration]]&lt;90,"Short",Table1[[#This Row],[Duration]]&lt;180,"Medium",Table1[[#This Row],[Duration]]&lt;=240,"Long",TRUE,"Seasons")</f>
        <v>Short</v>
      </c>
      <c r="P2851" s="3" t="s">
        <v>46</v>
      </c>
    </row>
    <row r="2852" spans="1:16" ht="70">
      <c r="A2852" s="2" t="s">
        <v>12404</v>
      </c>
      <c r="B2852" s="2" t="s">
        <v>0</v>
      </c>
      <c r="C2852" s="3" t="s">
        <v>12405</v>
      </c>
      <c r="D2852" s="3" t="s">
        <v>12406</v>
      </c>
      <c r="E2852" s="3" t="s">
        <v>12407</v>
      </c>
      <c r="F2852" s="3" t="s">
        <v>1420</v>
      </c>
      <c r="G2852" s="7" t="s">
        <v>12391</v>
      </c>
      <c r="H2852" s="4">
        <v>2021</v>
      </c>
      <c r="I2852" s="2">
        <v>2017</v>
      </c>
      <c r="J2852" s="2">
        <f ca="1">YEAR(TODAY())-Table1[[#This Row],[Release_year]]</f>
        <v>9</v>
      </c>
      <c r="K2852" s="2" t="s">
        <v>7</v>
      </c>
      <c r="L2852" s="2" t="str">
        <f>_xlfn.XLOOKUP(Table1[[#This Row],[Rating]],Ratings!A$2:A$15,Ratings!B$2:B$15)</f>
        <v>Adult</v>
      </c>
      <c r="M2852" s="2" t="str">
        <f>_xlfn.XLOOKUP(Table1[[#This Row],[Rating Category]],Recommendation!A$2:A$6,Recommendation!B$2:B$6)</f>
        <v>Restricted</v>
      </c>
      <c r="N2852" s="2">
        <v>98</v>
      </c>
      <c r="O2852" s="2" t="str" cm="1">
        <f t="array" ref="O2852">_xlfn.IFS(Table1[[#This Row],[Duration]]&lt;90,"Short",Table1[[#This Row],[Duration]]&lt;180,"Medium",Table1[[#This Row],[Duration]]&lt;=240,"Long",TRUE,"Seasons")</f>
        <v>Medium</v>
      </c>
      <c r="P2852" s="3" t="s">
        <v>90</v>
      </c>
    </row>
    <row r="2853" spans="1:16" ht="28">
      <c r="A2853" s="2" t="s">
        <v>12408</v>
      </c>
      <c r="B2853" s="2" t="s">
        <v>0</v>
      </c>
      <c r="C2853" s="3" t="s">
        <v>12409</v>
      </c>
      <c r="D2853" s="3" t="s">
        <v>12410</v>
      </c>
      <c r="E2853" s="3" t="s">
        <v>12410</v>
      </c>
      <c r="F2853" s="3" t="s">
        <v>1</v>
      </c>
      <c r="G2853" s="7" t="s">
        <v>12411</v>
      </c>
      <c r="H2853" s="4">
        <v>2021</v>
      </c>
      <c r="I2853" s="2">
        <v>2017</v>
      </c>
      <c r="J2853" s="2">
        <f ca="1">YEAR(TODAY())-Table1[[#This Row],[Release_year]]</f>
        <v>9</v>
      </c>
      <c r="K2853" s="2" t="s">
        <v>7</v>
      </c>
      <c r="L2853" s="2" t="str">
        <f>_xlfn.XLOOKUP(Table1[[#This Row],[Rating]],Ratings!A$2:A$15,Ratings!B$2:B$15)</f>
        <v>Adult</v>
      </c>
      <c r="M2853" s="2" t="str">
        <f>_xlfn.XLOOKUP(Table1[[#This Row],[Rating Category]],Recommendation!A$2:A$6,Recommendation!B$2:B$6)</f>
        <v>Restricted</v>
      </c>
      <c r="N2853" s="2">
        <v>84</v>
      </c>
      <c r="O2853" s="2" t="str" cm="1">
        <f t="array" ref="O2853">_xlfn.IFS(Table1[[#This Row],[Duration]]&lt;90,"Short",Table1[[#This Row],[Duration]]&lt;180,"Medium",Table1[[#This Row],[Duration]]&lt;=240,"Long",TRUE,"Seasons")</f>
        <v>Short</v>
      </c>
      <c r="P2853" s="3" t="s">
        <v>683</v>
      </c>
    </row>
    <row r="2854" spans="1:16" ht="28">
      <c r="A2854" s="2" t="s">
        <v>12412</v>
      </c>
      <c r="B2854" s="2" t="s">
        <v>0</v>
      </c>
      <c r="C2854" s="3" t="s">
        <v>12413</v>
      </c>
      <c r="D2854" s="3" t="s">
        <v>12414</v>
      </c>
      <c r="E2854" s="3" t="s">
        <v>12415</v>
      </c>
      <c r="F2854" s="3" t="s">
        <v>1</v>
      </c>
      <c r="G2854" s="7" t="s">
        <v>12411</v>
      </c>
      <c r="H2854" s="4">
        <v>2021</v>
      </c>
      <c r="I2854" s="2">
        <v>2016</v>
      </c>
      <c r="J2854" s="2">
        <f ca="1">YEAR(TODAY())-Table1[[#This Row],[Release_year]]</f>
        <v>10</v>
      </c>
      <c r="K2854" s="2" t="s">
        <v>124</v>
      </c>
      <c r="L2854" s="2" t="str">
        <f>_xlfn.XLOOKUP(Table1[[#This Row],[Rating]],Ratings!A$2:A$15,Ratings!B$2:B$15)</f>
        <v>Adult</v>
      </c>
      <c r="M2854" s="2" t="str">
        <f>_xlfn.XLOOKUP(Table1[[#This Row],[Rating Category]],Recommendation!A$2:A$6,Recommendation!B$2:B$6)</f>
        <v>Restricted</v>
      </c>
      <c r="N2854" s="2">
        <v>76</v>
      </c>
      <c r="O2854" s="2" t="str" cm="1">
        <f t="array" ref="O2854">_xlfn.IFS(Table1[[#This Row],[Duration]]&lt;90,"Short",Table1[[#This Row],[Duration]]&lt;180,"Medium",Table1[[#This Row],[Duration]]&lt;=240,"Long",TRUE,"Seasons")</f>
        <v>Short</v>
      </c>
      <c r="P2854" s="3" t="s">
        <v>3</v>
      </c>
    </row>
    <row r="2855" spans="1:16" ht="56">
      <c r="A2855" s="2" t="s">
        <v>12416</v>
      </c>
      <c r="B2855" s="2" t="s">
        <v>0</v>
      </c>
      <c r="C2855" s="3" t="s">
        <v>12417</v>
      </c>
      <c r="D2855" s="3" t="s">
        <v>12418</v>
      </c>
      <c r="E2855" s="3" t="s">
        <v>12419</v>
      </c>
      <c r="F2855" s="3" t="s">
        <v>1</v>
      </c>
      <c r="G2855" s="7" t="s">
        <v>12420</v>
      </c>
      <c r="H2855" s="4">
        <v>2021</v>
      </c>
      <c r="I2855" s="2">
        <v>2017</v>
      </c>
      <c r="J2855" s="2">
        <f ca="1">YEAR(TODAY())-Table1[[#This Row],[Release_year]]</f>
        <v>9</v>
      </c>
      <c r="K2855" s="2" t="s">
        <v>2</v>
      </c>
      <c r="L2855" s="2" t="str">
        <f>_xlfn.XLOOKUP(Table1[[#This Row],[Rating]],Ratings!A$2:A$15,Ratings!B$2:B$15)</f>
        <v>Teen</v>
      </c>
      <c r="M2855" s="2" t="str">
        <f>_xlfn.XLOOKUP(Table1[[#This Row],[Rating Category]],Recommendation!A$2:A$6,Recommendation!B$2:B$6)</f>
        <v>Guidance</v>
      </c>
      <c r="N2855" s="2">
        <v>75</v>
      </c>
      <c r="O2855" s="2" t="str" cm="1">
        <f t="array" ref="O2855">_xlfn.IFS(Table1[[#This Row],[Duration]]&lt;90,"Short",Table1[[#This Row],[Duration]]&lt;180,"Medium",Table1[[#This Row],[Duration]]&lt;=240,"Long",TRUE,"Seasons")</f>
        <v>Short</v>
      </c>
      <c r="P2855" s="3" t="s">
        <v>12421</v>
      </c>
    </row>
    <row r="2856" spans="1:16" ht="56">
      <c r="A2856" s="2" t="s">
        <v>12422</v>
      </c>
      <c r="B2856" s="2" t="s">
        <v>0</v>
      </c>
      <c r="C2856" s="3" t="s">
        <v>12423</v>
      </c>
      <c r="D2856" s="3" t="s">
        <v>10315</v>
      </c>
      <c r="E2856" s="3" t="s">
        <v>12424</v>
      </c>
      <c r="F2856" s="3" t="s">
        <v>404</v>
      </c>
      <c r="G2856" s="7" t="s">
        <v>12425</v>
      </c>
      <c r="H2856" s="4">
        <v>2021</v>
      </c>
      <c r="I2856" s="2">
        <v>2017</v>
      </c>
      <c r="J2856" s="2">
        <f ca="1">YEAR(TODAY())-Table1[[#This Row],[Release_year]]</f>
        <v>9</v>
      </c>
      <c r="K2856" s="2" t="s">
        <v>16</v>
      </c>
      <c r="L2856" s="2" t="str">
        <f>_xlfn.XLOOKUP(Table1[[#This Row],[Rating]],Ratings!A$2:A$15,Ratings!B$2:B$15)</f>
        <v>Family</v>
      </c>
      <c r="M2856" s="2" t="str">
        <f>_xlfn.XLOOKUP(Table1[[#This Row],[Rating Category]],Recommendation!A$2:A$6,Recommendation!B$2:B$6)</f>
        <v>Guidance</v>
      </c>
      <c r="N2856" s="2">
        <v>93</v>
      </c>
      <c r="O2856" s="2" t="str" cm="1">
        <f t="array" ref="O2856">_xlfn.IFS(Table1[[#This Row],[Duration]]&lt;90,"Short",Table1[[#This Row],[Duration]]&lt;180,"Medium",Table1[[#This Row],[Duration]]&lt;=240,"Long",TRUE,"Seasons")</f>
        <v>Medium</v>
      </c>
      <c r="P2856" s="3" t="s">
        <v>46</v>
      </c>
    </row>
    <row r="2857" spans="1:16" ht="14">
      <c r="A2857" s="2" t="s">
        <v>12427</v>
      </c>
      <c r="B2857" s="2" t="s">
        <v>0</v>
      </c>
      <c r="C2857" s="3" t="s">
        <v>12428</v>
      </c>
      <c r="D2857" s="3" t="s">
        <v>12429</v>
      </c>
      <c r="E2857" s="3" t="s">
        <v>12430</v>
      </c>
      <c r="F2857" s="3" t="s">
        <v>1</v>
      </c>
      <c r="G2857" s="7" t="s">
        <v>12426</v>
      </c>
      <c r="H2857" s="4">
        <v>2021</v>
      </c>
      <c r="I2857" s="2">
        <v>2017</v>
      </c>
      <c r="J2857" s="2">
        <f ca="1">YEAR(TODAY())-Table1[[#This Row],[Release_year]]</f>
        <v>9</v>
      </c>
      <c r="K2857" s="2" t="s">
        <v>29</v>
      </c>
      <c r="L2857" s="2" t="str">
        <f>_xlfn.XLOOKUP(Table1[[#This Row],[Rating]],Ratings!A$2:A$15,Ratings!B$2:B$15)</f>
        <v>Teen</v>
      </c>
      <c r="M2857" s="2" t="str">
        <f>_xlfn.XLOOKUP(Table1[[#This Row],[Rating Category]],Recommendation!A$2:A$6,Recommendation!B$2:B$6)</f>
        <v>Guidance</v>
      </c>
      <c r="N2857" s="2">
        <v>98</v>
      </c>
      <c r="O2857" s="2" t="str" cm="1">
        <f t="array" ref="O2857">_xlfn.IFS(Table1[[#This Row],[Duration]]&lt;90,"Short",Table1[[#This Row],[Duration]]&lt;180,"Medium",Table1[[#This Row],[Duration]]&lt;=240,"Long",TRUE,"Seasons")</f>
        <v>Medium</v>
      </c>
      <c r="P2857" s="3" t="s">
        <v>3</v>
      </c>
    </row>
    <row r="2858" spans="1:16" ht="42">
      <c r="A2858" s="2" t="s">
        <v>12431</v>
      </c>
      <c r="B2858" s="2" t="s">
        <v>0</v>
      </c>
      <c r="C2858" s="3" t="s">
        <v>12432</v>
      </c>
      <c r="D2858" s="3" t="s">
        <v>12433</v>
      </c>
      <c r="E2858" s="3" t="s">
        <v>12434</v>
      </c>
      <c r="F2858" s="3" t="s">
        <v>1</v>
      </c>
      <c r="G2858" s="7" t="s">
        <v>12435</v>
      </c>
      <c r="H2858" s="4">
        <v>2021</v>
      </c>
      <c r="I2858" s="2">
        <v>2016</v>
      </c>
      <c r="J2858" s="2">
        <f ca="1">YEAR(TODAY())-Table1[[#This Row],[Release_year]]</f>
        <v>10</v>
      </c>
      <c r="K2858" s="2" t="s">
        <v>124</v>
      </c>
      <c r="L2858" s="2" t="str">
        <f>_xlfn.XLOOKUP(Table1[[#This Row],[Rating]],Ratings!A$2:A$15,Ratings!B$2:B$15)</f>
        <v>Adult</v>
      </c>
      <c r="M2858" s="2" t="str">
        <f>_xlfn.XLOOKUP(Table1[[#This Row],[Rating Category]],Recommendation!A$2:A$6,Recommendation!B$2:B$6)</f>
        <v>Restricted</v>
      </c>
      <c r="N2858" s="2">
        <v>91</v>
      </c>
      <c r="O2858" s="2" t="str" cm="1">
        <f t="array" ref="O2858">_xlfn.IFS(Table1[[#This Row],[Duration]]&lt;90,"Short",Table1[[#This Row],[Duration]]&lt;180,"Medium",Table1[[#This Row],[Duration]]&lt;=240,"Long",TRUE,"Seasons")</f>
        <v>Medium</v>
      </c>
      <c r="P2858" s="3" t="s">
        <v>517</v>
      </c>
    </row>
    <row r="2859" spans="1:16" ht="56">
      <c r="A2859" s="2" t="s">
        <v>12436</v>
      </c>
      <c r="B2859" s="2" t="s">
        <v>0</v>
      </c>
      <c r="C2859" s="3" t="s">
        <v>12437</v>
      </c>
      <c r="D2859" s="3" t="s">
        <v>973</v>
      </c>
      <c r="E2859" s="3" t="s">
        <v>12438</v>
      </c>
      <c r="F2859" s="3" t="s">
        <v>1</v>
      </c>
      <c r="G2859" s="7" t="s">
        <v>12439</v>
      </c>
      <c r="H2859" s="4">
        <v>2021</v>
      </c>
      <c r="I2859" s="2">
        <v>2015</v>
      </c>
      <c r="J2859" s="2">
        <f ca="1">YEAR(TODAY())-Table1[[#This Row],[Release_year]]</f>
        <v>11</v>
      </c>
      <c r="K2859" s="2" t="s">
        <v>124</v>
      </c>
      <c r="L2859" s="2" t="str">
        <f>_xlfn.XLOOKUP(Table1[[#This Row],[Rating]],Ratings!A$2:A$15,Ratings!B$2:B$15)</f>
        <v>Adult</v>
      </c>
      <c r="M2859" s="2" t="str">
        <f>_xlfn.XLOOKUP(Table1[[#This Row],[Rating Category]],Recommendation!A$2:A$6,Recommendation!B$2:B$6)</f>
        <v>Restricted</v>
      </c>
      <c r="N2859" s="2">
        <v>168</v>
      </c>
      <c r="O2859" s="2" t="str" cm="1">
        <f t="array" ref="O2859">_xlfn.IFS(Table1[[#This Row],[Duration]]&lt;90,"Short",Table1[[#This Row],[Duration]]&lt;180,"Medium",Table1[[#This Row],[Duration]]&lt;=240,"Long",TRUE,"Seasons")</f>
        <v>Medium</v>
      </c>
      <c r="P2859" s="3" t="s">
        <v>1231</v>
      </c>
    </row>
    <row r="2860" spans="1:16" ht="14">
      <c r="A2860" s="2" t="s">
        <v>12440</v>
      </c>
      <c r="B2860" s="2" t="s">
        <v>0</v>
      </c>
      <c r="C2860" s="3" t="s">
        <v>12441</v>
      </c>
      <c r="D2860" s="3" t="s">
        <v>9511</v>
      </c>
      <c r="E2860" s="3" t="s">
        <v>5320</v>
      </c>
      <c r="F2860" s="3" t="s">
        <v>28</v>
      </c>
      <c r="G2860" s="7" t="s">
        <v>12442</v>
      </c>
      <c r="H2860" s="4">
        <v>2021</v>
      </c>
      <c r="I2860" s="2">
        <v>2017</v>
      </c>
      <c r="J2860" s="2">
        <f ca="1">YEAR(TODAY())-Table1[[#This Row],[Release_year]]</f>
        <v>9</v>
      </c>
      <c r="K2860" s="2" t="s">
        <v>7</v>
      </c>
      <c r="L2860" s="2" t="str">
        <f>_xlfn.XLOOKUP(Table1[[#This Row],[Rating]],Ratings!A$2:A$15,Ratings!B$2:B$15)</f>
        <v>Adult</v>
      </c>
      <c r="M2860" s="2" t="str">
        <f>_xlfn.XLOOKUP(Table1[[#This Row],[Rating Category]],Recommendation!A$2:A$6,Recommendation!B$2:B$6)</f>
        <v>Restricted</v>
      </c>
      <c r="N2860" s="2">
        <v>68</v>
      </c>
      <c r="O2860" s="2" t="str" cm="1">
        <f t="array" ref="O2860">_xlfn.IFS(Table1[[#This Row],[Duration]]&lt;90,"Short",Table1[[#This Row],[Duration]]&lt;180,"Medium",Table1[[#This Row],[Duration]]&lt;=240,"Long",TRUE,"Seasons")</f>
        <v>Short</v>
      </c>
      <c r="P2860" s="3" t="s">
        <v>683</v>
      </c>
    </row>
    <row r="2861" spans="1:16" ht="42">
      <c r="A2861" s="2" t="s">
        <v>12443</v>
      </c>
      <c r="B2861" s="2" t="s">
        <v>0</v>
      </c>
      <c r="C2861" s="3">
        <v>1922</v>
      </c>
      <c r="D2861" s="3" t="s">
        <v>8200</v>
      </c>
      <c r="E2861" s="3" t="s">
        <v>12444</v>
      </c>
      <c r="F2861" s="3" t="s">
        <v>1</v>
      </c>
      <c r="G2861" s="7" t="s">
        <v>12445</v>
      </c>
      <c r="H2861" s="4">
        <v>2021</v>
      </c>
      <c r="I2861" s="2">
        <v>2017</v>
      </c>
      <c r="J2861" s="2">
        <f ca="1">YEAR(TODAY())-Table1[[#This Row],[Release_year]]</f>
        <v>9</v>
      </c>
      <c r="K2861" s="2" t="s">
        <v>7</v>
      </c>
      <c r="L2861" s="2" t="str">
        <f>_xlfn.XLOOKUP(Table1[[#This Row],[Rating]],Ratings!A$2:A$15,Ratings!B$2:B$15)</f>
        <v>Adult</v>
      </c>
      <c r="M2861" s="2" t="str">
        <f>_xlfn.XLOOKUP(Table1[[#This Row],[Rating Category]],Recommendation!A$2:A$6,Recommendation!B$2:B$6)</f>
        <v>Restricted</v>
      </c>
      <c r="N2861" s="2">
        <v>103</v>
      </c>
      <c r="O2861" s="2" t="str" cm="1">
        <f t="array" ref="O2861">_xlfn.IFS(Table1[[#This Row],[Duration]]&lt;90,"Short",Table1[[#This Row],[Duration]]&lt;180,"Medium",Table1[[#This Row],[Duration]]&lt;=240,"Long",TRUE,"Seasons")</f>
        <v>Medium</v>
      </c>
      <c r="P2861" s="3" t="s">
        <v>131</v>
      </c>
    </row>
    <row r="2862" spans="1:16" ht="42">
      <c r="A2862" s="2" t="s">
        <v>12447</v>
      </c>
      <c r="B2862" s="2" t="s">
        <v>0</v>
      </c>
      <c r="C2862" s="3" t="s">
        <v>12448</v>
      </c>
      <c r="D2862" s="3" t="s">
        <v>12449</v>
      </c>
      <c r="E2862" s="3" t="s">
        <v>12450</v>
      </c>
      <c r="F2862" s="3" t="s">
        <v>1</v>
      </c>
      <c r="G2862" s="7" t="s">
        <v>12445</v>
      </c>
      <c r="H2862" s="4">
        <v>2021</v>
      </c>
      <c r="I2862" s="2">
        <v>2017</v>
      </c>
      <c r="J2862" s="2">
        <f ca="1">YEAR(TODAY())-Table1[[#This Row],[Release_year]]</f>
        <v>9</v>
      </c>
      <c r="K2862" s="2" t="s">
        <v>7</v>
      </c>
      <c r="L2862" s="2" t="str">
        <f>_xlfn.XLOOKUP(Table1[[#This Row],[Rating]],Ratings!A$2:A$15,Ratings!B$2:B$15)</f>
        <v>Adult</v>
      </c>
      <c r="M2862" s="2" t="str">
        <f>_xlfn.XLOOKUP(Table1[[#This Row],[Rating Category]],Recommendation!A$2:A$6,Recommendation!B$2:B$6)</f>
        <v>Restricted</v>
      </c>
      <c r="N2862" s="2">
        <v>82</v>
      </c>
      <c r="O2862" s="2" t="str" cm="1">
        <f t="array" ref="O2862">_xlfn.IFS(Table1[[#This Row],[Duration]]&lt;90,"Short",Table1[[#This Row],[Duration]]&lt;180,"Medium",Table1[[#This Row],[Duration]]&lt;=240,"Long",TRUE,"Seasons")</f>
        <v>Short</v>
      </c>
      <c r="P2862" s="3" t="s">
        <v>125</v>
      </c>
    </row>
    <row r="2863" spans="1:16" ht="56">
      <c r="A2863" s="2" t="s">
        <v>12451</v>
      </c>
      <c r="B2863" s="2" t="s">
        <v>0</v>
      </c>
      <c r="C2863" s="3" t="s">
        <v>12452</v>
      </c>
      <c r="D2863" s="3" t="s">
        <v>12453</v>
      </c>
      <c r="E2863" s="3" t="s">
        <v>12454</v>
      </c>
      <c r="F2863" s="3" t="s">
        <v>215</v>
      </c>
      <c r="G2863" s="7" t="s">
        <v>12455</v>
      </c>
      <c r="H2863" s="4">
        <v>2021</v>
      </c>
      <c r="I2863" s="2">
        <v>2017</v>
      </c>
      <c r="J2863" s="2">
        <f ca="1">YEAR(TODAY())-Table1[[#This Row],[Release_year]]</f>
        <v>9</v>
      </c>
      <c r="K2863" s="2" t="s">
        <v>7</v>
      </c>
      <c r="L2863" s="2" t="str">
        <f>_xlfn.XLOOKUP(Table1[[#This Row],[Rating]],Ratings!A$2:A$15,Ratings!B$2:B$15)</f>
        <v>Adult</v>
      </c>
      <c r="M2863" s="2" t="str">
        <f>_xlfn.XLOOKUP(Table1[[#This Row],[Rating Category]],Recommendation!A$2:A$6,Recommendation!B$2:B$6)</f>
        <v>Restricted</v>
      </c>
      <c r="N2863" s="2">
        <v>94</v>
      </c>
      <c r="O2863" s="2" t="str" cm="1">
        <f t="array" ref="O2863">_xlfn.IFS(Table1[[#This Row],[Duration]]&lt;90,"Short",Table1[[#This Row],[Duration]]&lt;180,"Medium",Table1[[#This Row],[Duration]]&lt;=240,"Long",TRUE,"Seasons")</f>
        <v>Medium</v>
      </c>
      <c r="P2863" s="3" t="s">
        <v>63</v>
      </c>
    </row>
    <row r="2864" spans="1:16" ht="14">
      <c r="A2864" s="2" t="s">
        <v>12456</v>
      </c>
      <c r="B2864" s="2" t="s">
        <v>0</v>
      </c>
      <c r="C2864" s="3" t="s">
        <v>12457</v>
      </c>
      <c r="D2864" s="3" t="s">
        <v>11566</v>
      </c>
      <c r="E2864" s="3" t="s">
        <v>12458</v>
      </c>
      <c r="F2864" s="3" t="s">
        <v>1</v>
      </c>
      <c r="G2864" s="7" t="s">
        <v>12459</v>
      </c>
      <c r="H2864" s="4">
        <v>2021</v>
      </c>
      <c r="I2864" s="2">
        <v>2017</v>
      </c>
      <c r="J2864" s="2">
        <f ca="1">YEAR(TODAY())-Table1[[#This Row],[Release_year]]</f>
        <v>9</v>
      </c>
      <c r="K2864" s="2" t="s">
        <v>7</v>
      </c>
      <c r="L2864" s="2" t="str">
        <f>_xlfn.XLOOKUP(Table1[[#This Row],[Rating]],Ratings!A$2:A$15,Ratings!B$2:B$15)</f>
        <v>Adult</v>
      </c>
      <c r="M2864" s="2" t="str">
        <f>_xlfn.XLOOKUP(Table1[[#This Row],[Rating Category]],Recommendation!A$2:A$6,Recommendation!B$2:B$6)</f>
        <v>Restricted</v>
      </c>
      <c r="N2864" s="2">
        <v>66</v>
      </c>
      <c r="O2864" s="2" t="str" cm="1">
        <f t="array" ref="O2864">_xlfn.IFS(Table1[[#This Row],[Duration]]&lt;90,"Short",Table1[[#This Row],[Duration]]&lt;180,"Medium",Table1[[#This Row],[Duration]]&lt;=240,"Long",TRUE,"Seasons")</f>
        <v>Short</v>
      </c>
      <c r="P2864" s="3" t="s">
        <v>683</v>
      </c>
    </row>
    <row r="2865" spans="1:16" ht="56">
      <c r="A2865" s="2" t="s">
        <v>12460</v>
      </c>
      <c r="B2865" s="2" t="s">
        <v>0</v>
      </c>
      <c r="C2865" s="3" t="s">
        <v>12461</v>
      </c>
      <c r="D2865" s="3" t="s">
        <v>573</v>
      </c>
      <c r="E2865" s="3" t="s">
        <v>12462</v>
      </c>
      <c r="F2865" s="3" t="s">
        <v>13</v>
      </c>
      <c r="G2865" s="7" t="s">
        <v>12463</v>
      </c>
      <c r="H2865" s="4">
        <v>2021</v>
      </c>
      <c r="I2865" s="2">
        <v>2017</v>
      </c>
      <c r="J2865" s="2">
        <f ca="1">YEAR(TODAY())-Table1[[#This Row],[Release_year]]</f>
        <v>9</v>
      </c>
      <c r="K2865" s="2" t="s">
        <v>29</v>
      </c>
      <c r="L2865" s="2" t="str">
        <f>_xlfn.XLOOKUP(Table1[[#This Row],[Rating]],Ratings!A$2:A$15,Ratings!B$2:B$15)</f>
        <v>Teen</v>
      </c>
      <c r="M2865" s="2" t="str">
        <f>_xlfn.XLOOKUP(Table1[[#This Row],[Rating Category]],Recommendation!A$2:A$6,Recommendation!B$2:B$6)</f>
        <v>Guidance</v>
      </c>
      <c r="N2865" s="2">
        <v>135</v>
      </c>
      <c r="O2865" s="2" t="str" cm="1">
        <f t="array" ref="O2865">_xlfn.IFS(Table1[[#This Row],[Duration]]&lt;90,"Short",Table1[[#This Row],[Duration]]&lt;180,"Medium",Table1[[#This Row],[Duration]]&lt;=240,"Long",TRUE,"Seasons")</f>
        <v>Medium</v>
      </c>
      <c r="P2865" s="3" t="s">
        <v>384</v>
      </c>
    </row>
    <row r="2866" spans="1:16" ht="56">
      <c r="A2866" s="2" t="s">
        <v>12464</v>
      </c>
      <c r="B2866" s="2" t="s">
        <v>0</v>
      </c>
      <c r="C2866" s="3" t="s">
        <v>12465</v>
      </c>
      <c r="D2866" s="3" t="s">
        <v>12466</v>
      </c>
      <c r="E2866" s="3" t="s">
        <v>12467</v>
      </c>
      <c r="F2866" s="3" t="s">
        <v>13</v>
      </c>
      <c r="G2866" s="7" t="s">
        <v>12463</v>
      </c>
      <c r="H2866" s="4">
        <v>2021</v>
      </c>
      <c r="I2866" s="2">
        <v>2017</v>
      </c>
      <c r="J2866" s="2">
        <f ca="1">YEAR(TODAY())-Table1[[#This Row],[Release_year]]</f>
        <v>9</v>
      </c>
      <c r="K2866" s="2" t="s">
        <v>29</v>
      </c>
      <c r="L2866" s="2" t="str">
        <f>_xlfn.XLOOKUP(Table1[[#This Row],[Rating]],Ratings!A$2:A$15,Ratings!B$2:B$15)</f>
        <v>Teen</v>
      </c>
      <c r="M2866" s="2" t="str">
        <f>_xlfn.XLOOKUP(Table1[[#This Row],[Rating Category]],Recommendation!A$2:A$6,Recommendation!B$2:B$6)</f>
        <v>Guidance</v>
      </c>
      <c r="N2866" s="2">
        <v>144</v>
      </c>
      <c r="O2866" s="2" t="str" cm="1">
        <f t="array" ref="O2866">_xlfn.IFS(Table1[[#This Row],[Duration]]&lt;90,"Short",Table1[[#This Row],[Duration]]&lt;180,"Medium",Table1[[#This Row],[Duration]]&lt;=240,"Long",TRUE,"Seasons")</f>
        <v>Medium</v>
      </c>
      <c r="P2866" s="3" t="s">
        <v>575</v>
      </c>
    </row>
    <row r="2867" spans="1:16" ht="42">
      <c r="A2867" s="2" t="s">
        <v>12468</v>
      </c>
      <c r="B2867" s="2" t="s">
        <v>0</v>
      </c>
      <c r="C2867" s="3" t="s">
        <v>12469</v>
      </c>
      <c r="D2867" s="3" t="s">
        <v>12470</v>
      </c>
      <c r="E2867" s="3" t="s">
        <v>12471</v>
      </c>
      <c r="F2867" s="3" t="s">
        <v>1001</v>
      </c>
      <c r="G2867" s="7" t="s">
        <v>12472</v>
      </c>
      <c r="H2867" s="4">
        <v>2021</v>
      </c>
      <c r="I2867" s="2">
        <v>2015</v>
      </c>
      <c r="J2867" s="2">
        <f ca="1">YEAR(TODAY())-Table1[[#This Row],[Release_year]]</f>
        <v>11</v>
      </c>
      <c r="K2867" s="2" t="s">
        <v>7</v>
      </c>
      <c r="L2867" s="2" t="str">
        <f>_xlfn.XLOOKUP(Table1[[#This Row],[Rating]],Ratings!A$2:A$15,Ratings!B$2:B$15)</f>
        <v>Adult</v>
      </c>
      <c r="M2867" s="2" t="str">
        <f>_xlfn.XLOOKUP(Table1[[#This Row],[Rating Category]],Recommendation!A$2:A$6,Recommendation!B$2:B$6)</f>
        <v>Restricted</v>
      </c>
      <c r="N2867" s="2">
        <v>90</v>
      </c>
      <c r="O2867" s="2" t="str" cm="1">
        <f t="array" ref="O2867">_xlfn.IFS(Table1[[#This Row],[Duration]]&lt;90,"Short",Table1[[#This Row],[Duration]]&lt;180,"Medium",Table1[[#This Row],[Duration]]&lt;=240,"Long",TRUE,"Seasons")</f>
        <v>Medium</v>
      </c>
      <c r="P2867" s="3" t="s">
        <v>49</v>
      </c>
    </row>
    <row r="2868" spans="1:16" ht="42">
      <c r="A2868" s="2" t="s">
        <v>12473</v>
      </c>
      <c r="B2868" s="2" t="s">
        <v>0</v>
      </c>
      <c r="C2868" s="3" t="s">
        <v>3709</v>
      </c>
      <c r="D2868" s="3" t="s">
        <v>12474</v>
      </c>
      <c r="E2868" s="3" t="s">
        <v>12475</v>
      </c>
      <c r="F2868" s="3" t="s">
        <v>12476</v>
      </c>
      <c r="G2868" s="7" t="s">
        <v>12472</v>
      </c>
      <c r="H2868" s="4">
        <v>2021</v>
      </c>
      <c r="I2868" s="2">
        <v>1960</v>
      </c>
      <c r="J2868" s="2">
        <f ca="1">YEAR(TODAY())-Table1[[#This Row],[Release_year]]</f>
        <v>66</v>
      </c>
      <c r="K2868" s="2" t="s">
        <v>45</v>
      </c>
      <c r="L2868" s="2" t="str">
        <f>_xlfn.XLOOKUP(Table1[[#This Row],[Rating]],Ratings!A$2:A$15,Ratings!B$2:B$15)</f>
        <v>Family</v>
      </c>
      <c r="M2868" s="2" t="str">
        <f>_xlfn.XLOOKUP(Table1[[#This Row],[Rating Category]],Recommendation!A$2:A$6,Recommendation!B$2:B$6)</f>
        <v>Guidance</v>
      </c>
      <c r="N2868" s="2">
        <v>158</v>
      </c>
      <c r="O2868" s="2" t="str" cm="1">
        <f t="array" ref="O2868">_xlfn.IFS(Table1[[#This Row],[Duration]]&lt;90,"Short",Table1[[#This Row],[Duration]]&lt;180,"Medium",Table1[[#This Row],[Duration]]&lt;=240,"Long",TRUE,"Seasons")</f>
        <v>Medium</v>
      </c>
      <c r="P2868" s="3" t="s">
        <v>192</v>
      </c>
    </row>
    <row r="2869" spans="1:16" ht="42">
      <c r="A2869" s="2" t="s">
        <v>12477</v>
      </c>
      <c r="B2869" s="2" t="s">
        <v>0</v>
      </c>
      <c r="C2869" s="3" t="s">
        <v>12478</v>
      </c>
      <c r="D2869" s="3" t="s">
        <v>12479</v>
      </c>
      <c r="E2869" s="3" t="s">
        <v>12480</v>
      </c>
      <c r="F2869" s="3" t="s">
        <v>12481</v>
      </c>
      <c r="G2869" s="7" t="s">
        <v>12482</v>
      </c>
      <c r="H2869" s="4">
        <v>2021</v>
      </c>
      <c r="I2869" s="2">
        <v>2016</v>
      </c>
      <c r="J2869" s="2">
        <f ca="1">YEAR(TODAY())-Table1[[#This Row],[Release_year]]</f>
        <v>10</v>
      </c>
      <c r="K2869" s="2" t="s">
        <v>29</v>
      </c>
      <c r="L2869" s="2" t="str">
        <f>_xlfn.XLOOKUP(Table1[[#This Row],[Rating]],Ratings!A$2:A$15,Ratings!B$2:B$15)</f>
        <v>Teen</v>
      </c>
      <c r="M2869" s="2" t="str">
        <f>_xlfn.XLOOKUP(Table1[[#This Row],[Rating Category]],Recommendation!A$2:A$6,Recommendation!B$2:B$6)</f>
        <v>Guidance</v>
      </c>
      <c r="N2869" s="2">
        <v>83</v>
      </c>
      <c r="O2869" s="2" t="str" cm="1">
        <f t="array" ref="O2869">_xlfn.IFS(Table1[[#This Row],[Duration]]&lt;90,"Short",Table1[[#This Row],[Duration]]&lt;180,"Medium",Table1[[#This Row],[Duration]]&lt;=240,"Long",TRUE,"Seasons")</f>
        <v>Short</v>
      </c>
      <c r="P2869" s="3" t="s">
        <v>192</v>
      </c>
    </row>
    <row r="2870" spans="1:16" ht="42">
      <c r="A2870" s="2" t="s">
        <v>12483</v>
      </c>
      <c r="B2870" s="2" t="s">
        <v>0</v>
      </c>
      <c r="C2870" s="3" t="s">
        <v>12484</v>
      </c>
      <c r="D2870" s="3" t="s">
        <v>12485</v>
      </c>
      <c r="E2870" s="3" t="s">
        <v>12486</v>
      </c>
      <c r="F2870" s="3" t="s">
        <v>12487</v>
      </c>
      <c r="G2870" s="7" t="s">
        <v>12482</v>
      </c>
      <c r="H2870" s="4">
        <v>2021</v>
      </c>
      <c r="I2870" s="2">
        <v>2016</v>
      </c>
      <c r="J2870" s="2">
        <f ca="1">YEAR(TODAY())-Table1[[#This Row],[Release_year]]</f>
        <v>10</v>
      </c>
      <c r="K2870" s="2" t="s">
        <v>7</v>
      </c>
      <c r="L2870" s="2" t="str">
        <f>_xlfn.XLOOKUP(Table1[[#This Row],[Rating]],Ratings!A$2:A$15,Ratings!B$2:B$15)</f>
        <v>Adult</v>
      </c>
      <c r="M2870" s="2" t="str">
        <f>_xlfn.XLOOKUP(Table1[[#This Row],[Rating Category]],Recommendation!A$2:A$6,Recommendation!B$2:B$6)</f>
        <v>Restricted</v>
      </c>
      <c r="N2870" s="2">
        <v>102</v>
      </c>
      <c r="O2870" s="2" t="str" cm="1">
        <f t="array" ref="O2870">_xlfn.IFS(Table1[[#This Row],[Duration]]&lt;90,"Short",Table1[[#This Row],[Duration]]&lt;180,"Medium",Table1[[#This Row],[Duration]]&lt;=240,"Long",TRUE,"Seasons")</f>
        <v>Medium</v>
      </c>
      <c r="P2870" s="3" t="s">
        <v>43</v>
      </c>
    </row>
    <row r="2871" spans="1:16" ht="28">
      <c r="A2871" s="2" t="s">
        <v>12488</v>
      </c>
      <c r="B2871" s="2" t="s">
        <v>0</v>
      </c>
      <c r="C2871" s="3" t="s">
        <v>12489</v>
      </c>
      <c r="D2871" s="3" t="s">
        <v>12490</v>
      </c>
      <c r="E2871" s="3" t="s">
        <v>7348</v>
      </c>
      <c r="F2871" s="3" t="s">
        <v>50</v>
      </c>
      <c r="G2871" s="7" t="s">
        <v>12482</v>
      </c>
      <c r="H2871" s="4">
        <v>2021</v>
      </c>
      <c r="I2871" s="2">
        <v>2017</v>
      </c>
      <c r="J2871" s="2">
        <f ca="1">YEAR(TODAY())-Table1[[#This Row],[Release_year]]</f>
        <v>9</v>
      </c>
      <c r="K2871" s="2" t="s">
        <v>7</v>
      </c>
      <c r="L2871" s="2" t="str">
        <f>_xlfn.XLOOKUP(Table1[[#This Row],[Rating]],Ratings!A$2:A$15,Ratings!B$2:B$15)</f>
        <v>Adult</v>
      </c>
      <c r="M2871" s="2" t="str">
        <f>_xlfn.XLOOKUP(Table1[[#This Row],[Rating Category]],Recommendation!A$2:A$6,Recommendation!B$2:B$6)</f>
        <v>Restricted</v>
      </c>
      <c r="N2871" s="2">
        <v>52</v>
      </c>
      <c r="O2871" s="2" t="str" cm="1">
        <f t="array" ref="O2871">_xlfn.IFS(Table1[[#This Row],[Duration]]&lt;90,"Short",Table1[[#This Row],[Duration]]&lt;180,"Medium",Table1[[#This Row],[Duration]]&lt;=240,"Long",TRUE,"Seasons")</f>
        <v>Short</v>
      </c>
      <c r="P2871" s="3" t="s">
        <v>683</v>
      </c>
    </row>
    <row r="2872" spans="1:16" ht="42">
      <c r="A2872" s="2" t="s">
        <v>12491</v>
      </c>
      <c r="B2872" s="2" t="s">
        <v>0</v>
      </c>
      <c r="C2872" s="3" t="s">
        <v>12492</v>
      </c>
      <c r="D2872" s="3" t="s">
        <v>1225</v>
      </c>
      <c r="E2872" s="3" t="s">
        <v>12493</v>
      </c>
      <c r="F2872" s="3" t="s">
        <v>1</v>
      </c>
      <c r="G2872" s="7" t="s">
        <v>12482</v>
      </c>
      <c r="H2872" s="4">
        <v>2021</v>
      </c>
      <c r="I2872" s="2">
        <v>2017</v>
      </c>
      <c r="J2872" s="2">
        <f ca="1">YEAR(TODAY())-Table1[[#This Row],[Release_year]]</f>
        <v>9</v>
      </c>
      <c r="K2872" s="2" t="s">
        <v>7</v>
      </c>
      <c r="L2872" s="2" t="str">
        <f>_xlfn.XLOOKUP(Table1[[#This Row],[Rating]],Ratings!A$2:A$15,Ratings!B$2:B$15)</f>
        <v>Adult</v>
      </c>
      <c r="M2872" s="2" t="str">
        <f>_xlfn.XLOOKUP(Table1[[#This Row],[Rating Category]],Recommendation!A$2:A$6,Recommendation!B$2:B$6)</f>
        <v>Restricted</v>
      </c>
      <c r="N2872" s="2">
        <v>85</v>
      </c>
      <c r="O2872" s="2" t="str" cm="1">
        <f t="array" ref="O2872">_xlfn.IFS(Table1[[#This Row],[Duration]]&lt;90,"Short",Table1[[#This Row],[Duration]]&lt;180,"Medium",Table1[[#This Row],[Duration]]&lt;=240,"Long",TRUE,"Seasons")</f>
        <v>Short</v>
      </c>
      <c r="P2872" s="3" t="s">
        <v>1580</v>
      </c>
    </row>
    <row r="2873" spans="1:16" ht="56">
      <c r="A2873" s="2" t="s">
        <v>12494</v>
      </c>
      <c r="B2873" s="2" t="s">
        <v>0</v>
      </c>
      <c r="C2873" s="3" t="s">
        <v>12495</v>
      </c>
      <c r="D2873" s="3" t="s">
        <v>7768</v>
      </c>
      <c r="E2873" s="3" t="s">
        <v>12496</v>
      </c>
      <c r="F2873" s="3" t="s">
        <v>1</v>
      </c>
      <c r="G2873" s="7" t="s">
        <v>12482</v>
      </c>
      <c r="H2873" s="4">
        <v>2021</v>
      </c>
      <c r="I2873" s="2">
        <v>2017</v>
      </c>
      <c r="J2873" s="2">
        <f ca="1">YEAR(TODAY())-Table1[[#This Row],[Release_year]]</f>
        <v>9</v>
      </c>
      <c r="K2873" s="2" t="s">
        <v>7</v>
      </c>
      <c r="L2873" s="2" t="str">
        <f>_xlfn.XLOOKUP(Table1[[#This Row],[Rating]],Ratings!A$2:A$15,Ratings!B$2:B$15)</f>
        <v>Adult</v>
      </c>
      <c r="M2873" s="2" t="str">
        <f>_xlfn.XLOOKUP(Table1[[#This Row],[Rating Category]],Recommendation!A$2:A$6,Recommendation!B$2:B$6)</f>
        <v>Restricted</v>
      </c>
      <c r="N2873" s="2">
        <v>113</v>
      </c>
      <c r="O2873" s="2" t="str" cm="1">
        <f t="array" ref="O2873">_xlfn.IFS(Table1[[#This Row],[Duration]]&lt;90,"Short",Table1[[#This Row],[Duration]]&lt;180,"Medium",Table1[[#This Row],[Duration]]&lt;=240,"Long",TRUE,"Seasons")</f>
        <v>Medium</v>
      </c>
      <c r="P2873" s="3" t="s">
        <v>269</v>
      </c>
    </row>
    <row r="2874" spans="1:16" ht="56">
      <c r="A2874" s="2" t="s">
        <v>12497</v>
      </c>
      <c r="B2874" s="2" t="s">
        <v>0</v>
      </c>
      <c r="C2874" s="3" t="s">
        <v>12498</v>
      </c>
      <c r="D2874" s="3" t="s">
        <v>12499</v>
      </c>
      <c r="E2874" s="3" t="s">
        <v>12500</v>
      </c>
      <c r="F2874" s="3" t="s">
        <v>1018</v>
      </c>
      <c r="G2874" s="7" t="s">
        <v>12501</v>
      </c>
      <c r="H2874" s="4">
        <v>2021</v>
      </c>
      <c r="I2874" s="2">
        <v>2016</v>
      </c>
      <c r="J2874" s="2">
        <f ca="1">YEAR(TODAY())-Table1[[#This Row],[Release_year]]</f>
        <v>10</v>
      </c>
      <c r="K2874" s="2" t="s">
        <v>7</v>
      </c>
      <c r="L2874" s="2" t="str">
        <f>_xlfn.XLOOKUP(Table1[[#This Row],[Rating]],Ratings!A$2:A$15,Ratings!B$2:B$15)</f>
        <v>Adult</v>
      </c>
      <c r="M2874" s="2" t="str">
        <f>_xlfn.XLOOKUP(Table1[[#This Row],[Rating Category]],Recommendation!A$2:A$6,Recommendation!B$2:B$6)</f>
        <v>Restricted</v>
      </c>
      <c r="N2874" s="2">
        <v>88</v>
      </c>
      <c r="O2874" s="2" t="str" cm="1">
        <f t="array" ref="O2874">_xlfn.IFS(Table1[[#This Row],[Duration]]&lt;90,"Short",Table1[[#This Row],[Duration]]&lt;180,"Medium",Table1[[#This Row],[Duration]]&lt;=240,"Long",TRUE,"Seasons")</f>
        <v>Short</v>
      </c>
      <c r="P2874" s="3" t="s">
        <v>63</v>
      </c>
    </row>
    <row r="2875" spans="1:16" ht="70">
      <c r="A2875" s="2" t="s">
        <v>12502</v>
      </c>
      <c r="B2875" s="2" t="s">
        <v>0</v>
      </c>
      <c r="C2875" s="3" t="s">
        <v>12503</v>
      </c>
      <c r="D2875" s="3" t="s">
        <v>12504</v>
      </c>
      <c r="E2875" s="3" t="s">
        <v>12505</v>
      </c>
      <c r="F2875" s="3" t="s">
        <v>248</v>
      </c>
      <c r="G2875" s="7" t="s">
        <v>12501</v>
      </c>
      <c r="H2875" s="4">
        <v>2021</v>
      </c>
      <c r="I2875" s="2">
        <v>2017</v>
      </c>
      <c r="J2875" s="2">
        <f ca="1">YEAR(TODAY())-Table1[[#This Row],[Release_year]]</f>
        <v>9</v>
      </c>
      <c r="K2875" s="2" t="s">
        <v>7</v>
      </c>
      <c r="L2875" s="2" t="str">
        <f>_xlfn.XLOOKUP(Table1[[#This Row],[Rating]],Ratings!A$2:A$15,Ratings!B$2:B$15)</f>
        <v>Adult</v>
      </c>
      <c r="M2875" s="2" t="str">
        <f>_xlfn.XLOOKUP(Table1[[#This Row],[Rating Category]],Recommendation!A$2:A$6,Recommendation!B$2:B$6)</f>
        <v>Restricted</v>
      </c>
      <c r="N2875" s="2">
        <v>89</v>
      </c>
      <c r="O2875" s="2" t="str" cm="1">
        <f t="array" ref="O2875">_xlfn.IFS(Table1[[#This Row],[Duration]]&lt;90,"Short",Table1[[#This Row],[Duration]]&lt;180,"Medium",Table1[[#This Row],[Duration]]&lt;=240,"Long",TRUE,"Seasons")</f>
        <v>Short</v>
      </c>
      <c r="P2875" s="3" t="s">
        <v>1923</v>
      </c>
    </row>
    <row r="2876" spans="1:16" ht="14">
      <c r="A2876" s="2" t="s">
        <v>12506</v>
      </c>
      <c r="B2876" s="2" t="s">
        <v>0</v>
      </c>
      <c r="C2876" s="3" t="s">
        <v>12507</v>
      </c>
      <c r="D2876" s="3" t="s">
        <v>6590</v>
      </c>
      <c r="E2876" s="3" t="s">
        <v>12508</v>
      </c>
      <c r="F2876" s="3" t="s">
        <v>1</v>
      </c>
      <c r="G2876" s="7" t="s">
        <v>12509</v>
      </c>
      <c r="H2876" s="4">
        <v>2021</v>
      </c>
      <c r="I2876" s="2">
        <v>2017</v>
      </c>
      <c r="J2876" s="2">
        <f ca="1">YEAR(TODAY())-Table1[[#This Row],[Release_year]]</f>
        <v>9</v>
      </c>
      <c r="K2876" s="2" t="s">
        <v>7</v>
      </c>
      <c r="L2876" s="2" t="str">
        <f>_xlfn.XLOOKUP(Table1[[#This Row],[Rating]],Ratings!A$2:A$15,Ratings!B$2:B$15)</f>
        <v>Adult</v>
      </c>
      <c r="M2876" s="2" t="str">
        <f>_xlfn.XLOOKUP(Table1[[#This Row],[Rating Category]],Recommendation!A$2:A$6,Recommendation!B$2:B$6)</f>
        <v>Restricted</v>
      </c>
      <c r="N2876" s="2">
        <v>59</v>
      </c>
      <c r="O2876" s="2" t="str" cm="1">
        <f t="array" ref="O2876">_xlfn.IFS(Table1[[#This Row],[Duration]]&lt;90,"Short",Table1[[#This Row],[Duration]]&lt;180,"Medium",Table1[[#This Row],[Duration]]&lt;=240,"Long",TRUE,"Seasons")</f>
        <v>Short</v>
      </c>
      <c r="P2876" s="3" t="s">
        <v>683</v>
      </c>
    </row>
    <row r="2877" spans="1:16" ht="28">
      <c r="A2877" s="2" t="s">
        <v>12511</v>
      </c>
      <c r="B2877" s="2" t="s">
        <v>0</v>
      </c>
      <c r="C2877" s="3" t="s">
        <v>12512</v>
      </c>
      <c r="D2877" s="3" t="s">
        <v>12513</v>
      </c>
      <c r="E2877" s="3" t="s">
        <v>12514</v>
      </c>
      <c r="F2877" s="3" t="s">
        <v>1</v>
      </c>
      <c r="G2877" s="7" t="s">
        <v>12515</v>
      </c>
      <c r="H2877" s="4">
        <v>2021</v>
      </c>
      <c r="I2877" s="2">
        <v>2017</v>
      </c>
      <c r="J2877" s="2">
        <f ca="1">YEAR(TODAY())-Table1[[#This Row],[Release_year]]</f>
        <v>9</v>
      </c>
      <c r="K2877" s="2" t="s">
        <v>7</v>
      </c>
      <c r="L2877" s="2" t="str">
        <f>_xlfn.XLOOKUP(Table1[[#This Row],[Rating]],Ratings!A$2:A$15,Ratings!B$2:B$15)</f>
        <v>Adult</v>
      </c>
      <c r="M2877" s="2" t="str">
        <f>_xlfn.XLOOKUP(Table1[[#This Row],[Rating Category]],Recommendation!A$2:A$6,Recommendation!B$2:B$6)</f>
        <v>Restricted</v>
      </c>
      <c r="N2877" s="2">
        <v>66</v>
      </c>
      <c r="O2877" s="2" t="str" cm="1">
        <f t="array" ref="O2877">_xlfn.IFS(Table1[[#This Row],[Duration]]&lt;90,"Short",Table1[[#This Row],[Duration]]&lt;180,"Medium",Table1[[#This Row],[Duration]]&lt;=240,"Long",TRUE,"Seasons")</f>
        <v>Short</v>
      </c>
      <c r="P2877" s="3" t="s">
        <v>683</v>
      </c>
    </row>
    <row r="2878" spans="1:16" ht="42">
      <c r="A2878" s="2" t="s">
        <v>12516</v>
      </c>
      <c r="B2878" s="2" t="s">
        <v>0</v>
      </c>
      <c r="C2878" s="3" t="s">
        <v>12517</v>
      </c>
      <c r="D2878" s="3" t="s">
        <v>12518</v>
      </c>
      <c r="E2878" s="3" t="s">
        <v>12519</v>
      </c>
      <c r="F2878" s="3" t="s">
        <v>235</v>
      </c>
      <c r="G2878" s="7" t="s">
        <v>12520</v>
      </c>
      <c r="H2878" s="4">
        <v>2021</v>
      </c>
      <c r="I2878" s="2">
        <v>2012</v>
      </c>
      <c r="J2878" s="2">
        <f ca="1">YEAR(TODAY())-Table1[[#This Row],[Release_year]]</f>
        <v>14</v>
      </c>
      <c r="K2878" s="2" t="s">
        <v>7</v>
      </c>
      <c r="L2878" s="2" t="str">
        <f>_xlfn.XLOOKUP(Table1[[#This Row],[Rating]],Ratings!A$2:A$15,Ratings!B$2:B$15)</f>
        <v>Adult</v>
      </c>
      <c r="M2878" s="2" t="str">
        <f>_xlfn.XLOOKUP(Table1[[#This Row],[Rating Category]],Recommendation!A$2:A$6,Recommendation!B$2:B$6)</f>
        <v>Restricted</v>
      </c>
      <c r="N2878" s="2">
        <v>135</v>
      </c>
      <c r="O2878" s="2" t="str" cm="1">
        <f t="array" ref="O2878">_xlfn.IFS(Table1[[#This Row],[Duration]]&lt;90,"Short",Table1[[#This Row],[Duration]]&lt;180,"Medium",Table1[[#This Row],[Duration]]&lt;=240,"Long",TRUE,"Seasons")</f>
        <v>Medium</v>
      </c>
      <c r="P2878" s="3" t="s">
        <v>89</v>
      </c>
    </row>
    <row r="2879" spans="1:16" ht="42">
      <c r="A2879" s="2" t="s">
        <v>12521</v>
      </c>
      <c r="B2879" s="2" t="s">
        <v>0</v>
      </c>
      <c r="C2879" s="3" t="s">
        <v>12522</v>
      </c>
      <c r="D2879" s="3" t="s">
        <v>12523</v>
      </c>
      <c r="E2879" s="3" t="s">
        <v>12524</v>
      </c>
      <c r="F2879" s="3" t="s">
        <v>248</v>
      </c>
      <c r="G2879" s="7" t="s">
        <v>12520</v>
      </c>
      <c r="H2879" s="4">
        <v>2021</v>
      </c>
      <c r="I2879" s="2">
        <v>2017</v>
      </c>
      <c r="J2879" s="2">
        <f ca="1">YEAR(TODAY())-Table1[[#This Row],[Release_year]]</f>
        <v>9</v>
      </c>
      <c r="K2879" s="2" t="s">
        <v>7</v>
      </c>
      <c r="L2879" s="2" t="str">
        <f>_xlfn.XLOOKUP(Table1[[#This Row],[Rating]],Ratings!A$2:A$15,Ratings!B$2:B$15)</f>
        <v>Adult</v>
      </c>
      <c r="M2879" s="2" t="str">
        <f>_xlfn.XLOOKUP(Table1[[#This Row],[Rating Category]],Recommendation!A$2:A$6,Recommendation!B$2:B$6)</f>
        <v>Restricted</v>
      </c>
      <c r="N2879" s="2">
        <v>93</v>
      </c>
      <c r="O2879" s="2" t="str" cm="1">
        <f t="array" ref="O2879">_xlfn.IFS(Table1[[#This Row],[Duration]]&lt;90,"Short",Table1[[#This Row],[Duration]]&lt;180,"Medium",Table1[[#This Row],[Duration]]&lt;=240,"Long",TRUE,"Seasons")</f>
        <v>Medium</v>
      </c>
      <c r="P2879" s="3" t="s">
        <v>56</v>
      </c>
    </row>
    <row r="2880" spans="1:16" ht="28">
      <c r="A2880" s="2" t="s">
        <v>12525</v>
      </c>
      <c r="B2880" s="2" t="s">
        <v>0</v>
      </c>
      <c r="C2880" s="3" t="s">
        <v>12526</v>
      </c>
      <c r="D2880" s="3" t="s">
        <v>12527</v>
      </c>
      <c r="E2880" s="3" t="s">
        <v>12528</v>
      </c>
      <c r="F2880" s="3" t="s">
        <v>404</v>
      </c>
      <c r="G2880" s="7" t="s">
        <v>12520</v>
      </c>
      <c r="H2880" s="4">
        <v>2021</v>
      </c>
      <c r="I2880" s="2">
        <v>2016</v>
      </c>
      <c r="J2880" s="2">
        <f ca="1">YEAR(TODAY())-Table1[[#This Row],[Release_year]]</f>
        <v>10</v>
      </c>
      <c r="K2880" s="2" t="s">
        <v>87</v>
      </c>
      <c r="L2880" s="2" t="str">
        <f>_xlfn.XLOOKUP(Table1[[#This Row],[Rating]],Ratings!A$2:A$15,Ratings!B$2:B$15)</f>
        <v>Kids</v>
      </c>
      <c r="M2880" s="2" t="str">
        <f>_xlfn.XLOOKUP(Table1[[#This Row],[Rating Category]],Recommendation!A$2:A$6,Recommendation!B$2:B$6)</f>
        <v>Safe</v>
      </c>
      <c r="N2880" s="2">
        <v>47</v>
      </c>
      <c r="O2880" s="2" t="str" cm="1">
        <f t="array" ref="O2880">_xlfn.IFS(Table1[[#This Row],[Duration]]&lt;90,"Short",Table1[[#This Row],[Duration]]&lt;180,"Medium",Table1[[#This Row],[Duration]]&lt;=240,"Long",TRUE,"Seasons")</f>
        <v>Short</v>
      </c>
      <c r="P2880" s="3" t="s">
        <v>46</v>
      </c>
    </row>
    <row r="2881" spans="1:16" ht="56">
      <c r="A2881" s="2" t="s">
        <v>12530</v>
      </c>
      <c r="B2881" s="2" t="s">
        <v>0</v>
      </c>
      <c r="C2881" s="3" t="s">
        <v>12531</v>
      </c>
      <c r="D2881" s="3" t="s">
        <v>12532</v>
      </c>
      <c r="E2881" s="3" t="s">
        <v>12533</v>
      </c>
      <c r="F2881" s="3" t="s">
        <v>12534</v>
      </c>
      <c r="G2881" s="7" t="s">
        <v>12520</v>
      </c>
      <c r="H2881" s="4">
        <v>2021</v>
      </c>
      <c r="I2881" s="2">
        <v>2016</v>
      </c>
      <c r="J2881" s="2">
        <f ca="1">YEAR(TODAY())-Table1[[#This Row],[Release_year]]</f>
        <v>10</v>
      </c>
      <c r="K2881" s="2" t="s">
        <v>29</v>
      </c>
      <c r="L2881" s="2" t="str">
        <f>_xlfn.XLOOKUP(Table1[[#This Row],[Rating]],Ratings!A$2:A$15,Ratings!B$2:B$15)</f>
        <v>Teen</v>
      </c>
      <c r="M2881" s="2" t="str">
        <f>_xlfn.XLOOKUP(Table1[[#This Row],[Rating Category]],Recommendation!A$2:A$6,Recommendation!B$2:B$6)</f>
        <v>Guidance</v>
      </c>
      <c r="N2881" s="2">
        <v>118</v>
      </c>
      <c r="O2881" s="2" t="str" cm="1">
        <f t="array" ref="O2881">_xlfn.IFS(Table1[[#This Row],[Duration]]&lt;90,"Short",Table1[[#This Row],[Duration]]&lt;180,"Medium",Table1[[#This Row],[Duration]]&lt;=240,"Long",TRUE,"Seasons")</f>
        <v>Medium</v>
      </c>
      <c r="P2881" s="3" t="s">
        <v>43</v>
      </c>
    </row>
    <row r="2882" spans="1:16" ht="70">
      <c r="A2882" s="2" t="s">
        <v>12535</v>
      </c>
      <c r="B2882" s="2" t="s">
        <v>0</v>
      </c>
      <c r="C2882" s="3" t="s">
        <v>12536</v>
      </c>
      <c r="D2882" s="3" t="s">
        <v>12537</v>
      </c>
      <c r="E2882" s="3" t="s">
        <v>12538</v>
      </c>
      <c r="F2882" s="3" t="s">
        <v>50</v>
      </c>
      <c r="G2882" s="7" t="s">
        <v>12520</v>
      </c>
      <c r="H2882" s="4">
        <v>2021</v>
      </c>
      <c r="I2882" s="2">
        <v>2017</v>
      </c>
      <c r="J2882" s="2">
        <f ca="1">YEAR(TODAY())-Table1[[#This Row],[Release_year]]</f>
        <v>9</v>
      </c>
      <c r="K2882" s="2" t="s">
        <v>7</v>
      </c>
      <c r="L2882" s="2" t="str">
        <f>_xlfn.XLOOKUP(Table1[[#This Row],[Rating]],Ratings!A$2:A$15,Ratings!B$2:B$15)</f>
        <v>Adult</v>
      </c>
      <c r="M2882" s="2" t="str">
        <f>_xlfn.XLOOKUP(Table1[[#This Row],[Rating Category]],Recommendation!A$2:A$6,Recommendation!B$2:B$6)</f>
        <v>Restricted</v>
      </c>
      <c r="N2882" s="2">
        <v>81</v>
      </c>
      <c r="O2882" s="2" t="str" cm="1">
        <f t="array" ref="O2882">_xlfn.IFS(Table1[[#This Row],[Duration]]&lt;90,"Short",Table1[[#This Row],[Duration]]&lt;180,"Medium",Table1[[#This Row],[Duration]]&lt;=240,"Long",TRUE,"Seasons")</f>
        <v>Short</v>
      </c>
      <c r="P2882" s="3" t="s">
        <v>23</v>
      </c>
    </row>
    <row r="2883" spans="1:16" ht="28">
      <c r="A2883" s="2" t="s">
        <v>12540</v>
      </c>
      <c r="B2883" s="2" t="s">
        <v>0</v>
      </c>
      <c r="C2883" s="3" t="s">
        <v>12541</v>
      </c>
      <c r="D2883" s="3" t="s">
        <v>15</v>
      </c>
      <c r="E2883" s="3" t="s">
        <v>12542</v>
      </c>
      <c r="F2883" s="3" t="s">
        <v>1</v>
      </c>
      <c r="G2883" s="7" t="s">
        <v>12543</v>
      </c>
      <c r="H2883" s="4">
        <v>2021</v>
      </c>
      <c r="I2883" s="2">
        <v>2017</v>
      </c>
      <c r="J2883" s="2">
        <f ca="1">YEAR(TODAY())-Table1[[#This Row],[Release_year]]</f>
        <v>9</v>
      </c>
      <c r="K2883" s="2" t="s">
        <v>7</v>
      </c>
      <c r="L2883" s="2" t="str">
        <f>_xlfn.XLOOKUP(Table1[[#This Row],[Rating]],Ratings!A$2:A$15,Ratings!B$2:B$15)</f>
        <v>Adult</v>
      </c>
      <c r="M2883" s="2" t="str">
        <f>_xlfn.XLOOKUP(Table1[[#This Row],[Rating Category]],Recommendation!A$2:A$6,Recommendation!B$2:B$6)</f>
        <v>Restricted</v>
      </c>
      <c r="N2883" s="2">
        <v>103</v>
      </c>
      <c r="O2883" s="2" t="str" cm="1">
        <f t="array" ref="O2883">_xlfn.IFS(Table1[[#This Row],[Duration]]&lt;90,"Short",Table1[[#This Row],[Duration]]&lt;180,"Medium",Table1[[#This Row],[Duration]]&lt;=240,"Long",TRUE,"Seasons")</f>
        <v>Medium</v>
      </c>
      <c r="P2883" s="3" t="s">
        <v>1368</v>
      </c>
    </row>
    <row r="2884" spans="1:16" ht="42">
      <c r="A2884" s="2" t="s">
        <v>12544</v>
      </c>
      <c r="B2884" s="2" t="s">
        <v>0</v>
      </c>
      <c r="C2884" s="3" t="s">
        <v>12545</v>
      </c>
      <c r="D2884" s="3" t="s">
        <v>12546</v>
      </c>
      <c r="E2884" s="3" t="s">
        <v>12547</v>
      </c>
      <c r="F2884" s="3" t="s">
        <v>1</v>
      </c>
      <c r="G2884" s="7" t="s">
        <v>12543</v>
      </c>
      <c r="H2884" s="4">
        <v>2021</v>
      </c>
      <c r="I2884" s="2">
        <v>2017</v>
      </c>
      <c r="J2884" s="2">
        <f ca="1">YEAR(TODAY())-Table1[[#This Row],[Release_year]]</f>
        <v>9</v>
      </c>
      <c r="K2884" s="2" t="s">
        <v>29</v>
      </c>
      <c r="L2884" s="2" t="str">
        <f>_xlfn.XLOOKUP(Table1[[#This Row],[Rating]],Ratings!A$2:A$15,Ratings!B$2:B$15)</f>
        <v>Teen</v>
      </c>
      <c r="M2884" s="2" t="str">
        <f>_xlfn.XLOOKUP(Table1[[#This Row],[Rating Category]],Recommendation!A$2:A$6,Recommendation!B$2:B$6)</f>
        <v>Guidance</v>
      </c>
      <c r="N2884" s="2">
        <v>103</v>
      </c>
      <c r="O2884" s="2" t="str" cm="1">
        <f t="array" ref="O2884">_xlfn.IFS(Table1[[#This Row],[Duration]]&lt;90,"Short",Table1[[#This Row],[Duration]]&lt;180,"Medium",Table1[[#This Row],[Duration]]&lt;=240,"Long",TRUE,"Seasons")</f>
        <v>Medium</v>
      </c>
      <c r="P2884" s="3" t="s">
        <v>264</v>
      </c>
    </row>
    <row r="2885" spans="1:16" ht="70">
      <c r="A2885" s="2" t="s">
        <v>12548</v>
      </c>
      <c r="B2885" s="2" t="s">
        <v>0</v>
      </c>
      <c r="C2885" s="3" t="s">
        <v>12549</v>
      </c>
      <c r="D2885" s="3" t="s">
        <v>12550</v>
      </c>
      <c r="E2885" s="3" t="s">
        <v>12551</v>
      </c>
      <c r="F2885" s="3" t="s">
        <v>12552</v>
      </c>
      <c r="G2885" s="7" t="s">
        <v>12553</v>
      </c>
      <c r="H2885" s="4">
        <v>2021</v>
      </c>
      <c r="I2885" s="2">
        <v>2015</v>
      </c>
      <c r="J2885" s="2">
        <f ca="1">YEAR(TODAY())-Table1[[#This Row],[Release_year]]</f>
        <v>11</v>
      </c>
      <c r="K2885" s="2" t="s">
        <v>7</v>
      </c>
      <c r="L2885" s="2" t="str">
        <f>_xlfn.XLOOKUP(Table1[[#This Row],[Rating]],Ratings!A$2:A$15,Ratings!B$2:B$15)</f>
        <v>Adult</v>
      </c>
      <c r="M2885" s="2" t="str">
        <f>_xlfn.XLOOKUP(Table1[[#This Row],[Rating Category]],Recommendation!A$2:A$6,Recommendation!B$2:B$6)</f>
        <v>Restricted</v>
      </c>
      <c r="N2885" s="2">
        <v>104</v>
      </c>
      <c r="O2885" s="2" t="str" cm="1">
        <f t="array" ref="O2885">_xlfn.IFS(Table1[[#This Row],[Duration]]&lt;90,"Short",Table1[[#This Row],[Duration]]&lt;180,"Medium",Table1[[#This Row],[Duration]]&lt;=240,"Long",TRUE,"Seasons")</f>
        <v>Medium</v>
      </c>
      <c r="P2885" s="3" t="s">
        <v>23</v>
      </c>
    </row>
    <row r="2886" spans="1:16" ht="70">
      <c r="A2886" s="2" t="s">
        <v>12554</v>
      </c>
      <c r="B2886" s="2" t="s">
        <v>0</v>
      </c>
      <c r="C2886" s="3" t="s">
        <v>12555</v>
      </c>
      <c r="D2886" s="3" t="s">
        <v>12556</v>
      </c>
      <c r="E2886" s="3" t="s">
        <v>12557</v>
      </c>
      <c r="F2886" s="3" t="s">
        <v>1</v>
      </c>
      <c r="G2886" s="7" t="s">
        <v>12558</v>
      </c>
      <c r="H2886" s="4">
        <v>2021</v>
      </c>
      <c r="I2886" s="2">
        <v>2017</v>
      </c>
      <c r="J2886" s="2">
        <f ca="1">YEAR(TODAY())-Table1[[#This Row],[Release_year]]</f>
        <v>9</v>
      </c>
      <c r="K2886" s="2" t="s">
        <v>7</v>
      </c>
      <c r="L2886" s="2" t="str">
        <f>_xlfn.XLOOKUP(Table1[[#This Row],[Rating]],Ratings!A$2:A$15,Ratings!B$2:B$15)</f>
        <v>Adult</v>
      </c>
      <c r="M2886" s="2" t="str">
        <f>_xlfn.XLOOKUP(Table1[[#This Row],[Rating Category]],Recommendation!A$2:A$6,Recommendation!B$2:B$6)</f>
        <v>Restricted</v>
      </c>
      <c r="N2886" s="2">
        <v>82</v>
      </c>
      <c r="O2886" s="2" t="str" cm="1">
        <f t="array" ref="O2886">_xlfn.IFS(Table1[[#This Row],[Duration]]&lt;90,"Short",Table1[[#This Row],[Duration]]&lt;180,"Medium",Table1[[#This Row],[Duration]]&lt;=240,"Long",TRUE,"Seasons")</f>
        <v>Short</v>
      </c>
      <c r="P2886" s="3" t="s">
        <v>683</v>
      </c>
    </row>
    <row r="2887" spans="1:16" ht="42">
      <c r="A2887" s="2" t="s">
        <v>12560</v>
      </c>
      <c r="B2887" s="2" t="s">
        <v>0</v>
      </c>
      <c r="C2887" s="3" t="s">
        <v>12561</v>
      </c>
      <c r="D2887" s="3" t="s">
        <v>12562</v>
      </c>
      <c r="E2887" s="3" t="s">
        <v>12563</v>
      </c>
      <c r="F2887" s="3" t="s">
        <v>404</v>
      </c>
      <c r="G2887" s="7" t="s">
        <v>12564</v>
      </c>
      <c r="H2887" s="4">
        <v>2021</v>
      </c>
      <c r="I2887" s="2">
        <v>2014</v>
      </c>
      <c r="J2887" s="2">
        <f ca="1">YEAR(TODAY())-Table1[[#This Row],[Release_year]]</f>
        <v>12</v>
      </c>
      <c r="K2887" s="2" t="s">
        <v>12565</v>
      </c>
      <c r="L2887" s="2" t="str">
        <f>_xlfn.XLOOKUP(Table1[[#This Row],[Rating]],Ratings!A$2:A$15,Ratings!B$2:B$15)</f>
        <v>Adult</v>
      </c>
      <c r="M2887" s="2" t="str">
        <f>_xlfn.XLOOKUP(Table1[[#This Row],[Rating Category]],Recommendation!A$2:A$6,Recommendation!B$2:B$6)</f>
        <v>Restricted</v>
      </c>
      <c r="N2887" s="2">
        <v>112</v>
      </c>
      <c r="O2887" s="2" t="str" cm="1">
        <f t="array" ref="O2887">_xlfn.IFS(Table1[[#This Row],[Duration]]&lt;90,"Short",Table1[[#This Row],[Duration]]&lt;180,"Medium",Table1[[#This Row],[Duration]]&lt;=240,"Long",TRUE,"Seasons")</f>
        <v>Medium</v>
      </c>
      <c r="P2887" s="3" t="s">
        <v>56</v>
      </c>
    </row>
    <row r="2888" spans="1:16" ht="56">
      <c r="A2888" s="2" t="s">
        <v>12566</v>
      </c>
      <c r="B2888" s="2" t="s">
        <v>0</v>
      </c>
      <c r="C2888" s="3" t="s">
        <v>12567</v>
      </c>
      <c r="D2888" s="3" t="s">
        <v>12568</v>
      </c>
      <c r="E2888" s="3" t="s">
        <v>12569</v>
      </c>
      <c r="F2888" s="3" t="s">
        <v>2807</v>
      </c>
      <c r="G2888" s="7" t="s">
        <v>12564</v>
      </c>
      <c r="H2888" s="4">
        <v>2021</v>
      </c>
      <c r="I2888" s="2">
        <v>2017</v>
      </c>
      <c r="J2888" s="2">
        <f ca="1">YEAR(TODAY())-Table1[[#This Row],[Release_year]]</f>
        <v>9</v>
      </c>
      <c r="K2888" s="2" t="s">
        <v>7</v>
      </c>
      <c r="L2888" s="2" t="str">
        <f>_xlfn.XLOOKUP(Table1[[#This Row],[Rating]],Ratings!A$2:A$15,Ratings!B$2:B$15)</f>
        <v>Adult</v>
      </c>
      <c r="M2888" s="2" t="str">
        <f>_xlfn.XLOOKUP(Table1[[#This Row],[Rating Category]],Recommendation!A$2:A$6,Recommendation!B$2:B$6)</f>
        <v>Restricted</v>
      </c>
      <c r="N2888" s="2">
        <v>102</v>
      </c>
      <c r="O2888" s="2" t="str" cm="1">
        <f t="array" ref="O2888">_xlfn.IFS(Table1[[#This Row],[Duration]]&lt;90,"Short",Table1[[#This Row],[Duration]]&lt;180,"Medium",Table1[[#This Row],[Duration]]&lt;=240,"Long",TRUE,"Seasons")</f>
        <v>Medium</v>
      </c>
      <c r="P2888" s="3" t="s">
        <v>2437</v>
      </c>
    </row>
    <row r="2889" spans="1:16" ht="28">
      <c r="A2889" s="2" t="s">
        <v>12570</v>
      </c>
      <c r="B2889" s="2" t="s">
        <v>0</v>
      </c>
      <c r="C2889" s="3" t="s">
        <v>12571</v>
      </c>
      <c r="D2889" s="3" t="s">
        <v>12572</v>
      </c>
      <c r="E2889" s="3" t="s">
        <v>12573</v>
      </c>
      <c r="F2889" s="3" t="s">
        <v>1</v>
      </c>
      <c r="G2889" s="7" t="s">
        <v>12574</v>
      </c>
      <c r="H2889" s="4">
        <v>2021</v>
      </c>
      <c r="I2889" s="2">
        <v>2017</v>
      </c>
      <c r="J2889" s="2">
        <f ca="1">YEAR(TODAY())-Table1[[#This Row],[Release_year]]</f>
        <v>9</v>
      </c>
      <c r="K2889" s="2" t="s">
        <v>7</v>
      </c>
      <c r="L2889" s="2" t="str">
        <f>_xlfn.XLOOKUP(Table1[[#This Row],[Rating]],Ratings!A$2:A$15,Ratings!B$2:B$15)</f>
        <v>Adult</v>
      </c>
      <c r="M2889" s="2" t="str">
        <f>_xlfn.XLOOKUP(Table1[[#This Row],[Rating Category]],Recommendation!A$2:A$6,Recommendation!B$2:B$6)</f>
        <v>Restricted</v>
      </c>
      <c r="N2889" s="2">
        <v>101</v>
      </c>
      <c r="O2889" s="2" t="str" cm="1">
        <f t="array" ref="O2889">_xlfn.IFS(Table1[[#This Row],[Duration]]&lt;90,"Short",Table1[[#This Row],[Duration]]&lt;180,"Medium",Table1[[#This Row],[Duration]]&lt;=240,"Long",TRUE,"Seasons")</f>
        <v>Medium</v>
      </c>
      <c r="P2889" s="3" t="s">
        <v>231</v>
      </c>
    </row>
    <row r="2890" spans="1:16" ht="42">
      <c r="A2890" s="2" t="s">
        <v>12575</v>
      </c>
      <c r="B2890" s="2" t="s">
        <v>0</v>
      </c>
      <c r="C2890" s="3" t="s">
        <v>12576</v>
      </c>
      <c r="D2890" s="3" t="s">
        <v>12577</v>
      </c>
      <c r="E2890" s="3" t="s">
        <v>12578</v>
      </c>
      <c r="F2890" s="3" t="s">
        <v>1</v>
      </c>
      <c r="G2890" s="7" t="s">
        <v>12574</v>
      </c>
      <c r="H2890" s="4">
        <v>2021</v>
      </c>
      <c r="I2890" s="2">
        <v>2016</v>
      </c>
      <c r="J2890" s="2">
        <f ca="1">YEAR(TODAY())-Table1[[#This Row],[Release_year]]</f>
        <v>10</v>
      </c>
      <c r="K2890" s="2" t="s">
        <v>124</v>
      </c>
      <c r="L2890" s="2" t="str">
        <f>_xlfn.XLOOKUP(Table1[[#This Row],[Rating]],Ratings!A$2:A$15,Ratings!B$2:B$15)</f>
        <v>Adult</v>
      </c>
      <c r="M2890" s="2" t="str">
        <f>_xlfn.XLOOKUP(Table1[[#This Row],[Rating Category]],Recommendation!A$2:A$6,Recommendation!B$2:B$6)</f>
        <v>Restricted</v>
      </c>
      <c r="N2890" s="2">
        <v>119</v>
      </c>
      <c r="O2890" s="2" t="str" cm="1">
        <f t="array" ref="O2890">_xlfn.IFS(Table1[[#This Row],[Duration]]&lt;90,"Short",Table1[[#This Row],[Duration]]&lt;180,"Medium",Table1[[#This Row],[Duration]]&lt;=240,"Long",TRUE,"Seasons")</f>
        <v>Medium</v>
      </c>
      <c r="P2890" s="3" t="s">
        <v>922</v>
      </c>
    </row>
    <row r="2891" spans="1:16" ht="14">
      <c r="A2891" s="2" t="s">
        <v>12579</v>
      </c>
      <c r="B2891" s="2" t="s">
        <v>0</v>
      </c>
      <c r="C2891" s="3" t="s">
        <v>12580</v>
      </c>
      <c r="D2891" s="3" t="s">
        <v>12581</v>
      </c>
      <c r="E2891" s="3" t="s">
        <v>6239</v>
      </c>
      <c r="F2891" s="3" t="s">
        <v>1</v>
      </c>
      <c r="G2891" s="7" t="s">
        <v>12582</v>
      </c>
      <c r="H2891" s="4">
        <v>2021</v>
      </c>
      <c r="I2891" s="2">
        <v>2017</v>
      </c>
      <c r="J2891" s="2">
        <f ca="1">YEAR(TODAY())-Table1[[#This Row],[Release_year]]</f>
        <v>9</v>
      </c>
      <c r="K2891" s="2" t="s">
        <v>29</v>
      </c>
      <c r="L2891" s="2" t="str">
        <f>_xlfn.XLOOKUP(Table1[[#This Row],[Rating]],Ratings!A$2:A$15,Ratings!B$2:B$15)</f>
        <v>Teen</v>
      </c>
      <c r="M2891" s="2" t="str">
        <f>_xlfn.XLOOKUP(Table1[[#This Row],[Rating Category]],Recommendation!A$2:A$6,Recommendation!B$2:B$6)</f>
        <v>Guidance</v>
      </c>
      <c r="N2891" s="2">
        <v>62</v>
      </c>
      <c r="O2891" s="2" t="str" cm="1">
        <f t="array" ref="O2891">_xlfn.IFS(Table1[[#This Row],[Duration]]&lt;90,"Short",Table1[[#This Row],[Duration]]&lt;180,"Medium",Table1[[#This Row],[Duration]]&lt;=240,"Long",TRUE,"Seasons")</f>
        <v>Short</v>
      </c>
      <c r="P2891" s="3" t="s">
        <v>683</v>
      </c>
    </row>
    <row r="2892" spans="1:16" ht="42">
      <c r="A2892" s="2" t="s">
        <v>12583</v>
      </c>
      <c r="B2892" s="2" t="s">
        <v>0</v>
      </c>
      <c r="C2892" s="3" t="s">
        <v>12584</v>
      </c>
      <c r="D2892" s="3" t="s">
        <v>4948</v>
      </c>
      <c r="E2892" s="3" t="s">
        <v>12585</v>
      </c>
      <c r="F2892" s="3" t="s">
        <v>287</v>
      </c>
      <c r="G2892" s="7" t="s">
        <v>12586</v>
      </c>
      <c r="H2892" s="4">
        <v>2021</v>
      </c>
      <c r="I2892" s="2">
        <v>2017</v>
      </c>
      <c r="J2892" s="2">
        <f ca="1">YEAR(TODAY())-Table1[[#This Row],[Release_year]]</f>
        <v>9</v>
      </c>
      <c r="K2892" s="2" t="s">
        <v>58</v>
      </c>
      <c r="L2892" s="2" t="str">
        <f>_xlfn.XLOOKUP(Table1[[#This Row],[Rating]],Ratings!A$2:A$15,Ratings!B$2:B$15)</f>
        <v>Kids</v>
      </c>
      <c r="M2892" s="2" t="str">
        <f>_xlfn.XLOOKUP(Table1[[#This Row],[Rating Category]],Recommendation!A$2:A$6,Recommendation!B$2:B$6)</f>
        <v>Safe</v>
      </c>
      <c r="N2892" s="2">
        <v>64</v>
      </c>
      <c r="O2892" s="2" t="str" cm="1">
        <f t="array" ref="O2892">_xlfn.IFS(Table1[[#This Row],[Duration]]&lt;90,"Short",Table1[[#This Row],[Duration]]&lt;180,"Medium",Table1[[#This Row],[Duration]]&lt;=240,"Long",TRUE,"Seasons")</f>
        <v>Short</v>
      </c>
      <c r="P2892" s="3" t="s">
        <v>17</v>
      </c>
    </row>
    <row r="2893" spans="1:16" ht="42">
      <c r="A2893" s="2" t="s">
        <v>12587</v>
      </c>
      <c r="B2893" s="2" t="s">
        <v>0</v>
      </c>
      <c r="C2893" s="3" t="s">
        <v>12588</v>
      </c>
      <c r="D2893" s="3" t="s">
        <v>7106</v>
      </c>
      <c r="E2893" s="3" t="s">
        <v>12589</v>
      </c>
      <c r="F2893" s="3" t="s">
        <v>12590</v>
      </c>
      <c r="G2893" s="7" t="s">
        <v>12591</v>
      </c>
      <c r="H2893" s="4">
        <v>2021</v>
      </c>
      <c r="I2893" s="2">
        <v>2017</v>
      </c>
      <c r="J2893" s="2">
        <f ca="1">YEAR(TODAY())-Table1[[#This Row],[Release_year]]</f>
        <v>9</v>
      </c>
      <c r="K2893" s="2" t="s">
        <v>7</v>
      </c>
      <c r="L2893" s="2" t="str">
        <f>_xlfn.XLOOKUP(Table1[[#This Row],[Rating]],Ratings!A$2:A$15,Ratings!B$2:B$15)</f>
        <v>Adult</v>
      </c>
      <c r="M2893" s="2" t="str">
        <f>_xlfn.XLOOKUP(Table1[[#This Row],[Rating Category]],Recommendation!A$2:A$6,Recommendation!B$2:B$6)</f>
        <v>Restricted</v>
      </c>
      <c r="N2893" s="2">
        <v>137</v>
      </c>
      <c r="O2893" s="2" t="str" cm="1">
        <f t="array" ref="O2893">_xlfn.IFS(Table1[[#This Row],[Duration]]&lt;90,"Short",Table1[[#This Row],[Duration]]&lt;180,"Medium",Table1[[#This Row],[Duration]]&lt;=240,"Long",TRUE,"Seasons")</f>
        <v>Medium</v>
      </c>
      <c r="P2893" s="3" t="s">
        <v>251</v>
      </c>
    </row>
    <row r="2894" spans="1:16" ht="42">
      <c r="A2894" s="2" t="s">
        <v>12592</v>
      </c>
      <c r="B2894" s="2" t="s">
        <v>0</v>
      </c>
      <c r="C2894" s="3" t="s">
        <v>12593</v>
      </c>
      <c r="D2894" s="3" t="s">
        <v>11927</v>
      </c>
      <c r="E2894" s="3" t="s">
        <v>129</v>
      </c>
      <c r="F2894" s="3" t="s">
        <v>1</v>
      </c>
      <c r="G2894" s="7" t="s">
        <v>12594</v>
      </c>
      <c r="H2894" s="4">
        <v>2021</v>
      </c>
      <c r="I2894" s="2">
        <v>2017</v>
      </c>
      <c r="J2894" s="2">
        <f ca="1">YEAR(TODAY())-Table1[[#This Row],[Release_year]]</f>
        <v>9</v>
      </c>
      <c r="K2894" s="2" t="s">
        <v>246</v>
      </c>
      <c r="L2894" s="2" t="str">
        <f>_xlfn.XLOOKUP(Table1[[#This Row],[Rating]],Ratings!A$2:A$15,Ratings!B$2:B$15)</f>
        <v>Family</v>
      </c>
      <c r="M2894" s="2" t="str">
        <f>_xlfn.XLOOKUP(Table1[[#This Row],[Rating Category]],Recommendation!A$2:A$6,Recommendation!B$2:B$6)</f>
        <v>Guidance</v>
      </c>
      <c r="N2894" s="2">
        <v>78</v>
      </c>
      <c r="O2894" s="2" t="str" cm="1">
        <f t="array" ref="O2894">_xlfn.IFS(Table1[[#This Row],[Duration]]&lt;90,"Short",Table1[[#This Row],[Duration]]&lt;180,"Medium",Table1[[#This Row],[Duration]]&lt;=240,"Long",TRUE,"Seasons")</f>
        <v>Short</v>
      </c>
      <c r="P2894" s="3" t="s">
        <v>3858</v>
      </c>
    </row>
    <row r="2895" spans="1:16" ht="14">
      <c r="A2895" s="2" t="s">
        <v>12596</v>
      </c>
      <c r="B2895" s="2" t="s">
        <v>0</v>
      </c>
      <c r="C2895" s="3" t="s">
        <v>12597</v>
      </c>
      <c r="D2895" s="3" t="s">
        <v>1542</v>
      </c>
      <c r="E2895" s="3" t="s">
        <v>7508</v>
      </c>
      <c r="F2895" s="3" t="s">
        <v>1</v>
      </c>
      <c r="G2895" s="7" t="s">
        <v>12595</v>
      </c>
      <c r="H2895" s="4">
        <v>2021</v>
      </c>
      <c r="I2895" s="2">
        <v>2017</v>
      </c>
      <c r="J2895" s="2">
        <f ca="1">YEAR(TODAY())-Table1[[#This Row],[Release_year]]</f>
        <v>9</v>
      </c>
      <c r="K2895" s="2" t="s">
        <v>7</v>
      </c>
      <c r="L2895" s="2" t="str">
        <f>_xlfn.XLOOKUP(Table1[[#This Row],[Rating]],Ratings!A$2:A$15,Ratings!B$2:B$15)</f>
        <v>Adult</v>
      </c>
      <c r="M2895" s="2" t="str">
        <f>_xlfn.XLOOKUP(Table1[[#This Row],[Rating Category]],Recommendation!A$2:A$6,Recommendation!B$2:B$6)</f>
        <v>Restricted</v>
      </c>
      <c r="N2895" s="2">
        <v>71</v>
      </c>
      <c r="O2895" s="2" t="str" cm="1">
        <f t="array" ref="O2895">_xlfn.IFS(Table1[[#This Row],[Duration]]&lt;90,"Short",Table1[[#This Row],[Duration]]&lt;180,"Medium",Table1[[#This Row],[Duration]]&lt;=240,"Long",TRUE,"Seasons")</f>
        <v>Short</v>
      </c>
      <c r="P2895" s="3" t="s">
        <v>683</v>
      </c>
    </row>
    <row r="2896" spans="1:16" ht="56">
      <c r="A2896" s="2" t="s">
        <v>12598</v>
      </c>
      <c r="B2896" s="2" t="s">
        <v>0</v>
      </c>
      <c r="C2896" s="3" t="s">
        <v>12599</v>
      </c>
      <c r="D2896" s="3" t="s">
        <v>12600</v>
      </c>
      <c r="E2896" s="3" t="s">
        <v>12601</v>
      </c>
      <c r="F2896" s="3" t="s">
        <v>1</v>
      </c>
      <c r="G2896" s="7" t="s">
        <v>12602</v>
      </c>
      <c r="H2896" s="4">
        <v>2021</v>
      </c>
      <c r="I2896" s="2">
        <v>2017</v>
      </c>
      <c r="J2896" s="2">
        <f ca="1">YEAR(TODAY())-Table1[[#This Row],[Release_year]]</f>
        <v>9</v>
      </c>
      <c r="K2896" s="2" t="s">
        <v>29</v>
      </c>
      <c r="L2896" s="2" t="str">
        <f>_xlfn.XLOOKUP(Table1[[#This Row],[Rating]],Ratings!A$2:A$15,Ratings!B$2:B$15)</f>
        <v>Teen</v>
      </c>
      <c r="M2896" s="2" t="str">
        <f>_xlfn.XLOOKUP(Table1[[#This Row],[Rating Category]],Recommendation!A$2:A$6,Recommendation!B$2:B$6)</f>
        <v>Guidance</v>
      </c>
      <c r="N2896" s="2">
        <v>99</v>
      </c>
      <c r="O2896" s="2" t="str" cm="1">
        <f t="array" ref="O2896">_xlfn.IFS(Table1[[#This Row],[Duration]]&lt;90,"Short",Table1[[#This Row],[Duration]]&lt;180,"Medium",Table1[[#This Row],[Duration]]&lt;=240,"Long",TRUE,"Seasons")</f>
        <v>Medium</v>
      </c>
      <c r="P2896" s="3" t="s">
        <v>72</v>
      </c>
    </row>
    <row r="2897" spans="1:16" ht="14">
      <c r="A2897" s="2" t="s">
        <v>12603</v>
      </c>
      <c r="B2897" s="2" t="s">
        <v>0</v>
      </c>
      <c r="C2897" s="3" t="s">
        <v>12604</v>
      </c>
      <c r="D2897" s="3" t="s">
        <v>12605</v>
      </c>
      <c r="E2897" s="3" t="s">
        <v>12606</v>
      </c>
      <c r="F2897" s="3" t="s">
        <v>5638</v>
      </c>
      <c r="G2897" s="7" t="s">
        <v>12602</v>
      </c>
      <c r="H2897" s="4">
        <v>2021</v>
      </c>
      <c r="I2897" s="2">
        <v>2017</v>
      </c>
      <c r="J2897" s="2">
        <f ca="1">YEAR(TODAY())-Table1[[#This Row],[Release_year]]</f>
        <v>9</v>
      </c>
      <c r="K2897" s="2" t="s">
        <v>7</v>
      </c>
      <c r="L2897" s="2" t="str">
        <f>_xlfn.XLOOKUP(Table1[[#This Row],[Rating]],Ratings!A$2:A$15,Ratings!B$2:B$15)</f>
        <v>Adult</v>
      </c>
      <c r="M2897" s="2" t="str">
        <f>_xlfn.XLOOKUP(Table1[[#This Row],[Rating Category]],Recommendation!A$2:A$6,Recommendation!B$2:B$6)</f>
        <v>Restricted</v>
      </c>
      <c r="N2897" s="2">
        <v>60</v>
      </c>
      <c r="O2897" s="2" t="str" cm="1">
        <f t="array" ref="O2897">_xlfn.IFS(Table1[[#This Row],[Duration]]&lt;90,"Short",Table1[[#This Row],[Duration]]&lt;180,"Medium",Table1[[#This Row],[Duration]]&lt;=240,"Long",TRUE,"Seasons")</f>
        <v>Short</v>
      </c>
      <c r="P2897" s="3" t="s">
        <v>683</v>
      </c>
    </row>
    <row r="2898" spans="1:16" ht="42">
      <c r="A2898" s="2" t="s">
        <v>12607</v>
      </c>
      <c r="B2898" s="2" t="s">
        <v>0</v>
      </c>
      <c r="C2898" s="3" t="s">
        <v>12608</v>
      </c>
      <c r="D2898" s="3" t="s">
        <v>11137</v>
      </c>
      <c r="E2898" s="3" t="s">
        <v>12609</v>
      </c>
      <c r="F2898" s="3" t="s">
        <v>1</v>
      </c>
      <c r="G2898" s="7" t="s">
        <v>12610</v>
      </c>
      <c r="H2898" s="4">
        <v>2021</v>
      </c>
      <c r="I2898" s="2">
        <v>2016</v>
      </c>
      <c r="J2898" s="2">
        <f ca="1">YEAR(TODAY())-Table1[[#This Row],[Release_year]]</f>
        <v>10</v>
      </c>
      <c r="K2898" s="2" t="s">
        <v>7</v>
      </c>
      <c r="L2898" s="2" t="str">
        <f>_xlfn.XLOOKUP(Table1[[#This Row],[Rating]],Ratings!A$2:A$15,Ratings!B$2:B$15)</f>
        <v>Adult</v>
      </c>
      <c r="M2898" s="2" t="str">
        <f>_xlfn.XLOOKUP(Table1[[#This Row],[Rating Category]],Recommendation!A$2:A$6,Recommendation!B$2:B$6)</f>
        <v>Restricted</v>
      </c>
      <c r="N2898" s="2">
        <v>98</v>
      </c>
      <c r="O2898" s="2" t="str" cm="1">
        <f t="array" ref="O2898">_xlfn.IFS(Table1[[#This Row],[Duration]]&lt;90,"Short",Table1[[#This Row],[Duration]]&lt;180,"Medium",Table1[[#This Row],[Duration]]&lt;=240,"Long",TRUE,"Seasons")</f>
        <v>Medium</v>
      </c>
      <c r="P2898" s="3" t="s">
        <v>36</v>
      </c>
    </row>
    <row r="2899" spans="1:16" ht="14">
      <c r="A2899" s="2" t="s">
        <v>12611</v>
      </c>
      <c r="B2899" s="2" t="s">
        <v>0</v>
      </c>
      <c r="C2899" s="3" t="s">
        <v>12612</v>
      </c>
      <c r="D2899" s="3" t="s">
        <v>1319</v>
      </c>
      <c r="E2899" s="3" t="s">
        <v>6924</v>
      </c>
      <c r="F2899" s="3" t="s">
        <v>1</v>
      </c>
      <c r="G2899" s="7" t="s">
        <v>12610</v>
      </c>
      <c r="H2899" s="4">
        <v>2021</v>
      </c>
      <c r="I2899" s="2">
        <v>2017</v>
      </c>
      <c r="J2899" s="2">
        <f ca="1">YEAR(TODAY())-Table1[[#This Row],[Release_year]]</f>
        <v>9</v>
      </c>
      <c r="K2899" s="2" t="s">
        <v>7</v>
      </c>
      <c r="L2899" s="2" t="str">
        <f>_xlfn.XLOOKUP(Table1[[#This Row],[Rating]],Ratings!A$2:A$15,Ratings!B$2:B$15)</f>
        <v>Adult</v>
      </c>
      <c r="M2899" s="2" t="str">
        <f>_xlfn.XLOOKUP(Table1[[#This Row],[Rating Category]],Recommendation!A$2:A$6,Recommendation!B$2:B$6)</f>
        <v>Restricted</v>
      </c>
      <c r="N2899" s="2">
        <v>70</v>
      </c>
      <c r="O2899" s="2" t="str" cm="1">
        <f t="array" ref="O2899">_xlfn.IFS(Table1[[#This Row],[Duration]]&lt;90,"Short",Table1[[#This Row],[Duration]]&lt;180,"Medium",Table1[[#This Row],[Duration]]&lt;=240,"Long",TRUE,"Seasons")</f>
        <v>Short</v>
      </c>
      <c r="P2899" s="3" t="s">
        <v>683</v>
      </c>
    </row>
    <row r="2900" spans="1:16" ht="56">
      <c r="A2900" s="2" t="s">
        <v>12614</v>
      </c>
      <c r="B2900" s="2" t="s">
        <v>0</v>
      </c>
      <c r="C2900" s="3" t="s">
        <v>12615</v>
      </c>
      <c r="D2900" s="3" t="s">
        <v>12139</v>
      </c>
      <c r="E2900" s="3" t="s">
        <v>12616</v>
      </c>
      <c r="F2900" s="3" t="s">
        <v>13</v>
      </c>
      <c r="G2900" s="7" t="s">
        <v>12613</v>
      </c>
      <c r="H2900" s="4">
        <v>2021</v>
      </c>
      <c r="I2900" s="2">
        <v>1988</v>
      </c>
      <c r="J2900" s="2">
        <f ca="1">YEAR(TODAY())-Table1[[#This Row],[Release_year]]</f>
        <v>38</v>
      </c>
      <c r="K2900" s="2" t="s">
        <v>29</v>
      </c>
      <c r="L2900" s="2" t="str">
        <f>_xlfn.XLOOKUP(Table1[[#This Row],[Rating]],Ratings!A$2:A$15,Ratings!B$2:B$15)</f>
        <v>Teen</v>
      </c>
      <c r="M2900" s="2" t="str">
        <f>_xlfn.XLOOKUP(Table1[[#This Row],[Rating Category]],Recommendation!A$2:A$6,Recommendation!B$2:B$6)</f>
        <v>Guidance</v>
      </c>
      <c r="N2900" s="2">
        <v>148</v>
      </c>
      <c r="O2900" s="2" t="str" cm="1">
        <f t="array" ref="O2900">_xlfn.IFS(Table1[[#This Row],[Duration]]&lt;90,"Short",Table1[[#This Row],[Duration]]&lt;180,"Medium",Table1[[#This Row],[Duration]]&lt;=240,"Long",TRUE,"Seasons")</f>
        <v>Medium</v>
      </c>
      <c r="P2900" s="3" t="s">
        <v>384</v>
      </c>
    </row>
    <row r="2901" spans="1:16" ht="70">
      <c r="A2901" s="2" t="s">
        <v>12617</v>
      </c>
      <c r="B2901" s="2" t="s">
        <v>0</v>
      </c>
      <c r="C2901" s="3" t="s">
        <v>12618</v>
      </c>
      <c r="D2901" s="3" t="s">
        <v>12619</v>
      </c>
      <c r="E2901" s="3" t="s">
        <v>12620</v>
      </c>
      <c r="F2901" s="3" t="s">
        <v>139</v>
      </c>
      <c r="G2901" s="7" t="s">
        <v>12613</v>
      </c>
      <c r="H2901" s="4">
        <v>2021</v>
      </c>
      <c r="I2901" s="2">
        <v>2012</v>
      </c>
      <c r="J2901" s="2">
        <f ca="1">YEAR(TODAY())-Table1[[#This Row],[Release_year]]</f>
        <v>14</v>
      </c>
      <c r="K2901" s="2" t="s">
        <v>7</v>
      </c>
      <c r="L2901" s="2" t="str">
        <f>_xlfn.XLOOKUP(Table1[[#This Row],[Rating]],Ratings!A$2:A$15,Ratings!B$2:B$15)</f>
        <v>Adult</v>
      </c>
      <c r="M2901" s="2" t="str">
        <f>_xlfn.XLOOKUP(Table1[[#This Row],[Rating Category]],Recommendation!A$2:A$6,Recommendation!B$2:B$6)</f>
        <v>Restricted</v>
      </c>
      <c r="N2901" s="2">
        <v>92</v>
      </c>
      <c r="O2901" s="2" t="str" cm="1">
        <f t="array" ref="O2901">_xlfn.IFS(Table1[[#This Row],[Duration]]&lt;90,"Short",Table1[[#This Row],[Duration]]&lt;180,"Medium",Table1[[#This Row],[Duration]]&lt;=240,"Long",TRUE,"Seasons")</f>
        <v>Medium</v>
      </c>
      <c r="P2901" s="3" t="s">
        <v>140</v>
      </c>
    </row>
    <row r="2902" spans="1:16" ht="70">
      <c r="A2902" s="2" t="s">
        <v>12621</v>
      </c>
      <c r="B2902" s="2" t="s">
        <v>0</v>
      </c>
      <c r="C2902" s="3" t="s">
        <v>12622</v>
      </c>
      <c r="D2902" s="3" t="s">
        <v>12619</v>
      </c>
      <c r="E2902" s="3" t="s">
        <v>12623</v>
      </c>
      <c r="F2902" s="3" t="s">
        <v>139</v>
      </c>
      <c r="G2902" s="7" t="s">
        <v>12613</v>
      </c>
      <c r="H2902" s="4">
        <v>2021</v>
      </c>
      <c r="I2902" s="2">
        <v>2013</v>
      </c>
      <c r="J2902" s="2">
        <f ca="1">YEAR(TODAY())-Table1[[#This Row],[Release_year]]</f>
        <v>13</v>
      </c>
      <c r="K2902" s="2" t="s">
        <v>7</v>
      </c>
      <c r="L2902" s="2" t="str">
        <f>_xlfn.XLOOKUP(Table1[[#This Row],[Rating]],Ratings!A$2:A$15,Ratings!B$2:B$15)</f>
        <v>Adult</v>
      </c>
      <c r="M2902" s="2" t="str">
        <f>_xlfn.XLOOKUP(Table1[[#This Row],[Rating Category]],Recommendation!A$2:A$6,Recommendation!B$2:B$6)</f>
        <v>Restricted</v>
      </c>
      <c r="N2902" s="2">
        <v>107</v>
      </c>
      <c r="O2902" s="2" t="str" cm="1">
        <f t="array" ref="O2902">_xlfn.IFS(Table1[[#This Row],[Duration]]&lt;90,"Short",Table1[[#This Row],[Duration]]&lt;180,"Medium",Table1[[#This Row],[Duration]]&lt;=240,"Long",TRUE,"Seasons")</f>
        <v>Medium</v>
      </c>
      <c r="P2902" s="3" t="s">
        <v>140</v>
      </c>
    </row>
    <row r="2903" spans="1:16" ht="56">
      <c r="A2903" s="2" t="s">
        <v>12624</v>
      </c>
      <c r="B2903" s="2" t="s">
        <v>0</v>
      </c>
      <c r="C2903" s="3" t="s">
        <v>12625</v>
      </c>
      <c r="D2903" s="3" t="s">
        <v>12626</v>
      </c>
      <c r="E2903" s="3" t="s">
        <v>12627</v>
      </c>
      <c r="F2903" s="3" t="s">
        <v>1</v>
      </c>
      <c r="G2903" s="7" t="s">
        <v>12613</v>
      </c>
      <c r="H2903" s="4">
        <v>2021</v>
      </c>
      <c r="I2903" s="2">
        <v>2006</v>
      </c>
      <c r="J2903" s="2">
        <f ca="1">YEAR(TODAY())-Table1[[#This Row],[Release_year]]</f>
        <v>20</v>
      </c>
      <c r="K2903" s="2" t="s">
        <v>7</v>
      </c>
      <c r="L2903" s="2" t="str">
        <f>_xlfn.XLOOKUP(Table1[[#This Row],[Rating]],Ratings!A$2:A$15,Ratings!B$2:B$15)</f>
        <v>Adult</v>
      </c>
      <c r="M2903" s="2" t="str">
        <f>_xlfn.XLOOKUP(Table1[[#This Row],[Rating Category]],Recommendation!A$2:A$6,Recommendation!B$2:B$6)</f>
        <v>Restricted</v>
      </c>
      <c r="N2903" s="2">
        <v>90</v>
      </c>
      <c r="O2903" s="2" t="str" cm="1">
        <f t="array" ref="O2903">_xlfn.IFS(Table1[[#This Row],[Duration]]&lt;90,"Short",Table1[[#This Row],[Duration]]&lt;180,"Medium",Table1[[#This Row],[Duration]]&lt;=240,"Long",TRUE,"Seasons")</f>
        <v>Medium</v>
      </c>
      <c r="P2903" s="3" t="s">
        <v>517</v>
      </c>
    </row>
    <row r="2904" spans="1:16" ht="56">
      <c r="A2904" s="2" t="s">
        <v>12628</v>
      </c>
      <c r="B2904" s="2" t="s">
        <v>0</v>
      </c>
      <c r="C2904" s="3" t="s">
        <v>12629</v>
      </c>
      <c r="D2904" s="3" t="s">
        <v>12139</v>
      </c>
      <c r="E2904" s="3" t="s">
        <v>12630</v>
      </c>
      <c r="F2904" s="3" t="s">
        <v>13</v>
      </c>
      <c r="G2904" s="7" t="s">
        <v>12613</v>
      </c>
      <c r="H2904" s="4">
        <v>2021</v>
      </c>
      <c r="I2904" s="2">
        <v>1983</v>
      </c>
      <c r="J2904" s="2">
        <f ca="1">YEAR(TODAY())-Table1[[#This Row],[Release_year]]</f>
        <v>43</v>
      </c>
      <c r="K2904" s="2" t="s">
        <v>29</v>
      </c>
      <c r="L2904" s="2" t="str">
        <f>_xlfn.XLOOKUP(Table1[[#This Row],[Rating]],Ratings!A$2:A$15,Ratings!B$2:B$15)</f>
        <v>Teen</v>
      </c>
      <c r="M2904" s="2" t="str">
        <f>_xlfn.XLOOKUP(Table1[[#This Row],[Rating Category]],Recommendation!A$2:A$6,Recommendation!B$2:B$6)</f>
        <v>Guidance</v>
      </c>
      <c r="N2904" s="2">
        <v>151</v>
      </c>
      <c r="O2904" s="2" t="str" cm="1">
        <f t="array" ref="O2904">_xlfn.IFS(Table1[[#This Row],[Duration]]&lt;90,"Short",Table1[[#This Row],[Duration]]&lt;180,"Medium",Table1[[#This Row],[Duration]]&lt;=240,"Long",TRUE,"Seasons")</f>
        <v>Medium</v>
      </c>
      <c r="P2904" s="3" t="s">
        <v>575</v>
      </c>
    </row>
    <row r="2905" spans="1:16" ht="56">
      <c r="A2905" s="2" t="s">
        <v>12631</v>
      </c>
      <c r="B2905" s="2" t="s">
        <v>0</v>
      </c>
      <c r="C2905" s="3" t="s">
        <v>12632</v>
      </c>
      <c r="D2905" s="3" t="s">
        <v>12633</v>
      </c>
      <c r="E2905" s="3" t="s">
        <v>12634</v>
      </c>
      <c r="F2905" s="3" t="s">
        <v>13</v>
      </c>
      <c r="G2905" s="7" t="s">
        <v>12613</v>
      </c>
      <c r="H2905" s="4">
        <v>2021</v>
      </c>
      <c r="I2905" s="2">
        <v>1973</v>
      </c>
      <c r="J2905" s="2">
        <f ca="1">YEAR(TODAY())-Table1[[#This Row],[Release_year]]</f>
        <v>53</v>
      </c>
      <c r="K2905" s="2" t="s">
        <v>29</v>
      </c>
      <c r="L2905" s="2" t="str">
        <f>_xlfn.XLOOKUP(Table1[[#This Row],[Rating]],Ratings!A$2:A$15,Ratings!B$2:B$15)</f>
        <v>Teen</v>
      </c>
      <c r="M2905" s="2" t="str">
        <f>_xlfn.XLOOKUP(Table1[[#This Row],[Rating Category]],Recommendation!A$2:A$6,Recommendation!B$2:B$6)</f>
        <v>Guidance</v>
      </c>
      <c r="N2905" s="2">
        <v>132</v>
      </c>
      <c r="O2905" s="2" t="str" cm="1">
        <f t="array" ref="O2905">_xlfn.IFS(Table1[[#This Row],[Duration]]&lt;90,"Short",Table1[[#This Row],[Duration]]&lt;180,"Medium",Table1[[#This Row],[Duration]]&lt;=240,"Long",TRUE,"Seasons")</f>
        <v>Medium</v>
      </c>
      <c r="P2905" s="3" t="s">
        <v>384</v>
      </c>
    </row>
    <row r="2906" spans="1:16" ht="56">
      <c r="A2906" s="2" t="s">
        <v>12635</v>
      </c>
      <c r="B2906" s="2" t="s">
        <v>0</v>
      </c>
      <c r="C2906" s="3" t="s">
        <v>12636</v>
      </c>
      <c r="D2906" s="3" t="s">
        <v>12637</v>
      </c>
      <c r="E2906" s="3" t="s">
        <v>12638</v>
      </c>
      <c r="F2906" s="3" t="s">
        <v>1</v>
      </c>
      <c r="G2906" s="7" t="s">
        <v>12613</v>
      </c>
      <c r="H2906" s="4">
        <v>2021</v>
      </c>
      <c r="I2906" s="2">
        <v>2017</v>
      </c>
      <c r="J2906" s="2">
        <f ca="1">YEAR(TODAY())-Table1[[#This Row],[Release_year]]</f>
        <v>9</v>
      </c>
      <c r="K2906" s="2" t="s">
        <v>7</v>
      </c>
      <c r="L2906" s="2" t="str">
        <f>_xlfn.XLOOKUP(Table1[[#This Row],[Rating]],Ratings!A$2:A$15,Ratings!B$2:B$15)</f>
        <v>Adult</v>
      </c>
      <c r="M2906" s="2" t="str">
        <f>_xlfn.XLOOKUP(Table1[[#This Row],[Rating Category]],Recommendation!A$2:A$6,Recommendation!B$2:B$6)</f>
        <v>Restricted</v>
      </c>
      <c r="N2906" s="2">
        <v>95</v>
      </c>
      <c r="O2906" s="2" t="str" cm="1">
        <f t="array" ref="O2906">_xlfn.IFS(Table1[[#This Row],[Duration]]&lt;90,"Short",Table1[[#This Row],[Duration]]&lt;180,"Medium",Table1[[#This Row],[Duration]]&lt;=240,"Long",TRUE,"Seasons")</f>
        <v>Medium</v>
      </c>
      <c r="P2906" s="3" t="s">
        <v>1580</v>
      </c>
    </row>
    <row r="2907" spans="1:16" ht="56">
      <c r="A2907" s="2" t="s">
        <v>12639</v>
      </c>
      <c r="B2907" s="2" t="s">
        <v>0</v>
      </c>
      <c r="C2907" s="3" t="s">
        <v>12640</v>
      </c>
      <c r="D2907" s="3" t="s">
        <v>12641</v>
      </c>
      <c r="E2907" s="3" t="s">
        <v>12642</v>
      </c>
      <c r="F2907" s="3" t="s">
        <v>13</v>
      </c>
      <c r="G2907" s="7" t="s">
        <v>12613</v>
      </c>
      <c r="H2907" s="4">
        <v>2021</v>
      </c>
      <c r="I2907" s="2">
        <v>1974</v>
      </c>
      <c r="J2907" s="2">
        <f ca="1">YEAR(TODAY())-Table1[[#This Row],[Release_year]]</f>
        <v>52</v>
      </c>
      <c r="K2907" s="2" t="s">
        <v>29</v>
      </c>
      <c r="L2907" s="2" t="str">
        <f>_xlfn.XLOOKUP(Table1[[#This Row],[Rating]],Ratings!A$2:A$15,Ratings!B$2:B$15)</f>
        <v>Teen</v>
      </c>
      <c r="M2907" s="2" t="str">
        <f>_xlfn.XLOOKUP(Table1[[#This Row],[Rating Category]],Recommendation!A$2:A$6,Recommendation!B$2:B$6)</f>
        <v>Guidance</v>
      </c>
      <c r="N2907" s="2">
        <v>162</v>
      </c>
      <c r="O2907" s="2" t="str" cm="1">
        <f t="array" ref="O2907">_xlfn.IFS(Table1[[#This Row],[Duration]]&lt;90,"Short",Table1[[#This Row],[Duration]]&lt;180,"Medium",Table1[[#This Row],[Duration]]&lt;=240,"Long",TRUE,"Seasons")</f>
        <v>Medium</v>
      </c>
      <c r="P2907" s="3" t="s">
        <v>66</v>
      </c>
    </row>
    <row r="2908" spans="1:16" ht="70">
      <c r="A2908" s="2" t="s">
        <v>12643</v>
      </c>
      <c r="B2908" s="2" t="s">
        <v>0</v>
      </c>
      <c r="C2908" s="3" t="s">
        <v>12644</v>
      </c>
      <c r="D2908" s="3" t="s">
        <v>12269</v>
      </c>
      <c r="E2908" s="3" t="s">
        <v>12645</v>
      </c>
      <c r="F2908" s="3" t="s">
        <v>13</v>
      </c>
      <c r="G2908" s="7" t="s">
        <v>12613</v>
      </c>
      <c r="H2908" s="4">
        <v>2021</v>
      </c>
      <c r="I2908" s="2">
        <v>1989</v>
      </c>
      <c r="J2908" s="2">
        <f ca="1">YEAR(TODAY())-Table1[[#This Row],[Release_year]]</f>
        <v>37</v>
      </c>
      <c r="K2908" s="2" t="s">
        <v>29</v>
      </c>
      <c r="L2908" s="2" t="str">
        <f>_xlfn.XLOOKUP(Table1[[#This Row],[Rating]],Ratings!A$2:A$15,Ratings!B$2:B$15)</f>
        <v>Teen</v>
      </c>
      <c r="M2908" s="2" t="str">
        <f>_xlfn.XLOOKUP(Table1[[#This Row],[Rating Category]],Recommendation!A$2:A$6,Recommendation!B$2:B$6)</f>
        <v>Guidance</v>
      </c>
      <c r="N2908" s="2">
        <v>163</v>
      </c>
      <c r="O2908" s="2" t="str" cm="1">
        <f t="array" ref="O2908">_xlfn.IFS(Table1[[#This Row],[Duration]]&lt;90,"Short",Table1[[#This Row],[Duration]]&lt;180,"Medium",Table1[[#This Row],[Duration]]&lt;=240,"Long",TRUE,"Seasons")</f>
        <v>Medium</v>
      </c>
      <c r="P2908" s="3" t="s">
        <v>90</v>
      </c>
    </row>
    <row r="2909" spans="1:16" ht="70">
      <c r="A2909" s="2" t="s">
        <v>12646</v>
      </c>
      <c r="B2909" s="2" t="s">
        <v>0</v>
      </c>
      <c r="C2909" s="3" t="s">
        <v>12647</v>
      </c>
      <c r="D2909" s="3" t="s">
        <v>12648</v>
      </c>
      <c r="E2909" s="3" t="s">
        <v>12649</v>
      </c>
      <c r="F2909" s="3" t="s">
        <v>963</v>
      </c>
      <c r="G2909" s="7" t="s">
        <v>12613</v>
      </c>
      <c r="H2909" s="4">
        <v>2021</v>
      </c>
      <c r="I2909" s="2">
        <v>2016</v>
      </c>
      <c r="J2909" s="2">
        <f ca="1">YEAR(TODAY())-Table1[[#This Row],[Release_year]]</f>
        <v>10</v>
      </c>
      <c r="K2909" s="2" t="s">
        <v>7</v>
      </c>
      <c r="L2909" s="2" t="str">
        <f>_xlfn.XLOOKUP(Table1[[#This Row],[Rating]],Ratings!A$2:A$15,Ratings!B$2:B$15)</f>
        <v>Adult</v>
      </c>
      <c r="M2909" s="2" t="str">
        <f>_xlfn.XLOOKUP(Table1[[#This Row],[Rating Category]],Recommendation!A$2:A$6,Recommendation!B$2:B$6)</f>
        <v>Restricted</v>
      </c>
      <c r="N2909" s="2">
        <v>89</v>
      </c>
      <c r="O2909" s="2" t="str" cm="1">
        <f t="array" ref="O2909">_xlfn.IFS(Table1[[#This Row],[Duration]]&lt;90,"Short",Table1[[#This Row],[Duration]]&lt;180,"Medium",Table1[[#This Row],[Duration]]&lt;=240,"Long",TRUE,"Seasons")</f>
        <v>Short</v>
      </c>
      <c r="P2909" s="3" t="s">
        <v>523</v>
      </c>
    </row>
    <row r="2910" spans="1:16" ht="42">
      <c r="A2910" s="2" t="s">
        <v>12650</v>
      </c>
      <c r="B2910" s="2" t="s">
        <v>0</v>
      </c>
      <c r="C2910" s="3" t="s">
        <v>12651</v>
      </c>
      <c r="D2910" s="3" t="s">
        <v>4268</v>
      </c>
      <c r="E2910" s="3" t="s">
        <v>12652</v>
      </c>
      <c r="F2910" s="3" t="s">
        <v>215</v>
      </c>
      <c r="G2910" s="7" t="s">
        <v>12613</v>
      </c>
      <c r="H2910" s="4">
        <v>2021</v>
      </c>
      <c r="I2910" s="2">
        <v>2016</v>
      </c>
      <c r="J2910" s="2">
        <f ca="1">YEAR(TODAY())-Table1[[#This Row],[Release_year]]</f>
        <v>10</v>
      </c>
      <c r="K2910" s="2" t="s">
        <v>7</v>
      </c>
      <c r="L2910" s="2" t="str">
        <f>_xlfn.XLOOKUP(Table1[[#This Row],[Rating]],Ratings!A$2:A$15,Ratings!B$2:B$15)</f>
        <v>Adult</v>
      </c>
      <c r="M2910" s="2" t="str">
        <f>_xlfn.XLOOKUP(Table1[[#This Row],[Rating Category]],Recommendation!A$2:A$6,Recommendation!B$2:B$6)</f>
        <v>Restricted</v>
      </c>
      <c r="N2910" s="2">
        <v>103</v>
      </c>
      <c r="O2910" s="2" t="str" cm="1">
        <f t="array" ref="O2910">_xlfn.IFS(Table1[[#This Row],[Duration]]&lt;90,"Short",Table1[[#This Row],[Duration]]&lt;180,"Medium",Table1[[#This Row],[Duration]]&lt;=240,"Long",TRUE,"Seasons")</f>
        <v>Medium</v>
      </c>
      <c r="P2910" s="3" t="s">
        <v>49</v>
      </c>
    </row>
    <row r="2911" spans="1:16" ht="56">
      <c r="A2911" s="2" t="s">
        <v>12653</v>
      </c>
      <c r="B2911" s="2" t="s">
        <v>0</v>
      </c>
      <c r="C2911" s="3" t="s">
        <v>12654</v>
      </c>
      <c r="D2911" s="3" t="s">
        <v>12133</v>
      </c>
      <c r="E2911" s="3" t="s">
        <v>12655</v>
      </c>
      <c r="F2911" s="3" t="s">
        <v>12274</v>
      </c>
      <c r="G2911" s="7" t="s">
        <v>12613</v>
      </c>
      <c r="H2911" s="4">
        <v>2021</v>
      </c>
      <c r="I2911" s="2">
        <v>1984</v>
      </c>
      <c r="J2911" s="2">
        <f ca="1">YEAR(TODAY())-Table1[[#This Row],[Release_year]]</f>
        <v>42</v>
      </c>
      <c r="K2911" s="2" t="s">
        <v>29</v>
      </c>
      <c r="L2911" s="2" t="str">
        <f>_xlfn.XLOOKUP(Table1[[#This Row],[Rating]],Ratings!A$2:A$15,Ratings!B$2:B$15)</f>
        <v>Teen</v>
      </c>
      <c r="M2911" s="2" t="str">
        <f>_xlfn.XLOOKUP(Table1[[#This Row],[Rating Category]],Recommendation!A$2:A$6,Recommendation!B$2:B$6)</f>
        <v>Guidance</v>
      </c>
      <c r="N2911" s="2">
        <v>160</v>
      </c>
      <c r="O2911" s="2" t="str" cm="1">
        <f t="array" ref="O2911">_xlfn.IFS(Table1[[#This Row],[Duration]]&lt;90,"Short",Table1[[#This Row],[Duration]]&lt;180,"Medium",Table1[[#This Row],[Duration]]&lt;=240,"Long",TRUE,"Seasons")</f>
        <v>Medium</v>
      </c>
      <c r="P2911" s="3" t="s">
        <v>218</v>
      </c>
    </row>
    <row r="2912" spans="1:16" ht="42">
      <c r="A2912" s="2" t="s">
        <v>12656</v>
      </c>
      <c r="B2912" s="2" t="s">
        <v>0</v>
      </c>
      <c r="C2912" s="3" t="s">
        <v>12657</v>
      </c>
      <c r="D2912" s="3" t="s">
        <v>12658</v>
      </c>
      <c r="E2912" s="3" t="s">
        <v>12659</v>
      </c>
      <c r="F2912" s="3" t="s">
        <v>764</v>
      </c>
      <c r="G2912" s="7" t="s">
        <v>12613</v>
      </c>
      <c r="H2912" s="4">
        <v>2021</v>
      </c>
      <c r="I2912" s="2">
        <v>2016</v>
      </c>
      <c r="J2912" s="2">
        <f ca="1">YEAR(TODAY())-Table1[[#This Row],[Release_year]]</f>
        <v>10</v>
      </c>
      <c r="K2912" s="2" t="s">
        <v>7</v>
      </c>
      <c r="L2912" s="2" t="str">
        <f>_xlfn.XLOOKUP(Table1[[#This Row],[Rating]],Ratings!A$2:A$15,Ratings!B$2:B$15)</f>
        <v>Adult</v>
      </c>
      <c r="M2912" s="2" t="str">
        <f>_xlfn.XLOOKUP(Table1[[#This Row],[Rating Category]],Recommendation!A$2:A$6,Recommendation!B$2:B$6)</f>
        <v>Restricted</v>
      </c>
      <c r="N2912" s="2">
        <v>113</v>
      </c>
      <c r="O2912" s="2" t="str" cm="1">
        <f t="array" ref="O2912">_xlfn.IFS(Table1[[#This Row],[Duration]]&lt;90,"Short",Table1[[#This Row],[Duration]]&lt;180,"Medium",Table1[[#This Row],[Duration]]&lt;=240,"Long",TRUE,"Seasons")</f>
        <v>Medium</v>
      </c>
      <c r="P2912" s="3" t="s">
        <v>192</v>
      </c>
    </row>
    <row r="2913" spans="1:16" ht="42">
      <c r="A2913" s="2" t="s">
        <v>12660</v>
      </c>
      <c r="B2913" s="2" t="s">
        <v>0</v>
      </c>
      <c r="C2913" s="3" t="s">
        <v>12661</v>
      </c>
      <c r="D2913" s="3" t="s">
        <v>12662</v>
      </c>
      <c r="E2913" s="3" t="s">
        <v>12663</v>
      </c>
      <c r="F2913" s="3" t="s">
        <v>1420</v>
      </c>
      <c r="G2913" s="7" t="s">
        <v>12613</v>
      </c>
      <c r="H2913" s="4">
        <v>2021</v>
      </c>
      <c r="I2913" s="2">
        <v>2016</v>
      </c>
      <c r="J2913" s="2">
        <f ca="1">YEAR(TODAY())-Table1[[#This Row],[Release_year]]</f>
        <v>10</v>
      </c>
      <c r="K2913" s="2" t="s">
        <v>181</v>
      </c>
      <c r="L2913" s="2" t="str">
        <f>_xlfn.XLOOKUP(Table1[[#This Row],[Rating]],Ratings!A$2:A$15,Ratings!B$2:B$15)</f>
        <v>Family</v>
      </c>
      <c r="M2913" s="2" t="str">
        <f>_xlfn.XLOOKUP(Table1[[#This Row],[Rating Category]],Recommendation!A$2:A$6,Recommendation!B$2:B$6)</f>
        <v>Guidance</v>
      </c>
      <c r="N2913" s="2">
        <v>86</v>
      </c>
      <c r="O2913" s="2" t="str" cm="1">
        <f t="array" ref="O2913">_xlfn.IFS(Table1[[#This Row],[Duration]]&lt;90,"Short",Table1[[#This Row],[Duration]]&lt;180,"Medium",Table1[[#This Row],[Duration]]&lt;=240,"Long",TRUE,"Seasons")</f>
        <v>Short</v>
      </c>
      <c r="P2913" s="3" t="s">
        <v>46</v>
      </c>
    </row>
    <row r="2914" spans="1:16" ht="42">
      <c r="A2914" s="2" t="s">
        <v>12664</v>
      </c>
      <c r="B2914" s="2" t="s">
        <v>0</v>
      </c>
      <c r="C2914" s="3" t="s">
        <v>12665</v>
      </c>
      <c r="D2914" s="3" t="s">
        <v>12666</v>
      </c>
      <c r="E2914" s="3" t="s">
        <v>12667</v>
      </c>
      <c r="F2914" s="3" t="s">
        <v>12668</v>
      </c>
      <c r="G2914" s="7" t="s">
        <v>12613</v>
      </c>
      <c r="H2914" s="4">
        <v>2021</v>
      </c>
      <c r="I2914" s="2">
        <v>2016</v>
      </c>
      <c r="J2914" s="2">
        <f ca="1">YEAR(TODAY())-Table1[[#This Row],[Release_year]]</f>
        <v>10</v>
      </c>
      <c r="K2914" s="2" t="s">
        <v>29</v>
      </c>
      <c r="L2914" s="2" t="str">
        <f>_xlfn.XLOOKUP(Table1[[#This Row],[Rating]],Ratings!A$2:A$15,Ratings!B$2:B$15)</f>
        <v>Teen</v>
      </c>
      <c r="M2914" s="2" t="str">
        <f>_xlfn.XLOOKUP(Table1[[#This Row],[Rating Category]],Recommendation!A$2:A$6,Recommendation!B$2:B$6)</f>
        <v>Guidance</v>
      </c>
      <c r="N2914" s="2">
        <v>83</v>
      </c>
      <c r="O2914" s="2" t="str" cm="1">
        <f t="array" ref="O2914">_xlfn.IFS(Table1[[#This Row],[Duration]]&lt;90,"Short",Table1[[#This Row],[Duration]]&lt;180,"Medium",Table1[[#This Row],[Duration]]&lt;=240,"Long",TRUE,"Seasons")</f>
        <v>Short</v>
      </c>
      <c r="P2914" s="3" t="s">
        <v>49</v>
      </c>
    </row>
    <row r="2915" spans="1:16" ht="42">
      <c r="A2915" s="2" t="s">
        <v>12669</v>
      </c>
      <c r="B2915" s="2" t="s">
        <v>0</v>
      </c>
      <c r="C2915" s="3" t="s">
        <v>12670</v>
      </c>
      <c r="D2915" s="3" t="s">
        <v>12671</v>
      </c>
      <c r="E2915" s="3" t="s">
        <v>12672</v>
      </c>
      <c r="F2915" s="3" t="s">
        <v>12673</v>
      </c>
      <c r="G2915" s="7" t="s">
        <v>12613</v>
      </c>
      <c r="H2915" s="4">
        <v>2021</v>
      </c>
      <c r="I2915" s="2">
        <v>2017</v>
      </c>
      <c r="J2915" s="2">
        <f ca="1">YEAR(TODAY())-Table1[[#This Row],[Release_year]]</f>
        <v>9</v>
      </c>
      <c r="K2915" s="2" t="s">
        <v>7</v>
      </c>
      <c r="L2915" s="2" t="str">
        <f>_xlfn.XLOOKUP(Table1[[#This Row],[Rating]],Ratings!A$2:A$15,Ratings!B$2:B$15)</f>
        <v>Adult</v>
      </c>
      <c r="M2915" s="2" t="str">
        <f>_xlfn.XLOOKUP(Table1[[#This Row],[Rating Category]],Recommendation!A$2:A$6,Recommendation!B$2:B$6)</f>
        <v>Restricted</v>
      </c>
      <c r="N2915" s="2">
        <v>113</v>
      </c>
      <c r="O2915" s="2" t="str" cm="1">
        <f t="array" ref="O2915">_xlfn.IFS(Table1[[#This Row],[Duration]]&lt;90,"Short",Table1[[#This Row],[Duration]]&lt;180,"Medium",Table1[[#This Row],[Duration]]&lt;=240,"Long",TRUE,"Seasons")</f>
        <v>Medium</v>
      </c>
      <c r="P2915" s="3" t="s">
        <v>43</v>
      </c>
    </row>
    <row r="2916" spans="1:16" ht="42">
      <c r="A2916" s="2" t="s">
        <v>12674</v>
      </c>
      <c r="B2916" s="2" t="s">
        <v>0</v>
      </c>
      <c r="C2916" s="3" t="s">
        <v>12675</v>
      </c>
      <c r="D2916" s="3" t="s">
        <v>12676</v>
      </c>
      <c r="E2916" s="3" t="s">
        <v>12677</v>
      </c>
      <c r="F2916" s="3" t="s">
        <v>670</v>
      </c>
      <c r="G2916" s="7" t="s">
        <v>12613</v>
      </c>
      <c r="H2916" s="4">
        <v>2021</v>
      </c>
      <c r="I2916" s="2">
        <v>2016</v>
      </c>
      <c r="J2916" s="2">
        <f ca="1">YEAR(TODAY())-Table1[[#This Row],[Release_year]]</f>
        <v>10</v>
      </c>
      <c r="K2916" s="2" t="s">
        <v>7</v>
      </c>
      <c r="L2916" s="2" t="str">
        <f>_xlfn.XLOOKUP(Table1[[#This Row],[Rating]],Ratings!A$2:A$15,Ratings!B$2:B$15)</f>
        <v>Adult</v>
      </c>
      <c r="M2916" s="2" t="str">
        <f>_xlfn.XLOOKUP(Table1[[#This Row],[Rating Category]],Recommendation!A$2:A$6,Recommendation!B$2:B$6)</f>
        <v>Restricted</v>
      </c>
      <c r="N2916" s="2">
        <v>86</v>
      </c>
      <c r="O2916" s="2" t="str" cm="1">
        <f t="array" ref="O2916">_xlfn.IFS(Table1[[#This Row],[Duration]]&lt;90,"Short",Table1[[#This Row],[Duration]]&lt;180,"Medium",Table1[[#This Row],[Duration]]&lt;=240,"Long",TRUE,"Seasons")</f>
        <v>Short</v>
      </c>
      <c r="P2916" s="3" t="s">
        <v>49</v>
      </c>
    </row>
    <row r="2917" spans="1:16" ht="14">
      <c r="A2917" s="2" t="s">
        <v>12678</v>
      </c>
      <c r="B2917" s="2" t="s">
        <v>0</v>
      </c>
      <c r="C2917" s="3" t="s">
        <v>12679</v>
      </c>
      <c r="D2917" s="3" t="s">
        <v>6099</v>
      </c>
      <c r="E2917" s="3" t="s">
        <v>12680</v>
      </c>
      <c r="F2917" s="3" t="s">
        <v>1</v>
      </c>
      <c r="G2917" s="7" t="s">
        <v>12681</v>
      </c>
      <c r="H2917" s="4">
        <v>2021</v>
      </c>
      <c r="I2917" s="2">
        <v>2017</v>
      </c>
      <c r="J2917" s="2">
        <f ca="1">YEAR(TODAY())-Table1[[#This Row],[Release_year]]</f>
        <v>9</v>
      </c>
      <c r="K2917" s="2" t="s">
        <v>29</v>
      </c>
      <c r="L2917" s="2" t="str">
        <f>_xlfn.XLOOKUP(Table1[[#This Row],[Rating]],Ratings!A$2:A$15,Ratings!B$2:B$15)</f>
        <v>Teen</v>
      </c>
      <c r="M2917" s="2" t="str">
        <f>_xlfn.XLOOKUP(Table1[[#This Row],[Rating Category]],Recommendation!A$2:A$6,Recommendation!B$2:B$6)</f>
        <v>Guidance</v>
      </c>
      <c r="N2917" s="2">
        <v>57</v>
      </c>
      <c r="O2917" s="2" t="str" cm="1">
        <f t="array" ref="O2917">_xlfn.IFS(Table1[[#This Row],[Duration]]&lt;90,"Short",Table1[[#This Row],[Duration]]&lt;180,"Medium",Table1[[#This Row],[Duration]]&lt;=240,"Long",TRUE,"Seasons")</f>
        <v>Short</v>
      </c>
      <c r="P2917" s="3" t="s">
        <v>683</v>
      </c>
    </row>
    <row r="2918" spans="1:16" ht="56">
      <c r="A2918" s="2" t="s">
        <v>12682</v>
      </c>
      <c r="B2918" s="2" t="s">
        <v>0</v>
      </c>
      <c r="C2918" s="3" t="s">
        <v>12683</v>
      </c>
      <c r="D2918" s="3" t="s">
        <v>12684</v>
      </c>
      <c r="E2918" s="3" t="s">
        <v>12685</v>
      </c>
      <c r="F2918" s="3" t="s">
        <v>1</v>
      </c>
      <c r="G2918" s="7" t="s">
        <v>12686</v>
      </c>
      <c r="H2918" s="4">
        <v>2021</v>
      </c>
      <c r="I2918" s="2">
        <v>2016</v>
      </c>
      <c r="J2918" s="2">
        <f ca="1">YEAR(TODAY())-Table1[[#This Row],[Release_year]]</f>
        <v>10</v>
      </c>
      <c r="K2918" s="2" t="s">
        <v>7</v>
      </c>
      <c r="L2918" s="2" t="str">
        <f>_xlfn.XLOOKUP(Table1[[#This Row],[Rating]],Ratings!A$2:A$15,Ratings!B$2:B$15)</f>
        <v>Adult</v>
      </c>
      <c r="M2918" s="2" t="str">
        <f>_xlfn.XLOOKUP(Table1[[#This Row],[Rating Category]],Recommendation!A$2:A$6,Recommendation!B$2:B$6)</f>
        <v>Restricted</v>
      </c>
      <c r="N2918" s="2">
        <v>98</v>
      </c>
      <c r="O2918" s="2" t="str" cm="1">
        <f t="array" ref="O2918">_xlfn.IFS(Table1[[#This Row],[Duration]]&lt;90,"Short",Table1[[#This Row],[Duration]]&lt;180,"Medium",Table1[[#This Row],[Duration]]&lt;=240,"Long",TRUE,"Seasons")</f>
        <v>Medium</v>
      </c>
      <c r="P2918" s="3" t="s">
        <v>1986</v>
      </c>
    </row>
    <row r="2919" spans="1:16" ht="28">
      <c r="A2919" s="2" t="s">
        <v>12687</v>
      </c>
      <c r="B2919" s="2" t="s">
        <v>0</v>
      </c>
      <c r="C2919" s="3" t="s">
        <v>12688</v>
      </c>
      <c r="D2919" s="3" t="s">
        <v>12689</v>
      </c>
      <c r="E2919" s="3" t="s">
        <v>12690</v>
      </c>
      <c r="F2919" s="3" t="s">
        <v>64</v>
      </c>
      <c r="G2919" s="7" t="s">
        <v>12691</v>
      </c>
      <c r="H2919" s="4">
        <v>2021</v>
      </c>
      <c r="I2919" s="2">
        <v>2017</v>
      </c>
      <c r="J2919" s="2">
        <f ca="1">YEAR(TODAY())-Table1[[#This Row],[Release_year]]</f>
        <v>9</v>
      </c>
      <c r="K2919" s="2" t="s">
        <v>124</v>
      </c>
      <c r="L2919" s="2" t="str">
        <f>_xlfn.XLOOKUP(Table1[[#This Row],[Rating]],Ratings!A$2:A$15,Ratings!B$2:B$15)</f>
        <v>Adult</v>
      </c>
      <c r="M2919" s="2" t="str">
        <f>_xlfn.XLOOKUP(Table1[[#This Row],[Rating Category]],Recommendation!A$2:A$6,Recommendation!B$2:B$6)</f>
        <v>Restricted</v>
      </c>
      <c r="N2919" s="2">
        <v>116</v>
      </c>
      <c r="O2919" s="2" t="str" cm="1">
        <f t="array" ref="O2919">_xlfn.IFS(Table1[[#This Row],[Duration]]&lt;90,"Short",Table1[[#This Row],[Duration]]&lt;180,"Medium",Table1[[#This Row],[Duration]]&lt;=240,"Long",TRUE,"Seasons")</f>
        <v>Medium</v>
      </c>
      <c r="P2919" s="3" t="s">
        <v>206</v>
      </c>
    </row>
    <row r="2920" spans="1:16" ht="28">
      <c r="A2920" s="2" t="s">
        <v>12692</v>
      </c>
      <c r="B2920" s="2" t="s">
        <v>0</v>
      </c>
      <c r="C2920" s="3" t="s">
        <v>12693</v>
      </c>
      <c r="D2920" s="3" t="s">
        <v>12694</v>
      </c>
      <c r="E2920" s="3" t="s">
        <v>12695</v>
      </c>
      <c r="F2920" s="3" t="s">
        <v>1</v>
      </c>
      <c r="G2920" s="7" t="s">
        <v>12691</v>
      </c>
      <c r="H2920" s="4">
        <v>2021</v>
      </c>
      <c r="I2920" s="2">
        <v>2017</v>
      </c>
      <c r="J2920" s="2">
        <f ca="1">YEAR(TODAY())-Table1[[#This Row],[Release_year]]</f>
        <v>9</v>
      </c>
      <c r="K2920" s="2" t="s">
        <v>7</v>
      </c>
      <c r="L2920" s="2" t="str">
        <f>_xlfn.XLOOKUP(Table1[[#This Row],[Rating]],Ratings!A$2:A$15,Ratings!B$2:B$15)</f>
        <v>Adult</v>
      </c>
      <c r="M2920" s="2" t="str">
        <f>_xlfn.XLOOKUP(Table1[[#This Row],[Rating Category]],Recommendation!A$2:A$6,Recommendation!B$2:B$6)</f>
        <v>Restricted</v>
      </c>
      <c r="N2920" s="2">
        <v>100</v>
      </c>
      <c r="O2920" s="2" t="str" cm="1">
        <f t="array" ref="O2920">_xlfn.IFS(Table1[[#This Row],[Duration]]&lt;90,"Short",Table1[[#This Row],[Duration]]&lt;180,"Medium",Table1[[#This Row],[Duration]]&lt;=240,"Long",TRUE,"Seasons")</f>
        <v>Medium</v>
      </c>
      <c r="P2920" s="3" t="s">
        <v>1368</v>
      </c>
    </row>
    <row r="2921" spans="1:16" ht="14">
      <c r="A2921" s="2" t="s">
        <v>12696</v>
      </c>
      <c r="B2921" s="2" t="s">
        <v>0</v>
      </c>
      <c r="C2921" s="3" t="s">
        <v>12697</v>
      </c>
      <c r="D2921" s="3" t="s">
        <v>6099</v>
      </c>
      <c r="E2921" s="3" t="s">
        <v>12698</v>
      </c>
      <c r="F2921" s="3" t="s">
        <v>1</v>
      </c>
      <c r="G2921" s="7" t="s">
        <v>12699</v>
      </c>
      <c r="H2921" s="4">
        <v>2021</v>
      </c>
      <c r="I2921" s="2">
        <v>2017</v>
      </c>
      <c r="J2921" s="2">
        <f ca="1">YEAR(TODAY())-Table1[[#This Row],[Release_year]]</f>
        <v>9</v>
      </c>
      <c r="K2921" s="2" t="s">
        <v>7</v>
      </c>
      <c r="L2921" s="2" t="str">
        <f>_xlfn.XLOOKUP(Table1[[#This Row],[Rating]],Ratings!A$2:A$15,Ratings!B$2:B$15)</f>
        <v>Adult</v>
      </c>
      <c r="M2921" s="2" t="str">
        <f>_xlfn.XLOOKUP(Table1[[#This Row],[Rating Category]],Recommendation!A$2:A$6,Recommendation!B$2:B$6)</f>
        <v>Restricted</v>
      </c>
      <c r="N2921" s="2">
        <v>51</v>
      </c>
      <c r="O2921" s="2" t="str" cm="1">
        <f t="array" ref="O2921">_xlfn.IFS(Table1[[#This Row],[Duration]]&lt;90,"Short",Table1[[#This Row],[Duration]]&lt;180,"Medium",Table1[[#This Row],[Duration]]&lt;=240,"Long",TRUE,"Seasons")</f>
        <v>Short</v>
      </c>
      <c r="P2921" s="3" t="s">
        <v>683</v>
      </c>
    </row>
    <row r="2922" spans="1:16" ht="28">
      <c r="A2922" s="2" t="s">
        <v>12701</v>
      </c>
      <c r="B2922" s="2" t="s">
        <v>0</v>
      </c>
      <c r="C2922" s="3" t="s">
        <v>12702</v>
      </c>
      <c r="D2922" s="3" t="s">
        <v>12703</v>
      </c>
      <c r="E2922" s="3" t="s">
        <v>12704</v>
      </c>
      <c r="F2922" s="3" t="s">
        <v>1</v>
      </c>
      <c r="G2922" s="7" t="s">
        <v>12700</v>
      </c>
      <c r="H2922" s="4">
        <v>2021</v>
      </c>
      <c r="I2922" s="2">
        <v>2011</v>
      </c>
      <c r="J2922" s="2">
        <f ca="1">YEAR(TODAY())-Table1[[#This Row],[Release_year]]</f>
        <v>15</v>
      </c>
      <c r="K2922" s="2" t="s">
        <v>2</v>
      </c>
      <c r="L2922" s="2" t="str">
        <f>_xlfn.XLOOKUP(Table1[[#This Row],[Rating]],Ratings!A$2:A$15,Ratings!B$2:B$15)</f>
        <v>Teen</v>
      </c>
      <c r="M2922" s="2" t="str">
        <f>_xlfn.XLOOKUP(Table1[[#This Row],[Rating Category]],Recommendation!A$2:A$6,Recommendation!B$2:B$6)</f>
        <v>Guidance</v>
      </c>
      <c r="N2922" s="2">
        <v>113</v>
      </c>
      <c r="O2922" s="2" t="str" cm="1">
        <f t="array" ref="O2922">_xlfn.IFS(Table1[[#This Row],[Duration]]&lt;90,"Short",Table1[[#This Row],[Duration]]&lt;180,"Medium",Table1[[#This Row],[Duration]]&lt;=240,"Long",TRUE,"Seasons")</f>
        <v>Medium</v>
      </c>
      <c r="P2922" s="3" t="s">
        <v>208</v>
      </c>
    </row>
    <row r="2923" spans="1:16" ht="56">
      <c r="A2923" s="2" t="s">
        <v>12705</v>
      </c>
      <c r="B2923" s="2" t="s">
        <v>0</v>
      </c>
      <c r="C2923" s="3" t="s">
        <v>12706</v>
      </c>
      <c r="D2923" s="3" t="s">
        <v>12707</v>
      </c>
      <c r="E2923" s="3" t="s">
        <v>12708</v>
      </c>
      <c r="F2923" s="3" t="s">
        <v>12709</v>
      </c>
      <c r="G2923" s="7" t="s">
        <v>12700</v>
      </c>
      <c r="H2923" s="4">
        <v>2021</v>
      </c>
      <c r="I2923" s="2">
        <v>2017</v>
      </c>
      <c r="J2923" s="2">
        <f ca="1">YEAR(TODAY())-Table1[[#This Row],[Release_year]]</f>
        <v>9</v>
      </c>
      <c r="K2923" s="2" t="s">
        <v>7</v>
      </c>
      <c r="L2923" s="2" t="str">
        <f>_xlfn.XLOOKUP(Table1[[#This Row],[Rating]],Ratings!A$2:A$15,Ratings!B$2:B$15)</f>
        <v>Adult</v>
      </c>
      <c r="M2923" s="2" t="str">
        <f>_xlfn.XLOOKUP(Table1[[#This Row],[Rating Category]],Recommendation!A$2:A$6,Recommendation!B$2:B$6)</f>
        <v>Restricted</v>
      </c>
      <c r="N2923" s="2">
        <v>124</v>
      </c>
      <c r="O2923" s="2" t="str" cm="1">
        <f t="array" ref="O2923">_xlfn.IFS(Table1[[#This Row],[Duration]]&lt;90,"Short",Table1[[#This Row],[Duration]]&lt;180,"Medium",Table1[[#This Row],[Duration]]&lt;=240,"Long",TRUE,"Seasons")</f>
        <v>Medium</v>
      </c>
      <c r="P2923" s="3" t="s">
        <v>307</v>
      </c>
    </row>
    <row r="2924" spans="1:16" ht="28">
      <c r="A2924" s="2" t="s">
        <v>12711</v>
      </c>
      <c r="B2924" s="2" t="s">
        <v>0</v>
      </c>
      <c r="C2924" s="3" t="s">
        <v>12712</v>
      </c>
      <c r="D2924" s="3" t="s">
        <v>8757</v>
      </c>
      <c r="E2924" s="3" t="s">
        <v>12713</v>
      </c>
      <c r="F2924" s="3" t="s">
        <v>1</v>
      </c>
      <c r="G2924" s="7" t="s">
        <v>12710</v>
      </c>
      <c r="H2924" s="4">
        <v>2021</v>
      </c>
      <c r="I2924" s="2">
        <v>2017</v>
      </c>
      <c r="J2924" s="2">
        <f ca="1">YEAR(TODAY())-Table1[[#This Row],[Release_year]]</f>
        <v>9</v>
      </c>
      <c r="K2924" s="2" t="s">
        <v>7</v>
      </c>
      <c r="L2924" s="2" t="str">
        <f>_xlfn.XLOOKUP(Table1[[#This Row],[Rating]],Ratings!A$2:A$15,Ratings!B$2:B$15)</f>
        <v>Adult</v>
      </c>
      <c r="M2924" s="2" t="str">
        <f>_xlfn.XLOOKUP(Table1[[#This Row],[Rating Category]],Recommendation!A$2:A$6,Recommendation!B$2:B$6)</f>
        <v>Restricted</v>
      </c>
      <c r="N2924" s="2">
        <v>63</v>
      </c>
      <c r="O2924" s="2" t="str" cm="1">
        <f t="array" ref="O2924">_xlfn.IFS(Table1[[#This Row],[Duration]]&lt;90,"Short",Table1[[#This Row],[Duration]]&lt;180,"Medium",Table1[[#This Row],[Duration]]&lt;=240,"Long",TRUE,"Seasons")</f>
        <v>Short</v>
      </c>
      <c r="P2924" s="3" t="s">
        <v>10032</v>
      </c>
    </row>
    <row r="2925" spans="1:16" ht="14">
      <c r="A2925" s="2" t="s">
        <v>12714</v>
      </c>
      <c r="B2925" s="2" t="s">
        <v>0</v>
      </c>
      <c r="C2925" s="3" t="s">
        <v>12715</v>
      </c>
      <c r="D2925" s="3" t="s">
        <v>8757</v>
      </c>
      <c r="E2925" s="3" t="s">
        <v>8662</v>
      </c>
      <c r="F2925" s="3" t="s">
        <v>1</v>
      </c>
      <c r="G2925" s="7" t="s">
        <v>12710</v>
      </c>
      <c r="H2925" s="4">
        <v>2021</v>
      </c>
      <c r="I2925" s="2">
        <v>2015</v>
      </c>
      <c r="J2925" s="2">
        <f ca="1">YEAR(TODAY())-Table1[[#This Row],[Release_year]]</f>
        <v>11</v>
      </c>
      <c r="K2925" s="2" t="s">
        <v>7</v>
      </c>
      <c r="L2925" s="2" t="str">
        <f>_xlfn.XLOOKUP(Table1[[#This Row],[Rating]],Ratings!A$2:A$15,Ratings!B$2:B$15)</f>
        <v>Adult</v>
      </c>
      <c r="M2925" s="2" t="str">
        <f>_xlfn.XLOOKUP(Table1[[#This Row],[Rating Category]],Recommendation!A$2:A$6,Recommendation!B$2:B$6)</f>
        <v>Restricted</v>
      </c>
      <c r="N2925" s="2">
        <v>56</v>
      </c>
      <c r="O2925" s="2" t="str" cm="1">
        <f t="array" ref="O2925">_xlfn.IFS(Table1[[#This Row],[Duration]]&lt;90,"Short",Table1[[#This Row],[Duration]]&lt;180,"Medium",Table1[[#This Row],[Duration]]&lt;=240,"Long",TRUE,"Seasons")</f>
        <v>Short</v>
      </c>
      <c r="P2925" s="3" t="s">
        <v>683</v>
      </c>
    </row>
    <row r="2926" spans="1:16" ht="42">
      <c r="A2926" s="2" t="s">
        <v>12716</v>
      </c>
      <c r="B2926" s="2" t="s">
        <v>0</v>
      </c>
      <c r="C2926" s="3" t="s">
        <v>12717</v>
      </c>
      <c r="D2926" s="3" t="s">
        <v>1822</v>
      </c>
      <c r="E2926" s="3" t="s">
        <v>12718</v>
      </c>
      <c r="F2926" s="3" t="s">
        <v>1</v>
      </c>
      <c r="G2926" s="7" t="s">
        <v>12719</v>
      </c>
      <c r="H2926" s="4">
        <v>2021</v>
      </c>
      <c r="I2926" s="2">
        <v>2017</v>
      </c>
      <c r="J2926" s="2">
        <f ca="1">YEAR(TODAY())-Table1[[#This Row],[Release_year]]</f>
        <v>9</v>
      </c>
      <c r="K2926" s="2" t="s">
        <v>29</v>
      </c>
      <c r="L2926" s="2" t="str">
        <f>_xlfn.XLOOKUP(Table1[[#This Row],[Rating]],Ratings!A$2:A$15,Ratings!B$2:B$15)</f>
        <v>Teen</v>
      </c>
      <c r="M2926" s="2" t="str">
        <f>_xlfn.XLOOKUP(Table1[[#This Row],[Rating Category]],Recommendation!A$2:A$6,Recommendation!B$2:B$6)</f>
        <v>Guidance</v>
      </c>
      <c r="N2926" s="2">
        <v>94</v>
      </c>
      <c r="O2926" s="2" t="str" cm="1">
        <f t="array" ref="O2926">_xlfn.IFS(Table1[[#This Row],[Duration]]&lt;90,"Short",Table1[[#This Row],[Duration]]&lt;180,"Medium",Table1[[#This Row],[Duration]]&lt;=240,"Long",TRUE,"Seasons")</f>
        <v>Medium</v>
      </c>
      <c r="P2926" s="3" t="s">
        <v>72</v>
      </c>
    </row>
    <row r="2927" spans="1:16" ht="56">
      <c r="A2927" s="2" t="s">
        <v>12720</v>
      </c>
      <c r="B2927" s="2" t="s">
        <v>0</v>
      </c>
      <c r="C2927" s="3" t="s">
        <v>12721</v>
      </c>
      <c r="D2927" s="3" t="s">
        <v>12722</v>
      </c>
      <c r="E2927" s="3" t="s">
        <v>12723</v>
      </c>
      <c r="F2927" s="3" t="s">
        <v>1</v>
      </c>
      <c r="G2927" s="7" t="s">
        <v>12724</v>
      </c>
      <c r="H2927" s="4">
        <v>2021</v>
      </c>
      <c r="I2927" s="2">
        <v>2017</v>
      </c>
      <c r="J2927" s="2">
        <f ca="1">YEAR(TODAY())-Table1[[#This Row],[Release_year]]</f>
        <v>9</v>
      </c>
      <c r="K2927" s="2" t="s">
        <v>7</v>
      </c>
      <c r="L2927" s="2" t="str">
        <f>_xlfn.XLOOKUP(Table1[[#This Row],[Rating]],Ratings!A$2:A$15,Ratings!B$2:B$15)</f>
        <v>Adult</v>
      </c>
      <c r="M2927" s="2" t="str">
        <f>_xlfn.XLOOKUP(Table1[[#This Row],[Rating Category]],Recommendation!A$2:A$6,Recommendation!B$2:B$6)</f>
        <v>Restricted</v>
      </c>
      <c r="N2927" s="2">
        <v>90</v>
      </c>
      <c r="O2927" s="2" t="str" cm="1">
        <f t="array" ref="O2927">_xlfn.IFS(Table1[[#This Row],[Duration]]&lt;90,"Short",Table1[[#This Row],[Duration]]&lt;180,"Medium",Table1[[#This Row],[Duration]]&lt;=240,"Long",TRUE,"Seasons")</f>
        <v>Medium</v>
      </c>
      <c r="P2927" s="3" t="s">
        <v>251</v>
      </c>
    </row>
    <row r="2928" spans="1:16" ht="56">
      <c r="A2928" s="2" t="s">
        <v>12725</v>
      </c>
      <c r="B2928" s="2" t="s">
        <v>0</v>
      </c>
      <c r="C2928" s="3" t="s">
        <v>12726</v>
      </c>
      <c r="D2928" s="3" t="s">
        <v>12727</v>
      </c>
      <c r="E2928" s="3" t="s">
        <v>12728</v>
      </c>
      <c r="F2928" s="3" t="s">
        <v>50</v>
      </c>
      <c r="G2928" s="7" t="s">
        <v>12724</v>
      </c>
      <c r="H2928" s="4">
        <v>2021</v>
      </c>
      <c r="I2928" s="2">
        <v>2015</v>
      </c>
      <c r="J2928" s="2">
        <f ca="1">YEAR(TODAY())-Table1[[#This Row],[Release_year]]</f>
        <v>11</v>
      </c>
      <c r="K2928" s="2" t="s">
        <v>7</v>
      </c>
      <c r="L2928" s="2" t="str">
        <f>_xlfn.XLOOKUP(Table1[[#This Row],[Rating]],Ratings!A$2:A$15,Ratings!B$2:B$15)</f>
        <v>Adult</v>
      </c>
      <c r="M2928" s="2" t="str">
        <f>_xlfn.XLOOKUP(Table1[[#This Row],[Rating Category]],Recommendation!A$2:A$6,Recommendation!B$2:B$6)</f>
        <v>Restricted</v>
      </c>
      <c r="N2928" s="2">
        <v>71</v>
      </c>
      <c r="O2928" s="2" t="str" cm="1">
        <f t="array" ref="O2928">_xlfn.IFS(Table1[[#This Row],[Duration]]&lt;90,"Short",Table1[[#This Row],[Duration]]&lt;180,"Medium",Table1[[#This Row],[Duration]]&lt;=240,"Long",TRUE,"Seasons")</f>
        <v>Short</v>
      </c>
      <c r="P2928" s="3" t="s">
        <v>43</v>
      </c>
    </row>
    <row r="2929" spans="1:16" ht="56">
      <c r="A2929" s="2" t="s">
        <v>12729</v>
      </c>
      <c r="B2929" s="2" t="s">
        <v>0</v>
      </c>
      <c r="C2929" s="3" t="s">
        <v>12730</v>
      </c>
      <c r="D2929" s="3" t="s">
        <v>1577</v>
      </c>
      <c r="E2929" s="3" t="s">
        <v>12731</v>
      </c>
      <c r="F2929" s="3" t="s">
        <v>1</v>
      </c>
      <c r="G2929" s="7" t="s">
        <v>12732</v>
      </c>
      <c r="H2929" s="4">
        <v>2021</v>
      </c>
      <c r="I2929" s="2">
        <v>2017</v>
      </c>
      <c r="J2929" s="2">
        <f ca="1">YEAR(TODAY())-Table1[[#This Row],[Release_year]]</f>
        <v>9</v>
      </c>
      <c r="K2929" s="2" t="s">
        <v>29</v>
      </c>
      <c r="L2929" s="2" t="str">
        <f>_xlfn.XLOOKUP(Table1[[#This Row],[Rating]],Ratings!A$2:A$15,Ratings!B$2:B$15)</f>
        <v>Teen</v>
      </c>
      <c r="M2929" s="2" t="str">
        <f>_xlfn.XLOOKUP(Table1[[#This Row],[Rating Category]],Recommendation!A$2:A$6,Recommendation!B$2:B$6)</f>
        <v>Guidance</v>
      </c>
      <c r="N2929" s="2">
        <v>97</v>
      </c>
      <c r="O2929" s="2" t="str" cm="1">
        <f t="array" ref="O2929">_xlfn.IFS(Table1[[#This Row],[Duration]]&lt;90,"Short",Table1[[#This Row],[Duration]]&lt;180,"Medium",Table1[[#This Row],[Duration]]&lt;=240,"Long",TRUE,"Seasons")</f>
        <v>Medium</v>
      </c>
      <c r="P2929" s="3" t="s">
        <v>254</v>
      </c>
    </row>
    <row r="2930" spans="1:16" ht="42">
      <c r="A2930" s="2" t="s">
        <v>12733</v>
      </c>
      <c r="B2930" s="2" t="s">
        <v>0</v>
      </c>
      <c r="C2930" s="3" t="s">
        <v>12734</v>
      </c>
      <c r="D2930" s="3" t="s">
        <v>12735</v>
      </c>
      <c r="E2930" s="3" t="s">
        <v>12736</v>
      </c>
      <c r="F2930" s="3" t="s">
        <v>1</v>
      </c>
      <c r="G2930" s="7" t="s">
        <v>12737</v>
      </c>
      <c r="H2930" s="4">
        <v>2021</v>
      </c>
      <c r="I2930" s="2">
        <v>2015</v>
      </c>
      <c r="J2930" s="2">
        <f ca="1">YEAR(TODAY())-Table1[[#This Row],[Release_year]]</f>
        <v>11</v>
      </c>
      <c r="K2930" s="2" t="s">
        <v>124</v>
      </c>
      <c r="L2930" s="2" t="str">
        <f>_xlfn.XLOOKUP(Table1[[#This Row],[Rating]],Ratings!A$2:A$15,Ratings!B$2:B$15)</f>
        <v>Adult</v>
      </c>
      <c r="M2930" s="2" t="str">
        <f>_xlfn.XLOOKUP(Table1[[#This Row],[Rating Category]],Recommendation!A$2:A$6,Recommendation!B$2:B$6)</f>
        <v>Restricted</v>
      </c>
      <c r="N2930" s="2">
        <v>83</v>
      </c>
      <c r="O2930" s="2" t="str" cm="1">
        <f t="array" ref="O2930">_xlfn.IFS(Table1[[#This Row],[Duration]]&lt;90,"Short",Table1[[#This Row],[Duration]]&lt;180,"Medium",Table1[[#This Row],[Duration]]&lt;=240,"Long",TRUE,"Seasons")</f>
        <v>Short</v>
      </c>
      <c r="P2930" s="3" t="s">
        <v>2817</v>
      </c>
    </row>
    <row r="2931" spans="1:16" ht="56">
      <c r="A2931" s="2" t="s">
        <v>12738</v>
      </c>
      <c r="B2931" s="2" t="s">
        <v>0</v>
      </c>
      <c r="C2931" s="3" t="s">
        <v>12739</v>
      </c>
      <c r="D2931" s="3" t="s">
        <v>1203</v>
      </c>
      <c r="E2931" s="3" t="s">
        <v>12740</v>
      </c>
      <c r="F2931" s="3" t="s">
        <v>1</v>
      </c>
      <c r="G2931" s="7" t="s">
        <v>12737</v>
      </c>
      <c r="H2931" s="4">
        <v>2021</v>
      </c>
      <c r="I2931" s="2">
        <v>2017</v>
      </c>
      <c r="J2931" s="2">
        <f ca="1">YEAR(TODAY())-Table1[[#This Row],[Release_year]]</f>
        <v>9</v>
      </c>
      <c r="K2931" s="2" t="s">
        <v>29</v>
      </c>
      <c r="L2931" s="2" t="str">
        <f>_xlfn.XLOOKUP(Table1[[#This Row],[Rating]],Ratings!A$2:A$15,Ratings!B$2:B$15)</f>
        <v>Teen</v>
      </c>
      <c r="M2931" s="2" t="str">
        <f>_xlfn.XLOOKUP(Table1[[#This Row],[Rating Category]],Recommendation!A$2:A$6,Recommendation!B$2:B$6)</f>
        <v>Guidance</v>
      </c>
      <c r="N2931" s="2">
        <v>92</v>
      </c>
      <c r="O2931" s="2" t="str" cm="1">
        <f t="array" ref="O2931">_xlfn.IFS(Table1[[#This Row],[Duration]]&lt;90,"Short",Table1[[#This Row],[Duration]]&lt;180,"Medium",Table1[[#This Row],[Duration]]&lt;=240,"Long",TRUE,"Seasons")</f>
        <v>Medium</v>
      </c>
      <c r="P2931" s="3" t="s">
        <v>125</v>
      </c>
    </row>
    <row r="2932" spans="1:16" ht="70">
      <c r="A2932" s="2" t="s">
        <v>12741</v>
      </c>
      <c r="B2932" s="2" t="s">
        <v>0</v>
      </c>
      <c r="C2932" s="3" t="s">
        <v>12742</v>
      </c>
      <c r="D2932" s="3" t="s">
        <v>10607</v>
      </c>
      <c r="E2932" s="3" t="s">
        <v>12743</v>
      </c>
      <c r="F2932" s="3" t="s">
        <v>13</v>
      </c>
      <c r="G2932" s="7" t="s">
        <v>12744</v>
      </c>
      <c r="H2932" s="4">
        <v>2021</v>
      </c>
      <c r="I2932" s="2">
        <v>2017</v>
      </c>
      <c r="J2932" s="2">
        <f ca="1">YEAR(TODAY())-Table1[[#This Row],[Release_year]]</f>
        <v>9</v>
      </c>
      <c r="K2932" s="2" t="s">
        <v>7</v>
      </c>
      <c r="L2932" s="2" t="str">
        <f>_xlfn.XLOOKUP(Table1[[#This Row],[Rating]],Ratings!A$2:A$15,Ratings!B$2:B$15)</f>
        <v>Adult</v>
      </c>
      <c r="M2932" s="2" t="str">
        <f>_xlfn.XLOOKUP(Table1[[#This Row],[Rating Category]],Recommendation!A$2:A$6,Recommendation!B$2:B$6)</f>
        <v>Restricted</v>
      </c>
      <c r="N2932" s="2">
        <v>165</v>
      </c>
      <c r="O2932" s="2" t="str" cm="1">
        <f t="array" ref="O2932">_xlfn.IFS(Table1[[#This Row],[Duration]]&lt;90,"Short",Table1[[#This Row],[Duration]]&lt;180,"Medium",Table1[[#This Row],[Duration]]&lt;=240,"Long",TRUE,"Seasons")</f>
        <v>Medium</v>
      </c>
      <c r="P2932" s="3" t="s">
        <v>90</v>
      </c>
    </row>
    <row r="2933" spans="1:16" ht="70">
      <c r="A2933" s="2" t="s">
        <v>12745</v>
      </c>
      <c r="B2933" s="2" t="s">
        <v>0</v>
      </c>
      <c r="C2933" s="3" t="s">
        <v>12746</v>
      </c>
      <c r="D2933" s="3" t="s">
        <v>10607</v>
      </c>
      <c r="E2933" s="3" t="s">
        <v>10608</v>
      </c>
      <c r="F2933" s="3" t="s">
        <v>13</v>
      </c>
      <c r="G2933" s="7" t="s">
        <v>12744</v>
      </c>
      <c r="H2933" s="4">
        <v>2021</v>
      </c>
      <c r="I2933" s="2">
        <v>2015</v>
      </c>
      <c r="J2933" s="2">
        <f ca="1">YEAR(TODAY())-Table1[[#This Row],[Release_year]]</f>
        <v>11</v>
      </c>
      <c r="K2933" s="2" t="s">
        <v>29</v>
      </c>
      <c r="L2933" s="2" t="str">
        <f>_xlfn.XLOOKUP(Table1[[#This Row],[Rating]],Ratings!A$2:A$15,Ratings!B$2:B$15)</f>
        <v>Teen</v>
      </c>
      <c r="M2933" s="2" t="str">
        <f>_xlfn.XLOOKUP(Table1[[#This Row],[Rating Category]],Recommendation!A$2:A$6,Recommendation!B$2:B$6)</f>
        <v>Guidance</v>
      </c>
      <c r="N2933" s="2">
        <v>159</v>
      </c>
      <c r="O2933" s="2" t="str" cm="1">
        <f t="array" ref="O2933">_xlfn.IFS(Table1[[#This Row],[Duration]]&lt;90,"Short",Table1[[#This Row],[Duration]]&lt;180,"Medium",Table1[[#This Row],[Duration]]&lt;=240,"Long",TRUE,"Seasons")</f>
        <v>Medium</v>
      </c>
      <c r="P2933" s="3" t="s">
        <v>90</v>
      </c>
    </row>
    <row r="2934" spans="1:16" ht="56">
      <c r="A2934" s="2" t="s">
        <v>12747</v>
      </c>
      <c r="B2934" s="2" t="s">
        <v>0</v>
      </c>
      <c r="C2934" s="3" t="s">
        <v>12748</v>
      </c>
      <c r="D2934" s="3" t="s">
        <v>12749</v>
      </c>
      <c r="E2934" s="3" t="s">
        <v>12750</v>
      </c>
      <c r="F2934" s="3" t="s">
        <v>1</v>
      </c>
      <c r="G2934" s="7" t="s">
        <v>12751</v>
      </c>
      <c r="H2934" s="4">
        <v>2021</v>
      </c>
      <c r="I2934" s="2">
        <v>2015</v>
      </c>
      <c r="J2934" s="2">
        <f ca="1">YEAR(TODAY())-Table1[[#This Row],[Release_year]]</f>
        <v>11</v>
      </c>
      <c r="K2934" s="2" t="s">
        <v>87</v>
      </c>
      <c r="L2934" s="2" t="str">
        <f>_xlfn.XLOOKUP(Table1[[#This Row],[Rating]],Ratings!A$2:A$15,Ratings!B$2:B$15)</f>
        <v>Kids</v>
      </c>
      <c r="M2934" s="2" t="str">
        <f>_xlfn.XLOOKUP(Table1[[#This Row],[Rating Category]],Recommendation!A$2:A$6,Recommendation!B$2:B$6)</f>
        <v>Safe</v>
      </c>
      <c r="N2934" s="2">
        <v>22</v>
      </c>
      <c r="O2934" s="2" t="str" cm="1">
        <f t="array" ref="O2934">_xlfn.IFS(Table1[[#This Row],[Duration]]&lt;90,"Short",Table1[[#This Row],[Duration]]&lt;180,"Medium",Table1[[#This Row],[Duration]]&lt;=240,"Long",TRUE,"Seasons")</f>
        <v>Short</v>
      </c>
      <c r="P2934" s="3" t="s">
        <v>17</v>
      </c>
    </row>
    <row r="2935" spans="1:16" ht="70">
      <c r="A2935" s="2" t="s">
        <v>12752</v>
      </c>
      <c r="B2935" s="2" t="s">
        <v>0</v>
      </c>
      <c r="C2935" s="3" t="s">
        <v>12753</v>
      </c>
      <c r="D2935" s="3" t="s">
        <v>12754</v>
      </c>
      <c r="E2935" s="3" t="s">
        <v>12755</v>
      </c>
      <c r="F2935" s="3" t="s">
        <v>12756</v>
      </c>
      <c r="G2935" s="7" t="s">
        <v>12757</v>
      </c>
      <c r="H2935" s="4">
        <v>2021</v>
      </c>
      <c r="I2935" s="2">
        <v>2016</v>
      </c>
      <c r="J2935" s="2">
        <f ca="1">YEAR(TODAY())-Table1[[#This Row],[Release_year]]</f>
        <v>10</v>
      </c>
      <c r="K2935" s="2" t="s">
        <v>2</v>
      </c>
      <c r="L2935" s="2" t="str">
        <f>_xlfn.XLOOKUP(Table1[[#This Row],[Rating]],Ratings!A$2:A$15,Ratings!B$2:B$15)</f>
        <v>Teen</v>
      </c>
      <c r="M2935" s="2" t="str">
        <f>_xlfn.XLOOKUP(Table1[[#This Row],[Rating Category]],Recommendation!A$2:A$6,Recommendation!B$2:B$6)</f>
        <v>Guidance</v>
      </c>
      <c r="N2935" s="2">
        <v>105</v>
      </c>
      <c r="O2935" s="2" t="str" cm="1">
        <f t="array" ref="O2935">_xlfn.IFS(Table1[[#This Row],[Duration]]&lt;90,"Short",Table1[[#This Row],[Duration]]&lt;180,"Medium",Table1[[#This Row],[Duration]]&lt;=240,"Long",TRUE,"Seasons")</f>
        <v>Medium</v>
      </c>
      <c r="P2935" s="3" t="s">
        <v>5815</v>
      </c>
    </row>
    <row r="2936" spans="1:16" ht="14">
      <c r="A2936" s="2" t="s">
        <v>12758</v>
      </c>
      <c r="B2936" s="2" t="s">
        <v>0</v>
      </c>
      <c r="C2936" s="3" t="s">
        <v>12759</v>
      </c>
      <c r="D2936" s="3" t="s">
        <v>11280</v>
      </c>
      <c r="E2936" s="3" t="s">
        <v>1652</v>
      </c>
      <c r="F2936" s="3" t="s">
        <v>50</v>
      </c>
      <c r="G2936" s="7" t="s">
        <v>12760</v>
      </c>
      <c r="H2936" s="4">
        <v>2021</v>
      </c>
      <c r="I2936" s="2">
        <v>2017</v>
      </c>
      <c r="J2936" s="2">
        <f ca="1">YEAR(TODAY())-Table1[[#This Row],[Release_year]]</f>
        <v>9</v>
      </c>
      <c r="K2936" s="2" t="s">
        <v>7</v>
      </c>
      <c r="L2936" s="2" t="str">
        <f>_xlfn.XLOOKUP(Table1[[#This Row],[Rating]],Ratings!A$2:A$15,Ratings!B$2:B$15)</f>
        <v>Adult</v>
      </c>
      <c r="M2936" s="2" t="str">
        <f>_xlfn.XLOOKUP(Table1[[#This Row],[Rating Category]],Recommendation!A$2:A$6,Recommendation!B$2:B$6)</f>
        <v>Restricted</v>
      </c>
      <c r="N2936" s="2">
        <v>54</v>
      </c>
      <c r="O2936" s="2" t="str" cm="1">
        <f t="array" ref="O2936">_xlfn.IFS(Table1[[#This Row],[Duration]]&lt;90,"Short",Table1[[#This Row],[Duration]]&lt;180,"Medium",Table1[[#This Row],[Duration]]&lt;=240,"Long",TRUE,"Seasons")</f>
        <v>Short</v>
      </c>
      <c r="P2936" s="3" t="s">
        <v>683</v>
      </c>
    </row>
    <row r="2937" spans="1:16" ht="28">
      <c r="A2937" s="2" t="s">
        <v>12761</v>
      </c>
      <c r="B2937" s="2" t="s">
        <v>0</v>
      </c>
      <c r="C2937" s="3" t="s">
        <v>12762</v>
      </c>
      <c r="D2937" s="3" t="s">
        <v>12763</v>
      </c>
      <c r="E2937" s="3" t="s">
        <v>12764</v>
      </c>
      <c r="F2937" s="3" t="s">
        <v>1</v>
      </c>
      <c r="G2937" s="7" t="s">
        <v>12760</v>
      </c>
      <c r="H2937" s="4">
        <v>2021</v>
      </c>
      <c r="I2937" s="2">
        <v>2017</v>
      </c>
      <c r="J2937" s="2">
        <f ca="1">YEAR(TODAY())-Table1[[#This Row],[Release_year]]</f>
        <v>9</v>
      </c>
      <c r="K2937" s="2" t="s">
        <v>7</v>
      </c>
      <c r="L2937" s="2" t="str">
        <f>_xlfn.XLOOKUP(Table1[[#This Row],[Rating]],Ratings!A$2:A$15,Ratings!B$2:B$15)</f>
        <v>Adult</v>
      </c>
      <c r="M2937" s="2" t="str">
        <f>_xlfn.XLOOKUP(Table1[[#This Row],[Rating Category]],Recommendation!A$2:A$6,Recommendation!B$2:B$6)</f>
        <v>Restricted</v>
      </c>
      <c r="N2937" s="2">
        <v>121</v>
      </c>
      <c r="O2937" s="2" t="str" cm="1">
        <f t="array" ref="O2937">_xlfn.IFS(Table1[[#This Row],[Duration]]&lt;90,"Short",Table1[[#This Row],[Duration]]&lt;180,"Medium",Table1[[#This Row],[Duration]]&lt;=240,"Long",TRUE,"Seasons")</f>
        <v>Medium</v>
      </c>
      <c r="P2937" s="3" t="s">
        <v>208</v>
      </c>
    </row>
    <row r="2938" spans="1:16" ht="42">
      <c r="A2938" s="2" t="s">
        <v>12765</v>
      </c>
      <c r="B2938" s="2" t="s">
        <v>0</v>
      </c>
      <c r="C2938" s="3" t="s">
        <v>12766</v>
      </c>
      <c r="D2938" s="3" t="s">
        <v>12767</v>
      </c>
      <c r="E2938" s="3" t="s">
        <v>12768</v>
      </c>
      <c r="F2938" s="3" t="s">
        <v>12769</v>
      </c>
      <c r="G2938" s="7" t="s">
        <v>12760</v>
      </c>
      <c r="H2938" s="4">
        <v>2021</v>
      </c>
      <c r="I2938" s="2">
        <v>2017</v>
      </c>
      <c r="J2938" s="2">
        <f ca="1">YEAR(TODAY())-Table1[[#This Row],[Release_year]]</f>
        <v>9</v>
      </c>
      <c r="K2938" s="2" t="s">
        <v>124</v>
      </c>
      <c r="L2938" s="2" t="str">
        <f>_xlfn.XLOOKUP(Table1[[#This Row],[Rating]],Ratings!A$2:A$15,Ratings!B$2:B$15)</f>
        <v>Adult</v>
      </c>
      <c r="M2938" s="2" t="str">
        <f>_xlfn.XLOOKUP(Table1[[#This Row],[Rating Category]],Recommendation!A$2:A$6,Recommendation!B$2:B$6)</f>
        <v>Restricted</v>
      </c>
      <c r="N2938" s="2">
        <v>103</v>
      </c>
      <c r="O2938" s="2" t="str" cm="1">
        <f t="array" ref="O2938">_xlfn.IFS(Table1[[#This Row],[Duration]]&lt;90,"Short",Table1[[#This Row],[Duration]]&lt;180,"Medium",Table1[[#This Row],[Duration]]&lt;=240,"Long",TRUE,"Seasons")</f>
        <v>Medium</v>
      </c>
      <c r="P2938" s="3" t="s">
        <v>1986</v>
      </c>
    </row>
    <row r="2939" spans="1:16" ht="42">
      <c r="A2939" s="2" t="s">
        <v>12770</v>
      </c>
      <c r="B2939" s="2" t="s">
        <v>0</v>
      </c>
      <c r="C2939" s="3" t="s">
        <v>12771</v>
      </c>
      <c r="D2939" s="3" t="s">
        <v>5291</v>
      </c>
      <c r="E2939" s="3" t="s">
        <v>12772</v>
      </c>
      <c r="F2939" s="3" t="s">
        <v>5293</v>
      </c>
      <c r="G2939" s="7" t="s">
        <v>12773</v>
      </c>
      <c r="H2939" s="4">
        <v>2021</v>
      </c>
      <c r="I2939" s="2">
        <v>2017</v>
      </c>
      <c r="J2939" s="2">
        <f ca="1">YEAR(TODAY())-Table1[[#This Row],[Release_year]]</f>
        <v>9</v>
      </c>
      <c r="K2939" s="2" t="s">
        <v>7</v>
      </c>
      <c r="L2939" s="2" t="str">
        <f>_xlfn.XLOOKUP(Table1[[#This Row],[Rating]],Ratings!A$2:A$15,Ratings!B$2:B$15)</f>
        <v>Adult</v>
      </c>
      <c r="M2939" s="2" t="str">
        <f>_xlfn.XLOOKUP(Table1[[#This Row],[Rating Category]],Recommendation!A$2:A$6,Recommendation!B$2:B$6)</f>
        <v>Restricted</v>
      </c>
      <c r="N2939" s="2">
        <v>129</v>
      </c>
      <c r="O2939" s="2" t="str" cm="1">
        <f t="array" ref="O2939">_xlfn.IFS(Table1[[#This Row],[Duration]]&lt;90,"Short",Table1[[#This Row],[Duration]]&lt;180,"Medium",Table1[[#This Row],[Duration]]&lt;=240,"Long",TRUE,"Seasons")</f>
        <v>Medium</v>
      </c>
      <c r="P2939" s="3" t="s">
        <v>206</v>
      </c>
    </row>
    <row r="2940" spans="1:16" ht="56">
      <c r="A2940" s="2" t="s">
        <v>12775</v>
      </c>
      <c r="B2940" s="2" t="s">
        <v>0</v>
      </c>
      <c r="C2940" s="3" t="s">
        <v>12776</v>
      </c>
      <c r="D2940" s="3" t="s">
        <v>12777</v>
      </c>
      <c r="E2940" s="3" t="s">
        <v>12778</v>
      </c>
      <c r="F2940" s="3" t="s">
        <v>588</v>
      </c>
      <c r="G2940" s="7" t="s">
        <v>12774</v>
      </c>
      <c r="H2940" s="4">
        <v>2021</v>
      </c>
      <c r="I2940" s="2">
        <v>2016</v>
      </c>
      <c r="J2940" s="2">
        <f ca="1">YEAR(TODAY())-Table1[[#This Row],[Release_year]]</f>
        <v>10</v>
      </c>
      <c r="K2940" s="2" t="s">
        <v>7</v>
      </c>
      <c r="L2940" s="2" t="str">
        <f>_xlfn.XLOOKUP(Table1[[#This Row],[Rating]],Ratings!A$2:A$15,Ratings!B$2:B$15)</f>
        <v>Adult</v>
      </c>
      <c r="M2940" s="2" t="str">
        <f>_xlfn.XLOOKUP(Table1[[#This Row],[Rating Category]],Recommendation!A$2:A$6,Recommendation!B$2:B$6)</f>
        <v>Restricted</v>
      </c>
      <c r="N2940" s="2">
        <v>95</v>
      </c>
      <c r="O2940" s="2" t="str" cm="1">
        <f t="array" ref="O2940">_xlfn.IFS(Table1[[#This Row],[Duration]]&lt;90,"Short",Table1[[#This Row],[Duration]]&lt;180,"Medium",Table1[[#This Row],[Duration]]&lt;=240,"Long",TRUE,"Seasons")</f>
        <v>Medium</v>
      </c>
      <c r="P2940" s="3" t="s">
        <v>192</v>
      </c>
    </row>
    <row r="2941" spans="1:16" ht="42">
      <c r="A2941" s="2" t="s">
        <v>12779</v>
      </c>
      <c r="B2941" s="2" t="s">
        <v>0</v>
      </c>
      <c r="C2941" s="3" t="s">
        <v>12780</v>
      </c>
      <c r="D2941" s="3" t="s">
        <v>12781</v>
      </c>
      <c r="E2941" s="3" t="s">
        <v>12782</v>
      </c>
      <c r="F2941" s="3" t="s">
        <v>1</v>
      </c>
      <c r="G2941" s="7" t="s">
        <v>12774</v>
      </c>
      <c r="H2941" s="4">
        <v>2021</v>
      </c>
      <c r="I2941" s="2">
        <v>2016</v>
      </c>
      <c r="J2941" s="2">
        <f ca="1">YEAR(TODAY())-Table1[[#This Row],[Release_year]]</f>
        <v>10</v>
      </c>
      <c r="K2941" s="2" t="s">
        <v>58</v>
      </c>
      <c r="L2941" s="2" t="str">
        <f>_xlfn.XLOOKUP(Table1[[#This Row],[Rating]],Ratings!A$2:A$15,Ratings!B$2:B$15)</f>
        <v>Kids</v>
      </c>
      <c r="M2941" s="2" t="str">
        <f>_xlfn.XLOOKUP(Table1[[#This Row],[Rating Category]],Recommendation!A$2:A$6,Recommendation!B$2:B$6)</f>
        <v>Safe</v>
      </c>
      <c r="N2941" s="2">
        <v>80</v>
      </c>
      <c r="O2941" s="2" t="str" cm="1">
        <f t="array" ref="O2941">_xlfn.IFS(Table1[[#This Row],[Duration]]&lt;90,"Short",Table1[[#This Row],[Duration]]&lt;180,"Medium",Table1[[#This Row],[Duration]]&lt;=240,"Long",TRUE,"Seasons")</f>
        <v>Short</v>
      </c>
      <c r="P2941" s="3" t="s">
        <v>46</v>
      </c>
    </row>
    <row r="2942" spans="1:16" ht="56">
      <c r="A2942" s="2" t="s">
        <v>12783</v>
      </c>
      <c r="B2942" s="2" t="s">
        <v>0</v>
      </c>
      <c r="C2942" s="3" t="s">
        <v>12784</v>
      </c>
      <c r="D2942" s="3" t="s">
        <v>12785</v>
      </c>
      <c r="E2942" s="3" t="s">
        <v>12786</v>
      </c>
      <c r="F2942" s="3" t="s">
        <v>1</v>
      </c>
      <c r="G2942" s="7" t="s">
        <v>12774</v>
      </c>
      <c r="H2942" s="4">
        <v>2021</v>
      </c>
      <c r="I2942" s="2">
        <v>2016</v>
      </c>
      <c r="J2942" s="2">
        <f ca="1">YEAR(TODAY())-Table1[[#This Row],[Release_year]]</f>
        <v>10</v>
      </c>
      <c r="K2942" s="2" t="s">
        <v>7</v>
      </c>
      <c r="L2942" s="2" t="str">
        <f>_xlfn.XLOOKUP(Table1[[#This Row],[Rating]],Ratings!A$2:A$15,Ratings!B$2:B$15)</f>
        <v>Adult</v>
      </c>
      <c r="M2942" s="2" t="str">
        <f>_xlfn.XLOOKUP(Table1[[#This Row],[Rating Category]],Recommendation!A$2:A$6,Recommendation!B$2:B$6)</f>
        <v>Restricted</v>
      </c>
      <c r="N2942" s="2">
        <v>84</v>
      </c>
      <c r="O2942" s="2" t="str" cm="1">
        <f t="array" ref="O2942">_xlfn.IFS(Table1[[#This Row],[Duration]]&lt;90,"Short",Table1[[#This Row],[Duration]]&lt;180,"Medium",Table1[[#This Row],[Duration]]&lt;=240,"Long",TRUE,"Seasons")</f>
        <v>Short</v>
      </c>
      <c r="P2942" s="3" t="s">
        <v>12787</v>
      </c>
    </row>
    <row r="2943" spans="1:16" ht="56">
      <c r="A2943" s="2" t="s">
        <v>12788</v>
      </c>
      <c r="B2943" s="2" t="s">
        <v>0</v>
      </c>
      <c r="C2943" s="3" t="s">
        <v>12789</v>
      </c>
      <c r="D2943" s="3" t="s">
        <v>978</v>
      </c>
      <c r="E2943" s="3" t="s">
        <v>12790</v>
      </c>
      <c r="F2943" s="3" t="s">
        <v>64</v>
      </c>
      <c r="G2943" s="7" t="s">
        <v>12774</v>
      </c>
      <c r="H2943" s="4">
        <v>2021</v>
      </c>
      <c r="I2943" s="2">
        <v>2016</v>
      </c>
      <c r="J2943" s="2">
        <f ca="1">YEAR(TODAY())-Table1[[#This Row],[Release_year]]</f>
        <v>10</v>
      </c>
      <c r="K2943" s="2" t="s">
        <v>58</v>
      </c>
      <c r="L2943" s="2" t="str">
        <f>_xlfn.XLOOKUP(Table1[[#This Row],[Rating]],Ratings!A$2:A$15,Ratings!B$2:B$15)</f>
        <v>Kids</v>
      </c>
      <c r="M2943" s="2" t="str">
        <f>_xlfn.XLOOKUP(Table1[[#This Row],[Rating Category]],Recommendation!A$2:A$6,Recommendation!B$2:B$6)</f>
        <v>Safe</v>
      </c>
      <c r="N2943" s="2">
        <v>97</v>
      </c>
      <c r="O2943" s="2" t="str" cm="1">
        <f t="array" ref="O2943">_xlfn.IFS(Table1[[#This Row],[Duration]]&lt;90,"Short",Table1[[#This Row],[Duration]]&lt;180,"Medium",Table1[[#This Row],[Duration]]&lt;=240,"Long",TRUE,"Seasons")</f>
        <v>Medium</v>
      </c>
      <c r="P2943" s="3" t="s">
        <v>3403</v>
      </c>
    </row>
    <row r="2944" spans="1:16" ht="70">
      <c r="A2944" s="2" t="s">
        <v>12791</v>
      </c>
      <c r="B2944" s="2" t="s">
        <v>0</v>
      </c>
      <c r="C2944" s="3" t="s">
        <v>12792</v>
      </c>
      <c r="D2944" s="3" t="s">
        <v>12793</v>
      </c>
      <c r="E2944" s="3" t="s">
        <v>12794</v>
      </c>
      <c r="F2944" s="3" t="s">
        <v>12795</v>
      </c>
      <c r="G2944" s="7" t="s">
        <v>12774</v>
      </c>
      <c r="H2944" s="4">
        <v>2021</v>
      </c>
      <c r="I2944" s="2">
        <v>2016</v>
      </c>
      <c r="J2944" s="2">
        <f ca="1">YEAR(TODAY())-Table1[[#This Row],[Release_year]]</f>
        <v>10</v>
      </c>
      <c r="K2944" s="2" t="s">
        <v>7</v>
      </c>
      <c r="L2944" s="2" t="str">
        <f>_xlfn.XLOOKUP(Table1[[#This Row],[Rating]],Ratings!A$2:A$15,Ratings!B$2:B$15)</f>
        <v>Adult</v>
      </c>
      <c r="M2944" s="2" t="str">
        <f>_xlfn.XLOOKUP(Table1[[#This Row],[Rating Category]],Recommendation!A$2:A$6,Recommendation!B$2:B$6)</f>
        <v>Restricted</v>
      </c>
      <c r="N2944" s="2">
        <v>86</v>
      </c>
      <c r="O2944" s="2" t="str" cm="1">
        <f t="array" ref="O2944">_xlfn.IFS(Table1[[#This Row],[Duration]]&lt;90,"Short",Table1[[#This Row],[Duration]]&lt;180,"Medium",Table1[[#This Row],[Duration]]&lt;=240,"Long",TRUE,"Seasons")</f>
        <v>Short</v>
      </c>
      <c r="P2944" s="3" t="s">
        <v>23</v>
      </c>
    </row>
    <row r="2945" spans="1:16" ht="56">
      <c r="A2945" s="2" t="s">
        <v>12796</v>
      </c>
      <c r="B2945" s="2" t="s">
        <v>0</v>
      </c>
      <c r="C2945" s="3" t="s">
        <v>12797</v>
      </c>
      <c r="D2945" s="3" t="s">
        <v>12798</v>
      </c>
      <c r="E2945" s="3" t="s">
        <v>12799</v>
      </c>
      <c r="F2945" s="3" t="s">
        <v>215</v>
      </c>
      <c r="G2945" s="7" t="s">
        <v>12774</v>
      </c>
      <c r="H2945" s="4">
        <v>2021</v>
      </c>
      <c r="I2945" s="2">
        <v>2015</v>
      </c>
      <c r="J2945" s="2">
        <f ca="1">YEAR(TODAY())-Table1[[#This Row],[Release_year]]</f>
        <v>11</v>
      </c>
      <c r="K2945" s="2" t="s">
        <v>7</v>
      </c>
      <c r="L2945" s="2" t="str">
        <f>_xlfn.XLOOKUP(Table1[[#This Row],[Rating]],Ratings!A$2:A$15,Ratings!B$2:B$15)</f>
        <v>Adult</v>
      </c>
      <c r="M2945" s="2" t="str">
        <f>_xlfn.XLOOKUP(Table1[[#This Row],[Rating Category]],Recommendation!A$2:A$6,Recommendation!B$2:B$6)</f>
        <v>Restricted</v>
      </c>
      <c r="N2945" s="2">
        <v>114</v>
      </c>
      <c r="O2945" s="2" t="str" cm="1">
        <f t="array" ref="O2945">_xlfn.IFS(Table1[[#This Row],[Duration]]&lt;90,"Short",Table1[[#This Row],[Duration]]&lt;180,"Medium",Table1[[#This Row],[Duration]]&lt;=240,"Long",TRUE,"Seasons")</f>
        <v>Medium</v>
      </c>
      <c r="P2945" s="3" t="s">
        <v>192</v>
      </c>
    </row>
    <row r="2946" spans="1:16" ht="56">
      <c r="A2946" s="2" t="s">
        <v>12801</v>
      </c>
      <c r="B2946" s="2" t="s">
        <v>0</v>
      </c>
      <c r="C2946" s="3" t="s">
        <v>12802</v>
      </c>
      <c r="D2946" s="3" t="s">
        <v>12803</v>
      </c>
      <c r="E2946" s="3" t="s">
        <v>12804</v>
      </c>
      <c r="F2946" s="3" t="s">
        <v>1</v>
      </c>
      <c r="G2946" s="7" t="s">
        <v>12800</v>
      </c>
      <c r="H2946" s="4">
        <v>2021</v>
      </c>
      <c r="I2946" s="2">
        <v>2017</v>
      </c>
      <c r="J2946" s="2">
        <f ca="1">YEAR(TODAY())-Table1[[#This Row],[Release_year]]</f>
        <v>9</v>
      </c>
      <c r="K2946" s="2" t="s">
        <v>7</v>
      </c>
      <c r="L2946" s="2" t="str">
        <f>_xlfn.XLOOKUP(Table1[[#This Row],[Rating]],Ratings!A$2:A$15,Ratings!B$2:B$15)</f>
        <v>Adult</v>
      </c>
      <c r="M2946" s="2" t="str">
        <f>_xlfn.XLOOKUP(Table1[[#This Row],[Rating Category]],Recommendation!A$2:A$6,Recommendation!B$2:B$6)</f>
        <v>Restricted</v>
      </c>
      <c r="N2946" s="2">
        <v>84</v>
      </c>
      <c r="O2946" s="2" t="str" cm="1">
        <f t="array" ref="O2946">_xlfn.IFS(Table1[[#This Row],[Duration]]&lt;90,"Short",Table1[[#This Row],[Duration]]&lt;180,"Medium",Table1[[#This Row],[Duration]]&lt;=240,"Long",TRUE,"Seasons")</f>
        <v>Short</v>
      </c>
      <c r="P2946" s="3" t="s">
        <v>2146</v>
      </c>
    </row>
    <row r="2947" spans="1:16" ht="28">
      <c r="A2947" s="2" t="s">
        <v>12805</v>
      </c>
      <c r="B2947" s="2" t="s">
        <v>0</v>
      </c>
      <c r="C2947" s="3" t="s">
        <v>12806</v>
      </c>
      <c r="D2947" s="3" t="s">
        <v>8803</v>
      </c>
      <c r="E2947" s="3" t="s">
        <v>12807</v>
      </c>
      <c r="F2947" s="3" t="s">
        <v>1</v>
      </c>
      <c r="G2947" s="7" t="s">
        <v>12808</v>
      </c>
      <c r="H2947" s="4">
        <v>2021</v>
      </c>
      <c r="I2947" s="2">
        <v>2017</v>
      </c>
      <c r="J2947" s="2">
        <f ca="1">YEAR(TODAY())-Table1[[#This Row],[Release_year]]</f>
        <v>9</v>
      </c>
      <c r="K2947" s="2" t="s">
        <v>7</v>
      </c>
      <c r="L2947" s="2" t="str">
        <f>_xlfn.XLOOKUP(Table1[[#This Row],[Rating]],Ratings!A$2:A$15,Ratings!B$2:B$15)</f>
        <v>Adult</v>
      </c>
      <c r="M2947" s="2" t="str">
        <f>_xlfn.XLOOKUP(Table1[[#This Row],[Rating Category]],Recommendation!A$2:A$6,Recommendation!B$2:B$6)</f>
        <v>Restricted</v>
      </c>
      <c r="N2947" s="2">
        <v>67</v>
      </c>
      <c r="O2947" s="2" t="str" cm="1">
        <f t="array" ref="O2947">_xlfn.IFS(Table1[[#This Row],[Duration]]&lt;90,"Short",Table1[[#This Row],[Duration]]&lt;180,"Medium",Table1[[#This Row],[Duration]]&lt;=240,"Long",TRUE,"Seasons")</f>
        <v>Short</v>
      </c>
      <c r="P2947" s="3" t="s">
        <v>683</v>
      </c>
    </row>
    <row r="2948" spans="1:16" ht="28">
      <c r="A2948" s="2" t="s">
        <v>12810</v>
      </c>
      <c r="B2948" s="2" t="s">
        <v>0</v>
      </c>
      <c r="C2948" s="3" t="s">
        <v>12811</v>
      </c>
      <c r="D2948" s="3" t="s">
        <v>12812</v>
      </c>
      <c r="E2948" s="3" t="s">
        <v>12813</v>
      </c>
      <c r="F2948" s="3" t="s">
        <v>13</v>
      </c>
      <c r="G2948" s="7" t="s">
        <v>12814</v>
      </c>
      <c r="H2948" s="4">
        <v>2021</v>
      </c>
      <c r="I2948" s="2">
        <v>2017</v>
      </c>
      <c r="J2948" s="2">
        <f ca="1">YEAR(TODAY())-Table1[[#This Row],[Release_year]]</f>
        <v>9</v>
      </c>
      <c r="K2948" s="2" t="s">
        <v>7</v>
      </c>
      <c r="L2948" s="2" t="str">
        <f>_xlfn.XLOOKUP(Table1[[#This Row],[Rating]],Ratings!A$2:A$15,Ratings!B$2:B$15)</f>
        <v>Adult</v>
      </c>
      <c r="M2948" s="2" t="str">
        <f>_xlfn.XLOOKUP(Table1[[#This Row],[Rating Category]],Recommendation!A$2:A$6,Recommendation!B$2:B$6)</f>
        <v>Restricted</v>
      </c>
      <c r="N2948" s="2">
        <v>63</v>
      </c>
      <c r="O2948" s="2" t="str" cm="1">
        <f t="array" ref="O2948">_xlfn.IFS(Table1[[#This Row],[Duration]]&lt;90,"Short",Table1[[#This Row],[Duration]]&lt;180,"Medium",Table1[[#This Row],[Duration]]&lt;=240,"Long",TRUE,"Seasons")</f>
        <v>Short</v>
      </c>
      <c r="P2948" s="3" t="s">
        <v>683</v>
      </c>
    </row>
    <row r="2949" spans="1:16" ht="28">
      <c r="A2949" s="2" t="s">
        <v>12815</v>
      </c>
      <c r="B2949" s="2" t="s">
        <v>4</v>
      </c>
      <c r="C2949" s="3" t="s">
        <v>12816</v>
      </c>
      <c r="D2949" s="3" t="s">
        <v>12817</v>
      </c>
      <c r="E2949" s="3" t="s">
        <v>12818</v>
      </c>
      <c r="F2949" s="3" t="s">
        <v>1</v>
      </c>
      <c r="G2949" s="7" t="s">
        <v>12814</v>
      </c>
      <c r="H2949" s="4">
        <v>2021</v>
      </c>
      <c r="I2949" s="2">
        <v>2017</v>
      </c>
      <c r="J2949" s="2">
        <f ca="1">YEAR(TODAY())-Table1[[#This Row],[Release_year]]</f>
        <v>9</v>
      </c>
      <c r="K2949" s="2" t="s">
        <v>7</v>
      </c>
      <c r="L2949" s="2" t="str">
        <f>_xlfn.XLOOKUP(Table1[[#This Row],[Rating]],Ratings!A$2:A$15,Ratings!B$2:B$15)</f>
        <v>Adult</v>
      </c>
      <c r="M2949" s="2" t="str">
        <f>_xlfn.XLOOKUP(Table1[[#This Row],[Rating Category]],Recommendation!A$2:A$6,Recommendation!B$2:B$6)</f>
        <v>Restricted</v>
      </c>
      <c r="N2949" s="2" t="s">
        <v>11</v>
      </c>
      <c r="O2949" s="2" t="str" cm="1">
        <f t="array" ref="O2949">_xlfn.IFS(Table1[[#This Row],[Duration]]&lt;90,"Short",Table1[[#This Row],[Duration]]&lt;180,"Medium",Table1[[#This Row],[Duration]]&lt;=240,"Long",TRUE,"Seasons")</f>
        <v>Seasons</v>
      </c>
      <c r="P2949" s="3" t="s">
        <v>4309</v>
      </c>
    </row>
    <row r="2950" spans="1:16" ht="42">
      <c r="A2950" s="2" t="s">
        <v>12819</v>
      </c>
      <c r="B2950" s="2" t="s">
        <v>0</v>
      </c>
      <c r="C2950" s="3" t="s">
        <v>12820</v>
      </c>
      <c r="D2950" s="3" t="s">
        <v>12821</v>
      </c>
      <c r="E2950" s="3" t="s">
        <v>12822</v>
      </c>
      <c r="F2950" s="3" t="s">
        <v>248</v>
      </c>
      <c r="G2950" s="7" t="s">
        <v>12823</v>
      </c>
      <c r="H2950" s="4">
        <v>2021</v>
      </c>
      <c r="I2950" s="2">
        <v>2017</v>
      </c>
      <c r="J2950" s="2">
        <f ca="1">YEAR(TODAY())-Table1[[#This Row],[Release_year]]</f>
        <v>9</v>
      </c>
      <c r="K2950" s="2" t="s">
        <v>7</v>
      </c>
      <c r="L2950" s="2" t="str">
        <f>_xlfn.XLOOKUP(Table1[[#This Row],[Rating]],Ratings!A$2:A$15,Ratings!B$2:B$15)</f>
        <v>Adult</v>
      </c>
      <c r="M2950" s="2" t="str">
        <f>_xlfn.XLOOKUP(Table1[[#This Row],[Rating Category]],Recommendation!A$2:A$6,Recommendation!B$2:B$6)</f>
        <v>Restricted</v>
      </c>
      <c r="N2950" s="2">
        <v>116</v>
      </c>
      <c r="O2950" s="2" t="str" cm="1">
        <f t="array" ref="O2950">_xlfn.IFS(Table1[[#This Row],[Duration]]&lt;90,"Short",Table1[[#This Row],[Duration]]&lt;180,"Medium",Table1[[#This Row],[Duration]]&lt;=240,"Long",TRUE,"Seasons")</f>
        <v>Medium</v>
      </c>
      <c r="P2950" s="3" t="s">
        <v>43</v>
      </c>
    </row>
    <row r="2951" spans="1:16" ht="56">
      <c r="A2951" s="2" t="s">
        <v>12824</v>
      </c>
      <c r="B2951" s="2" t="s">
        <v>0</v>
      </c>
      <c r="C2951" s="3" t="s">
        <v>12825</v>
      </c>
      <c r="D2951" s="3" t="s">
        <v>3122</v>
      </c>
      <c r="E2951" s="3" t="s">
        <v>12826</v>
      </c>
      <c r="F2951" s="3" t="s">
        <v>248</v>
      </c>
      <c r="G2951" s="7" t="s">
        <v>12827</v>
      </c>
      <c r="H2951" s="4">
        <v>2021</v>
      </c>
      <c r="I2951" s="2">
        <v>2017</v>
      </c>
      <c r="J2951" s="2">
        <f ca="1">YEAR(TODAY())-Table1[[#This Row],[Release_year]]</f>
        <v>9</v>
      </c>
      <c r="K2951" s="2" t="s">
        <v>7</v>
      </c>
      <c r="L2951" s="2" t="str">
        <f>_xlfn.XLOOKUP(Table1[[#This Row],[Rating]],Ratings!A$2:A$15,Ratings!B$2:B$15)</f>
        <v>Adult</v>
      </c>
      <c r="M2951" s="2" t="str">
        <f>_xlfn.XLOOKUP(Table1[[#This Row],[Rating Category]],Recommendation!A$2:A$6,Recommendation!B$2:B$6)</f>
        <v>Restricted</v>
      </c>
      <c r="N2951" s="2">
        <v>104</v>
      </c>
      <c r="O2951" s="2" t="str" cm="1">
        <f t="array" ref="O2951">_xlfn.IFS(Table1[[#This Row],[Duration]]&lt;90,"Short",Table1[[#This Row],[Duration]]&lt;180,"Medium",Table1[[#This Row],[Duration]]&lt;=240,"Long",TRUE,"Seasons")</f>
        <v>Medium</v>
      </c>
      <c r="P2951" s="3" t="s">
        <v>218</v>
      </c>
    </row>
    <row r="2952" spans="1:16" ht="56">
      <c r="A2952" s="2" t="s">
        <v>12828</v>
      </c>
      <c r="B2952" s="2" t="s">
        <v>0</v>
      </c>
      <c r="C2952" s="3" t="s">
        <v>12829</v>
      </c>
      <c r="D2952" s="3" t="s">
        <v>12830</v>
      </c>
      <c r="E2952" s="3" t="s">
        <v>12831</v>
      </c>
      <c r="F2952" s="3" t="s">
        <v>1</v>
      </c>
      <c r="G2952" s="7" t="s">
        <v>12832</v>
      </c>
      <c r="H2952" s="4">
        <v>2021</v>
      </c>
      <c r="I2952" s="2">
        <v>2017</v>
      </c>
      <c r="J2952" s="2">
        <f ca="1">YEAR(TODAY())-Table1[[#This Row],[Release_year]]</f>
        <v>9</v>
      </c>
      <c r="K2952" s="2" t="s">
        <v>87</v>
      </c>
      <c r="L2952" s="2" t="str">
        <f>_xlfn.XLOOKUP(Table1[[#This Row],[Rating]],Ratings!A$2:A$15,Ratings!B$2:B$15)</f>
        <v>Kids</v>
      </c>
      <c r="M2952" s="2" t="str">
        <f>_xlfn.XLOOKUP(Table1[[#This Row],[Rating Category]],Recommendation!A$2:A$6,Recommendation!B$2:B$6)</f>
        <v>Safe</v>
      </c>
      <c r="N2952" s="2">
        <v>14</v>
      </c>
      <c r="O2952" s="2" t="str" cm="1">
        <f t="array" ref="O2952">_xlfn.IFS(Table1[[#This Row],[Duration]]&lt;90,"Short",Table1[[#This Row],[Duration]]&lt;180,"Medium",Table1[[#This Row],[Duration]]&lt;=240,"Long",TRUE,"Seasons")</f>
        <v>Short</v>
      </c>
      <c r="P2952" s="3" t="s">
        <v>46</v>
      </c>
    </row>
    <row r="2953" spans="1:16" ht="42">
      <c r="A2953" s="2" t="s">
        <v>12833</v>
      </c>
      <c r="B2953" s="2" t="s">
        <v>0</v>
      </c>
      <c r="C2953" s="3" t="s">
        <v>12834</v>
      </c>
      <c r="D2953" s="3" t="s">
        <v>12835</v>
      </c>
      <c r="E2953" s="3" t="s">
        <v>12836</v>
      </c>
      <c r="F2953" s="3" t="s">
        <v>1</v>
      </c>
      <c r="G2953" s="7" t="s">
        <v>12832</v>
      </c>
      <c r="H2953" s="4">
        <v>2021</v>
      </c>
      <c r="I2953" s="2">
        <v>2017</v>
      </c>
      <c r="J2953" s="2">
        <f ca="1">YEAR(TODAY())-Table1[[#This Row],[Release_year]]</f>
        <v>9</v>
      </c>
      <c r="K2953" s="2" t="s">
        <v>7</v>
      </c>
      <c r="L2953" s="2" t="str">
        <f>_xlfn.XLOOKUP(Table1[[#This Row],[Rating]],Ratings!A$2:A$15,Ratings!B$2:B$15)</f>
        <v>Adult</v>
      </c>
      <c r="M2953" s="2" t="str">
        <f>_xlfn.XLOOKUP(Table1[[#This Row],[Rating Category]],Recommendation!A$2:A$6,Recommendation!B$2:B$6)</f>
        <v>Restricted</v>
      </c>
      <c r="N2953" s="2">
        <v>108</v>
      </c>
      <c r="O2953" s="2" t="str" cm="1">
        <f t="array" ref="O2953">_xlfn.IFS(Table1[[#This Row],[Duration]]&lt;90,"Short",Table1[[#This Row],[Duration]]&lt;180,"Medium",Table1[[#This Row],[Duration]]&lt;=240,"Long",TRUE,"Seasons")</f>
        <v>Medium</v>
      </c>
      <c r="P2953" s="3" t="s">
        <v>517</v>
      </c>
    </row>
    <row r="2954" spans="1:16" ht="14">
      <c r="A2954" s="2" t="s">
        <v>12837</v>
      </c>
      <c r="B2954" s="2" t="s">
        <v>0</v>
      </c>
      <c r="C2954" s="3" t="s">
        <v>12838</v>
      </c>
      <c r="D2954" s="3" t="s">
        <v>8757</v>
      </c>
      <c r="E2954" s="3" t="s">
        <v>8758</v>
      </c>
      <c r="F2954" s="3" t="s">
        <v>1</v>
      </c>
      <c r="G2954" s="7" t="s">
        <v>12839</v>
      </c>
      <c r="H2954" s="4">
        <v>2021</v>
      </c>
      <c r="I2954" s="2">
        <v>2014</v>
      </c>
      <c r="J2954" s="2">
        <f ca="1">YEAR(TODAY())-Table1[[#This Row],[Release_year]]</f>
        <v>12</v>
      </c>
      <c r="K2954" s="2" t="s">
        <v>7</v>
      </c>
      <c r="L2954" s="2" t="str">
        <f>_xlfn.XLOOKUP(Table1[[#This Row],[Rating]],Ratings!A$2:A$15,Ratings!B$2:B$15)</f>
        <v>Adult</v>
      </c>
      <c r="M2954" s="2" t="str">
        <f>_xlfn.XLOOKUP(Table1[[#This Row],[Rating Category]],Recommendation!A$2:A$6,Recommendation!B$2:B$6)</f>
        <v>Restricted</v>
      </c>
      <c r="N2954" s="2">
        <v>59</v>
      </c>
      <c r="O2954" s="2" t="str" cm="1">
        <f t="array" ref="O2954">_xlfn.IFS(Table1[[#This Row],[Duration]]&lt;90,"Short",Table1[[#This Row],[Duration]]&lt;180,"Medium",Table1[[#This Row],[Duration]]&lt;=240,"Long",TRUE,"Seasons")</f>
        <v>Short</v>
      </c>
      <c r="P2954" s="3" t="s">
        <v>683</v>
      </c>
    </row>
    <row r="2955" spans="1:16" ht="14">
      <c r="A2955" s="2" t="s">
        <v>12840</v>
      </c>
      <c r="B2955" s="2" t="s">
        <v>0</v>
      </c>
      <c r="C2955" s="3" t="s">
        <v>12841</v>
      </c>
      <c r="D2955" s="3" t="s">
        <v>8757</v>
      </c>
      <c r="E2955" s="3" t="s">
        <v>6837</v>
      </c>
      <c r="F2955" s="3" t="s">
        <v>1</v>
      </c>
      <c r="G2955" s="7" t="s">
        <v>12839</v>
      </c>
      <c r="H2955" s="4">
        <v>2021</v>
      </c>
      <c r="I2955" s="2">
        <v>2014</v>
      </c>
      <c r="J2955" s="2">
        <f ca="1">YEAR(TODAY())-Table1[[#This Row],[Release_year]]</f>
        <v>12</v>
      </c>
      <c r="K2955" s="2" t="s">
        <v>7</v>
      </c>
      <c r="L2955" s="2" t="str">
        <f>_xlfn.XLOOKUP(Table1[[#This Row],[Rating]],Ratings!A$2:A$15,Ratings!B$2:B$15)</f>
        <v>Adult</v>
      </c>
      <c r="M2955" s="2" t="str">
        <f>_xlfn.XLOOKUP(Table1[[#This Row],[Rating Category]],Recommendation!A$2:A$6,Recommendation!B$2:B$6)</f>
        <v>Restricted</v>
      </c>
      <c r="N2955" s="2">
        <v>74</v>
      </c>
      <c r="O2955" s="2" t="str" cm="1">
        <f t="array" ref="O2955">_xlfn.IFS(Table1[[#This Row],[Duration]]&lt;90,"Short",Table1[[#This Row],[Duration]]&lt;180,"Medium",Table1[[#This Row],[Duration]]&lt;=240,"Long",TRUE,"Seasons")</f>
        <v>Short</v>
      </c>
      <c r="P2955" s="3" t="s">
        <v>683</v>
      </c>
    </row>
    <row r="2956" spans="1:16" ht="84">
      <c r="A2956" s="2" t="s">
        <v>12843</v>
      </c>
      <c r="B2956" s="2" t="s">
        <v>4</v>
      </c>
      <c r="C2956" s="3" t="s">
        <v>12844</v>
      </c>
      <c r="D2956" s="3" t="s">
        <v>12845</v>
      </c>
      <c r="E2956" s="3" t="s">
        <v>12846</v>
      </c>
      <c r="F2956" s="3" t="s">
        <v>404</v>
      </c>
      <c r="G2956" s="7" t="s">
        <v>12842</v>
      </c>
      <c r="H2956" s="4">
        <v>2021</v>
      </c>
      <c r="I2956" s="2">
        <v>2017</v>
      </c>
      <c r="J2956" s="2">
        <f ca="1">YEAR(TODAY())-Table1[[#This Row],[Release_year]]</f>
        <v>9</v>
      </c>
      <c r="K2956" s="2" t="s">
        <v>29</v>
      </c>
      <c r="L2956" s="2" t="str">
        <f>_xlfn.XLOOKUP(Table1[[#This Row],[Rating]],Ratings!A$2:A$15,Ratings!B$2:B$15)</f>
        <v>Teen</v>
      </c>
      <c r="M2956" s="2" t="str">
        <f>_xlfn.XLOOKUP(Table1[[#This Row],[Rating Category]],Recommendation!A$2:A$6,Recommendation!B$2:B$6)</f>
        <v>Guidance</v>
      </c>
      <c r="N2956" s="2" t="s">
        <v>47</v>
      </c>
      <c r="O2956" s="2" t="str" cm="1">
        <f t="array" ref="O2956">_xlfn.IFS(Table1[[#This Row],[Duration]]&lt;90,"Short",Table1[[#This Row],[Duration]]&lt;180,"Medium",Table1[[#This Row],[Duration]]&lt;=240,"Long",TRUE,"Seasons")</f>
        <v>Seasons</v>
      </c>
      <c r="P2956" s="3" t="s">
        <v>677</v>
      </c>
    </row>
    <row r="2957" spans="1:16" ht="42">
      <c r="A2957" s="2" t="s">
        <v>12847</v>
      </c>
      <c r="B2957" s="2" t="s">
        <v>0</v>
      </c>
      <c r="C2957" s="3" t="s">
        <v>12848</v>
      </c>
      <c r="D2957" s="3" t="s">
        <v>12849</v>
      </c>
      <c r="E2957" s="3" t="s">
        <v>12850</v>
      </c>
      <c r="F2957" s="3" t="s">
        <v>1</v>
      </c>
      <c r="G2957" s="7" t="s">
        <v>12842</v>
      </c>
      <c r="H2957" s="4">
        <v>2021</v>
      </c>
      <c r="I2957" s="2">
        <v>2017</v>
      </c>
      <c r="J2957" s="2">
        <f ca="1">YEAR(TODAY())-Table1[[#This Row],[Release_year]]</f>
        <v>9</v>
      </c>
      <c r="K2957" s="2" t="s">
        <v>7</v>
      </c>
      <c r="L2957" s="2" t="str">
        <f>_xlfn.XLOOKUP(Table1[[#This Row],[Rating]],Ratings!A$2:A$15,Ratings!B$2:B$15)</f>
        <v>Adult</v>
      </c>
      <c r="M2957" s="2" t="str">
        <f>_xlfn.XLOOKUP(Table1[[#This Row],[Rating Category]],Recommendation!A$2:A$6,Recommendation!B$2:B$6)</f>
        <v>Restricted</v>
      </c>
      <c r="N2957" s="2">
        <v>84</v>
      </c>
      <c r="O2957" s="2" t="str" cm="1">
        <f t="array" ref="O2957">_xlfn.IFS(Table1[[#This Row],[Duration]]&lt;90,"Short",Table1[[#This Row],[Duration]]&lt;180,"Medium",Table1[[#This Row],[Duration]]&lt;=240,"Long",TRUE,"Seasons")</f>
        <v>Short</v>
      </c>
      <c r="P2957" s="3" t="s">
        <v>650</v>
      </c>
    </row>
    <row r="2958" spans="1:16" ht="42">
      <c r="A2958" s="2" t="s">
        <v>12851</v>
      </c>
      <c r="B2958" s="2" t="s">
        <v>0</v>
      </c>
      <c r="C2958" s="3" t="s">
        <v>12852</v>
      </c>
      <c r="D2958" s="3" t="s">
        <v>12853</v>
      </c>
      <c r="E2958" s="3" t="s">
        <v>12854</v>
      </c>
      <c r="F2958" s="3" t="s">
        <v>215</v>
      </c>
      <c r="G2958" s="7" t="s">
        <v>12855</v>
      </c>
      <c r="H2958" s="4">
        <v>2021</v>
      </c>
      <c r="I2958" s="2">
        <v>2012</v>
      </c>
      <c r="J2958" s="2">
        <f ca="1">YEAR(TODAY())-Table1[[#This Row],[Release_year]]</f>
        <v>14</v>
      </c>
      <c r="K2958" s="2" t="s">
        <v>29</v>
      </c>
      <c r="L2958" s="2" t="str">
        <f>_xlfn.XLOOKUP(Table1[[#This Row],[Rating]],Ratings!A$2:A$15,Ratings!B$2:B$15)</f>
        <v>Teen</v>
      </c>
      <c r="M2958" s="2" t="str">
        <f>_xlfn.XLOOKUP(Table1[[#This Row],[Rating Category]],Recommendation!A$2:A$6,Recommendation!B$2:B$6)</f>
        <v>Guidance</v>
      </c>
      <c r="N2958" s="2">
        <v>97</v>
      </c>
      <c r="O2958" s="2" t="str" cm="1">
        <f t="array" ref="O2958">_xlfn.IFS(Table1[[#This Row],[Duration]]&lt;90,"Short",Table1[[#This Row],[Duration]]&lt;180,"Medium",Table1[[#This Row],[Duration]]&lt;=240,"Long",TRUE,"Seasons")</f>
        <v>Medium</v>
      </c>
      <c r="P2958" s="3" t="s">
        <v>192</v>
      </c>
    </row>
    <row r="2959" spans="1:16" ht="42">
      <c r="A2959" s="2" t="s">
        <v>12856</v>
      </c>
      <c r="B2959" s="2" t="s">
        <v>4</v>
      </c>
      <c r="C2959" s="3">
        <v>46</v>
      </c>
      <c r="D2959" s="3" t="s">
        <v>12857</v>
      </c>
      <c r="E2959" s="3" t="s">
        <v>12858</v>
      </c>
      <c r="F2959" s="3" t="s">
        <v>53</v>
      </c>
      <c r="G2959" s="7" t="s">
        <v>12855</v>
      </c>
      <c r="H2959" s="4">
        <v>2021</v>
      </c>
      <c r="I2959" s="2">
        <v>2016</v>
      </c>
      <c r="J2959" s="2">
        <f ca="1">YEAR(TODAY())-Table1[[#This Row],[Release_year]]</f>
        <v>10</v>
      </c>
      <c r="K2959" s="2" t="s">
        <v>7</v>
      </c>
      <c r="L2959" s="2" t="str">
        <f>_xlfn.XLOOKUP(Table1[[#This Row],[Rating]],Ratings!A$2:A$15,Ratings!B$2:B$15)</f>
        <v>Adult</v>
      </c>
      <c r="M2959" s="2" t="str">
        <f>_xlfn.XLOOKUP(Table1[[#This Row],[Rating Category]],Recommendation!A$2:A$6,Recommendation!B$2:B$6)</f>
        <v>Restricted</v>
      </c>
      <c r="N2959" s="2" t="s">
        <v>11</v>
      </c>
      <c r="O2959" s="2" t="str" cm="1">
        <f t="array" ref="O2959">_xlfn.IFS(Table1[[#This Row],[Duration]]&lt;90,"Short",Table1[[#This Row],[Duration]]&lt;180,"Medium",Table1[[#This Row],[Duration]]&lt;=240,"Long",TRUE,"Seasons")</f>
        <v>Seasons</v>
      </c>
      <c r="P2959" s="3" t="s">
        <v>9</v>
      </c>
    </row>
    <row r="2960" spans="1:16" ht="56">
      <c r="A2960" s="2" t="s">
        <v>12859</v>
      </c>
      <c r="B2960" s="2" t="s">
        <v>0</v>
      </c>
      <c r="C2960" s="3" t="s">
        <v>12860</v>
      </c>
      <c r="D2960" s="3" t="s">
        <v>978</v>
      </c>
      <c r="E2960" s="3" t="s">
        <v>12861</v>
      </c>
      <c r="F2960" s="3" t="s">
        <v>64</v>
      </c>
      <c r="G2960" s="7" t="s">
        <v>12855</v>
      </c>
      <c r="H2960" s="4">
        <v>2021</v>
      </c>
      <c r="I2960" s="2">
        <v>2011</v>
      </c>
      <c r="J2960" s="2">
        <f ca="1">YEAR(TODAY())-Table1[[#This Row],[Release_year]]</f>
        <v>15</v>
      </c>
      <c r="K2960" s="2" t="s">
        <v>16</v>
      </c>
      <c r="L2960" s="2" t="str">
        <f>_xlfn.XLOOKUP(Table1[[#This Row],[Rating]],Ratings!A$2:A$15,Ratings!B$2:B$15)</f>
        <v>Family</v>
      </c>
      <c r="M2960" s="2" t="str">
        <f>_xlfn.XLOOKUP(Table1[[#This Row],[Rating Category]],Recommendation!A$2:A$6,Recommendation!B$2:B$6)</f>
        <v>Guidance</v>
      </c>
      <c r="N2960" s="2">
        <v>95</v>
      </c>
      <c r="O2960" s="2" t="str" cm="1">
        <f t="array" ref="O2960">_xlfn.IFS(Table1[[#This Row],[Duration]]&lt;90,"Short",Table1[[#This Row],[Duration]]&lt;180,"Medium",Table1[[#This Row],[Duration]]&lt;=240,"Long",TRUE,"Seasons")</f>
        <v>Medium</v>
      </c>
      <c r="P2960" s="3" t="s">
        <v>3403</v>
      </c>
    </row>
    <row r="2961" spans="1:16" ht="56">
      <c r="A2961" s="2" t="s">
        <v>12862</v>
      </c>
      <c r="B2961" s="2" t="s">
        <v>0</v>
      </c>
      <c r="C2961" s="3" t="s">
        <v>12863</v>
      </c>
      <c r="D2961" s="3" t="s">
        <v>12864</v>
      </c>
      <c r="E2961" s="3" t="s">
        <v>12865</v>
      </c>
      <c r="F2961" s="3" t="s">
        <v>13</v>
      </c>
      <c r="G2961" s="7" t="s">
        <v>12855</v>
      </c>
      <c r="H2961" s="4">
        <v>2021</v>
      </c>
      <c r="I2961" s="2">
        <v>1966</v>
      </c>
      <c r="J2961" s="2">
        <f ca="1">YEAR(TODAY())-Table1[[#This Row],[Release_year]]</f>
        <v>60</v>
      </c>
      <c r="K2961" s="2" t="s">
        <v>45</v>
      </c>
      <c r="L2961" s="2" t="str">
        <f>_xlfn.XLOOKUP(Table1[[#This Row],[Rating]],Ratings!A$2:A$15,Ratings!B$2:B$15)</f>
        <v>Family</v>
      </c>
      <c r="M2961" s="2" t="str">
        <f>_xlfn.XLOOKUP(Table1[[#This Row],[Rating Category]],Recommendation!A$2:A$6,Recommendation!B$2:B$6)</f>
        <v>Guidance</v>
      </c>
      <c r="N2961" s="2">
        <v>116</v>
      </c>
      <c r="O2961" s="2" t="str" cm="1">
        <f t="array" ref="O2961">_xlfn.IFS(Table1[[#This Row],[Duration]]&lt;90,"Short",Table1[[#This Row],[Duration]]&lt;180,"Medium",Table1[[#This Row],[Duration]]&lt;=240,"Long",TRUE,"Seasons")</f>
        <v>Medium</v>
      </c>
      <c r="P2961" s="3" t="s">
        <v>575</v>
      </c>
    </row>
    <row r="2962" spans="1:16" ht="14">
      <c r="A2962" s="2" t="s">
        <v>12866</v>
      </c>
      <c r="B2962" s="2" t="s">
        <v>0</v>
      </c>
      <c r="C2962" s="3" t="s">
        <v>12867</v>
      </c>
      <c r="D2962" s="3" t="s">
        <v>12868</v>
      </c>
      <c r="E2962" s="3" t="s">
        <v>12869</v>
      </c>
      <c r="F2962" s="3" t="s">
        <v>1621</v>
      </c>
      <c r="G2962" s="7" t="s">
        <v>12855</v>
      </c>
      <c r="H2962" s="4">
        <v>2021</v>
      </c>
      <c r="I2962" s="2">
        <v>2018</v>
      </c>
      <c r="J2962" s="2">
        <f ca="1">YEAR(TODAY())-Table1[[#This Row],[Release_year]]</f>
        <v>8</v>
      </c>
      <c r="K2962" s="2" t="s">
        <v>7</v>
      </c>
      <c r="L2962" s="2" t="str">
        <f>_xlfn.XLOOKUP(Table1[[#This Row],[Rating]],Ratings!A$2:A$15,Ratings!B$2:B$15)</f>
        <v>Adult</v>
      </c>
      <c r="M2962" s="2" t="str">
        <f>_xlfn.XLOOKUP(Table1[[#This Row],[Rating Category]],Recommendation!A$2:A$6,Recommendation!B$2:B$6)</f>
        <v>Restricted</v>
      </c>
      <c r="N2962" s="2">
        <v>86</v>
      </c>
      <c r="O2962" s="2" t="str" cm="1">
        <f t="array" ref="O2962">_xlfn.IFS(Table1[[#This Row],[Duration]]&lt;90,"Short",Table1[[#This Row],[Duration]]&lt;180,"Medium",Table1[[#This Row],[Duration]]&lt;=240,"Long",TRUE,"Seasons")</f>
        <v>Short</v>
      </c>
      <c r="P2962" s="3" t="s">
        <v>683</v>
      </c>
    </row>
    <row r="2963" spans="1:16" ht="56">
      <c r="A2963" s="2" t="s">
        <v>12870</v>
      </c>
      <c r="B2963" s="2" t="s">
        <v>0</v>
      </c>
      <c r="C2963" s="3" t="s">
        <v>12871</v>
      </c>
      <c r="D2963" s="3" t="s">
        <v>12872</v>
      </c>
      <c r="E2963" s="3" t="s">
        <v>12873</v>
      </c>
      <c r="F2963" s="3" t="s">
        <v>13</v>
      </c>
      <c r="G2963" s="7" t="s">
        <v>12855</v>
      </c>
      <c r="H2963" s="4">
        <v>2021</v>
      </c>
      <c r="I2963" s="2">
        <v>1971</v>
      </c>
      <c r="J2963" s="2">
        <f ca="1">YEAR(TODAY())-Table1[[#This Row],[Release_year]]</f>
        <v>55</v>
      </c>
      <c r="K2963" s="2" t="s">
        <v>29</v>
      </c>
      <c r="L2963" s="2" t="str">
        <f>_xlfn.XLOOKUP(Table1[[#This Row],[Rating]],Ratings!A$2:A$15,Ratings!B$2:B$15)</f>
        <v>Teen</v>
      </c>
      <c r="M2963" s="2" t="str">
        <f>_xlfn.XLOOKUP(Table1[[#This Row],[Rating Category]],Recommendation!A$2:A$6,Recommendation!B$2:B$6)</f>
        <v>Guidance</v>
      </c>
      <c r="N2963" s="2">
        <v>153</v>
      </c>
      <c r="O2963" s="2" t="str" cm="1">
        <f t="array" ref="O2963">_xlfn.IFS(Table1[[#This Row],[Duration]]&lt;90,"Short",Table1[[#This Row],[Duration]]&lt;180,"Medium",Table1[[#This Row],[Duration]]&lt;=240,"Long",TRUE,"Seasons")</f>
        <v>Medium</v>
      </c>
      <c r="P2963" s="3" t="s">
        <v>765</v>
      </c>
    </row>
    <row r="2964" spans="1:16" ht="70">
      <c r="A2964" s="2" t="s">
        <v>12874</v>
      </c>
      <c r="B2964" s="2" t="s">
        <v>0</v>
      </c>
      <c r="C2964" s="3" t="s">
        <v>12875</v>
      </c>
      <c r="D2964" s="3" t="s">
        <v>12876</v>
      </c>
      <c r="E2964" s="3" t="s">
        <v>12877</v>
      </c>
      <c r="F2964" s="3" t="s">
        <v>13</v>
      </c>
      <c r="G2964" s="7" t="s">
        <v>12855</v>
      </c>
      <c r="H2964" s="4">
        <v>2021</v>
      </c>
      <c r="I2964" s="2">
        <v>2013</v>
      </c>
      <c r="J2964" s="2">
        <f ca="1">YEAR(TODAY())-Table1[[#This Row],[Release_year]]</f>
        <v>13</v>
      </c>
      <c r="K2964" s="2" t="s">
        <v>7</v>
      </c>
      <c r="L2964" s="2" t="str">
        <f>_xlfn.XLOOKUP(Table1[[#This Row],[Rating]],Ratings!A$2:A$15,Ratings!B$2:B$15)</f>
        <v>Adult</v>
      </c>
      <c r="M2964" s="2" t="str">
        <f>_xlfn.XLOOKUP(Table1[[#This Row],[Rating Category]],Recommendation!A$2:A$6,Recommendation!B$2:B$6)</f>
        <v>Restricted</v>
      </c>
      <c r="N2964" s="2">
        <v>104</v>
      </c>
      <c r="O2964" s="2" t="str" cm="1">
        <f t="array" ref="O2964">_xlfn.IFS(Table1[[#This Row],[Duration]]&lt;90,"Short",Table1[[#This Row],[Duration]]&lt;180,"Medium",Table1[[#This Row],[Duration]]&lt;=240,"Long",TRUE,"Seasons")</f>
        <v>Medium</v>
      </c>
      <c r="P2964" s="3" t="s">
        <v>23</v>
      </c>
    </row>
    <row r="2965" spans="1:16" ht="42">
      <c r="A2965" s="2" t="s">
        <v>12878</v>
      </c>
      <c r="B2965" s="2" t="s">
        <v>0</v>
      </c>
      <c r="C2965" s="3" t="s">
        <v>12879</v>
      </c>
      <c r="D2965" s="3" t="s">
        <v>12864</v>
      </c>
      <c r="E2965" s="3" t="s">
        <v>12880</v>
      </c>
      <c r="F2965" s="3" t="s">
        <v>13</v>
      </c>
      <c r="G2965" s="7" t="s">
        <v>12855</v>
      </c>
      <c r="H2965" s="4">
        <v>2021</v>
      </c>
      <c r="I2965" s="2">
        <v>1962</v>
      </c>
      <c r="J2965" s="2">
        <f ca="1">YEAR(TODAY())-Table1[[#This Row],[Release_year]]</f>
        <v>64</v>
      </c>
      <c r="K2965" s="2" t="s">
        <v>45</v>
      </c>
      <c r="L2965" s="2" t="str">
        <f>_xlfn.XLOOKUP(Table1[[#This Row],[Rating]],Ratings!A$2:A$15,Ratings!B$2:B$15)</f>
        <v>Family</v>
      </c>
      <c r="M2965" s="2" t="str">
        <f>_xlfn.XLOOKUP(Table1[[#This Row],[Rating Category]],Recommendation!A$2:A$6,Recommendation!B$2:B$6)</f>
        <v>Guidance</v>
      </c>
      <c r="N2965" s="2">
        <v>163</v>
      </c>
      <c r="O2965" s="2" t="str" cm="1">
        <f t="array" ref="O2965">_xlfn.IFS(Table1[[#This Row],[Duration]]&lt;90,"Short",Table1[[#This Row],[Duration]]&lt;180,"Medium",Table1[[#This Row],[Duration]]&lt;=240,"Long",TRUE,"Seasons")</f>
        <v>Medium</v>
      </c>
      <c r="P2965" s="3" t="s">
        <v>192</v>
      </c>
    </row>
    <row r="2966" spans="1:16" ht="28">
      <c r="A2966" s="2" t="s">
        <v>12881</v>
      </c>
      <c r="B2966" s="2" t="s">
        <v>0</v>
      </c>
      <c r="C2966" s="3" t="s">
        <v>12882</v>
      </c>
      <c r="D2966" s="3" t="s">
        <v>12883</v>
      </c>
      <c r="E2966" s="3" t="s">
        <v>12884</v>
      </c>
      <c r="F2966" s="3" t="s">
        <v>248</v>
      </c>
      <c r="G2966" s="7" t="s">
        <v>12855</v>
      </c>
      <c r="H2966" s="4">
        <v>2021</v>
      </c>
      <c r="I2966" s="2">
        <v>2016</v>
      </c>
      <c r="J2966" s="2">
        <f ca="1">YEAR(TODAY())-Table1[[#This Row],[Release_year]]</f>
        <v>10</v>
      </c>
      <c r="K2966" s="2" t="s">
        <v>29</v>
      </c>
      <c r="L2966" s="2" t="str">
        <f>_xlfn.XLOOKUP(Table1[[#This Row],[Rating]],Ratings!A$2:A$15,Ratings!B$2:B$15)</f>
        <v>Teen</v>
      </c>
      <c r="M2966" s="2" t="str">
        <f>_xlfn.XLOOKUP(Table1[[#This Row],[Rating Category]],Recommendation!A$2:A$6,Recommendation!B$2:B$6)</f>
        <v>Guidance</v>
      </c>
      <c r="N2966" s="2">
        <v>106</v>
      </c>
      <c r="O2966" s="2" t="str" cm="1">
        <f t="array" ref="O2966">_xlfn.IFS(Table1[[#This Row],[Duration]]&lt;90,"Short",Table1[[#This Row],[Duration]]&lt;180,"Medium",Table1[[#This Row],[Duration]]&lt;=240,"Long",TRUE,"Seasons")</f>
        <v>Medium</v>
      </c>
      <c r="P2966" s="3" t="s">
        <v>206</v>
      </c>
    </row>
    <row r="2967" spans="1:16" ht="42">
      <c r="A2967" s="2" t="s">
        <v>12885</v>
      </c>
      <c r="B2967" s="2" t="s">
        <v>0</v>
      </c>
      <c r="C2967" s="3" t="s">
        <v>12886</v>
      </c>
      <c r="D2967" s="3" t="s">
        <v>12269</v>
      </c>
      <c r="E2967" s="3" t="s">
        <v>12887</v>
      </c>
      <c r="F2967" s="3" t="s">
        <v>13</v>
      </c>
      <c r="G2967" s="7" t="s">
        <v>12855</v>
      </c>
      <c r="H2967" s="4">
        <v>2021</v>
      </c>
      <c r="I2967" s="2">
        <v>1994</v>
      </c>
      <c r="J2967" s="2">
        <f ca="1">YEAR(TODAY())-Table1[[#This Row],[Release_year]]</f>
        <v>32</v>
      </c>
      <c r="K2967" s="2" t="s">
        <v>29</v>
      </c>
      <c r="L2967" s="2" t="str">
        <f>_xlfn.XLOOKUP(Table1[[#This Row],[Rating]],Ratings!A$2:A$15,Ratings!B$2:B$15)</f>
        <v>Teen</v>
      </c>
      <c r="M2967" s="2" t="str">
        <f>_xlfn.XLOOKUP(Table1[[#This Row],[Rating Category]],Recommendation!A$2:A$6,Recommendation!B$2:B$6)</f>
        <v>Guidance</v>
      </c>
      <c r="N2967" s="2">
        <v>148</v>
      </c>
      <c r="O2967" s="2" t="str" cm="1">
        <f t="array" ref="O2967">_xlfn.IFS(Table1[[#This Row],[Duration]]&lt;90,"Short",Table1[[#This Row],[Duration]]&lt;180,"Medium",Table1[[#This Row],[Duration]]&lt;=240,"Long",TRUE,"Seasons")</f>
        <v>Medium</v>
      </c>
      <c r="P2967" s="3" t="s">
        <v>43</v>
      </c>
    </row>
    <row r="2968" spans="1:16" ht="56">
      <c r="A2968" s="2" t="s">
        <v>12888</v>
      </c>
      <c r="B2968" s="2" t="s">
        <v>0</v>
      </c>
      <c r="C2968" s="3" t="s">
        <v>12889</v>
      </c>
      <c r="D2968" s="3" t="s">
        <v>12890</v>
      </c>
      <c r="E2968" s="3" t="s">
        <v>12891</v>
      </c>
      <c r="F2968" s="3" t="s">
        <v>248</v>
      </c>
      <c r="G2968" s="7" t="s">
        <v>12855</v>
      </c>
      <c r="H2968" s="4">
        <v>2021</v>
      </c>
      <c r="I2968" s="2">
        <v>2016</v>
      </c>
      <c r="J2968" s="2">
        <f ca="1">YEAR(TODAY())-Table1[[#This Row],[Release_year]]</f>
        <v>10</v>
      </c>
      <c r="K2968" s="2" t="s">
        <v>45</v>
      </c>
      <c r="L2968" s="2" t="str">
        <f>_xlfn.XLOOKUP(Table1[[#This Row],[Rating]],Ratings!A$2:A$15,Ratings!B$2:B$15)</f>
        <v>Family</v>
      </c>
      <c r="M2968" s="2" t="str">
        <f>_xlfn.XLOOKUP(Table1[[#This Row],[Rating Category]],Recommendation!A$2:A$6,Recommendation!B$2:B$6)</f>
        <v>Guidance</v>
      </c>
      <c r="N2968" s="2">
        <v>105</v>
      </c>
      <c r="O2968" s="2" t="str" cm="1">
        <f t="array" ref="O2968">_xlfn.IFS(Table1[[#This Row],[Duration]]&lt;90,"Short",Table1[[#This Row],[Duration]]&lt;180,"Medium",Table1[[#This Row],[Duration]]&lt;=240,"Long",TRUE,"Seasons")</f>
        <v>Medium</v>
      </c>
      <c r="P2968" s="3" t="s">
        <v>46</v>
      </c>
    </row>
    <row r="2969" spans="1:16" ht="56">
      <c r="A2969" s="2" t="s">
        <v>12892</v>
      </c>
      <c r="B2969" s="2" t="s">
        <v>0</v>
      </c>
      <c r="C2969" s="3" t="s">
        <v>12893</v>
      </c>
      <c r="D2969" s="3" t="s">
        <v>1189</v>
      </c>
      <c r="E2969" s="3" t="s">
        <v>12894</v>
      </c>
      <c r="F2969" s="3" t="s">
        <v>6907</v>
      </c>
      <c r="G2969" s="7" t="s">
        <v>12895</v>
      </c>
      <c r="H2969" s="4">
        <v>2021</v>
      </c>
      <c r="I2969" s="2">
        <v>2017</v>
      </c>
      <c r="J2969" s="2">
        <f ca="1">YEAR(TODAY())-Table1[[#This Row],[Release_year]]</f>
        <v>9</v>
      </c>
      <c r="K2969" s="2" t="s">
        <v>7</v>
      </c>
      <c r="L2969" s="2" t="str">
        <f>_xlfn.XLOOKUP(Table1[[#This Row],[Rating]],Ratings!A$2:A$15,Ratings!B$2:B$15)</f>
        <v>Adult</v>
      </c>
      <c r="M2969" s="2" t="str">
        <f>_xlfn.XLOOKUP(Table1[[#This Row],[Rating Category]],Recommendation!A$2:A$6,Recommendation!B$2:B$6)</f>
        <v>Restricted</v>
      </c>
      <c r="N2969" s="2">
        <v>121</v>
      </c>
      <c r="O2969" s="2" t="str" cm="1">
        <f t="array" ref="O2969">_xlfn.IFS(Table1[[#This Row],[Duration]]&lt;90,"Short",Table1[[#This Row],[Duration]]&lt;180,"Medium",Table1[[#This Row],[Duration]]&lt;=240,"Long",TRUE,"Seasons")</f>
        <v>Medium</v>
      </c>
      <c r="P2969" s="3" t="s">
        <v>203</v>
      </c>
    </row>
    <row r="2970" spans="1:16" ht="14">
      <c r="A2970" s="2" t="s">
        <v>12896</v>
      </c>
      <c r="B2970" s="2" t="s">
        <v>0</v>
      </c>
      <c r="C2970" s="3" t="s">
        <v>12897</v>
      </c>
      <c r="D2970" s="3" t="s">
        <v>12898</v>
      </c>
      <c r="E2970" s="3" t="s">
        <v>6562</v>
      </c>
      <c r="F2970" s="3" t="s">
        <v>1</v>
      </c>
      <c r="G2970" s="7" t="s">
        <v>12899</v>
      </c>
      <c r="H2970" s="4">
        <v>2021</v>
      </c>
      <c r="I2970" s="2">
        <v>2017</v>
      </c>
      <c r="J2970" s="2">
        <f ca="1">YEAR(TODAY())-Table1[[#This Row],[Release_year]]</f>
        <v>9</v>
      </c>
      <c r="K2970" s="2" t="s">
        <v>7</v>
      </c>
      <c r="L2970" s="2" t="str">
        <f>_xlfn.XLOOKUP(Table1[[#This Row],[Rating]],Ratings!A$2:A$15,Ratings!B$2:B$15)</f>
        <v>Adult</v>
      </c>
      <c r="M2970" s="2" t="str">
        <f>_xlfn.XLOOKUP(Table1[[#This Row],[Rating Category]],Recommendation!A$2:A$6,Recommendation!B$2:B$6)</f>
        <v>Restricted</v>
      </c>
      <c r="N2970" s="2">
        <v>66</v>
      </c>
      <c r="O2970" s="2" t="str" cm="1">
        <f t="array" ref="O2970">_xlfn.IFS(Table1[[#This Row],[Duration]]&lt;90,"Short",Table1[[#This Row],[Duration]]&lt;180,"Medium",Table1[[#This Row],[Duration]]&lt;=240,"Long",TRUE,"Seasons")</f>
        <v>Short</v>
      </c>
      <c r="P2970" s="3" t="s">
        <v>683</v>
      </c>
    </row>
    <row r="2971" spans="1:16" ht="42">
      <c r="A2971" s="2" t="s">
        <v>12900</v>
      </c>
      <c r="B2971" s="2" t="s">
        <v>0</v>
      </c>
      <c r="C2971" s="3" t="s">
        <v>12901</v>
      </c>
      <c r="D2971" s="3" t="s">
        <v>2075</v>
      </c>
      <c r="E2971" s="3" t="s">
        <v>12902</v>
      </c>
      <c r="F2971" s="3" t="s">
        <v>1</v>
      </c>
      <c r="G2971" s="7" t="s">
        <v>12903</v>
      </c>
      <c r="H2971" s="4">
        <v>2021</v>
      </c>
      <c r="I2971" s="2">
        <v>2015</v>
      </c>
      <c r="J2971" s="2">
        <f ca="1">YEAR(TODAY())-Table1[[#This Row],[Release_year]]</f>
        <v>11</v>
      </c>
      <c r="K2971" s="2" t="s">
        <v>7</v>
      </c>
      <c r="L2971" s="2" t="str">
        <f>_xlfn.XLOOKUP(Table1[[#This Row],[Rating]],Ratings!A$2:A$15,Ratings!B$2:B$15)</f>
        <v>Adult</v>
      </c>
      <c r="M2971" s="2" t="str">
        <f>_xlfn.XLOOKUP(Table1[[#This Row],[Rating Category]],Recommendation!A$2:A$6,Recommendation!B$2:B$6)</f>
        <v>Restricted</v>
      </c>
      <c r="N2971" s="2">
        <v>102</v>
      </c>
      <c r="O2971" s="2" t="str" cm="1">
        <f t="array" ref="O2971">_xlfn.IFS(Table1[[#This Row],[Duration]]&lt;90,"Short",Table1[[#This Row],[Duration]]&lt;180,"Medium",Table1[[#This Row],[Duration]]&lt;=240,"Long",TRUE,"Seasons")</f>
        <v>Medium</v>
      </c>
      <c r="P2971" s="3" t="s">
        <v>3459</v>
      </c>
    </row>
    <row r="2972" spans="1:16" ht="42">
      <c r="A2972" s="2" t="s">
        <v>12905</v>
      </c>
      <c r="B2972" s="2" t="s">
        <v>0</v>
      </c>
      <c r="C2972" s="3" t="s">
        <v>12906</v>
      </c>
      <c r="D2972" s="3" t="s">
        <v>12907</v>
      </c>
      <c r="E2972" s="3" t="s">
        <v>12908</v>
      </c>
      <c r="F2972" s="3" t="s">
        <v>1</v>
      </c>
      <c r="G2972" s="7" t="s">
        <v>12904</v>
      </c>
      <c r="H2972" s="4">
        <v>2021</v>
      </c>
      <c r="I2972" s="2">
        <v>2017</v>
      </c>
      <c r="J2972" s="2">
        <f ca="1">YEAR(TODAY())-Table1[[#This Row],[Release_year]]</f>
        <v>9</v>
      </c>
      <c r="K2972" s="2" t="s">
        <v>7</v>
      </c>
      <c r="L2972" s="2" t="str">
        <f>_xlfn.XLOOKUP(Table1[[#This Row],[Rating]],Ratings!A$2:A$15,Ratings!B$2:B$15)</f>
        <v>Adult</v>
      </c>
      <c r="M2972" s="2" t="str">
        <f>_xlfn.XLOOKUP(Table1[[#This Row],[Rating Category]],Recommendation!A$2:A$6,Recommendation!B$2:B$6)</f>
        <v>Restricted</v>
      </c>
      <c r="N2972" s="2">
        <v>89</v>
      </c>
      <c r="O2972" s="2" t="str" cm="1">
        <f t="array" ref="O2972">_xlfn.IFS(Table1[[#This Row],[Duration]]&lt;90,"Short",Table1[[#This Row],[Duration]]&lt;180,"Medium",Table1[[#This Row],[Duration]]&lt;=240,"Long",TRUE,"Seasons")</f>
        <v>Short</v>
      </c>
      <c r="P2972" s="3" t="s">
        <v>131</v>
      </c>
    </row>
    <row r="2973" spans="1:16" ht="56">
      <c r="A2973" s="2" t="s">
        <v>12909</v>
      </c>
      <c r="B2973" s="2" t="s">
        <v>0</v>
      </c>
      <c r="C2973" s="3" t="s">
        <v>12910</v>
      </c>
      <c r="D2973" s="3" t="s">
        <v>12911</v>
      </c>
      <c r="E2973" s="3" t="s">
        <v>12912</v>
      </c>
      <c r="F2973" s="3" t="s">
        <v>13</v>
      </c>
      <c r="G2973" s="7" t="s">
        <v>12913</v>
      </c>
      <c r="H2973" s="4">
        <v>2021</v>
      </c>
      <c r="I2973" s="2">
        <v>2016</v>
      </c>
      <c r="J2973" s="2">
        <f ca="1">YEAR(TODAY())-Table1[[#This Row],[Release_year]]</f>
        <v>10</v>
      </c>
      <c r="K2973" s="2" t="s">
        <v>45</v>
      </c>
      <c r="L2973" s="2" t="str">
        <f>_xlfn.XLOOKUP(Table1[[#This Row],[Rating]],Ratings!A$2:A$15,Ratings!B$2:B$15)</f>
        <v>Family</v>
      </c>
      <c r="M2973" s="2" t="str">
        <f>_xlfn.XLOOKUP(Table1[[#This Row],[Rating Category]],Recommendation!A$2:A$6,Recommendation!B$2:B$6)</f>
        <v>Guidance</v>
      </c>
      <c r="N2973" s="2">
        <v>161</v>
      </c>
      <c r="O2973" s="2" t="str" cm="1">
        <f t="array" ref="O2973">_xlfn.IFS(Table1[[#This Row],[Duration]]&lt;90,"Short",Table1[[#This Row],[Duration]]&lt;180,"Medium",Table1[[#This Row],[Duration]]&lt;=240,"Long",TRUE,"Seasons")</f>
        <v>Medium</v>
      </c>
      <c r="P2973" s="3" t="s">
        <v>1861</v>
      </c>
    </row>
    <row r="2974" spans="1:16" ht="42">
      <c r="A2974" s="2" t="s">
        <v>12915</v>
      </c>
      <c r="B2974" s="2" t="s">
        <v>0</v>
      </c>
      <c r="C2974" s="3" t="s">
        <v>12916</v>
      </c>
      <c r="D2974" s="3" t="s">
        <v>12917</v>
      </c>
      <c r="E2974" s="3" t="s">
        <v>12918</v>
      </c>
      <c r="F2974" s="3" t="s">
        <v>1</v>
      </c>
      <c r="G2974" s="7" t="s">
        <v>12914</v>
      </c>
      <c r="H2974" s="4">
        <v>2021</v>
      </c>
      <c r="I2974" s="2">
        <v>2017</v>
      </c>
      <c r="J2974" s="2">
        <f ca="1">YEAR(TODAY())-Table1[[#This Row],[Release_year]]</f>
        <v>9</v>
      </c>
      <c r="K2974" s="2" t="s">
        <v>87</v>
      </c>
      <c r="L2974" s="2" t="str">
        <f>_xlfn.XLOOKUP(Table1[[#This Row],[Rating]],Ratings!A$2:A$15,Ratings!B$2:B$15)</f>
        <v>Kids</v>
      </c>
      <c r="M2974" s="2" t="str">
        <f>_xlfn.XLOOKUP(Table1[[#This Row],[Rating Category]],Recommendation!A$2:A$6,Recommendation!B$2:B$6)</f>
        <v>Safe</v>
      </c>
      <c r="N2974" s="2">
        <v>24</v>
      </c>
      <c r="O2974" s="2" t="str" cm="1">
        <f t="array" ref="O2974">_xlfn.IFS(Table1[[#This Row],[Duration]]&lt;90,"Short",Table1[[#This Row],[Duration]]&lt;180,"Medium",Table1[[#This Row],[Duration]]&lt;=240,"Long",TRUE,"Seasons")</f>
        <v>Short</v>
      </c>
      <c r="P2974" s="3" t="s">
        <v>46</v>
      </c>
    </row>
    <row r="2975" spans="1:16" ht="28">
      <c r="A2975" s="2" t="s">
        <v>12919</v>
      </c>
      <c r="B2975" s="2" t="s">
        <v>0</v>
      </c>
      <c r="C2975" s="3" t="s">
        <v>12920</v>
      </c>
      <c r="D2975" s="3" t="s">
        <v>12103</v>
      </c>
      <c r="E2975" s="3" t="s">
        <v>12921</v>
      </c>
      <c r="F2975" s="3" t="s">
        <v>1</v>
      </c>
      <c r="G2975" s="7" t="s">
        <v>12914</v>
      </c>
      <c r="H2975" s="4">
        <v>2021</v>
      </c>
      <c r="I2975" s="2">
        <v>2017</v>
      </c>
      <c r="J2975" s="2">
        <f ca="1">YEAR(TODAY())-Table1[[#This Row],[Release_year]]</f>
        <v>9</v>
      </c>
      <c r="K2975" s="2" t="s">
        <v>7</v>
      </c>
      <c r="L2975" s="2" t="str">
        <f>_xlfn.XLOOKUP(Table1[[#This Row],[Rating]],Ratings!A$2:A$15,Ratings!B$2:B$15)</f>
        <v>Adult</v>
      </c>
      <c r="M2975" s="2" t="str">
        <f>_xlfn.XLOOKUP(Table1[[#This Row],[Rating Category]],Recommendation!A$2:A$6,Recommendation!B$2:B$6)</f>
        <v>Restricted</v>
      </c>
      <c r="N2975" s="2">
        <v>66</v>
      </c>
      <c r="O2975" s="2" t="str" cm="1">
        <f t="array" ref="O2975">_xlfn.IFS(Table1[[#This Row],[Duration]]&lt;90,"Short",Table1[[#This Row],[Duration]]&lt;180,"Medium",Table1[[#This Row],[Duration]]&lt;=240,"Long",TRUE,"Seasons")</f>
        <v>Short</v>
      </c>
      <c r="P2975" s="3" t="s">
        <v>683</v>
      </c>
    </row>
    <row r="2976" spans="1:16" ht="84">
      <c r="A2976" s="2" t="s">
        <v>12924</v>
      </c>
      <c r="B2976" s="2" t="s">
        <v>4</v>
      </c>
      <c r="C2976" s="3" t="s">
        <v>12925</v>
      </c>
      <c r="D2976" s="3" t="s">
        <v>12926</v>
      </c>
      <c r="E2976" s="3" t="s">
        <v>12927</v>
      </c>
      <c r="F2976" s="3" t="s">
        <v>435</v>
      </c>
      <c r="G2976" s="7" t="s">
        <v>12922</v>
      </c>
      <c r="H2976" s="4">
        <v>2021</v>
      </c>
      <c r="I2976" s="2">
        <v>2017</v>
      </c>
      <c r="J2976" s="2">
        <f ca="1">YEAR(TODAY())-Table1[[#This Row],[Release_year]]</f>
        <v>9</v>
      </c>
      <c r="K2976" s="2" t="s">
        <v>87</v>
      </c>
      <c r="L2976" s="2" t="str">
        <f>_xlfn.XLOOKUP(Table1[[#This Row],[Rating]],Ratings!A$2:A$15,Ratings!B$2:B$15)</f>
        <v>Kids</v>
      </c>
      <c r="M2976" s="2" t="str">
        <f>_xlfn.XLOOKUP(Table1[[#This Row],[Rating Category]],Recommendation!A$2:A$6,Recommendation!B$2:B$6)</f>
        <v>Safe</v>
      </c>
      <c r="N2976" s="2" t="s">
        <v>8</v>
      </c>
      <c r="O2976" s="2" t="str" cm="1">
        <f t="array" ref="O2976">_xlfn.IFS(Table1[[#This Row],[Duration]]&lt;90,"Short",Table1[[#This Row],[Duration]]&lt;180,"Medium",Table1[[#This Row],[Duration]]&lt;=240,"Long",TRUE,"Seasons")</f>
        <v>Seasons</v>
      </c>
      <c r="P2976" s="3" t="s">
        <v>88</v>
      </c>
    </row>
    <row r="2977" spans="1:16" ht="42">
      <c r="A2977" s="2" t="s">
        <v>12928</v>
      </c>
      <c r="B2977" s="2" t="s">
        <v>0</v>
      </c>
      <c r="C2977" s="3" t="s">
        <v>12929</v>
      </c>
      <c r="D2977" s="3" t="s">
        <v>12930</v>
      </c>
      <c r="E2977" s="3" t="s">
        <v>12931</v>
      </c>
      <c r="F2977" s="3" t="s">
        <v>13</v>
      </c>
      <c r="G2977" s="7" t="s">
        <v>12932</v>
      </c>
      <c r="H2977" s="4">
        <v>2021</v>
      </c>
      <c r="I2977" s="2">
        <v>2017</v>
      </c>
      <c r="J2977" s="2">
        <f ca="1">YEAR(TODAY())-Table1[[#This Row],[Release_year]]</f>
        <v>9</v>
      </c>
      <c r="K2977" s="2" t="s">
        <v>45</v>
      </c>
      <c r="L2977" s="2" t="str">
        <f>_xlfn.XLOOKUP(Table1[[#This Row],[Rating]],Ratings!A$2:A$15,Ratings!B$2:B$15)</f>
        <v>Family</v>
      </c>
      <c r="M2977" s="2" t="str">
        <f>_xlfn.XLOOKUP(Table1[[#This Row],[Rating Category]],Recommendation!A$2:A$6,Recommendation!B$2:B$6)</f>
        <v>Guidance</v>
      </c>
      <c r="N2977" s="2">
        <v>104</v>
      </c>
      <c r="O2977" s="2" t="str" cm="1">
        <f t="array" ref="O2977">_xlfn.IFS(Table1[[#This Row],[Duration]]&lt;90,"Short",Table1[[#This Row],[Duration]]&lt;180,"Medium",Table1[[#This Row],[Duration]]&lt;=240,"Long",TRUE,"Seasons")</f>
        <v>Medium</v>
      </c>
      <c r="P2977" s="3" t="s">
        <v>192</v>
      </c>
    </row>
    <row r="2978" spans="1:16" ht="14">
      <c r="A2978" s="2" t="s">
        <v>12933</v>
      </c>
      <c r="B2978" s="2" t="s">
        <v>0</v>
      </c>
      <c r="C2978" s="3" t="s">
        <v>12934</v>
      </c>
      <c r="D2978" s="3" t="s">
        <v>12935</v>
      </c>
      <c r="E2978" s="3" t="s">
        <v>12936</v>
      </c>
      <c r="F2978" s="3" t="s">
        <v>750</v>
      </c>
      <c r="G2978" s="7" t="s">
        <v>12932</v>
      </c>
      <c r="H2978" s="4">
        <v>2021</v>
      </c>
      <c r="I2978" s="2">
        <v>2017</v>
      </c>
      <c r="J2978" s="2">
        <f ca="1">YEAR(TODAY())-Table1[[#This Row],[Release_year]]</f>
        <v>9</v>
      </c>
      <c r="K2978" s="2" t="s">
        <v>7</v>
      </c>
      <c r="L2978" s="2" t="str">
        <f>_xlfn.XLOOKUP(Table1[[#This Row],[Rating]],Ratings!A$2:A$15,Ratings!B$2:B$15)</f>
        <v>Adult</v>
      </c>
      <c r="M2978" s="2" t="str">
        <f>_xlfn.XLOOKUP(Table1[[#This Row],[Rating Category]],Recommendation!A$2:A$6,Recommendation!B$2:B$6)</f>
        <v>Restricted</v>
      </c>
      <c r="N2978" s="2">
        <v>73</v>
      </c>
      <c r="O2978" s="2" t="str" cm="1">
        <f t="array" ref="O2978">_xlfn.IFS(Table1[[#This Row],[Duration]]&lt;90,"Short",Table1[[#This Row],[Duration]]&lt;180,"Medium",Table1[[#This Row],[Duration]]&lt;=240,"Long",TRUE,"Seasons")</f>
        <v>Short</v>
      </c>
      <c r="P2978" s="3" t="s">
        <v>683</v>
      </c>
    </row>
    <row r="2979" spans="1:16" ht="14">
      <c r="A2979" s="2" t="s">
        <v>12937</v>
      </c>
      <c r="B2979" s="2" t="s">
        <v>0</v>
      </c>
      <c r="C2979" s="3" t="s">
        <v>12938</v>
      </c>
      <c r="D2979" s="3" t="s">
        <v>12939</v>
      </c>
      <c r="E2979" s="3" t="s">
        <v>12940</v>
      </c>
      <c r="F2979" s="3" t="s">
        <v>28</v>
      </c>
      <c r="G2979" s="7" t="s">
        <v>12932</v>
      </c>
      <c r="H2979" s="4">
        <v>2021</v>
      </c>
      <c r="I2979" s="2">
        <v>2017</v>
      </c>
      <c r="J2979" s="2">
        <f ca="1">YEAR(TODAY())-Table1[[#This Row],[Release_year]]</f>
        <v>9</v>
      </c>
      <c r="K2979" s="2" t="s">
        <v>45</v>
      </c>
      <c r="L2979" s="2" t="str">
        <f>_xlfn.XLOOKUP(Table1[[#This Row],[Rating]],Ratings!A$2:A$15,Ratings!B$2:B$15)</f>
        <v>Family</v>
      </c>
      <c r="M2979" s="2" t="str">
        <f>_xlfn.XLOOKUP(Table1[[#This Row],[Rating Category]],Recommendation!A$2:A$6,Recommendation!B$2:B$6)</f>
        <v>Guidance</v>
      </c>
      <c r="N2979" s="2">
        <v>47</v>
      </c>
      <c r="O2979" s="2" t="str" cm="1">
        <f t="array" ref="O2979">_xlfn.IFS(Table1[[#This Row],[Duration]]&lt;90,"Short",Table1[[#This Row],[Duration]]&lt;180,"Medium",Table1[[#This Row],[Duration]]&lt;=240,"Long",TRUE,"Seasons")</f>
        <v>Short</v>
      </c>
      <c r="P2979" s="3" t="s">
        <v>3</v>
      </c>
    </row>
    <row r="2980" spans="1:16" ht="14">
      <c r="A2980" s="2" t="s">
        <v>12941</v>
      </c>
      <c r="B2980" s="2" t="s">
        <v>0</v>
      </c>
      <c r="C2980" s="3" t="s">
        <v>12942</v>
      </c>
      <c r="D2980" s="3" t="s">
        <v>12943</v>
      </c>
      <c r="E2980" s="3" t="s">
        <v>12944</v>
      </c>
      <c r="F2980" s="3" t="s">
        <v>1</v>
      </c>
      <c r="G2980" s="7" t="s">
        <v>12945</v>
      </c>
      <c r="H2980" s="4">
        <v>2021</v>
      </c>
      <c r="I2980" s="2">
        <v>2017</v>
      </c>
      <c r="J2980" s="2">
        <f ca="1">YEAR(TODAY())-Table1[[#This Row],[Release_year]]</f>
        <v>9</v>
      </c>
      <c r="K2980" s="2" t="s">
        <v>7</v>
      </c>
      <c r="L2980" s="2" t="str">
        <f>_xlfn.XLOOKUP(Table1[[#This Row],[Rating]],Ratings!A$2:A$15,Ratings!B$2:B$15)</f>
        <v>Adult</v>
      </c>
      <c r="M2980" s="2" t="str">
        <f>_xlfn.XLOOKUP(Table1[[#This Row],[Rating Category]],Recommendation!A$2:A$6,Recommendation!B$2:B$6)</f>
        <v>Restricted</v>
      </c>
      <c r="N2980" s="2">
        <v>102</v>
      </c>
      <c r="O2980" s="2" t="str" cm="1">
        <f t="array" ref="O2980">_xlfn.IFS(Table1[[#This Row],[Duration]]&lt;90,"Short",Table1[[#This Row],[Duration]]&lt;180,"Medium",Table1[[#This Row],[Duration]]&lt;=240,"Long",TRUE,"Seasons")</f>
        <v>Medium</v>
      </c>
      <c r="P2980" s="3" t="s">
        <v>683</v>
      </c>
    </row>
    <row r="2981" spans="1:16" ht="56">
      <c r="A2981" s="2" t="s">
        <v>12947</v>
      </c>
      <c r="B2981" s="2" t="s">
        <v>4</v>
      </c>
      <c r="C2981" s="3" t="s">
        <v>12948</v>
      </c>
      <c r="D2981" s="3" t="s">
        <v>12949</v>
      </c>
      <c r="E2981" s="3" t="s">
        <v>12950</v>
      </c>
      <c r="F2981" s="3" t="s">
        <v>235</v>
      </c>
      <c r="G2981" s="7" t="s">
        <v>12946</v>
      </c>
      <c r="H2981" s="4">
        <v>2021</v>
      </c>
      <c r="I2981" s="2">
        <v>2017</v>
      </c>
      <c r="J2981" s="2">
        <f ca="1">YEAR(TODAY())-Table1[[#This Row],[Release_year]]</f>
        <v>9</v>
      </c>
      <c r="K2981" s="2" t="s">
        <v>29</v>
      </c>
      <c r="L2981" s="2" t="str">
        <f>_xlfn.XLOOKUP(Table1[[#This Row],[Rating]],Ratings!A$2:A$15,Ratings!B$2:B$15)</f>
        <v>Teen</v>
      </c>
      <c r="M2981" s="2" t="str">
        <f>_xlfn.XLOOKUP(Table1[[#This Row],[Rating Category]],Recommendation!A$2:A$6,Recommendation!B$2:B$6)</f>
        <v>Guidance</v>
      </c>
      <c r="N2981" s="2" t="s">
        <v>11</v>
      </c>
      <c r="O2981" s="2" t="str" cm="1">
        <f t="array" ref="O2981">_xlfn.IFS(Table1[[#This Row],[Duration]]&lt;90,"Short",Table1[[#This Row],[Duration]]&lt;180,"Medium",Table1[[#This Row],[Duration]]&lt;=240,"Long",TRUE,"Seasons")</f>
        <v>Seasons</v>
      </c>
      <c r="P2981" s="3" t="s">
        <v>2400</v>
      </c>
    </row>
    <row r="2982" spans="1:16" ht="56">
      <c r="A2982" s="2" t="s">
        <v>12952</v>
      </c>
      <c r="B2982" s="2" t="s">
        <v>0</v>
      </c>
      <c r="C2982" s="3" t="s">
        <v>12953</v>
      </c>
      <c r="D2982" s="3" t="s">
        <v>12954</v>
      </c>
      <c r="E2982" s="3" t="s">
        <v>12955</v>
      </c>
      <c r="F2982" s="3" t="s">
        <v>744</v>
      </c>
      <c r="G2982" s="7" t="s">
        <v>12951</v>
      </c>
      <c r="H2982" s="4">
        <v>2021</v>
      </c>
      <c r="I2982" s="2">
        <v>2017</v>
      </c>
      <c r="J2982" s="2">
        <f ca="1">YEAR(TODAY())-Table1[[#This Row],[Release_year]]</f>
        <v>9</v>
      </c>
      <c r="K2982" s="2" t="s">
        <v>7</v>
      </c>
      <c r="L2982" s="2" t="str">
        <f>_xlfn.XLOOKUP(Table1[[#This Row],[Rating]],Ratings!A$2:A$15,Ratings!B$2:B$15)</f>
        <v>Adult</v>
      </c>
      <c r="M2982" s="2" t="str">
        <f>_xlfn.XLOOKUP(Table1[[#This Row],[Rating Category]],Recommendation!A$2:A$6,Recommendation!B$2:B$6)</f>
        <v>Restricted</v>
      </c>
      <c r="N2982" s="2">
        <v>87</v>
      </c>
      <c r="O2982" s="2" t="str" cm="1">
        <f t="array" ref="O2982">_xlfn.IFS(Table1[[#This Row],[Duration]]&lt;90,"Short",Table1[[#This Row],[Duration]]&lt;180,"Medium",Table1[[#This Row],[Duration]]&lt;=240,"Long",TRUE,"Seasons")</f>
        <v>Short</v>
      </c>
      <c r="P2982" s="3" t="s">
        <v>922</v>
      </c>
    </row>
    <row r="2983" spans="1:16" ht="42">
      <c r="A2983" s="2" t="s">
        <v>12956</v>
      </c>
      <c r="B2983" s="2" t="s">
        <v>0</v>
      </c>
      <c r="C2983" s="3" t="s">
        <v>12957</v>
      </c>
      <c r="D2983" s="3" t="s">
        <v>12958</v>
      </c>
      <c r="E2983" s="3" t="s">
        <v>12959</v>
      </c>
      <c r="F2983" s="3" t="s">
        <v>13</v>
      </c>
      <c r="G2983" s="7" t="s">
        <v>12960</v>
      </c>
      <c r="H2983" s="4">
        <v>2021</v>
      </c>
      <c r="I2983" s="2">
        <v>2017</v>
      </c>
      <c r="J2983" s="2">
        <f ca="1">YEAR(TODAY())-Table1[[#This Row],[Release_year]]</f>
        <v>9</v>
      </c>
      <c r="K2983" s="2" t="s">
        <v>29</v>
      </c>
      <c r="L2983" s="2" t="str">
        <f>_xlfn.XLOOKUP(Table1[[#This Row],[Rating]],Ratings!A$2:A$15,Ratings!B$2:B$15)</f>
        <v>Teen</v>
      </c>
      <c r="M2983" s="2" t="str">
        <f>_xlfn.XLOOKUP(Table1[[#This Row],[Rating Category]],Recommendation!A$2:A$6,Recommendation!B$2:B$6)</f>
        <v>Guidance</v>
      </c>
      <c r="N2983" s="2">
        <v>117</v>
      </c>
      <c r="O2983" s="2" t="str" cm="1">
        <f t="array" ref="O2983">_xlfn.IFS(Table1[[#This Row],[Duration]]&lt;90,"Short",Table1[[#This Row],[Duration]]&lt;180,"Medium",Table1[[#This Row],[Duration]]&lt;=240,"Long",TRUE,"Seasons")</f>
        <v>Medium</v>
      </c>
      <c r="P2983" s="3" t="s">
        <v>6533</v>
      </c>
    </row>
    <row r="2984" spans="1:16" ht="56">
      <c r="A2984" s="2" t="s">
        <v>12961</v>
      </c>
      <c r="B2984" s="2" t="s">
        <v>0</v>
      </c>
      <c r="C2984" s="3" t="s">
        <v>12962</v>
      </c>
      <c r="D2984" s="3" t="s">
        <v>12963</v>
      </c>
      <c r="E2984" s="3" t="s">
        <v>12964</v>
      </c>
      <c r="F2984" s="3" t="s">
        <v>1064</v>
      </c>
      <c r="G2984" s="7" t="s">
        <v>12965</v>
      </c>
      <c r="H2984" s="4">
        <v>2021</v>
      </c>
      <c r="I2984" s="2">
        <v>2016</v>
      </c>
      <c r="J2984" s="2">
        <f ca="1">YEAR(TODAY())-Table1[[#This Row],[Release_year]]</f>
        <v>10</v>
      </c>
      <c r="K2984" s="2" t="s">
        <v>7</v>
      </c>
      <c r="L2984" s="2" t="str">
        <f>_xlfn.XLOOKUP(Table1[[#This Row],[Rating]],Ratings!A$2:A$15,Ratings!B$2:B$15)</f>
        <v>Adult</v>
      </c>
      <c r="M2984" s="2" t="str">
        <f>_xlfn.XLOOKUP(Table1[[#This Row],[Rating Category]],Recommendation!A$2:A$6,Recommendation!B$2:B$6)</f>
        <v>Restricted</v>
      </c>
      <c r="N2984" s="2">
        <v>119</v>
      </c>
      <c r="O2984" s="2" t="str" cm="1">
        <f t="array" ref="O2984">_xlfn.IFS(Table1[[#This Row],[Duration]]&lt;90,"Short",Table1[[#This Row],[Duration]]&lt;180,"Medium",Table1[[#This Row],[Duration]]&lt;=240,"Long",TRUE,"Seasons")</f>
        <v>Medium</v>
      </c>
      <c r="P2984" s="3" t="s">
        <v>384</v>
      </c>
    </row>
    <row r="2985" spans="1:16" ht="56">
      <c r="A2985" s="2" t="s">
        <v>12966</v>
      </c>
      <c r="B2985" s="2" t="s">
        <v>0</v>
      </c>
      <c r="C2985" s="3" t="s">
        <v>12967</v>
      </c>
      <c r="D2985" s="3" t="s">
        <v>5545</v>
      </c>
      <c r="E2985" s="3" t="s">
        <v>12968</v>
      </c>
      <c r="F2985" s="3" t="s">
        <v>248</v>
      </c>
      <c r="G2985" s="7" t="s">
        <v>12969</v>
      </c>
      <c r="H2985" s="4">
        <v>2021</v>
      </c>
      <c r="I2985" s="2">
        <v>2016</v>
      </c>
      <c r="J2985" s="2">
        <f ca="1">YEAR(TODAY())-Table1[[#This Row],[Release_year]]</f>
        <v>10</v>
      </c>
      <c r="K2985" s="2" t="s">
        <v>124</v>
      </c>
      <c r="L2985" s="2" t="str">
        <f>_xlfn.XLOOKUP(Table1[[#This Row],[Rating]],Ratings!A$2:A$15,Ratings!B$2:B$15)</f>
        <v>Adult</v>
      </c>
      <c r="M2985" s="2" t="str">
        <f>_xlfn.XLOOKUP(Table1[[#This Row],[Rating Category]],Recommendation!A$2:A$6,Recommendation!B$2:B$6)</f>
        <v>Restricted</v>
      </c>
      <c r="N2985" s="2">
        <v>130</v>
      </c>
      <c r="O2985" s="2" t="str" cm="1">
        <f t="array" ref="O2985">_xlfn.IFS(Table1[[#This Row],[Duration]]&lt;90,"Short",Table1[[#This Row],[Duration]]&lt;180,"Medium",Table1[[#This Row],[Duration]]&lt;=240,"Long",TRUE,"Seasons")</f>
        <v>Medium</v>
      </c>
      <c r="P2985" s="3" t="s">
        <v>43</v>
      </c>
    </row>
    <row r="2986" spans="1:16" ht="42">
      <c r="A2986" s="2" t="s">
        <v>12970</v>
      </c>
      <c r="B2986" s="2" t="s">
        <v>0</v>
      </c>
      <c r="C2986" s="3" t="s">
        <v>12971</v>
      </c>
      <c r="D2986" s="3" t="s">
        <v>12972</v>
      </c>
      <c r="E2986" s="3" t="s">
        <v>12973</v>
      </c>
      <c r="F2986" s="3" t="s">
        <v>235</v>
      </c>
      <c r="G2986" s="7" t="s">
        <v>12969</v>
      </c>
      <c r="H2986" s="4">
        <v>2021</v>
      </c>
      <c r="I2986" s="2">
        <v>2017</v>
      </c>
      <c r="J2986" s="2">
        <f ca="1">YEAR(TODAY())-Table1[[#This Row],[Release_year]]</f>
        <v>9</v>
      </c>
      <c r="K2986" s="2" t="s">
        <v>7</v>
      </c>
      <c r="L2986" s="2" t="str">
        <f>_xlfn.XLOOKUP(Table1[[#This Row],[Rating]],Ratings!A$2:A$15,Ratings!B$2:B$15)</f>
        <v>Adult</v>
      </c>
      <c r="M2986" s="2" t="str">
        <f>_xlfn.XLOOKUP(Table1[[#This Row],[Rating Category]],Recommendation!A$2:A$6,Recommendation!B$2:B$6)</f>
        <v>Restricted</v>
      </c>
      <c r="N2986" s="2">
        <v>102</v>
      </c>
      <c r="O2986" s="2" t="str" cm="1">
        <f t="array" ref="O2986">_xlfn.IFS(Table1[[#This Row],[Duration]]&lt;90,"Short",Table1[[#This Row],[Duration]]&lt;180,"Medium",Table1[[#This Row],[Duration]]&lt;=240,"Long",TRUE,"Seasons")</f>
        <v>Medium</v>
      </c>
      <c r="P2986" s="3" t="s">
        <v>6223</v>
      </c>
    </row>
    <row r="2987" spans="1:16" ht="56">
      <c r="A2987" s="2" t="s">
        <v>12974</v>
      </c>
      <c r="B2987" s="2" t="s">
        <v>0</v>
      </c>
      <c r="C2987" s="3" t="s">
        <v>12975</v>
      </c>
      <c r="D2987" s="3" t="s">
        <v>12269</v>
      </c>
      <c r="E2987" s="3" t="s">
        <v>12976</v>
      </c>
      <c r="F2987" s="3" t="s">
        <v>13</v>
      </c>
      <c r="G2987" s="7" t="s">
        <v>12977</v>
      </c>
      <c r="H2987" s="4">
        <v>2021</v>
      </c>
      <c r="I2987" s="2">
        <v>1993</v>
      </c>
      <c r="J2987" s="2">
        <f ca="1">YEAR(TODAY())-Table1[[#This Row],[Release_year]]</f>
        <v>33</v>
      </c>
      <c r="K2987" s="2" t="s">
        <v>29</v>
      </c>
      <c r="L2987" s="2" t="str">
        <f>_xlfn.XLOOKUP(Table1[[#This Row],[Rating]],Ratings!A$2:A$15,Ratings!B$2:B$15)</f>
        <v>Teen</v>
      </c>
      <c r="M2987" s="2" t="str">
        <f>_xlfn.XLOOKUP(Table1[[#This Row],[Rating Category]],Recommendation!A$2:A$6,Recommendation!B$2:B$6)</f>
        <v>Guidance</v>
      </c>
      <c r="N2987" s="2">
        <v>154</v>
      </c>
      <c r="O2987" s="2" t="str" cm="1">
        <f t="array" ref="O2987">_xlfn.IFS(Table1[[#This Row],[Duration]]&lt;90,"Short",Table1[[#This Row],[Duration]]&lt;180,"Medium",Table1[[#This Row],[Duration]]&lt;=240,"Long",TRUE,"Seasons")</f>
        <v>Medium</v>
      </c>
      <c r="P2987" s="3" t="s">
        <v>575</v>
      </c>
    </row>
    <row r="2988" spans="1:16" ht="14">
      <c r="A2988" s="2" t="s">
        <v>12978</v>
      </c>
      <c r="B2988" s="2" t="s">
        <v>0</v>
      </c>
      <c r="C2988" s="3" t="s">
        <v>12979</v>
      </c>
      <c r="D2988" s="3" t="s">
        <v>12980</v>
      </c>
      <c r="E2988" s="3" t="s">
        <v>12981</v>
      </c>
      <c r="F2988" s="3" t="s">
        <v>28</v>
      </c>
      <c r="G2988" s="7" t="s">
        <v>12977</v>
      </c>
      <c r="H2988" s="4">
        <v>2021</v>
      </c>
      <c r="I2988" s="2">
        <v>2017</v>
      </c>
      <c r="J2988" s="2">
        <f ca="1">YEAR(TODAY())-Table1[[#This Row],[Release_year]]</f>
        <v>9</v>
      </c>
      <c r="K2988" s="2" t="s">
        <v>45</v>
      </c>
      <c r="L2988" s="2" t="str">
        <f>_xlfn.XLOOKUP(Table1[[#This Row],[Rating]],Ratings!A$2:A$15,Ratings!B$2:B$15)</f>
        <v>Family</v>
      </c>
      <c r="M2988" s="2" t="str">
        <f>_xlfn.XLOOKUP(Table1[[#This Row],[Rating Category]],Recommendation!A$2:A$6,Recommendation!B$2:B$6)</f>
        <v>Guidance</v>
      </c>
      <c r="N2988" s="2">
        <v>44</v>
      </c>
      <c r="O2988" s="2" t="str" cm="1">
        <f t="array" ref="O2988">_xlfn.IFS(Table1[[#This Row],[Duration]]&lt;90,"Short",Table1[[#This Row],[Duration]]&lt;180,"Medium",Table1[[#This Row],[Duration]]&lt;=240,"Long",TRUE,"Seasons")</f>
        <v>Short</v>
      </c>
      <c r="P2988" s="3" t="s">
        <v>3</v>
      </c>
    </row>
    <row r="2989" spans="1:16" ht="56">
      <c r="A2989" s="2" t="s">
        <v>12982</v>
      </c>
      <c r="B2989" s="2" t="s">
        <v>0</v>
      </c>
      <c r="C2989" s="3" t="s">
        <v>12983</v>
      </c>
      <c r="D2989" s="3" t="s">
        <v>12984</v>
      </c>
      <c r="E2989" s="3" t="s">
        <v>12985</v>
      </c>
      <c r="F2989" s="3" t="s">
        <v>1</v>
      </c>
      <c r="G2989" s="7" t="s">
        <v>12977</v>
      </c>
      <c r="H2989" s="4">
        <v>2021</v>
      </c>
      <c r="I2989" s="2">
        <v>2016</v>
      </c>
      <c r="J2989" s="2">
        <f ca="1">YEAR(TODAY())-Table1[[#This Row],[Release_year]]</f>
        <v>10</v>
      </c>
      <c r="K2989" s="2" t="s">
        <v>7</v>
      </c>
      <c r="L2989" s="2" t="str">
        <f>_xlfn.XLOOKUP(Table1[[#This Row],[Rating]],Ratings!A$2:A$15,Ratings!B$2:B$15)</f>
        <v>Adult</v>
      </c>
      <c r="M2989" s="2" t="str">
        <f>_xlfn.XLOOKUP(Table1[[#This Row],[Rating Category]],Recommendation!A$2:A$6,Recommendation!B$2:B$6)</f>
        <v>Restricted</v>
      </c>
      <c r="N2989" s="2">
        <v>96</v>
      </c>
      <c r="O2989" s="2" t="str" cm="1">
        <f t="array" ref="O2989">_xlfn.IFS(Table1[[#This Row],[Duration]]&lt;90,"Short",Table1[[#This Row],[Duration]]&lt;180,"Medium",Table1[[#This Row],[Duration]]&lt;=240,"Long",TRUE,"Seasons")</f>
        <v>Medium</v>
      </c>
      <c r="P2989" s="3" t="s">
        <v>650</v>
      </c>
    </row>
    <row r="2990" spans="1:16" ht="14">
      <c r="A2990" s="2" t="s">
        <v>12986</v>
      </c>
      <c r="B2990" s="2" t="s">
        <v>0</v>
      </c>
      <c r="C2990" s="3" t="s">
        <v>12987</v>
      </c>
      <c r="D2990" s="3" t="s">
        <v>12939</v>
      </c>
      <c r="E2990" s="3" t="s">
        <v>12939</v>
      </c>
      <c r="F2990" s="3" t="s">
        <v>28</v>
      </c>
      <c r="G2990" s="7" t="s">
        <v>12977</v>
      </c>
      <c r="H2990" s="4">
        <v>2021</v>
      </c>
      <c r="I2990" s="2">
        <v>2017</v>
      </c>
      <c r="J2990" s="2">
        <f ca="1">YEAR(TODAY())-Table1[[#This Row],[Release_year]]</f>
        <v>9</v>
      </c>
      <c r="K2990" s="2" t="s">
        <v>29</v>
      </c>
      <c r="L2990" s="2" t="str">
        <f>_xlfn.XLOOKUP(Table1[[#This Row],[Rating]],Ratings!A$2:A$15,Ratings!B$2:B$15)</f>
        <v>Teen</v>
      </c>
      <c r="M2990" s="2" t="str">
        <f>_xlfn.XLOOKUP(Table1[[#This Row],[Rating Category]],Recommendation!A$2:A$6,Recommendation!B$2:B$6)</f>
        <v>Guidance</v>
      </c>
      <c r="N2990" s="2">
        <v>47</v>
      </c>
      <c r="O2990" s="2" t="str" cm="1">
        <f t="array" ref="O2990">_xlfn.IFS(Table1[[#This Row],[Duration]]&lt;90,"Short",Table1[[#This Row],[Duration]]&lt;180,"Medium",Table1[[#This Row],[Duration]]&lt;=240,"Long",TRUE,"Seasons")</f>
        <v>Short</v>
      </c>
      <c r="P2990" s="3" t="s">
        <v>3</v>
      </c>
    </row>
    <row r="2991" spans="1:16" ht="14">
      <c r="A2991" s="2" t="s">
        <v>12988</v>
      </c>
      <c r="B2991" s="2" t="s">
        <v>0</v>
      </c>
      <c r="C2991" s="3" t="s">
        <v>12989</v>
      </c>
      <c r="D2991" s="3" t="s">
        <v>12980</v>
      </c>
      <c r="E2991" s="3" t="s">
        <v>12981</v>
      </c>
      <c r="F2991" s="3" t="s">
        <v>28</v>
      </c>
      <c r="G2991" s="7" t="s">
        <v>12977</v>
      </c>
      <c r="H2991" s="4">
        <v>2021</v>
      </c>
      <c r="I2991" s="2">
        <v>2017</v>
      </c>
      <c r="J2991" s="2">
        <f ca="1">YEAR(TODAY())-Table1[[#This Row],[Release_year]]</f>
        <v>9</v>
      </c>
      <c r="K2991" s="2" t="s">
        <v>45</v>
      </c>
      <c r="L2991" s="2" t="str">
        <f>_xlfn.XLOOKUP(Table1[[#This Row],[Rating]],Ratings!A$2:A$15,Ratings!B$2:B$15)</f>
        <v>Family</v>
      </c>
      <c r="M2991" s="2" t="str">
        <f>_xlfn.XLOOKUP(Table1[[#This Row],[Rating Category]],Recommendation!A$2:A$6,Recommendation!B$2:B$6)</f>
        <v>Guidance</v>
      </c>
      <c r="N2991" s="2">
        <v>44</v>
      </c>
      <c r="O2991" s="2" t="str" cm="1">
        <f t="array" ref="O2991">_xlfn.IFS(Table1[[#This Row],[Duration]]&lt;90,"Short",Table1[[#This Row],[Duration]]&lt;180,"Medium",Table1[[#This Row],[Duration]]&lt;=240,"Long",TRUE,"Seasons")</f>
        <v>Short</v>
      </c>
      <c r="P2991" s="3" t="s">
        <v>3</v>
      </c>
    </row>
    <row r="2992" spans="1:16" ht="70">
      <c r="A2992" s="2" t="s">
        <v>12990</v>
      </c>
      <c r="B2992" s="2" t="s">
        <v>0</v>
      </c>
      <c r="C2992" s="3" t="s">
        <v>12991</v>
      </c>
      <c r="D2992" s="3" t="s">
        <v>12992</v>
      </c>
      <c r="E2992" s="3" t="s">
        <v>12993</v>
      </c>
      <c r="F2992" s="3" t="s">
        <v>13</v>
      </c>
      <c r="G2992" s="7" t="s">
        <v>12977</v>
      </c>
      <c r="H2992" s="4">
        <v>2021</v>
      </c>
      <c r="I2992" s="2">
        <v>2015</v>
      </c>
      <c r="J2992" s="2">
        <f ca="1">YEAR(TODAY())-Table1[[#This Row],[Release_year]]</f>
        <v>11</v>
      </c>
      <c r="K2992" s="2" t="s">
        <v>7</v>
      </c>
      <c r="L2992" s="2" t="str">
        <f>_xlfn.XLOOKUP(Table1[[#This Row],[Rating]],Ratings!A$2:A$15,Ratings!B$2:B$15)</f>
        <v>Adult</v>
      </c>
      <c r="M2992" s="2" t="str">
        <f>_xlfn.XLOOKUP(Table1[[#This Row],[Rating Category]],Recommendation!A$2:A$6,Recommendation!B$2:B$6)</f>
        <v>Restricted</v>
      </c>
      <c r="N2992" s="2">
        <v>109</v>
      </c>
      <c r="O2992" s="2" t="str" cm="1">
        <f t="array" ref="O2992">_xlfn.IFS(Table1[[#This Row],[Duration]]&lt;90,"Short",Table1[[#This Row],[Duration]]&lt;180,"Medium",Table1[[#This Row],[Duration]]&lt;=240,"Long",TRUE,"Seasons")</f>
        <v>Medium</v>
      </c>
      <c r="P2992" s="3" t="s">
        <v>23</v>
      </c>
    </row>
    <row r="2993" spans="1:16" ht="42">
      <c r="A2993" s="2" t="s">
        <v>12994</v>
      </c>
      <c r="B2993" s="2" t="s">
        <v>0</v>
      </c>
      <c r="C2993" s="3" t="s">
        <v>12995</v>
      </c>
      <c r="D2993" s="3" t="s">
        <v>12996</v>
      </c>
      <c r="E2993" s="3" t="s">
        <v>12997</v>
      </c>
      <c r="F2993" s="3" t="s">
        <v>1</v>
      </c>
      <c r="G2993" s="7" t="s">
        <v>12977</v>
      </c>
      <c r="H2993" s="4">
        <v>2021</v>
      </c>
      <c r="I2993" s="2">
        <v>2016</v>
      </c>
      <c r="J2993" s="2">
        <f ca="1">YEAR(TODAY())-Table1[[#This Row],[Release_year]]</f>
        <v>10</v>
      </c>
      <c r="K2993" s="2" t="s">
        <v>7</v>
      </c>
      <c r="L2993" s="2" t="str">
        <f>_xlfn.XLOOKUP(Table1[[#This Row],[Rating]],Ratings!A$2:A$15,Ratings!B$2:B$15)</f>
        <v>Adult</v>
      </c>
      <c r="M2993" s="2" t="str">
        <f>_xlfn.XLOOKUP(Table1[[#This Row],[Rating Category]],Recommendation!A$2:A$6,Recommendation!B$2:B$6)</f>
        <v>Restricted</v>
      </c>
      <c r="N2993" s="2">
        <v>89</v>
      </c>
      <c r="O2993" s="2" t="str" cm="1">
        <f t="array" ref="O2993">_xlfn.IFS(Table1[[#This Row],[Duration]]&lt;90,"Short",Table1[[#This Row],[Duration]]&lt;180,"Medium",Table1[[#This Row],[Duration]]&lt;=240,"Long",TRUE,"Seasons")</f>
        <v>Short</v>
      </c>
      <c r="P2993" s="3" t="s">
        <v>269</v>
      </c>
    </row>
    <row r="2994" spans="1:16" ht="56">
      <c r="A2994" s="2" t="s">
        <v>12998</v>
      </c>
      <c r="B2994" s="2" t="s">
        <v>0</v>
      </c>
      <c r="C2994" s="3" t="s">
        <v>12999</v>
      </c>
      <c r="D2994" s="3" t="s">
        <v>13000</v>
      </c>
      <c r="E2994" s="3" t="s">
        <v>13001</v>
      </c>
      <c r="F2994" s="3" t="s">
        <v>750</v>
      </c>
      <c r="G2994" s="7" t="s">
        <v>12977</v>
      </c>
      <c r="H2994" s="4">
        <v>2021</v>
      </c>
      <c r="I2994" s="2">
        <v>2017</v>
      </c>
      <c r="J2994" s="2">
        <f ca="1">YEAR(TODAY())-Table1[[#This Row],[Release_year]]</f>
        <v>9</v>
      </c>
      <c r="K2994" s="2" t="s">
        <v>7</v>
      </c>
      <c r="L2994" s="2" t="str">
        <f>_xlfn.XLOOKUP(Table1[[#This Row],[Rating]],Ratings!A$2:A$15,Ratings!B$2:B$15)</f>
        <v>Adult</v>
      </c>
      <c r="M2994" s="2" t="str">
        <f>_xlfn.XLOOKUP(Table1[[#This Row],[Rating Category]],Recommendation!A$2:A$6,Recommendation!B$2:B$6)</f>
        <v>Restricted</v>
      </c>
      <c r="N2994" s="2">
        <v>92</v>
      </c>
      <c r="O2994" s="2" t="str" cm="1">
        <f t="array" ref="O2994">_xlfn.IFS(Table1[[#This Row],[Duration]]&lt;90,"Short",Table1[[#This Row],[Duration]]&lt;180,"Medium",Table1[[#This Row],[Duration]]&lt;=240,"Long",TRUE,"Seasons")</f>
        <v>Medium</v>
      </c>
      <c r="P2994" s="3" t="s">
        <v>63</v>
      </c>
    </row>
    <row r="2995" spans="1:16" ht="56">
      <c r="A2995" s="2" t="s">
        <v>13002</v>
      </c>
      <c r="B2995" s="2" t="s">
        <v>0</v>
      </c>
      <c r="C2995" s="3" t="s">
        <v>13003</v>
      </c>
      <c r="D2995" s="3" t="s">
        <v>13004</v>
      </c>
      <c r="E2995" s="3" t="s">
        <v>13005</v>
      </c>
      <c r="F2995" s="3" t="s">
        <v>13006</v>
      </c>
      <c r="G2995" s="7" t="s">
        <v>12977</v>
      </c>
      <c r="H2995" s="4">
        <v>2021</v>
      </c>
      <c r="I2995" s="2">
        <v>1993</v>
      </c>
      <c r="J2995" s="2">
        <f ca="1">YEAR(TODAY())-Table1[[#This Row],[Release_year]]</f>
        <v>33</v>
      </c>
      <c r="K2995" s="2" t="s">
        <v>29</v>
      </c>
      <c r="L2995" s="2" t="str">
        <f>_xlfn.XLOOKUP(Table1[[#This Row],[Rating]],Ratings!A$2:A$15,Ratings!B$2:B$15)</f>
        <v>Teen</v>
      </c>
      <c r="M2995" s="2" t="str">
        <f>_xlfn.XLOOKUP(Table1[[#This Row],[Rating Category]],Recommendation!A$2:A$6,Recommendation!B$2:B$6)</f>
        <v>Guidance</v>
      </c>
      <c r="N2995" s="2">
        <v>122</v>
      </c>
      <c r="O2995" s="2" t="str" cm="1">
        <f t="array" ref="O2995">_xlfn.IFS(Table1[[#This Row],[Duration]]&lt;90,"Short",Table1[[#This Row],[Duration]]&lt;180,"Medium",Table1[[#This Row],[Duration]]&lt;=240,"Long",TRUE,"Seasons")</f>
        <v>Medium</v>
      </c>
      <c r="P2995" s="3" t="s">
        <v>575</v>
      </c>
    </row>
    <row r="2996" spans="1:16" ht="70">
      <c r="A2996" s="2" t="s">
        <v>13007</v>
      </c>
      <c r="B2996" s="2" t="s">
        <v>0</v>
      </c>
      <c r="C2996" s="3" t="s">
        <v>13008</v>
      </c>
      <c r="D2996" s="3" t="s">
        <v>13004</v>
      </c>
      <c r="E2996" s="3" t="s">
        <v>13009</v>
      </c>
      <c r="F2996" s="3" t="s">
        <v>13</v>
      </c>
      <c r="G2996" s="7" t="s">
        <v>12977</v>
      </c>
      <c r="H2996" s="4">
        <v>2021</v>
      </c>
      <c r="I2996" s="2">
        <v>1995</v>
      </c>
      <c r="J2996" s="2">
        <f ca="1">YEAR(TODAY())-Table1[[#This Row],[Release_year]]</f>
        <v>31</v>
      </c>
      <c r="K2996" s="2" t="s">
        <v>29</v>
      </c>
      <c r="L2996" s="2" t="str">
        <f>_xlfn.XLOOKUP(Table1[[#This Row],[Rating]],Ratings!A$2:A$15,Ratings!B$2:B$15)</f>
        <v>Teen</v>
      </c>
      <c r="M2996" s="2" t="str">
        <f>_xlfn.XLOOKUP(Table1[[#This Row],[Rating Category]],Recommendation!A$2:A$6,Recommendation!B$2:B$6)</f>
        <v>Guidance</v>
      </c>
      <c r="N2996" s="2">
        <v>154</v>
      </c>
      <c r="O2996" s="2" t="str" cm="1">
        <f t="array" ref="O2996">_xlfn.IFS(Table1[[#This Row],[Duration]]&lt;90,"Short",Table1[[#This Row],[Duration]]&lt;180,"Medium",Table1[[#This Row],[Duration]]&lt;=240,"Long",TRUE,"Seasons")</f>
        <v>Medium</v>
      </c>
      <c r="P2996" s="3" t="s">
        <v>523</v>
      </c>
    </row>
    <row r="2997" spans="1:16" ht="56">
      <c r="A2997" s="2" t="s">
        <v>13010</v>
      </c>
      <c r="B2997" s="2" t="s">
        <v>0</v>
      </c>
      <c r="C2997" s="3" t="s">
        <v>13011</v>
      </c>
      <c r="D2997" s="3" t="s">
        <v>12864</v>
      </c>
      <c r="E2997" s="3" t="s">
        <v>13012</v>
      </c>
      <c r="F2997" s="3" t="s">
        <v>13</v>
      </c>
      <c r="G2997" s="7" t="s">
        <v>12977</v>
      </c>
      <c r="H2997" s="4">
        <v>2021</v>
      </c>
      <c r="I2997" s="2">
        <v>1969</v>
      </c>
      <c r="J2997" s="2">
        <f ca="1">YEAR(TODAY())-Table1[[#This Row],[Release_year]]</f>
        <v>57</v>
      </c>
      <c r="K2997" s="2" t="s">
        <v>45</v>
      </c>
      <c r="L2997" s="2" t="str">
        <f>_xlfn.XLOOKUP(Table1[[#This Row],[Rating]],Ratings!A$2:A$15,Ratings!B$2:B$15)</f>
        <v>Family</v>
      </c>
      <c r="M2997" s="2" t="str">
        <f>_xlfn.XLOOKUP(Table1[[#This Row],[Rating Category]],Recommendation!A$2:A$6,Recommendation!B$2:B$6)</f>
        <v>Guidance</v>
      </c>
      <c r="N2997" s="2">
        <v>152</v>
      </c>
      <c r="O2997" s="2" t="str" cm="1">
        <f t="array" ref="O2997">_xlfn.IFS(Table1[[#This Row],[Duration]]&lt;90,"Short",Table1[[#This Row],[Duration]]&lt;180,"Medium",Table1[[#This Row],[Duration]]&lt;=240,"Long",TRUE,"Seasons")</f>
        <v>Medium</v>
      </c>
      <c r="P2997" s="3" t="s">
        <v>218</v>
      </c>
    </row>
    <row r="2998" spans="1:16" ht="42">
      <c r="A2998" s="2" t="s">
        <v>13013</v>
      </c>
      <c r="B2998" s="2" t="s">
        <v>0</v>
      </c>
      <c r="C2998" s="3" t="s">
        <v>13014</v>
      </c>
      <c r="D2998" s="3" t="s">
        <v>12269</v>
      </c>
      <c r="E2998" s="3" t="s">
        <v>13015</v>
      </c>
      <c r="F2998" s="3" t="s">
        <v>13</v>
      </c>
      <c r="G2998" s="7" t="s">
        <v>12977</v>
      </c>
      <c r="H2998" s="4">
        <v>2021</v>
      </c>
      <c r="I2998" s="2">
        <v>1998</v>
      </c>
      <c r="J2998" s="2">
        <f ca="1">YEAR(TODAY())-Table1[[#This Row],[Release_year]]</f>
        <v>28</v>
      </c>
      <c r="K2998" s="2" t="s">
        <v>29</v>
      </c>
      <c r="L2998" s="2" t="str">
        <f>_xlfn.XLOOKUP(Table1[[#This Row],[Rating]],Ratings!A$2:A$15,Ratings!B$2:B$15)</f>
        <v>Teen</v>
      </c>
      <c r="M2998" s="2" t="str">
        <f>_xlfn.XLOOKUP(Table1[[#This Row],[Rating Category]],Recommendation!A$2:A$6,Recommendation!B$2:B$6)</f>
        <v>Guidance</v>
      </c>
      <c r="N2998" s="2">
        <v>161</v>
      </c>
      <c r="O2998" s="2" t="str" cm="1">
        <f t="array" ref="O2998">_xlfn.IFS(Table1[[#This Row],[Duration]]&lt;90,"Short",Table1[[#This Row],[Duration]]&lt;180,"Medium",Table1[[#This Row],[Duration]]&lt;=240,"Long",TRUE,"Seasons")</f>
        <v>Medium</v>
      </c>
      <c r="P2998" s="3" t="s">
        <v>43</v>
      </c>
    </row>
    <row r="2999" spans="1:16" ht="42">
      <c r="A2999" s="2" t="s">
        <v>13016</v>
      </c>
      <c r="B2999" s="2" t="s">
        <v>0</v>
      </c>
      <c r="C2999" s="3" t="s">
        <v>13017</v>
      </c>
      <c r="D2999" s="3" t="s">
        <v>13018</v>
      </c>
      <c r="E2999" s="3" t="s">
        <v>13019</v>
      </c>
      <c r="F2999" s="3" t="s">
        <v>248</v>
      </c>
      <c r="G2999" s="7" t="s">
        <v>12977</v>
      </c>
      <c r="H2999" s="4">
        <v>2021</v>
      </c>
      <c r="I2999" s="2">
        <v>2016</v>
      </c>
      <c r="J2999" s="2">
        <f ca="1">YEAR(TODAY())-Table1[[#This Row],[Release_year]]</f>
        <v>10</v>
      </c>
      <c r="K2999" s="2" t="s">
        <v>29</v>
      </c>
      <c r="L2999" s="2" t="str">
        <f>_xlfn.XLOOKUP(Table1[[#This Row],[Rating]],Ratings!A$2:A$15,Ratings!B$2:B$15)</f>
        <v>Teen</v>
      </c>
      <c r="M2999" s="2" t="str">
        <f>_xlfn.XLOOKUP(Table1[[#This Row],[Rating Category]],Recommendation!A$2:A$6,Recommendation!B$2:B$6)</f>
        <v>Guidance</v>
      </c>
      <c r="N2999" s="2">
        <v>123</v>
      </c>
      <c r="O2999" s="2" t="str" cm="1">
        <f t="array" ref="O2999">_xlfn.IFS(Table1[[#This Row],[Duration]]&lt;90,"Short",Table1[[#This Row],[Duration]]&lt;180,"Medium",Table1[[#This Row],[Duration]]&lt;=240,"Long",TRUE,"Seasons")</f>
        <v>Medium</v>
      </c>
      <c r="P2999" s="3" t="s">
        <v>89</v>
      </c>
    </row>
    <row r="3000" spans="1:16" ht="14">
      <c r="A3000" s="2" t="s">
        <v>13020</v>
      </c>
      <c r="B3000" s="2" t="s">
        <v>0</v>
      </c>
      <c r="C3000" s="3" t="s">
        <v>13021</v>
      </c>
      <c r="D3000" s="3" t="s">
        <v>12980</v>
      </c>
      <c r="E3000" s="3" t="s">
        <v>12981</v>
      </c>
      <c r="F3000" s="3" t="s">
        <v>28</v>
      </c>
      <c r="G3000" s="7" t="s">
        <v>12977</v>
      </c>
      <c r="H3000" s="4">
        <v>2021</v>
      </c>
      <c r="I3000" s="2">
        <v>2017</v>
      </c>
      <c r="J3000" s="2">
        <f ca="1">YEAR(TODAY())-Table1[[#This Row],[Release_year]]</f>
        <v>9</v>
      </c>
      <c r="K3000" s="2" t="s">
        <v>45</v>
      </c>
      <c r="L3000" s="2" t="str">
        <f>_xlfn.XLOOKUP(Table1[[#This Row],[Rating]],Ratings!A$2:A$15,Ratings!B$2:B$15)</f>
        <v>Family</v>
      </c>
      <c r="M3000" s="2" t="str">
        <f>_xlfn.XLOOKUP(Table1[[#This Row],[Rating Category]],Recommendation!A$2:A$6,Recommendation!B$2:B$6)</f>
        <v>Guidance</v>
      </c>
      <c r="N3000" s="2">
        <v>44</v>
      </c>
      <c r="O3000" s="2" t="str" cm="1">
        <f t="array" ref="O3000">_xlfn.IFS(Table1[[#This Row],[Duration]]&lt;90,"Short",Table1[[#This Row],[Duration]]&lt;180,"Medium",Table1[[#This Row],[Duration]]&lt;=240,"Long",TRUE,"Seasons")</f>
        <v>Short</v>
      </c>
      <c r="P3000" s="3" t="s">
        <v>3</v>
      </c>
    </row>
    <row r="3001" spans="1:16" ht="14">
      <c r="A3001" s="2" t="s">
        <v>13022</v>
      </c>
      <c r="B3001" s="2" t="s">
        <v>0</v>
      </c>
      <c r="C3001" s="3" t="s">
        <v>13023</v>
      </c>
      <c r="D3001" s="3" t="s">
        <v>2894</v>
      </c>
      <c r="E3001" s="3" t="s">
        <v>13024</v>
      </c>
      <c r="F3001" s="3" t="s">
        <v>1</v>
      </c>
      <c r="G3001" s="7" t="s">
        <v>13025</v>
      </c>
      <c r="H3001" s="4">
        <v>2021</v>
      </c>
      <c r="I3001" s="2">
        <v>2017</v>
      </c>
      <c r="J3001" s="2">
        <f ca="1">YEAR(TODAY())-Table1[[#This Row],[Release_year]]</f>
        <v>9</v>
      </c>
      <c r="K3001" s="2" t="s">
        <v>7</v>
      </c>
      <c r="L3001" s="2" t="str">
        <f>_xlfn.XLOOKUP(Table1[[#This Row],[Rating]],Ratings!A$2:A$15,Ratings!B$2:B$15)</f>
        <v>Adult</v>
      </c>
      <c r="M3001" s="2" t="str">
        <f>_xlfn.XLOOKUP(Table1[[#This Row],[Rating Category]],Recommendation!A$2:A$6,Recommendation!B$2:B$6)</f>
        <v>Restricted</v>
      </c>
      <c r="N3001" s="2">
        <v>71</v>
      </c>
      <c r="O3001" s="2" t="str" cm="1">
        <f t="array" ref="O3001">_xlfn.IFS(Table1[[#This Row],[Duration]]&lt;90,"Short",Table1[[#This Row],[Duration]]&lt;180,"Medium",Table1[[#This Row],[Duration]]&lt;=240,"Long",TRUE,"Seasons")</f>
        <v>Short</v>
      </c>
      <c r="P3001" s="3" t="s">
        <v>683</v>
      </c>
    </row>
    <row r="3002" spans="1:16" ht="70">
      <c r="A3002" s="2" t="s">
        <v>13026</v>
      </c>
      <c r="B3002" s="2" t="s">
        <v>0</v>
      </c>
      <c r="C3002" s="3" t="s">
        <v>13027</v>
      </c>
      <c r="D3002" s="3" t="s">
        <v>10829</v>
      </c>
      <c r="E3002" s="3" t="s">
        <v>13028</v>
      </c>
      <c r="F3002" s="3" t="s">
        <v>13</v>
      </c>
      <c r="G3002" s="7" t="s">
        <v>13029</v>
      </c>
      <c r="H3002" s="4">
        <v>2021</v>
      </c>
      <c r="I3002" s="2">
        <v>2017</v>
      </c>
      <c r="J3002" s="2">
        <f ca="1">YEAR(TODAY())-Table1[[#This Row],[Release_year]]</f>
        <v>9</v>
      </c>
      <c r="K3002" s="2" t="s">
        <v>29</v>
      </c>
      <c r="L3002" s="2" t="str">
        <f>_xlfn.XLOOKUP(Table1[[#This Row],[Rating]],Ratings!A$2:A$15,Ratings!B$2:B$15)</f>
        <v>Teen</v>
      </c>
      <c r="M3002" s="2" t="str">
        <f>_xlfn.XLOOKUP(Table1[[#This Row],[Rating Category]],Recommendation!A$2:A$6,Recommendation!B$2:B$6)</f>
        <v>Guidance</v>
      </c>
      <c r="N3002" s="2">
        <v>153</v>
      </c>
      <c r="O3002" s="2" t="str" cm="1">
        <f t="array" ref="O3002">_xlfn.IFS(Table1[[#This Row],[Duration]]&lt;90,"Short",Table1[[#This Row],[Duration]]&lt;180,"Medium",Table1[[#This Row],[Duration]]&lt;=240,"Long",TRUE,"Seasons")</f>
        <v>Medium</v>
      </c>
      <c r="P3002" s="3" t="s">
        <v>90</v>
      </c>
    </row>
    <row r="3003" spans="1:16" ht="70">
      <c r="A3003" s="2" t="s">
        <v>13031</v>
      </c>
      <c r="B3003" s="2" t="s">
        <v>0</v>
      </c>
      <c r="C3003" s="3" t="s">
        <v>13032</v>
      </c>
      <c r="D3003" s="3" t="s">
        <v>13033</v>
      </c>
      <c r="E3003" s="3" t="s">
        <v>13034</v>
      </c>
      <c r="F3003" s="3" t="s">
        <v>13</v>
      </c>
      <c r="G3003" s="7" t="s">
        <v>13030</v>
      </c>
      <c r="H3003" s="4">
        <v>2021</v>
      </c>
      <c r="I3003" s="2">
        <v>2017</v>
      </c>
      <c r="J3003" s="2">
        <f ca="1">YEAR(TODAY())-Table1[[#This Row],[Release_year]]</f>
        <v>9</v>
      </c>
      <c r="K3003" s="2" t="s">
        <v>29</v>
      </c>
      <c r="L3003" s="2" t="str">
        <f>_xlfn.XLOOKUP(Table1[[#This Row],[Rating]],Ratings!A$2:A$15,Ratings!B$2:B$15)</f>
        <v>Teen</v>
      </c>
      <c r="M3003" s="2" t="str">
        <f>_xlfn.XLOOKUP(Table1[[#This Row],[Rating Category]],Recommendation!A$2:A$6,Recommendation!B$2:B$6)</f>
        <v>Guidance</v>
      </c>
      <c r="N3003" s="2">
        <v>143</v>
      </c>
      <c r="O3003" s="2" t="str" cm="1">
        <f t="array" ref="O3003">_xlfn.IFS(Table1[[#This Row],[Duration]]&lt;90,"Short",Table1[[#This Row],[Duration]]&lt;180,"Medium",Table1[[#This Row],[Duration]]&lt;=240,"Long",TRUE,"Seasons")</f>
        <v>Medium</v>
      </c>
      <c r="P3003" s="3" t="s">
        <v>90</v>
      </c>
    </row>
    <row r="3004" spans="1:16" ht="28">
      <c r="A3004" s="2" t="s">
        <v>13035</v>
      </c>
      <c r="B3004" s="2" t="s">
        <v>0</v>
      </c>
      <c r="C3004" s="3" t="s">
        <v>13036</v>
      </c>
      <c r="D3004" s="3" t="s">
        <v>8149</v>
      </c>
      <c r="E3004" s="3" t="s">
        <v>13037</v>
      </c>
      <c r="F3004" s="3" t="s">
        <v>1</v>
      </c>
      <c r="G3004" s="7" t="s">
        <v>13030</v>
      </c>
      <c r="H3004" s="4">
        <v>2021</v>
      </c>
      <c r="I3004" s="2">
        <v>2017</v>
      </c>
      <c r="J3004" s="2">
        <f ca="1">YEAR(TODAY())-Table1[[#This Row],[Release_year]]</f>
        <v>9</v>
      </c>
      <c r="K3004" s="2" t="s">
        <v>7</v>
      </c>
      <c r="L3004" s="2" t="str">
        <f>_xlfn.XLOOKUP(Table1[[#This Row],[Rating]],Ratings!A$2:A$15,Ratings!B$2:B$15)</f>
        <v>Adult</v>
      </c>
      <c r="M3004" s="2" t="str">
        <f>_xlfn.XLOOKUP(Table1[[#This Row],[Rating Category]],Recommendation!A$2:A$6,Recommendation!B$2:B$6)</f>
        <v>Restricted</v>
      </c>
      <c r="N3004" s="2">
        <v>123</v>
      </c>
      <c r="O3004" s="2" t="str" cm="1">
        <f t="array" ref="O3004">_xlfn.IFS(Table1[[#This Row],[Duration]]&lt;90,"Short",Table1[[#This Row],[Duration]]&lt;180,"Medium",Table1[[#This Row],[Duration]]&lt;=240,"Long",TRUE,"Seasons")</f>
        <v>Medium</v>
      </c>
      <c r="P3004" s="3" t="s">
        <v>36</v>
      </c>
    </row>
    <row r="3005" spans="1:16" ht="70">
      <c r="A3005" s="2" t="s">
        <v>13038</v>
      </c>
      <c r="B3005" s="2" t="s">
        <v>0</v>
      </c>
      <c r="C3005" s="3" t="s">
        <v>13039</v>
      </c>
      <c r="D3005" s="3" t="s">
        <v>13040</v>
      </c>
      <c r="E3005" s="3" t="s">
        <v>13041</v>
      </c>
      <c r="F3005" s="3" t="s">
        <v>215</v>
      </c>
      <c r="G3005" s="7" t="s">
        <v>13042</v>
      </c>
      <c r="H3005" s="4">
        <v>2021</v>
      </c>
      <c r="I3005" s="2">
        <v>2016</v>
      </c>
      <c r="J3005" s="2">
        <f ca="1">YEAR(TODAY())-Table1[[#This Row],[Release_year]]</f>
        <v>10</v>
      </c>
      <c r="K3005" s="2" t="s">
        <v>7</v>
      </c>
      <c r="L3005" s="2" t="str">
        <f>_xlfn.XLOOKUP(Table1[[#This Row],[Rating]],Ratings!A$2:A$15,Ratings!B$2:B$15)</f>
        <v>Adult</v>
      </c>
      <c r="M3005" s="2" t="str">
        <f>_xlfn.XLOOKUP(Table1[[#This Row],[Rating Category]],Recommendation!A$2:A$6,Recommendation!B$2:B$6)</f>
        <v>Restricted</v>
      </c>
      <c r="N3005" s="2">
        <v>80</v>
      </c>
      <c r="O3005" s="2" t="str" cm="1">
        <f t="array" ref="O3005">_xlfn.IFS(Table1[[#This Row],[Duration]]&lt;90,"Short",Table1[[#This Row],[Duration]]&lt;180,"Medium",Table1[[#This Row],[Duration]]&lt;=240,"Long",TRUE,"Seasons")</f>
        <v>Short</v>
      </c>
      <c r="P3005" s="3" t="s">
        <v>5815</v>
      </c>
    </row>
    <row r="3006" spans="1:16" ht="70">
      <c r="A3006" s="2" t="s">
        <v>13043</v>
      </c>
      <c r="B3006" s="2" t="s">
        <v>0</v>
      </c>
      <c r="C3006" s="3" t="s">
        <v>13044</v>
      </c>
      <c r="D3006" s="3" t="s">
        <v>13045</v>
      </c>
      <c r="E3006" s="3" t="s">
        <v>13046</v>
      </c>
      <c r="F3006" s="3" t="s">
        <v>139</v>
      </c>
      <c r="G3006" s="7" t="s">
        <v>13047</v>
      </c>
      <c r="H3006" s="4">
        <v>2021</v>
      </c>
      <c r="I3006" s="2">
        <v>2017</v>
      </c>
      <c r="J3006" s="2">
        <f ca="1">YEAR(TODAY())-Table1[[#This Row],[Release_year]]</f>
        <v>9</v>
      </c>
      <c r="K3006" s="2" t="s">
        <v>29</v>
      </c>
      <c r="L3006" s="2" t="str">
        <f>_xlfn.XLOOKUP(Table1[[#This Row],[Rating]],Ratings!A$2:A$15,Ratings!B$2:B$15)</f>
        <v>Teen</v>
      </c>
      <c r="M3006" s="2" t="str">
        <f>_xlfn.XLOOKUP(Table1[[#This Row],[Rating Category]],Recommendation!A$2:A$6,Recommendation!B$2:B$6)</f>
        <v>Guidance</v>
      </c>
      <c r="N3006" s="2">
        <v>106</v>
      </c>
      <c r="O3006" s="2" t="str" cm="1">
        <f t="array" ref="O3006">_xlfn.IFS(Table1[[#This Row],[Duration]]&lt;90,"Short",Table1[[#This Row],[Duration]]&lt;180,"Medium",Table1[[#This Row],[Duration]]&lt;=240,"Long",TRUE,"Seasons")</f>
        <v>Medium</v>
      </c>
      <c r="P3006" s="3" t="s">
        <v>140</v>
      </c>
    </row>
    <row r="3007" spans="1:16" ht="56">
      <c r="A3007" s="2" t="s">
        <v>13048</v>
      </c>
      <c r="B3007" s="2" t="s">
        <v>0</v>
      </c>
      <c r="C3007" s="3" t="s">
        <v>13049</v>
      </c>
      <c r="D3007" s="3" t="s">
        <v>13050</v>
      </c>
      <c r="E3007" s="3" t="s">
        <v>13051</v>
      </c>
      <c r="F3007" s="3" t="s">
        <v>750</v>
      </c>
      <c r="G3007" s="7" t="s">
        <v>13047</v>
      </c>
      <c r="H3007" s="4">
        <v>2021</v>
      </c>
      <c r="I3007" s="2">
        <v>2017</v>
      </c>
      <c r="J3007" s="2">
        <f ca="1">YEAR(TODAY())-Table1[[#This Row],[Release_year]]</f>
        <v>9</v>
      </c>
      <c r="K3007" s="2" t="s">
        <v>7</v>
      </c>
      <c r="L3007" s="2" t="str">
        <f>_xlfn.XLOOKUP(Table1[[#This Row],[Rating]],Ratings!A$2:A$15,Ratings!B$2:B$15)</f>
        <v>Adult</v>
      </c>
      <c r="M3007" s="2" t="str">
        <f>_xlfn.XLOOKUP(Table1[[#This Row],[Rating Category]],Recommendation!A$2:A$6,Recommendation!B$2:B$6)</f>
        <v>Restricted</v>
      </c>
      <c r="N3007" s="2">
        <v>101</v>
      </c>
      <c r="O3007" s="2" t="str" cm="1">
        <f t="array" ref="O3007">_xlfn.IFS(Table1[[#This Row],[Duration]]&lt;90,"Short",Table1[[#This Row],[Duration]]&lt;180,"Medium",Table1[[#This Row],[Duration]]&lt;=240,"Long",TRUE,"Seasons")</f>
        <v>Medium</v>
      </c>
      <c r="P3007" s="3" t="s">
        <v>1883</v>
      </c>
    </row>
    <row r="3008" spans="1:16" ht="14">
      <c r="A3008" s="2" t="s">
        <v>13052</v>
      </c>
      <c r="B3008" s="2" t="s">
        <v>0</v>
      </c>
      <c r="C3008" s="3" t="s">
        <v>13053</v>
      </c>
      <c r="D3008" s="3" t="s">
        <v>6486</v>
      </c>
      <c r="E3008" s="3" t="s">
        <v>13054</v>
      </c>
      <c r="F3008" s="3" t="s">
        <v>1</v>
      </c>
      <c r="G3008" s="7" t="s">
        <v>13055</v>
      </c>
      <c r="H3008" s="4">
        <v>2021</v>
      </c>
      <c r="I3008" s="2">
        <v>2017</v>
      </c>
      <c r="J3008" s="2">
        <f ca="1">YEAR(TODAY())-Table1[[#This Row],[Release_year]]</f>
        <v>9</v>
      </c>
      <c r="K3008" s="2" t="s">
        <v>7</v>
      </c>
      <c r="L3008" s="2" t="str">
        <f>_xlfn.XLOOKUP(Table1[[#This Row],[Rating]],Ratings!A$2:A$15,Ratings!B$2:B$15)</f>
        <v>Adult</v>
      </c>
      <c r="M3008" s="2" t="str">
        <f>_xlfn.XLOOKUP(Table1[[#This Row],[Rating Category]],Recommendation!A$2:A$6,Recommendation!B$2:B$6)</f>
        <v>Restricted</v>
      </c>
      <c r="N3008" s="2">
        <v>59</v>
      </c>
      <c r="O3008" s="2" t="str" cm="1">
        <f t="array" ref="O3008">_xlfn.IFS(Table1[[#This Row],[Duration]]&lt;90,"Short",Table1[[#This Row],[Duration]]&lt;180,"Medium",Table1[[#This Row],[Duration]]&lt;=240,"Long",TRUE,"Seasons")</f>
        <v>Short</v>
      </c>
      <c r="P3008" s="3" t="s">
        <v>683</v>
      </c>
    </row>
    <row r="3009" spans="1:16" ht="56">
      <c r="A3009" s="2" t="s">
        <v>13056</v>
      </c>
      <c r="B3009" s="2" t="s">
        <v>0</v>
      </c>
      <c r="C3009" s="3" t="s">
        <v>13057</v>
      </c>
      <c r="D3009" s="3" t="s">
        <v>12139</v>
      </c>
      <c r="E3009" s="3" t="s">
        <v>13058</v>
      </c>
      <c r="F3009" s="3" t="s">
        <v>13</v>
      </c>
      <c r="G3009" s="7" t="s">
        <v>13059</v>
      </c>
      <c r="H3009" s="4">
        <v>2021</v>
      </c>
      <c r="I3009" s="2">
        <v>1992</v>
      </c>
      <c r="J3009" s="2">
        <f ca="1">YEAR(TODAY())-Table1[[#This Row],[Release_year]]</f>
        <v>34</v>
      </c>
      <c r="K3009" s="2" t="s">
        <v>29</v>
      </c>
      <c r="L3009" s="2" t="str">
        <f>_xlfn.XLOOKUP(Table1[[#This Row],[Rating]],Ratings!A$2:A$15,Ratings!B$2:B$15)</f>
        <v>Teen</v>
      </c>
      <c r="M3009" s="2" t="str">
        <f>_xlfn.XLOOKUP(Table1[[#This Row],[Rating Category]],Recommendation!A$2:A$6,Recommendation!B$2:B$6)</f>
        <v>Guidance</v>
      </c>
      <c r="N3009" s="2">
        <v>164</v>
      </c>
      <c r="O3009" s="2" t="str" cm="1">
        <f t="array" ref="O3009">_xlfn.IFS(Table1[[#This Row],[Duration]]&lt;90,"Short",Table1[[#This Row],[Duration]]&lt;180,"Medium",Table1[[#This Row],[Duration]]&lt;=240,"Long",TRUE,"Seasons")</f>
        <v>Medium</v>
      </c>
      <c r="P3009" s="3" t="s">
        <v>561</v>
      </c>
    </row>
    <row r="3010" spans="1:16" ht="56">
      <c r="A3010" s="2" t="s">
        <v>13060</v>
      </c>
      <c r="B3010" s="2" t="s">
        <v>0</v>
      </c>
      <c r="C3010" s="3" t="s">
        <v>13061</v>
      </c>
      <c r="D3010" s="3" t="s">
        <v>13062</v>
      </c>
      <c r="E3010" s="3" t="s">
        <v>13063</v>
      </c>
      <c r="F3010" s="3" t="s">
        <v>13</v>
      </c>
      <c r="G3010" s="7" t="s">
        <v>13059</v>
      </c>
      <c r="H3010" s="4">
        <v>2021</v>
      </c>
      <c r="I3010" s="2">
        <v>1994</v>
      </c>
      <c r="J3010" s="2">
        <f ca="1">YEAR(TODAY())-Table1[[#This Row],[Release_year]]</f>
        <v>32</v>
      </c>
      <c r="K3010" s="2" t="s">
        <v>29</v>
      </c>
      <c r="L3010" s="2" t="str">
        <f>_xlfn.XLOOKUP(Table1[[#This Row],[Rating]],Ratings!A$2:A$15,Ratings!B$2:B$15)</f>
        <v>Teen</v>
      </c>
      <c r="M3010" s="2" t="str">
        <f>_xlfn.XLOOKUP(Table1[[#This Row],[Rating Category]],Recommendation!A$2:A$6,Recommendation!B$2:B$6)</f>
        <v>Guidance</v>
      </c>
      <c r="N3010" s="2">
        <v>151</v>
      </c>
      <c r="O3010" s="2" t="str" cm="1">
        <f t="array" ref="O3010">_xlfn.IFS(Table1[[#This Row],[Duration]]&lt;90,"Short",Table1[[#This Row],[Duration]]&lt;180,"Medium",Table1[[#This Row],[Duration]]&lt;=240,"Long",TRUE,"Seasons")</f>
        <v>Medium</v>
      </c>
      <c r="P3010" s="3" t="s">
        <v>192</v>
      </c>
    </row>
    <row r="3011" spans="1:16" ht="56">
      <c r="A3011" s="2" t="s">
        <v>13064</v>
      </c>
      <c r="B3011" s="2" t="s">
        <v>0</v>
      </c>
      <c r="C3011" s="3" t="s">
        <v>13065</v>
      </c>
      <c r="D3011" s="3" t="s">
        <v>13066</v>
      </c>
      <c r="E3011" s="3" t="s">
        <v>13067</v>
      </c>
      <c r="F3011" s="3" t="s">
        <v>1</v>
      </c>
      <c r="G3011" s="7" t="s">
        <v>13059</v>
      </c>
      <c r="H3011" s="4">
        <v>2021</v>
      </c>
      <c r="I3011" s="2">
        <v>2016</v>
      </c>
      <c r="J3011" s="2">
        <f ca="1">YEAR(TODAY())-Table1[[#This Row],[Release_year]]</f>
        <v>10</v>
      </c>
      <c r="K3011" s="2" t="s">
        <v>7</v>
      </c>
      <c r="L3011" s="2" t="str">
        <f>_xlfn.XLOOKUP(Table1[[#This Row],[Rating]],Ratings!A$2:A$15,Ratings!B$2:B$15)</f>
        <v>Adult</v>
      </c>
      <c r="M3011" s="2" t="str">
        <f>_xlfn.XLOOKUP(Table1[[#This Row],[Rating Category]],Recommendation!A$2:A$6,Recommendation!B$2:B$6)</f>
        <v>Restricted</v>
      </c>
      <c r="N3011" s="2">
        <v>84</v>
      </c>
      <c r="O3011" s="2" t="str" cm="1">
        <f t="array" ref="O3011">_xlfn.IFS(Table1[[#This Row],[Duration]]&lt;90,"Short",Table1[[#This Row],[Duration]]&lt;180,"Medium",Table1[[#This Row],[Duration]]&lt;=240,"Long",TRUE,"Seasons")</f>
        <v>Short</v>
      </c>
      <c r="P3011" s="3" t="s">
        <v>608</v>
      </c>
    </row>
    <row r="3012" spans="1:16" ht="56">
      <c r="A3012" s="2" t="s">
        <v>13068</v>
      </c>
      <c r="B3012" s="2" t="s">
        <v>0</v>
      </c>
      <c r="C3012" s="3" t="s">
        <v>13069</v>
      </c>
      <c r="D3012" s="3" t="s">
        <v>12139</v>
      </c>
      <c r="E3012" s="3" t="s">
        <v>13070</v>
      </c>
      <c r="F3012" s="3" t="s">
        <v>13</v>
      </c>
      <c r="G3012" s="7" t="s">
        <v>13059</v>
      </c>
      <c r="H3012" s="4">
        <v>2021</v>
      </c>
      <c r="I3012" s="2">
        <v>1995</v>
      </c>
      <c r="J3012" s="2">
        <f ca="1">YEAR(TODAY())-Table1[[#This Row],[Release_year]]</f>
        <v>31</v>
      </c>
      <c r="K3012" s="2" t="s">
        <v>29</v>
      </c>
      <c r="L3012" s="2" t="str">
        <f>_xlfn.XLOOKUP(Table1[[#This Row],[Rating]],Ratings!A$2:A$15,Ratings!B$2:B$15)</f>
        <v>Teen</v>
      </c>
      <c r="M3012" s="2" t="str">
        <f>_xlfn.XLOOKUP(Table1[[#This Row],[Rating Category]],Recommendation!A$2:A$6,Recommendation!B$2:B$6)</f>
        <v>Guidance</v>
      </c>
      <c r="N3012" s="2">
        <v>142</v>
      </c>
      <c r="O3012" s="2" t="str" cm="1">
        <f t="array" ref="O3012">_xlfn.IFS(Table1[[#This Row],[Duration]]&lt;90,"Short",Table1[[#This Row],[Duration]]&lt;180,"Medium",Table1[[#This Row],[Duration]]&lt;=240,"Long",TRUE,"Seasons")</f>
        <v>Medium</v>
      </c>
      <c r="P3012" s="3" t="s">
        <v>575</v>
      </c>
    </row>
    <row r="3013" spans="1:16" ht="42">
      <c r="A3013" s="2" t="s">
        <v>13071</v>
      </c>
      <c r="B3013" s="2" t="s">
        <v>0</v>
      </c>
      <c r="C3013" s="3" t="s">
        <v>13072</v>
      </c>
      <c r="D3013" s="3" t="s">
        <v>13073</v>
      </c>
      <c r="E3013" s="3" t="s">
        <v>13074</v>
      </c>
      <c r="F3013" s="3" t="s">
        <v>13075</v>
      </c>
      <c r="G3013" s="7" t="s">
        <v>13059</v>
      </c>
      <c r="H3013" s="4">
        <v>2021</v>
      </c>
      <c r="I3013" s="2">
        <v>2016</v>
      </c>
      <c r="J3013" s="2">
        <f ca="1">YEAR(TODAY())-Table1[[#This Row],[Release_year]]</f>
        <v>10</v>
      </c>
      <c r="K3013" s="2" t="s">
        <v>7</v>
      </c>
      <c r="L3013" s="2" t="str">
        <f>_xlfn.XLOOKUP(Table1[[#This Row],[Rating]],Ratings!A$2:A$15,Ratings!B$2:B$15)</f>
        <v>Adult</v>
      </c>
      <c r="M3013" s="2" t="str">
        <f>_xlfn.XLOOKUP(Table1[[#This Row],[Rating Category]],Recommendation!A$2:A$6,Recommendation!B$2:B$6)</f>
        <v>Restricted</v>
      </c>
      <c r="N3013" s="2">
        <v>110</v>
      </c>
      <c r="O3013" s="2" t="str" cm="1">
        <f t="array" ref="O3013">_xlfn.IFS(Table1[[#This Row],[Duration]]&lt;90,"Short",Table1[[#This Row],[Duration]]&lt;180,"Medium",Table1[[#This Row],[Duration]]&lt;=240,"Long",TRUE,"Seasons")</f>
        <v>Medium</v>
      </c>
      <c r="P3013" s="3" t="s">
        <v>43</v>
      </c>
    </row>
    <row r="3014" spans="1:16" ht="42">
      <c r="A3014" s="2" t="s">
        <v>13076</v>
      </c>
      <c r="B3014" s="2" t="s">
        <v>0</v>
      </c>
      <c r="C3014" s="3" t="s">
        <v>13077</v>
      </c>
      <c r="D3014" s="3" t="s">
        <v>1728</v>
      </c>
      <c r="E3014" s="3" t="s">
        <v>13078</v>
      </c>
      <c r="F3014" s="3" t="s">
        <v>294</v>
      </c>
      <c r="G3014" s="7" t="s">
        <v>13079</v>
      </c>
      <c r="H3014" s="4">
        <v>2021</v>
      </c>
      <c r="I3014" s="2">
        <v>2016</v>
      </c>
      <c r="J3014" s="2">
        <f ca="1">YEAR(TODAY())-Table1[[#This Row],[Release_year]]</f>
        <v>10</v>
      </c>
      <c r="K3014" s="2" t="s">
        <v>2</v>
      </c>
      <c r="L3014" s="2" t="str">
        <f>_xlfn.XLOOKUP(Table1[[#This Row],[Rating]],Ratings!A$2:A$15,Ratings!B$2:B$15)</f>
        <v>Teen</v>
      </c>
      <c r="M3014" s="2" t="str">
        <f>_xlfn.XLOOKUP(Table1[[#This Row],[Rating Category]],Recommendation!A$2:A$6,Recommendation!B$2:B$6)</f>
        <v>Guidance</v>
      </c>
      <c r="N3014" s="2">
        <v>86</v>
      </c>
      <c r="O3014" s="2" t="str" cm="1">
        <f t="array" ref="O3014">_xlfn.IFS(Table1[[#This Row],[Duration]]&lt;90,"Short",Table1[[#This Row],[Duration]]&lt;180,"Medium",Table1[[#This Row],[Duration]]&lt;=240,"Long",TRUE,"Seasons")</f>
        <v>Short</v>
      </c>
      <c r="P3014" s="3" t="s">
        <v>72</v>
      </c>
    </row>
    <row r="3015" spans="1:16" ht="14">
      <c r="A3015" s="2" t="s">
        <v>13081</v>
      </c>
      <c r="B3015" s="2" t="s">
        <v>0</v>
      </c>
      <c r="C3015" s="3" t="s">
        <v>13082</v>
      </c>
      <c r="D3015" s="3" t="s">
        <v>13083</v>
      </c>
      <c r="E3015" s="3" t="s">
        <v>13084</v>
      </c>
      <c r="F3015" s="3" t="s">
        <v>1</v>
      </c>
      <c r="G3015" s="7" t="s">
        <v>13080</v>
      </c>
      <c r="H3015" s="4">
        <v>2021</v>
      </c>
      <c r="I3015" s="2">
        <v>2017</v>
      </c>
      <c r="J3015" s="2">
        <f ca="1">YEAR(TODAY())-Table1[[#This Row],[Release_year]]</f>
        <v>9</v>
      </c>
      <c r="K3015" s="2" t="s">
        <v>7</v>
      </c>
      <c r="L3015" s="2" t="str">
        <f>_xlfn.XLOOKUP(Table1[[#This Row],[Rating]],Ratings!A$2:A$15,Ratings!B$2:B$15)</f>
        <v>Adult</v>
      </c>
      <c r="M3015" s="2" t="str">
        <f>_xlfn.XLOOKUP(Table1[[#This Row],[Rating Category]],Recommendation!A$2:A$6,Recommendation!B$2:B$6)</f>
        <v>Restricted</v>
      </c>
      <c r="N3015" s="2">
        <v>101</v>
      </c>
      <c r="O3015" s="2" t="str" cm="1">
        <f t="array" ref="O3015">_xlfn.IFS(Table1[[#This Row],[Duration]]&lt;90,"Short",Table1[[#This Row],[Duration]]&lt;180,"Medium",Table1[[#This Row],[Duration]]&lt;=240,"Long",TRUE,"Seasons")</f>
        <v>Medium</v>
      </c>
      <c r="P3015" s="3" t="s">
        <v>3</v>
      </c>
    </row>
    <row r="3016" spans="1:16" ht="56">
      <c r="A3016" s="2" t="s">
        <v>13085</v>
      </c>
      <c r="B3016" s="2" t="s">
        <v>0</v>
      </c>
      <c r="C3016" s="3" t="s">
        <v>13086</v>
      </c>
      <c r="D3016" s="3" t="s">
        <v>13087</v>
      </c>
      <c r="E3016" s="3" t="s">
        <v>13088</v>
      </c>
      <c r="F3016" s="3" t="s">
        <v>28</v>
      </c>
      <c r="G3016" s="7" t="s">
        <v>13080</v>
      </c>
      <c r="H3016" s="4">
        <v>2021</v>
      </c>
      <c r="I3016" s="2">
        <v>2017</v>
      </c>
      <c r="J3016" s="2">
        <f ca="1">YEAR(TODAY())-Table1[[#This Row],[Release_year]]</f>
        <v>9</v>
      </c>
      <c r="K3016" s="2" t="s">
        <v>7</v>
      </c>
      <c r="L3016" s="2" t="str">
        <f>_xlfn.XLOOKUP(Table1[[#This Row],[Rating]],Ratings!A$2:A$15,Ratings!B$2:B$15)</f>
        <v>Adult</v>
      </c>
      <c r="M3016" s="2" t="str">
        <f>_xlfn.XLOOKUP(Table1[[#This Row],[Rating Category]],Recommendation!A$2:A$6,Recommendation!B$2:B$6)</f>
        <v>Restricted</v>
      </c>
      <c r="N3016" s="2">
        <v>88</v>
      </c>
      <c r="O3016" s="2" t="str" cm="1">
        <f t="array" ref="O3016">_xlfn.IFS(Table1[[#This Row],[Duration]]&lt;90,"Short",Table1[[#This Row],[Duration]]&lt;180,"Medium",Table1[[#This Row],[Duration]]&lt;=240,"Long",TRUE,"Seasons")</f>
        <v>Short</v>
      </c>
      <c r="P3016" s="3" t="s">
        <v>13089</v>
      </c>
    </row>
    <row r="3017" spans="1:16" ht="56">
      <c r="A3017" s="2" t="s">
        <v>13090</v>
      </c>
      <c r="B3017" s="2" t="s">
        <v>0</v>
      </c>
      <c r="C3017" s="3" t="s">
        <v>13091</v>
      </c>
      <c r="D3017" s="3" t="s">
        <v>13092</v>
      </c>
      <c r="E3017" s="3" t="s">
        <v>13093</v>
      </c>
      <c r="F3017" s="3" t="s">
        <v>3358</v>
      </c>
      <c r="G3017" s="7" t="s">
        <v>13080</v>
      </c>
      <c r="H3017" s="4">
        <v>2021</v>
      </c>
      <c r="I3017" s="2">
        <v>2017</v>
      </c>
      <c r="J3017" s="2">
        <f ca="1">YEAR(TODAY())-Table1[[#This Row],[Release_year]]</f>
        <v>9</v>
      </c>
      <c r="K3017" s="2" t="s">
        <v>87</v>
      </c>
      <c r="L3017" s="2" t="str">
        <f>_xlfn.XLOOKUP(Table1[[#This Row],[Rating]],Ratings!A$2:A$15,Ratings!B$2:B$15)</f>
        <v>Kids</v>
      </c>
      <c r="M3017" s="2" t="str">
        <f>_xlfn.XLOOKUP(Table1[[#This Row],[Rating Category]],Recommendation!A$2:A$6,Recommendation!B$2:B$6)</f>
        <v>Safe</v>
      </c>
      <c r="N3017" s="2">
        <v>86</v>
      </c>
      <c r="O3017" s="2" t="str" cm="1">
        <f t="array" ref="O3017">_xlfn.IFS(Table1[[#This Row],[Duration]]&lt;90,"Short",Table1[[#This Row],[Duration]]&lt;180,"Medium",Table1[[#This Row],[Duration]]&lt;=240,"Long",TRUE,"Seasons")</f>
        <v>Short</v>
      </c>
      <c r="P3017" s="3" t="s">
        <v>17</v>
      </c>
    </row>
    <row r="3018" spans="1:16" ht="28">
      <c r="A3018" s="2" t="s">
        <v>13094</v>
      </c>
      <c r="B3018" s="2" t="s">
        <v>0</v>
      </c>
      <c r="C3018" s="3" t="s">
        <v>13095</v>
      </c>
      <c r="D3018" s="3" t="s">
        <v>13096</v>
      </c>
      <c r="E3018" s="3" t="s">
        <v>13097</v>
      </c>
      <c r="F3018" s="3" t="s">
        <v>1</v>
      </c>
      <c r="G3018" s="7" t="s">
        <v>13098</v>
      </c>
      <c r="H3018" s="4">
        <v>2021</v>
      </c>
      <c r="I3018" s="2">
        <v>2017</v>
      </c>
      <c r="J3018" s="2">
        <f ca="1">YEAR(TODAY())-Table1[[#This Row],[Release_year]]</f>
        <v>9</v>
      </c>
      <c r="K3018" s="2" t="s">
        <v>7</v>
      </c>
      <c r="L3018" s="2" t="str">
        <f>_xlfn.XLOOKUP(Table1[[#This Row],[Rating]],Ratings!A$2:A$15,Ratings!B$2:B$15)</f>
        <v>Adult</v>
      </c>
      <c r="M3018" s="2" t="str">
        <f>_xlfn.XLOOKUP(Table1[[#This Row],[Rating Category]],Recommendation!A$2:A$6,Recommendation!B$2:B$6)</f>
        <v>Restricted</v>
      </c>
      <c r="N3018" s="2">
        <v>61</v>
      </c>
      <c r="O3018" s="2" t="str" cm="1">
        <f t="array" ref="O3018">_xlfn.IFS(Table1[[#This Row],[Duration]]&lt;90,"Short",Table1[[#This Row],[Duration]]&lt;180,"Medium",Table1[[#This Row],[Duration]]&lt;=240,"Long",TRUE,"Seasons")</f>
        <v>Short</v>
      </c>
      <c r="P3018" s="3" t="s">
        <v>683</v>
      </c>
    </row>
    <row r="3019" spans="1:16" ht="42">
      <c r="A3019" s="2" t="s">
        <v>13099</v>
      </c>
      <c r="B3019" s="2" t="s">
        <v>0</v>
      </c>
      <c r="C3019" s="3" t="s">
        <v>13100</v>
      </c>
      <c r="D3019" s="3" t="s">
        <v>8027</v>
      </c>
      <c r="E3019" s="3" t="s">
        <v>13101</v>
      </c>
      <c r="F3019" s="3" t="s">
        <v>1</v>
      </c>
      <c r="G3019" s="7" t="s">
        <v>13102</v>
      </c>
      <c r="H3019" s="4">
        <v>2021</v>
      </c>
      <c r="I3019" s="2">
        <v>2017</v>
      </c>
      <c r="J3019" s="2">
        <f ca="1">YEAR(TODAY())-Table1[[#This Row],[Release_year]]</f>
        <v>9</v>
      </c>
      <c r="K3019" s="2" t="s">
        <v>7</v>
      </c>
      <c r="L3019" s="2" t="str">
        <f>_xlfn.XLOOKUP(Table1[[#This Row],[Rating]],Ratings!A$2:A$15,Ratings!B$2:B$15)</f>
        <v>Adult</v>
      </c>
      <c r="M3019" s="2" t="str">
        <f>_xlfn.XLOOKUP(Table1[[#This Row],[Rating Category]],Recommendation!A$2:A$6,Recommendation!B$2:B$6)</f>
        <v>Restricted</v>
      </c>
      <c r="N3019" s="2">
        <v>81</v>
      </c>
      <c r="O3019" s="2" t="str" cm="1">
        <f t="array" ref="O3019">_xlfn.IFS(Table1[[#This Row],[Duration]]&lt;90,"Short",Table1[[#This Row],[Duration]]&lt;180,"Medium",Table1[[#This Row],[Duration]]&lt;=240,"Long",TRUE,"Seasons")</f>
        <v>Short</v>
      </c>
      <c r="P3019" s="3" t="s">
        <v>72</v>
      </c>
    </row>
    <row r="3020" spans="1:16" ht="14">
      <c r="A3020" s="2" t="s">
        <v>13103</v>
      </c>
      <c r="B3020" s="2" t="s">
        <v>0</v>
      </c>
      <c r="C3020" s="3" t="s">
        <v>13104</v>
      </c>
      <c r="D3020" s="3" t="s">
        <v>13105</v>
      </c>
      <c r="E3020" s="3" t="s">
        <v>13106</v>
      </c>
      <c r="F3020" s="3" t="s">
        <v>50</v>
      </c>
      <c r="G3020" s="7" t="s">
        <v>13102</v>
      </c>
      <c r="H3020" s="4">
        <v>2021</v>
      </c>
      <c r="I3020" s="2">
        <v>2017</v>
      </c>
      <c r="J3020" s="2">
        <f ca="1">YEAR(TODAY())-Table1[[#This Row],[Release_year]]</f>
        <v>9</v>
      </c>
      <c r="K3020" s="2" t="s">
        <v>7</v>
      </c>
      <c r="L3020" s="2" t="str">
        <f>_xlfn.XLOOKUP(Table1[[#This Row],[Rating]],Ratings!A$2:A$15,Ratings!B$2:B$15)</f>
        <v>Adult</v>
      </c>
      <c r="M3020" s="2" t="str">
        <f>_xlfn.XLOOKUP(Table1[[#This Row],[Rating Category]],Recommendation!A$2:A$6,Recommendation!B$2:B$6)</f>
        <v>Restricted</v>
      </c>
      <c r="N3020" s="2">
        <v>72</v>
      </c>
      <c r="O3020" s="2" t="str" cm="1">
        <f t="array" ref="O3020">_xlfn.IFS(Table1[[#This Row],[Duration]]&lt;90,"Short",Table1[[#This Row],[Duration]]&lt;180,"Medium",Table1[[#This Row],[Duration]]&lt;=240,"Long",TRUE,"Seasons")</f>
        <v>Short</v>
      </c>
      <c r="P3020" s="3" t="s">
        <v>683</v>
      </c>
    </row>
    <row r="3021" spans="1:16" ht="42">
      <c r="A3021" s="2" t="s">
        <v>13107</v>
      </c>
      <c r="B3021" s="2" t="s">
        <v>0</v>
      </c>
      <c r="C3021" s="3" t="s">
        <v>13108</v>
      </c>
      <c r="D3021" s="3" t="s">
        <v>13109</v>
      </c>
      <c r="E3021" s="3" t="s">
        <v>13110</v>
      </c>
      <c r="F3021" s="3" t="s">
        <v>1</v>
      </c>
      <c r="G3021" s="7" t="s">
        <v>13102</v>
      </c>
      <c r="H3021" s="4">
        <v>2021</v>
      </c>
      <c r="I3021" s="2">
        <v>2017</v>
      </c>
      <c r="J3021" s="2">
        <f ca="1">YEAR(TODAY())-Table1[[#This Row],[Release_year]]</f>
        <v>9</v>
      </c>
      <c r="K3021" s="2" t="s">
        <v>45</v>
      </c>
      <c r="L3021" s="2" t="str">
        <f>_xlfn.XLOOKUP(Table1[[#This Row],[Rating]],Ratings!A$2:A$15,Ratings!B$2:B$15)</f>
        <v>Family</v>
      </c>
      <c r="M3021" s="2" t="str">
        <f>_xlfn.XLOOKUP(Table1[[#This Row],[Rating Category]],Recommendation!A$2:A$6,Recommendation!B$2:B$6)</f>
        <v>Guidance</v>
      </c>
      <c r="N3021" s="2">
        <v>98</v>
      </c>
      <c r="O3021" s="2" t="str" cm="1">
        <f t="array" ref="O3021">_xlfn.IFS(Table1[[#This Row],[Duration]]&lt;90,"Short",Table1[[#This Row],[Duration]]&lt;180,"Medium",Table1[[#This Row],[Duration]]&lt;=240,"Long",TRUE,"Seasons")</f>
        <v>Medium</v>
      </c>
      <c r="P3021" s="3" t="s">
        <v>3858</v>
      </c>
    </row>
    <row r="3022" spans="1:16" ht="14">
      <c r="A3022" s="2" t="s">
        <v>13111</v>
      </c>
      <c r="B3022" s="2" t="s">
        <v>0</v>
      </c>
      <c r="C3022" s="3" t="s">
        <v>13112</v>
      </c>
      <c r="D3022" s="3" t="s">
        <v>13113</v>
      </c>
      <c r="E3022" s="3" t="s">
        <v>13114</v>
      </c>
      <c r="F3022" s="3" t="s">
        <v>1</v>
      </c>
      <c r="G3022" s="7" t="s">
        <v>13115</v>
      </c>
      <c r="H3022" s="4">
        <v>2021</v>
      </c>
      <c r="I3022" s="2">
        <v>2017</v>
      </c>
      <c r="J3022" s="2">
        <f ca="1">YEAR(TODAY())-Table1[[#This Row],[Release_year]]</f>
        <v>9</v>
      </c>
      <c r="K3022" s="2" t="s">
        <v>7</v>
      </c>
      <c r="L3022" s="2" t="str">
        <f>_xlfn.XLOOKUP(Table1[[#This Row],[Rating]],Ratings!A$2:A$15,Ratings!B$2:B$15)</f>
        <v>Adult</v>
      </c>
      <c r="M3022" s="2" t="str">
        <f>_xlfn.XLOOKUP(Table1[[#This Row],[Rating Category]],Recommendation!A$2:A$6,Recommendation!B$2:B$6)</f>
        <v>Restricted</v>
      </c>
      <c r="N3022" s="2">
        <v>64</v>
      </c>
      <c r="O3022" s="2" t="str" cm="1">
        <f t="array" ref="O3022">_xlfn.IFS(Table1[[#This Row],[Duration]]&lt;90,"Short",Table1[[#This Row],[Duration]]&lt;180,"Medium",Table1[[#This Row],[Duration]]&lt;=240,"Long",TRUE,"Seasons")</f>
        <v>Short</v>
      </c>
      <c r="P3022" s="3" t="s">
        <v>683</v>
      </c>
    </row>
    <row r="3023" spans="1:16" ht="70">
      <c r="A3023" s="2" t="s">
        <v>13116</v>
      </c>
      <c r="B3023" s="2" t="s">
        <v>0</v>
      </c>
      <c r="C3023" s="3" t="s">
        <v>13117</v>
      </c>
      <c r="D3023" s="3" t="s">
        <v>13118</v>
      </c>
      <c r="E3023" s="3" t="s">
        <v>13119</v>
      </c>
      <c r="F3023" s="3" t="s">
        <v>13120</v>
      </c>
      <c r="G3023" s="7" t="s">
        <v>13121</v>
      </c>
      <c r="H3023" s="4">
        <v>2021</v>
      </c>
      <c r="I3023" s="2">
        <v>2016</v>
      </c>
      <c r="J3023" s="2">
        <f ca="1">YEAR(TODAY())-Table1[[#This Row],[Release_year]]</f>
        <v>10</v>
      </c>
      <c r="K3023" s="2" t="s">
        <v>7</v>
      </c>
      <c r="L3023" s="2" t="str">
        <f>_xlfn.XLOOKUP(Table1[[#This Row],[Rating]],Ratings!A$2:A$15,Ratings!B$2:B$15)</f>
        <v>Adult</v>
      </c>
      <c r="M3023" s="2" t="str">
        <f>_xlfn.XLOOKUP(Table1[[#This Row],[Rating Category]],Recommendation!A$2:A$6,Recommendation!B$2:B$6)</f>
        <v>Restricted</v>
      </c>
      <c r="N3023" s="2">
        <v>111</v>
      </c>
      <c r="O3023" s="2" t="str" cm="1">
        <f t="array" ref="O3023">_xlfn.IFS(Table1[[#This Row],[Duration]]&lt;90,"Short",Table1[[#This Row],[Duration]]&lt;180,"Medium",Table1[[#This Row],[Duration]]&lt;=240,"Long",TRUE,"Seasons")</f>
        <v>Medium</v>
      </c>
      <c r="P3023" s="3" t="s">
        <v>23</v>
      </c>
    </row>
    <row r="3024" spans="1:16" ht="56">
      <c r="A3024" s="2" t="s">
        <v>13122</v>
      </c>
      <c r="B3024" s="2" t="s">
        <v>0</v>
      </c>
      <c r="C3024" s="3" t="s">
        <v>13123</v>
      </c>
      <c r="D3024" s="3" t="s">
        <v>6681</v>
      </c>
      <c r="E3024" s="3" t="s">
        <v>13124</v>
      </c>
      <c r="F3024" s="3" t="s">
        <v>13</v>
      </c>
      <c r="G3024" s="7" t="s">
        <v>13121</v>
      </c>
      <c r="H3024" s="4">
        <v>2021</v>
      </c>
      <c r="I3024" s="2">
        <v>1996</v>
      </c>
      <c r="J3024" s="2">
        <f ca="1">YEAR(TODAY())-Table1[[#This Row],[Release_year]]</f>
        <v>30</v>
      </c>
      <c r="K3024" s="2" t="s">
        <v>29</v>
      </c>
      <c r="L3024" s="2" t="str">
        <f>_xlfn.XLOOKUP(Table1[[#This Row],[Rating]],Ratings!A$2:A$15,Ratings!B$2:B$15)</f>
        <v>Teen</v>
      </c>
      <c r="M3024" s="2" t="str">
        <f>_xlfn.XLOOKUP(Table1[[#This Row],[Rating Category]],Recommendation!A$2:A$6,Recommendation!B$2:B$6)</f>
        <v>Guidance</v>
      </c>
      <c r="N3024" s="2">
        <v>148</v>
      </c>
      <c r="O3024" s="2" t="str" cm="1">
        <f t="array" ref="O3024">_xlfn.IFS(Table1[[#This Row],[Duration]]&lt;90,"Short",Table1[[#This Row],[Duration]]&lt;180,"Medium",Table1[[#This Row],[Duration]]&lt;=240,"Long",TRUE,"Seasons")</f>
        <v>Medium</v>
      </c>
      <c r="P3024" s="3" t="s">
        <v>218</v>
      </c>
    </row>
    <row r="3025" spans="1:16" ht="42">
      <c r="A3025" s="2" t="s">
        <v>13125</v>
      </c>
      <c r="B3025" s="2" t="s">
        <v>0</v>
      </c>
      <c r="C3025" s="3" t="s">
        <v>13126</v>
      </c>
      <c r="D3025" s="3" t="s">
        <v>13127</v>
      </c>
      <c r="E3025" s="3" t="s">
        <v>13128</v>
      </c>
      <c r="F3025" s="3" t="s">
        <v>13</v>
      </c>
      <c r="G3025" s="7" t="s">
        <v>13121</v>
      </c>
      <c r="H3025" s="4">
        <v>2021</v>
      </c>
      <c r="I3025" s="2">
        <v>1996</v>
      </c>
      <c r="J3025" s="2">
        <f ca="1">YEAR(TODAY())-Table1[[#This Row],[Release_year]]</f>
        <v>30</v>
      </c>
      <c r="K3025" s="2" t="s">
        <v>29</v>
      </c>
      <c r="L3025" s="2" t="str">
        <f>_xlfn.XLOOKUP(Table1[[#This Row],[Rating]],Ratings!A$2:A$15,Ratings!B$2:B$15)</f>
        <v>Teen</v>
      </c>
      <c r="M3025" s="2" t="str">
        <f>_xlfn.XLOOKUP(Table1[[#This Row],[Rating Category]],Recommendation!A$2:A$6,Recommendation!B$2:B$6)</f>
        <v>Guidance</v>
      </c>
      <c r="N3025" s="2">
        <v>163</v>
      </c>
      <c r="O3025" s="2" t="str" cm="1">
        <f t="array" ref="O3025">_xlfn.IFS(Table1[[#This Row],[Duration]]&lt;90,"Short",Table1[[#This Row],[Duration]]&lt;180,"Medium",Table1[[#This Row],[Duration]]&lt;=240,"Long",TRUE,"Seasons")</f>
        <v>Medium</v>
      </c>
      <c r="P3025" s="3" t="s">
        <v>192</v>
      </c>
    </row>
    <row r="3026" spans="1:16" ht="42">
      <c r="A3026" s="2" t="s">
        <v>13129</v>
      </c>
      <c r="B3026" s="2" t="s">
        <v>0</v>
      </c>
      <c r="C3026" s="3" t="s">
        <v>13130</v>
      </c>
      <c r="D3026" s="3" t="s">
        <v>13131</v>
      </c>
      <c r="E3026" s="3" t="s">
        <v>13132</v>
      </c>
      <c r="F3026" s="3" t="s">
        <v>1140</v>
      </c>
      <c r="G3026" s="7" t="s">
        <v>13121</v>
      </c>
      <c r="H3026" s="4">
        <v>2021</v>
      </c>
      <c r="I3026" s="2">
        <v>2016</v>
      </c>
      <c r="J3026" s="2">
        <f ca="1">YEAR(TODAY())-Table1[[#This Row],[Release_year]]</f>
        <v>10</v>
      </c>
      <c r="K3026" s="2" t="s">
        <v>7</v>
      </c>
      <c r="L3026" s="2" t="str">
        <f>_xlfn.XLOOKUP(Table1[[#This Row],[Rating]],Ratings!A$2:A$15,Ratings!B$2:B$15)</f>
        <v>Adult</v>
      </c>
      <c r="M3026" s="2" t="str">
        <f>_xlfn.XLOOKUP(Table1[[#This Row],[Rating Category]],Recommendation!A$2:A$6,Recommendation!B$2:B$6)</f>
        <v>Restricted</v>
      </c>
      <c r="N3026" s="2">
        <v>95</v>
      </c>
      <c r="O3026" s="2" t="str" cm="1">
        <f t="array" ref="O3026">_xlfn.IFS(Table1[[#This Row],[Duration]]&lt;90,"Short",Table1[[#This Row],[Duration]]&lt;180,"Medium",Table1[[#This Row],[Duration]]&lt;=240,"Long",TRUE,"Seasons")</f>
        <v>Medium</v>
      </c>
      <c r="P3026" s="3" t="s">
        <v>56</v>
      </c>
    </row>
    <row r="3027" spans="1:16" ht="42">
      <c r="A3027" s="2" t="s">
        <v>13133</v>
      </c>
      <c r="B3027" s="2" t="s">
        <v>0</v>
      </c>
      <c r="C3027" s="3" t="s">
        <v>13134</v>
      </c>
      <c r="D3027" s="3" t="s">
        <v>3727</v>
      </c>
      <c r="E3027" s="3" t="s">
        <v>13135</v>
      </c>
      <c r="F3027" s="3" t="s">
        <v>1140</v>
      </c>
      <c r="G3027" s="7" t="s">
        <v>13121</v>
      </c>
      <c r="H3027" s="4">
        <v>2021</v>
      </c>
      <c r="I3027" s="2">
        <v>2016</v>
      </c>
      <c r="J3027" s="2">
        <f ca="1">YEAR(TODAY())-Table1[[#This Row],[Release_year]]</f>
        <v>10</v>
      </c>
      <c r="K3027" s="2" t="s">
        <v>7</v>
      </c>
      <c r="L3027" s="2" t="str">
        <f>_xlfn.XLOOKUP(Table1[[#This Row],[Rating]],Ratings!A$2:A$15,Ratings!B$2:B$15)</f>
        <v>Adult</v>
      </c>
      <c r="M3027" s="2" t="str">
        <f>_xlfn.XLOOKUP(Table1[[#This Row],[Rating Category]],Recommendation!A$2:A$6,Recommendation!B$2:B$6)</f>
        <v>Restricted</v>
      </c>
      <c r="N3027" s="2">
        <v>99</v>
      </c>
      <c r="O3027" s="2" t="str" cm="1">
        <f t="array" ref="O3027">_xlfn.IFS(Table1[[#This Row],[Duration]]&lt;90,"Short",Table1[[#This Row],[Duration]]&lt;180,"Medium",Table1[[#This Row],[Duration]]&lt;=240,"Long",TRUE,"Seasons")</f>
        <v>Medium</v>
      </c>
      <c r="P3027" s="3" t="s">
        <v>89</v>
      </c>
    </row>
    <row r="3028" spans="1:16" ht="56">
      <c r="A3028" s="2" t="s">
        <v>13136</v>
      </c>
      <c r="B3028" s="2" t="s">
        <v>0</v>
      </c>
      <c r="C3028" s="3" t="s">
        <v>13137</v>
      </c>
      <c r="D3028" s="3" t="s">
        <v>13138</v>
      </c>
      <c r="E3028" s="3" t="s">
        <v>13139</v>
      </c>
      <c r="F3028" s="3" t="s">
        <v>404</v>
      </c>
      <c r="G3028" s="7" t="s">
        <v>13121</v>
      </c>
      <c r="H3028" s="4">
        <v>2021</v>
      </c>
      <c r="I3028" s="2">
        <v>2017</v>
      </c>
      <c r="J3028" s="2">
        <f ca="1">YEAR(TODAY())-Table1[[#This Row],[Release_year]]</f>
        <v>9</v>
      </c>
      <c r="K3028" s="2" t="s">
        <v>7</v>
      </c>
      <c r="L3028" s="2" t="str">
        <f>_xlfn.XLOOKUP(Table1[[#This Row],[Rating]],Ratings!A$2:A$15,Ratings!B$2:B$15)</f>
        <v>Adult</v>
      </c>
      <c r="M3028" s="2" t="str">
        <f>_xlfn.XLOOKUP(Table1[[#This Row],[Rating Category]],Recommendation!A$2:A$6,Recommendation!B$2:B$6)</f>
        <v>Restricted</v>
      </c>
      <c r="N3028" s="2">
        <v>93</v>
      </c>
      <c r="O3028" s="2" t="str" cm="1">
        <f t="array" ref="O3028">_xlfn.IFS(Table1[[#This Row],[Duration]]&lt;90,"Short",Table1[[#This Row],[Duration]]&lt;180,"Medium",Table1[[#This Row],[Duration]]&lt;=240,"Long",TRUE,"Seasons")</f>
        <v>Medium</v>
      </c>
      <c r="P3028" s="3" t="s">
        <v>218</v>
      </c>
    </row>
    <row r="3029" spans="1:16" ht="70">
      <c r="A3029" s="2" t="s">
        <v>13140</v>
      </c>
      <c r="B3029" s="2" t="s">
        <v>0</v>
      </c>
      <c r="C3029" s="3" t="s">
        <v>13141</v>
      </c>
      <c r="D3029" s="3" t="s">
        <v>13142</v>
      </c>
      <c r="E3029" s="3" t="s">
        <v>13143</v>
      </c>
      <c r="F3029" s="3" t="s">
        <v>13</v>
      </c>
      <c r="G3029" s="7" t="s">
        <v>13121</v>
      </c>
      <c r="H3029" s="4">
        <v>2021</v>
      </c>
      <c r="I3029" s="2">
        <v>2015</v>
      </c>
      <c r="J3029" s="2">
        <f ca="1">YEAR(TODAY())-Table1[[#This Row],[Release_year]]</f>
        <v>11</v>
      </c>
      <c r="K3029" s="2" t="s">
        <v>7</v>
      </c>
      <c r="L3029" s="2" t="str">
        <f>_xlfn.XLOOKUP(Table1[[#This Row],[Rating]],Ratings!A$2:A$15,Ratings!B$2:B$15)</f>
        <v>Adult</v>
      </c>
      <c r="M3029" s="2" t="str">
        <f>_xlfn.XLOOKUP(Table1[[#This Row],[Rating Category]],Recommendation!A$2:A$6,Recommendation!B$2:B$6)</f>
        <v>Restricted</v>
      </c>
      <c r="N3029" s="2">
        <v>89</v>
      </c>
      <c r="O3029" s="2" t="str" cm="1">
        <f t="array" ref="O3029">_xlfn.IFS(Table1[[#This Row],[Duration]]&lt;90,"Short",Table1[[#This Row],[Duration]]&lt;180,"Medium",Table1[[#This Row],[Duration]]&lt;=240,"Long",TRUE,"Seasons")</f>
        <v>Short</v>
      </c>
      <c r="P3029" s="3" t="s">
        <v>23</v>
      </c>
    </row>
    <row r="3030" spans="1:16" ht="42">
      <c r="A3030" s="2" t="s">
        <v>13144</v>
      </c>
      <c r="B3030" s="2" t="s">
        <v>0</v>
      </c>
      <c r="C3030" s="3" t="s">
        <v>13145</v>
      </c>
      <c r="D3030" s="3" t="s">
        <v>13146</v>
      </c>
      <c r="E3030" s="3" t="s">
        <v>13147</v>
      </c>
      <c r="F3030" s="3" t="s">
        <v>404</v>
      </c>
      <c r="G3030" s="7" t="s">
        <v>13121</v>
      </c>
      <c r="H3030" s="4">
        <v>2021</v>
      </c>
      <c r="I3030" s="2">
        <v>2016</v>
      </c>
      <c r="J3030" s="2">
        <f ca="1">YEAR(TODAY())-Table1[[#This Row],[Release_year]]</f>
        <v>10</v>
      </c>
      <c r="K3030" s="2" t="s">
        <v>7</v>
      </c>
      <c r="L3030" s="2" t="str">
        <f>_xlfn.XLOOKUP(Table1[[#This Row],[Rating]],Ratings!A$2:A$15,Ratings!B$2:B$15)</f>
        <v>Adult</v>
      </c>
      <c r="M3030" s="2" t="str">
        <f>_xlfn.XLOOKUP(Table1[[#This Row],[Rating Category]],Recommendation!A$2:A$6,Recommendation!B$2:B$6)</f>
        <v>Restricted</v>
      </c>
      <c r="N3030" s="2">
        <v>83</v>
      </c>
      <c r="O3030" s="2" t="str" cm="1">
        <f t="array" ref="O3030">_xlfn.IFS(Table1[[#This Row],[Duration]]&lt;90,"Short",Table1[[#This Row],[Duration]]&lt;180,"Medium",Table1[[#This Row],[Duration]]&lt;=240,"Long",TRUE,"Seasons")</f>
        <v>Short</v>
      </c>
      <c r="P3030" s="3" t="s">
        <v>49</v>
      </c>
    </row>
    <row r="3031" spans="1:16" ht="42">
      <c r="A3031" s="2" t="s">
        <v>13148</v>
      </c>
      <c r="B3031" s="2" t="s">
        <v>0</v>
      </c>
      <c r="C3031" s="3" t="s">
        <v>13149</v>
      </c>
      <c r="D3031" s="3" t="s">
        <v>13150</v>
      </c>
      <c r="E3031" s="3" t="s">
        <v>13151</v>
      </c>
      <c r="F3031" s="3" t="s">
        <v>13152</v>
      </c>
      <c r="G3031" s="7" t="s">
        <v>13121</v>
      </c>
      <c r="H3031" s="4">
        <v>2021</v>
      </c>
      <c r="I3031" s="2">
        <v>2016</v>
      </c>
      <c r="J3031" s="2">
        <f ca="1">YEAR(TODAY())-Table1[[#This Row],[Release_year]]</f>
        <v>10</v>
      </c>
      <c r="K3031" s="2" t="s">
        <v>7</v>
      </c>
      <c r="L3031" s="2" t="str">
        <f>_xlfn.XLOOKUP(Table1[[#This Row],[Rating]],Ratings!A$2:A$15,Ratings!B$2:B$15)</f>
        <v>Adult</v>
      </c>
      <c r="M3031" s="2" t="str">
        <f>_xlfn.XLOOKUP(Table1[[#This Row],[Rating Category]],Recommendation!A$2:A$6,Recommendation!B$2:B$6)</f>
        <v>Restricted</v>
      </c>
      <c r="N3031" s="2">
        <v>104</v>
      </c>
      <c r="O3031" s="2" t="str" cm="1">
        <f t="array" ref="O3031">_xlfn.IFS(Table1[[#This Row],[Duration]]&lt;90,"Short",Table1[[#This Row],[Duration]]&lt;180,"Medium",Table1[[#This Row],[Duration]]&lt;=240,"Long",TRUE,"Seasons")</f>
        <v>Medium</v>
      </c>
      <c r="P3031" s="3" t="s">
        <v>43</v>
      </c>
    </row>
    <row r="3032" spans="1:16" ht="14">
      <c r="A3032" s="2" t="s">
        <v>13154</v>
      </c>
      <c r="B3032" s="2" t="s">
        <v>0</v>
      </c>
      <c r="C3032" s="3" t="s">
        <v>13155</v>
      </c>
      <c r="D3032" s="3" t="s">
        <v>334</v>
      </c>
      <c r="E3032" s="3" t="s">
        <v>13156</v>
      </c>
      <c r="F3032" s="3" t="s">
        <v>1</v>
      </c>
      <c r="G3032" s="7" t="s">
        <v>13153</v>
      </c>
      <c r="H3032" s="4">
        <v>2021</v>
      </c>
      <c r="I3032" s="2">
        <v>2017</v>
      </c>
      <c r="J3032" s="2">
        <f ca="1">YEAR(TODAY())-Table1[[#This Row],[Release_year]]</f>
        <v>9</v>
      </c>
      <c r="K3032" s="2" t="s">
        <v>7</v>
      </c>
      <c r="L3032" s="2" t="str">
        <f>_xlfn.XLOOKUP(Table1[[#This Row],[Rating]],Ratings!A$2:A$15,Ratings!B$2:B$15)</f>
        <v>Adult</v>
      </c>
      <c r="M3032" s="2" t="str">
        <f>_xlfn.XLOOKUP(Table1[[#This Row],[Rating Category]],Recommendation!A$2:A$6,Recommendation!B$2:B$6)</f>
        <v>Restricted</v>
      </c>
      <c r="N3032" s="2">
        <v>53</v>
      </c>
      <c r="O3032" s="2" t="str" cm="1">
        <f t="array" ref="O3032">_xlfn.IFS(Table1[[#This Row],[Duration]]&lt;90,"Short",Table1[[#This Row],[Duration]]&lt;180,"Medium",Table1[[#This Row],[Duration]]&lt;=240,"Long",TRUE,"Seasons")</f>
        <v>Short</v>
      </c>
      <c r="P3032" s="3" t="s">
        <v>251</v>
      </c>
    </row>
    <row r="3033" spans="1:16" ht="28">
      <c r="A3033" s="2" t="s">
        <v>13157</v>
      </c>
      <c r="B3033" s="2" t="s">
        <v>0</v>
      </c>
      <c r="C3033" s="3" t="s">
        <v>13158</v>
      </c>
      <c r="D3033" s="3" t="s">
        <v>13159</v>
      </c>
      <c r="E3033" s="3" t="s">
        <v>13160</v>
      </c>
      <c r="F3033" s="3" t="s">
        <v>744</v>
      </c>
      <c r="G3033" s="7" t="s">
        <v>13153</v>
      </c>
      <c r="H3033" s="4">
        <v>2021</v>
      </c>
      <c r="I3033" s="2">
        <v>2017</v>
      </c>
      <c r="J3033" s="2">
        <f ca="1">YEAR(TODAY())-Table1[[#This Row],[Release_year]]</f>
        <v>9</v>
      </c>
      <c r="K3033" s="2" t="s">
        <v>7</v>
      </c>
      <c r="L3033" s="2" t="str">
        <f>_xlfn.XLOOKUP(Table1[[#This Row],[Rating]],Ratings!A$2:A$15,Ratings!B$2:B$15)</f>
        <v>Adult</v>
      </c>
      <c r="M3033" s="2" t="str">
        <f>_xlfn.XLOOKUP(Table1[[#This Row],[Rating Category]],Recommendation!A$2:A$6,Recommendation!B$2:B$6)</f>
        <v>Restricted</v>
      </c>
      <c r="N3033" s="2">
        <v>95</v>
      </c>
      <c r="O3033" s="2" t="str" cm="1">
        <f t="array" ref="O3033">_xlfn.IFS(Table1[[#This Row],[Duration]]&lt;90,"Short",Table1[[#This Row],[Duration]]&lt;180,"Medium",Table1[[#This Row],[Duration]]&lt;=240,"Long",TRUE,"Seasons")</f>
        <v>Medium</v>
      </c>
      <c r="P3033" s="3" t="s">
        <v>131</v>
      </c>
    </row>
    <row r="3034" spans="1:16" ht="56">
      <c r="A3034" s="2" t="s">
        <v>13161</v>
      </c>
      <c r="B3034" s="2" t="s">
        <v>0</v>
      </c>
      <c r="C3034" s="3" t="s">
        <v>13162</v>
      </c>
      <c r="D3034" s="3" t="s">
        <v>13163</v>
      </c>
      <c r="E3034" s="3" t="s">
        <v>13164</v>
      </c>
      <c r="F3034" s="3" t="s">
        <v>13</v>
      </c>
      <c r="G3034" s="7" t="s">
        <v>13165</v>
      </c>
      <c r="H3034" s="4">
        <v>2021</v>
      </c>
      <c r="I3034" s="2">
        <v>2016</v>
      </c>
      <c r="J3034" s="2">
        <f ca="1">YEAR(TODAY())-Table1[[#This Row],[Release_year]]</f>
        <v>10</v>
      </c>
      <c r="K3034" s="2" t="s">
        <v>29</v>
      </c>
      <c r="L3034" s="2" t="str">
        <f>_xlfn.XLOOKUP(Table1[[#This Row],[Rating]],Ratings!A$2:A$15,Ratings!B$2:B$15)</f>
        <v>Teen</v>
      </c>
      <c r="M3034" s="2" t="str">
        <f>_xlfn.XLOOKUP(Table1[[#This Row],[Rating Category]],Recommendation!A$2:A$6,Recommendation!B$2:B$6)</f>
        <v>Guidance</v>
      </c>
      <c r="N3034" s="2">
        <v>149</v>
      </c>
      <c r="O3034" s="2" t="str" cm="1">
        <f t="array" ref="O3034">_xlfn.IFS(Table1[[#This Row],[Duration]]&lt;90,"Short",Table1[[#This Row],[Duration]]&lt;180,"Medium",Table1[[#This Row],[Duration]]&lt;=240,"Long",TRUE,"Seasons")</f>
        <v>Medium</v>
      </c>
      <c r="P3034" s="3" t="s">
        <v>192</v>
      </c>
    </row>
    <row r="3035" spans="1:16" ht="42">
      <c r="A3035" s="2" t="s">
        <v>13166</v>
      </c>
      <c r="B3035" s="2" t="s">
        <v>0</v>
      </c>
      <c r="C3035" s="3" t="s">
        <v>13167</v>
      </c>
      <c r="D3035" s="3" t="s">
        <v>13168</v>
      </c>
      <c r="E3035" s="3" t="s">
        <v>13169</v>
      </c>
      <c r="F3035" s="3" t="s">
        <v>13170</v>
      </c>
      <c r="G3035" s="7" t="s">
        <v>13165</v>
      </c>
      <c r="H3035" s="4">
        <v>2021</v>
      </c>
      <c r="I3035" s="2">
        <v>2016</v>
      </c>
      <c r="J3035" s="2">
        <f ca="1">YEAR(TODAY())-Table1[[#This Row],[Release_year]]</f>
        <v>10</v>
      </c>
      <c r="K3035" s="2" t="s">
        <v>124</v>
      </c>
      <c r="L3035" s="2" t="str">
        <f>_xlfn.XLOOKUP(Table1[[#This Row],[Rating]],Ratings!A$2:A$15,Ratings!B$2:B$15)</f>
        <v>Adult</v>
      </c>
      <c r="M3035" s="2" t="str">
        <f>_xlfn.XLOOKUP(Table1[[#This Row],[Rating Category]],Recommendation!A$2:A$6,Recommendation!B$2:B$6)</f>
        <v>Restricted</v>
      </c>
      <c r="N3035" s="2">
        <v>106</v>
      </c>
      <c r="O3035" s="2" t="str" cm="1">
        <f t="array" ref="O3035">_xlfn.IFS(Table1[[#This Row],[Duration]]&lt;90,"Short",Table1[[#This Row],[Duration]]&lt;180,"Medium",Table1[[#This Row],[Duration]]&lt;=240,"Long",TRUE,"Seasons")</f>
        <v>Medium</v>
      </c>
      <c r="P3035" s="3" t="s">
        <v>43</v>
      </c>
    </row>
    <row r="3036" spans="1:16" ht="42">
      <c r="A3036" s="2" t="s">
        <v>13171</v>
      </c>
      <c r="B3036" s="2" t="s">
        <v>0</v>
      </c>
      <c r="C3036" s="3" t="s">
        <v>13172</v>
      </c>
      <c r="D3036" s="3" t="s">
        <v>13173</v>
      </c>
      <c r="E3036" s="3" t="s">
        <v>13174</v>
      </c>
      <c r="F3036" s="3" t="s">
        <v>1409</v>
      </c>
      <c r="G3036" s="7" t="s">
        <v>13165</v>
      </c>
      <c r="H3036" s="4">
        <v>2021</v>
      </c>
      <c r="I3036" s="2">
        <v>2016</v>
      </c>
      <c r="J3036" s="2">
        <f ca="1">YEAR(TODAY())-Table1[[#This Row],[Release_year]]</f>
        <v>10</v>
      </c>
      <c r="K3036" s="2" t="s">
        <v>7</v>
      </c>
      <c r="L3036" s="2" t="str">
        <f>_xlfn.XLOOKUP(Table1[[#This Row],[Rating]],Ratings!A$2:A$15,Ratings!B$2:B$15)</f>
        <v>Adult</v>
      </c>
      <c r="M3036" s="2" t="str">
        <f>_xlfn.XLOOKUP(Table1[[#This Row],[Rating Category]],Recommendation!A$2:A$6,Recommendation!B$2:B$6)</f>
        <v>Restricted</v>
      </c>
      <c r="N3036" s="2">
        <v>108</v>
      </c>
      <c r="O3036" s="2" t="str" cm="1">
        <f t="array" ref="O3036">_xlfn.IFS(Table1[[#This Row],[Duration]]&lt;90,"Short",Table1[[#This Row],[Duration]]&lt;180,"Medium",Table1[[#This Row],[Duration]]&lt;=240,"Long",TRUE,"Seasons")</f>
        <v>Medium</v>
      </c>
      <c r="P3036" s="3" t="s">
        <v>56</v>
      </c>
    </row>
    <row r="3037" spans="1:16" ht="14">
      <c r="A3037" s="2" t="s">
        <v>13175</v>
      </c>
      <c r="B3037" s="2" t="s">
        <v>0</v>
      </c>
      <c r="C3037" s="3" t="s">
        <v>13176</v>
      </c>
      <c r="D3037" s="3" t="s">
        <v>6099</v>
      </c>
      <c r="E3037" s="3" t="s">
        <v>3651</v>
      </c>
      <c r="F3037" s="3" t="s">
        <v>1</v>
      </c>
      <c r="G3037" s="7" t="s">
        <v>13165</v>
      </c>
      <c r="H3037" s="4">
        <v>2021</v>
      </c>
      <c r="I3037" s="2">
        <v>2017</v>
      </c>
      <c r="J3037" s="2">
        <f ca="1">YEAR(TODAY())-Table1[[#This Row],[Release_year]]</f>
        <v>9</v>
      </c>
      <c r="K3037" s="2" t="s">
        <v>7</v>
      </c>
      <c r="L3037" s="2" t="str">
        <f>_xlfn.XLOOKUP(Table1[[#This Row],[Rating]],Ratings!A$2:A$15,Ratings!B$2:B$15)</f>
        <v>Adult</v>
      </c>
      <c r="M3037" s="2" t="str">
        <f>_xlfn.XLOOKUP(Table1[[#This Row],[Rating Category]],Recommendation!A$2:A$6,Recommendation!B$2:B$6)</f>
        <v>Restricted</v>
      </c>
      <c r="N3037" s="2">
        <v>66</v>
      </c>
      <c r="O3037" s="2" t="str" cm="1">
        <f t="array" ref="O3037">_xlfn.IFS(Table1[[#This Row],[Duration]]&lt;90,"Short",Table1[[#This Row],[Duration]]&lt;180,"Medium",Table1[[#This Row],[Duration]]&lt;=240,"Long",TRUE,"Seasons")</f>
        <v>Short</v>
      </c>
      <c r="P3037" s="3" t="s">
        <v>683</v>
      </c>
    </row>
    <row r="3038" spans="1:16" ht="56">
      <c r="A3038" s="2" t="s">
        <v>13179</v>
      </c>
      <c r="B3038" s="2" t="s">
        <v>0</v>
      </c>
      <c r="C3038" s="3" t="s">
        <v>13180</v>
      </c>
      <c r="D3038" s="3" t="s">
        <v>13181</v>
      </c>
      <c r="E3038" s="3" t="s">
        <v>13182</v>
      </c>
      <c r="F3038" s="3" t="s">
        <v>1</v>
      </c>
      <c r="G3038" s="7" t="s">
        <v>13178</v>
      </c>
      <c r="H3038" s="4">
        <v>2021</v>
      </c>
      <c r="I3038" s="2">
        <v>2017</v>
      </c>
      <c r="J3038" s="2">
        <f ca="1">YEAR(TODAY())-Table1[[#This Row],[Release_year]]</f>
        <v>9</v>
      </c>
      <c r="K3038" s="2" t="s">
        <v>7</v>
      </c>
      <c r="L3038" s="2" t="str">
        <f>_xlfn.XLOOKUP(Table1[[#This Row],[Rating]],Ratings!A$2:A$15,Ratings!B$2:B$15)</f>
        <v>Adult</v>
      </c>
      <c r="M3038" s="2" t="str">
        <f>_xlfn.XLOOKUP(Table1[[#This Row],[Rating Category]],Recommendation!A$2:A$6,Recommendation!B$2:B$6)</f>
        <v>Restricted</v>
      </c>
      <c r="N3038" s="2">
        <v>113</v>
      </c>
      <c r="O3038" s="2" t="str" cm="1">
        <f t="array" ref="O3038">_xlfn.IFS(Table1[[#This Row],[Duration]]&lt;90,"Short",Table1[[#This Row],[Duration]]&lt;180,"Medium",Table1[[#This Row],[Duration]]&lt;=240,"Long",TRUE,"Seasons")</f>
        <v>Medium</v>
      </c>
      <c r="P3038" s="3" t="s">
        <v>3420</v>
      </c>
    </row>
    <row r="3039" spans="1:16" ht="56">
      <c r="A3039" s="2" t="s">
        <v>13183</v>
      </c>
      <c r="B3039" s="2" t="s">
        <v>0</v>
      </c>
      <c r="C3039" s="3" t="s">
        <v>13184</v>
      </c>
      <c r="D3039" s="3" t="s">
        <v>13185</v>
      </c>
      <c r="E3039" s="3" t="s">
        <v>13186</v>
      </c>
      <c r="F3039" s="3" t="s">
        <v>1</v>
      </c>
      <c r="G3039" s="7" t="s">
        <v>13178</v>
      </c>
      <c r="H3039" s="4">
        <v>2021</v>
      </c>
      <c r="I3039" s="2">
        <v>2017</v>
      </c>
      <c r="J3039" s="2">
        <f ca="1">YEAR(TODAY())-Table1[[#This Row],[Release_year]]</f>
        <v>9</v>
      </c>
      <c r="K3039" s="2" t="s">
        <v>7</v>
      </c>
      <c r="L3039" s="2" t="str">
        <f>_xlfn.XLOOKUP(Table1[[#This Row],[Rating]],Ratings!A$2:A$15,Ratings!B$2:B$15)</f>
        <v>Adult</v>
      </c>
      <c r="M3039" s="2" t="str">
        <f>_xlfn.XLOOKUP(Table1[[#This Row],[Rating Category]],Recommendation!A$2:A$6,Recommendation!B$2:B$6)</f>
        <v>Restricted</v>
      </c>
      <c r="N3039" s="2">
        <v>83</v>
      </c>
      <c r="O3039" s="2" t="str" cm="1">
        <f t="array" ref="O3039">_xlfn.IFS(Table1[[#This Row],[Duration]]&lt;90,"Short",Table1[[#This Row],[Duration]]&lt;180,"Medium",Table1[[#This Row],[Duration]]&lt;=240,"Long",TRUE,"Seasons")</f>
        <v>Short</v>
      </c>
      <c r="P3039" s="3" t="s">
        <v>608</v>
      </c>
    </row>
    <row r="3040" spans="1:16" ht="14">
      <c r="A3040" s="2" t="s">
        <v>13187</v>
      </c>
      <c r="B3040" s="2" t="s">
        <v>0</v>
      </c>
      <c r="C3040" s="3" t="s">
        <v>13188</v>
      </c>
      <c r="D3040" s="3" t="s">
        <v>8757</v>
      </c>
      <c r="E3040" s="3" t="s">
        <v>13189</v>
      </c>
      <c r="F3040" s="3" t="s">
        <v>1</v>
      </c>
      <c r="G3040" s="7" t="s">
        <v>13190</v>
      </c>
      <c r="H3040" s="4">
        <v>2021</v>
      </c>
      <c r="I3040" s="2">
        <v>2017</v>
      </c>
      <c r="J3040" s="2">
        <f ca="1">YEAR(TODAY())-Table1[[#This Row],[Release_year]]</f>
        <v>9</v>
      </c>
      <c r="K3040" s="2" t="s">
        <v>7</v>
      </c>
      <c r="L3040" s="2" t="str">
        <f>_xlfn.XLOOKUP(Table1[[#This Row],[Rating]],Ratings!A$2:A$15,Ratings!B$2:B$15)</f>
        <v>Adult</v>
      </c>
      <c r="M3040" s="2" t="str">
        <f>_xlfn.XLOOKUP(Table1[[#This Row],[Rating Category]],Recommendation!A$2:A$6,Recommendation!B$2:B$6)</f>
        <v>Restricted</v>
      </c>
      <c r="N3040" s="2">
        <v>50</v>
      </c>
      <c r="O3040" s="2" t="str" cm="1">
        <f t="array" ref="O3040">_xlfn.IFS(Table1[[#This Row],[Duration]]&lt;90,"Short",Table1[[#This Row],[Duration]]&lt;180,"Medium",Table1[[#This Row],[Duration]]&lt;=240,"Long",TRUE,"Seasons")</f>
        <v>Short</v>
      </c>
      <c r="P3040" s="3" t="s">
        <v>683</v>
      </c>
    </row>
    <row r="3041" spans="1:16" ht="56">
      <c r="A3041" s="2" t="s">
        <v>13191</v>
      </c>
      <c r="B3041" s="2" t="s">
        <v>0</v>
      </c>
      <c r="C3041" s="3" t="s">
        <v>13192</v>
      </c>
      <c r="D3041" s="3" t="s">
        <v>3745</v>
      </c>
      <c r="E3041" s="3" t="s">
        <v>13193</v>
      </c>
      <c r="F3041" s="3" t="s">
        <v>963</v>
      </c>
      <c r="G3041" s="7" t="s">
        <v>13194</v>
      </c>
      <c r="H3041" s="4">
        <v>2021</v>
      </c>
      <c r="I3041" s="2">
        <v>2014</v>
      </c>
      <c r="J3041" s="2">
        <f ca="1">YEAR(TODAY())-Table1[[#This Row],[Release_year]]</f>
        <v>12</v>
      </c>
      <c r="K3041" s="2" t="s">
        <v>45</v>
      </c>
      <c r="L3041" s="2" t="str">
        <f>_xlfn.XLOOKUP(Table1[[#This Row],[Rating]],Ratings!A$2:A$15,Ratings!B$2:B$15)</f>
        <v>Family</v>
      </c>
      <c r="M3041" s="2" t="str">
        <f>_xlfn.XLOOKUP(Table1[[#This Row],[Rating Category]],Recommendation!A$2:A$6,Recommendation!B$2:B$6)</f>
        <v>Guidance</v>
      </c>
      <c r="N3041" s="2">
        <v>97</v>
      </c>
      <c r="O3041" s="2" t="str" cm="1">
        <f t="array" ref="O3041">_xlfn.IFS(Table1[[#This Row],[Duration]]&lt;90,"Short",Table1[[#This Row],[Duration]]&lt;180,"Medium",Table1[[#This Row],[Duration]]&lt;=240,"Long",TRUE,"Seasons")</f>
        <v>Medium</v>
      </c>
      <c r="P3041" s="3" t="s">
        <v>295</v>
      </c>
    </row>
    <row r="3042" spans="1:16" ht="56">
      <c r="A3042" s="2" t="s">
        <v>13195</v>
      </c>
      <c r="B3042" s="2" t="s">
        <v>0</v>
      </c>
      <c r="C3042" s="3" t="s">
        <v>13196</v>
      </c>
      <c r="D3042" s="3" t="s">
        <v>3745</v>
      </c>
      <c r="E3042" s="3" t="s">
        <v>13197</v>
      </c>
      <c r="F3042" s="3" t="s">
        <v>963</v>
      </c>
      <c r="G3042" s="7" t="s">
        <v>13194</v>
      </c>
      <c r="H3042" s="4">
        <v>2021</v>
      </c>
      <c r="I3042" s="2">
        <v>2014</v>
      </c>
      <c r="J3042" s="2">
        <f ca="1">YEAR(TODAY())-Table1[[#This Row],[Release_year]]</f>
        <v>12</v>
      </c>
      <c r="K3042" s="2" t="s">
        <v>29</v>
      </c>
      <c r="L3042" s="2" t="str">
        <f>_xlfn.XLOOKUP(Table1[[#This Row],[Rating]],Ratings!A$2:A$15,Ratings!B$2:B$15)</f>
        <v>Teen</v>
      </c>
      <c r="M3042" s="2" t="str">
        <f>_xlfn.XLOOKUP(Table1[[#This Row],[Rating Category]],Recommendation!A$2:A$6,Recommendation!B$2:B$6)</f>
        <v>Guidance</v>
      </c>
      <c r="N3042" s="2">
        <v>105</v>
      </c>
      <c r="O3042" s="2" t="str" cm="1">
        <f t="array" ref="O3042">_xlfn.IFS(Table1[[#This Row],[Duration]]&lt;90,"Short",Table1[[#This Row],[Duration]]&lt;180,"Medium",Table1[[#This Row],[Duration]]&lt;=240,"Long",TRUE,"Seasons")</f>
        <v>Medium</v>
      </c>
      <c r="P3042" s="3" t="s">
        <v>295</v>
      </c>
    </row>
    <row r="3043" spans="1:16" ht="56">
      <c r="A3043" s="2" t="s">
        <v>13198</v>
      </c>
      <c r="B3043" s="2" t="s">
        <v>0</v>
      </c>
      <c r="C3043" s="3" t="s">
        <v>13199</v>
      </c>
      <c r="D3043" s="3" t="s">
        <v>3745</v>
      </c>
      <c r="E3043" s="3" t="s">
        <v>13200</v>
      </c>
      <c r="F3043" s="3" t="s">
        <v>963</v>
      </c>
      <c r="G3043" s="7" t="s">
        <v>13194</v>
      </c>
      <c r="H3043" s="4">
        <v>2021</v>
      </c>
      <c r="I3043" s="2">
        <v>2016</v>
      </c>
      <c r="J3043" s="2">
        <f ca="1">YEAR(TODAY())-Table1[[#This Row],[Release_year]]</f>
        <v>10</v>
      </c>
      <c r="K3043" s="2" t="s">
        <v>29</v>
      </c>
      <c r="L3043" s="2" t="str">
        <f>_xlfn.XLOOKUP(Table1[[#This Row],[Rating]],Ratings!A$2:A$15,Ratings!B$2:B$15)</f>
        <v>Teen</v>
      </c>
      <c r="M3043" s="2" t="str">
        <f>_xlfn.XLOOKUP(Table1[[#This Row],[Rating Category]],Recommendation!A$2:A$6,Recommendation!B$2:B$6)</f>
        <v>Guidance</v>
      </c>
      <c r="N3043" s="2">
        <v>107</v>
      </c>
      <c r="O3043" s="2" t="str" cm="1">
        <f t="array" ref="O3043">_xlfn.IFS(Table1[[#This Row],[Duration]]&lt;90,"Short",Table1[[#This Row],[Duration]]&lt;180,"Medium",Table1[[#This Row],[Duration]]&lt;=240,"Long",TRUE,"Seasons")</f>
        <v>Medium</v>
      </c>
      <c r="P3043" s="3" t="s">
        <v>295</v>
      </c>
    </row>
    <row r="3044" spans="1:16" ht="42">
      <c r="A3044" s="2" t="s">
        <v>13201</v>
      </c>
      <c r="B3044" s="2" t="s">
        <v>0</v>
      </c>
      <c r="C3044" s="3" t="s">
        <v>13202</v>
      </c>
      <c r="D3044" s="3" t="s">
        <v>13203</v>
      </c>
      <c r="E3044" s="3" t="s">
        <v>13204</v>
      </c>
      <c r="F3044" s="3" t="s">
        <v>658</v>
      </c>
      <c r="G3044" s="7" t="s">
        <v>13194</v>
      </c>
      <c r="H3044" s="4">
        <v>2021</v>
      </c>
      <c r="I3044" s="2">
        <v>2017</v>
      </c>
      <c r="J3044" s="2">
        <f ca="1">YEAR(TODAY())-Table1[[#This Row],[Release_year]]</f>
        <v>9</v>
      </c>
      <c r="K3044" s="2" t="s">
        <v>7</v>
      </c>
      <c r="L3044" s="2" t="str">
        <f>_xlfn.XLOOKUP(Table1[[#This Row],[Rating]],Ratings!A$2:A$15,Ratings!B$2:B$15)</f>
        <v>Adult</v>
      </c>
      <c r="M3044" s="2" t="str">
        <f>_xlfn.XLOOKUP(Table1[[#This Row],[Rating Category]],Recommendation!A$2:A$6,Recommendation!B$2:B$6)</f>
        <v>Restricted</v>
      </c>
      <c r="N3044" s="2">
        <v>99</v>
      </c>
      <c r="O3044" s="2" t="str" cm="1">
        <f t="array" ref="O3044">_xlfn.IFS(Table1[[#This Row],[Duration]]&lt;90,"Short",Table1[[#This Row],[Duration]]&lt;180,"Medium",Table1[[#This Row],[Duration]]&lt;=240,"Long",TRUE,"Seasons")</f>
        <v>Medium</v>
      </c>
      <c r="P3044" s="3" t="s">
        <v>192</v>
      </c>
    </row>
    <row r="3045" spans="1:16" ht="56">
      <c r="A3045" s="2" t="s">
        <v>13205</v>
      </c>
      <c r="B3045" s="2" t="s">
        <v>0</v>
      </c>
      <c r="C3045" s="3" t="s">
        <v>13206</v>
      </c>
      <c r="D3045" s="3" t="s">
        <v>188</v>
      </c>
      <c r="E3045" s="3" t="s">
        <v>13207</v>
      </c>
      <c r="F3045" s="3" t="s">
        <v>132</v>
      </c>
      <c r="G3045" s="7" t="s">
        <v>13194</v>
      </c>
      <c r="H3045" s="4">
        <v>2021</v>
      </c>
      <c r="I3045" s="2">
        <v>2016</v>
      </c>
      <c r="J3045" s="2">
        <f ca="1">YEAR(TODAY())-Table1[[#This Row],[Release_year]]</f>
        <v>10</v>
      </c>
      <c r="K3045" s="2" t="s">
        <v>29</v>
      </c>
      <c r="L3045" s="2" t="str">
        <f>_xlfn.XLOOKUP(Table1[[#This Row],[Rating]],Ratings!A$2:A$15,Ratings!B$2:B$15)</f>
        <v>Teen</v>
      </c>
      <c r="M3045" s="2" t="str">
        <f>_xlfn.XLOOKUP(Table1[[#This Row],[Rating Category]],Recommendation!A$2:A$6,Recommendation!B$2:B$6)</f>
        <v>Guidance</v>
      </c>
      <c r="N3045" s="2">
        <v>101</v>
      </c>
      <c r="O3045" s="2" t="str" cm="1">
        <f t="array" ref="O3045">_xlfn.IFS(Table1[[#This Row],[Duration]]&lt;90,"Short",Table1[[#This Row],[Duration]]&lt;180,"Medium",Table1[[#This Row],[Duration]]&lt;=240,"Long",TRUE,"Seasons")</f>
        <v>Medium</v>
      </c>
      <c r="P3045" s="3" t="s">
        <v>192</v>
      </c>
    </row>
    <row r="3046" spans="1:16" ht="56">
      <c r="A3046" s="2" t="s">
        <v>13208</v>
      </c>
      <c r="B3046" s="2" t="s">
        <v>0</v>
      </c>
      <c r="C3046" s="3" t="s">
        <v>13209</v>
      </c>
      <c r="D3046" s="3" t="s">
        <v>13210</v>
      </c>
      <c r="E3046" s="3" t="s">
        <v>13211</v>
      </c>
      <c r="F3046" s="3" t="s">
        <v>1140</v>
      </c>
      <c r="G3046" s="7" t="s">
        <v>13212</v>
      </c>
      <c r="H3046" s="4">
        <v>2021</v>
      </c>
      <c r="I3046" s="2">
        <v>2016</v>
      </c>
      <c r="J3046" s="2">
        <f ca="1">YEAR(TODAY())-Table1[[#This Row],[Release_year]]</f>
        <v>10</v>
      </c>
      <c r="K3046" s="2" t="s">
        <v>29</v>
      </c>
      <c r="L3046" s="2" t="str">
        <f>_xlfn.XLOOKUP(Table1[[#This Row],[Rating]],Ratings!A$2:A$15,Ratings!B$2:B$15)</f>
        <v>Teen</v>
      </c>
      <c r="M3046" s="2" t="str">
        <f>_xlfn.XLOOKUP(Table1[[#This Row],[Rating Category]],Recommendation!A$2:A$6,Recommendation!B$2:B$6)</f>
        <v>Guidance</v>
      </c>
      <c r="N3046" s="2">
        <v>81</v>
      </c>
      <c r="O3046" s="2" t="str" cm="1">
        <f t="array" ref="O3046">_xlfn.IFS(Table1[[#This Row],[Duration]]&lt;90,"Short",Table1[[#This Row],[Duration]]&lt;180,"Medium",Table1[[#This Row],[Duration]]&lt;=240,"Long",TRUE,"Seasons")</f>
        <v>Short</v>
      </c>
      <c r="P3046" s="3" t="s">
        <v>218</v>
      </c>
    </row>
    <row r="3047" spans="1:16" ht="42">
      <c r="A3047" s="2" t="s">
        <v>13213</v>
      </c>
      <c r="B3047" s="2" t="s">
        <v>0</v>
      </c>
      <c r="C3047" s="3" t="s">
        <v>13214</v>
      </c>
      <c r="D3047" s="3" t="s">
        <v>13215</v>
      </c>
      <c r="E3047" s="3" t="s">
        <v>13216</v>
      </c>
      <c r="F3047" s="3" t="s">
        <v>248</v>
      </c>
      <c r="G3047" s="7" t="s">
        <v>13212</v>
      </c>
      <c r="H3047" s="4">
        <v>2021</v>
      </c>
      <c r="I3047" s="2">
        <v>2016</v>
      </c>
      <c r="J3047" s="2">
        <f ca="1">YEAR(TODAY())-Table1[[#This Row],[Release_year]]</f>
        <v>10</v>
      </c>
      <c r="K3047" s="2" t="s">
        <v>7</v>
      </c>
      <c r="L3047" s="2" t="str">
        <f>_xlfn.XLOOKUP(Table1[[#This Row],[Rating]],Ratings!A$2:A$15,Ratings!B$2:B$15)</f>
        <v>Adult</v>
      </c>
      <c r="M3047" s="2" t="str">
        <f>_xlfn.XLOOKUP(Table1[[#This Row],[Rating Category]],Recommendation!A$2:A$6,Recommendation!B$2:B$6)</f>
        <v>Restricted</v>
      </c>
      <c r="N3047" s="2">
        <v>92</v>
      </c>
      <c r="O3047" s="2" t="str" cm="1">
        <f t="array" ref="O3047">_xlfn.IFS(Table1[[#This Row],[Duration]]&lt;90,"Short",Table1[[#This Row],[Duration]]&lt;180,"Medium",Table1[[#This Row],[Duration]]&lt;=240,"Long",TRUE,"Seasons")</f>
        <v>Medium</v>
      </c>
      <c r="P3047" s="3" t="s">
        <v>192</v>
      </c>
    </row>
    <row r="3048" spans="1:16" ht="42">
      <c r="A3048" s="2" t="s">
        <v>13217</v>
      </c>
      <c r="B3048" s="2" t="s">
        <v>0</v>
      </c>
      <c r="C3048" s="3" t="s">
        <v>13218</v>
      </c>
      <c r="D3048" s="3" t="s">
        <v>13219</v>
      </c>
      <c r="E3048" s="3" t="s">
        <v>13220</v>
      </c>
      <c r="F3048" s="3" t="s">
        <v>1</v>
      </c>
      <c r="G3048" s="7" t="s">
        <v>13212</v>
      </c>
      <c r="H3048" s="4">
        <v>2021</v>
      </c>
      <c r="I3048" s="2">
        <v>2017</v>
      </c>
      <c r="J3048" s="2">
        <f ca="1">YEAR(TODAY())-Table1[[#This Row],[Release_year]]</f>
        <v>9</v>
      </c>
      <c r="K3048" s="2" t="s">
        <v>29</v>
      </c>
      <c r="L3048" s="2" t="str">
        <f>_xlfn.XLOOKUP(Table1[[#This Row],[Rating]],Ratings!A$2:A$15,Ratings!B$2:B$15)</f>
        <v>Teen</v>
      </c>
      <c r="M3048" s="2" t="str">
        <f>_xlfn.XLOOKUP(Table1[[#This Row],[Rating Category]],Recommendation!A$2:A$6,Recommendation!B$2:B$6)</f>
        <v>Guidance</v>
      </c>
      <c r="N3048" s="2">
        <v>131</v>
      </c>
      <c r="O3048" s="2" t="str" cm="1">
        <f t="array" ref="O3048">_xlfn.IFS(Table1[[#This Row],[Duration]]&lt;90,"Short",Table1[[#This Row],[Duration]]&lt;180,"Medium",Table1[[#This Row],[Duration]]&lt;=240,"Long",TRUE,"Seasons")</f>
        <v>Medium</v>
      </c>
      <c r="P3048" s="3" t="s">
        <v>72</v>
      </c>
    </row>
    <row r="3049" spans="1:16" ht="56">
      <c r="A3049" s="2" t="s">
        <v>13221</v>
      </c>
      <c r="B3049" s="2" t="s">
        <v>0</v>
      </c>
      <c r="C3049" s="3" t="s">
        <v>13222</v>
      </c>
      <c r="D3049" s="3" t="s">
        <v>13223</v>
      </c>
      <c r="E3049" s="3" t="s">
        <v>13224</v>
      </c>
      <c r="F3049" s="3" t="s">
        <v>50</v>
      </c>
      <c r="G3049" s="7" t="s">
        <v>13225</v>
      </c>
      <c r="H3049" s="4">
        <v>2021</v>
      </c>
      <c r="I3049" s="2">
        <v>2016</v>
      </c>
      <c r="J3049" s="2">
        <f ca="1">YEAR(TODAY())-Table1[[#This Row],[Release_year]]</f>
        <v>10</v>
      </c>
      <c r="K3049" s="2" t="s">
        <v>7</v>
      </c>
      <c r="L3049" s="2" t="str">
        <f>_xlfn.XLOOKUP(Table1[[#This Row],[Rating]],Ratings!A$2:A$15,Ratings!B$2:B$15)</f>
        <v>Adult</v>
      </c>
      <c r="M3049" s="2" t="str">
        <f>_xlfn.XLOOKUP(Table1[[#This Row],[Rating Category]],Recommendation!A$2:A$6,Recommendation!B$2:B$6)</f>
        <v>Restricted</v>
      </c>
      <c r="N3049" s="2">
        <v>101</v>
      </c>
      <c r="O3049" s="2" t="str" cm="1">
        <f t="array" ref="O3049">_xlfn.IFS(Table1[[#This Row],[Duration]]&lt;90,"Short",Table1[[#This Row],[Duration]]&lt;180,"Medium",Table1[[#This Row],[Duration]]&lt;=240,"Long",TRUE,"Seasons")</f>
        <v>Medium</v>
      </c>
      <c r="P3049" s="3" t="s">
        <v>3207</v>
      </c>
    </row>
    <row r="3050" spans="1:16" ht="28">
      <c r="A3050" s="2" t="s">
        <v>13226</v>
      </c>
      <c r="B3050" s="2" t="s">
        <v>0</v>
      </c>
      <c r="C3050" s="3" t="s">
        <v>13227</v>
      </c>
      <c r="D3050" s="3" t="s">
        <v>3997</v>
      </c>
      <c r="E3050" s="3" t="s">
        <v>13228</v>
      </c>
      <c r="F3050" s="3" t="s">
        <v>1</v>
      </c>
      <c r="G3050" s="7" t="s">
        <v>13229</v>
      </c>
      <c r="H3050" s="4">
        <v>2021</v>
      </c>
      <c r="I3050" s="2">
        <v>2016</v>
      </c>
      <c r="J3050" s="2">
        <f ca="1">YEAR(TODAY())-Table1[[#This Row],[Release_year]]</f>
        <v>10</v>
      </c>
      <c r="K3050" s="2" t="s">
        <v>124</v>
      </c>
      <c r="L3050" s="2" t="str">
        <f>_xlfn.XLOOKUP(Table1[[#This Row],[Rating]],Ratings!A$2:A$15,Ratings!B$2:B$15)</f>
        <v>Adult</v>
      </c>
      <c r="M3050" s="2" t="str">
        <f>_xlfn.XLOOKUP(Table1[[#This Row],[Rating Category]],Recommendation!A$2:A$6,Recommendation!B$2:B$6)</f>
        <v>Restricted</v>
      </c>
      <c r="N3050" s="2">
        <v>96</v>
      </c>
      <c r="O3050" s="2" t="str" cm="1">
        <f t="array" ref="O3050">_xlfn.IFS(Table1[[#This Row],[Duration]]&lt;90,"Short",Table1[[#This Row],[Duration]]&lt;180,"Medium",Table1[[#This Row],[Duration]]&lt;=240,"Long",TRUE,"Seasons")</f>
        <v>Medium</v>
      </c>
      <c r="P3050" s="3" t="s">
        <v>683</v>
      </c>
    </row>
    <row r="3051" spans="1:16" ht="42">
      <c r="A3051" s="2" t="s">
        <v>13230</v>
      </c>
      <c r="B3051" s="2" t="s">
        <v>0</v>
      </c>
      <c r="C3051" s="3" t="s">
        <v>13231</v>
      </c>
      <c r="D3051" s="3" t="s">
        <v>13232</v>
      </c>
      <c r="E3051" s="3" t="s">
        <v>13233</v>
      </c>
      <c r="F3051" s="3" t="s">
        <v>1</v>
      </c>
      <c r="G3051" s="7" t="s">
        <v>13234</v>
      </c>
      <c r="H3051" s="4">
        <v>2021</v>
      </c>
      <c r="I3051" s="2">
        <v>2017</v>
      </c>
      <c r="J3051" s="2">
        <f ca="1">YEAR(TODAY())-Table1[[#This Row],[Release_year]]</f>
        <v>9</v>
      </c>
      <c r="K3051" s="2" t="s">
        <v>7</v>
      </c>
      <c r="L3051" s="2" t="str">
        <f>_xlfn.XLOOKUP(Table1[[#This Row],[Rating]],Ratings!A$2:A$15,Ratings!B$2:B$15)</f>
        <v>Adult</v>
      </c>
      <c r="M3051" s="2" t="str">
        <f>_xlfn.XLOOKUP(Table1[[#This Row],[Rating Category]],Recommendation!A$2:A$6,Recommendation!B$2:B$6)</f>
        <v>Restricted</v>
      </c>
      <c r="N3051" s="2">
        <v>85</v>
      </c>
      <c r="O3051" s="2" t="str" cm="1">
        <f t="array" ref="O3051">_xlfn.IFS(Table1[[#This Row],[Duration]]&lt;90,"Short",Table1[[#This Row],[Duration]]&lt;180,"Medium",Table1[[#This Row],[Duration]]&lt;=240,"Long",TRUE,"Seasons")</f>
        <v>Short</v>
      </c>
      <c r="P3051" s="3" t="s">
        <v>72</v>
      </c>
    </row>
    <row r="3052" spans="1:16" ht="56">
      <c r="A3052" s="2" t="s">
        <v>13236</v>
      </c>
      <c r="B3052" s="2" t="s">
        <v>0</v>
      </c>
      <c r="C3052" s="3" t="s">
        <v>13237</v>
      </c>
      <c r="D3052" s="3" t="s">
        <v>8809</v>
      </c>
      <c r="E3052" s="3" t="s">
        <v>13238</v>
      </c>
      <c r="F3052" s="3" t="s">
        <v>2807</v>
      </c>
      <c r="G3052" s="7" t="s">
        <v>13235</v>
      </c>
      <c r="H3052" s="4">
        <v>2021</v>
      </c>
      <c r="I3052" s="2">
        <v>2016</v>
      </c>
      <c r="J3052" s="2">
        <f ca="1">YEAR(TODAY())-Table1[[#This Row],[Release_year]]</f>
        <v>10</v>
      </c>
      <c r="K3052" s="2" t="s">
        <v>7</v>
      </c>
      <c r="L3052" s="2" t="str">
        <f>_xlfn.XLOOKUP(Table1[[#This Row],[Rating]],Ratings!A$2:A$15,Ratings!B$2:B$15)</f>
        <v>Adult</v>
      </c>
      <c r="M3052" s="2" t="str">
        <f>_xlfn.XLOOKUP(Table1[[#This Row],[Rating Category]],Recommendation!A$2:A$6,Recommendation!B$2:B$6)</f>
        <v>Restricted</v>
      </c>
      <c r="N3052" s="2">
        <v>110</v>
      </c>
      <c r="O3052" s="2" t="str" cm="1">
        <f t="array" ref="O3052">_xlfn.IFS(Table1[[#This Row],[Duration]]&lt;90,"Short",Table1[[#This Row],[Duration]]&lt;180,"Medium",Table1[[#This Row],[Duration]]&lt;=240,"Long",TRUE,"Seasons")</f>
        <v>Medium</v>
      </c>
      <c r="P3052" s="3" t="s">
        <v>218</v>
      </c>
    </row>
    <row r="3053" spans="1:16" ht="56">
      <c r="A3053" s="2" t="s">
        <v>13239</v>
      </c>
      <c r="B3053" s="2" t="s">
        <v>0</v>
      </c>
      <c r="C3053" s="3" t="s">
        <v>13240</v>
      </c>
      <c r="D3053" s="3" t="s">
        <v>13241</v>
      </c>
      <c r="E3053" s="3" t="s">
        <v>13242</v>
      </c>
      <c r="F3053" s="3" t="s">
        <v>1</v>
      </c>
      <c r="G3053" s="7" t="s">
        <v>13235</v>
      </c>
      <c r="H3053" s="4">
        <v>2021</v>
      </c>
      <c r="I3053" s="2">
        <v>2017</v>
      </c>
      <c r="J3053" s="2">
        <f ca="1">YEAR(TODAY())-Table1[[#This Row],[Release_year]]</f>
        <v>9</v>
      </c>
      <c r="K3053" s="2" t="s">
        <v>7</v>
      </c>
      <c r="L3053" s="2" t="str">
        <f>_xlfn.XLOOKUP(Table1[[#This Row],[Rating]],Ratings!A$2:A$15,Ratings!B$2:B$15)</f>
        <v>Adult</v>
      </c>
      <c r="M3053" s="2" t="str">
        <f>_xlfn.XLOOKUP(Table1[[#This Row],[Rating Category]],Recommendation!A$2:A$6,Recommendation!B$2:B$6)</f>
        <v>Restricted</v>
      </c>
      <c r="N3053" s="2">
        <v>89</v>
      </c>
      <c r="O3053" s="2" t="str" cm="1">
        <f t="array" ref="O3053">_xlfn.IFS(Table1[[#This Row],[Duration]]&lt;90,"Short",Table1[[#This Row],[Duration]]&lt;180,"Medium",Table1[[#This Row],[Duration]]&lt;=240,"Long",TRUE,"Seasons")</f>
        <v>Short</v>
      </c>
      <c r="P3053" s="3" t="s">
        <v>2146</v>
      </c>
    </row>
    <row r="3054" spans="1:16" ht="42">
      <c r="A3054" s="2" t="s">
        <v>13244</v>
      </c>
      <c r="B3054" s="2" t="s">
        <v>0</v>
      </c>
      <c r="C3054" s="3" t="s">
        <v>13245</v>
      </c>
      <c r="D3054" s="3" t="s">
        <v>13246</v>
      </c>
      <c r="E3054" s="3" t="s">
        <v>13247</v>
      </c>
      <c r="F3054" s="3" t="s">
        <v>750</v>
      </c>
      <c r="G3054" s="7" t="s">
        <v>13243</v>
      </c>
      <c r="H3054" s="4">
        <v>2021</v>
      </c>
      <c r="I3054" s="2">
        <v>2016</v>
      </c>
      <c r="J3054" s="2">
        <f ca="1">YEAR(TODAY())-Table1[[#This Row],[Release_year]]</f>
        <v>10</v>
      </c>
      <c r="K3054" s="2" t="s">
        <v>7</v>
      </c>
      <c r="L3054" s="2" t="str">
        <f>_xlfn.XLOOKUP(Table1[[#This Row],[Rating]],Ratings!A$2:A$15,Ratings!B$2:B$15)</f>
        <v>Adult</v>
      </c>
      <c r="M3054" s="2" t="str">
        <f>_xlfn.XLOOKUP(Table1[[#This Row],[Rating Category]],Recommendation!A$2:A$6,Recommendation!B$2:B$6)</f>
        <v>Restricted</v>
      </c>
      <c r="N3054" s="2">
        <v>88</v>
      </c>
      <c r="O3054" s="2" t="str" cm="1">
        <f t="array" ref="O3054">_xlfn.IFS(Table1[[#This Row],[Duration]]&lt;90,"Short",Table1[[#This Row],[Duration]]&lt;180,"Medium",Table1[[#This Row],[Duration]]&lt;=240,"Long",TRUE,"Seasons")</f>
        <v>Short</v>
      </c>
      <c r="P3054" s="3" t="s">
        <v>192</v>
      </c>
    </row>
    <row r="3055" spans="1:16" ht="42">
      <c r="A3055" s="2" t="s">
        <v>13248</v>
      </c>
      <c r="B3055" s="2" t="s">
        <v>0</v>
      </c>
      <c r="C3055" s="3" t="s">
        <v>13249</v>
      </c>
      <c r="D3055" s="3" t="s">
        <v>13250</v>
      </c>
      <c r="E3055" s="3" t="s">
        <v>13251</v>
      </c>
      <c r="F3055" s="3" t="s">
        <v>1</v>
      </c>
      <c r="G3055" s="7" t="s">
        <v>13243</v>
      </c>
      <c r="H3055" s="4">
        <v>2021</v>
      </c>
      <c r="I3055" s="2">
        <v>2016</v>
      </c>
      <c r="J3055" s="2">
        <f ca="1">YEAR(TODAY())-Table1[[#This Row],[Release_year]]</f>
        <v>10</v>
      </c>
      <c r="K3055" s="2" t="s">
        <v>7</v>
      </c>
      <c r="L3055" s="2" t="str">
        <f>_xlfn.XLOOKUP(Table1[[#This Row],[Rating]],Ratings!A$2:A$15,Ratings!B$2:B$15)</f>
        <v>Adult</v>
      </c>
      <c r="M3055" s="2" t="str">
        <f>_xlfn.XLOOKUP(Table1[[#This Row],[Rating Category]],Recommendation!A$2:A$6,Recommendation!B$2:B$6)</f>
        <v>Restricted</v>
      </c>
      <c r="N3055" s="2">
        <v>88</v>
      </c>
      <c r="O3055" s="2" t="str" cm="1">
        <f t="array" ref="O3055">_xlfn.IFS(Table1[[#This Row],[Duration]]&lt;90,"Short",Table1[[#This Row],[Duration]]&lt;180,"Medium",Table1[[#This Row],[Duration]]&lt;=240,"Long",TRUE,"Seasons")</f>
        <v>Short</v>
      </c>
      <c r="P3055" s="3" t="s">
        <v>251</v>
      </c>
    </row>
    <row r="3056" spans="1:16" ht="70">
      <c r="A3056" s="2" t="s">
        <v>13252</v>
      </c>
      <c r="B3056" s="2" t="s">
        <v>0</v>
      </c>
      <c r="C3056" s="3" t="s">
        <v>13253</v>
      </c>
      <c r="D3056" s="3" t="s">
        <v>13254</v>
      </c>
      <c r="E3056" s="3" t="s">
        <v>13255</v>
      </c>
      <c r="F3056" s="3" t="s">
        <v>13</v>
      </c>
      <c r="G3056" s="7" t="s">
        <v>13243</v>
      </c>
      <c r="H3056" s="4">
        <v>2021</v>
      </c>
      <c r="I3056" s="2">
        <v>1971</v>
      </c>
      <c r="J3056" s="2">
        <f ca="1">YEAR(TODAY())-Table1[[#This Row],[Release_year]]</f>
        <v>55</v>
      </c>
      <c r="K3056" s="2" t="s">
        <v>29</v>
      </c>
      <c r="L3056" s="2" t="str">
        <f>_xlfn.XLOOKUP(Table1[[#This Row],[Rating]],Ratings!A$2:A$15,Ratings!B$2:B$15)</f>
        <v>Teen</v>
      </c>
      <c r="M3056" s="2" t="str">
        <f>_xlfn.XLOOKUP(Table1[[#This Row],[Rating Category]],Recommendation!A$2:A$6,Recommendation!B$2:B$6)</f>
        <v>Guidance</v>
      </c>
      <c r="N3056" s="2">
        <v>143</v>
      </c>
      <c r="O3056" s="2" t="str" cm="1">
        <f t="array" ref="O3056">_xlfn.IFS(Table1[[#This Row],[Duration]]&lt;90,"Short",Table1[[#This Row],[Duration]]&lt;180,"Medium",Table1[[#This Row],[Duration]]&lt;=240,"Long",TRUE,"Seasons")</f>
        <v>Medium</v>
      </c>
      <c r="P3056" s="3" t="s">
        <v>1192</v>
      </c>
    </row>
    <row r="3057" spans="1:16" ht="28">
      <c r="A3057" s="2" t="s">
        <v>13256</v>
      </c>
      <c r="B3057" s="2" t="s">
        <v>0</v>
      </c>
      <c r="C3057" s="3" t="s">
        <v>13257</v>
      </c>
      <c r="D3057" s="3" t="s">
        <v>13258</v>
      </c>
      <c r="E3057" s="3" t="s">
        <v>13259</v>
      </c>
      <c r="F3057" s="3" t="s">
        <v>1</v>
      </c>
      <c r="G3057" s="7" t="s">
        <v>13243</v>
      </c>
      <c r="H3057" s="4">
        <v>2021</v>
      </c>
      <c r="I3057" s="2">
        <v>2015</v>
      </c>
      <c r="J3057" s="2">
        <f ca="1">YEAR(TODAY())-Table1[[#This Row],[Release_year]]</f>
        <v>11</v>
      </c>
      <c r="K3057" s="2" t="s">
        <v>7</v>
      </c>
      <c r="L3057" s="2" t="str">
        <f>_xlfn.XLOOKUP(Table1[[#This Row],[Rating]],Ratings!A$2:A$15,Ratings!B$2:B$15)</f>
        <v>Adult</v>
      </c>
      <c r="M3057" s="2" t="str">
        <f>_xlfn.XLOOKUP(Table1[[#This Row],[Rating Category]],Recommendation!A$2:A$6,Recommendation!B$2:B$6)</f>
        <v>Restricted</v>
      </c>
      <c r="N3057" s="2">
        <v>83</v>
      </c>
      <c r="O3057" s="2" t="str" cm="1">
        <f t="array" ref="O3057">_xlfn.IFS(Table1[[#This Row],[Duration]]&lt;90,"Short",Table1[[#This Row],[Duration]]&lt;180,"Medium",Table1[[#This Row],[Duration]]&lt;=240,"Long",TRUE,"Seasons")</f>
        <v>Short</v>
      </c>
      <c r="P3057" s="3" t="s">
        <v>517</v>
      </c>
    </row>
    <row r="3058" spans="1:16" ht="56">
      <c r="A3058" s="2" t="s">
        <v>13260</v>
      </c>
      <c r="B3058" s="2" t="s">
        <v>0</v>
      </c>
      <c r="C3058" s="3" t="s">
        <v>13261</v>
      </c>
      <c r="D3058" s="3" t="s">
        <v>13262</v>
      </c>
      <c r="E3058" s="3" t="s">
        <v>13263</v>
      </c>
      <c r="F3058" s="3" t="s">
        <v>13</v>
      </c>
      <c r="G3058" s="7" t="s">
        <v>13243</v>
      </c>
      <c r="H3058" s="4">
        <v>2021</v>
      </c>
      <c r="I3058" s="2">
        <v>2014</v>
      </c>
      <c r="J3058" s="2">
        <f ca="1">YEAR(TODAY())-Table1[[#This Row],[Release_year]]</f>
        <v>12</v>
      </c>
      <c r="K3058" s="2" t="s">
        <v>29</v>
      </c>
      <c r="L3058" s="2" t="str">
        <f>_xlfn.XLOOKUP(Table1[[#This Row],[Rating]],Ratings!A$2:A$15,Ratings!B$2:B$15)</f>
        <v>Teen</v>
      </c>
      <c r="M3058" s="2" t="str">
        <f>_xlfn.XLOOKUP(Table1[[#This Row],[Rating Category]],Recommendation!A$2:A$6,Recommendation!B$2:B$6)</f>
        <v>Guidance</v>
      </c>
      <c r="N3058" s="2">
        <v>107</v>
      </c>
      <c r="O3058" s="2" t="str" cm="1">
        <f t="array" ref="O3058">_xlfn.IFS(Table1[[#This Row],[Duration]]&lt;90,"Short",Table1[[#This Row],[Duration]]&lt;180,"Medium",Table1[[#This Row],[Duration]]&lt;=240,"Long",TRUE,"Seasons")</f>
        <v>Medium</v>
      </c>
      <c r="P3058" s="3" t="s">
        <v>43</v>
      </c>
    </row>
    <row r="3059" spans="1:16" ht="70">
      <c r="A3059" s="2" t="s">
        <v>13264</v>
      </c>
      <c r="B3059" s="2" t="s">
        <v>0</v>
      </c>
      <c r="C3059" s="3" t="s">
        <v>13265</v>
      </c>
      <c r="D3059" s="3" t="s">
        <v>13266</v>
      </c>
      <c r="E3059" s="3" t="s">
        <v>13267</v>
      </c>
      <c r="F3059" s="3" t="s">
        <v>13</v>
      </c>
      <c r="G3059" s="7" t="s">
        <v>13243</v>
      </c>
      <c r="H3059" s="4">
        <v>2021</v>
      </c>
      <c r="I3059" s="2">
        <v>1975</v>
      </c>
      <c r="J3059" s="2">
        <f ca="1">YEAR(TODAY())-Table1[[#This Row],[Release_year]]</f>
        <v>51</v>
      </c>
      <c r="K3059" s="2" t="s">
        <v>29</v>
      </c>
      <c r="L3059" s="2" t="str">
        <f>_xlfn.XLOOKUP(Table1[[#This Row],[Rating]],Ratings!A$2:A$15,Ratings!B$2:B$15)</f>
        <v>Teen</v>
      </c>
      <c r="M3059" s="2" t="str">
        <f>_xlfn.XLOOKUP(Table1[[#This Row],[Rating Category]],Recommendation!A$2:A$6,Recommendation!B$2:B$6)</f>
        <v>Guidance</v>
      </c>
      <c r="N3059" s="2">
        <v>134</v>
      </c>
      <c r="O3059" s="2" t="str" cm="1">
        <f t="array" ref="O3059">_xlfn.IFS(Table1[[#This Row],[Duration]]&lt;90,"Short",Table1[[#This Row],[Duration]]&lt;180,"Medium",Table1[[#This Row],[Duration]]&lt;=240,"Long",TRUE,"Seasons")</f>
        <v>Medium</v>
      </c>
      <c r="P3059" s="3" t="s">
        <v>570</v>
      </c>
    </row>
    <row r="3060" spans="1:16" ht="56">
      <c r="A3060" s="2" t="s">
        <v>13268</v>
      </c>
      <c r="B3060" s="2" t="s">
        <v>0</v>
      </c>
      <c r="C3060" s="3" t="s">
        <v>13269</v>
      </c>
      <c r="D3060" s="3" t="s">
        <v>13270</v>
      </c>
      <c r="E3060" s="3" t="s">
        <v>13271</v>
      </c>
      <c r="F3060" s="3" t="s">
        <v>248</v>
      </c>
      <c r="G3060" s="7" t="s">
        <v>13243</v>
      </c>
      <c r="H3060" s="4">
        <v>2021</v>
      </c>
      <c r="I3060" s="2">
        <v>2017</v>
      </c>
      <c r="J3060" s="2">
        <f ca="1">YEAR(TODAY())-Table1[[#This Row],[Release_year]]</f>
        <v>9</v>
      </c>
      <c r="K3060" s="2" t="s">
        <v>7</v>
      </c>
      <c r="L3060" s="2" t="str">
        <f>_xlfn.XLOOKUP(Table1[[#This Row],[Rating]],Ratings!A$2:A$15,Ratings!B$2:B$15)</f>
        <v>Adult</v>
      </c>
      <c r="M3060" s="2" t="str">
        <f>_xlfn.XLOOKUP(Table1[[#This Row],[Rating Category]],Recommendation!A$2:A$6,Recommendation!B$2:B$6)</f>
        <v>Restricted</v>
      </c>
      <c r="N3060" s="2">
        <v>78</v>
      </c>
      <c r="O3060" s="2" t="str" cm="1">
        <f t="array" ref="O3060">_xlfn.IFS(Table1[[#This Row],[Duration]]&lt;90,"Short",Table1[[#This Row],[Duration]]&lt;180,"Medium",Table1[[#This Row],[Duration]]&lt;=240,"Long",TRUE,"Seasons")</f>
        <v>Short</v>
      </c>
      <c r="P3060" s="3" t="s">
        <v>43</v>
      </c>
    </row>
    <row r="3061" spans="1:16" ht="42">
      <c r="A3061" s="2" t="s">
        <v>13272</v>
      </c>
      <c r="B3061" s="2" t="s">
        <v>0</v>
      </c>
      <c r="C3061" s="3" t="s">
        <v>13273</v>
      </c>
      <c r="D3061" s="3" t="s">
        <v>13274</v>
      </c>
      <c r="E3061" s="3" t="s">
        <v>13275</v>
      </c>
      <c r="F3061" s="3" t="s">
        <v>670</v>
      </c>
      <c r="G3061" s="7" t="s">
        <v>13243</v>
      </c>
      <c r="H3061" s="4">
        <v>2021</v>
      </c>
      <c r="I3061" s="2">
        <v>2016</v>
      </c>
      <c r="J3061" s="2">
        <f ca="1">YEAR(TODAY())-Table1[[#This Row],[Release_year]]</f>
        <v>10</v>
      </c>
      <c r="K3061" s="2" t="s">
        <v>7</v>
      </c>
      <c r="L3061" s="2" t="str">
        <f>_xlfn.XLOOKUP(Table1[[#This Row],[Rating]],Ratings!A$2:A$15,Ratings!B$2:B$15)</f>
        <v>Adult</v>
      </c>
      <c r="M3061" s="2" t="str">
        <f>_xlfn.XLOOKUP(Table1[[#This Row],[Rating Category]],Recommendation!A$2:A$6,Recommendation!B$2:B$6)</f>
        <v>Restricted</v>
      </c>
      <c r="N3061" s="2">
        <v>81</v>
      </c>
      <c r="O3061" s="2" t="str" cm="1">
        <f t="array" ref="O3061">_xlfn.IFS(Table1[[#This Row],[Duration]]&lt;90,"Short",Table1[[#This Row],[Duration]]&lt;180,"Medium",Table1[[#This Row],[Duration]]&lt;=240,"Long",TRUE,"Seasons")</f>
        <v>Short</v>
      </c>
      <c r="P3061" s="3" t="s">
        <v>43</v>
      </c>
    </row>
    <row r="3062" spans="1:16" ht="42">
      <c r="A3062" s="2" t="s">
        <v>13276</v>
      </c>
      <c r="B3062" s="2" t="s">
        <v>0</v>
      </c>
      <c r="C3062" s="3" t="s">
        <v>13277</v>
      </c>
      <c r="D3062" s="3" t="s">
        <v>13278</v>
      </c>
      <c r="E3062" s="3" t="s">
        <v>13279</v>
      </c>
      <c r="F3062" s="3" t="s">
        <v>248</v>
      </c>
      <c r="G3062" s="7" t="s">
        <v>13243</v>
      </c>
      <c r="H3062" s="4">
        <v>2021</v>
      </c>
      <c r="I3062" s="2">
        <v>2016</v>
      </c>
      <c r="J3062" s="2">
        <f ca="1">YEAR(TODAY())-Table1[[#This Row],[Release_year]]</f>
        <v>10</v>
      </c>
      <c r="K3062" s="2" t="s">
        <v>7</v>
      </c>
      <c r="L3062" s="2" t="str">
        <f>_xlfn.XLOOKUP(Table1[[#This Row],[Rating]],Ratings!A$2:A$15,Ratings!B$2:B$15)</f>
        <v>Adult</v>
      </c>
      <c r="M3062" s="2" t="str">
        <f>_xlfn.XLOOKUP(Table1[[#This Row],[Rating Category]],Recommendation!A$2:A$6,Recommendation!B$2:B$6)</f>
        <v>Restricted</v>
      </c>
      <c r="N3062" s="2">
        <v>106</v>
      </c>
      <c r="O3062" s="2" t="str" cm="1">
        <f t="array" ref="O3062">_xlfn.IFS(Table1[[#This Row],[Duration]]&lt;90,"Short",Table1[[#This Row],[Duration]]&lt;180,"Medium",Table1[[#This Row],[Duration]]&lt;=240,"Long",TRUE,"Seasons")</f>
        <v>Medium</v>
      </c>
      <c r="P3062" s="3" t="s">
        <v>89</v>
      </c>
    </row>
    <row r="3063" spans="1:16" ht="28">
      <c r="A3063" s="2" t="s">
        <v>13281</v>
      </c>
      <c r="B3063" s="2" t="s">
        <v>4</v>
      </c>
      <c r="C3063" s="3" t="s">
        <v>13282</v>
      </c>
      <c r="D3063" s="3" t="s">
        <v>13283</v>
      </c>
      <c r="E3063" s="3" t="s">
        <v>13284</v>
      </c>
      <c r="F3063" s="3" t="s">
        <v>28</v>
      </c>
      <c r="G3063" s="7" t="s">
        <v>13280</v>
      </c>
      <c r="H3063" s="4">
        <v>2021</v>
      </c>
      <c r="I3063" s="2">
        <v>2016</v>
      </c>
      <c r="J3063" s="2">
        <f ca="1">YEAR(TODAY())-Table1[[#This Row],[Release_year]]</f>
        <v>10</v>
      </c>
      <c r="K3063" s="2" t="s">
        <v>7</v>
      </c>
      <c r="L3063" s="2" t="str">
        <f>_xlfn.XLOOKUP(Table1[[#This Row],[Rating]],Ratings!A$2:A$15,Ratings!B$2:B$15)</f>
        <v>Adult</v>
      </c>
      <c r="M3063" s="2" t="str">
        <f>_xlfn.XLOOKUP(Table1[[#This Row],[Rating Category]],Recommendation!A$2:A$6,Recommendation!B$2:B$6)</f>
        <v>Restricted</v>
      </c>
      <c r="N3063" s="2" t="s">
        <v>8</v>
      </c>
      <c r="O3063" s="2" t="str" cm="1">
        <f t="array" ref="O3063">_xlfn.IFS(Table1[[#This Row],[Duration]]&lt;90,"Short",Table1[[#This Row],[Duration]]&lt;180,"Medium",Table1[[#This Row],[Duration]]&lt;=240,"Long",TRUE,"Seasons")</f>
        <v>Seasons</v>
      </c>
      <c r="P3063" s="3" t="s">
        <v>10064</v>
      </c>
    </row>
    <row r="3064" spans="1:16" ht="56">
      <c r="A3064" s="2" t="s">
        <v>13285</v>
      </c>
      <c r="B3064" s="2" t="s">
        <v>0</v>
      </c>
      <c r="C3064" s="3" t="s">
        <v>13286</v>
      </c>
      <c r="D3064" s="3" t="s">
        <v>13287</v>
      </c>
      <c r="E3064" s="3" t="s">
        <v>13288</v>
      </c>
      <c r="F3064" s="3" t="s">
        <v>1</v>
      </c>
      <c r="G3064" s="7" t="s">
        <v>13280</v>
      </c>
      <c r="H3064" s="4">
        <v>2021</v>
      </c>
      <c r="I3064" s="2">
        <v>2017</v>
      </c>
      <c r="J3064" s="2">
        <f ca="1">YEAR(TODAY())-Table1[[#This Row],[Release_year]]</f>
        <v>9</v>
      </c>
      <c r="K3064" s="2" t="s">
        <v>7</v>
      </c>
      <c r="L3064" s="2" t="str">
        <f>_xlfn.XLOOKUP(Table1[[#This Row],[Rating]],Ratings!A$2:A$15,Ratings!B$2:B$15)</f>
        <v>Adult</v>
      </c>
      <c r="M3064" s="2" t="str">
        <f>_xlfn.XLOOKUP(Table1[[#This Row],[Rating Category]],Recommendation!A$2:A$6,Recommendation!B$2:B$6)</f>
        <v>Restricted</v>
      </c>
      <c r="N3064" s="2">
        <v>102</v>
      </c>
      <c r="O3064" s="2" t="str" cm="1">
        <f t="array" ref="O3064">_xlfn.IFS(Table1[[#This Row],[Duration]]&lt;90,"Short",Table1[[#This Row],[Duration]]&lt;180,"Medium",Table1[[#This Row],[Duration]]&lt;=240,"Long",TRUE,"Seasons")</f>
        <v>Medium</v>
      </c>
      <c r="P3064" s="3" t="s">
        <v>608</v>
      </c>
    </row>
    <row r="3065" spans="1:16" ht="14">
      <c r="A3065" s="2" t="s">
        <v>13289</v>
      </c>
      <c r="B3065" s="2" t="s">
        <v>0</v>
      </c>
      <c r="C3065" s="3" t="s">
        <v>13290</v>
      </c>
      <c r="D3065" s="3" t="s">
        <v>7309</v>
      </c>
      <c r="E3065" s="3" t="s">
        <v>198</v>
      </c>
      <c r="F3065" s="3" t="s">
        <v>1</v>
      </c>
      <c r="G3065" s="7" t="s">
        <v>13291</v>
      </c>
      <c r="H3065" s="4">
        <v>2021</v>
      </c>
      <c r="I3065" s="2">
        <v>2017</v>
      </c>
      <c r="J3065" s="2">
        <f ca="1">YEAR(TODAY())-Table1[[#This Row],[Release_year]]</f>
        <v>9</v>
      </c>
      <c r="K3065" s="2" t="s">
        <v>7</v>
      </c>
      <c r="L3065" s="2" t="str">
        <f>_xlfn.XLOOKUP(Table1[[#This Row],[Rating]],Ratings!A$2:A$15,Ratings!B$2:B$15)</f>
        <v>Adult</v>
      </c>
      <c r="M3065" s="2" t="str">
        <f>_xlfn.XLOOKUP(Table1[[#This Row],[Rating Category]],Recommendation!A$2:A$6,Recommendation!B$2:B$6)</f>
        <v>Restricted</v>
      </c>
      <c r="N3065" s="2">
        <v>63</v>
      </c>
      <c r="O3065" s="2" t="str" cm="1">
        <f t="array" ref="O3065">_xlfn.IFS(Table1[[#This Row],[Duration]]&lt;90,"Short",Table1[[#This Row],[Duration]]&lt;180,"Medium",Table1[[#This Row],[Duration]]&lt;=240,"Long",TRUE,"Seasons")</f>
        <v>Short</v>
      </c>
      <c r="P3065" s="3" t="s">
        <v>683</v>
      </c>
    </row>
    <row r="3066" spans="1:16" ht="14">
      <c r="A3066" s="2" t="s">
        <v>13294</v>
      </c>
      <c r="B3066" s="2" t="s">
        <v>0</v>
      </c>
      <c r="C3066" s="3" t="s">
        <v>13295</v>
      </c>
      <c r="D3066" s="3" t="s">
        <v>6536</v>
      </c>
      <c r="E3066" s="3" t="s">
        <v>13296</v>
      </c>
      <c r="F3066" s="3" t="s">
        <v>750</v>
      </c>
      <c r="G3066" s="7" t="s">
        <v>13293</v>
      </c>
      <c r="H3066" s="4">
        <v>2021</v>
      </c>
      <c r="I3066" s="2">
        <v>2017</v>
      </c>
      <c r="J3066" s="2">
        <f ca="1">YEAR(TODAY())-Table1[[#This Row],[Release_year]]</f>
        <v>9</v>
      </c>
      <c r="K3066" s="2" t="s">
        <v>7</v>
      </c>
      <c r="L3066" s="2" t="str">
        <f>_xlfn.XLOOKUP(Table1[[#This Row],[Rating]],Ratings!A$2:A$15,Ratings!B$2:B$15)</f>
        <v>Adult</v>
      </c>
      <c r="M3066" s="2" t="str">
        <f>_xlfn.XLOOKUP(Table1[[#This Row],[Rating Category]],Recommendation!A$2:A$6,Recommendation!B$2:B$6)</f>
        <v>Restricted</v>
      </c>
      <c r="N3066" s="2">
        <v>91</v>
      </c>
      <c r="O3066" s="2" t="str" cm="1">
        <f t="array" ref="O3066">_xlfn.IFS(Table1[[#This Row],[Duration]]&lt;90,"Short",Table1[[#This Row],[Duration]]&lt;180,"Medium",Table1[[#This Row],[Duration]]&lt;=240,"Long",TRUE,"Seasons")</f>
        <v>Medium</v>
      </c>
      <c r="P3066" s="3" t="s">
        <v>683</v>
      </c>
    </row>
    <row r="3067" spans="1:16" ht="14">
      <c r="A3067" s="2" t="s">
        <v>13297</v>
      </c>
      <c r="B3067" s="2" t="s">
        <v>0</v>
      </c>
      <c r="C3067" s="3" t="s">
        <v>13298</v>
      </c>
      <c r="D3067" s="3" t="s">
        <v>13299</v>
      </c>
      <c r="E3067" s="3" t="s">
        <v>13300</v>
      </c>
      <c r="F3067" s="3" t="s">
        <v>1</v>
      </c>
      <c r="G3067" s="7" t="s">
        <v>13293</v>
      </c>
      <c r="H3067" s="4">
        <v>2021</v>
      </c>
      <c r="I3067" s="2">
        <v>2016</v>
      </c>
      <c r="J3067" s="2">
        <f ca="1">YEAR(TODAY())-Table1[[#This Row],[Release_year]]</f>
        <v>10</v>
      </c>
      <c r="K3067" s="2" t="s">
        <v>29</v>
      </c>
      <c r="L3067" s="2" t="str">
        <f>_xlfn.XLOOKUP(Table1[[#This Row],[Rating]],Ratings!A$2:A$15,Ratings!B$2:B$15)</f>
        <v>Teen</v>
      </c>
      <c r="M3067" s="2" t="str">
        <f>_xlfn.XLOOKUP(Table1[[#This Row],[Rating Category]],Recommendation!A$2:A$6,Recommendation!B$2:B$6)</f>
        <v>Guidance</v>
      </c>
      <c r="N3067" s="2">
        <v>93</v>
      </c>
      <c r="O3067" s="2" t="str" cm="1">
        <f t="array" ref="O3067">_xlfn.IFS(Table1[[#This Row],[Duration]]&lt;90,"Short",Table1[[#This Row],[Duration]]&lt;180,"Medium",Table1[[#This Row],[Duration]]&lt;=240,"Long",TRUE,"Seasons")</f>
        <v>Medium</v>
      </c>
      <c r="P3067" s="3" t="s">
        <v>3</v>
      </c>
    </row>
    <row r="3068" spans="1:16" ht="42">
      <c r="A3068" s="2" t="s">
        <v>13301</v>
      </c>
      <c r="B3068" s="2" t="s">
        <v>0</v>
      </c>
      <c r="C3068" s="3" t="s">
        <v>13302</v>
      </c>
      <c r="D3068" s="3" t="s">
        <v>13303</v>
      </c>
      <c r="E3068" s="3" t="s">
        <v>13304</v>
      </c>
      <c r="F3068" s="3" t="s">
        <v>1</v>
      </c>
      <c r="G3068" s="7" t="s">
        <v>13293</v>
      </c>
      <c r="H3068" s="4">
        <v>2021</v>
      </c>
      <c r="I3068" s="2">
        <v>2017</v>
      </c>
      <c r="J3068" s="2">
        <f ca="1">YEAR(TODAY())-Table1[[#This Row],[Release_year]]</f>
        <v>9</v>
      </c>
      <c r="K3068" s="2" t="s">
        <v>7</v>
      </c>
      <c r="L3068" s="2" t="str">
        <f>_xlfn.XLOOKUP(Table1[[#This Row],[Rating]],Ratings!A$2:A$15,Ratings!B$2:B$15)</f>
        <v>Adult</v>
      </c>
      <c r="M3068" s="2" t="str">
        <f>_xlfn.XLOOKUP(Table1[[#This Row],[Rating Category]],Recommendation!A$2:A$6,Recommendation!B$2:B$6)</f>
        <v>Restricted</v>
      </c>
      <c r="N3068" s="2">
        <v>93</v>
      </c>
      <c r="O3068" s="2" t="str" cm="1">
        <f t="array" ref="O3068">_xlfn.IFS(Table1[[#This Row],[Duration]]&lt;90,"Short",Table1[[#This Row],[Duration]]&lt;180,"Medium",Table1[[#This Row],[Duration]]&lt;=240,"Long",TRUE,"Seasons")</f>
        <v>Medium</v>
      </c>
      <c r="P3068" s="3" t="s">
        <v>251</v>
      </c>
    </row>
    <row r="3069" spans="1:16" ht="42">
      <c r="A3069" s="2" t="s">
        <v>13305</v>
      </c>
      <c r="B3069" s="2" t="s">
        <v>4</v>
      </c>
      <c r="C3069" s="3" t="s">
        <v>3024</v>
      </c>
      <c r="D3069" s="3" t="s">
        <v>8586</v>
      </c>
      <c r="E3069" s="3" t="s">
        <v>3024</v>
      </c>
      <c r="F3069" s="3" t="s">
        <v>1</v>
      </c>
      <c r="G3069" s="7" t="s">
        <v>13306</v>
      </c>
      <c r="H3069" s="4">
        <v>2021</v>
      </c>
      <c r="I3069" s="2">
        <v>2017</v>
      </c>
      <c r="J3069" s="2">
        <f ca="1">YEAR(TODAY())-Table1[[#This Row],[Release_year]]</f>
        <v>9</v>
      </c>
      <c r="K3069" s="2" t="s">
        <v>7</v>
      </c>
      <c r="L3069" s="2" t="str">
        <f>_xlfn.XLOOKUP(Table1[[#This Row],[Rating]],Ratings!A$2:A$15,Ratings!B$2:B$15)</f>
        <v>Adult</v>
      </c>
      <c r="M3069" s="2" t="str">
        <f>_xlfn.XLOOKUP(Table1[[#This Row],[Rating Category]],Recommendation!A$2:A$6,Recommendation!B$2:B$6)</f>
        <v>Restricted</v>
      </c>
      <c r="N3069" s="2" t="s">
        <v>11</v>
      </c>
      <c r="O3069" s="2" t="str" cm="1">
        <f t="array" ref="O3069">_xlfn.IFS(Table1[[#This Row],[Duration]]&lt;90,"Short",Table1[[#This Row],[Duration]]&lt;180,"Medium",Table1[[#This Row],[Duration]]&lt;=240,"Long",TRUE,"Seasons")</f>
        <v>Seasons</v>
      </c>
      <c r="P3069" s="3" t="s">
        <v>965</v>
      </c>
    </row>
    <row r="3070" spans="1:16" ht="28">
      <c r="A3070" s="2" t="s">
        <v>13307</v>
      </c>
      <c r="B3070" s="2" t="s">
        <v>0</v>
      </c>
      <c r="C3070" s="3" t="s">
        <v>13308</v>
      </c>
      <c r="D3070" s="3" t="s">
        <v>13309</v>
      </c>
      <c r="E3070" s="3" t="s">
        <v>13310</v>
      </c>
      <c r="F3070" s="3" t="s">
        <v>1</v>
      </c>
      <c r="G3070" s="7" t="s">
        <v>13311</v>
      </c>
      <c r="H3070" s="4">
        <v>2021</v>
      </c>
      <c r="I3070" s="2">
        <v>2016</v>
      </c>
      <c r="J3070" s="2">
        <f ca="1">YEAR(TODAY())-Table1[[#This Row],[Release_year]]</f>
        <v>10</v>
      </c>
      <c r="K3070" s="2" t="s">
        <v>7</v>
      </c>
      <c r="L3070" s="2" t="str">
        <f>_xlfn.XLOOKUP(Table1[[#This Row],[Rating]],Ratings!A$2:A$15,Ratings!B$2:B$15)</f>
        <v>Adult</v>
      </c>
      <c r="M3070" s="2" t="str">
        <f>_xlfn.XLOOKUP(Table1[[#This Row],[Rating Category]],Recommendation!A$2:A$6,Recommendation!B$2:B$6)</f>
        <v>Restricted</v>
      </c>
      <c r="N3070" s="2">
        <v>97</v>
      </c>
      <c r="O3070" s="2" t="str" cm="1">
        <f t="array" ref="O3070">_xlfn.IFS(Table1[[#This Row],[Duration]]&lt;90,"Short",Table1[[#This Row],[Duration]]&lt;180,"Medium",Table1[[#This Row],[Duration]]&lt;=240,"Long",TRUE,"Seasons")</f>
        <v>Medium</v>
      </c>
      <c r="P3070" s="3" t="s">
        <v>3</v>
      </c>
    </row>
    <row r="3071" spans="1:16" ht="56">
      <c r="A3071" s="2" t="s">
        <v>13312</v>
      </c>
      <c r="B3071" s="2" t="s">
        <v>0</v>
      </c>
      <c r="C3071" s="3" t="s">
        <v>13313</v>
      </c>
      <c r="D3071" s="3" t="s">
        <v>13314</v>
      </c>
      <c r="E3071" s="3" t="s">
        <v>13315</v>
      </c>
      <c r="F3071" s="3" t="s">
        <v>1</v>
      </c>
      <c r="G3071" s="7" t="s">
        <v>13316</v>
      </c>
      <c r="H3071" s="4">
        <v>2021</v>
      </c>
      <c r="I3071" s="2">
        <v>2017</v>
      </c>
      <c r="J3071" s="2">
        <f ca="1">YEAR(TODAY())-Table1[[#This Row],[Release_year]]</f>
        <v>9</v>
      </c>
      <c r="K3071" s="2" t="s">
        <v>29</v>
      </c>
      <c r="L3071" s="2" t="str">
        <f>_xlfn.XLOOKUP(Table1[[#This Row],[Rating]],Ratings!A$2:A$15,Ratings!B$2:B$15)</f>
        <v>Teen</v>
      </c>
      <c r="M3071" s="2" t="str">
        <f>_xlfn.XLOOKUP(Table1[[#This Row],[Rating Category]],Recommendation!A$2:A$6,Recommendation!B$2:B$6)</f>
        <v>Guidance</v>
      </c>
      <c r="N3071" s="2">
        <v>92</v>
      </c>
      <c r="O3071" s="2" t="str" cm="1">
        <f t="array" ref="O3071">_xlfn.IFS(Table1[[#This Row],[Duration]]&lt;90,"Short",Table1[[#This Row],[Duration]]&lt;180,"Medium",Table1[[#This Row],[Duration]]&lt;=240,"Long",TRUE,"Seasons")</f>
        <v>Medium</v>
      </c>
      <c r="P3071" s="3" t="s">
        <v>269</v>
      </c>
    </row>
    <row r="3072" spans="1:16" ht="56">
      <c r="A3072" s="2" t="s">
        <v>13317</v>
      </c>
      <c r="B3072" s="2" t="s">
        <v>0</v>
      </c>
      <c r="C3072" s="3" t="s">
        <v>13318</v>
      </c>
      <c r="D3072" s="3" t="s">
        <v>13319</v>
      </c>
      <c r="E3072" s="3" t="s">
        <v>13320</v>
      </c>
      <c r="F3072" s="3" t="s">
        <v>235</v>
      </c>
      <c r="G3072" s="7" t="s">
        <v>13316</v>
      </c>
      <c r="H3072" s="4">
        <v>2021</v>
      </c>
      <c r="I3072" s="2">
        <v>2016</v>
      </c>
      <c r="J3072" s="2">
        <f ca="1">YEAR(TODAY())-Table1[[#This Row],[Release_year]]</f>
        <v>10</v>
      </c>
      <c r="K3072" s="2" t="s">
        <v>7</v>
      </c>
      <c r="L3072" s="2" t="str">
        <f>_xlfn.XLOOKUP(Table1[[#This Row],[Rating]],Ratings!A$2:A$15,Ratings!B$2:B$15)</f>
        <v>Adult</v>
      </c>
      <c r="M3072" s="2" t="str">
        <f>_xlfn.XLOOKUP(Table1[[#This Row],[Rating Category]],Recommendation!A$2:A$6,Recommendation!B$2:B$6)</f>
        <v>Restricted</v>
      </c>
      <c r="N3072" s="2">
        <v>137</v>
      </c>
      <c r="O3072" s="2" t="str" cm="1">
        <f t="array" ref="O3072">_xlfn.IFS(Table1[[#This Row],[Duration]]&lt;90,"Short",Table1[[#This Row],[Duration]]&lt;180,"Medium",Table1[[#This Row],[Duration]]&lt;=240,"Long",TRUE,"Seasons")</f>
        <v>Medium</v>
      </c>
      <c r="P3072" s="3" t="s">
        <v>89</v>
      </c>
    </row>
    <row r="3073" spans="1:16" ht="56">
      <c r="A3073" s="2" t="s">
        <v>13321</v>
      </c>
      <c r="B3073" s="2" t="s">
        <v>0</v>
      </c>
      <c r="C3073" s="3" t="s">
        <v>13322</v>
      </c>
      <c r="D3073" s="3" t="s">
        <v>13323</v>
      </c>
      <c r="E3073" s="3" t="s">
        <v>13324</v>
      </c>
      <c r="F3073" s="3" t="s">
        <v>7982</v>
      </c>
      <c r="G3073" s="7" t="s">
        <v>13325</v>
      </c>
      <c r="H3073" s="4">
        <v>2021</v>
      </c>
      <c r="I3073" s="2">
        <v>1992</v>
      </c>
      <c r="J3073" s="2">
        <f ca="1">YEAR(TODAY())-Table1[[#This Row],[Release_year]]</f>
        <v>34</v>
      </c>
      <c r="K3073" s="2" t="s">
        <v>16</v>
      </c>
      <c r="L3073" s="2" t="str">
        <f>_xlfn.XLOOKUP(Table1[[#This Row],[Rating]],Ratings!A$2:A$15,Ratings!B$2:B$15)</f>
        <v>Family</v>
      </c>
      <c r="M3073" s="2" t="str">
        <f>_xlfn.XLOOKUP(Table1[[#This Row],[Rating Category]],Recommendation!A$2:A$6,Recommendation!B$2:B$6)</f>
        <v>Guidance</v>
      </c>
      <c r="N3073" s="2">
        <v>143</v>
      </c>
      <c r="O3073" s="2" t="str" cm="1">
        <f t="array" ref="O3073">_xlfn.IFS(Table1[[#This Row],[Duration]]&lt;90,"Short",Table1[[#This Row],[Duration]]&lt;180,"Medium",Table1[[#This Row],[Duration]]&lt;=240,"Long",TRUE,"Seasons")</f>
        <v>Medium</v>
      </c>
      <c r="P3073" s="3" t="s">
        <v>656</v>
      </c>
    </row>
    <row r="3074" spans="1:16" ht="70">
      <c r="A3074" s="2" t="s">
        <v>13326</v>
      </c>
      <c r="B3074" s="2" t="s">
        <v>0</v>
      </c>
      <c r="C3074" s="3" t="s">
        <v>13327</v>
      </c>
      <c r="D3074" s="3" t="s">
        <v>13328</v>
      </c>
      <c r="E3074" s="3" t="s">
        <v>13329</v>
      </c>
      <c r="F3074" s="3" t="s">
        <v>13</v>
      </c>
      <c r="G3074" s="7" t="s">
        <v>13330</v>
      </c>
      <c r="H3074" s="4">
        <v>2021</v>
      </c>
      <c r="I3074" s="2">
        <v>2001</v>
      </c>
      <c r="J3074" s="2">
        <f ca="1">YEAR(TODAY())-Table1[[#This Row],[Release_year]]</f>
        <v>25</v>
      </c>
      <c r="K3074" s="2" t="s">
        <v>124</v>
      </c>
      <c r="L3074" s="2" t="str">
        <f>_xlfn.XLOOKUP(Table1[[#This Row],[Rating]],Ratings!A$2:A$15,Ratings!B$2:B$15)</f>
        <v>Adult</v>
      </c>
      <c r="M3074" s="2" t="str">
        <f>_xlfn.XLOOKUP(Table1[[#This Row],[Rating Category]],Recommendation!A$2:A$6,Recommendation!B$2:B$6)</f>
        <v>Restricted</v>
      </c>
      <c r="N3074" s="2">
        <v>168</v>
      </c>
      <c r="O3074" s="2" t="str" cm="1">
        <f t="array" ref="O3074">_xlfn.IFS(Table1[[#This Row],[Duration]]&lt;90,"Short",Table1[[#This Row],[Duration]]&lt;180,"Medium",Table1[[#This Row],[Duration]]&lt;=240,"Long",TRUE,"Seasons")</f>
        <v>Medium</v>
      </c>
      <c r="P3074" s="3" t="s">
        <v>90</v>
      </c>
    </row>
    <row r="3075" spans="1:16" ht="70">
      <c r="A3075" s="2" t="s">
        <v>13331</v>
      </c>
      <c r="B3075" s="2" t="s">
        <v>0</v>
      </c>
      <c r="C3075" s="3" t="s">
        <v>13332</v>
      </c>
      <c r="D3075" s="3" t="s">
        <v>13333</v>
      </c>
      <c r="E3075" s="3" t="s">
        <v>13334</v>
      </c>
      <c r="F3075" s="3" t="s">
        <v>404</v>
      </c>
      <c r="G3075" s="7" t="s">
        <v>13330</v>
      </c>
      <c r="H3075" s="4">
        <v>2021</v>
      </c>
      <c r="I3075" s="2">
        <v>2006</v>
      </c>
      <c r="J3075" s="2">
        <f ca="1">YEAR(TODAY())-Table1[[#This Row],[Release_year]]</f>
        <v>20</v>
      </c>
      <c r="K3075" s="2" t="s">
        <v>7</v>
      </c>
      <c r="L3075" s="2" t="str">
        <f>_xlfn.XLOOKUP(Table1[[#This Row],[Rating]],Ratings!A$2:A$15,Ratings!B$2:B$15)</f>
        <v>Adult</v>
      </c>
      <c r="M3075" s="2" t="str">
        <f>_xlfn.XLOOKUP(Table1[[#This Row],[Rating Category]],Recommendation!A$2:A$6,Recommendation!B$2:B$6)</f>
        <v>Restricted</v>
      </c>
      <c r="N3075" s="2">
        <v>117</v>
      </c>
      <c r="O3075" s="2" t="str" cm="1">
        <f t="array" ref="O3075">_xlfn.IFS(Table1[[#This Row],[Duration]]&lt;90,"Short",Table1[[#This Row],[Duration]]&lt;180,"Medium",Table1[[#This Row],[Duration]]&lt;=240,"Long",TRUE,"Seasons")</f>
        <v>Medium</v>
      </c>
      <c r="P3075" s="3" t="s">
        <v>523</v>
      </c>
    </row>
    <row r="3076" spans="1:16" ht="56">
      <c r="A3076" s="2" t="s">
        <v>13335</v>
      </c>
      <c r="B3076" s="2" t="s">
        <v>0</v>
      </c>
      <c r="C3076" s="3" t="s">
        <v>13336</v>
      </c>
      <c r="D3076" s="3" t="s">
        <v>13337</v>
      </c>
      <c r="E3076" s="3" t="s">
        <v>13338</v>
      </c>
      <c r="F3076" s="3" t="s">
        <v>28</v>
      </c>
      <c r="G3076" s="7" t="s">
        <v>13330</v>
      </c>
      <c r="H3076" s="4">
        <v>2021</v>
      </c>
      <c r="I3076" s="2">
        <v>2016</v>
      </c>
      <c r="J3076" s="2">
        <f ca="1">YEAR(TODAY())-Table1[[#This Row],[Release_year]]</f>
        <v>10</v>
      </c>
      <c r="K3076" s="2" t="s">
        <v>45</v>
      </c>
      <c r="L3076" s="2" t="str">
        <f>_xlfn.XLOOKUP(Table1[[#This Row],[Rating]],Ratings!A$2:A$15,Ratings!B$2:B$15)</f>
        <v>Family</v>
      </c>
      <c r="M3076" s="2" t="str">
        <f>_xlfn.XLOOKUP(Table1[[#This Row],[Rating Category]],Recommendation!A$2:A$6,Recommendation!B$2:B$6)</f>
        <v>Guidance</v>
      </c>
      <c r="N3076" s="2">
        <v>87</v>
      </c>
      <c r="O3076" s="2" t="str" cm="1">
        <f t="array" ref="O3076">_xlfn.IFS(Table1[[#This Row],[Duration]]&lt;90,"Short",Table1[[#This Row],[Duration]]&lt;180,"Medium",Table1[[#This Row],[Duration]]&lt;=240,"Long",TRUE,"Seasons")</f>
        <v>Short</v>
      </c>
      <c r="P3076" s="3" t="s">
        <v>13339</v>
      </c>
    </row>
    <row r="3077" spans="1:16" ht="42">
      <c r="A3077" s="2" t="s">
        <v>13340</v>
      </c>
      <c r="B3077" s="2" t="s">
        <v>0</v>
      </c>
      <c r="C3077" s="3" t="s">
        <v>13341</v>
      </c>
      <c r="D3077" s="3" t="s">
        <v>13342</v>
      </c>
      <c r="E3077" s="3" t="s">
        <v>13343</v>
      </c>
      <c r="F3077" s="3" t="s">
        <v>13</v>
      </c>
      <c r="G3077" s="7" t="s">
        <v>13330</v>
      </c>
      <c r="H3077" s="4">
        <v>2021</v>
      </c>
      <c r="I3077" s="2">
        <v>2001</v>
      </c>
      <c r="J3077" s="2">
        <f ca="1">YEAR(TODAY())-Table1[[#This Row],[Release_year]]</f>
        <v>25</v>
      </c>
      <c r="K3077" s="2" t="s">
        <v>29</v>
      </c>
      <c r="L3077" s="2" t="str">
        <f>_xlfn.XLOOKUP(Table1[[#This Row],[Rating]],Ratings!A$2:A$15,Ratings!B$2:B$15)</f>
        <v>Teen</v>
      </c>
      <c r="M3077" s="2" t="str">
        <f>_xlfn.XLOOKUP(Table1[[#This Row],[Rating Category]],Recommendation!A$2:A$6,Recommendation!B$2:B$6)</f>
        <v>Guidance</v>
      </c>
      <c r="N3077" s="2">
        <v>160</v>
      </c>
      <c r="O3077" s="2" t="str" cm="1">
        <f t="array" ref="O3077">_xlfn.IFS(Table1[[#This Row],[Duration]]&lt;90,"Short",Table1[[#This Row],[Duration]]&lt;180,"Medium",Table1[[#This Row],[Duration]]&lt;=240,"Long",TRUE,"Seasons")</f>
        <v>Medium</v>
      </c>
      <c r="P3077" s="3" t="s">
        <v>203</v>
      </c>
    </row>
    <row r="3078" spans="1:16" ht="14">
      <c r="A3078" s="2" t="s">
        <v>13345</v>
      </c>
      <c r="B3078" s="2" t="s">
        <v>0</v>
      </c>
      <c r="C3078" s="3" t="s">
        <v>13346</v>
      </c>
      <c r="D3078" s="3" t="s">
        <v>7309</v>
      </c>
      <c r="E3078" s="3" t="s">
        <v>13347</v>
      </c>
      <c r="F3078" s="3" t="s">
        <v>1</v>
      </c>
      <c r="G3078" s="7" t="s">
        <v>13344</v>
      </c>
      <c r="H3078" s="4">
        <v>2021</v>
      </c>
      <c r="I3078" s="2">
        <v>2017</v>
      </c>
      <c r="J3078" s="2">
        <f ca="1">YEAR(TODAY())-Table1[[#This Row],[Release_year]]</f>
        <v>9</v>
      </c>
      <c r="K3078" s="2" t="s">
        <v>7</v>
      </c>
      <c r="L3078" s="2" t="str">
        <f>_xlfn.XLOOKUP(Table1[[#This Row],[Rating]],Ratings!A$2:A$15,Ratings!B$2:B$15)</f>
        <v>Adult</v>
      </c>
      <c r="M3078" s="2" t="str">
        <f>_xlfn.XLOOKUP(Table1[[#This Row],[Rating Category]],Recommendation!A$2:A$6,Recommendation!B$2:B$6)</f>
        <v>Restricted</v>
      </c>
      <c r="N3078" s="2">
        <v>62</v>
      </c>
      <c r="O3078" s="2" t="str" cm="1">
        <f t="array" ref="O3078">_xlfn.IFS(Table1[[#This Row],[Duration]]&lt;90,"Short",Table1[[#This Row],[Duration]]&lt;180,"Medium",Table1[[#This Row],[Duration]]&lt;=240,"Long",TRUE,"Seasons")</f>
        <v>Short</v>
      </c>
      <c r="P3078" s="3" t="s">
        <v>683</v>
      </c>
    </row>
    <row r="3079" spans="1:16" ht="56">
      <c r="A3079" s="2" t="s">
        <v>13348</v>
      </c>
      <c r="B3079" s="2" t="s">
        <v>0</v>
      </c>
      <c r="C3079" s="3" t="s">
        <v>13349</v>
      </c>
      <c r="D3079" s="3" t="s">
        <v>13350</v>
      </c>
      <c r="E3079" s="3" t="s">
        <v>13351</v>
      </c>
      <c r="F3079" s="3" t="s">
        <v>3206</v>
      </c>
      <c r="G3079" s="7" t="s">
        <v>13352</v>
      </c>
      <c r="H3079" s="4">
        <v>2021</v>
      </c>
      <c r="I3079" s="2">
        <v>2016</v>
      </c>
      <c r="J3079" s="2">
        <f ca="1">YEAR(TODAY())-Table1[[#This Row],[Release_year]]</f>
        <v>10</v>
      </c>
      <c r="K3079" s="2" t="s">
        <v>7</v>
      </c>
      <c r="L3079" s="2" t="str">
        <f>_xlfn.XLOOKUP(Table1[[#This Row],[Rating]],Ratings!A$2:A$15,Ratings!B$2:B$15)</f>
        <v>Adult</v>
      </c>
      <c r="M3079" s="2" t="str">
        <f>_xlfn.XLOOKUP(Table1[[#This Row],[Rating Category]],Recommendation!A$2:A$6,Recommendation!B$2:B$6)</f>
        <v>Restricted</v>
      </c>
      <c r="N3079" s="2">
        <v>109</v>
      </c>
      <c r="O3079" s="2" t="str" cm="1">
        <f t="array" ref="O3079">_xlfn.IFS(Table1[[#This Row],[Duration]]&lt;90,"Short",Table1[[#This Row],[Duration]]&lt;180,"Medium",Table1[[#This Row],[Duration]]&lt;=240,"Long",TRUE,"Seasons")</f>
        <v>Medium</v>
      </c>
      <c r="P3079" s="3" t="s">
        <v>1861</v>
      </c>
    </row>
    <row r="3080" spans="1:16" ht="70">
      <c r="A3080" s="2" t="s">
        <v>13353</v>
      </c>
      <c r="B3080" s="2" t="s">
        <v>0</v>
      </c>
      <c r="C3080" s="3" t="s">
        <v>13354</v>
      </c>
      <c r="D3080" s="3" t="s">
        <v>13355</v>
      </c>
      <c r="E3080" s="3" t="s">
        <v>13356</v>
      </c>
      <c r="F3080" s="3" t="s">
        <v>1</v>
      </c>
      <c r="G3080" s="7" t="s">
        <v>13352</v>
      </c>
      <c r="H3080" s="4">
        <v>2021</v>
      </c>
      <c r="I3080" s="2">
        <v>2017</v>
      </c>
      <c r="J3080" s="2">
        <f ca="1">YEAR(TODAY())-Table1[[#This Row],[Release_year]]</f>
        <v>9</v>
      </c>
      <c r="K3080" s="2" t="s">
        <v>7</v>
      </c>
      <c r="L3080" s="2" t="str">
        <f>_xlfn.XLOOKUP(Table1[[#This Row],[Rating]],Ratings!A$2:A$15,Ratings!B$2:B$15)</f>
        <v>Adult</v>
      </c>
      <c r="M3080" s="2" t="str">
        <f>_xlfn.XLOOKUP(Table1[[#This Row],[Rating Category]],Recommendation!A$2:A$6,Recommendation!B$2:B$6)</f>
        <v>Restricted</v>
      </c>
      <c r="N3080" s="2">
        <v>102</v>
      </c>
      <c r="O3080" s="2" t="str" cm="1">
        <f t="array" ref="O3080">_xlfn.IFS(Table1[[#This Row],[Duration]]&lt;90,"Short",Table1[[#This Row],[Duration]]&lt;180,"Medium",Table1[[#This Row],[Duration]]&lt;=240,"Long",TRUE,"Seasons")</f>
        <v>Medium</v>
      </c>
      <c r="P3080" s="3" t="s">
        <v>517</v>
      </c>
    </row>
    <row r="3081" spans="1:16" ht="56">
      <c r="A3081" s="2" t="s">
        <v>13357</v>
      </c>
      <c r="B3081" s="2" t="s">
        <v>0</v>
      </c>
      <c r="C3081" s="3" t="s">
        <v>13358</v>
      </c>
      <c r="D3081" s="3" t="s">
        <v>2003</v>
      </c>
      <c r="E3081" s="3" t="s">
        <v>13359</v>
      </c>
      <c r="F3081" s="3" t="s">
        <v>53</v>
      </c>
      <c r="G3081" s="7" t="s">
        <v>13352</v>
      </c>
      <c r="H3081" s="4">
        <v>2021</v>
      </c>
      <c r="I3081" s="2">
        <v>2013</v>
      </c>
      <c r="J3081" s="2">
        <f ca="1">YEAR(TODAY())-Table1[[#This Row],[Release_year]]</f>
        <v>13</v>
      </c>
      <c r="K3081" s="2" t="s">
        <v>45</v>
      </c>
      <c r="L3081" s="2" t="str">
        <f>_xlfn.XLOOKUP(Table1[[#This Row],[Rating]],Ratings!A$2:A$15,Ratings!B$2:B$15)</f>
        <v>Family</v>
      </c>
      <c r="M3081" s="2" t="str">
        <f>_xlfn.XLOOKUP(Table1[[#This Row],[Rating Category]],Recommendation!A$2:A$6,Recommendation!B$2:B$6)</f>
        <v>Guidance</v>
      </c>
      <c r="N3081" s="2">
        <v>118</v>
      </c>
      <c r="O3081" s="2" t="str" cm="1">
        <f t="array" ref="O3081">_xlfn.IFS(Table1[[#This Row],[Duration]]&lt;90,"Short",Table1[[#This Row],[Duration]]&lt;180,"Medium",Table1[[#This Row],[Duration]]&lt;=240,"Long",TRUE,"Seasons")</f>
        <v>Medium</v>
      </c>
      <c r="P3081" s="3" t="s">
        <v>218</v>
      </c>
    </row>
    <row r="3082" spans="1:16" ht="14">
      <c r="A3082" s="2" t="s">
        <v>13360</v>
      </c>
      <c r="B3082" s="2" t="s">
        <v>0</v>
      </c>
      <c r="C3082" s="3" t="s">
        <v>13361</v>
      </c>
      <c r="D3082" s="3" t="s">
        <v>9446</v>
      </c>
      <c r="E3082" s="3" t="s">
        <v>9446</v>
      </c>
      <c r="F3082" s="3" t="s">
        <v>1</v>
      </c>
      <c r="G3082" s="7" t="s">
        <v>13362</v>
      </c>
      <c r="H3082" s="4">
        <v>2021</v>
      </c>
      <c r="I3082" s="2">
        <v>2017</v>
      </c>
      <c r="J3082" s="2">
        <f ca="1">YEAR(TODAY())-Table1[[#This Row],[Release_year]]</f>
        <v>9</v>
      </c>
      <c r="K3082" s="2" t="s">
        <v>7</v>
      </c>
      <c r="L3082" s="2" t="str">
        <f>_xlfn.XLOOKUP(Table1[[#This Row],[Rating]],Ratings!A$2:A$15,Ratings!B$2:B$15)</f>
        <v>Adult</v>
      </c>
      <c r="M3082" s="2" t="str">
        <f>_xlfn.XLOOKUP(Table1[[#This Row],[Rating Category]],Recommendation!A$2:A$6,Recommendation!B$2:B$6)</f>
        <v>Restricted</v>
      </c>
      <c r="N3082" s="2">
        <v>57</v>
      </c>
      <c r="O3082" s="2" t="str" cm="1">
        <f t="array" ref="O3082">_xlfn.IFS(Table1[[#This Row],[Duration]]&lt;90,"Short",Table1[[#This Row],[Duration]]&lt;180,"Medium",Table1[[#This Row],[Duration]]&lt;=240,"Long",TRUE,"Seasons")</f>
        <v>Short</v>
      </c>
      <c r="P3082" s="3" t="s">
        <v>683</v>
      </c>
    </row>
    <row r="3083" spans="1:16" ht="56">
      <c r="A3083" s="2" t="s">
        <v>13364</v>
      </c>
      <c r="B3083" s="2" t="s">
        <v>0</v>
      </c>
      <c r="C3083" s="3" t="s">
        <v>13365</v>
      </c>
      <c r="D3083" s="3" t="s">
        <v>13366</v>
      </c>
      <c r="E3083" s="3" t="s">
        <v>13367</v>
      </c>
      <c r="F3083" s="3" t="s">
        <v>13</v>
      </c>
      <c r="G3083" s="7" t="s">
        <v>13363</v>
      </c>
      <c r="H3083" s="4">
        <v>2021</v>
      </c>
      <c r="I3083" s="2">
        <v>2016</v>
      </c>
      <c r="J3083" s="2">
        <f ca="1">YEAR(TODAY())-Table1[[#This Row],[Release_year]]</f>
        <v>10</v>
      </c>
      <c r="K3083" s="2" t="s">
        <v>7</v>
      </c>
      <c r="L3083" s="2" t="str">
        <f>_xlfn.XLOOKUP(Table1[[#This Row],[Rating]],Ratings!A$2:A$15,Ratings!B$2:B$15)</f>
        <v>Adult</v>
      </c>
      <c r="M3083" s="2" t="str">
        <f>_xlfn.XLOOKUP(Table1[[#This Row],[Rating Category]],Recommendation!A$2:A$6,Recommendation!B$2:B$6)</f>
        <v>Restricted</v>
      </c>
      <c r="N3083" s="2">
        <v>94</v>
      </c>
      <c r="O3083" s="2" t="str" cm="1">
        <f t="array" ref="O3083">_xlfn.IFS(Table1[[#This Row],[Duration]]&lt;90,"Short",Table1[[#This Row],[Duration]]&lt;180,"Medium",Table1[[#This Row],[Duration]]&lt;=240,"Long",TRUE,"Seasons")</f>
        <v>Medium</v>
      </c>
      <c r="P3083" s="3" t="s">
        <v>218</v>
      </c>
    </row>
    <row r="3084" spans="1:16" ht="14">
      <c r="A3084" s="2" t="s">
        <v>13368</v>
      </c>
      <c r="B3084" s="2" t="s">
        <v>0</v>
      </c>
      <c r="C3084" s="3" t="s">
        <v>13369</v>
      </c>
      <c r="D3084" s="3" t="s">
        <v>13370</v>
      </c>
      <c r="E3084" s="3" t="s">
        <v>6274</v>
      </c>
      <c r="F3084" s="3" t="s">
        <v>1</v>
      </c>
      <c r="G3084" s="7" t="s">
        <v>13371</v>
      </c>
      <c r="H3084" s="4">
        <v>2021</v>
      </c>
      <c r="I3084" s="2">
        <v>2017</v>
      </c>
      <c r="J3084" s="2">
        <f ca="1">YEAR(TODAY())-Table1[[#This Row],[Release_year]]</f>
        <v>9</v>
      </c>
      <c r="K3084" s="2" t="s">
        <v>7</v>
      </c>
      <c r="L3084" s="2" t="str">
        <f>_xlfn.XLOOKUP(Table1[[#This Row],[Rating]],Ratings!A$2:A$15,Ratings!B$2:B$15)</f>
        <v>Adult</v>
      </c>
      <c r="M3084" s="2" t="str">
        <f>_xlfn.XLOOKUP(Table1[[#This Row],[Rating Category]],Recommendation!A$2:A$6,Recommendation!B$2:B$6)</f>
        <v>Restricted</v>
      </c>
      <c r="N3084" s="2">
        <v>71</v>
      </c>
      <c r="O3084" s="2" t="str" cm="1">
        <f t="array" ref="O3084">_xlfn.IFS(Table1[[#This Row],[Duration]]&lt;90,"Short",Table1[[#This Row],[Duration]]&lt;180,"Medium",Table1[[#This Row],[Duration]]&lt;=240,"Long",TRUE,"Seasons")</f>
        <v>Short</v>
      </c>
      <c r="P3084" s="3" t="s">
        <v>683</v>
      </c>
    </row>
    <row r="3085" spans="1:16" ht="56">
      <c r="A3085" s="2" t="s">
        <v>13372</v>
      </c>
      <c r="B3085" s="2" t="s">
        <v>0</v>
      </c>
      <c r="C3085" s="3" t="s">
        <v>13373</v>
      </c>
      <c r="D3085" s="3" t="s">
        <v>2285</v>
      </c>
      <c r="E3085" s="3" t="s">
        <v>13374</v>
      </c>
      <c r="F3085" s="3" t="s">
        <v>13</v>
      </c>
      <c r="G3085" s="7" t="s">
        <v>13375</v>
      </c>
      <c r="H3085" s="4">
        <v>2021</v>
      </c>
      <c r="I3085" s="2">
        <v>2016</v>
      </c>
      <c r="J3085" s="2">
        <f ca="1">YEAR(TODAY())-Table1[[#This Row],[Release_year]]</f>
        <v>10</v>
      </c>
      <c r="K3085" s="2" t="s">
        <v>29</v>
      </c>
      <c r="L3085" s="2" t="str">
        <f>_xlfn.XLOOKUP(Table1[[#This Row],[Rating]],Ratings!A$2:A$15,Ratings!B$2:B$15)</f>
        <v>Teen</v>
      </c>
      <c r="M3085" s="2" t="str">
        <f>_xlfn.XLOOKUP(Table1[[#This Row],[Rating Category]],Recommendation!A$2:A$6,Recommendation!B$2:B$6)</f>
        <v>Guidance</v>
      </c>
      <c r="N3085" s="2">
        <v>123</v>
      </c>
      <c r="O3085" s="2" t="str" cm="1">
        <f t="array" ref="O3085">_xlfn.IFS(Table1[[#This Row],[Duration]]&lt;90,"Short",Table1[[#This Row],[Duration]]&lt;180,"Medium",Table1[[#This Row],[Duration]]&lt;=240,"Long",TRUE,"Seasons")</f>
        <v>Medium</v>
      </c>
      <c r="P3085" s="3" t="s">
        <v>384</v>
      </c>
    </row>
    <row r="3086" spans="1:16" ht="56">
      <c r="A3086" s="2" t="s">
        <v>13376</v>
      </c>
      <c r="B3086" s="2" t="s">
        <v>0</v>
      </c>
      <c r="C3086" s="3" t="s">
        <v>13377</v>
      </c>
      <c r="D3086" s="3" t="s">
        <v>13378</v>
      </c>
      <c r="E3086" s="3" t="s">
        <v>13379</v>
      </c>
      <c r="F3086" s="3" t="s">
        <v>750</v>
      </c>
      <c r="G3086" s="7" t="s">
        <v>13380</v>
      </c>
      <c r="H3086" s="4">
        <v>2021</v>
      </c>
      <c r="I3086" s="2">
        <v>2015</v>
      </c>
      <c r="J3086" s="2">
        <f ca="1">YEAR(TODAY())-Table1[[#This Row],[Release_year]]</f>
        <v>11</v>
      </c>
      <c r="K3086" s="2" t="s">
        <v>7</v>
      </c>
      <c r="L3086" s="2" t="str">
        <f>_xlfn.XLOOKUP(Table1[[#This Row],[Rating]],Ratings!A$2:A$15,Ratings!B$2:B$15)</f>
        <v>Adult</v>
      </c>
      <c r="M3086" s="2" t="str">
        <f>_xlfn.XLOOKUP(Table1[[#This Row],[Rating Category]],Recommendation!A$2:A$6,Recommendation!B$2:B$6)</f>
        <v>Restricted</v>
      </c>
      <c r="N3086" s="2">
        <v>97</v>
      </c>
      <c r="O3086" s="2" t="str" cm="1">
        <f t="array" ref="O3086">_xlfn.IFS(Table1[[#This Row],[Duration]]&lt;90,"Short",Table1[[#This Row],[Duration]]&lt;180,"Medium",Table1[[#This Row],[Duration]]&lt;=240,"Long",TRUE,"Seasons")</f>
        <v>Medium</v>
      </c>
      <c r="P3086" s="3" t="s">
        <v>43</v>
      </c>
    </row>
    <row r="3087" spans="1:16" ht="56">
      <c r="A3087" s="2" t="s">
        <v>13381</v>
      </c>
      <c r="B3087" s="2" t="s">
        <v>0</v>
      </c>
      <c r="C3087" s="3" t="s">
        <v>13382</v>
      </c>
      <c r="D3087" s="3" t="s">
        <v>13383</v>
      </c>
      <c r="E3087" s="3" t="s">
        <v>13384</v>
      </c>
      <c r="F3087" s="3" t="s">
        <v>750</v>
      </c>
      <c r="G3087" s="7" t="s">
        <v>13385</v>
      </c>
      <c r="H3087" s="4">
        <v>2021</v>
      </c>
      <c r="I3087" s="2">
        <v>2015</v>
      </c>
      <c r="J3087" s="2">
        <f ca="1">YEAR(TODAY())-Table1[[#This Row],[Release_year]]</f>
        <v>11</v>
      </c>
      <c r="K3087" s="2" t="s">
        <v>7</v>
      </c>
      <c r="L3087" s="2" t="str">
        <f>_xlfn.XLOOKUP(Table1[[#This Row],[Rating]],Ratings!A$2:A$15,Ratings!B$2:B$15)</f>
        <v>Adult</v>
      </c>
      <c r="M3087" s="2" t="str">
        <f>_xlfn.XLOOKUP(Table1[[#This Row],[Rating Category]],Recommendation!A$2:A$6,Recommendation!B$2:B$6)</f>
        <v>Restricted</v>
      </c>
      <c r="N3087" s="2">
        <v>99</v>
      </c>
      <c r="O3087" s="2" t="str" cm="1">
        <f t="array" ref="O3087">_xlfn.IFS(Table1[[#This Row],[Duration]]&lt;90,"Short",Table1[[#This Row],[Duration]]&lt;180,"Medium",Table1[[#This Row],[Duration]]&lt;=240,"Long",TRUE,"Seasons")</f>
        <v>Medium</v>
      </c>
      <c r="P3087" s="3" t="s">
        <v>384</v>
      </c>
    </row>
    <row r="3088" spans="1:16" ht="42">
      <c r="A3088" s="2" t="s">
        <v>13386</v>
      </c>
      <c r="B3088" s="2" t="s">
        <v>0</v>
      </c>
      <c r="C3088" s="3" t="s">
        <v>13387</v>
      </c>
      <c r="D3088" s="3" t="s">
        <v>13388</v>
      </c>
      <c r="E3088" s="3" t="s">
        <v>13389</v>
      </c>
      <c r="F3088" s="3" t="s">
        <v>1</v>
      </c>
      <c r="G3088" s="7" t="s">
        <v>13390</v>
      </c>
      <c r="H3088" s="4">
        <v>2021</v>
      </c>
      <c r="I3088" s="2">
        <v>2017</v>
      </c>
      <c r="J3088" s="2">
        <f ca="1">YEAR(TODAY())-Table1[[#This Row],[Release_year]]</f>
        <v>9</v>
      </c>
      <c r="K3088" s="2" t="s">
        <v>7</v>
      </c>
      <c r="L3088" s="2" t="str">
        <f>_xlfn.XLOOKUP(Table1[[#This Row],[Rating]],Ratings!A$2:A$15,Ratings!B$2:B$15)</f>
        <v>Adult</v>
      </c>
      <c r="M3088" s="2" t="str">
        <f>_xlfn.XLOOKUP(Table1[[#This Row],[Rating Category]],Recommendation!A$2:A$6,Recommendation!B$2:B$6)</f>
        <v>Restricted</v>
      </c>
      <c r="N3088" s="2">
        <v>97</v>
      </c>
      <c r="O3088" s="2" t="str" cm="1">
        <f t="array" ref="O3088">_xlfn.IFS(Table1[[#This Row],[Duration]]&lt;90,"Short",Table1[[#This Row],[Duration]]&lt;180,"Medium",Table1[[#This Row],[Duration]]&lt;=240,"Long",TRUE,"Seasons")</f>
        <v>Medium</v>
      </c>
      <c r="P3088" s="3" t="s">
        <v>922</v>
      </c>
    </row>
    <row r="3089" spans="1:16" ht="14">
      <c r="A3089" s="2" t="s">
        <v>13392</v>
      </c>
      <c r="B3089" s="2" t="s">
        <v>0</v>
      </c>
      <c r="C3089" s="3" t="s">
        <v>13393</v>
      </c>
      <c r="D3089" s="3" t="s">
        <v>10326</v>
      </c>
      <c r="E3089" s="3" t="s">
        <v>10327</v>
      </c>
      <c r="F3089" s="3" t="s">
        <v>1</v>
      </c>
      <c r="G3089" s="7" t="s">
        <v>13394</v>
      </c>
      <c r="H3089" s="4">
        <v>2021</v>
      </c>
      <c r="I3089" s="2">
        <v>2017</v>
      </c>
      <c r="J3089" s="2">
        <f ca="1">YEAR(TODAY())-Table1[[#This Row],[Release_year]]</f>
        <v>9</v>
      </c>
      <c r="K3089" s="2" t="s">
        <v>29</v>
      </c>
      <c r="L3089" s="2" t="str">
        <f>_xlfn.XLOOKUP(Table1[[#This Row],[Rating]],Ratings!A$2:A$15,Ratings!B$2:B$15)</f>
        <v>Teen</v>
      </c>
      <c r="M3089" s="2" t="str">
        <f>_xlfn.XLOOKUP(Table1[[#This Row],[Rating Category]],Recommendation!A$2:A$6,Recommendation!B$2:B$6)</f>
        <v>Guidance</v>
      </c>
      <c r="N3089" s="2">
        <v>67</v>
      </c>
      <c r="O3089" s="2" t="str" cm="1">
        <f t="array" ref="O3089">_xlfn.IFS(Table1[[#This Row],[Duration]]&lt;90,"Short",Table1[[#This Row],[Duration]]&lt;180,"Medium",Table1[[#This Row],[Duration]]&lt;=240,"Long",TRUE,"Seasons")</f>
        <v>Short</v>
      </c>
      <c r="P3089" s="3" t="s">
        <v>683</v>
      </c>
    </row>
    <row r="3090" spans="1:16" ht="56">
      <c r="A3090" s="2" t="s">
        <v>13395</v>
      </c>
      <c r="B3090" s="2" t="s">
        <v>0</v>
      </c>
      <c r="C3090" s="3" t="s">
        <v>13396</v>
      </c>
      <c r="D3090" s="3" t="s">
        <v>9654</v>
      </c>
      <c r="E3090" s="3" t="s">
        <v>13397</v>
      </c>
      <c r="F3090" s="3" t="s">
        <v>248</v>
      </c>
      <c r="G3090" s="7" t="s">
        <v>13398</v>
      </c>
      <c r="H3090" s="4">
        <v>2021</v>
      </c>
      <c r="I3090" s="2">
        <v>2016</v>
      </c>
      <c r="J3090" s="2">
        <f ca="1">YEAR(TODAY())-Table1[[#This Row],[Release_year]]</f>
        <v>10</v>
      </c>
      <c r="K3090" s="2" t="s">
        <v>7</v>
      </c>
      <c r="L3090" s="2" t="str">
        <f>_xlfn.XLOOKUP(Table1[[#This Row],[Rating]],Ratings!A$2:A$15,Ratings!B$2:B$15)</f>
        <v>Adult</v>
      </c>
      <c r="M3090" s="2" t="str">
        <f>_xlfn.XLOOKUP(Table1[[#This Row],[Rating Category]],Recommendation!A$2:A$6,Recommendation!B$2:B$6)</f>
        <v>Restricted</v>
      </c>
      <c r="N3090" s="2">
        <v>105</v>
      </c>
      <c r="O3090" s="2" t="str" cm="1">
        <f t="array" ref="O3090">_xlfn.IFS(Table1[[#This Row],[Duration]]&lt;90,"Short",Table1[[#This Row],[Duration]]&lt;180,"Medium",Table1[[#This Row],[Duration]]&lt;=240,"Long",TRUE,"Seasons")</f>
        <v>Medium</v>
      </c>
      <c r="P3090" s="3" t="s">
        <v>206</v>
      </c>
    </row>
    <row r="3091" spans="1:16" ht="42">
      <c r="A3091" s="2" t="s">
        <v>13399</v>
      </c>
      <c r="B3091" s="2" t="s">
        <v>0</v>
      </c>
      <c r="C3091" s="3" t="s">
        <v>13400</v>
      </c>
      <c r="D3091" s="3" t="s">
        <v>13401</v>
      </c>
      <c r="E3091" s="3" t="s">
        <v>13402</v>
      </c>
      <c r="F3091" s="3" t="s">
        <v>1</v>
      </c>
      <c r="G3091" s="7" t="s">
        <v>13398</v>
      </c>
      <c r="H3091" s="4">
        <v>2021</v>
      </c>
      <c r="I3091" s="2">
        <v>2016</v>
      </c>
      <c r="J3091" s="2">
        <f ca="1">YEAR(TODAY())-Table1[[#This Row],[Release_year]]</f>
        <v>10</v>
      </c>
      <c r="K3091" s="2" t="s">
        <v>246</v>
      </c>
      <c r="L3091" s="2" t="str">
        <f>_xlfn.XLOOKUP(Table1[[#This Row],[Rating]],Ratings!A$2:A$15,Ratings!B$2:B$15)</f>
        <v>Family</v>
      </c>
      <c r="M3091" s="2" t="str">
        <f>_xlfn.XLOOKUP(Table1[[#This Row],[Rating Category]],Recommendation!A$2:A$6,Recommendation!B$2:B$6)</f>
        <v>Guidance</v>
      </c>
      <c r="N3091" s="2">
        <v>78</v>
      </c>
      <c r="O3091" s="2" t="str" cm="1">
        <f t="array" ref="O3091">_xlfn.IFS(Table1[[#This Row],[Duration]]&lt;90,"Short",Table1[[#This Row],[Duration]]&lt;180,"Medium",Table1[[#This Row],[Duration]]&lt;=240,"Long",TRUE,"Seasons")</f>
        <v>Short</v>
      </c>
      <c r="P3091" s="3" t="s">
        <v>3858</v>
      </c>
    </row>
    <row r="3092" spans="1:16" ht="56">
      <c r="A3092" s="2" t="s">
        <v>13403</v>
      </c>
      <c r="B3092" s="2" t="s">
        <v>0</v>
      </c>
      <c r="C3092" s="3" t="s">
        <v>13404</v>
      </c>
      <c r="D3092" s="3" t="s">
        <v>13405</v>
      </c>
      <c r="E3092" s="3" t="s">
        <v>13406</v>
      </c>
      <c r="F3092" s="3" t="s">
        <v>13407</v>
      </c>
      <c r="G3092" s="7" t="s">
        <v>13398</v>
      </c>
      <c r="H3092" s="4">
        <v>2021</v>
      </c>
      <c r="I3092" s="2">
        <v>2016</v>
      </c>
      <c r="J3092" s="2">
        <f ca="1">YEAR(TODAY())-Table1[[#This Row],[Release_year]]</f>
        <v>10</v>
      </c>
      <c r="K3092" s="2" t="s">
        <v>246</v>
      </c>
      <c r="L3092" s="2" t="str">
        <f>_xlfn.XLOOKUP(Table1[[#This Row],[Rating]],Ratings!A$2:A$15,Ratings!B$2:B$15)</f>
        <v>Family</v>
      </c>
      <c r="M3092" s="2" t="str">
        <f>_xlfn.XLOOKUP(Table1[[#This Row],[Rating Category]],Recommendation!A$2:A$6,Recommendation!B$2:B$6)</f>
        <v>Guidance</v>
      </c>
      <c r="N3092" s="2">
        <v>99</v>
      </c>
      <c r="O3092" s="2" t="str" cm="1">
        <f t="array" ref="O3092">_xlfn.IFS(Table1[[#This Row],[Duration]]&lt;90,"Short",Table1[[#This Row],[Duration]]&lt;180,"Medium",Table1[[#This Row],[Duration]]&lt;=240,"Long",TRUE,"Seasons")</f>
        <v>Medium</v>
      </c>
      <c r="P3092" s="3" t="s">
        <v>295</v>
      </c>
    </row>
    <row r="3093" spans="1:16" ht="56">
      <c r="A3093" s="2" t="s">
        <v>13409</v>
      </c>
      <c r="B3093" s="2" t="s">
        <v>0</v>
      </c>
      <c r="C3093" s="3" t="s">
        <v>13410</v>
      </c>
      <c r="D3093" s="3" t="s">
        <v>5435</v>
      </c>
      <c r="E3093" s="3" t="s">
        <v>13411</v>
      </c>
      <c r="F3093" s="3" t="s">
        <v>13</v>
      </c>
      <c r="G3093" s="7" t="s">
        <v>13408</v>
      </c>
      <c r="H3093" s="4">
        <v>2021</v>
      </c>
      <c r="I3093" s="2">
        <v>2016</v>
      </c>
      <c r="J3093" s="2">
        <f ca="1">YEAR(TODAY())-Table1[[#This Row],[Release_year]]</f>
        <v>10</v>
      </c>
      <c r="K3093" s="2" t="s">
        <v>7</v>
      </c>
      <c r="L3093" s="2" t="str">
        <f>_xlfn.XLOOKUP(Table1[[#This Row],[Rating]],Ratings!A$2:A$15,Ratings!B$2:B$15)</f>
        <v>Adult</v>
      </c>
      <c r="M3093" s="2" t="str">
        <f>_xlfn.XLOOKUP(Table1[[#This Row],[Rating Category]],Recommendation!A$2:A$6,Recommendation!B$2:B$6)</f>
        <v>Restricted</v>
      </c>
      <c r="N3093" s="2">
        <v>119</v>
      </c>
      <c r="O3093" s="2" t="str" cm="1">
        <f t="array" ref="O3093">_xlfn.IFS(Table1[[#This Row],[Duration]]&lt;90,"Short",Table1[[#This Row],[Duration]]&lt;180,"Medium",Table1[[#This Row],[Duration]]&lt;=240,"Long",TRUE,"Seasons")</f>
        <v>Medium</v>
      </c>
      <c r="P3093" s="3" t="s">
        <v>384</v>
      </c>
    </row>
    <row r="3094" spans="1:16" ht="70">
      <c r="A3094" s="2" t="s">
        <v>13412</v>
      </c>
      <c r="B3094" s="2" t="s">
        <v>0</v>
      </c>
      <c r="C3094" s="3" t="s">
        <v>13413</v>
      </c>
      <c r="D3094" s="3" t="s">
        <v>13414</v>
      </c>
      <c r="E3094" s="3" t="s">
        <v>13415</v>
      </c>
      <c r="F3094" s="3" t="s">
        <v>963</v>
      </c>
      <c r="G3094" s="7" t="s">
        <v>13416</v>
      </c>
      <c r="H3094" s="4">
        <v>2021</v>
      </c>
      <c r="I3094" s="2">
        <v>2015</v>
      </c>
      <c r="J3094" s="2">
        <f ca="1">YEAR(TODAY())-Table1[[#This Row],[Release_year]]</f>
        <v>11</v>
      </c>
      <c r="K3094" s="2" t="s">
        <v>7</v>
      </c>
      <c r="L3094" s="2" t="str">
        <f>_xlfn.XLOOKUP(Table1[[#This Row],[Rating]],Ratings!A$2:A$15,Ratings!B$2:B$15)</f>
        <v>Adult</v>
      </c>
      <c r="M3094" s="2" t="str">
        <f>_xlfn.XLOOKUP(Table1[[#This Row],[Rating Category]],Recommendation!A$2:A$6,Recommendation!B$2:B$6)</f>
        <v>Restricted</v>
      </c>
      <c r="N3094" s="2">
        <v>109</v>
      </c>
      <c r="O3094" s="2" t="str" cm="1">
        <f t="array" ref="O3094">_xlfn.IFS(Table1[[#This Row],[Duration]]&lt;90,"Short",Table1[[#This Row],[Duration]]&lt;180,"Medium",Table1[[#This Row],[Duration]]&lt;=240,"Long",TRUE,"Seasons")</f>
        <v>Medium</v>
      </c>
      <c r="P3094" s="3" t="s">
        <v>23</v>
      </c>
    </row>
    <row r="3095" spans="1:16" ht="42">
      <c r="A3095" s="2" t="s">
        <v>13417</v>
      </c>
      <c r="B3095" s="2" t="s">
        <v>0</v>
      </c>
      <c r="C3095" s="3" t="s">
        <v>13418</v>
      </c>
      <c r="D3095" s="3" t="s">
        <v>13419</v>
      </c>
      <c r="E3095" s="3" t="s">
        <v>13420</v>
      </c>
      <c r="F3095" s="3" t="s">
        <v>248</v>
      </c>
      <c r="G3095" s="7" t="s">
        <v>13416</v>
      </c>
      <c r="H3095" s="4">
        <v>2021</v>
      </c>
      <c r="I3095" s="2">
        <v>2016</v>
      </c>
      <c r="J3095" s="2">
        <f ca="1">YEAR(TODAY())-Table1[[#This Row],[Release_year]]</f>
        <v>10</v>
      </c>
      <c r="K3095" s="2" t="s">
        <v>7</v>
      </c>
      <c r="L3095" s="2" t="str">
        <f>_xlfn.XLOOKUP(Table1[[#This Row],[Rating]],Ratings!A$2:A$15,Ratings!B$2:B$15)</f>
        <v>Adult</v>
      </c>
      <c r="M3095" s="2" t="str">
        <f>_xlfn.XLOOKUP(Table1[[#This Row],[Rating Category]],Recommendation!A$2:A$6,Recommendation!B$2:B$6)</f>
        <v>Restricted</v>
      </c>
      <c r="N3095" s="2">
        <v>92</v>
      </c>
      <c r="O3095" s="2" t="str" cm="1">
        <f t="array" ref="O3095">_xlfn.IFS(Table1[[#This Row],[Duration]]&lt;90,"Short",Table1[[#This Row],[Duration]]&lt;180,"Medium",Table1[[#This Row],[Duration]]&lt;=240,"Long",TRUE,"Seasons")</f>
        <v>Medium</v>
      </c>
      <c r="P3095" s="3" t="s">
        <v>206</v>
      </c>
    </row>
    <row r="3096" spans="1:16" ht="42">
      <c r="A3096" s="2" t="s">
        <v>13421</v>
      </c>
      <c r="B3096" s="2" t="s">
        <v>0</v>
      </c>
      <c r="C3096" s="3" t="s">
        <v>13422</v>
      </c>
      <c r="D3096" s="3" t="s">
        <v>13423</v>
      </c>
      <c r="E3096" s="3" t="s">
        <v>13424</v>
      </c>
      <c r="F3096" s="3" t="s">
        <v>13425</v>
      </c>
      <c r="G3096" s="7" t="s">
        <v>13416</v>
      </c>
      <c r="H3096" s="4">
        <v>2021</v>
      </c>
      <c r="I3096" s="2">
        <v>2015</v>
      </c>
      <c r="J3096" s="2">
        <f ca="1">YEAR(TODAY())-Table1[[#This Row],[Release_year]]</f>
        <v>11</v>
      </c>
      <c r="K3096" s="2" t="s">
        <v>7</v>
      </c>
      <c r="L3096" s="2" t="str">
        <f>_xlfn.XLOOKUP(Table1[[#This Row],[Rating]],Ratings!A$2:A$15,Ratings!B$2:B$15)</f>
        <v>Adult</v>
      </c>
      <c r="M3096" s="2" t="str">
        <f>_xlfn.XLOOKUP(Table1[[#This Row],[Rating Category]],Recommendation!A$2:A$6,Recommendation!B$2:B$6)</f>
        <v>Restricted</v>
      </c>
      <c r="N3096" s="2">
        <v>88</v>
      </c>
      <c r="O3096" s="2" t="str" cm="1">
        <f t="array" ref="O3096">_xlfn.IFS(Table1[[#This Row],[Duration]]&lt;90,"Short",Table1[[#This Row],[Duration]]&lt;180,"Medium",Table1[[#This Row],[Duration]]&lt;=240,"Long",TRUE,"Seasons")</f>
        <v>Short</v>
      </c>
      <c r="P3096" s="3" t="s">
        <v>43</v>
      </c>
    </row>
    <row r="3097" spans="1:16" ht="84">
      <c r="A3097" s="2" t="s">
        <v>13426</v>
      </c>
      <c r="B3097" s="2" t="s">
        <v>0</v>
      </c>
      <c r="C3097" s="3" t="s">
        <v>13427</v>
      </c>
      <c r="D3097" s="3" t="s">
        <v>13428</v>
      </c>
      <c r="E3097" s="3" t="s">
        <v>13429</v>
      </c>
      <c r="F3097" s="3" t="s">
        <v>1</v>
      </c>
      <c r="G3097" s="7" t="s">
        <v>13430</v>
      </c>
      <c r="H3097" s="4">
        <v>2021</v>
      </c>
      <c r="I3097" s="2">
        <v>2017</v>
      </c>
      <c r="J3097" s="2">
        <f ca="1">YEAR(TODAY())-Table1[[#This Row],[Release_year]]</f>
        <v>9</v>
      </c>
      <c r="K3097" s="2" t="s">
        <v>7</v>
      </c>
      <c r="L3097" s="2" t="str">
        <f>_xlfn.XLOOKUP(Table1[[#This Row],[Rating]],Ratings!A$2:A$15,Ratings!B$2:B$15)</f>
        <v>Adult</v>
      </c>
      <c r="M3097" s="2" t="str">
        <f>_xlfn.XLOOKUP(Table1[[#This Row],[Rating Category]],Recommendation!A$2:A$6,Recommendation!B$2:B$6)</f>
        <v>Restricted</v>
      </c>
      <c r="N3097" s="2">
        <v>71</v>
      </c>
      <c r="O3097" s="2" t="str" cm="1">
        <f t="array" ref="O3097">_xlfn.IFS(Table1[[#This Row],[Duration]]&lt;90,"Short",Table1[[#This Row],[Duration]]&lt;180,"Medium",Table1[[#This Row],[Duration]]&lt;=240,"Long",TRUE,"Seasons")</f>
        <v>Short</v>
      </c>
      <c r="P3097" s="3" t="s">
        <v>650</v>
      </c>
    </row>
    <row r="3098" spans="1:16" ht="14">
      <c r="A3098" s="2" t="s">
        <v>13431</v>
      </c>
      <c r="B3098" s="2" t="s">
        <v>0</v>
      </c>
      <c r="C3098" s="3" t="s">
        <v>13432</v>
      </c>
      <c r="D3098" s="3" t="s">
        <v>13433</v>
      </c>
      <c r="E3098" s="3" t="s">
        <v>8833</v>
      </c>
      <c r="F3098" s="3" t="s">
        <v>28</v>
      </c>
      <c r="G3098" s="7" t="s">
        <v>13430</v>
      </c>
      <c r="H3098" s="4">
        <v>2021</v>
      </c>
      <c r="I3098" s="2">
        <v>2017</v>
      </c>
      <c r="J3098" s="2">
        <f ca="1">YEAR(TODAY())-Table1[[#This Row],[Release_year]]</f>
        <v>9</v>
      </c>
      <c r="K3098" s="2" t="s">
        <v>7</v>
      </c>
      <c r="L3098" s="2" t="str">
        <f>_xlfn.XLOOKUP(Table1[[#This Row],[Rating]],Ratings!A$2:A$15,Ratings!B$2:B$15)</f>
        <v>Adult</v>
      </c>
      <c r="M3098" s="2" t="str">
        <f>_xlfn.XLOOKUP(Table1[[#This Row],[Rating Category]],Recommendation!A$2:A$6,Recommendation!B$2:B$6)</f>
        <v>Restricted</v>
      </c>
      <c r="N3098" s="2">
        <v>64</v>
      </c>
      <c r="O3098" s="2" t="str" cm="1">
        <f t="array" ref="O3098">_xlfn.IFS(Table1[[#This Row],[Duration]]&lt;90,"Short",Table1[[#This Row],[Duration]]&lt;180,"Medium",Table1[[#This Row],[Duration]]&lt;=240,"Long",TRUE,"Seasons")</f>
        <v>Short</v>
      </c>
      <c r="P3098" s="3" t="s">
        <v>683</v>
      </c>
    </row>
    <row r="3099" spans="1:16" ht="56">
      <c r="A3099" s="2" t="s">
        <v>13435</v>
      </c>
      <c r="B3099" s="2" t="s">
        <v>0</v>
      </c>
      <c r="C3099" s="3" t="s">
        <v>13436</v>
      </c>
      <c r="D3099" s="3" t="s">
        <v>11904</v>
      </c>
      <c r="E3099" s="3" t="s">
        <v>13437</v>
      </c>
      <c r="F3099" s="3" t="s">
        <v>223</v>
      </c>
      <c r="G3099" s="7" t="s">
        <v>13434</v>
      </c>
      <c r="H3099" s="4">
        <v>2021</v>
      </c>
      <c r="I3099" s="2">
        <v>2016</v>
      </c>
      <c r="J3099" s="2">
        <f ca="1">YEAR(TODAY())-Table1[[#This Row],[Release_year]]</f>
        <v>10</v>
      </c>
      <c r="K3099" s="2" t="s">
        <v>7</v>
      </c>
      <c r="L3099" s="2" t="str">
        <f>_xlfn.XLOOKUP(Table1[[#This Row],[Rating]],Ratings!A$2:A$15,Ratings!B$2:B$15)</f>
        <v>Adult</v>
      </c>
      <c r="M3099" s="2" t="str">
        <f>_xlfn.XLOOKUP(Table1[[#This Row],[Rating Category]],Recommendation!A$2:A$6,Recommendation!B$2:B$6)</f>
        <v>Restricted</v>
      </c>
      <c r="N3099" s="2">
        <v>97</v>
      </c>
      <c r="O3099" s="2" t="str" cm="1">
        <f t="array" ref="O3099">_xlfn.IFS(Table1[[#This Row],[Duration]]&lt;90,"Short",Table1[[#This Row],[Duration]]&lt;180,"Medium",Table1[[#This Row],[Duration]]&lt;=240,"Long",TRUE,"Seasons")</f>
        <v>Medium</v>
      </c>
      <c r="P3099" s="3" t="s">
        <v>66</v>
      </c>
    </row>
    <row r="3100" spans="1:16" ht="182">
      <c r="A3100" s="2" t="s">
        <v>13438</v>
      </c>
      <c r="B3100" s="2" t="s">
        <v>0</v>
      </c>
      <c r="C3100" s="3" t="s">
        <v>13439</v>
      </c>
      <c r="D3100" s="3" t="s">
        <v>13440</v>
      </c>
      <c r="E3100" s="3" t="s">
        <v>13441</v>
      </c>
      <c r="F3100" s="3" t="s">
        <v>1</v>
      </c>
      <c r="G3100" s="7" t="s">
        <v>13442</v>
      </c>
      <c r="H3100" s="4">
        <v>2021</v>
      </c>
      <c r="I3100" s="2">
        <v>2017</v>
      </c>
      <c r="J3100" s="2">
        <f ca="1">YEAR(TODAY())-Table1[[#This Row],[Release_year]]</f>
        <v>9</v>
      </c>
      <c r="K3100" s="2" t="s">
        <v>7</v>
      </c>
      <c r="L3100" s="2" t="str">
        <f>_xlfn.XLOOKUP(Table1[[#This Row],[Rating]],Ratings!A$2:A$15,Ratings!B$2:B$15)</f>
        <v>Adult</v>
      </c>
      <c r="M3100" s="2" t="str">
        <f>_xlfn.XLOOKUP(Table1[[#This Row],[Rating Category]],Recommendation!A$2:A$6,Recommendation!B$2:B$6)</f>
        <v>Restricted</v>
      </c>
      <c r="N3100" s="2">
        <v>54</v>
      </c>
      <c r="O3100" s="2" t="str" cm="1">
        <f t="array" ref="O3100">_xlfn.IFS(Table1[[#This Row],[Duration]]&lt;90,"Short",Table1[[#This Row],[Duration]]&lt;180,"Medium",Table1[[#This Row],[Duration]]&lt;=240,"Long",TRUE,"Seasons")</f>
        <v>Short</v>
      </c>
      <c r="P3100" s="3" t="s">
        <v>5606</v>
      </c>
    </row>
    <row r="3101" spans="1:16" ht="14">
      <c r="A3101" s="2" t="s">
        <v>13443</v>
      </c>
      <c r="B3101" s="2" t="s">
        <v>0</v>
      </c>
      <c r="C3101" s="3" t="s">
        <v>13444</v>
      </c>
      <c r="D3101" s="3" t="s">
        <v>11280</v>
      </c>
      <c r="E3101" s="3" t="s">
        <v>8866</v>
      </c>
      <c r="F3101" s="3" t="s">
        <v>50</v>
      </c>
      <c r="G3101" s="7" t="s">
        <v>13445</v>
      </c>
      <c r="H3101" s="4">
        <v>2021</v>
      </c>
      <c r="I3101" s="2">
        <v>2017</v>
      </c>
      <c r="J3101" s="2">
        <f ca="1">YEAR(TODAY())-Table1[[#This Row],[Release_year]]</f>
        <v>9</v>
      </c>
      <c r="K3101" s="2" t="s">
        <v>7</v>
      </c>
      <c r="L3101" s="2" t="str">
        <f>_xlfn.XLOOKUP(Table1[[#This Row],[Rating]],Ratings!A$2:A$15,Ratings!B$2:B$15)</f>
        <v>Adult</v>
      </c>
      <c r="M3101" s="2" t="str">
        <f>_xlfn.XLOOKUP(Table1[[#This Row],[Rating Category]],Recommendation!A$2:A$6,Recommendation!B$2:B$6)</f>
        <v>Restricted</v>
      </c>
      <c r="N3101" s="2">
        <v>78</v>
      </c>
      <c r="O3101" s="2" t="str" cm="1">
        <f t="array" ref="O3101">_xlfn.IFS(Table1[[#This Row],[Duration]]&lt;90,"Short",Table1[[#This Row],[Duration]]&lt;180,"Medium",Table1[[#This Row],[Duration]]&lt;=240,"Long",TRUE,"Seasons")</f>
        <v>Short</v>
      </c>
      <c r="P3101" s="3" t="s">
        <v>683</v>
      </c>
    </row>
    <row r="3102" spans="1:16" ht="28">
      <c r="A3102" s="2" t="s">
        <v>13446</v>
      </c>
      <c r="B3102" s="2" t="s">
        <v>0</v>
      </c>
      <c r="C3102" s="3" t="s">
        <v>13447</v>
      </c>
      <c r="D3102" s="3" t="s">
        <v>13448</v>
      </c>
      <c r="E3102" s="3" t="s">
        <v>13449</v>
      </c>
      <c r="F3102" s="3" t="s">
        <v>1</v>
      </c>
      <c r="G3102" s="7" t="s">
        <v>13445</v>
      </c>
      <c r="H3102" s="4">
        <v>2021</v>
      </c>
      <c r="I3102" s="2">
        <v>2014</v>
      </c>
      <c r="J3102" s="2">
        <f ca="1">YEAR(TODAY())-Table1[[#This Row],[Release_year]]</f>
        <v>12</v>
      </c>
      <c r="K3102" s="2" t="s">
        <v>7</v>
      </c>
      <c r="L3102" s="2" t="str">
        <f>_xlfn.XLOOKUP(Table1[[#This Row],[Rating]],Ratings!A$2:A$15,Ratings!B$2:B$15)</f>
        <v>Adult</v>
      </c>
      <c r="M3102" s="2" t="str">
        <f>_xlfn.XLOOKUP(Table1[[#This Row],[Rating Category]],Recommendation!A$2:A$6,Recommendation!B$2:B$6)</f>
        <v>Restricted</v>
      </c>
      <c r="N3102" s="2">
        <v>86</v>
      </c>
      <c r="O3102" s="2" t="str" cm="1">
        <f t="array" ref="O3102">_xlfn.IFS(Table1[[#This Row],[Duration]]&lt;90,"Short",Table1[[#This Row],[Duration]]&lt;180,"Medium",Table1[[#This Row],[Duration]]&lt;=240,"Long",TRUE,"Seasons")</f>
        <v>Short</v>
      </c>
      <c r="P3102" s="3" t="s">
        <v>251</v>
      </c>
    </row>
    <row r="3103" spans="1:16" ht="70">
      <c r="A3103" s="2" t="s">
        <v>13450</v>
      </c>
      <c r="B3103" s="2" t="s">
        <v>0</v>
      </c>
      <c r="C3103" s="3" t="s">
        <v>13451</v>
      </c>
      <c r="D3103" s="3" t="s">
        <v>747</v>
      </c>
      <c r="E3103" s="3" t="s">
        <v>13452</v>
      </c>
      <c r="F3103" s="3" t="s">
        <v>13</v>
      </c>
      <c r="G3103" s="7" t="s">
        <v>13453</v>
      </c>
      <c r="H3103" s="4">
        <v>2021</v>
      </c>
      <c r="I3103" s="2">
        <v>2015</v>
      </c>
      <c r="J3103" s="2">
        <f ca="1">YEAR(TODAY())-Table1[[#This Row],[Release_year]]</f>
        <v>11</v>
      </c>
      <c r="K3103" s="2" t="s">
        <v>45</v>
      </c>
      <c r="L3103" s="2" t="str">
        <f>_xlfn.XLOOKUP(Table1[[#This Row],[Rating]],Ratings!A$2:A$15,Ratings!B$2:B$15)</f>
        <v>Family</v>
      </c>
      <c r="M3103" s="2" t="str">
        <f>_xlfn.XLOOKUP(Table1[[#This Row],[Rating Category]],Recommendation!A$2:A$6,Recommendation!B$2:B$6)</f>
        <v>Guidance</v>
      </c>
      <c r="N3103" s="2">
        <v>154</v>
      </c>
      <c r="O3103" s="2" t="str" cm="1">
        <f t="array" ref="O3103">_xlfn.IFS(Table1[[#This Row],[Duration]]&lt;90,"Short",Table1[[#This Row],[Duration]]&lt;180,"Medium",Table1[[#This Row],[Duration]]&lt;=240,"Long",TRUE,"Seasons")</f>
        <v>Medium</v>
      </c>
      <c r="P3103" s="3" t="s">
        <v>90</v>
      </c>
    </row>
    <row r="3104" spans="1:16" ht="42">
      <c r="A3104" s="2" t="s">
        <v>13454</v>
      </c>
      <c r="B3104" s="2" t="s">
        <v>0</v>
      </c>
      <c r="C3104" s="3" t="s">
        <v>13455</v>
      </c>
      <c r="D3104" s="3" t="s">
        <v>11799</v>
      </c>
      <c r="E3104" s="3" t="s">
        <v>13456</v>
      </c>
      <c r="F3104" s="3" t="s">
        <v>13</v>
      </c>
      <c r="G3104" s="7" t="s">
        <v>13453</v>
      </c>
      <c r="H3104" s="4">
        <v>2021</v>
      </c>
      <c r="I3104" s="2">
        <v>2014</v>
      </c>
      <c r="J3104" s="2">
        <f ca="1">YEAR(TODAY())-Table1[[#This Row],[Release_year]]</f>
        <v>12</v>
      </c>
      <c r="K3104" s="2" t="s">
        <v>29</v>
      </c>
      <c r="L3104" s="2" t="str">
        <f>_xlfn.XLOOKUP(Table1[[#This Row],[Rating]],Ratings!A$2:A$15,Ratings!B$2:B$15)</f>
        <v>Teen</v>
      </c>
      <c r="M3104" s="2" t="str">
        <f>_xlfn.XLOOKUP(Table1[[#This Row],[Rating Category]],Recommendation!A$2:A$6,Recommendation!B$2:B$6)</f>
        <v>Guidance</v>
      </c>
      <c r="N3104" s="2">
        <v>179</v>
      </c>
      <c r="O3104" s="2" t="str" cm="1">
        <f t="array" ref="O3104">_xlfn.IFS(Table1[[#This Row],[Duration]]&lt;90,"Short",Table1[[#This Row],[Duration]]&lt;180,"Medium",Table1[[#This Row],[Duration]]&lt;=240,"Long",TRUE,"Seasons")</f>
        <v>Medium</v>
      </c>
      <c r="P3104" s="3" t="s">
        <v>203</v>
      </c>
    </row>
    <row r="3105" spans="1:16" ht="70">
      <c r="A3105" s="2" t="s">
        <v>13457</v>
      </c>
      <c r="B3105" s="2" t="s">
        <v>0</v>
      </c>
      <c r="C3105" s="3" t="s">
        <v>13458</v>
      </c>
      <c r="D3105" s="3" t="s">
        <v>11406</v>
      </c>
      <c r="E3105" s="3" t="s">
        <v>13459</v>
      </c>
      <c r="F3105" s="3" t="s">
        <v>13</v>
      </c>
      <c r="G3105" s="7" t="s">
        <v>13453</v>
      </c>
      <c r="H3105" s="4">
        <v>2021</v>
      </c>
      <c r="I3105" s="2">
        <v>2015</v>
      </c>
      <c r="J3105" s="2">
        <f ca="1">YEAR(TODAY())-Table1[[#This Row],[Release_year]]</f>
        <v>11</v>
      </c>
      <c r="K3105" s="2" t="s">
        <v>29</v>
      </c>
      <c r="L3105" s="2" t="str">
        <f>_xlfn.XLOOKUP(Table1[[#This Row],[Rating]],Ratings!A$2:A$15,Ratings!B$2:B$15)</f>
        <v>Teen</v>
      </c>
      <c r="M3105" s="2" t="str">
        <f>_xlfn.XLOOKUP(Table1[[#This Row],[Rating Category]],Recommendation!A$2:A$6,Recommendation!B$2:B$6)</f>
        <v>Guidance</v>
      </c>
      <c r="N3105" s="2">
        <v>93</v>
      </c>
      <c r="O3105" s="2" t="str" cm="1">
        <f t="array" ref="O3105">_xlfn.IFS(Table1[[#This Row],[Duration]]&lt;90,"Short",Table1[[#This Row],[Duration]]&lt;180,"Medium",Table1[[#This Row],[Duration]]&lt;=240,"Long",TRUE,"Seasons")</f>
        <v>Medium</v>
      </c>
      <c r="P3105" s="3" t="s">
        <v>23</v>
      </c>
    </row>
    <row r="3106" spans="1:16" ht="70">
      <c r="A3106" s="2" t="s">
        <v>13460</v>
      </c>
      <c r="B3106" s="2" t="s">
        <v>0</v>
      </c>
      <c r="C3106" s="3" t="s">
        <v>13461</v>
      </c>
      <c r="D3106" s="3" t="s">
        <v>13462</v>
      </c>
      <c r="E3106" s="3" t="s">
        <v>13463</v>
      </c>
      <c r="F3106" s="3" t="s">
        <v>248</v>
      </c>
      <c r="G3106" s="7" t="s">
        <v>13453</v>
      </c>
      <c r="H3106" s="4">
        <v>2021</v>
      </c>
      <c r="I3106" s="2">
        <v>2016</v>
      </c>
      <c r="J3106" s="2">
        <f ca="1">YEAR(TODAY())-Table1[[#This Row],[Release_year]]</f>
        <v>10</v>
      </c>
      <c r="K3106" s="2" t="s">
        <v>7</v>
      </c>
      <c r="L3106" s="2" t="str">
        <f>_xlfn.XLOOKUP(Table1[[#This Row],[Rating]],Ratings!A$2:A$15,Ratings!B$2:B$15)</f>
        <v>Adult</v>
      </c>
      <c r="M3106" s="2" t="str">
        <f>_xlfn.XLOOKUP(Table1[[#This Row],[Rating Category]],Recommendation!A$2:A$6,Recommendation!B$2:B$6)</f>
        <v>Restricted</v>
      </c>
      <c r="N3106" s="2">
        <v>97</v>
      </c>
      <c r="O3106" s="2" t="str" cm="1">
        <f t="array" ref="O3106">_xlfn.IFS(Table1[[#This Row],[Duration]]&lt;90,"Short",Table1[[#This Row],[Duration]]&lt;180,"Medium",Table1[[#This Row],[Duration]]&lt;=240,"Long",TRUE,"Seasons")</f>
        <v>Medium</v>
      </c>
      <c r="P3106" s="3" t="s">
        <v>523</v>
      </c>
    </row>
    <row r="3107" spans="1:16" ht="56">
      <c r="A3107" s="2" t="s">
        <v>13464</v>
      </c>
      <c r="B3107" s="2" t="s">
        <v>0</v>
      </c>
      <c r="C3107" s="3" t="s">
        <v>13465</v>
      </c>
      <c r="D3107" s="3" t="s">
        <v>13466</v>
      </c>
      <c r="E3107" s="3" t="s">
        <v>13467</v>
      </c>
      <c r="F3107" s="3" t="s">
        <v>248</v>
      </c>
      <c r="G3107" s="7" t="s">
        <v>13453</v>
      </c>
      <c r="H3107" s="4">
        <v>2021</v>
      </c>
      <c r="I3107" s="2">
        <v>2016</v>
      </c>
      <c r="J3107" s="2">
        <f ca="1">YEAR(TODAY())-Table1[[#This Row],[Release_year]]</f>
        <v>10</v>
      </c>
      <c r="K3107" s="2" t="s">
        <v>7</v>
      </c>
      <c r="L3107" s="2" t="str">
        <f>_xlfn.XLOOKUP(Table1[[#This Row],[Rating]],Ratings!A$2:A$15,Ratings!B$2:B$15)</f>
        <v>Adult</v>
      </c>
      <c r="M3107" s="2" t="str">
        <f>_xlfn.XLOOKUP(Table1[[#This Row],[Rating Category]],Recommendation!A$2:A$6,Recommendation!B$2:B$6)</f>
        <v>Restricted</v>
      </c>
      <c r="N3107" s="2">
        <v>108</v>
      </c>
      <c r="O3107" s="2" t="str" cm="1">
        <f t="array" ref="O3107">_xlfn.IFS(Table1[[#This Row],[Duration]]&lt;90,"Short",Table1[[#This Row],[Duration]]&lt;180,"Medium",Table1[[#This Row],[Duration]]&lt;=240,"Long",TRUE,"Seasons")</f>
        <v>Medium</v>
      </c>
      <c r="P3107" s="3" t="s">
        <v>218</v>
      </c>
    </row>
    <row r="3108" spans="1:16" ht="42">
      <c r="A3108" s="2" t="s">
        <v>13468</v>
      </c>
      <c r="B3108" s="2" t="s">
        <v>0</v>
      </c>
      <c r="C3108" s="3" t="s">
        <v>13469</v>
      </c>
      <c r="D3108" s="3" t="s">
        <v>13470</v>
      </c>
      <c r="E3108" s="3" t="s">
        <v>13471</v>
      </c>
      <c r="F3108" s="3" t="s">
        <v>744</v>
      </c>
      <c r="G3108" s="7" t="s">
        <v>13453</v>
      </c>
      <c r="H3108" s="4">
        <v>2021</v>
      </c>
      <c r="I3108" s="2">
        <v>2014</v>
      </c>
      <c r="J3108" s="2">
        <f ca="1">YEAR(TODAY())-Table1[[#This Row],[Release_year]]</f>
        <v>12</v>
      </c>
      <c r="K3108" s="2" t="s">
        <v>58</v>
      </c>
      <c r="L3108" s="2" t="str">
        <f>_xlfn.XLOOKUP(Table1[[#This Row],[Rating]],Ratings!A$2:A$15,Ratings!B$2:B$15)</f>
        <v>Kids</v>
      </c>
      <c r="M3108" s="2" t="str">
        <f>_xlfn.XLOOKUP(Table1[[#This Row],[Rating Category]],Recommendation!A$2:A$6,Recommendation!B$2:B$6)</f>
        <v>Safe</v>
      </c>
      <c r="N3108" s="2">
        <v>92</v>
      </c>
      <c r="O3108" s="2" t="str" cm="1">
        <f t="array" ref="O3108">_xlfn.IFS(Table1[[#This Row],[Duration]]&lt;90,"Short",Table1[[#This Row],[Duration]]&lt;180,"Medium",Table1[[#This Row],[Duration]]&lt;=240,"Long",TRUE,"Seasons")</f>
        <v>Medium</v>
      </c>
      <c r="P3108" s="3" t="s">
        <v>46</v>
      </c>
    </row>
    <row r="3109" spans="1:16" ht="14">
      <c r="A3109" s="2" t="s">
        <v>13472</v>
      </c>
      <c r="B3109" s="2" t="s">
        <v>0</v>
      </c>
      <c r="C3109" s="3" t="s">
        <v>13473</v>
      </c>
      <c r="D3109" s="3" t="s">
        <v>6590</v>
      </c>
      <c r="E3109" s="3" t="s">
        <v>8515</v>
      </c>
      <c r="F3109" s="3" t="s">
        <v>1</v>
      </c>
      <c r="G3109" s="7" t="s">
        <v>13474</v>
      </c>
      <c r="H3109" s="4">
        <v>2021</v>
      </c>
      <c r="I3109" s="2">
        <v>2017</v>
      </c>
      <c r="J3109" s="2">
        <f ca="1">YEAR(TODAY())-Table1[[#This Row],[Release_year]]</f>
        <v>9</v>
      </c>
      <c r="K3109" s="2" t="s">
        <v>7</v>
      </c>
      <c r="L3109" s="2" t="str">
        <f>_xlfn.XLOOKUP(Table1[[#This Row],[Rating]],Ratings!A$2:A$15,Ratings!B$2:B$15)</f>
        <v>Adult</v>
      </c>
      <c r="M3109" s="2" t="str">
        <f>_xlfn.XLOOKUP(Table1[[#This Row],[Rating Category]],Recommendation!A$2:A$6,Recommendation!B$2:B$6)</f>
        <v>Restricted</v>
      </c>
      <c r="N3109" s="2">
        <v>78</v>
      </c>
      <c r="O3109" s="2" t="str" cm="1">
        <f t="array" ref="O3109">_xlfn.IFS(Table1[[#This Row],[Duration]]&lt;90,"Short",Table1[[#This Row],[Duration]]&lt;180,"Medium",Table1[[#This Row],[Duration]]&lt;=240,"Long",TRUE,"Seasons")</f>
        <v>Short</v>
      </c>
      <c r="P3109" s="3" t="s">
        <v>683</v>
      </c>
    </row>
    <row r="3110" spans="1:16" ht="42">
      <c r="A3110" s="2" t="s">
        <v>13475</v>
      </c>
      <c r="B3110" s="2" t="s">
        <v>0</v>
      </c>
      <c r="C3110" s="3" t="s">
        <v>13476</v>
      </c>
      <c r="D3110" s="3" t="s">
        <v>13477</v>
      </c>
      <c r="E3110" s="3" t="s">
        <v>13478</v>
      </c>
      <c r="F3110" s="3" t="s">
        <v>50</v>
      </c>
      <c r="G3110" s="7" t="s">
        <v>13474</v>
      </c>
      <c r="H3110" s="4">
        <v>2021</v>
      </c>
      <c r="I3110" s="2">
        <v>2015</v>
      </c>
      <c r="J3110" s="2">
        <f ca="1">YEAR(TODAY())-Table1[[#This Row],[Release_year]]</f>
        <v>11</v>
      </c>
      <c r="K3110" s="2" t="s">
        <v>7</v>
      </c>
      <c r="L3110" s="2" t="str">
        <f>_xlfn.XLOOKUP(Table1[[#This Row],[Rating]],Ratings!A$2:A$15,Ratings!B$2:B$15)</f>
        <v>Adult</v>
      </c>
      <c r="M3110" s="2" t="str">
        <f>_xlfn.XLOOKUP(Table1[[#This Row],[Rating Category]],Recommendation!A$2:A$6,Recommendation!B$2:B$6)</f>
        <v>Restricted</v>
      </c>
      <c r="N3110" s="2">
        <v>87</v>
      </c>
      <c r="O3110" s="2" t="str" cm="1">
        <f t="array" ref="O3110">_xlfn.IFS(Table1[[#This Row],[Duration]]&lt;90,"Short",Table1[[#This Row],[Duration]]&lt;180,"Medium",Table1[[#This Row],[Duration]]&lt;=240,"Long",TRUE,"Seasons")</f>
        <v>Short</v>
      </c>
      <c r="P3110" s="3" t="s">
        <v>43</v>
      </c>
    </row>
    <row r="3111" spans="1:16" ht="42">
      <c r="A3111" s="2" t="s">
        <v>13479</v>
      </c>
      <c r="B3111" s="2" t="s">
        <v>0</v>
      </c>
      <c r="C3111" s="3" t="s">
        <v>13480</v>
      </c>
      <c r="D3111" s="3" t="s">
        <v>13481</v>
      </c>
      <c r="E3111" s="3" t="s">
        <v>13482</v>
      </c>
      <c r="F3111" s="3" t="s">
        <v>215</v>
      </c>
      <c r="G3111" s="7" t="s">
        <v>13483</v>
      </c>
      <c r="H3111" s="4">
        <v>2021</v>
      </c>
      <c r="I3111" s="2">
        <v>2016</v>
      </c>
      <c r="J3111" s="2">
        <f ca="1">YEAR(TODAY())-Table1[[#This Row],[Release_year]]</f>
        <v>10</v>
      </c>
      <c r="K3111" s="2" t="s">
        <v>29</v>
      </c>
      <c r="L3111" s="2" t="str">
        <f>_xlfn.XLOOKUP(Table1[[#This Row],[Rating]],Ratings!A$2:A$15,Ratings!B$2:B$15)</f>
        <v>Teen</v>
      </c>
      <c r="M3111" s="2" t="str">
        <f>_xlfn.XLOOKUP(Table1[[#This Row],[Rating Category]],Recommendation!A$2:A$6,Recommendation!B$2:B$6)</f>
        <v>Guidance</v>
      </c>
      <c r="N3111" s="2">
        <v>99</v>
      </c>
      <c r="O3111" s="2" t="str" cm="1">
        <f t="array" ref="O3111">_xlfn.IFS(Table1[[#This Row],[Duration]]&lt;90,"Short",Table1[[#This Row],[Duration]]&lt;180,"Medium",Table1[[#This Row],[Duration]]&lt;=240,"Long",TRUE,"Seasons")</f>
        <v>Medium</v>
      </c>
      <c r="P3111" s="3" t="s">
        <v>56</v>
      </c>
    </row>
    <row r="3112" spans="1:16" ht="42">
      <c r="A3112" s="2" t="s">
        <v>13484</v>
      </c>
      <c r="B3112" s="2" t="s">
        <v>0</v>
      </c>
      <c r="C3112" s="3" t="s">
        <v>13485</v>
      </c>
      <c r="D3112" s="3" t="s">
        <v>13486</v>
      </c>
      <c r="E3112" s="3" t="s">
        <v>13487</v>
      </c>
      <c r="F3112" s="3" t="s">
        <v>28</v>
      </c>
      <c r="G3112" s="7" t="s">
        <v>13488</v>
      </c>
      <c r="H3112" s="4">
        <v>2021</v>
      </c>
      <c r="I3112" s="2">
        <v>2017</v>
      </c>
      <c r="J3112" s="2">
        <f ca="1">YEAR(TODAY())-Table1[[#This Row],[Release_year]]</f>
        <v>9</v>
      </c>
      <c r="K3112" s="2" t="s">
        <v>7</v>
      </c>
      <c r="L3112" s="2" t="str">
        <f>_xlfn.XLOOKUP(Table1[[#This Row],[Rating]],Ratings!A$2:A$15,Ratings!B$2:B$15)</f>
        <v>Adult</v>
      </c>
      <c r="M3112" s="2" t="str">
        <f>_xlfn.XLOOKUP(Table1[[#This Row],[Rating Category]],Recommendation!A$2:A$6,Recommendation!B$2:B$6)</f>
        <v>Restricted</v>
      </c>
      <c r="N3112" s="2">
        <v>91</v>
      </c>
      <c r="O3112" s="2" t="str" cm="1">
        <f t="array" ref="O3112">_xlfn.IFS(Table1[[#This Row],[Duration]]&lt;90,"Short",Table1[[#This Row],[Duration]]&lt;180,"Medium",Table1[[#This Row],[Duration]]&lt;=240,"Long",TRUE,"Seasons")</f>
        <v>Medium</v>
      </c>
      <c r="P3112" s="3" t="s">
        <v>6223</v>
      </c>
    </row>
    <row r="3113" spans="1:16" ht="56">
      <c r="A3113" s="2" t="s">
        <v>13489</v>
      </c>
      <c r="B3113" s="2" t="s">
        <v>0</v>
      </c>
      <c r="C3113" s="3" t="s">
        <v>13490</v>
      </c>
      <c r="D3113" s="3" t="s">
        <v>13491</v>
      </c>
      <c r="E3113" s="3" t="s">
        <v>13492</v>
      </c>
      <c r="F3113" s="3" t="s">
        <v>750</v>
      </c>
      <c r="G3113" s="7" t="s">
        <v>13493</v>
      </c>
      <c r="H3113" s="4">
        <v>2021</v>
      </c>
      <c r="I3113" s="2">
        <v>2016</v>
      </c>
      <c r="J3113" s="2">
        <f ca="1">YEAR(TODAY())-Table1[[#This Row],[Release_year]]</f>
        <v>10</v>
      </c>
      <c r="K3113" s="2" t="s">
        <v>7</v>
      </c>
      <c r="L3113" s="2" t="str">
        <f>_xlfn.XLOOKUP(Table1[[#This Row],[Rating]],Ratings!A$2:A$15,Ratings!B$2:B$15)</f>
        <v>Adult</v>
      </c>
      <c r="M3113" s="2" t="str">
        <f>_xlfn.XLOOKUP(Table1[[#This Row],[Rating Category]],Recommendation!A$2:A$6,Recommendation!B$2:B$6)</f>
        <v>Restricted</v>
      </c>
      <c r="N3113" s="2">
        <v>102</v>
      </c>
      <c r="O3113" s="2" t="str" cm="1">
        <f t="array" ref="O3113">_xlfn.IFS(Table1[[#This Row],[Duration]]&lt;90,"Short",Table1[[#This Row],[Duration]]&lt;180,"Medium",Table1[[#This Row],[Duration]]&lt;=240,"Long",TRUE,"Seasons")</f>
        <v>Medium</v>
      </c>
      <c r="P3113" s="3" t="s">
        <v>43</v>
      </c>
    </row>
    <row r="3114" spans="1:16" ht="14">
      <c r="A3114" s="2" t="s">
        <v>13494</v>
      </c>
      <c r="B3114" s="2" t="s">
        <v>0</v>
      </c>
      <c r="C3114" s="3" t="s">
        <v>13495</v>
      </c>
      <c r="D3114" s="3" t="s">
        <v>6099</v>
      </c>
      <c r="E3114" s="3" t="s">
        <v>13496</v>
      </c>
      <c r="F3114" s="3" t="s">
        <v>1</v>
      </c>
      <c r="G3114" s="7" t="s">
        <v>13497</v>
      </c>
      <c r="H3114" s="4">
        <v>2021</v>
      </c>
      <c r="I3114" s="2">
        <v>2017</v>
      </c>
      <c r="J3114" s="2">
        <f ca="1">YEAR(TODAY())-Table1[[#This Row],[Release_year]]</f>
        <v>9</v>
      </c>
      <c r="K3114" s="2" t="s">
        <v>7</v>
      </c>
      <c r="L3114" s="2" t="str">
        <f>_xlfn.XLOOKUP(Table1[[#This Row],[Rating]],Ratings!A$2:A$15,Ratings!B$2:B$15)</f>
        <v>Adult</v>
      </c>
      <c r="M3114" s="2" t="str">
        <f>_xlfn.XLOOKUP(Table1[[#This Row],[Rating Category]],Recommendation!A$2:A$6,Recommendation!B$2:B$6)</f>
        <v>Restricted</v>
      </c>
      <c r="N3114" s="2">
        <v>67</v>
      </c>
      <c r="O3114" s="2" t="str" cm="1">
        <f t="array" ref="O3114">_xlfn.IFS(Table1[[#This Row],[Duration]]&lt;90,"Short",Table1[[#This Row],[Duration]]&lt;180,"Medium",Table1[[#This Row],[Duration]]&lt;=240,"Long",TRUE,"Seasons")</f>
        <v>Short</v>
      </c>
      <c r="P3114" s="3" t="s">
        <v>683</v>
      </c>
    </row>
    <row r="3115" spans="1:16" ht="14">
      <c r="A3115" s="2" t="s">
        <v>13498</v>
      </c>
      <c r="B3115" s="2" t="s">
        <v>0</v>
      </c>
      <c r="C3115" s="3" t="s">
        <v>13499</v>
      </c>
      <c r="D3115" s="3" t="s">
        <v>13500</v>
      </c>
      <c r="E3115" s="3" t="s">
        <v>11926</v>
      </c>
      <c r="F3115" s="3" t="s">
        <v>215</v>
      </c>
      <c r="G3115" s="7" t="s">
        <v>13501</v>
      </c>
      <c r="H3115" s="4">
        <v>2021</v>
      </c>
      <c r="I3115" s="2">
        <v>2017</v>
      </c>
      <c r="J3115" s="2">
        <f ca="1">YEAR(TODAY())-Table1[[#This Row],[Release_year]]</f>
        <v>9</v>
      </c>
      <c r="K3115" s="2" t="s">
        <v>7</v>
      </c>
      <c r="L3115" s="2" t="str">
        <f>_xlfn.XLOOKUP(Table1[[#This Row],[Rating]],Ratings!A$2:A$15,Ratings!B$2:B$15)</f>
        <v>Adult</v>
      </c>
      <c r="M3115" s="2" t="str">
        <f>_xlfn.XLOOKUP(Table1[[#This Row],[Rating Category]],Recommendation!A$2:A$6,Recommendation!B$2:B$6)</f>
        <v>Restricted</v>
      </c>
      <c r="N3115" s="2">
        <v>57</v>
      </c>
      <c r="O3115" s="2" t="str" cm="1">
        <f t="array" ref="O3115">_xlfn.IFS(Table1[[#This Row],[Duration]]&lt;90,"Short",Table1[[#This Row],[Duration]]&lt;180,"Medium",Table1[[#This Row],[Duration]]&lt;=240,"Long",TRUE,"Seasons")</f>
        <v>Short</v>
      </c>
      <c r="P3115" s="3" t="s">
        <v>683</v>
      </c>
    </row>
    <row r="3116" spans="1:16" ht="56">
      <c r="A3116" s="2" t="s">
        <v>13502</v>
      </c>
      <c r="B3116" s="2" t="s">
        <v>0</v>
      </c>
      <c r="C3116" s="3" t="s">
        <v>13503</v>
      </c>
      <c r="D3116" s="3" t="s">
        <v>13504</v>
      </c>
      <c r="E3116" s="3" t="s">
        <v>13505</v>
      </c>
      <c r="F3116" s="3" t="s">
        <v>13</v>
      </c>
      <c r="G3116" s="7" t="s">
        <v>13506</v>
      </c>
      <c r="H3116" s="4">
        <v>2021</v>
      </c>
      <c r="I3116" s="2">
        <v>2016</v>
      </c>
      <c r="J3116" s="2">
        <f ca="1">YEAR(TODAY())-Table1[[#This Row],[Release_year]]</f>
        <v>10</v>
      </c>
      <c r="K3116" s="2" t="s">
        <v>29</v>
      </c>
      <c r="L3116" s="2" t="str">
        <f>_xlfn.XLOOKUP(Table1[[#This Row],[Rating]],Ratings!A$2:A$15,Ratings!B$2:B$15)</f>
        <v>Teen</v>
      </c>
      <c r="M3116" s="2" t="str">
        <f>_xlfn.XLOOKUP(Table1[[#This Row],[Rating Category]],Recommendation!A$2:A$6,Recommendation!B$2:B$6)</f>
        <v>Guidance</v>
      </c>
      <c r="N3116" s="2">
        <v>130</v>
      </c>
      <c r="O3116" s="2" t="str" cm="1">
        <f t="array" ref="O3116">_xlfn.IFS(Table1[[#This Row],[Duration]]&lt;90,"Short",Table1[[#This Row],[Duration]]&lt;180,"Medium",Table1[[#This Row],[Duration]]&lt;=240,"Long",TRUE,"Seasons")</f>
        <v>Medium</v>
      </c>
      <c r="P3116" s="3" t="s">
        <v>43</v>
      </c>
    </row>
    <row r="3117" spans="1:16" ht="42">
      <c r="A3117" s="2" t="s">
        <v>13507</v>
      </c>
      <c r="B3117" s="2" t="s">
        <v>0</v>
      </c>
      <c r="C3117" s="3" t="s">
        <v>13508</v>
      </c>
      <c r="D3117" s="3" t="s">
        <v>13509</v>
      </c>
      <c r="E3117" s="3" t="s">
        <v>13510</v>
      </c>
      <c r="F3117" s="3" t="s">
        <v>1</v>
      </c>
      <c r="G3117" s="7" t="s">
        <v>13506</v>
      </c>
      <c r="H3117" s="4">
        <v>2021</v>
      </c>
      <c r="I3117" s="2">
        <v>2017</v>
      </c>
      <c r="J3117" s="2">
        <f ca="1">YEAR(TODAY())-Table1[[#This Row],[Release_year]]</f>
        <v>9</v>
      </c>
      <c r="K3117" s="2" t="s">
        <v>7</v>
      </c>
      <c r="L3117" s="2" t="str">
        <f>_xlfn.XLOOKUP(Table1[[#This Row],[Rating]],Ratings!A$2:A$15,Ratings!B$2:B$15)</f>
        <v>Adult</v>
      </c>
      <c r="M3117" s="2" t="str">
        <f>_xlfn.XLOOKUP(Table1[[#This Row],[Rating Category]],Recommendation!A$2:A$6,Recommendation!B$2:B$6)</f>
        <v>Restricted</v>
      </c>
      <c r="N3117" s="2">
        <v>80</v>
      </c>
      <c r="O3117" s="2" t="str" cm="1">
        <f t="array" ref="O3117">_xlfn.IFS(Table1[[#This Row],[Duration]]&lt;90,"Short",Table1[[#This Row],[Duration]]&lt;180,"Medium",Table1[[#This Row],[Duration]]&lt;=240,"Long",TRUE,"Seasons")</f>
        <v>Short</v>
      </c>
      <c r="P3117" s="3" t="s">
        <v>72</v>
      </c>
    </row>
    <row r="3118" spans="1:16" ht="14">
      <c r="A3118" s="2" t="s">
        <v>13511</v>
      </c>
      <c r="B3118" s="2" t="s">
        <v>0</v>
      </c>
      <c r="C3118" s="3" t="s">
        <v>13512</v>
      </c>
      <c r="D3118" s="3" t="s">
        <v>8061</v>
      </c>
      <c r="E3118" s="3" t="s">
        <v>8061</v>
      </c>
      <c r="F3118" s="3" t="s">
        <v>1</v>
      </c>
      <c r="G3118" s="7" t="s">
        <v>13513</v>
      </c>
      <c r="H3118" s="4">
        <v>2021</v>
      </c>
      <c r="I3118" s="2">
        <v>2017</v>
      </c>
      <c r="J3118" s="2">
        <f ca="1">YEAR(TODAY())-Table1[[#This Row],[Release_year]]</f>
        <v>9</v>
      </c>
      <c r="K3118" s="2" t="s">
        <v>7</v>
      </c>
      <c r="L3118" s="2" t="str">
        <f>_xlfn.XLOOKUP(Table1[[#This Row],[Rating]],Ratings!A$2:A$15,Ratings!B$2:B$15)</f>
        <v>Adult</v>
      </c>
      <c r="M3118" s="2" t="str">
        <f>_xlfn.XLOOKUP(Table1[[#This Row],[Rating Category]],Recommendation!A$2:A$6,Recommendation!B$2:B$6)</f>
        <v>Restricted</v>
      </c>
      <c r="N3118" s="2">
        <v>66</v>
      </c>
      <c r="O3118" s="2" t="str" cm="1">
        <f t="array" ref="O3118">_xlfn.IFS(Table1[[#This Row],[Duration]]&lt;90,"Short",Table1[[#This Row],[Duration]]&lt;180,"Medium",Table1[[#This Row],[Duration]]&lt;=240,"Long",TRUE,"Seasons")</f>
        <v>Short</v>
      </c>
      <c r="P3118" s="3" t="s">
        <v>683</v>
      </c>
    </row>
    <row r="3119" spans="1:16" ht="56">
      <c r="A3119" s="2" t="s">
        <v>13514</v>
      </c>
      <c r="B3119" s="2" t="s">
        <v>0</v>
      </c>
      <c r="C3119" s="3" t="s">
        <v>13515</v>
      </c>
      <c r="D3119" s="3" t="s">
        <v>13516</v>
      </c>
      <c r="E3119" s="3" t="s">
        <v>13517</v>
      </c>
      <c r="F3119" s="3" t="s">
        <v>963</v>
      </c>
      <c r="G3119" s="7" t="s">
        <v>13518</v>
      </c>
      <c r="H3119" s="4">
        <v>2021</v>
      </c>
      <c r="I3119" s="2">
        <v>2008</v>
      </c>
      <c r="J3119" s="2">
        <f ca="1">YEAR(TODAY())-Table1[[#This Row],[Release_year]]</f>
        <v>18</v>
      </c>
      <c r="K3119" s="2" t="s">
        <v>7</v>
      </c>
      <c r="L3119" s="2" t="str">
        <f>_xlfn.XLOOKUP(Table1[[#This Row],[Rating]],Ratings!A$2:A$15,Ratings!B$2:B$15)</f>
        <v>Adult</v>
      </c>
      <c r="M3119" s="2" t="str">
        <f>_xlfn.XLOOKUP(Table1[[#This Row],[Rating Category]],Recommendation!A$2:A$6,Recommendation!B$2:B$6)</f>
        <v>Restricted</v>
      </c>
      <c r="N3119" s="2">
        <v>105</v>
      </c>
      <c r="O3119" s="2" t="str" cm="1">
        <f t="array" ref="O3119">_xlfn.IFS(Table1[[#This Row],[Duration]]&lt;90,"Short",Table1[[#This Row],[Duration]]&lt;180,"Medium",Table1[[#This Row],[Duration]]&lt;=240,"Long",TRUE,"Seasons")</f>
        <v>Medium</v>
      </c>
      <c r="P3119" s="3" t="s">
        <v>575</v>
      </c>
    </row>
    <row r="3120" spans="1:16" ht="56">
      <c r="A3120" s="2" t="s">
        <v>13519</v>
      </c>
      <c r="B3120" s="2" t="s">
        <v>0</v>
      </c>
      <c r="C3120" s="3" t="s">
        <v>13520</v>
      </c>
      <c r="D3120" s="3" t="s">
        <v>13521</v>
      </c>
      <c r="E3120" s="3" t="s">
        <v>13522</v>
      </c>
      <c r="F3120" s="3" t="s">
        <v>13523</v>
      </c>
      <c r="G3120" s="7" t="s">
        <v>13518</v>
      </c>
      <c r="H3120" s="4">
        <v>2021</v>
      </c>
      <c r="I3120" s="2">
        <v>2014</v>
      </c>
      <c r="J3120" s="2">
        <f ca="1">YEAR(TODAY())-Table1[[#This Row],[Release_year]]</f>
        <v>12</v>
      </c>
      <c r="K3120" s="2" t="s">
        <v>45</v>
      </c>
      <c r="L3120" s="2" t="str">
        <f>_xlfn.XLOOKUP(Table1[[#This Row],[Rating]],Ratings!A$2:A$15,Ratings!B$2:B$15)</f>
        <v>Family</v>
      </c>
      <c r="M3120" s="2" t="str">
        <f>_xlfn.XLOOKUP(Table1[[#This Row],[Rating Category]],Recommendation!A$2:A$6,Recommendation!B$2:B$6)</f>
        <v>Guidance</v>
      </c>
      <c r="N3120" s="2">
        <v>98</v>
      </c>
      <c r="O3120" s="2" t="str" cm="1">
        <f t="array" ref="O3120">_xlfn.IFS(Table1[[#This Row],[Duration]]&lt;90,"Short",Table1[[#This Row],[Duration]]&lt;180,"Medium",Table1[[#This Row],[Duration]]&lt;=240,"Long",TRUE,"Seasons")</f>
        <v>Medium</v>
      </c>
      <c r="P3120" s="3" t="s">
        <v>43</v>
      </c>
    </row>
    <row r="3121" spans="1:16" ht="42">
      <c r="A3121" s="2" t="s">
        <v>13524</v>
      </c>
      <c r="B3121" s="2" t="s">
        <v>0</v>
      </c>
      <c r="C3121" s="3" t="s">
        <v>13525</v>
      </c>
      <c r="D3121" s="3" t="s">
        <v>13526</v>
      </c>
      <c r="E3121" s="3" t="s">
        <v>13527</v>
      </c>
      <c r="F3121" s="3" t="s">
        <v>963</v>
      </c>
      <c r="G3121" s="7" t="s">
        <v>13518</v>
      </c>
      <c r="H3121" s="4">
        <v>2021</v>
      </c>
      <c r="I3121" s="2">
        <v>2014</v>
      </c>
      <c r="J3121" s="2">
        <f ca="1">YEAR(TODAY())-Table1[[#This Row],[Release_year]]</f>
        <v>12</v>
      </c>
      <c r="K3121" s="2" t="s">
        <v>7</v>
      </c>
      <c r="L3121" s="2" t="str">
        <f>_xlfn.XLOOKUP(Table1[[#This Row],[Rating]],Ratings!A$2:A$15,Ratings!B$2:B$15)</f>
        <v>Adult</v>
      </c>
      <c r="M3121" s="2" t="str">
        <f>_xlfn.XLOOKUP(Table1[[#This Row],[Rating Category]],Recommendation!A$2:A$6,Recommendation!B$2:B$6)</f>
        <v>Restricted</v>
      </c>
      <c r="N3121" s="2">
        <v>91</v>
      </c>
      <c r="O3121" s="2" t="str" cm="1">
        <f t="array" ref="O3121">_xlfn.IFS(Table1[[#This Row],[Duration]]&lt;90,"Short",Table1[[#This Row],[Duration]]&lt;180,"Medium",Table1[[#This Row],[Duration]]&lt;=240,"Long",TRUE,"Seasons")</f>
        <v>Medium</v>
      </c>
      <c r="P3121" s="3" t="s">
        <v>206</v>
      </c>
    </row>
    <row r="3122" spans="1:16" ht="56">
      <c r="A3122" s="2" t="s">
        <v>13528</v>
      </c>
      <c r="B3122" s="2" t="s">
        <v>0</v>
      </c>
      <c r="C3122" s="3" t="s">
        <v>13529</v>
      </c>
      <c r="D3122" s="3" t="s">
        <v>13530</v>
      </c>
      <c r="E3122" s="3" t="s">
        <v>13531</v>
      </c>
      <c r="F3122" s="3" t="s">
        <v>963</v>
      </c>
      <c r="G3122" s="7" t="s">
        <v>13518</v>
      </c>
      <c r="H3122" s="4">
        <v>2021</v>
      </c>
      <c r="I3122" s="2">
        <v>2014</v>
      </c>
      <c r="J3122" s="2">
        <f ca="1">YEAR(TODAY())-Table1[[#This Row],[Release_year]]</f>
        <v>12</v>
      </c>
      <c r="K3122" s="2" t="s">
        <v>7</v>
      </c>
      <c r="L3122" s="2" t="str">
        <f>_xlfn.XLOOKUP(Table1[[#This Row],[Rating]],Ratings!A$2:A$15,Ratings!B$2:B$15)</f>
        <v>Adult</v>
      </c>
      <c r="M3122" s="2" t="str">
        <f>_xlfn.XLOOKUP(Table1[[#This Row],[Rating Category]],Recommendation!A$2:A$6,Recommendation!B$2:B$6)</f>
        <v>Restricted</v>
      </c>
      <c r="N3122" s="2">
        <v>123</v>
      </c>
      <c r="O3122" s="2" t="str" cm="1">
        <f t="array" ref="O3122">_xlfn.IFS(Table1[[#This Row],[Duration]]&lt;90,"Short",Table1[[#This Row],[Duration]]&lt;180,"Medium",Table1[[#This Row],[Duration]]&lt;=240,"Long",TRUE,"Seasons")</f>
        <v>Medium</v>
      </c>
      <c r="P3122" s="3" t="s">
        <v>43</v>
      </c>
    </row>
    <row r="3123" spans="1:16" ht="42">
      <c r="A3123" s="2" t="s">
        <v>13533</v>
      </c>
      <c r="B3123" s="2" t="s">
        <v>0</v>
      </c>
      <c r="C3123" s="3" t="s">
        <v>13534</v>
      </c>
      <c r="D3123" s="3" t="s">
        <v>13535</v>
      </c>
      <c r="E3123" s="3" t="s">
        <v>13536</v>
      </c>
      <c r="F3123" s="3" t="s">
        <v>1</v>
      </c>
      <c r="G3123" s="7" t="s">
        <v>13532</v>
      </c>
      <c r="H3123" s="4">
        <v>2021</v>
      </c>
      <c r="I3123" s="2">
        <v>2017</v>
      </c>
      <c r="J3123" s="2">
        <f ca="1">YEAR(TODAY())-Table1[[#This Row],[Release_year]]</f>
        <v>9</v>
      </c>
      <c r="K3123" s="2" t="s">
        <v>7</v>
      </c>
      <c r="L3123" s="2" t="str">
        <f>_xlfn.XLOOKUP(Table1[[#This Row],[Rating]],Ratings!A$2:A$15,Ratings!B$2:B$15)</f>
        <v>Adult</v>
      </c>
      <c r="M3123" s="2" t="str">
        <f>_xlfn.XLOOKUP(Table1[[#This Row],[Rating Category]],Recommendation!A$2:A$6,Recommendation!B$2:B$6)</f>
        <v>Restricted</v>
      </c>
      <c r="N3123" s="2">
        <v>104</v>
      </c>
      <c r="O3123" s="2" t="str" cm="1">
        <f t="array" ref="O3123">_xlfn.IFS(Table1[[#This Row],[Duration]]&lt;90,"Short",Table1[[#This Row],[Duration]]&lt;180,"Medium",Table1[[#This Row],[Duration]]&lt;=240,"Long",TRUE,"Seasons")</f>
        <v>Medium</v>
      </c>
      <c r="P3123" s="3" t="s">
        <v>1368</v>
      </c>
    </row>
    <row r="3124" spans="1:16" ht="42">
      <c r="A3124" s="2" t="s">
        <v>13537</v>
      </c>
      <c r="B3124" s="2" t="s">
        <v>0</v>
      </c>
      <c r="C3124" s="3" t="s">
        <v>13538</v>
      </c>
      <c r="D3124" s="3" t="s">
        <v>13539</v>
      </c>
      <c r="E3124" s="3" t="s">
        <v>13540</v>
      </c>
      <c r="F3124" s="3" t="s">
        <v>13541</v>
      </c>
      <c r="G3124" s="7" t="s">
        <v>13542</v>
      </c>
      <c r="H3124" s="4">
        <v>2021</v>
      </c>
      <c r="I3124" s="2">
        <v>2015</v>
      </c>
      <c r="J3124" s="2">
        <f ca="1">YEAR(TODAY())-Table1[[#This Row],[Release_year]]</f>
        <v>11</v>
      </c>
      <c r="K3124" s="2" t="s">
        <v>7</v>
      </c>
      <c r="L3124" s="2" t="str">
        <f>_xlfn.XLOOKUP(Table1[[#This Row],[Rating]],Ratings!A$2:A$15,Ratings!B$2:B$15)</f>
        <v>Adult</v>
      </c>
      <c r="M3124" s="2" t="str">
        <f>_xlfn.XLOOKUP(Table1[[#This Row],[Rating Category]],Recommendation!A$2:A$6,Recommendation!B$2:B$6)</f>
        <v>Restricted</v>
      </c>
      <c r="N3124" s="2">
        <v>109</v>
      </c>
      <c r="O3124" s="2" t="str" cm="1">
        <f t="array" ref="O3124">_xlfn.IFS(Table1[[#This Row],[Duration]]&lt;90,"Short",Table1[[#This Row],[Duration]]&lt;180,"Medium",Table1[[#This Row],[Duration]]&lt;=240,"Long",TRUE,"Seasons")</f>
        <v>Medium</v>
      </c>
      <c r="P3124" s="3" t="s">
        <v>192</v>
      </c>
    </row>
    <row r="3125" spans="1:16" ht="14">
      <c r="A3125" s="2" t="s">
        <v>13543</v>
      </c>
      <c r="B3125" s="2" t="s">
        <v>0</v>
      </c>
      <c r="C3125" s="3" t="s">
        <v>13544</v>
      </c>
      <c r="D3125" s="3" t="s">
        <v>13545</v>
      </c>
      <c r="E3125" s="3" t="s">
        <v>13546</v>
      </c>
      <c r="F3125" s="3" t="s">
        <v>1</v>
      </c>
      <c r="G3125" s="7" t="s">
        <v>13547</v>
      </c>
      <c r="H3125" s="4">
        <v>2021</v>
      </c>
      <c r="I3125" s="2">
        <v>2017</v>
      </c>
      <c r="J3125" s="2">
        <f ca="1">YEAR(TODAY())-Table1[[#This Row],[Release_year]]</f>
        <v>9</v>
      </c>
      <c r="K3125" s="2" t="s">
        <v>29</v>
      </c>
      <c r="L3125" s="2" t="str">
        <f>_xlfn.XLOOKUP(Table1[[#This Row],[Rating]],Ratings!A$2:A$15,Ratings!B$2:B$15)</f>
        <v>Teen</v>
      </c>
      <c r="M3125" s="2" t="str">
        <f>_xlfn.XLOOKUP(Table1[[#This Row],[Rating Category]],Recommendation!A$2:A$6,Recommendation!B$2:B$6)</f>
        <v>Guidance</v>
      </c>
      <c r="N3125" s="2">
        <v>74</v>
      </c>
      <c r="O3125" s="2" t="str" cm="1">
        <f t="array" ref="O3125">_xlfn.IFS(Table1[[#This Row],[Duration]]&lt;90,"Short",Table1[[#This Row],[Duration]]&lt;180,"Medium",Table1[[#This Row],[Duration]]&lt;=240,"Long",TRUE,"Seasons")</f>
        <v>Short</v>
      </c>
      <c r="P3125" s="3" t="s">
        <v>683</v>
      </c>
    </row>
    <row r="3126" spans="1:16" ht="56">
      <c r="A3126" s="2" t="s">
        <v>13548</v>
      </c>
      <c r="B3126" s="2" t="s">
        <v>0</v>
      </c>
      <c r="C3126" s="3" t="s">
        <v>13549</v>
      </c>
      <c r="D3126" s="3" t="s">
        <v>13550</v>
      </c>
      <c r="E3126" s="3" t="s">
        <v>13551</v>
      </c>
      <c r="F3126" s="3" t="s">
        <v>13552</v>
      </c>
      <c r="G3126" s="7" t="s">
        <v>13553</v>
      </c>
      <c r="H3126" s="4">
        <v>2021</v>
      </c>
      <c r="I3126" s="2">
        <v>2016</v>
      </c>
      <c r="J3126" s="2">
        <f ca="1">YEAR(TODAY())-Table1[[#This Row],[Release_year]]</f>
        <v>10</v>
      </c>
      <c r="K3126" s="2" t="s">
        <v>2</v>
      </c>
      <c r="L3126" s="2" t="str">
        <f>_xlfn.XLOOKUP(Table1[[#This Row],[Rating]],Ratings!A$2:A$15,Ratings!B$2:B$15)</f>
        <v>Teen</v>
      </c>
      <c r="M3126" s="2" t="str">
        <f>_xlfn.XLOOKUP(Table1[[#This Row],[Rating Category]],Recommendation!A$2:A$6,Recommendation!B$2:B$6)</f>
        <v>Guidance</v>
      </c>
      <c r="N3126" s="2">
        <v>84</v>
      </c>
      <c r="O3126" s="2" t="str" cm="1">
        <f t="array" ref="O3126">_xlfn.IFS(Table1[[#This Row],[Duration]]&lt;90,"Short",Table1[[#This Row],[Duration]]&lt;180,"Medium",Table1[[#This Row],[Duration]]&lt;=240,"Long",TRUE,"Seasons")</f>
        <v>Short</v>
      </c>
      <c r="P3126" s="3" t="s">
        <v>622</v>
      </c>
    </row>
    <row r="3127" spans="1:16" ht="42">
      <c r="A3127" s="2" t="s">
        <v>13554</v>
      </c>
      <c r="B3127" s="2" t="s">
        <v>0</v>
      </c>
      <c r="C3127" s="3" t="s">
        <v>13555</v>
      </c>
      <c r="D3127" s="3" t="s">
        <v>13556</v>
      </c>
      <c r="E3127" s="3" t="s">
        <v>13557</v>
      </c>
      <c r="F3127" s="3" t="s">
        <v>1</v>
      </c>
      <c r="G3127" s="7" t="s">
        <v>13558</v>
      </c>
      <c r="H3127" s="4">
        <v>2021</v>
      </c>
      <c r="I3127" s="2">
        <v>2017</v>
      </c>
      <c r="J3127" s="2">
        <f ca="1">YEAR(TODAY())-Table1[[#This Row],[Release_year]]</f>
        <v>9</v>
      </c>
      <c r="K3127" s="2" t="s">
        <v>29</v>
      </c>
      <c r="L3127" s="2" t="str">
        <f>_xlfn.XLOOKUP(Table1[[#This Row],[Rating]],Ratings!A$2:A$15,Ratings!B$2:B$15)</f>
        <v>Teen</v>
      </c>
      <c r="M3127" s="2" t="str">
        <f>_xlfn.XLOOKUP(Table1[[#This Row],[Rating Category]],Recommendation!A$2:A$6,Recommendation!B$2:B$6)</f>
        <v>Guidance</v>
      </c>
      <c r="N3127" s="2">
        <v>98</v>
      </c>
      <c r="O3127" s="2" t="str" cm="1">
        <f t="array" ref="O3127">_xlfn.IFS(Table1[[#This Row],[Duration]]&lt;90,"Short",Table1[[#This Row],[Duration]]&lt;180,"Medium",Table1[[#This Row],[Duration]]&lt;=240,"Long",TRUE,"Seasons")</f>
        <v>Medium</v>
      </c>
      <c r="P3127" s="3" t="s">
        <v>247</v>
      </c>
    </row>
    <row r="3128" spans="1:16" ht="42">
      <c r="A3128" s="2" t="s">
        <v>13559</v>
      </c>
      <c r="B3128" s="2" t="s">
        <v>0</v>
      </c>
      <c r="C3128" s="3" t="s">
        <v>13560</v>
      </c>
      <c r="D3128" s="3" t="s">
        <v>13561</v>
      </c>
      <c r="E3128" s="3" t="s">
        <v>13562</v>
      </c>
      <c r="F3128" s="3" t="s">
        <v>1</v>
      </c>
      <c r="G3128" s="7" t="s">
        <v>13558</v>
      </c>
      <c r="H3128" s="4">
        <v>2021</v>
      </c>
      <c r="I3128" s="2">
        <v>2013</v>
      </c>
      <c r="J3128" s="2">
        <f ca="1">YEAR(TODAY())-Table1[[#This Row],[Release_year]]</f>
        <v>13</v>
      </c>
      <c r="K3128" s="2" t="s">
        <v>87</v>
      </c>
      <c r="L3128" s="2" t="str">
        <f>_xlfn.XLOOKUP(Table1[[#This Row],[Rating]],Ratings!A$2:A$15,Ratings!B$2:B$15)</f>
        <v>Kids</v>
      </c>
      <c r="M3128" s="2" t="str">
        <f>_xlfn.XLOOKUP(Table1[[#This Row],[Rating Category]],Recommendation!A$2:A$6,Recommendation!B$2:B$6)</f>
        <v>Safe</v>
      </c>
      <c r="N3128" s="2">
        <v>22</v>
      </c>
      <c r="O3128" s="2" t="str" cm="1">
        <f t="array" ref="O3128">_xlfn.IFS(Table1[[#This Row],[Duration]]&lt;90,"Short",Table1[[#This Row],[Duration]]&lt;180,"Medium",Table1[[#This Row],[Duration]]&lt;=240,"Long",TRUE,"Seasons")</f>
        <v>Short</v>
      </c>
      <c r="P3128" s="3" t="s">
        <v>17</v>
      </c>
    </row>
    <row r="3129" spans="1:16" ht="56">
      <c r="A3129" s="2" t="s">
        <v>13563</v>
      </c>
      <c r="B3129" s="2" t="s">
        <v>0</v>
      </c>
      <c r="C3129" s="3" t="s">
        <v>13564</v>
      </c>
      <c r="D3129" s="3" t="s">
        <v>13565</v>
      </c>
      <c r="E3129" s="3" t="s">
        <v>13566</v>
      </c>
      <c r="F3129" s="3" t="s">
        <v>404</v>
      </c>
      <c r="G3129" s="7" t="s">
        <v>13567</v>
      </c>
      <c r="H3129" s="4">
        <v>2021</v>
      </c>
      <c r="I3129" s="2">
        <v>2016</v>
      </c>
      <c r="J3129" s="2">
        <f ca="1">YEAR(TODAY())-Table1[[#This Row],[Release_year]]</f>
        <v>10</v>
      </c>
      <c r="K3129" s="2" t="s">
        <v>7</v>
      </c>
      <c r="L3129" s="2" t="str">
        <f>_xlfn.XLOOKUP(Table1[[#This Row],[Rating]],Ratings!A$2:A$15,Ratings!B$2:B$15)</f>
        <v>Adult</v>
      </c>
      <c r="M3129" s="2" t="str">
        <f>_xlfn.XLOOKUP(Table1[[#This Row],[Rating Category]],Recommendation!A$2:A$6,Recommendation!B$2:B$6)</f>
        <v>Restricted</v>
      </c>
      <c r="N3129" s="2">
        <v>100</v>
      </c>
      <c r="O3129" s="2" t="str" cm="1">
        <f t="array" ref="O3129">_xlfn.IFS(Table1[[#This Row],[Duration]]&lt;90,"Short",Table1[[#This Row],[Duration]]&lt;180,"Medium",Table1[[#This Row],[Duration]]&lt;=240,"Long",TRUE,"Seasons")</f>
        <v>Medium</v>
      </c>
      <c r="P3129" s="3" t="s">
        <v>384</v>
      </c>
    </row>
    <row r="3130" spans="1:16" ht="56">
      <c r="A3130" s="2" t="s">
        <v>13568</v>
      </c>
      <c r="B3130" s="2" t="s">
        <v>0</v>
      </c>
      <c r="C3130" s="3" t="s">
        <v>13569</v>
      </c>
      <c r="D3130" s="3" t="s">
        <v>13570</v>
      </c>
      <c r="E3130" s="3" t="s">
        <v>13571</v>
      </c>
      <c r="F3130" s="3" t="s">
        <v>1</v>
      </c>
      <c r="G3130" s="7" t="s">
        <v>13572</v>
      </c>
      <c r="H3130" s="4">
        <v>2021</v>
      </c>
      <c r="I3130" s="2">
        <v>2016</v>
      </c>
      <c r="J3130" s="2">
        <f ca="1">YEAR(TODAY())-Table1[[#This Row],[Release_year]]</f>
        <v>10</v>
      </c>
      <c r="K3130" s="2" t="s">
        <v>16</v>
      </c>
      <c r="L3130" s="2" t="str">
        <f>_xlfn.XLOOKUP(Table1[[#This Row],[Rating]],Ratings!A$2:A$15,Ratings!B$2:B$15)</f>
        <v>Family</v>
      </c>
      <c r="M3130" s="2" t="str">
        <f>_xlfn.XLOOKUP(Table1[[#This Row],[Rating Category]],Recommendation!A$2:A$6,Recommendation!B$2:B$6)</f>
        <v>Guidance</v>
      </c>
      <c r="N3130" s="2">
        <v>75</v>
      </c>
      <c r="O3130" s="2" t="str" cm="1">
        <f t="array" ref="O3130">_xlfn.IFS(Table1[[#This Row],[Duration]]&lt;90,"Short",Table1[[#This Row],[Duration]]&lt;180,"Medium",Table1[[#This Row],[Duration]]&lt;=240,"Long",TRUE,"Seasons")</f>
        <v>Short</v>
      </c>
      <c r="P3130" s="3" t="s">
        <v>3154</v>
      </c>
    </row>
    <row r="3131" spans="1:16" ht="14">
      <c r="A3131" s="2" t="s">
        <v>13573</v>
      </c>
      <c r="B3131" s="2" t="s">
        <v>0</v>
      </c>
      <c r="C3131" s="3" t="s">
        <v>13574</v>
      </c>
      <c r="D3131" s="3" t="s">
        <v>7741</v>
      </c>
      <c r="E3131" s="3" t="s">
        <v>13575</v>
      </c>
      <c r="F3131" s="3" t="s">
        <v>1</v>
      </c>
      <c r="G3131" s="7" t="s">
        <v>13576</v>
      </c>
      <c r="H3131" s="4">
        <v>2021</v>
      </c>
      <c r="I3131" s="2">
        <v>2017</v>
      </c>
      <c r="J3131" s="2">
        <f ca="1">YEAR(TODAY())-Table1[[#This Row],[Release_year]]</f>
        <v>9</v>
      </c>
      <c r="K3131" s="2" t="s">
        <v>7</v>
      </c>
      <c r="L3131" s="2" t="str">
        <f>_xlfn.XLOOKUP(Table1[[#This Row],[Rating]],Ratings!A$2:A$15,Ratings!B$2:B$15)</f>
        <v>Adult</v>
      </c>
      <c r="M3131" s="2" t="str">
        <f>_xlfn.XLOOKUP(Table1[[#This Row],[Rating Category]],Recommendation!A$2:A$6,Recommendation!B$2:B$6)</f>
        <v>Restricted</v>
      </c>
      <c r="N3131" s="2">
        <v>69</v>
      </c>
      <c r="O3131" s="2" t="str" cm="1">
        <f t="array" ref="O3131">_xlfn.IFS(Table1[[#This Row],[Duration]]&lt;90,"Short",Table1[[#This Row],[Duration]]&lt;180,"Medium",Table1[[#This Row],[Duration]]&lt;=240,"Long",TRUE,"Seasons")</f>
        <v>Short</v>
      </c>
      <c r="P3131" s="3" t="s">
        <v>683</v>
      </c>
    </row>
    <row r="3132" spans="1:16" ht="42">
      <c r="A3132" s="2" t="s">
        <v>13577</v>
      </c>
      <c r="B3132" s="2" t="s">
        <v>0</v>
      </c>
      <c r="C3132" s="3" t="s">
        <v>13578</v>
      </c>
      <c r="D3132" s="3" t="s">
        <v>13579</v>
      </c>
      <c r="E3132" s="3" t="s">
        <v>13580</v>
      </c>
      <c r="F3132" s="3" t="s">
        <v>13</v>
      </c>
      <c r="G3132" s="7" t="s">
        <v>13581</v>
      </c>
      <c r="H3132" s="4">
        <v>2021</v>
      </c>
      <c r="I3132" s="2">
        <v>2016</v>
      </c>
      <c r="J3132" s="2">
        <f ca="1">YEAR(TODAY())-Table1[[#This Row],[Release_year]]</f>
        <v>10</v>
      </c>
      <c r="K3132" s="2" t="s">
        <v>7</v>
      </c>
      <c r="L3132" s="2" t="str">
        <f>_xlfn.XLOOKUP(Table1[[#This Row],[Rating]],Ratings!A$2:A$15,Ratings!B$2:B$15)</f>
        <v>Adult</v>
      </c>
      <c r="M3132" s="2" t="str">
        <f>_xlfn.XLOOKUP(Table1[[#This Row],[Rating Category]],Recommendation!A$2:A$6,Recommendation!B$2:B$6)</f>
        <v>Restricted</v>
      </c>
      <c r="N3132" s="2">
        <v>97</v>
      </c>
      <c r="O3132" s="2" t="str" cm="1">
        <f t="array" ref="O3132">_xlfn.IFS(Table1[[#This Row],[Duration]]&lt;90,"Short",Table1[[#This Row],[Duration]]&lt;180,"Medium",Table1[[#This Row],[Duration]]&lt;=240,"Long",TRUE,"Seasons")</f>
        <v>Medium</v>
      </c>
      <c r="P3132" s="3" t="s">
        <v>89</v>
      </c>
    </row>
    <row r="3133" spans="1:16" ht="42">
      <c r="A3133" s="2" t="s">
        <v>13582</v>
      </c>
      <c r="B3133" s="2" t="s">
        <v>0</v>
      </c>
      <c r="C3133" s="3" t="s">
        <v>13583</v>
      </c>
      <c r="D3133" s="3" t="s">
        <v>13584</v>
      </c>
      <c r="E3133" s="3" t="s">
        <v>13585</v>
      </c>
      <c r="F3133" s="3" t="s">
        <v>1</v>
      </c>
      <c r="G3133" s="7" t="s">
        <v>13581</v>
      </c>
      <c r="H3133" s="4">
        <v>2021</v>
      </c>
      <c r="I3133" s="2">
        <v>2007</v>
      </c>
      <c r="J3133" s="2">
        <f ca="1">YEAR(TODAY())-Table1[[#This Row],[Release_year]]</f>
        <v>19</v>
      </c>
      <c r="K3133" s="2" t="s">
        <v>16</v>
      </c>
      <c r="L3133" s="2" t="str">
        <f>_xlfn.XLOOKUP(Table1[[#This Row],[Rating]],Ratings!A$2:A$15,Ratings!B$2:B$15)</f>
        <v>Family</v>
      </c>
      <c r="M3133" s="2" t="str">
        <f>_xlfn.XLOOKUP(Table1[[#This Row],[Rating Category]],Recommendation!A$2:A$6,Recommendation!B$2:B$6)</f>
        <v>Guidance</v>
      </c>
      <c r="N3133" s="2">
        <v>92</v>
      </c>
      <c r="O3133" s="2" t="str" cm="1">
        <f t="array" ref="O3133">_xlfn.IFS(Table1[[#This Row],[Duration]]&lt;90,"Short",Table1[[#This Row],[Duration]]&lt;180,"Medium",Table1[[#This Row],[Duration]]&lt;=240,"Long",TRUE,"Seasons")</f>
        <v>Medium</v>
      </c>
      <c r="P3133" s="3" t="s">
        <v>46</v>
      </c>
    </row>
    <row r="3134" spans="1:16" ht="70">
      <c r="A3134" s="2" t="s">
        <v>13586</v>
      </c>
      <c r="B3134" s="2" t="s">
        <v>0</v>
      </c>
      <c r="C3134" s="3" t="s">
        <v>13587</v>
      </c>
      <c r="D3134" s="3" t="s">
        <v>3727</v>
      </c>
      <c r="E3134" s="3" t="s">
        <v>13588</v>
      </c>
      <c r="F3134" s="3" t="s">
        <v>1140</v>
      </c>
      <c r="G3134" s="7" t="s">
        <v>13581</v>
      </c>
      <c r="H3134" s="4">
        <v>2021</v>
      </c>
      <c r="I3134" s="2">
        <v>2011</v>
      </c>
      <c r="J3134" s="2">
        <f ca="1">YEAR(TODAY())-Table1[[#This Row],[Release_year]]</f>
        <v>15</v>
      </c>
      <c r="K3134" s="2" t="s">
        <v>7</v>
      </c>
      <c r="L3134" s="2" t="str">
        <f>_xlfn.XLOOKUP(Table1[[#This Row],[Rating]],Ratings!A$2:A$15,Ratings!B$2:B$15)</f>
        <v>Adult</v>
      </c>
      <c r="M3134" s="2" t="str">
        <f>_xlfn.XLOOKUP(Table1[[#This Row],[Rating Category]],Recommendation!A$2:A$6,Recommendation!B$2:B$6)</f>
        <v>Restricted</v>
      </c>
      <c r="N3134" s="2">
        <v>92</v>
      </c>
      <c r="O3134" s="2" t="str" cm="1">
        <f t="array" ref="O3134">_xlfn.IFS(Table1[[#This Row],[Duration]]&lt;90,"Short",Table1[[#This Row],[Duration]]&lt;180,"Medium",Table1[[#This Row],[Duration]]&lt;=240,"Long",TRUE,"Seasons")</f>
        <v>Medium</v>
      </c>
      <c r="P3134" s="3" t="s">
        <v>23</v>
      </c>
    </row>
    <row r="3135" spans="1:16" ht="42">
      <c r="A3135" s="2" t="s">
        <v>13589</v>
      </c>
      <c r="B3135" s="2" t="s">
        <v>0</v>
      </c>
      <c r="C3135" s="3" t="s">
        <v>13590</v>
      </c>
      <c r="D3135" s="3" t="s">
        <v>4638</v>
      </c>
      <c r="E3135" s="3" t="s">
        <v>13591</v>
      </c>
      <c r="F3135" s="3" t="s">
        <v>13</v>
      </c>
      <c r="G3135" s="7" t="s">
        <v>13581</v>
      </c>
      <c r="H3135" s="4">
        <v>2021</v>
      </c>
      <c r="I3135" s="2">
        <v>2016</v>
      </c>
      <c r="J3135" s="2">
        <f ca="1">YEAR(TODAY())-Table1[[#This Row],[Release_year]]</f>
        <v>10</v>
      </c>
      <c r="K3135" s="2" t="s">
        <v>7</v>
      </c>
      <c r="L3135" s="2" t="str">
        <f>_xlfn.XLOOKUP(Table1[[#This Row],[Rating]],Ratings!A$2:A$15,Ratings!B$2:B$15)</f>
        <v>Adult</v>
      </c>
      <c r="M3135" s="2" t="str">
        <f>_xlfn.XLOOKUP(Table1[[#This Row],[Rating Category]],Recommendation!A$2:A$6,Recommendation!B$2:B$6)</f>
        <v>Restricted</v>
      </c>
      <c r="N3135" s="2">
        <v>146</v>
      </c>
      <c r="O3135" s="2" t="str" cm="1">
        <f t="array" ref="O3135">_xlfn.IFS(Table1[[#This Row],[Duration]]&lt;90,"Short",Table1[[#This Row],[Duration]]&lt;180,"Medium",Table1[[#This Row],[Duration]]&lt;=240,"Long",TRUE,"Seasons")</f>
        <v>Medium</v>
      </c>
      <c r="P3135" s="3" t="s">
        <v>43</v>
      </c>
    </row>
    <row r="3136" spans="1:16" ht="70">
      <c r="A3136" s="2" t="s">
        <v>13592</v>
      </c>
      <c r="B3136" s="2" t="s">
        <v>0</v>
      </c>
      <c r="C3136" s="3" t="s">
        <v>13593</v>
      </c>
      <c r="D3136" s="3" t="s">
        <v>13594</v>
      </c>
      <c r="E3136" s="3" t="s">
        <v>13595</v>
      </c>
      <c r="F3136" s="3" t="s">
        <v>50</v>
      </c>
      <c r="G3136" s="7" t="s">
        <v>13596</v>
      </c>
      <c r="H3136" s="4">
        <v>2021</v>
      </c>
      <c r="I3136" s="2">
        <v>2016</v>
      </c>
      <c r="J3136" s="2">
        <f ca="1">YEAR(TODAY())-Table1[[#This Row],[Release_year]]</f>
        <v>10</v>
      </c>
      <c r="K3136" s="2" t="s">
        <v>7</v>
      </c>
      <c r="L3136" s="2" t="str">
        <f>_xlfn.XLOOKUP(Table1[[#This Row],[Rating]],Ratings!A$2:A$15,Ratings!B$2:B$15)</f>
        <v>Adult</v>
      </c>
      <c r="M3136" s="2" t="str">
        <f>_xlfn.XLOOKUP(Table1[[#This Row],[Rating Category]],Recommendation!A$2:A$6,Recommendation!B$2:B$6)</f>
        <v>Restricted</v>
      </c>
      <c r="N3136" s="2">
        <v>97</v>
      </c>
      <c r="O3136" s="2" t="str" cm="1">
        <f t="array" ref="O3136">_xlfn.IFS(Table1[[#This Row],[Duration]]&lt;90,"Short",Table1[[#This Row],[Duration]]&lt;180,"Medium",Table1[[#This Row],[Duration]]&lt;=240,"Long",TRUE,"Seasons")</f>
        <v>Medium</v>
      </c>
      <c r="P3136" s="3" t="s">
        <v>23</v>
      </c>
    </row>
    <row r="3137" spans="1:16" ht="42">
      <c r="A3137" s="2" t="s">
        <v>13597</v>
      </c>
      <c r="B3137" s="2" t="s">
        <v>0</v>
      </c>
      <c r="C3137" s="5" t="s">
        <v>13598</v>
      </c>
      <c r="D3137" s="3" t="s">
        <v>13599</v>
      </c>
      <c r="E3137" s="3" t="s">
        <v>13600</v>
      </c>
      <c r="F3137" s="3" t="s">
        <v>50</v>
      </c>
      <c r="G3137" s="7" t="s">
        <v>13601</v>
      </c>
      <c r="H3137" s="4">
        <v>2021</v>
      </c>
      <c r="I3137" s="2">
        <v>2016</v>
      </c>
      <c r="J3137" s="2">
        <f ca="1">YEAR(TODAY())-Table1[[#This Row],[Release_year]]</f>
        <v>10</v>
      </c>
      <c r="K3137" s="2" t="s">
        <v>7</v>
      </c>
      <c r="L3137" s="2" t="str">
        <f>_xlfn.XLOOKUP(Table1[[#This Row],[Rating]],Ratings!A$2:A$15,Ratings!B$2:B$15)</f>
        <v>Adult</v>
      </c>
      <c r="M3137" s="2" t="str">
        <f>_xlfn.XLOOKUP(Table1[[#This Row],[Rating Category]],Recommendation!A$2:A$6,Recommendation!B$2:B$6)</f>
        <v>Restricted</v>
      </c>
      <c r="N3137" s="2">
        <v>93</v>
      </c>
      <c r="O3137" s="2" t="str" cm="1">
        <f t="array" ref="O3137">_xlfn.IFS(Table1[[#This Row],[Duration]]&lt;90,"Short",Table1[[#This Row],[Duration]]&lt;180,"Medium",Table1[[#This Row],[Duration]]&lt;=240,"Long",TRUE,"Seasons")</f>
        <v>Medium</v>
      </c>
      <c r="P3137" s="3" t="s">
        <v>43</v>
      </c>
    </row>
    <row r="3138" spans="1:16" ht="28">
      <c r="A3138" s="2" t="s">
        <v>13602</v>
      </c>
      <c r="B3138" s="2" t="s">
        <v>0</v>
      </c>
      <c r="C3138" s="3" t="s">
        <v>13603</v>
      </c>
      <c r="D3138" s="3" t="s">
        <v>13604</v>
      </c>
      <c r="E3138" s="3" t="s">
        <v>13605</v>
      </c>
      <c r="F3138" s="3" t="s">
        <v>1</v>
      </c>
      <c r="G3138" s="7" t="s">
        <v>13601</v>
      </c>
      <c r="H3138" s="4">
        <v>2021</v>
      </c>
      <c r="I3138" s="2">
        <v>2016</v>
      </c>
      <c r="J3138" s="2">
        <f ca="1">YEAR(TODAY())-Table1[[#This Row],[Release_year]]</f>
        <v>10</v>
      </c>
      <c r="K3138" s="2" t="s">
        <v>7</v>
      </c>
      <c r="L3138" s="2" t="str">
        <f>_xlfn.XLOOKUP(Table1[[#This Row],[Rating]],Ratings!A$2:A$15,Ratings!B$2:B$15)</f>
        <v>Adult</v>
      </c>
      <c r="M3138" s="2" t="str">
        <f>_xlfn.XLOOKUP(Table1[[#This Row],[Rating Category]],Recommendation!A$2:A$6,Recommendation!B$2:B$6)</f>
        <v>Restricted</v>
      </c>
      <c r="N3138" s="2">
        <v>62</v>
      </c>
      <c r="O3138" s="2" t="str" cm="1">
        <f t="array" ref="O3138">_xlfn.IFS(Table1[[#This Row],[Duration]]&lt;90,"Short",Table1[[#This Row],[Duration]]&lt;180,"Medium",Table1[[#This Row],[Duration]]&lt;=240,"Long",TRUE,"Seasons")</f>
        <v>Short</v>
      </c>
      <c r="P3138" s="3" t="s">
        <v>10032</v>
      </c>
    </row>
    <row r="3139" spans="1:16" ht="56">
      <c r="A3139" s="2" t="s">
        <v>13606</v>
      </c>
      <c r="B3139" s="2" t="s">
        <v>0</v>
      </c>
      <c r="C3139" s="3" t="s">
        <v>13607</v>
      </c>
      <c r="D3139" s="3" t="s">
        <v>7275</v>
      </c>
      <c r="E3139" s="3" t="s">
        <v>13608</v>
      </c>
      <c r="F3139" s="3" t="s">
        <v>13609</v>
      </c>
      <c r="G3139" s="7" t="s">
        <v>13610</v>
      </c>
      <c r="H3139" s="4">
        <v>2021</v>
      </c>
      <c r="I3139" s="2">
        <v>2016</v>
      </c>
      <c r="J3139" s="2">
        <f ca="1">YEAR(TODAY())-Table1[[#This Row],[Release_year]]</f>
        <v>10</v>
      </c>
      <c r="K3139" s="2" t="s">
        <v>87</v>
      </c>
      <c r="L3139" s="2" t="str">
        <f>_xlfn.XLOOKUP(Table1[[#This Row],[Rating]],Ratings!A$2:A$15,Ratings!B$2:B$15)</f>
        <v>Kids</v>
      </c>
      <c r="M3139" s="2" t="str">
        <f>_xlfn.XLOOKUP(Table1[[#This Row],[Rating Category]],Recommendation!A$2:A$6,Recommendation!B$2:B$6)</f>
        <v>Safe</v>
      </c>
      <c r="N3139" s="2">
        <v>22</v>
      </c>
      <c r="O3139" s="2" t="str" cm="1">
        <f t="array" ref="O3139">_xlfn.IFS(Table1[[#This Row],[Duration]]&lt;90,"Short",Table1[[#This Row],[Duration]]&lt;180,"Medium",Table1[[#This Row],[Duration]]&lt;=240,"Long",TRUE,"Seasons")</f>
        <v>Short</v>
      </c>
      <c r="P3139" s="3" t="s">
        <v>779</v>
      </c>
    </row>
    <row r="3140" spans="1:16" ht="28">
      <c r="A3140" s="2" t="s">
        <v>13611</v>
      </c>
      <c r="B3140" s="2" t="s">
        <v>0</v>
      </c>
      <c r="C3140" s="3" t="s">
        <v>13612</v>
      </c>
      <c r="D3140" s="3" t="s">
        <v>8480</v>
      </c>
      <c r="E3140" s="3" t="s">
        <v>2730</v>
      </c>
      <c r="F3140" s="3" t="s">
        <v>1</v>
      </c>
      <c r="G3140" s="7" t="s">
        <v>13610</v>
      </c>
      <c r="H3140" s="4">
        <v>2021</v>
      </c>
      <c r="I3140" s="2">
        <v>2016</v>
      </c>
      <c r="J3140" s="2">
        <f ca="1">YEAR(TODAY())-Table1[[#This Row],[Release_year]]</f>
        <v>10</v>
      </c>
      <c r="K3140" s="2" t="s">
        <v>29</v>
      </c>
      <c r="L3140" s="2" t="str">
        <f>_xlfn.XLOOKUP(Table1[[#This Row],[Rating]],Ratings!A$2:A$15,Ratings!B$2:B$15)</f>
        <v>Teen</v>
      </c>
      <c r="M3140" s="2" t="str">
        <f>_xlfn.XLOOKUP(Table1[[#This Row],[Rating Category]],Recommendation!A$2:A$6,Recommendation!B$2:B$6)</f>
        <v>Guidance</v>
      </c>
      <c r="N3140" s="2">
        <v>88</v>
      </c>
      <c r="O3140" s="2" t="str" cm="1">
        <f t="array" ref="O3140">_xlfn.IFS(Table1[[#This Row],[Duration]]&lt;90,"Short",Table1[[#This Row],[Duration]]&lt;180,"Medium",Table1[[#This Row],[Duration]]&lt;=240,"Long",TRUE,"Seasons")</f>
        <v>Short</v>
      </c>
      <c r="P3140" s="3" t="s">
        <v>683</v>
      </c>
    </row>
    <row r="3141" spans="1:16" ht="42">
      <c r="A3141" s="2" t="s">
        <v>13613</v>
      </c>
      <c r="B3141" s="2" t="s">
        <v>0</v>
      </c>
      <c r="C3141" s="3" t="s">
        <v>13614</v>
      </c>
      <c r="D3141" s="3" t="s">
        <v>13615</v>
      </c>
      <c r="E3141" s="3" t="s">
        <v>13616</v>
      </c>
      <c r="F3141" s="3" t="s">
        <v>1</v>
      </c>
      <c r="G3141" s="7" t="s">
        <v>13617</v>
      </c>
      <c r="H3141" s="4">
        <v>2021</v>
      </c>
      <c r="I3141" s="2">
        <v>2016</v>
      </c>
      <c r="J3141" s="2">
        <f ca="1">YEAR(TODAY())-Table1[[#This Row],[Release_year]]</f>
        <v>10</v>
      </c>
      <c r="K3141" s="2" t="s">
        <v>7</v>
      </c>
      <c r="L3141" s="2" t="str">
        <f>_xlfn.XLOOKUP(Table1[[#This Row],[Rating]],Ratings!A$2:A$15,Ratings!B$2:B$15)</f>
        <v>Adult</v>
      </c>
      <c r="M3141" s="2" t="str">
        <f>_xlfn.XLOOKUP(Table1[[#This Row],[Rating Category]],Recommendation!A$2:A$6,Recommendation!B$2:B$6)</f>
        <v>Restricted</v>
      </c>
      <c r="N3141" s="2">
        <v>105</v>
      </c>
      <c r="O3141" s="2" t="str" cm="1">
        <f t="array" ref="O3141">_xlfn.IFS(Table1[[#This Row],[Duration]]&lt;90,"Short",Table1[[#This Row],[Duration]]&lt;180,"Medium",Table1[[#This Row],[Duration]]&lt;=240,"Long",TRUE,"Seasons")</f>
        <v>Medium</v>
      </c>
      <c r="P3141" s="3" t="s">
        <v>251</v>
      </c>
    </row>
    <row r="3142" spans="1:16" ht="56">
      <c r="A3142" s="2" t="s">
        <v>13618</v>
      </c>
      <c r="B3142" s="2" t="s">
        <v>0</v>
      </c>
      <c r="C3142" s="3" t="s">
        <v>13619</v>
      </c>
      <c r="D3142" s="3" t="s">
        <v>13620</v>
      </c>
      <c r="E3142" s="3" t="s">
        <v>13621</v>
      </c>
      <c r="F3142" s="3" t="s">
        <v>1</v>
      </c>
      <c r="G3142" s="7" t="s">
        <v>13617</v>
      </c>
      <c r="H3142" s="4">
        <v>2021</v>
      </c>
      <c r="I3142" s="2">
        <v>2016</v>
      </c>
      <c r="J3142" s="2">
        <f ca="1">YEAR(TODAY())-Table1[[#This Row],[Release_year]]</f>
        <v>10</v>
      </c>
      <c r="K3142" s="2" t="s">
        <v>7</v>
      </c>
      <c r="L3142" s="2" t="str">
        <f>_xlfn.XLOOKUP(Table1[[#This Row],[Rating]],Ratings!A$2:A$15,Ratings!B$2:B$15)</f>
        <v>Adult</v>
      </c>
      <c r="M3142" s="2" t="str">
        <f>_xlfn.XLOOKUP(Table1[[#This Row],[Rating Category]],Recommendation!A$2:A$6,Recommendation!B$2:B$6)</f>
        <v>Restricted</v>
      </c>
      <c r="N3142" s="2">
        <v>88</v>
      </c>
      <c r="O3142" s="2" t="str" cm="1">
        <f t="array" ref="O3142">_xlfn.IFS(Table1[[#This Row],[Duration]]&lt;90,"Short",Table1[[#This Row],[Duration]]&lt;180,"Medium",Table1[[#This Row],[Duration]]&lt;=240,"Long",TRUE,"Seasons")</f>
        <v>Short</v>
      </c>
      <c r="P3142" s="3" t="s">
        <v>251</v>
      </c>
    </row>
    <row r="3143" spans="1:16" ht="56">
      <c r="A3143" s="2" t="s">
        <v>13622</v>
      </c>
      <c r="B3143" s="2" t="s">
        <v>0</v>
      </c>
      <c r="C3143" s="3" t="s">
        <v>13623</v>
      </c>
      <c r="D3143" s="3" t="s">
        <v>13624</v>
      </c>
      <c r="E3143" s="3" t="s">
        <v>13625</v>
      </c>
      <c r="F3143" s="3" t="s">
        <v>963</v>
      </c>
      <c r="G3143" s="7" t="s">
        <v>13626</v>
      </c>
      <c r="H3143" s="4">
        <v>2021</v>
      </c>
      <c r="I3143" s="2">
        <v>2015</v>
      </c>
      <c r="J3143" s="2">
        <f ca="1">YEAR(TODAY())-Table1[[#This Row],[Release_year]]</f>
        <v>11</v>
      </c>
      <c r="K3143" s="2" t="s">
        <v>7</v>
      </c>
      <c r="L3143" s="2" t="str">
        <f>_xlfn.XLOOKUP(Table1[[#This Row],[Rating]],Ratings!A$2:A$15,Ratings!B$2:B$15)</f>
        <v>Adult</v>
      </c>
      <c r="M3143" s="2" t="str">
        <f>_xlfn.XLOOKUP(Table1[[#This Row],[Rating Category]],Recommendation!A$2:A$6,Recommendation!B$2:B$6)</f>
        <v>Restricted</v>
      </c>
      <c r="N3143" s="2">
        <v>93</v>
      </c>
      <c r="O3143" s="2" t="str" cm="1">
        <f t="array" ref="O3143">_xlfn.IFS(Table1[[#This Row],[Duration]]&lt;90,"Short",Table1[[#This Row],[Duration]]&lt;180,"Medium",Table1[[#This Row],[Duration]]&lt;=240,"Long",TRUE,"Seasons")</f>
        <v>Medium</v>
      </c>
      <c r="P3143" s="3" t="s">
        <v>56</v>
      </c>
    </row>
    <row r="3144" spans="1:16" ht="28">
      <c r="A3144" s="2" t="s">
        <v>13627</v>
      </c>
      <c r="B3144" s="2" t="s">
        <v>0</v>
      </c>
      <c r="C3144" s="3" t="s">
        <v>13628</v>
      </c>
      <c r="D3144" s="3" t="s">
        <v>13629</v>
      </c>
      <c r="E3144" s="3" t="s">
        <v>13630</v>
      </c>
      <c r="F3144" s="3" t="s">
        <v>28</v>
      </c>
      <c r="G3144" s="7" t="s">
        <v>13626</v>
      </c>
      <c r="H3144" s="4">
        <v>2021</v>
      </c>
      <c r="I3144" s="2">
        <v>2015</v>
      </c>
      <c r="J3144" s="2">
        <f ca="1">YEAR(TODAY())-Table1[[#This Row],[Release_year]]</f>
        <v>11</v>
      </c>
      <c r="K3144" s="2" t="s">
        <v>7</v>
      </c>
      <c r="L3144" s="2" t="str">
        <f>_xlfn.XLOOKUP(Table1[[#This Row],[Rating]],Ratings!A$2:A$15,Ratings!B$2:B$15)</f>
        <v>Adult</v>
      </c>
      <c r="M3144" s="2" t="str">
        <f>_xlfn.XLOOKUP(Table1[[#This Row],[Rating Category]],Recommendation!A$2:A$6,Recommendation!B$2:B$6)</f>
        <v>Restricted</v>
      </c>
      <c r="N3144" s="2">
        <v>98</v>
      </c>
      <c r="O3144" s="2" t="str" cm="1">
        <f t="array" ref="O3144">_xlfn.IFS(Table1[[#This Row],[Duration]]&lt;90,"Short",Table1[[#This Row],[Duration]]&lt;180,"Medium",Table1[[#This Row],[Duration]]&lt;=240,"Long",TRUE,"Seasons")</f>
        <v>Medium</v>
      </c>
      <c r="P3144" s="3" t="s">
        <v>208</v>
      </c>
    </row>
    <row r="3145" spans="1:16" ht="56">
      <c r="A3145" s="2" t="s">
        <v>13631</v>
      </c>
      <c r="B3145" s="2" t="s">
        <v>4</v>
      </c>
      <c r="C3145" s="3" t="s">
        <v>13632</v>
      </c>
      <c r="D3145" s="3" t="s">
        <v>13633</v>
      </c>
      <c r="E3145" s="3" t="s">
        <v>13634</v>
      </c>
      <c r="F3145" s="3" t="s">
        <v>28</v>
      </c>
      <c r="G3145" s="7" t="s">
        <v>13626</v>
      </c>
      <c r="H3145" s="4">
        <v>2021</v>
      </c>
      <c r="I3145" s="2">
        <v>2012</v>
      </c>
      <c r="J3145" s="2">
        <f ca="1">YEAR(TODAY())-Table1[[#This Row],[Release_year]]</f>
        <v>14</v>
      </c>
      <c r="K3145" s="2" t="s">
        <v>45</v>
      </c>
      <c r="L3145" s="2" t="str">
        <f>_xlfn.XLOOKUP(Table1[[#This Row],[Rating]],Ratings!A$2:A$15,Ratings!B$2:B$15)</f>
        <v>Family</v>
      </c>
      <c r="M3145" s="2" t="str">
        <f>_xlfn.XLOOKUP(Table1[[#This Row],[Rating Category]],Recommendation!A$2:A$6,Recommendation!B$2:B$6)</f>
        <v>Guidance</v>
      </c>
      <c r="N3145" s="2" t="s">
        <v>54</v>
      </c>
      <c r="O3145" s="2" t="str" cm="1">
        <f t="array" ref="O3145">_xlfn.IFS(Table1[[#This Row],[Duration]]&lt;90,"Short",Table1[[#This Row],[Duration]]&lt;180,"Medium",Table1[[#This Row],[Duration]]&lt;=240,"Long",TRUE,"Seasons")</f>
        <v>Seasons</v>
      </c>
      <c r="P3145" s="3" t="s">
        <v>6409</v>
      </c>
    </row>
    <row r="3146" spans="1:16" ht="70">
      <c r="A3146" s="2" t="s">
        <v>13635</v>
      </c>
      <c r="B3146" s="2" t="s">
        <v>0</v>
      </c>
      <c r="C3146" s="3" t="s">
        <v>13636</v>
      </c>
      <c r="D3146" s="3" t="s">
        <v>13637</v>
      </c>
      <c r="E3146" s="3" t="s">
        <v>13638</v>
      </c>
      <c r="F3146" s="3" t="s">
        <v>13639</v>
      </c>
      <c r="G3146" s="7" t="s">
        <v>13626</v>
      </c>
      <c r="H3146" s="4">
        <v>2021</v>
      </c>
      <c r="I3146" s="2">
        <v>2016</v>
      </c>
      <c r="J3146" s="2">
        <f ca="1">YEAR(TODAY())-Table1[[#This Row],[Release_year]]</f>
        <v>10</v>
      </c>
      <c r="K3146" s="2" t="s">
        <v>45</v>
      </c>
      <c r="L3146" s="2" t="str">
        <f>_xlfn.XLOOKUP(Table1[[#This Row],[Rating]],Ratings!A$2:A$15,Ratings!B$2:B$15)</f>
        <v>Family</v>
      </c>
      <c r="M3146" s="2" t="str">
        <f>_xlfn.XLOOKUP(Table1[[#This Row],[Rating Category]],Recommendation!A$2:A$6,Recommendation!B$2:B$6)</f>
        <v>Guidance</v>
      </c>
      <c r="N3146" s="2">
        <v>88</v>
      </c>
      <c r="O3146" s="2" t="str" cm="1">
        <f t="array" ref="O3146">_xlfn.IFS(Table1[[#This Row],[Duration]]&lt;90,"Short",Table1[[#This Row],[Duration]]&lt;180,"Medium",Table1[[#This Row],[Duration]]&lt;=240,"Long",TRUE,"Seasons")</f>
        <v>Short</v>
      </c>
      <c r="P3146" s="3" t="s">
        <v>23</v>
      </c>
    </row>
    <row r="3147" spans="1:16" ht="28">
      <c r="A3147" s="2" t="s">
        <v>13640</v>
      </c>
      <c r="B3147" s="2" t="s">
        <v>0</v>
      </c>
      <c r="C3147" s="3" t="s">
        <v>13641</v>
      </c>
      <c r="D3147" s="3" t="s">
        <v>11280</v>
      </c>
      <c r="E3147" s="3" t="s">
        <v>13642</v>
      </c>
      <c r="F3147" s="3" t="s">
        <v>50</v>
      </c>
      <c r="G3147" s="7" t="s">
        <v>13643</v>
      </c>
      <c r="H3147" s="4">
        <v>2021</v>
      </c>
      <c r="I3147" s="2">
        <v>2016</v>
      </c>
      <c r="J3147" s="2">
        <f ca="1">YEAR(TODAY())-Table1[[#This Row],[Release_year]]</f>
        <v>10</v>
      </c>
      <c r="K3147" s="2" t="s">
        <v>7</v>
      </c>
      <c r="L3147" s="2" t="str">
        <f>_xlfn.XLOOKUP(Table1[[#This Row],[Rating]],Ratings!A$2:A$15,Ratings!B$2:B$15)</f>
        <v>Adult</v>
      </c>
      <c r="M3147" s="2" t="str">
        <f>_xlfn.XLOOKUP(Table1[[#This Row],[Rating Category]],Recommendation!A$2:A$6,Recommendation!B$2:B$6)</f>
        <v>Restricted</v>
      </c>
      <c r="N3147" s="2">
        <v>31</v>
      </c>
      <c r="O3147" s="2" t="str" cm="1">
        <f t="array" ref="O3147">_xlfn.IFS(Table1[[#This Row],[Duration]]&lt;90,"Short",Table1[[#This Row],[Duration]]&lt;180,"Medium",Table1[[#This Row],[Duration]]&lt;=240,"Long",TRUE,"Seasons")</f>
        <v>Short</v>
      </c>
      <c r="P3147" s="3" t="s">
        <v>683</v>
      </c>
    </row>
    <row r="3148" spans="1:16" ht="28">
      <c r="A3148" s="2" t="s">
        <v>13644</v>
      </c>
      <c r="B3148" s="2" t="s">
        <v>0</v>
      </c>
      <c r="C3148" s="3" t="s">
        <v>13645</v>
      </c>
      <c r="D3148" s="3" t="s">
        <v>9666</v>
      </c>
      <c r="E3148" s="3" t="s">
        <v>13646</v>
      </c>
      <c r="F3148" s="3" t="s">
        <v>1</v>
      </c>
      <c r="G3148" s="7" t="s">
        <v>13647</v>
      </c>
      <c r="H3148" s="4">
        <v>2021</v>
      </c>
      <c r="I3148" s="2">
        <v>2016</v>
      </c>
      <c r="J3148" s="2">
        <f ca="1">YEAR(TODAY())-Table1[[#This Row],[Release_year]]</f>
        <v>10</v>
      </c>
      <c r="K3148" s="2" t="s">
        <v>7</v>
      </c>
      <c r="L3148" s="2" t="str">
        <f>_xlfn.XLOOKUP(Table1[[#This Row],[Rating]],Ratings!A$2:A$15,Ratings!B$2:B$15)</f>
        <v>Adult</v>
      </c>
      <c r="M3148" s="2" t="str">
        <f>_xlfn.XLOOKUP(Table1[[#This Row],[Rating Category]],Recommendation!A$2:A$6,Recommendation!B$2:B$6)</f>
        <v>Restricted</v>
      </c>
      <c r="N3148" s="2">
        <v>83</v>
      </c>
      <c r="O3148" s="2" t="str" cm="1">
        <f t="array" ref="O3148">_xlfn.IFS(Table1[[#This Row],[Duration]]&lt;90,"Short",Table1[[#This Row],[Duration]]&lt;180,"Medium",Table1[[#This Row],[Duration]]&lt;=240,"Long",TRUE,"Seasons")</f>
        <v>Short</v>
      </c>
      <c r="P3148" s="3" t="s">
        <v>3</v>
      </c>
    </row>
    <row r="3149" spans="1:16" ht="42">
      <c r="A3149" s="2" t="s">
        <v>13649</v>
      </c>
      <c r="B3149" s="2" t="s">
        <v>0</v>
      </c>
      <c r="C3149" s="3" t="s">
        <v>13650</v>
      </c>
      <c r="D3149" s="3" t="s">
        <v>13651</v>
      </c>
      <c r="E3149" s="3" t="s">
        <v>13652</v>
      </c>
      <c r="F3149" s="3" t="s">
        <v>1</v>
      </c>
      <c r="G3149" s="7" t="s">
        <v>13648</v>
      </c>
      <c r="H3149" s="4">
        <v>2021</v>
      </c>
      <c r="I3149" s="2">
        <v>2015</v>
      </c>
      <c r="J3149" s="2">
        <f ca="1">YEAR(TODAY())-Table1[[#This Row],[Release_year]]</f>
        <v>11</v>
      </c>
      <c r="K3149" s="2" t="s">
        <v>181</v>
      </c>
      <c r="L3149" s="2" t="str">
        <f>_xlfn.XLOOKUP(Table1[[#This Row],[Rating]],Ratings!A$2:A$15,Ratings!B$2:B$15)</f>
        <v>Family</v>
      </c>
      <c r="M3149" s="2" t="str">
        <f>_xlfn.XLOOKUP(Table1[[#This Row],[Rating Category]],Recommendation!A$2:A$6,Recommendation!B$2:B$6)</f>
        <v>Guidance</v>
      </c>
      <c r="N3149" s="2">
        <v>38</v>
      </c>
      <c r="O3149" s="2" t="str" cm="1">
        <f t="array" ref="O3149">_xlfn.IFS(Table1[[#This Row],[Duration]]&lt;90,"Short",Table1[[#This Row],[Duration]]&lt;180,"Medium",Table1[[#This Row],[Duration]]&lt;=240,"Long",TRUE,"Seasons")</f>
        <v>Short</v>
      </c>
      <c r="P3149" s="3" t="s">
        <v>295</v>
      </c>
    </row>
    <row r="3150" spans="1:16" ht="56">
      <c r="A3150" s="2" t="s">
        <v>13653</v>
      </c>
      <c r="B3150" s="2" t="s">
        <v>0</v>
      </c>
      <c r="C3150" s="3" t="s">
        <v>13654</v>
      </c>
      <c r="D3150" s="3" t="s">
        <v>13655</v>
      </c>
      <c r="E3150" s="3" t="s">
        <v>13656</v>
      </c>
      <c r="F3150" s="3" t="s">
        <v>13657</v>
      </c>
      <c r="G3150" s="7" t="s">
        <v>13648</v>
      </c>
      <c r="H3150" s="4">
        <v>2021</v>
      </c>
      <c r="I3150" s="2">
        <v>2016</v>
      </c>
      <c r="J3150" s="2">
        <f ca="1">YEAR(TODAY())-Table1[[#This Row],[Release_year]]</f>
        <v>10</v>
      </c>
      <c r="K3150" s="2" t="s">
        <v>29</v>
      </c>
      <c r="L3150" s="2" t="str">
        <f>_xlfn.XLOOKUP(Table1[[#This Row],[Rating]],Ratings!A$2:A$15,Ratings!B$2:B$15)</f>
        <v>Teen</v>
      </c>
      <c r="M3150" s="2" t="str">
        <f>_xlfn.XLOOKUP(Table1[[#This Row],[Rating Category]],Recommendation!A$2:A$6,Recommendation!B$2:B$6)</f>
        <v>Guidance</v>
      </c>
      <c r="N3150" s="2">
        <v>108</v>
      </c>
      <c r="O3150" s="2" t="str" cm="1">
        <f t="array" ref="O3150">_xlfn.IFS(Table1[[#This Row],[Duration]]&lt;90,"Short",Table1[[#This Row],[Duration]]&lt;180,"Medium",Table1[[#This Row],[Duration]]&lt;=240,"Long",TRUE,"Seasons")</f>
        <v>Medium</v>
      </c>
      <c r="P3150" s="3" t="s">
        <v>307</v>
      </c>
    </row>
    <row r="3151" spans="1:16" ht="42">
      <c r="A3151" s="2" t="s">
        <v>13659</v>
      </c>
      <c r="B3151" s="2" t="s">
        <v>0</v>
      </c>
      <c r="C3151" s="3" t="s">
        <v>13660</v>
      </c>
      <c r="D3151" s="3" t="s">
        <v>13661</v>
      </c>
      <c r="E3151" s="3" t="s">
        <v>13662</v>
      </c>
      <c r="F3151" s="3" t="s">
        <v>1</v>
      </c>
      <c r="G3151" s="7" t="s">
        <v>13658</v>
      </c>
      <c r="H3151" s="4">
        <v>2021</v>
      </c>
      <c r="I3151" s="2">
        <v>2016</v>
      </c>
      <c r="J3151" s="2">
        <f ca="1">YEAR(TODAY())-Table1[[#This Row],[Release_year]]</f>
        <v>10</v>
      </c>
      <c r="K3151" s="2" t="s">
        <v>7</v>
      </c>
      <c r="L3151" s="2" t="str">
        <f>_xlfn.XLOOKUP(Table1[[#This Row],[Rating]],Ratings!A$2:A$15,Ratings!B$2:B$15)</f>
        <v>Adult</v>
      </c>
      <c r="M3151" s="2" t="str">
        <f>_xlfn.XLOOKUP(Table1[[#This Row],[Rating Category]],Recommendation!A$2:A$6,Recommendation!B$2:B$6)</f>
        <v>Restricted</v>
      </c>
      <c r="N3151" s="2">
        <v>97</v>
      </c>
      <c r="O3151" s="2" t="str" cm="1">
        <f t="array" ref="O3151">_xlfn.IFS(Table1[[#This Row],[Duration]]&lt;90,"Short",Table1[[#This Row],[Duration]]&lt;180,"Medium",Table1[[#This Row],[Duration]]&lt;=240,"Long",TRUE,"Seasons")</f>
        <v>Medium</v>
      </c>
      <c r="P3151" s="3" t="s">
        <v>269</v>
      </c>
    </row>
    <row r="3152" spans="1:16" ht="56">
      <c r="A3152" s="2" t="s">
        <v>13663</v>
      </c>
      <c r="B3152" s="2" t="s">
        <v>0</v>
      </c>
      <c r="C3152" s="3" t="s">
        <v>13664</v>
      </c>
      <c r="D3152" s="3" t="s">
        <v>9666</v>
      </c>
      <c r="E3152" s="3" t="s">
        <v>13665</v>
      </c>
      <c r="F3152" s="3" t="s">
        <v>1</v>
      </c>
      <c r="G3152" s="7" t="s">
        <v>13666</v>
      </c>
      <c r="H3152" s="4">
        <v>2021</v>
      </c>
      <c r="I3152" s="2">
        <v>2016</v>
      </c>
      <c r="J3152" s="2">
        <f ca="1">YEAR(TODAY())-Table1[[#This Row],[Release_year]]</f>
        <v>10</v>
      </c>
      <c r="K3152" s="2" t="s">
        <v>7</v>
      </c>
      <c r="L3152" s="2" t="str">
        <f>_xlfn.XLOOKUP(Table1[[#This Row],[Rating]],Ratings!A$2:A$15,Ratings!B$2:B$15)</f>
        <v>Adult</v>
      </c>
      <c r="M3152" s="2" t="str">
        <f>_xlfn.XLOOKUP(Table1[[#This Row],[Rating Category]],Recommendation!A$2:A$6,Recommendation!B$2:B$6)</f>
        <v>Restricted</v>
      </c>
      <c r="N3152" s="2">
        <v>81</v>
      </c>
      <c r="O3152" s="2" t="str" cm="1">
        <f t="array" ref="O3152">_xlfn.IFS(Table1[[#This Row],[Duration]]&lt;90,"Short",Table1[[#This Row],[Duration]]&lt;180,"Medium",Table1[[#This Row],[Duration]]&lt;=240,"Long",TRUE,"Seasons")</f>
        <v>Short</v>
      </c>
      <c r="P3152" s="3" t="s">
        <v>608</v>
      </c>
    </row>
    <row r="3153" spans="1:16" ht="28">
      <c r="A3153" s="2" t="s">
        <v>13667</v>
      </c>
      <c r="B3153" s="2" t="s">
        <v>0</v>
      </c>
      <c r="C3153" s="3" t="s">
        <v>13668</v>
      </c>
      <c r="D3153" s="3" t="s">
        <v>13669</v>
      </c>
      <c r="E3153" s="3" t="s">
        <v>13670</v>
      </c>
      <c r="F3153" s="3" t="s">
        <v>1</v>
      </c>
      <c r="G3153" s="7" t="s">
        <v>13666</v>
      </c>
      <c r="H3153" s="4">
        <v>2021</v>
      </c>
      <c r="I3153" s="2">
        <v>2016</v>
      </c>
      <c r="J3153" s="2">
        <f ca="1">YEAR(TODAY())-Table1[[#This Row],[Release_year]]</f>
        <v>10</v>
      </c>
      <c r="K3153" s="2" t="s">
        <v>29</v>
      </c>
      <c r="L3153" s="2" t="str">
        <f>_xlfn.XLOOKUP(Table1[[#This Row],[Rating]],Ratings!A$2:A$15,Ratings!B$2:B$15)</f>
        <v>Teen</v>
      </c>
      <c r="M3153" s="2" t="str">
        <f>_xlfn.XLOOKUP(Table1[[#This Row],[Rating Category]],Recommendation!A$2:A$6,Recommendation!B$2:B$6)</f>
        <v>Guidance</v>
      </c>
      <c r="N3153" s="2">
        <v>70</v>
      </c>
      <c r="O3153" s="2" t="str" cm="1">
        <f t="array" ref="O3153">_xlfn.IFS(Table1[[#This Row],[Duration]]&lt;90,"Short",Table1[[#This Row],[Duration]]&lt;180,"Medium",Table1[[#This Row],[Duration]]&lt;=240,"Long",TRUE,"Seasons")</f>
        <v>Short</v>
      </c>
      <c r="P3153" s="3" t="s">
        <v>208</v>
      </c>
    </row>
    <row r="3154" spans="1:16" ht="28">
      <c r="A3154" s="2" t="s">
        <v>13671</v>
      </c>
      <c r="B3154" s="2" t="s">
        <v>0</v>
      </c>
      <c r="C3154" s="3" t="s">
        <v>13672</v>
      </c>
      <c r="D3154" s="3" t="s">
        <v>13673</v>
      </c>
      <c r="E3154" s="3" t="s">
        <v>13674</v>
      </c>
      <c r="F3154" s="3" t="s">
        <v>1</v>
      </c>
      <c r="G3154" s="7" t="s">
        <v>13666</v>
      </c>
      <c r="H3154" s="4">
        <v>2021</v>
      </c>
      <c r="I3154" s="2">
        <v>2016</v>
      </c>
      <c r="J3154" s="2">
        <f ca="1">YEAR(TODAY())-Table1[[#This Row],[Release_year]]</f>
        <v>10</v>
      </c>
      <c r="K3154" s="2" t="s">
        <v>7</v>
      </c>
      <c r="L3154" s="2" t="str">
        <f>_xlfn.XLOOKUP(Table1[[#This Row],[Rating]],Ratings!A$2:A$15,Ratings!B$2:B$15)</f>
        <v>Adult</v>
      </c>
      <c r="M3154" s="2" t="str">
        <f>_xlfn.XLOOKUP(Table1[[#This Row],[Rating Category]],Recommendation!A$2:A$6,Recommendation!B$2:B$6)</f>
        <v>Restricted</v>
      </c>
      <c r="N3154" s="2">
        <v>62</v>
      </c>
      <c r="O3154" s="2" t="str" cm="1">
        <f t="array" ref="O3154">_xlfn.IFS(Table1[[#This Row],[Duration]]&lt;90,"Short",Table1[[#This Row],[Duration]]&lt;180,"Medium",Table1[[#This Row],[Duration]]&lt;=240,"Long",TRUE,"Seasons")</f>
        <v>Short</v>
      </c>
      <c r="P3154" s="3" t="s">
        <v>10032</v>
      </c>
    </row>
    <row r="3155" spans="1:16" ht="56">
      <c r="A3155" s="2" t="s">
        <v>13676</v>
      </c>
      <c r="B3155" s="2" t="s">
        <v>0</v>
      </c>
      <c r="C3155" s="3" t="s">
        <v>13677</v>
      </c>
      <c r="D3155" s="3" t="s">
        <v>13678</v>
      </c>
      <c r="E3155" s="3" t="s">
        <v>13679</v>
      </c>
      <c r="F3155" s="3" t="s">
        <v>215</v>
      </c>
      <c r="G3155" s="7" t="s">
        <v>13680</v>
      </c>
      <c r="H3155" s="4">
        <v>2021</v>
      </c>
      <c r="I3155" s="2">
        <v>2016</v>
      </c>
      <c r="J3155" s="2">
        <f ca="1">YEAR(TODAY())-Table1[[#This Row],[Release_year]]</f>
        <v>10</v>
      </c>
      <c r="K3155" s="2" t="s">
        <v>7</v>
      </c>
      <c r="L3155" s="2" t="str">
        <f>_xlfn.XLOOKUP(Table1[[#This Row],[Rating]],Ratings!A$2:A$15,Ratings!B$2:B$15)</f>
        <v>Adult</v>
      </c>
      <c r="M3155" s="2" t="str">
        <f>_xlfn.XLOOKUP(Table1[[#This Row],[Rating Category]],Recommendation!A$2:A$6,Recommendation!B$2:B$6)</f>
        <v>Restricted</v>
      </c>
      <c r="N3155" s="2">
        <v>99</v>
      </c>
      <c r="O3155" s="2" t="str" cm="1">
        <f t="array" ref="O3155">_xlfn.IFS(Table1[[#This Row],[Duration]]&lt;90,"Short",Table1[[#This Row],[Duration]]&lt;180,"Medium",Table1[[#This Row],[Duration]]&lt;=240,"Long",TRUE,"Seasons")</f>
        <v>Medium</v>
      </c>
      <c r="P3155" s="3" t="s">
        <v>1861</v>
      </c>
    </row>
    <row r="3156" spans="1:16" ht="56">
      <c r="A3156" s="2" t="s">
        <v>13682</v>
      </c>
      <c r="B3156" s="2" t="s">
        <v>0</v>
      </c>
      <c r="C3156" s="3" t="s">
        <v>13683</v>
      </c>
      <c r="D3156" s="3" t="s">
        <v>13684</v>
      </c>
      <c r="E3156" s="3" t="s">
        <v>13685</v>
      </c>
      <c r="F3156" s="3" t="s">
        <v>744</v>
      </c>
      <c r="G3156" s="7" t="s">
        <v>13686</v>
      </c>
      <c r="H3156" s="4">
        <v>2021</v>
      </c>
      <c r="I3156" s="2">
        <v>2016</v>
      </c>
      <c r="J3156" s="2">
        <f ca="1">YEAR(TODAY())-Table1[[#This Row],[Release_year]]</f>
        <v>10</v>
      </c>
      <c r="K3156" s="2" t="s">
        <v>29</v>
      </c>
      <c r="L3156" s="2" t="str">
        <f>_xlfn.XLOOKUP(Table1[[#This Row],[Rating]],Ratings!A$2:A$15,Ratings!B$2:B$15)</f>
        <v>Teen</v>
      </c>
      <c r="M3156" s="2" t="str">
        <f>_xlfn.XLOOKUP(Table1[[#This Row],[Rating Category]],Recommendation!A$2:A$6,Recommendation!B$2:B$6)</f>
        <v>Guidance</v>
      </c>
      <c r="N3156" s="2">
        <v>112</v>
      </c>
      <c r="O3156" s="2" t="str" cm="1">
        <f t="array" ref="O3156">_xlfn.IFS(Table1[[#This Row],[Duration]]&lt;90,"Short",Table1[[#This Row],[Duration]]&lt;180,"Medium",Table1[[#This Row],[Duration]]&lt;=240,"Long",TRUE,"Seasons")</f>
        <v>Medium</v>
      </c>
      <c r="P3156" s="3" t="s">
        <v>3</v>
      </c>
    </row>
    <row r="3157" spans="1:16" ht="42">
      <c r="A3157" s="2" t="s">
        <v>13687</v>
      </c>
      <c r="B3157" s="2" t="s">
        <v>0</v>
      </c>
      <c r="C3157" s="3" t="s">
        <v>13688</v>
      </c>
      <c r="D3157" s="3" t="s">
        <v>13689</v>
      </c>
      <c r="E3157" s="3" t="s">
        <v>13690</v>
      </c>
      <c r="F3157" s="3" t="s">
        <v>1</v>
      </c>
      <c r="G3157" s="7" t="s">
        <v>13686</v>
      </c>
      <c r="H3157" s="4">
        <v>2021</v>
      </c>
      <c r="I3157" s="2">
        <v>2016</v>
      </c>
      <c r="J3157" s="2">
        <f ca="1">YEAR(TODAY())-Table1[[#This Row],[Release_year]]</f>
        <v>10</v>
      </c>
      <c r="K3157" s="2" t="s">
        <v>7</v>
      </c>
      <c r="L3157" s="2" t="str">
        <f>_xlfn.XLOOKUP(Table1[[#This Row],[Rating]],Ratings!A$2:A$15,Ratings!B$2:B$15)</f>
        <v>Adult</v>
      </c>
      <c r="M3157" s="2" t="str">
        <f>_xlfn.XLOOKUP(Table1[[#This Row],[Rating Category]],Recommendation!A$2:A$6,Recommendation!B$2:B$6)</f>
        <v>Restricted</v>
      </c>
      <c r="N3157" s="2">
        <v>90</v>
      </c>
      <c r="O3157" s="2" t="str" cm="1">
        <f t="array" ref="O3157">_xlfn.IFS(Table1[[#This Row],[Duration]]&lt;90,"Short",Table1[[#This Row],[Duration]]&lt;180,"Medium",Table1[[#This Row],[Duration]]&lt;=240,"Long",TRUE,"Seasons")</f>
        <v>Medium</v>
      </c>
      <c r="P3157" s="3" t="s">
        <v>517</v>
      </c>
    </row>
    <row r="3158" spans="1:16" ht="42">
      <c r="A3158" s="2" t="s">
        <v>13692</v>
      </c>
      <c r="B3158" s="2" t="s">
        <v>0</v>
      </c>
      <c r="C3158" s="3" t="s">
        <v>13693</v>
      </c>
      <c r="D3158" s="3" t="s">
        <v>13694</v>
      </c>
      <c r="E3158" s="3" t="s">
        <v>13695</v>
      </c>
      <c r="F3158" s="3" t="s">
        <v>13</v>
      </c>
      <c r="G3158" s="7" t="s">
        <v>13691</v>
      </c>
      <c r="H3158" s="4">
        <v>2021</v>
      </c>
      <c r="I3158" s="2">
        <v>2014</v>
      </c>
      <c r="J3158" s="2">
        <f ca="1">YEAR(TODAY())-Table1[[#This Row],[Release_year]]</f>
        <v>12</v>
      </c>
      <c r="K3158" s="2" t="s">
        <v>29</v>
      </c>
      <c r="L3158" s="2" t="str">
        <f>_xlfn.XLOOKUP(Table1[[#This Row],[Rating]],Ratings!A$2:A$15,Ratings!B$2:B$15)</f>
        <v>Teen</v>
      </c>
      <c r="M3158" s="2" t="str">
        <f>_xlfn.XLOOKUP(Table1[[#This Row],[Rating Category]],Recommendation!A$2:A$6,Recommendation!B$2:B$6)</f>
        <v>Guidance</v>
      </c>
      <c r="N3158" s="2">
        <v>89</v>
      </c>
      <c r="O3158" s="2" t="str" cm="1">
        <f t="array" ref="O3158">_xlfn.IFS(Table1[[#This Row],[Duration]]&lt;90,"Short",Table1[[#This Row],[Duration]]&lt;180,"Medium",Table1[[#This Row],[Duration]]&lt;=240,"Long",TRUE,"Seasons")</f>
        <v>Short</v>
      </c>
      <c r="P3158" s="3" t="s">
        <v>43</v>
      </c>
    </row>
    <row r="3159" spans="1:16" ht="28">
      <c r="A3159" s="2" t="s">
        <v>13696</v>
      </c>
      <c r="B3159" s="2" t="s">
        <v>0</v>
      </c>
      <c r="C3159" s="3" t="s">
        <v>13697</v>
      </c>
      <c r="D3159" s="3" t="s">
        <v>13698</v>
      </c>
      <c r="E3159" s="3" t="s">
        <v>13699</v>
      </c>
      <c r="F3159" s="3" t="s">
        <v>1</v>
      </c>
      <c r="G3159" s="7" t="s">
        <v>13691</v>
      </c>
      <c r="H3159" s="4">
        <v>2021</v>
      </c>
      <c r="I3159" s="2">
        <v>2013</v>
      </c>
      <c r="J3159" s="2">
        <f ca="1">YEAR(TODAY())-Table1[[#This Row],[Release_year]]</f>
        <v>13</v>
      </c>
      <c r="K3159" s="2" t="s">
        <v>45</v>
      </c>
      <c r="L3159" s="2" t="str">
        <f>_xlfn.XLOOKUP(Table1[[#This Row],[Rating]],Ratings!A$2:A$15,Ratings!B$2:B$15)</f>
        <v>Family</v>
      </c>
      <c r="M3159" s="2" t="str">
        <f>_xlfn.XLOOKUP(Table1[[#This Row],[Rating Category]],Recommendation!A$2:A$6,Recommendation!B$2:B$6)</f>
        <v>Guidance</v>
      </c>
      <c r="N3159" s="2">
        <v>24</v>
      </c>
      <c r="O3159" s="2" t="str" cm="1">
        <f t="array" ref="O3159">_xlfn.IFS(Table1[[#This Row],[Duration]]&lt;90,"Short",Table1[[#This Row],[Duration]]&lt;180,"Medium",Table1[[#This Row],[Duration]]&lt;=240,"Long",TRUE,"Seasons")</f>
        <v>Short</v>
      </c>
      <c r="P3159" s="3" t="s">
        <v>251</v>
      </c>
    </row>
    <row r="3160" spans="1:16" ht="42">
      <c r="A3160" s="2" t="s">
        <v>13700</v>
      </c>
      <c r="B3160" s="2" t="s">
        <v>0</v>
      </c>
      <c r="C3160" s="3" t="s">
        <v>13701</v>
      </c>
      <c r="D3160" s="3" t="s">
        <v>13702</v>
      </c>
      <c r="E3160" s="3" t="s">
        <v>13703</v>
      </c>
      <c r="F3160" s="3" t="s">
        <v>10620</v>
      </c>
      <c r="G3160" s="7" t="s">
        <v>13691</v>
      </c>
      <c r="H3160" s="4">
        <v>2021</v>
      </c>
      <c r="I3160" s="2">
        <v>2015</v>
      </c>
      <c r="J3160" s="2">
        <f ca="1">YEAR(TODAY())-Table1[[#This Row],[Release_year]]</f>
        <v>11</v>
      </c>
      <c r="K3160" s="2" t="s">
        <v>29</v>
      </c>
      <c r="L3160" s="2" t="str">
        <f>_xlfn.XLOOKUP(Table1[[#This Row],[Rating]],Ratings!A$2:A$15,Ratings!B$2:B$15)</f>
        <v>Teen</v>
      </c>
      <c r="M3160" s="2" t="str">
        <f>_xlfn.XLOOKUP(Table1[[#This Row],[Rating Category]],Recommendation!A$2:A$6,Recommendation!B$2:B$6)</f>
        <v>Guidance</v>
      </c>
      <c r="N3160" s="2">
        <v>100</v>
      </c>
      <c r="O3160" s="2" t="str" cm="1">
        <f t="array" ref="O3160">_xlfn.IFS(Table1[[#This Row],[Duration]]&lt;90,"Short",Table1[[#This Row],[Duration]]&lt;180,"Medium",Table1[[#This Row],[Duration]]&lt;=240,"Long",TRUE,"Seasons")</f>
        <v>Medium</v>
      </c>
      <c r="P3160" s="3" t="s">
        <v>56</v>
      </c>
    </row>
    <row r="3161" spans="1:16" ht="42">
      <c r="A3161" s="2" t="s">
        <v>13704</v>
      </c>
      <c r="B3161" s="2" t="s">
        <v>0</v>
      </c>
      <c r="C3161" s="3" t="s">
        <v>13705</v>
      </c>
      <c r="D3161" s="3" t="s">
        <v>13706</v>
      </c>
      <c r="E3161" s="3" t="s">
        <v>13707</v>
      </c>
      <c r="F3161" s="3" t="s">
        <v>13</v>
      </c>
      <c r="G3161" s="7" t="s">
        <v>13691</v>
      </c>
      <c r="H3161" s="4">
        <v>2021</v>
      </c>
      <c r="I3161" s="2">
        <v>2015</v>
      </c>
      <c r="J3161" s="2">
        <f ca="1">YEAR(TODAY())-Table1[[#This Row],[Release_year]]</f>
        <v>11</v>
      </c>
      <c r="K3161" s="2" t="s">
        <v>7</v>
      </c>
      <c r="L3161" s="2" t="str">
        <f>_xlfn.XLOOKUP(Table1[[#This Row],[Rating]],Ratings!A$2:A$15,Ratings!B$2:B$15)</f>
        <v>Adult</v>
      </c>
      <c r="M3161" s="2" t="str">
        <f>_xlfn.XLOOKUP(Table1[[#This Row],[Rating Category]],Recommendation!A$2:A$6,Recommendation!B$2:B$6)</f>
        <v>Restricted</v>
      </c>
      <c r="N3161" s="2">
        <v>116</v>
      </c>
      <c r="O3161" s="2" t="str" cm="1">
        <f t="array" ref="O3161">_xlfn.IFS(Table1[[#This Row],[Duration]]&lt;90,"Short",Table1[[#This Row],[Duration]]&lt;180,"Medium",Table1[[#This Row],[Duration]]&lt;=240,"Long",TRUE,"Seasons")</f>
        <v>Medium</v>
      </c>
      <c r="P3161" s="3" t="s">
        <v>89</v>
      </c>
    </row>
    <row r="3162" spans="1:16" ht="42">
      <c r="A3162" s="2" t="s">
        <v>13708</v>
      </c>
      <c r="B3162" s="2" t="s">
        <v>0</v>
      </c>
      <c r="C3162" s="3" t="s">
        <v>13709</v>
      </c>
      <c r="D3162" s="3" t="s">
        <v>13710</v>
      </c>
      <c r="E3162" s="3" t="s">
        <v>13711</v>
      </c>
      <c r="F3162" s="3" t="s">
        <v>1</v>
      </c>
      <c r="G3162" s="7" t="s">
        <v>13691</v>
      </c>
      <c r="H3162" s="4">
        <v>2021</v>
      </c>
      <c r="I3162" s="2">
        <v>2016</v>
      </c>
      <c r="J3162" s="2">
        <f ca="1">YEAR(TODAY())-Table1[[#This Row],[Release_year]]</f>
        <v>10</v>
      </c>
      <c r="K3162" s="2" t="s">
        <v>7</v>
      </c>
      <c r="L3162" s="2" t="str">
        <f>_xlfn.XLOOKUP(Table1[[#This Row],[Rating]],Ratings!A$2:A$15,Ratings!B$2:B$15)</f>
        <v>Adult</v>
      </c>
      <c r="M3162" s="2" t="str">
        <f>_xlfn.XLOOKUP(Table1[[#This Row],[Rating Category]],Recommendation!A$2:A$6,Recommendation!B$2:B$6)</f>
        <v>Restricted</v>
      </c>
      <c r="N3162" s="2">
        <v>92</v>
      </c>
      <c r="O3162" s="2" t="str" cm="1">
        <f t="array" ref="O3162">_xlfn.IFS(Table1[[#This Row],[Duration]]&lt;90,"Short",Table1[[#This Row],[Duration]]&lt;180,"Medium",Table1[[#This Row],[Duration]]&lt;=240,"Long",TRUE,"Seasons")</f>
        <v>Medium</v>
      </c>
      <c r="P3162" s="3" t="s">
        <v>269</v>
      </c>
    </row>
    <row r="3163" spans="1:16" ht="14">
      <c r="A3163" s="2" t="s">
        <v>13712</v>
      </c>
      <c r="B3163" s="2" t="s">
        <v>0</v>
      </c>
      <c r="C3163" s="3" t="s">
        <v>13713</v>
      </c>
      <c r="D3163" s="3" t="s">
        <v>13714</v>
      </c>
      <c r="E3163" s="3" t="s">
        <v>13715</v>
      </c>
      <c r="F3163" s="3" t="s">
        <v>1</v>
      </c>
      <c r="G3163" s="7" t="s">
        <v>13691</v>
      </c>
      <c r="H3163" s="4">
        <v>2021</v>
      </c>
      <c r="I3163" s="2">
        <v>1979</v>
      </c>
      <c r="J3163" s="2">
        <f ca="1">YEAR(TODAY())-Table1[[#This Row],[Release_year]]</f>
        <v>47</v>
      </c>
      <c r="K3163" s="2" t="s">
        <v>7</v>
      </c>
      <c r="L3163" s="2" t="str">
        <f>_xlfn.XLOOKUP(Table1[[#This Row],[Rating]],Ratings!A$2:A$15,Ratings!B$2:B$15)</f>
        <v>Adult</v>
      </c>
      <c r="M3163" s="2" t="str">
        <f>_xlfn.XLOOKUP(Table1[[#This Row],[Rating Category]],Recommendation!A$2:A$6,Recommendation!B$2:B$6)</f>
        <v>Restricted</v>
      </c>
      <c r="N3163" s="2">
        <v>79</v>
      </c>
      <c r="O3163" s="2" t="str" cm="1">
        <f t="array" ref="O3163">_xlfn.IFS(Table1[[#This Row],[Duration]]&lt;90,"Short",Table1[[#This Row],[Duration]]&lt;180,"Medium",Table1[[#This Row],[Duration]]&lt;=240,"Long",TRUE,"Seasons")</f>
        <v>Short</v>
      </c>
      <c r="P3163" s="3" t="s">
        <v>683</v>
      </c>
    </row>
    <row r="3164" spans="1:16" ht="70">
      <c r="A3164" s="2" t="s">
        <v>13716</v>
      </c>
      <c r="B3164" s="2" t="s">
        <v>0</v>
      </c>
      <c r="C3164" s="3" t="s">
        <v>13717</v>
      </c>
      <c r="D3164" s="3" t="s">
        <v>13718</v>
      </c>
      <c r="E3164" s="3" t="s">
        <v>13719</v>
      </c>
      <c r="F3164" s="3" t="s">
        <v>13</v>
      </c>
      <c r="G3164" s="7" t="s">
        <v>13691</v>
      </c>
      <c r="H3164" s="4">
        <v>2021</v>
      </c>
      <c r="I3164" s="2">
        <v>2016</v>
      </c>
      <c r="J3164" s="2">
        <f ca="1">YEAR(TODAY())-Table1[[#This Row],[Release_year]]</f>
        <v>10</v>
      </c>
      <c r="K3164" s="2" t="s">
        <v>29</v>
      </c>
      <c r="L3164" s="2" t="str">
        <f>_xlfn.XLOOKUP(Table1[[#This Row],[Rating]],Ratings!A$2:A$15,Ratings!B$2:B$15)</f>
        <v>Teen</v>
      </c>
      <c r="M3164" s="2" t="str">
        <f>_xlfn.XLOOKUP(Table1[[#This Row],[Rating Category]],Recommendation!A$2:A$6,Recommendation!B$2:B$6)</f>
        <v>Guidance</v>
      </c>
      <c r="N3164" s="2">
        <v>72</v>
      </c>
      <c r="O3164" s="2" t="str" cm="1">
        <f t="array" ref="O3164">_xlfn.IFS(Table1[[#This Row],[Duration]]&lt;90,"Short",Table1[[#This Row],[Duration]]&lt;180,"Medium",Table1[[#This Row],[Duration]]&lt;=240,"Long",TRUE,"Seasons")</f>
        <v>Short</v>
      </c>
      <c r="P3164" s="3" t="s">
        <v>23</v>
      </c>
    </row>
    <row r="3165" spans="1:16" ht="42">
      <c r="A3165" s="2" t="s">
        <v>13720</v>
      </c>
      <c r="B3165" s="2" t="s">
        <v>0</v>
      </c>
      <c r="C3165" s="3" t="s">
        <v>13721</v>
      </c>
      <c r="D3165" s="3" t="s">
        <v>13722</v>
      </c>
      <c r="E3165" s="3" t="s">
        <v>13723</v>
      </c>
      <c r="F3165" s="3" t="s">
        <v>50</v>
      </c>
      <c r="G3165" s="7" t="s">
        <v>13724</v>
      </c>
      <c r="H3165" s="4">
        <v>2021</v>
      </c>
      <c r="I3165" s="2">
        <v>2016</v>
      </c>
      <c r="J3165" s="2">
        <f ca="1">YEAR(TODAY())-Table1[[#This Row],[Release_year]]</f>
        <v>10</v>
      </c>
      <c r="K3165" s="2" t="s">
        <v>7</v>
      </c>
      <c r="L3165" s="2" t="str">
        <f>_xlfn.XLOOKUP(Table1[[#This Row],[Rating]],Ratings!A$2:A$15,Ratings!B$2:B$15)</f>
        <v>Adult</v>
      </c>
      <c r="M3165" s="2" t="str">
        <f>_xlfn.XLOOKUP(Table1[[#This Row],[Rating Category]],Recommendation!A$2:A$6,Recommendation!B$2:B$6)</f>
        <v>Restricted</v>
      </c>
      <c r="N3165" s="2">
        <v>92</v>
      </c>
      <c r="O3165" s="2" t="str" cm="1">
        <f t="array" ref="O3165">_xlfn.IFS(Table1[[#This Row],[Duration]]&lt;90,"Short",Table1[[#This Row],[Duration]]&lt;180,"Medium",Table1[[#This Row],[Duration]]&lt;=240,"Long",TRUE,"Seasons")</f>
        <v>Medium</v>
      </c>
      <c r="P3165" s="3" t="s">
        <v>49</v>
      </c>
    </row>
    <row r="3166" spans="1:16" ht="14">
      <c r="A3166" s="2" t="s">
        <v>13725</v>
      </c>
      <c r="B3166" s="2" t="s">
        <v>0</v>
      </c>
      <c r="C3166" s="3" t="s">
        <v>13726</v>
      </c>
      <c r="D3166" s="3" t="s">
        <v>4557</v>
      </c>
      <c r="E3166" s="3" t="s">
        <v>13727</v>
      </c>
      <c r="F3166" s="3" t="s">
        <v>1</v>
      </c>
      <c r="G3166" s="7" t="s">
        <v>13724</v>
      </c>
      <c r="H3166" s="4">
        <v>2021</v>
      </c>
      <c r="I3166" s="2">
        <v>2016</v>
      </c>
      <c r="J3166" s="2">
        <f ca="1">YEAR(TODAY())-Table1[[#This Row],[Release_year]]</f>
        <v>10</v>
      </c>
      <c r="K3166" s="2" t="s">
        <v>7</v>
      </c>
      <c r="L3166" s="2" t="str">
        <f>_xlfn.XLOOKUP(Table1[[#This Row],[Rating]],Ratings!A$2:A$15,Ratings!B$2:B$15)</f>
        <v>Adult</v>
      </c>
      <c r="M3166" s="2" t="str">
        <f>_xlfn.XLOOKUP(Table1[[#This Row],[Rating Category]],Recommendation!A$2:A$6,Recommendation!B$2:B$6)</f>
        <v>Restricted</v>
      </c>
      <c r="N3166" s="2">
        <v>61</v>
      </c>
      <c r="O3166" s="2" t="str" cm="1">
        <f t="array" ref="O3166">_xlfn.IFS(Table1[[#This Row],[Duration]]&lt;90,"Short",Table1[[#This Row],[Duration]]&lt;180,"Medium",Table1[[#This Row],[Duration]]&lt;=240,"Long",TRUE,"Seasons")</f>
        <v>Short</v>
      </c>
      <c r="P3166" s="3" t="s">
        <v>683</v>
      </c>
    </row>
    <row r="3167" spans="1:16" ht="42">
      <c r="A3167" s="2" t="s">
        <v>13728</v>
      </c>
      <c r="B3167" s="2" t="s">
        <v>0</v>
      </c>
      <c r="C3167" s="3" t="s">
        <v>13729</v>
      </c>
      <c r="D3167" s="3" t="s">
        <v>13730</v>
      </c>
      <c r="E3167" s="3" t="s">
        <v>13731</v>
      </c>
      <c r="F3167" s="3" t="s">
        <v>1</v>
      </c>
      <c r="G3167" s="7" t="s">
        <v>13732</v>
      </c>
      <c r="H3167" s="4">
        <v>2021</v>
      </c>
      <c r="I3167" s="2">
        <v>2016</v>
      </c>
      <c r="J3167" s="2">
        <f ca="1">YEAR(TODAY())-Table1[[#This Row],[Release_year]]</f>
        <v>10</v>
      </c>
      <c r="K3167" s="2" t="s">
        <v>7</v>
      </c>
      <c r="L3167" s="2" t="str">
        <f>_xlfn.XLOOKUP(Table1[[#This Row],[Rating]],Ratings!A$2:A$15,Ratings!B$2:B$15)</f>
        <v>Adult</v>
      </c>
      <c r="M3167" s="2" t="str">
        <f>_xlfn.XLOOKUP(Table1[[#This Row],[Rating Category]],Recommendation!A$2:A$6,Recommendation!B$2:B$6)</f>
        <v>Restricted</v>
      </c>
      <c r="N3167" s="2">
        <v>88</v>
      </c>
      <c r="O3167" s="2" t="str" cm="1">
        <f t="array" ref="O3167">_xlfn.IFS(Table1[[#This Row],[Duration]]&lt;90,"Short",Table1[[#This Row],[Duration]]&lt;180,"Medium",Table1[[#This Row],[Duration]]&lt;=240,"Long",TRUE,"Seasons")</f>
        <v>Short</v>
      </c>
      <c r="P3167" s="3" t="s">
        <v>131</v>
      </c>
    </row>
    <row r="3168" spans="1:16" ht="70">
      <c r="A3168" s="2" t="s">
        <v>13733</v>
      </c>
      <c r="B3168" s="2" t="s">
        <v>0</v>
      </c>
      <c r="C3168" s="3" t="s">
        <v>13734</v>
      </c>
      <c r="D3168" s="3" t="s">
        <v>11053</v>
      </c>
      <c r="E3168" s="3" t="s">
        <v>13735</v>
      </c>
      <c r="F3168" s="3" t="s">
        <v>13</v>
      </c>
      <c r="G3168" s="7" t="s">
        <v>13732</v>
      </c>
      <c r="H3168" s="4">
        <v>2021</v>
      </c>
      <c r="I3168" s="2">
        <v>2012</v>
      </c>
      <c r="J3168" s="2">
        <f ca="1">YEAR(TODAY())-Table1[[#This Row],[Release_year]]</f>
        <v>14</v>
      </c>
      <c r="K3168" s="2" t="s">
        <v>29</v>
      </c>
      <c r="L3168" s="2" t="str">
        <f>_xlfn.XLOOKUP(Table1[[#This Row],[Rating]],Ratings!A$2:A$15,Ratings!B$2:B$15)</f>
        <v>Teen</v>
      </c>
      <c r="M3168" s="2" t="str">
        <f>_xlfn.XLOOKUP(Table1[[#This Row],[Rating Category]],Recommendation!A$2:A$6,Recommendation!B$2:B$6)</f>
        <v>Guidance</v>
      </c>
      <c r="N3168" s="2">
        <v>113</v>
      </c>
      <c r="O3168" s="2" t="str" cm="1">
        <f t="array" ref="O3168">_xlfn.IFS(Table1[[#This Row],[Duration]]&lt;90,"Short",Table1[[#This Row],[Duration]]&lt;180,"Medium",Table1[[#This Row],[Duration]]&lt;=240,"Long",TRUE,"Seasons")</f>
        <v>Medium</v>
      </c>
      <c r="P3168" s="3" t="s">
        <v>23</v>
      </c>
    </row>
    <row r="3169" spans="1:16" ht="14">
      <c r="A3169" s="2" t="s">
        <v>13736</v>
      </c>
      <c r="B3169" s="2" t="s">
        <v>0</v>
      </c>
      <c r="C3169" s="3" t="s">
        <v>13737</v>
      </c>
      <c r="D3169" s="3" t="s">
        <v>13738</v>
      </c>
      <c r="E3169" s="3" t="s">
        <v>11560</v>
      </c>
      <c r="F3169" s="3" t="s">
        <v>50</v>
      </c>
      <c r="G3169" s="7" t="s">
        <v>13739</v>
      </c>
      <c r="H3169" s="4">
        <v>2021</v>
      </c>
      <c r="I3169" s="2">
        <v>2016</v>
      </c>
      <c r="J3169" s="2">
        <f ca="1">YEAR(TODAY())-Table1[[#This Row],[Release_year]]</f>
        <v>10</v>
      </c>
      <c r="K3169" s="2" t="s">
        <v>7</v>
      </c>
      <c r="L3169" s="2" t="str">
        <f>_xlfn.XLOOKUP(Table1[[#This Row],[Rating]],Ratings!A$2:A$15,Ratings!B$2:B$15)</f>
        <v>Adult</v>
      </c>
      <c r="M3169" s="2" t="str">
        <f>_xlfn.XLOOKUP(Table1[[#This Row],[Rating Category]],Recommendation!A$2:A$6,Recommendation!B$2:B$6)</f>
        <v>Restricted</v>
      </c>
      <c r="N3169" s="2">
        <v>67</v>
      </c>
      <c r="O3169" s="2" t="str" cm="1">
        <f t="array" ref="O3169">_xlfn.IFS(Table1[[#This Row],[Duration]]&lt;90,"Short",Table1[[#This Row],[Duration]]&lt;180,"Medium",Table1[[#This Row],[Duration]]&lt;=240,"Long",TRUE,"Seasons")</f>
        <v>Short</v>
      </c>
      <c r="P3169" s="3" t="s">
        <v>683</v>
      </c>
    </row>
    <row r="3170" spans="1:16" ht="14">
      <c r="A3170" s="2" t="s">
        <v>13740</v>
      </c>
      <c r="B3170" s="2" t="s">
        <v>0</v>
      </c>
      <c r="C3170" s="3" t="s">
        <v>13741</v>
      </c>
      <c r="D3170" s="3" t="s">
        <v>13742</v>
      </c>
      <c r="E3170" s="3" t="s">
        <v>13743</v>
      </c>
      <c r="F3170" s="3" t="s">
        <v>1</v>
      </c>
      <c r="G3170" s="7" t="s">
        <v>13744</v>
      </c>
      <c r="H3170" s="4">
        <v>2021</v>
      </c>
      <c r="I3170" s="2">
        <v>2012</v>
      </c>
      <c r="J3170" s="2">
        <f ca="1">YEAR(TODAY())-Table1[[#This Row],[Release_year]]</f>
        <v>14</v>
      </c>
      <c r="K3170" s="2" t="s">
        <v>7</v>
      </c>
      <c r="L3170" s="2" t="str">
        <f>_xlfn.XLOOKUP(Table1[[#This Row],[Rating]],Ratings!A$2:A$15,Ratings!B$2:B$15)</f>
        <v>Adult</v>
      </c>
      <c r="M3170" s="2" t="str">
        <f>_xlfn.XLOOKUP(Table1[[#This Row],[Rating Category]],Recommendation!A$2:A$6,Recommendation!B$2:B$6)</f>
        <v>Restricted</v>
      </c>
      <c r="N3170" s="2">
        <v>65</v>
      </c>
      <c r="O3170" s="2" t="str" cm="1">
        <f t="array" ref="O3170">_xlfn.IFS(Table1[[#This Row],[Duration]]&lt;90,"Short",Table1[[#This Row],[Duration]]&lt;180,"Medium",Table1[[#This Row],[Duration]]&lt;=240,"Long",TRUE,"Seasons")</f>
        <v>Short</v>
      </c>
      <c r="P3170" s="3" t="s">
        <v>683</v>
      </c>
    </row>
    <row r="3171" spans="1:16" ht="14">
      <c r="A3171" s="2" t="s">
        <v>13745</v>
      </c>
      <c r="B3171" s="2" t="s">
        <v>0</v>
      </c>
      <c r="C3171" s="3" t="s">
        <v>13746</v>
      </c>
      <c r="D3171" s="3" t="s">
        <v>6239</v>
      </c>
      <c r="E3171" s="3" t="s">
        <v>8662</v>
      </c>
      <c r="F3171" s="3" t="s">
        <v>1</v>
      </c>
      <c r="G3171" s="7" t="s">
        <v>13747</v>
      </c>
      <c r="H3171" s="4">
        <v>2021</v>
      </c>
      <c r="I3171" s="2">
        <v>2016</v>
      </c>
      <c r="J3171" s="2">
        <f ca="1">YEAR(TODAY())-Table1[[#This Row],[Release_year]]</f>
        <v>10</v>
      </c>
      <c r="K3171" s="2" t="s">
        <v>7</v>
      </c>
      <c r="L3171" s="2" t="str">
        <f>_xlfn.XLOOKUP(Table1[[#This Row],[Rating]],Ratings!A$2:A$15,Ratings!B$2:B$15)</f>
        <v>Adult</v>
      </c>
      <c r="M3171" s="2" t="str">
        <f>_xlfn.XLOOKUP(Table1[[#This Row],[Rating Category]],Recommendation!A$2:A$6,Recommendation!B$2:B$6)</f>
        <v>Restricted</v>
      </c>
      <c r="N3171" s="2">
        <v>62</v>
      </c>
      <c r="O3171" s="2" t="str" cm="1">
        <f t="array" ref="O3171">_xlfn.IFS(Table1[[#This Row],[Duration]]&lt;90,"Short",Table1[[#This Row],[Duration]]&lt;180,"Medium",Table1[[#This Row],[Duration]]&lt;=240,"Long",TRUE,"Seasons")</f>
        <v>Short</v>
      </c>
      <c r="P3171" s="3" t="s">
        <v>683</v>
      </c>
    </row>
    <row r="3172" spans="1:16" ht="70">
      <c r="A3172" s="2" t="s">
        <v>13748</v>
      </c>
      <c r="B3172" s="2" t="s">
        <v>0</v>
      </c>
      <c r="C3172" s="3" t="s">
        <v>13749</v>
      </c>
      <c r="D3172" s="3" t="s">
        <v>13750</v>
      </c>
      <c r="E3172" s="3" t="s">
        <v>13751</v>
      </c>
      <c r="F3172" s="3" t="s">
        <v>13752</v>
      </c>
      <c r="G3172" s="7" t="s">
        <v>13747</v>
      </c>
      <c r="H3172" s="4">
        <v>2021</v>
      </c>
      <c r="I3172" s="2">
        <v>2016</v>
      </c>
      <c r="J3172" s="2">
        <f ca="1">YEAR(TODAY())-Table1[[#This Row],[Release_year]]</f>
        <v>10</v>
      </c>
      <c r="K3172" s="2" t="s">
        <v>7</v>
      </c>
      <c r="L3172" s="2" t="str">
        <f>_xlfn.XLOOKUP(Table1[[#This Row],[Rating]],Ratings!A$2:A$15,Ratings!B$2:B$15)</f>
        <v>Adult</v>
      </c>
      <c r="M3172" s="2" t="str">
        <f>_xlfn.XLOOKUP(Table1[[#This Row],[Rating Category]],Recommendation!A$2:A$6,Recommendation!B$2:B$6)</f>
        <v>Restricted</v>
      </c>
      <c r="N3172" s="2">
        <v>107</v>
      </c>
      <c r="O3172" s="2" t="str" cm="1">
        <f t="array" ref="O3172">_xlfn.IFS(Table1[[#This Row],[Duration]]&lt;90,"Short",Table1[[#This Row],[Duration]]&lt;180,"Medium",Table1[[#This Row],[Duration]]&lt;=240,"Long",TRUE,"Seasons")</f>
        <v>Medium</v>
      </c>
      <c r="P3172" s="3" t="s">
        <v>23</v>
      </c>
    </row>
    <row r="3173" spans="1:16" ht="14">
      <c r="A3173" s="2" t="s">
        <v>13753</v>
      </c>
      <c r="B3173" s="2" t="s">
        <v>0</v>
      </c>
      <c r="C3173" s="3" t="s">
        <v>13754</v>
      </c>
      <c r="D3173" s="3" t="s">
        <v>13755</v>
      </c>
      <c r="E3173" s="3" t="s">
        <v>13756</v>
      </c>
      <c r="F3173" s="3" t="s">
        <v>963</v>
      </c>
      <c r="G3173" s="7" t="s">
        <v>13757</v>
      </c>
      <c r="H3173" s="4">
        <v>2021</v>
      </c>
      <c r="I3173" s="2">
        <v>2016</v>
      </c>
      <c r="J3173" s="2">
        <f ca="1">YEAR(TODAY())-Table1[[#This Row],[Release_year]]</f>
        <v>10</v>
      </c>
      <c r="K3173" s="2" t="s">
        <v>7</v>
      </c>
      <c r="L3173" s="2" t="str">
        <f>_xlfn.XLOOKUP(Table1[[#This Row],[Rating]],Ratings!A$2:A$15,Ratings!B$2:B$15)</f>
        <v>Adult</v>
      </c>
      <c r="M3173" s="2" t="str">
        <f>_xlfn.XLOOKUP(Table1[[#This Row],[Rating Category]],Recommendation!A$2:A$6,Recommendation!B$2:B$6)</f>
        <v>Restricted</v>
      </c>
      <c r="N3173" s="2">
        <v>69</v>
      </c>
      <c r="O3173" s="2" t="str" cm="1">
        <f t="array" ref="O3173">_xlfn.IFS(Table1[[#This Row],[Duration]]&lt;90,"Short",Table1[[#This Row],[Duration]]&lt;180,"Medium",Table1[[#This Row],[Duration]]&lt;=240,"Long",TRUE,"Seasons")</f>
        <v>Short</v>
      </c>
      <c r="P3173" s="3" t="s">
        <v>683</v>
      </c>
    </row>
    <row r="3174" spans="1:16" ht="70">
      <c r="A3174" s="2" t="s">
        <v>13758</v>
      </c>
      <c r="B3174" s="2" t="s">
        <v>0</v>
      </c>
      <c r="C3174" s="3" t="s">
        <v>13759</v>
      </c>
      <c r="D3174" s="3" t="s">
        <v>13760</v>
      </c>
      <c r="E3174" s="3" t="s">
        <v>13761</v>
      </c>
      <c r="F3174" s="3" t="s">
        <v>13</v>
      </c>
      <c r="G3174" s="7" t="s">
        <v>13757</v>
      </c>
      <c r="H3174" s="4">
        <v>2021</v>
      </c>
      <c r="I3174" s="2">
        <v>2012</v>
      </c>
      <c r="J3174" s="2">
        <f ca="1">YEAR(TODAY())-Table1[[#This Row],[Release_year]]</f>
        <v>14</v>
      </c>
      <c r="K3174" s="2" t="s">
        <v>7</v>
      </c>
      <c r="L3174" s="2" t="str">
        <f>_xlfn.XLOOKUP(Table1[[#This Row],[Rating]],Ratings!A$2:A$15,Ratings!B$2:B$15)</f>
        <v>Adult</v>
      </c>
      <c r="M3174" s="2" t="str">
        <f>_xlfn.XLOOKUP(Table1[[#This Row],[Rating Category]],Recommendation!A$2:A$6,Recommendation!B$2:B$6)</f>
        <v>Restricted</v>
      </c>
      <c r="N3174" s="2">
        <v>77</v>
      </c>
      <c r="O3174" s="2" t="str" cm="1">
        <f t="array" ref="O3174">_xlfn.IFS(Table1[[#This Row],[Duration]]&lt;90,"Short",Table1[[#This Row],[Duration]]&lt;180,"Medium",Table1[[#This Row],[Duration]]&lt;=240,"Long",TRUE,"Seasons")</f>
        <v>Short</v>
      </c>
      <c r="P3174" s="3" t="s">
        <v>23</v>
      </c>
    </row>
    <row r="3175" spans="1:16" ht="56">
      <c r="A3175" s="2" t="s">
        <v>13762</v>
      </c>
      <c r="B3175" s="2" t="s">
        <v>0</v>
      </c>
      <c r="C3175" s="3" t="s">
        <v>13763</v>
      </c>
      <c r="D3175" s="3" t="s">
        <v>2088</v>
      </c>
      <c r="E3175" s="3" t="s">
        <v>13764</v>
      </c>
      <c r="F3175" s="3" t="s">
        <v>1</v>
      </c>
      <c r="G3175" s="7" t="s">
        <v>13765</v>
      </c>
      <c r="H3175" s="4">
        <v>2021</v>
      </c>
      <c r="I3175" s="2">
        <v>2016</v>
      </c>
      <c r="J3175" s="2">
        <f ca="1">YEAR(TODAY())-Table1[[#This Row],[Release_year]]</f>
        <v>10</v>
      </c>
      <c r="K3175" s="2" t="s">
        <v>29</v>
      </c>
      <c r="L3175" s="2" t="str">
        <f>_xlfn.XLOOKUP(Table1[[#This Row],[Rating]],Ratings!A$2:A$15,Ratings!B$2:B$15)</f>
        <v>Teen</v>
      </c>
      <c r="M3175" s="2" t="str">
        <f>_xlfn.XLOOKUP(Table1[[#This Row],[Rating Category]],Recommendation!A$2:A$6,Recommendation!B$2:B$6)</f>
        <v>Guidance</v>
      </c>
      <c r="N3175" s="2">
        <v>98</v>
      </c>
      <c r="O3175" s="2" t="str" cm="1">
        <f t="array" ref="O3175">_xlfn.IFS(Table1[[#This Row],[Duration]]&lt;90,"Short",Table1[[#This Row],[Duration]]&lt;180,"Medium",Table1[[#This Row],[Duration]]&lt;=240,"Long",TRUE,"Seasons")</f>
        <v>Medium</v>
      </c>
      <c r="P3175" s="3" t="s">
        <v>328</v>
      </c>
    </row>
    <row r="3176" spans="1:16" ht="14">
      <c r="A3176" s="2" t="s">
        <v>13767</v>
      </c>
      <c r="B3176" s="2" t="s">
        <v>0</v>
      </c>
      <c r="C3176" s="3" t="s">
        <v>13768</v>
      </c>
      <c r="D3176" s="3" t="s">
        <v>13769</v>
      </c>
      <c r="E3176" s="3" t="s">
        <v>13770</v>
      </c>
      <c r="F3176" s="3" t="s">
        <v>1</v>
      </c>
      <c r="G3176" s="7" t="s">
        <v>13766</v>
      </c>
      <c r="H3176" s="4">
        <v>2021</v>
      </c>
      <c r="I3176" s="2">
        <v>2016</v>
      </c>
      <c r="J3176" s="2">
        <f ca="1">YEAR(TODAY())-Table1[[#This Row],[Release_year]]</f>
        <v>10</v>
      </c>
      <c r="K3176" s="2" t="s">
        <v>7</v>
      </c>
      <c r="L3176" s="2" t="str">
        <f>_xlfn.XLOOKUP(Table1[[#This Row],[Rating]],Ratings!A$2:A$15,Ratings!B$2:B$15)</f>
        <v>Adult</v>
      </c>
      <c r="M3176" s="2" t="str">
        <f>_xlfn.XLOOKUP(Table1[[#This Row],[Rating Category]],Recommendation!A$2:A$6,Recommendation!B$2:B$6)</f>
        <v>Restricted</v>
      </c>
      <c r="N3176" s="2">
        <v>71</v>
      </c>
      <c r="O3176" s="2" t="str" cm="1">
        <f t="array" ref="O3176">_xlfn.IFS(Table1[[#This Row],[Duration]]&lt;90,"Short",Table1[[#This Row],[Duration]]&lt;180,"Medium",Table1[[#This Row],[Duration]]&lt;=240,"Long",TRUE,"Seasons")</f>
        <v>Short</v>
      </c>
      <c r="P3176" s="3" t="s">
        <v>683</v>
      </c>
    </row>
    <row r="3177" spans="1:16" ht="14">
      <c r="A3177" s="2" t="s">
        <v>13771</v>
      </c>
      <c r="B3177" s="2" t="s">
        <v>0</v>
      </c>
      <c r="C3177" s="3" t="s">
        <v>13772</v>
      </c>
      <c r="D3177" s="3" t="s">
        <v>6099</v>
      </c>
      <c r="E3177" s="3" t="s">
        <v>13773</v>
      </c>
      <c r="F3177" s="3" t="s">
        <v>1</v>
      </c>
      <c r="G3177" s="7" t="s">
        <v>13774</v>
      </c>
      <c r="H3177" s="4">
        <v>2021</v>
      </c>
      <c r="I3177" s="2">
        <v>2016</v>
      </c>
      <c r="J3177" s="2">
        <f ca="1">YEAR(TODAY())-Table1[[#This Row],[Release_year]]</f>
        <v>10</v>
      </c>
      <c r="K3177" s="2" t="s">
        <v>7</v>
      </c>
      <c r="L3177" s="2" t="str">
        <f>_xlfn.XLOOKUP(Table1[[#This Row],[Rating]],Ratings!A$2:A$15,Ratings!B$2:B$15)</f>
        <v>Adult</v>
      </c>
      <c r="M3177" s="2" t="str">
        <f>_xlfn.XLOOKUP(Table1[[#This Row],[Rating Category]],Recommendation!A$2:A$6,Recommendation!B$2:B$6)</f>
        <v>Restricted</v>
      </c>
      <c r="N3177" s="2">
        <v>64</v>
      </c>
      <c r="O3177" s="2" t="str" cm="1">
        <f t="array" ref="O3177">_xlfn.IFS(Table1[[#This Row],[Duration]]&lt;90,"Short",Table1[[#This Row],[Duration]]&lt;180,"Medium",Table1[[#This Row],[Duration]]&lt;=240,"Long",TRUE,"Seasons")</f>
        <v>Short</v>
      </c>
      <c r="P3177" s="3" t="s">
        <v>683</v>
      </c>
    </row>
    <row r="3178" spans="1:16" ht="28">
      <c r="A3178" s="2" t="s">
        <v>13775</v>
      </c>
      <c r="B3178" s="2" t="s">
        <v>0</v>
      </c>
      <c r="C3178" s="3" t="s">
        <v>13776</v>
      </c>
      <c r="D3178" s="3" t="s">
        <v>13777</v>
      </c>
      <c r="E3178" s="3" t="s">
        <v>13778</v>
      </c>
      <c r="F3178" s="3" t="s">
        <v>28</v>
      </c>
      <c r="G3178" s="7" t="s">
        <v>13779</v>
      </c>
      <c r="H3178" s="4">
        <v>2021</v>
      </c>
      <c r="I3178" s="2">
        <v>2015</v>
      </c>
      <c r="J3178" s="2">
        <f ca="1">YEAR(TODAY())-Table1[[#This Row],[Release_year]]</f>
        <v>11</v>
      </c>
      <c r="K3178" s="2" t="s">
        <v>45</v>
      </c>
      <c r="L3178" s="2" t="str">
        <f>_xlfn.XLOOKUP(Table1[[#This Row],[Rating]],Ratings!A$2:A$15,Ratings!B$2:B$15)</f>
        <v>Family</v>
      </c>
      <c r="M3178" s="2" t="str">
        <f>_xlfn.XLOOKUP(Table1[[#This Row],[Rating Category]],Recommendation!A$2:A$6,Recommendation!B$2:B$6)</f>
        <v>Guidance</v>
      </c>
      <c r="N3178" s="2">
        <v>59</v>
      </c>
      <c r="O3178" s="2" t="str" cm="1">
        <f t="array" ref="O3178">_xlfn.IFS(Table1[[#This Row],[Duration]]&lt;90,"Short",Table1[[#This Row],[Duration]]&lt;180,"Medium",Table1[[#This Row],[Duration]]&lt;=240,"Long",TRUE,"Seasons")</f>
        <v>Short</v>
      </c>
      <c r="P3178" s="3" t="s">
        <v>3</v>
      </c>
    </row>
    <row r="3179" spans="1:16" ht="42">
      <c r="A3179" s="2" t="s">
        <v>13780</v>
      </c>
      <c r="B3179" s="2" t="s">
        <v>0</v>
      </c>
      <c r="C3179" s="3" t="s">
        <v>13781</v>
      </c>
      <c r="D3179" s="3" t="s">
        <v>12446</v>
      </c>
      <c r="E3179" s="3" t="s">
        <v>13782</v>
      </c>
      <c r="F3179" s="3" t="s">
        <v>1</v>
      </c>
      <c r="G3179" s="7" t="s">
        <v>13779</v>
      </c>
      <c r="H3179" s="4">
        <v>2021</v>
      </c>
      <c r="I3179" s="2">
        <v>2016</v>
      </c>
      <c r="J3179" s="2">
        <f ca="1">YEAR(TODAY())-Table1[[#This Row],[Release_year]]</f>
        <v>10</v>
      </c>
      <c r="K3179" s="2" t="s">
        <v>7</v>
      </c>
      <c r="L3179" s="2" t="str">
        <f>_xlfn.XLOOKUP(Table1[[#This Row],[Rating]],Ratings!A$2:A$15,Ratings!B$2:B$15)</f>
        <v>Adult</v>
      </c>
      <c r="M3179" s="2" t="str">
        <f>_xlfn.XLOOKUP(Table1[[#This Row],[Rating Category]],Recommendation!A$2:A$6,Recommendation!B$2:B$6)</f>
        <v>Restricted</v>
      </c>
      <c r="N3179" s="2">
        <v>91</v>
      </c>
      <c r="O3179" s="2" t="str" cm="1">
        <f t="array" ref="O3179">_xlfn.IFS(Table1[[#This Row],[Duration]]&lt;90,"Short",Table1[[#This Row],[Duration]]&lt;180,"Medium",Table1[[#This Row],[Duration]]&lt;=240,"Long",TRUE,"Seasons")</f>
        <v>Medium</v>
      </c>
      <c r="P3179" s="3" t="s">
        <v>3</v>
      </c>
    </row>
    <row r="3180" spans="1:16" ht="56">
      <c r="A3180" s="2" t="s">
        <v>13783</v>
      </c>
      <c r="B3180" s="2" t="s">
        <v>0</v>
      </c>
      <c r="C3180" s="3" t="s">
        <v>13784</v>
      </c>
      <c r="D3180" s="3" t="s">
        <v>13785</v>
      </c>
      <c r="E3180" s="3" t="s">
        <v>13786</v>
      </c>
      <c r="F3180" s="3" t="s">
        <v>248</v>
      </c>
      <c r="G3180" s="7" t="s">
        <v>13779</v>
      </c>
      <c r="H3180" s="4">
        <v>2021</v>
      </c>
      <c r="I3180" s="2">
        <v>2015</v>
      </c>
      <c r="J3180" s="2">
        <f ca="1">YEAR(TODAY())-Table1[[#This Row],[Release_year]]</f>
        <v>11</v>
      </c>
      <c r="K3180" s="2" t="s">
        <v>7</v>
      </c>
      <c r="L3180" s="2" t="str">
        <f>_xlfn.XLOOKUP(Table1[[#This Row],[Rating]],Ratings!A$2:A$15,Ratings!B$2:B$15)</f>
        <v>Adult</v>
      </c>
      <c r="M3180" s="2" t="str">
        <f>_xlfn.XLOOKUP(Table1[[#This Row],[Rating Category]],Recommendation!A$2:A$6,Recommendation!B$2:B$6)</f>
        <v>Restricted</v>
      </c>
      <c r="N3180" s="2">
        <v>107</v>
      </c>
      <c r="O3180" s="2" t="str" cm="1">
        <f t="array" ref="O3180">_xlfn.IFS(Table1[[#This Row],[Duration]]&lt;90,"Short",Table1[[#This Row],[Duration]]&lt;180,"Medium",Table1[[#This Row],[Duration]]&lt;=240,"Long",TRUE,"Seasons")</f>
        <v>Medium</v>
      </c>
      <c r="P3180" s="3" t="s">
        <v>63</v>
      </c>
    </row>
    <row r="3181" spans="1:16" ht="42">
      <c r="A3181" s="2" t="s">
        <v>13787</v>
      </c>
      <c r="B3181" s="2" t="s">
        <v>0</v>
      </c>
      <c r="C3181" s="3" t="s">
        <v>13788</v>
      </c>
      <c r="D3181" s="3" t="s">
        <v>10315</v>
      </c>
      <c r="E3181" s="3" t="s">
        <v>13789</v>
      </c>
      <c r="F3181" s="3" t="s">
        <v>404</v>
      </c>
      <c r="G3181" s="7" t="s">
        <v>13790</v>
      </c>
      <c r="H3181" s="4">
        <v>2021</v>
      </c>
      <c r="I3181" s="2">
        <v>2016</v>
      </c>
      <c r="J3181" s="2">
        <f ca="1">YEAR(TODAY())-Table1[[#This Row],[Release_year]]</f>
        <v>10</v>
      </c>
      <c r="K3181" s="2" t="s">
        <v>246</v>
      </c>
      <c r="L3181" s="2" t="str">
        <f>_xlfn.XLOOKUP(Table1[[#This Row],[Rating]],Ratings!A$2:A$15,Ratings!B$2:B$15)</f>
        <v>Family</v>
      </c>
      <c r="M3181" s="2" t="str">
        <f>_xlfn.XLOOKUP(Table1[[#This Row],[Rating Category]],Recommendation!A$2:A$6,Recommendation!B$2:B$6)</f>
        <v>Guidance</v>
      </c>
      <c r="N3181" s="2">
        <v>92</v>
      </c>
      <c r="O3181" s="2" t="str" cm="1">
        <f t="array" ref="O3181">_xlfn.IFS(Table1[[#This Row],[Duration]]&lt;90,"Short",Table1[[#This Row],[Duration]]&lt;180,"Medium",Table1[[#This Row],[Duration]]&lt;=240,"Long",TRUE,"Seasons")</f>
        <v>Medium</v>
      </c>
      <c r="P3181" s="3" t="s">
        <v>46</v>
      </c>
    </row>
    <row r="3182" spans="1:16" ht="42">
      <c r="A3182" s="2" t="s">
        <v>13791</v>
      </c>
      <c r="B3182" s="2" t="s">
        <v>0</v>
      </c>
      <c r="C3182" s="3" t="s">
        <v>13792</v>
      </c>
      <c r="D3182" s="3" t="s">
        <v>13793</v>
      </c>
      <c r="E3182" s="3" t="s">
        <v>13794</v>
      </c>
      <c r="F3182" s="3" t="s">
        <v>744</v>
      </c>
      <c r="G3182" s="7" t="s">
        <v>13795</v>
      </c>
      <c r="H3182" s="4">
        <v>2021</v>
      </c>
      <c r="I3182" s="2">
        <v>2016</v>
      </c>
      <c r="J3182" s="2">
        <f ca="1">YEAR(TODAY())-Table1[[#This Row],[Release_year]]</f>
        <v>10</v>
      </c>
      <c r="K3182" s="2" t="s">
        <v>29</v>
      </c>
      <c r="L3182" s="2" t="str">
        <f>_xlfn.XLOOKUP(Table1[[#This Row],[Rating]],Ratings!A$2:A$15,Ratings!B$2:B$15)</f>
        <v>Teen</v>
      </c>
      <c r="M3182" s="2" t="str">
        <f>_xlfn.XLOOKUP(Table1[[#This Row],[Rating Category]],Recommendation!A$2:A$6,Recommendation!B$2:B$6)</f>
        <v>Guidance</v>
      </c>
      <c r="N3182" s="2">
        <v>89</v>
      </c>
      <c r="O3182" s="2" t="str" cm="1">
        <f t="array" ref="O3182">_xlfn.IFS(Table1[[#This Row],[Duration]]&lt;90,"Short",Table1[[#This Row],[Duration]]&lt;180,"Medium",Table1[[#This Row],[Duration]]&lt;=240,"Long",TRUE,"Seasons")</f>
        <v>Short</v>
      </c>
      <c r="P3182" s="3" t="s">
        <v>622</v>
      </c>
    </row>
    <row r="3183" spans="1:16" ht="14">
      <c r="A3183" s="2" t="s">
        <v>13796</v>
      </c>
      <c r="B3183" s="2" t="s">
        <v>0</v>
      </c>
      <c r="C3183" s="3" t="s">
        <v>13797</v>
      </c>
      <c r="D3183" s="3" t="s">
        <v>13798</v>
      </c>
      <c r="E3183" s="3" t="s">
        <v>13798</v>
      </c>
      <c r="F3183" s="3" t="s">
        <v>13799</v>
      </c>
      <c r="G3183" s="7" t="s">
        <v>13795</v>
      </c>
      <c r="H3183" s="4">
        <v>2021</v>
      </c>
      <c r="I3183" s="2">
        <v>2016</v>
      </c>
      <c r="J3183" s="2">
        <f ca="1">YEAR(TODAY())-Table1[[#This Row],[Release_year]]</f>
        <v>10</v>
      </c>
      <c r="K3183" s="2" t="s">
        <v>45</v>
      </c>
      <c r="L3183" s="2" t="str">
        <f>_xlfn.XLOOKUP(Table1[[#This Row],[Rating]],Ratings!A$2:A$15,Ratings!B$2:B$15)</f>
        <v>Family</v>
      </c>
      <c r="M3183" s="2" t="str">
        <f>_xlfn.XLOOKUP(Table1[[#This Row],[Rating Category]],Recommendation!A$2:A$6,Recommendation!B$2:B$6)</f>
        <v>Guidance</v>
      </c>
      <c r="N3183" s="2">
        <v>107</v>
      </c>
      <c r="O3183" s="2" t="str" cm="1">
        <f t="array" ref="O3183">_xlfn.IFS(Table1[[#This Row],[Duration]]&lt;90,"Short",Table1[[#This Row],[Duration]]&lt;180,"Medium",Table1[[#This Row],[Duration]]&lt;=240,"Long",TRUE,"Seasons")</f>
        <v>Medium</v>
      </c>
      <c r="P3183" s="3" t="s">
        <v>3</v>
      </c>
    </row>
    <row r="3184" spans="1:16" ht="42">
      <c r="A3184" s="2" t="s">
        <v>13800</v>
      </c>
      <c r="B3184" s="2" t="s">
        <v>0</v>
      </c>
      <c r="C3184" s="3" t="s">
        <v>13801</v>
      </c>
      <c r="D3184" s="3" t="s">
        <v>13802</v>
      </c>
      <c r="E3184" s="3" t="s">
        <v>13803</v>
      </c>
      <c r="F3184" s="3" t="s">
        <v>215</v>
      </c>
      <c r="G3184" s="7" t="s">
        <v>13795</v>
      </c>
      <c r="H3184" s="4">
        <v>2021</v>
      </c>
      <c r="I3184" s="2">
        <v>2016</v>
      </c>
      <c r="J3184" s="2">
        <f ca="1">YEAR(TODAY())-Table1[[#This Row],[Release_year]]</f>
        <v>10</v>
      </c>
      <c r="K3184" s="2" t="s">
        <v>29</v>
      </c>
      <c r="L3184" s="2" t="str">
        <f>_xlfn.XLOOKUP(Table1[[#This Row],[Rating]],Ratings!A$2:A$15,Ratings!B$2:B$15)</f>
        <v>Teen</v>
      </c>
      <c r="M3184" s="2" t="str">
        <f>_xlfn.XLOOKUP(Table1[[#This Row],[Rating Category]],Recommendation!A$2:A$6,Recommendation!B$2:B$6)</f>
        <v>Guidance</v>
      </c>
      <c r="N3184" s="2">
        <v>94</v>
      </c>
      <c r="O3184" s="2" t="str" cm="1">
        <f t="array" ref="O3184">_xlfn.IFS(Table1[[#This Row],[Duration]]&lt;90,"Short",Table1[[#This Row],[Duration]]&lt;180,"Medium",Table1[[#This Row],[Duration]]&lt;=240,"Long",TRUE,"Seasons")</f>
        <v>Medium</v>
      </c>
      <c r="P3184" s="3" t="s">
        <v>192</v>
      </c>
    </row>
    <row r="3185" spans="1:16" ht="56">
      <c r="A3185" s="2" t="s">
        <v>13804</v>
      </c>
      <c r="B3185" s="2" t="s">
        <v>0</v>
      </c>
      <c r="C3185" s="3" t="s">
        <v>13805</v>
      </c>
      <c r="D3185" s="3" t="s">
        <v>13806</v>
      </c>
      <c r="E3185" s="3" t="s">
        <v>13807</v>
      </c>
      <c r="F3185" s="3" t="s">
        <v>1140</v>
      </c>
      <c r="G3185" s="7" t="s">
        <v>13795</v>
      </c>
      <c r="H3185" s="4">
        <v>2021</v>
      </c>
      <c r="I3185" s="2">
        <v>2016</v>
      </c>
      <c r="J3185" s="2">
        <f ca="1">YEAR(TODAY())-Table1[[#This Row],[Release_year]]</f>
        <v>10</v>
      </c>
      <c r="K3185" s="2" t="s">
        <v>7</v>
      </c>
      <c r="L3185" s="2" t="str">
        <f>_xlfn.XLOOKUP(Table1[[#This Row],[Rating]],Ratings!A$2:A$15,Ratings!B$2:B$15)</f>
        <v>Adult</v>
      </c>
      <c r="M3185" s="2" t="str">
        <f>_xlfn.XLOOKUP(Table1[[#This Row],[Rating Category]],Recommendation!A$2:A$6,Recommendation!B$2:B$6)</f>
        <v>Restricted</v>
      </c>
      <c r="N3185" s="2">
        <v>110</v>
      </c>
      <c r="O3185" s="2" t="str" cm="1">
        <f t="array" ref="O3185">_xlfn.IFS(Table1[[#This Row],[Duration]]&lt;90,"Short",Table1[[#This Row],[Duration]]&lt;180,"Medium",Table1[[#This Row],[Duration]]&lt;=240,"Long",TRUE,"Seasons")</f>
        <v>Medium</v>
      </c>
      <c r="P3185" s="3" t="s">
        <v>56</v>
      </c>
    </row>
    <row r="3186" spans="1:16" ht="42">
      <c r="A3186" s="2" t="s">
        <v>13808</v>
      </c>
      <c r="B3186" s="2" t="s">
        <v>0</v>
      </c>
      <c r="C3186" s="3" t="s">
        <v>13809</v>
      </c>
      <c r="D3186" s="3" t="s">
        <v>13810</v>
      </c>
      <c r="E3186" s="3" t="s">
        <v>13811</v>
      </c>
      <c r="F3186" s="3" t="s">
        <v>215</v>
      </c>
      <c r="G3186" s="7" t="s">
        <v>13795</v>
      </c>
      <c r="H3186" s="4">
        <v>2021</v>
      </c>
      <c r="I3186" s="2">
        <v>2016</v>
      </c>
      <c r="J3186" s="2">
        <f ca="1">YEAR(TODAY())-Table1[[#This Row],[Release_year]]</f>
        <v>10</v>
      </c>
      <c r="K3186" s="2" t="s">
        <v>7</v>
      </c>
      <c r="L3186" s="2" t="str">
        <f>_xlfn.XLOOKUP(Table1[[#This Row],[Rating]],Ratings!A$2:A$15,Ratings!B$2:B$15)</f>
        <v>Adult</v>
      </c>
      <c r="M3186" s="2" t="str">
        <f>_xlfn.XLOOKUP(Table1[[#This Row],[Rating Category]],Recommendation!A$2:A$6,Recommendation!B$2:B$6)</f>
        <v>Restricted</v>
      </c>
      <c r="N3186" s="2">
        <v>81</v>
      </c>
      <c r="O3186" s="2" t="str" cm="1">
        <f t="array" ref="O3186">_xlfn.IFS(Table1[[#This Row],[Duration]]&lt;90,"Short",Table1[[#This Row],[Duration]]&lt;180,"Medium",Table1[[#This Row],[Duration]]&lt;=240,"Long",TRUE,"Seasons")</f>
        <v>Short</v>
      </c>
      <c r="P3186" s="3" t="s">
        <v>192</v>
      </c>
    </row>
    <row r="3187" spans="1:16" ht="42">
      <c r="A3187" s="2" t="s">
        <v>13812</v>
      </c>
      <c r="B3187" s="2" t="s">
        <v>0</v>
      </c>
      <c r="C3187" s="3" t="s">
        <v>13813</v>
      </c>
      <c r="D3187" s="3" t="s">
        <v>13814</v>
      </c>
      <c r="E3187" s="3" t="s">
        <v>13815</v>
      </c>
      <c r="F3187" s="3" t="s">
        <v>248</v>
      </c>
      <c r="G3187" s="7" t="s">
        <v>13816</v>
      </c>
      <c r="H3187" s="4">
        <v>2021</v>
      </c>
      <c r="I3187" s="2">
        <v>2016</v>
      </c>
      <c r="J3187" s="2">
        <f ca="1">YEAR(TODAY())-Table1[[#This Row],[Release_year]]</f>
        <v>10</v>
      </c>
      <c r="K3187" s="2" t="s">
        <v>7</v>
      </c>
      <c r="L3187" s="2" t="str">
        <f>_xlfn.XLOOKUP(Table1[[#This Row],[Rating]],Ratings!A$2:A$15,Ratings!B$2:B$15)</f>
        <v>Adult</v>
      </c>
      <c r="M3187" s="2" t="str">
        <f>_xlfn.XLOOKUP(Table1[[#This Row],[Rating Category]],Recommendation!A$2:A$6,Recommendation!B$2:B$6)</f>
        <v>Restricted</v>
      </c>
      <c r="N3187" s="2">
        <v>77</v>
      </c>
      <c r="O3187" s="2" t="str" cm="1">
        <f t="array" ref="O3187">_xlfn.IFS(Table1[[#This Row],[Duration]]&lt;90,"Short",Table1[[#This Row],[Duration]]&lt;180,"Medium",Table1[[#This Row],[Duration]]&lt;=240,"Long",TRUE,"Seasons")</f>
        <v>Short</v>
      </c>
      <c r="P3187" s="3" t="s">
        <v>43</v>
      </c>
    </row>
    <row r="3188" spans="1:16" ht="14">
      <c r="A3188" s="2" t="s">
        <v>13818</v>
      </c>
      <c r="B3188" s="2" t="s">
        <v>0</v>
      </c>
      <c r="C3188" s="3" t="s">
        <v>13819</v>
      </c>
      <c r="D3188" s="3" t="s">
        <v>10743</v>
      </c>
      <c r="E3188" s="3" t="s">
        <v>10744</v>
      </c>
      <c r="F3188" s="3" t="s">
        <v>1</v>
      </c>
      <c r="G3188" s="7" t="s">
        <v>13817</v>
      </c>
      <c r="H3188" s="4">
        <v>2021</v>
      </c>
      <c r="I3188" s="2">
        <v>2016</v>
      </c>
      <c r="J3188" s="2">
        <f ca="1">YEAR(TODAY())-Table1[[#This Row],[Release_year]]</f>
        <v>10</v>
      </c>
      <c r="K3188" s="2" t="s">
        <v>7</v>
      </c>
      <c r="L3188" s="2" t="str">
        <f>_xlfn.XLOOKUP(Table1[[#This Row],[Rating]],Ratings!A$2:A$15,Ratings!B$2:B$15)</f>
        <v>Adult</v>
      </c>
      <c r="M3188" s="2" t="str">
        <f>_xlfn.XLOOKUP(Table1[[#This Row],[Rating Category]],Recommendation!A$2:A$6,Recommendation!B$2:B$6)</f>
        <v>Restricted</v>
      </c>
      <c r="N3188" s="2">
        <v>64</v>
      </c>
      <c r="O3188" s="2" t="str" cm="1">
        <f t="array" ref="O3188">_xlfn.IFS(Table1[[#This Row],[Duration]]&lt;90,"Short",Table1[[#This Row],[Duration]]&lt;180,"Medium",Table1[[#This Row],[Duration]]&lt;=240,"Long",TRUE,"Seasons")</f>
        <v>Short</v>
      </c>
      <c r="P3188" s="3" t="s">
        <v>683</v>
      </c>
    </row>
    <row r="3189" spans="1:16" ht="56">
      <c r="A3189" s="2" t="s">
        <v>13820</v>
      </c>
      <c r="B3189" s="2" t="s">
        <v>0</v>
      </c>
      <c r="C3189" s="3" t="s">
        <v>13821</v>
      </c>
      <c r="D3189" s="3" t="s">
        <v>13822</v>
      </c>
      <c r="E3189" s="3" t="s">
        <v>13823</v>
      </c>
      <c r="F3189" s="3" t="s">
        <v>215</v>
      </c>
      <c r="G3189" s="7" t="s">
        <v>13824</v>
      </c>
      <c r="H3189" s="4">
        <v>2021</v>
      </c>
      <c r="I3189" s="2">
        <v>2016</v>
      </c>
      <c r="J3189" s="2">
        <f ca="1">YEAR(TODAY())-Table1[[#This Row],[Release_year]]</f>
        <v>10</v>
      </c>
      <c r="K3189" s="2" t="s">
        <v>7</v>
      </c>
      <c r="L3189" s="2" t="str">
        <f>_xlfn.XLOOKUP(Table1[[#This Row],[Rating]],Ratings!A$2:A$15,Ratings!B$2:B$15)</f>
        <v>Adult</v>
      </c>
      <c r="M3189" s="2" t="str">
        <f>_xlfn.XLOOKUP(Table1[[#This Row],[Rating Category]],Recommendation!A$2:A$6,Recommendation!B$2:B$6)</f>
        <v>Restricted</v>
      </c>
      <c r="N3189" s="2">
        <v>97</v>
      </c>
      <c r="O3189" s="2" t="str" cm="1">
        <f t="array" ref="O3189">_xlfn.IFS(Table1[[#This Row],[Duration]]&lt;90,"Short",Table1[[#This Row],[Duration]]&lt;180,"Medium",Table1[[#This Row],[Duration]]&lt;=240,"Long",TRUE,"Seasons")</f>
        <v>Medium</v>
      </c>
      <c r="P3189" s="3" t="s">
        <v>2527</v>
      </c>
    </row>
    <row r="3190" spans="1:16" ht="70">
      <c r="A3190" s="2" t="s">
        <v>13825</v>
      </c>
      <c r="B3190" s="2" t="s">
        <v>0</v>
      </c>
      <c r="C3190" s="3" t="s">
        <v>13826</v>
      </c>
      <c r="D3190" s="3" t="s">
        <v>12619</v>
      </c>
      <c r="E3190" s="3" t="s">
        <v>13827</v>
      </c>
      <c r="F3190" s="3" t="s">
        <v>139</v>
      </c>
      <c r="G3190" s="7" t="s">
        <v>13824</v>
      </c>
      <c r="H3190" s="4">
        <v>2021</v>
      </c>
      <c r="I3190" s="2">
        <v>2012</v>
      </c>
      <c r="J3190" s="2">
        <f ca="1">YEAR(TODAY())-Table1[[#This Row],[Release_year]]</f>
        <v>14</v>
      </c>
      <c r="K3190" s="2" t="s">
        <v>7</v>
      </c>
      <c r="L3190" s="2" t="str">
        <f>_xlfn.XLOOKUP(Table1[[#This Row],[Rating]],Ratings!A$2:A$15,Ratings!B$2:B$15)</f>
        <v>Adult</v>
      </c>
      <c r="M3190" s="2" t="str">
        <f>_xlfn.XLOOKUP(Table1[[#This Row],[Rating Category]],Recommendation!A$2:A$6,Recommendation!B$2:B$6)</f>
        <v>Restricted</v>
      </c>
      <c r="N3190" s="2">
        <v>77</v>
      </c>
      <c r="O3190" s="2" t="str" cm="1">
        <f t="array" ref="O3190">_xlfn.IFS(Table1[[#This Row],[Duration]]&lt;90,"Short",Table1[[#This Row],[Duration]]&lt;180,"Medium",Table1[[#This Row],[Duration]]&lt;=240,"Long",TRUE,"Seasons")</f>
        <v>Short</v>
      </c>
      <c r="P3190" s="3" t="s">
        <v>140</v>
      </c>
    </row>
    <row r="3191" spans="1:16" ht="56">
      <c r="A3191" s="2" t="s">
        <v>13828</v>
      </c>
      <c r="B3191" s="2" t="s">
        <v>0</v>
      </c>
      <c r="C3191" s="3" t="s">
        <v>13829</v>
      </c>
      <c r="D3191" s="3" t="s">
        <v>10022</v>
      </c>
      <c r="E3191" s="3" t="s">
        <v>13830</v>
      </c>
      <c r="F3191" s="3" t="s">
        <v>139</v>
      </c>
      <c r="G3191" s="7" t="s">
        <v>13824</v>
      </c>
      <c r="H3191" s="4">
        <v>2021</v>
      </c>
      <c r="I3191" s="2">
        <v>2008</v>
      </c>
      <c r="J3191" s="2">
        <f ca="1">YEAR(TODAY())-Table1[[#This Row],[Release_year]]</f>
        <v>18</v>
      </c>
      <c r="K3191" s="2" t="s">
        <v>45</v>
      </c>
      <c r="L3191" s="2" t="str">
        <f>_xlfn.XLOOKUP(Table1[[#This Row],[Rating]],Ratings!A$2:A$15,Ratings!B$2:B$15)</f>
        <v>Family</v>
      </c>
      <c r="M3191" s="2" t="str">
        <f>_xlfn.XLOOKUP(Table1[[#This Row],[Rating Category]],Recommendation!A$2:A$6,Recommendation!B$2:B$6)</f>
        <v>Guidance</v>
      </c>
      <c r="N3191" s="2">
        <v>94</v>
      </c>
      <c r="O3191" s="2" t="str" cm="1">
        <f t="array" ref="O3191">_xlfn.IFS(Table1[[#This Row],[Duration]]&lt;90,"Short",Table1[[#This Row],[Duration]]&lt;180,"Medium",Table1[[#This Row],[Duration]]&lt;=240,"Long",TRUE,"Seasons")</f>
        <v>Medium</v>
      </c>
      <c r="P3191" s="3" t="s">
        <v>11441</v>
      </c>
    </row>
    <row r="3192" spans="1:16" ht="56">
      <c r="A3192" s="2" t="s">
        <v>13831</v>
      </c>
      <c r="B3192" s="2" t="s">
        <v>0</v>
      </c>
      <c r="C3192" s="3" t="s">
        <v>13832</v>
      </c>
      <c r="D3192" s="3" t="s">
        <v>10022</v>
      </c>
      <c r="E3192" s="3" t="s">
        <v>13833</v>
      </c>
      <c r="F3192" s="3" t="s">
        <v>139</v>
      </c>
      <c r="G3192" s="7" t="s">
        <v>13824</v>
      </c>
      <c r="H3192" s="4">
        <v>2021</v>
      </c>
      <c r="I3192" s="2">
        <v>2010</v>
      </c>
      <c r="J3192" s="2">
        <f ca="1">YEAR(TODAY())-Table1[[#This Row],[Release_year]]</f>
        <v>16</v>
      </c>
      <c r="K3192" s="2" t="s">
        <v>29</v>
      </c>
      <c r="L3192" s="2" t="str">
        <f>_xlfn.XLOOKUP(Table1[[#This Row],[Rating]],Ratings!A$2:A$15,Ratings!B$2:B$15)</f>
        <v>Teen</v>
      </c>
      <c r="M3192" s="2" t="str">
        <f>_xlfn.XLOOKUP(Table1[[#This Row],[Rating Category]],Recommendation!A$2:A$6,Recommendation!B$2:B$6)</f>
        <v>Guidance</v>
      </c>
      <c r="N3192" s="2">
        <v>94</v>
      </c>
      <c r="O3192" s="2" t="str" cm="1">
        <f t="array" ref="O3192">_xlfn.IFS(Table1[[#This Row],[Duration]]&lt;90,"Short",Table1[[#This Row],[Duration]]&lt;180,"Medium",Table1[[#This Row],[Duration]]&lt;=240,"Long",TRUE,"Seasons")</f>
        <v>Medium</v>
      </c>
      <c r="P3192" s="3" t="s">
        <v>11441</v>
      </c>
    </row>
    <row r="3193" spans="1:16" ht="56">
      <c r="A3193" s="2" t="s">
        <v>13834</v>
      </c>
      <c r="B3193" s="2" t="s">
        <v>0</v>
      </c>
      <c r="C3193" s="3" t="s">
        <v>13835</v>
      </c>
      <c r="D3193" s="3" t="s">
        <v>13836</v>
      </c>
      <c r="E3193" s="3" t="s">
        <v>13837</v>
      </c>
      <c r="F3193" s="3" t="s">
        <v>215</v>
      </c>
      <c r="G3193" s="7" t="s">
        <v>13824</v>
      </c>
      <c r="H3193" s="4">
        <v>2021</v>
      </c>
      <c r="I3193" s="2">
        <v>2015</v>
      </c>
      <c r="J3193" s="2">
        <f ca="1">YEAR(TODAY())-Table1[[#This Row],[Release_year]]</f>
        <v>11</v>
      </c>
      <c r="K3193" s="2" t="s">
        <v>29</v>
      </c>
      <c r="L3193" s="2" t="str">
        <f>_xlfn.XLOOKUP(Table1[[#This Row],[Rating]],Ratings!A$2:A$15,Ratings!B$2:B$15)</f>
        <v>Teen</v>
      </c>
      <c r="M3193" s="2" t="str">
        <f>_xlfn.XLOOKUP(Table1[[#This Row],[Rating Category]],Recommendation!A$2:A$6,Recommendation!B$2:B$6)</f>
        <v>Guidance</v>
      </c>
      <c r="N3193" s="2">
        <v>91</v>
      </c>
      <c r="O3193" s="2" t="str" cm="1">
        <f t="array" ref="O3193">_xlfn.IFS(Table1[[#This Row],[Duration]]&lt;90,"Short",Table1[[#This Row],[Duration]]&lt;180,"Medium",Table1[[#This Row],[Duration]]&lt;=240,"Long",TRUE,"Seasons")</f>
        <v>Medium</v>
      </c>
      <c r="P3193" s="3" t="s">
        <v>66</v>
      </c>
    </row>
    <row r="3194" spans="1:16" ht="14">
      <c r="A3194" s="2" t="s">
        <v>13838</v>
      </c>
      <c r="B3194" s="2" t="s">
        <v>0</v>
      </c>
      <c r="C3194" s="3" t="s">
        <v>13839</v>
      </c>
      <c r="D3194" s="3" t="s">
        <v>9697</v>
      </c>
      <c r="E3194" s="3" t="s">
        <v>13840</v>
      </c>
      <c r="F3194" s="3" t="s">
        <v>1</v>
      </c>
      <c r="G3194" s="7" t="s">
        <v>13841</v>
      </c>
      <c r="H3194" s="4">
        <v>2021</v>
      </c>
      <c r="I3194" s="2">
        <v>2016</v>
      </c>
      <c r="J3194" s="2">
        <f ca="1">YEAR(TODAY())-Table1[[#This Row],[Release_year]]</f>
        <v>10</v>
      </c>
      <c r="K3194" s="2" t="s">
        <v>7</v>
      </c>
      <c r="L3194" s="2" t="str">
        <f>_xlfn.XLOOKUP(Table1[[#This Row],[Rating]],Ratings!A$2:A$15,Ratings!B$2:B$15)</f>
        <v>Adult</v>
      </c>
      <c r="M3194" s="2" t="str">
        <f>_xlfn.XLOOKUP(Table1[[#This Row],[Rating Category]],Recommendation!A$2:A$6,Recommendation!B$2:B$6)</f>
        <v>Restricted</v>
      </c>
      <c r="N3194" s="2">
        <v>80</v>
      </c>
      <c r="O3194" s="2" t="str" cm="1">
        <f t="array" ref="O3194">_xlfn.IFS(Table1[[#This Row],[Duration]]&lt;90,"Short",Table1[[#This Row],[Duration]]&lt;180,"Medium",Table1[[#This Row],[Duration]]&lt;=240,"Long",TRUE,"Seasons")</f>
        <v>Short</v>
      </c>
      <c r="P3194" s="3" t="s">
        <v>3</v>
      </c>
    </row>
    <row r="3195" spans="1:16" ht="98">
      <c r="A3195" s="2" t="s">
        <v>13842</v>
      </c>
      <c r="B3195" s="2" t="s">
        <v>0</v>
      </c>
      <c r="C3195" s="3" t="s">
        <v>13843</v>
      </c>
      <c r="D3195" s="3" t="s">
        <v>10378</v>
      </c>
      <c r="E3195" s="3" t="s">
        <v>13844</v>
      </c>
      <c r="F3195" s="3" t="s">
        <v>1</v>
      </c>
      <c r="G3195" s="7" t="s">
        <v>13845</v>
      </c>
      <c r="H3195" s="4">
        <v>2021</v>
      </c>
      <c r="I3195" s="2">
        <v>2016</v>
      </c>
      <c r="J3195" s="2">
        <f ca="1">YEAR(TODAY())-Table1[[#This Row],[Release_year]]</f>
        <v>10</v>
      </c>
      <c r="K3195" s="2" t="s">
        <v>7</v>
      </c>
      <c r="L3195" s="2" t="str">
        <f>_xlfn.XLOOKUP(Table1[[#This Row],[Rating]],Ratings!A$2:A$15,Ratings!B$2:B$15)</f>
        <v>Adult</v>
      </c>
      <c r="M3195" s="2" t="str">
        <f>_xlfn.XLOOKUP(Table1[[#This Row],[Rating Category]],Recommendation!A$2:A$6,Recommendation!B$2:B$6)</f>
        <v>Restricted</v>
      </c>
      <c r="N3195" s="2">
        <v>95</v>
      </c>
      <c r="O3195" s="2" t="str" cm="1">
        <f t="array" ref="O3195">_xlfn.IFS(Table1[[#This Row],[Duration]]&lt;90,"Short",Table1[[#This Row],[Duration]]&lt;180,"Medium",Table1[[#This Row],[Duration]]&lt;=240,"Long",TRUE,"Seasons")</f>
        <v>Medium</v>
      </c>
      <c r="P3195" s="3" t="s">
        <v>72</v>
      </c>
    </row>
    <row r="3196" spans="1:16" ht="28">
      <c r="A3196" s="2" t="s">
        <v>13846</v>
      </c>
      <c r="B3196" s="2" t="s">
        <v>0</v>
      </c>
      <c r="C3196" s="3" t="s">
        <v>13847</v>
      </c>
      <c r="D3196" s="3" t="s">
        <v>13848</v>
      </c>
      <c r="E3196" s="3" t="s">
        <v>13849</v>
      </c>
      <c r="F3196" s="3" t="s">
        <v>1</v>
      </c>
      <c r="G3196" s="7" t="s">
        <v>13850</v>
      </c>
      <c r="H3196" s="4">
        <v>2021</v>
      </c>
      <c r="I3196" s="2">
        <v>2016</v>
      </c>
      <c r="J3196" s="2">
        <f ca="1">YEAR(TODAY())-Table1[[#This Row],[Release_year]]</f>
        <v>10</v>
      </c>
      <c r="K3196" s="2" t="s">
        <v>7</v>
      </c>
      <c r="L3196" s="2" t="str">
        <f>_xlfn.XLOOKUP(Table1[[#This Row],[Rating]],Ratings!A$2:A$15,Ratings!B$2:B$15)</f>
        <v>Adult</v>
      </c>
      <c r="M3196" s="2" t="str">
        <f>_xlfn.XLOOKUP(Table1[[#This Row],[Rating Category]],Recommendation!A$2:A$6,Recommendation!B$2:B$6)</f>
        <v>Restricted</v>
      </c>
      <c r="N3196" s="2">
        <v>90</v>
      </c>
      <c r="O3196" s="2" t="str" cm="1">
        <f t="array" ref="O3196">_xlfn.IFS(Table1[[#This Row],[Duration]]&lt;90,"Short",Table1[[#This Row],[Duration]]&lt;180,"Medium",Table1[[#This Row],[Duration]]&lt;=240,"Long",TRUE,"Seasons")</f>
        <v>Medium</v>
      </c>
      <c r="P3196" s="3" t="s">
        <v>3553</v>
      </c>
    </row>
    <row r="3197" spans="1:16" ht="14">
      <c r="A3197" s="2" t="s">
        <v>13852</v>
      </c>
      <c r="B3197" s="2" t="s">
        <v>0</v>
      </c>
      <c r="C3197" s="3" t="s">
        <v>13853</v>
      </c>
      <c r="D3197" s="3" t="s">
        <v>13854</v>
      </c>
      <c r="E3197" s="3" t="s">
        <v>13855</v>
      </c>
      <c r="F3197" s="3" t="s">
        <v>1</v>
      </c>
      <c r="G3197" s="7" t="s">
        <v>13851</v>
      </c>
      <c r="H3197" s="4">
        <v>2021</v>
      </c>
      <c r="I3197" s="2">
        <v>2016</v>
      </c>
      <c r="J3197" s="2">
        <f ca="1">YEAR(TODAY())-Table1[[#This Row],[Release_year]]</f>
        <v>10</v>
      </c>
      <c r="K3197" s="2" t="s">
        <v>7</v>
      </c>
      <c r="L3197" s="2" t="str">
        <f>_xlfn.XLOOKUP(Table1[[#This Row],[Rating]],Ratings!A$2:A$15,Ratings!B$2:B$15)</f>
        <v>Adult</v>
      </c>
      <c r="M3197" s="2" t="str">
        <f>_xlfn.XLOOKUP(Table1[[#This Row],[Rating Category]],Recommendation!A$2:A$6,Recommendation!B$2:B$6)</f>
        <v>Restricted</v>
      </c>
      <c r="N3197" s="2">
        <v>73</v>
      </c>
      <c r="O3197" s="2" t="str" cm="1">
        <f t="array" ref="O3197">_xlfn.IFS(Table1[[#This Row],[Duration]]&lt;90,"Short",Table1[[#This Row],[Duration]]&lt;180,"Medium",Table1[[#This Row],[Duration]]&lt;=240,"Long",TRUE,"Seasons")</f>
        <v>Short</v>
      </c>
      <c r="P3197" s="3" t="s">
        <v>683</v>
      </c>
    </row>
    <row r="3198" spans="1:16" ht="70">
      <c r="A3198" s="2" t="s">
        <v>13856</v>
      </c>
      <c r="B3198" s="2" t="s">
        <v>0</v>
      </c>
      <c r="C3198" s="3" t="s">
        <v>13857</v>
      </c>
      <c r="D3198" s="3" t="s">
        <v>13858</v>
      </c>
      <c r="E3198" s="3" t="s">
        <v>13859</v>
      </c>
      <c r="F3198" s="3" t="s">
        <v>13860</v>
      </c>
      <c r="G3198" s="7" t="s">
        <v>13851</v>
      </c>
      <c r="H3198" s="4">
        <v>2021</v>
      </c>
      <c r="I3198" s="2">
        <v>2016</v>
      </c>
      <c r="J3198" s="2">
        <f ca="1">YEAR(TODAY())-Table1[[#This Row],[Release_year]]</f>
        <v>10</v>
      </c>
      <c r="K3198" s="2" t="s">
        <v>7</v>
      </c>
      <c r="L3198" s="2" t="str">
        <f>_xlfn.XLOOKUP(Table1[[#This Row],[Rating]],Ratings!A$2:A$15,Ratings!B$2:B$15)</f>
        <v>Adult</v>
      </c>
      <c r="M3198" s="2" t="str">
        <f>_xlfn.XLOOKUP(Table1[[#This Row],[Rating Category]],Recommendation!A$2:A$6,Recommendation!B$2:B$6)</f>
        <v>Restricted</v>
      </c>
      <c r="N3198" s="2">
        <v>108</v>
      </c>
      <c r="O3198" s="2" t="str" cm="1">
        <f t="array" ref="O3198">_xlfn.IFS(Table1[[#This Row],[Duration]]&lt;90,"Short",Table1[[#This Row],[Duration]]&lt;180,"Medium",Table1[[#This Row],[Duration]]&lt;=240,"Long",TRUE,"Seasons")</f>
        <v>Medium</v>
      </c>
      <c r="P3198" s="3" t="s">
        <v>90</v>
      </c>
    </row>
    <row r="3199" spans="1:16" ht="42">
      <c r="A3199" s="2" t="s">
        <v>13861</v>
      </c>
      <c r="B3199" s="2" t="s">
        <v>0</v>
      </c>
      <c r="C3199" s="3" t="s">
        <v>13862</v>
      </c>
      <c r="D3199" s="3" t="s">
        <v>9800</v>
      </c>
      <c r="E3199" s="3" t="s">
        <v>13863</v>
      </c>
      <c r="F3199" s="3" t="s">
        <v>1</v>
      </c>
      <c r="G3199" s="7" t="s">
        <v>13864</v>
      </c>
      <c r="H3199" s="4">
        <v>2021</v>
      </c>
      <c r="I3199" s="2">
        <v>2016</v>
      </c>
      <c r="J3199" s="2">
        <f ca="1">YEAR(TODAY())-Table1[[#This Row],[Release_year]]</f>
        <v>10</v>
      </c>
      <c r="K3199" s="2" t="s">
        <v>87</v>
      </c>
      <c r="L3199" s="2" t="str">
        <f>_xlfn.XLOOKUP(Table1[[#This Row],[Rating]],Ratings!A$2:A$15,Ratings!B$2:B$15)</f>
        <v>Kids</v>
      </c>
      <c r="M3199" s="2" t="str">
        <f>_xlfn.XLOOKUP(Table1[[#This Row],[Rating Category]],Recommendation!A$2:A$6,Recommendation!B$2:B$6)</f>
        <v>Safe</v>
      </c>
      <c r="N3199" s="2">
        <v>25</v>
      </c>
      <c r="O3199" s="2" t="str" cm="1">
        <f t="array" ref="O3199">_xlfn.IFS(Table1[[#This Row],[Duration]]&lt;90,"Short",Table1[[#This Row],[Duration]]&lt;180,"Medium",Table1[[#This Row],[Duration]]&lt;=240,"Long",TRUE,"Seasons")</f>
        <v>Short</v>
      </c>
      <c r="P3199" s="3" t="s">
        <v>46</v>
      </c>
    </row>
    <row r="3200" spans="1:16" ht="42">
      <c r="A3200" s="2" t="s">
        <v>13866</v>
      </c>
      <c r="B3200" s="2" t="s">
        <v>0</v>
      </c>
      <c r="C3200" s="3" t="s">
        <v>13867</v>
      </c>
      <c r="D3200" s="3" t="s">
        <v>13868</v>
      </c>
      <c r="E3200" s="3" t="s">
        <v>13869</v>
      </c>
      <c r="F3200" s="3" t="s">
        <v>1001</v>
      </c>
      <c r="G3200" s="7" t="s">
        <v>13865</v>
      </c>
      <c r="H3200" s="4">
        <v>2021</v>
      </c>
      <c r="I3200" s="2">
        <v>2016</v>
      </c>
      <c r="J3200" s="2">
        <f ca="1">YEAR(TODAY())-Table1[[#This Row],[Release_year]]</f>
        <v>10</v>
      </c>
      <c r="K3200" s="2" t="s">
        <v>7</v>
      </c>
      <c r="L3200" s="2" t="str">
        <f>_xlfn.XLOOKUP(Table1[[#This Row],[Rating]],Ratings!A$2:A$15,Ratings!B$2:B$15)</f>
        <v>Adult</v>
      </c>
      <c r="M3200" s="2" t="str">
        <f>_xlfn.XLOOKUP(Table1[[#This Row],[Rating Category]],Recommendation!A$2:A$6,Recommendation!B$2:B$6)</f>
        <v>Restricted</v>
      </c>
      <c r="N3200" s="2">
        <v>86</v>
      </c>
      <c r="O3200" s="2" t="str" cm="1">
        <f t="array" ref="O3200">_xlfn.IFS(Table1[[#This Row],[Duration]]&lt;90,"Short",Table1[[#This Row],[Duration]]&lt;180,"Medium",Table1[[#This Row],[Duration]]&lt;=240,"Long",TRUE,"Seasons")</f>
        <v>Short</v>
      </c>
      <c r="P3200" s="3" t="s">
        <v>251</v>
      </c>
    </row>
    <row r="3201" spans="1:16" ht="42">
      <c r="A3201" s="2" t="s">
        <v>13870</v>
      </c>
      <c r="B3201" s="2" t="s">
        <v>0</v>
      </c>
      <c r="C3201" s="3" t="s">
        <v>13871</v>
      </c>
      <c r="D3201" s="3" t="s">
        <v>13872</v>
      </c>
      <c r="E3201" s="3" t="s">
        <v>13873</v>
      </c>
      <c r="F3201" s="3" t="s">
        <v>750</v>
      </c>
      <c r="G3201" s="7" t="s">
        <v>13865</v>
      </c>
      <c r="H3201" s="4">
        <v>2021</v>
      </c>
      <c r="I3201" s="2">
        <v>2015</v>
      </c>
      <c r="J3201" s="2">
        <f ca="1">YEAR(TODAY())-Table1[[#This Row],[Release_year]]</f>
        <v>11</v>
      </c>
      <c r="K3201" s="2" t="s">
        <v>7</v>
      </c>
      <c r="L3201" s="2" t="str">
        <f>_xlfn.XLOOKUP(Table1[[#This Row],[Rating]],Ratings!A$2:A$15,Ratings!B$2:B$15)</f>
        <v>Adult</v>
      </c>
      <c r="M3201" s="2" t="str">
        <f>_xlfn.XLOOKUP(Table1[[#This Row],[Rating Category]],Recommendation!A$2:A$6,Recommendation!B$2:B$6)</f>
        <v>Restricted</v>
      </c>
      <c r="N3201" s="2">
        <v>105</v>
      </c>
      <c r="O3201" s="2" t="str" cm="1">
        <f t="array" ref="O3201">_xlfn.IFS(Table1[[#This Row],[Duration]]&lt;90,"Short",Table1[[#This Row],[Duration]]&lt;180,"Medium",Table1[[#This Row],[Duration]]&lt;=240,"Long",TRUE,"Seasons")</f>
        <v>Medium</v>
      </c>
      <c r="P3201" s="3" t="s">
        <v>43</v>
      </c>
    </row>
    <row r="3202" spans="1:16" ht="42">
      <c r="A3202" s="2" t="s">
        <v>13874</v>
      </c>
      <c r="B3202" s="2" t="s">
        <v>0</v>
      </c>
      <c r="C3202" s="3" t="s">
        <v>13875</v>
      </c>
      <c r="D3202" s="3" t="s">
        <v>13876</v>
      </c>
      <c r="E3202" s="3" t="s">
        <v>13877</v>
      </c>
      <c r="F3202" s="3" t="s">
        <v>13</v>
      </c>
      <c r="G3202" s="7" t="s">
        <v>13865</v>
      </c>
      <c r="H3202" s="4">
        <v>2021</v>
      </c>
      <c r="I3202" s="2">
        <v>2010</v>
      </c>
      <c r="J3202" s="2">
        <f ca="1">YEAR(TODAY())-Table1[[#This Row],[Release_year]]</f>
        <v>16</v>
      </c>
      <c r="K3202" s="2" t="s">
        <v>7</v>
      </c>
      <c r="L3202" s="2" t="str">
        <f>_xlfn.XLOOKUP(Table1[[#This Row],[Rating]],Ratings!A$2:A$15,Ratings!B$2:B$15)</f>
        <v>Adult</v>
      </c>
      <c r="M3202" s="2" t="str">
        <f>_xlfn.XLOOKUP(Table1[[#This Row],[Rating Category]],Recommendation!A$2:A$6,Recommendation!B$2:B$6)</f>
        <v>Restricted</v>
      </c>
      <c r="N3202" s="2">
        <v>100</v>
      </c>
      <c r="O3202" s="2" t="str" cm="1">
        <f t="array" ref="O3202">_xlfn.IFS(Table1[[#This Row],[Duration]]&lt;90,"Short",Table1[[#This Row],[Duration]]&lt;180,"Medium",Table1[[#This Row],[Duration]]&lt;=240,"Long",TRUE,"Seasons")</f>
        <v>Medium</v>
      </c>
      <c r="P3202" s="3" t="s">
        <v>43</v>
      </c>
    </row>
    <row r="3203" spans="1:16" ht="70">
      <c r="A3203" s="2" t="s">
        <v>13878</v>
      </c>
      <c r="B3203" s="2" t="s">
        <v>0</v>
      </c>
      <c r="C3203" s="3" t="s">
        <v>13879</v>
      </c>
      <c r="D3203" s="3" t="s">
        <v>8565</v>
      </c>
      <c r="E3203" s="3" t="s">
        <v>13880</v>
      </c>
      <c r="F3203" s="3" t="s">
        <v>13881</v>
      </c>
      <c r="G3203" s="7" t="s">
        <v>13865</v>
      </c>
      <c r="H3203" s="4">
        <v>2021</v>
      </c>
      <c r="I3203" s="2">
        <v>2016</v>
      </c>
      <c r="J3203" s="2">
        <f ca="1">YEAR(TODAY())-Table1[[#This Row],[Release_year]]</f>
        <v>10</v>
      </c>
      <c r="K3203" s="2" t="s">
        <v>7</v>
      </c>
      <c r="L3203" s="2" t="str">
        <f>_xlfn.XLOOKUP(Table1[[#This Row],[Rating]],Ratings!A$2:A$15,Ratings!B$2:B$15)</f>
        <v>Adult</v>
      </c>
      <c r="M3203" s="2" t="str">
        <f>_xlfn.XLOOKUP(Table1[[#This Row],[Rating Category]],Recommendation!A$2:A$6,Recommendation!B$2:B$6)</f>
        <v>Restricted</v>
      </c>
      <c r="N3203" s="2">
        <v>96</v>
      </c>
      <c r="O3203" s="2" t="str" cm="1">
        <f t="array" ref="O3203">_xlfn.IFS(Table1[[#This Row],[Duration]]&lt;90,"Short",Table1[[#This Row],[Duration]]&lt;180,"Medium",Table1[[#This Row],[Duration]]&lt;=240,"Long",TRUE,"Seasons")</f>
        <v>Medium</v>
      </c>
      <c r="P3203" s="3" t="s">
        <v>23</v>
      </c>
    </row>
    <row r="3204" spans="1:16" ht="70">
      <c r="A3204" s="2" t="s">
        <v>13882</v>
      </c>
      <c r="B3204" s="2" t="s">
        <v>0</v>
      </c>
      <c r="C3204" s="3" t="s">
        <v>13883</v>
      </c>
      <c r="D3204" s="3" t="s">
        <v>12568</v>
      </c>
      <c r="E3204" s="3" t="s">
        <v>13884</v>
      </c>
      <c r="F3204" s="3" t="s">
        <v>248</v>
      </c>
      <c r="G3204" s="7" t="s">
        <v>13865</v>
      </c>
      <c r="H3204" s="4">
        <v>2021</v>
      </c>
      <c r="I3204" s="2">
        <v>2015</v>
      </c>
      <c r="J3204" s="2">
        <f ca="1">YEAR(TODAY())-Table1[[#This Row],[Release_year]]</f>
        <v>11</v>
      </c>
      <c r="K3204" s="2" t="s">
        <v>7</v>
      </c>
      <c r="L3204" s="2" t="str">
        <f>_xlfn.XLOOKUP(Table1[[#This Row],[Rating]],Ratings!A$2:A$15,Ratings!B$2:B$15)</f>
        <v>Adult</v>
      </c>
      <c r="M3204" s="2" t="str">
        <f>_xlfn.XLOOKUP(Table1[[#This Row],[Rating Category]],Recommendation!A$2:A$6,Recommendation!B$2:B$6)</f>
        <v>Restricted</v>
      </c>
      <c r="N3204" s="2">
        <v>97</v>
      </c>
      <c r="O3204" s="2" t="str" cm="1">
        <f t="array" ref="O3204">_xlfn.IFS(Table1[[#This Row],[Duration]]&lt;90,"Short",Table1[[#This Row],[Duration]]&lt;180,"Medium",Table1[[#This Row],[Duration]]&lt;=240,"Long",TRUE,"Seasons")</f>
        <v>Medium</v>
      </c>
      <c r="P3204" s="3" t="s">
        <v>66</v>
      </c>
    </row>
    <row r="3205" spans="1:16" ht="42">
      <c r="A3205" s="2" t="s">
        <v>13885</v>
      </c>
      <c r="B3205" s="2" t="s">
        <v>0</v>
      </c>
      <c r="C3205" s="3" t="s">
        <v>13886</v>
      </c>
      <c r="D3205" s="3" t="s">
        <v>10879</v>
      </c>
      <c r="E3205" s="3" t="s">
        <v>13887</v>
      </c>
      <c r="F3205" s="3" t="s">
        <v>287</v>
      </c>
      <c r="G3205" s="7" t="s">
        <v>13865</v>
      </c>
      <c r="H3205" s="4">
        <v>2021</v>
      </c>
      <c r="I3205" s="2">
        <v>2016</v>
      </c>
      <c r="J3205" s="2">
        <f ca="1">YEAR(TODAY())-Table1[[#This Row],[Release_year]]</f>
        <v>10</v>
      </c>
      <c r="K3205" s="2" t="s">
        <v>87</v>
      </c>
      <c r="L3205" s="2" t="str">
        <f>_xlfn.XLOOKUP(Table1[[#This Row],[Rating]],Ratings!A$2:A$15,Ratings!B$2:B$15)</f>
        <v>Kids</v>
      </c>
      <c r="M3205" s="2" t="str">
        <f>_xlfn.XLOOKUP(Table1[[#This Row],[Rating Category]],Recommendation!A$2:A$6,Recommendation!B$2:B$6)</f>
        <v>Safe</v>
      </c>
      <c r="N3205" s="2">
        <v>73</v>
      </c>
      <c r="O3205" s="2" t="str" cm="1">
        <f t="array" ref="O3205">_xlfn.IFS(Table1[[#This Row],[Duration]]&lt;90,"Short",Table1[[#This Row],[Duration]]&lt;180,"Medium",Table1[[#This Row],[Duration]]&lt;=240,"Long",TRUE,"Seasons")</f>
        <v>Short</v>
      </c>
      <c r="P3205" s="3" t="s">
        <v>46</v>
      </c>
    </row>
    <row r="3206" spans="1:16" ht="56">
      <c r="A3206" s="2" t="s">
        <v>13888</v>
      </c>
      <c r="B3206" s="2" t="s">
        <v>4</v>
      </c>
      <c r="C3206" s="3" t="s">
        <v>13889</v>
      </c>
      <c r="D3206" s="3" t="s">
        <v>13890</v>
      </c>
      <c r="E3206" s="3" t="s">
        <v>13891</v>
      </c>
      <c r="F3206" s="3" t="s">
        <v>1</v>
      </c>
      <c r="G3206" s="7" t="s">
        <v>13865</v>
      </c>
      <c r="H3206" s="4">
        <v>2021</v>
      </c>
      <c r="I3206" s="2">
        <v>2015</v>
      </c>
      <c r="J3206" s="2">
        <f ca="1">YEAR(TODAY())-Table1[[#This Row],[Release_year]]</f>
        <v>11</v>
      </c>
      <c r="K3206" s="2" t="s">
        <v>7</v>
      </c>
      <c r="L3206" s="2" t="str">
        <f>_xlfn.XLOOKUP(Table1[[#This Row],[Rating]],Ratings!A$2:A$15,Ratings!B$2:B$15)</f>
        <v>Adult</v>
      </c>
      <c r="M3206" s="2" t="str">
        <f>_xlfn.XLOOKUP(Table1[[#This Row],[Rating Category]],Recommendation!A$2:A$6,Recommendation!B$2:B$6)</f>
        <v>Restricted</v>
      </c>
      <c r="N3206" s="2" t="s">
        <v>11</v>
      </c>
      <c r="O3206" s="2" t="str" cm="1">
        <f t="array" ref="O3206">_xlfn.IFS(Table1[[#This Row],[Duration]]&lt;90,"Short",Table1[[#This Row],[Duration]]&lt;180,"Medium",Table1[[#This Row],[Duration]]&lt;=240,"Long",TRUE,"Seasons")</f>
        <v>Seasons</v>
      </c>
      <c r="P3206" s="3" t="s">
        <v>603</v>
      </c>
    </row>
    <row r="3207" spans="1:16" ht="56">
      <c r="A3207" s="2" t="s">
        <v>13892</v>
      </c>
      <c r="B3207" s="2" t="s">
        <v>0</v>
      </c>
      <c r="C3207" s="3" t="s">
        <v>13893</v>
      </c>
      <c r="D3207" s="3" t="s">
        <v>13894</v>
      </c>
      <c r="E3207" s="3" t="s">
        <v>13895</v>
      </c>
      <c r="F3207" s="3" t="s">
        <v>1621</v>
      </c>
      <c r="G3207" s="7" t="s">
        <v>13865</v>
      </c>
      <c r="H3207" s="4">
        <v>2021</v>
      </c>
      <c r="I3207" s="2">
        <v>2016</v>
      </c>
      <c r="J3207" s="2">
        <f ca="1">YEAR(TODAY())-Table1[[#This Row],[Release_year]]</f>
        <v>10</v>
      </c>
      <c r="K3207" s="2" t="s">
        <v>29</v>
      </c>
      <c r="L3207" s="2" t="str">
        <f>_xlfn.XLOOKUP(Table1[[#This Row],[Rating]],Ratings!A$2:A$15,Ratings!B$2:B$15)</f>
        <v>Teen</v>
      </c>
      <c r="M3207" s="2" t="str">
        <f>_xlfn.XLOOKUP(Table1[[#This Row],[Rating Category]],Recommendation!A$2:A$6,Recommendation!B$2:B$6)</f>
        <v>Guidance</v>
      </c>
      <c r="N3207" s="2">
        <v>132</v>
      </c>
      <c r="O3207" s="2" t="str" cm="1">
        <f t="array" ref="O3207">_xlfn.IFS(Table1[[#This Row],[Duration]]&lt;90,"Short",Table1[[#This Row],[Duration]]&lt;180,"Medium",Table1[[#This Row],[Duration]]&lt;=240,"Long",TRUE,"Seasons")</f>
        <v>Medium</v>
      </c>
      <c r="P3207" s="3" t="s">
        <v>43</v>
      </c>
    </row>
    <row r="3208" spans="1:16" ht="70">
      <c r="A3208" s="2" t="s">
        <v>13896</v>
      </c>
      <c r="B3208" s="2" t="s">
        <v>0</v>
      </c>
      <c r="C3208" s="3" t="s">
        <v>13897</v>
      </c>
      <c r="D3208" s="3" t="s">
        <v>13898</v>
      </c>
      <c r="E3208" s="3" t="s">
        <v>13899</v>
      </c>
      <c r="F3208" s="3" t="s">
        <v>13</v>
      </c>
      <c r="G3208" s="7" t="s">
        <v>13865</v>
      </c>
      <c r="H3208" s="4">
        <v>2021</v>
      </c>
      <c r="I3208" s="2">
        <v>2015</v>
      </c>
      <c r="J3208" s="2">
        <f ca="1">YEAR(TODAY())-Table1[[#This Row],[Release_year]]</f>
        <v>11</v>
      </c>
      <c r="K3208" s="2" t="s">
        <v>7</v>
      </c>
      <c r="L3208" s="2" t="str">
        <f>_xlfn.XLOOKUP(Table1[[#This Row],[Rating]],Ratings!A$2:A$15,Ratings!B$2:B$15)</f>
        <v>Adult</v>
      </c>
      <c r="M3208" s="2" t="str">
        <f>_xlfn.XLOOKUP(Table1[[#This Row],[Rating Category]],Recommendation!A$2:A$6,Recommendation!B$2:B$6)</f>
        <v>Restricted</v>
      </c>
      <c r="N3208" s="2">
        <v>96</v>
      </c>
      <c r="O3208" s="2" t="str" cm="1">
        <f t="array" ref="O3208">_xlfn.IFS(Table1[[#This Row],[Duration]]&lt;90,"Short",Table1[[#This Row],[Duration]]&lt;180,"Medium",Table1[[#This Row],[Duration]]&lt;=240,"Long",TRUE,"Seasons")</f>
        <v>Medium</v>
      </c>
      <c r="P3208" s="3" t="s">
        <v>23</v>
      </c>
    </row>
    <row r="3209" spans="1:16" ht="28">
      <c r="A3209" s="2" t="s">
        <v>13900</v>
      </c>
      <c r="B3209" s="2" t="s">
        <v>0</v>
      </c>
      <c r="C3209" s="3" t="s">
        <v>13901</v>
      </c>
      <c r="D3209" s="3" t="s">
        <v>13902</v>
      </c>
      <c r="E3209" s="3" t="s">
        <v>13903</v>
      </c>
      <c r="F3209" s="3" t="s">
        <v>1</v>
      </c>
      <c r="G3209" s="7" t="s">
        <v>13865</v>
      </c>
      <c r="H3209" s="4">
        <v>2021</v>
      </c>
      <c r="I3209" s="2">
        <v>2016</v>
      </c>
      <c r="J3209" s="2">
        <f ca="1">YEAR(TODAY())-Table1[[#This Row],[Release_year]]</f>
        <v>10</v>
      </c>
      <c r="K3209" s="2" t="s">
        <v>7</v>
      </c>
      <c r="L3209" s="2" t="str">
        <f>_xlfn.XLOOKUP(Table1[[#This Row],[Rating]],Ratings!A$2:A$15,Ratings!B$2:B$15)</f>
        <v>Adult</v>
      </c>
      <c r="M3209" s="2" t="str">
        <f>_xlfn.XLOOKUP(Table1[[#This Row],[Rating Category]],Recommendation!A$2:A$6,Recommendation!B$2:B$6)</f>
        <v>Restricted</v>
      </c>
      <c r="N3209" s="2">
        <v>92</v>
      </c>
      <c r="O3209" s="2" t="str" cm="1">
        <f t="array" ref="O3209">_xlfn.IFS(Table1[[#This Row],[Duration]]&lt;90,"Short",Table1[[#This Row],[Duration]]&lt;180,"Medium",Table1[[#This Row],[Duration]]&lt;=240,"Long",TRUE,"Seasons")</f>
        <v>Medium</v>
      </c>
      <c r="P3209" s="3" t="s">
        <v>208</v>
      </c>
    </row>
    <row r="3210" spans="1:16" ht="56">
      <c r="A3210" s="2" t="s">
        <v>13904</v>
      </c>
      <c r="B3210" s="2" t="s">
        <v>0</v>
      </c>
      <c r="C3210" s="3" t="s">
        <v>13905</v>
      </c>
      <c r="D3210" s="3" t="s">
        <v>13906</v>
      </c>
      <c r="E3210" s="3" t="s">
        <v>13907</v>
      </c>
      <c r="F3210" s="3" t="s">
        <v>658</v>
      </c>
      <c r="G3210" s="7" t="s">
        <v>13865</v>
      </c>
      <c r="H3210" s="4">
        <v>2021</v>
      </c>
      <c r="I3210" s="2">
        <v>2013</v>
      </c>
      <c r="J3210" s="2">
        <f ca="1">YEAR(TODAY())-Table1[[#This Row],[Release_year]]</f>
        <v>13</v>
      </c>
      <c r="K3210" s="2" t="s">
        <v>7</v>
      </c>
      <c r="L3210" s="2" t="str">
        <f>_xlfn.XLOOKUP(Table1[[#This Row],[Rating]],Ratings!A$2:A$15,Ratings!B$2:B$15)</f>
        <v>Adult</v>
      </c>
      <c r="M3210" s="2" t="str">
        <f>_xlfn.XLOOKUP(Table1[[#This Row],[Rating Category]],Recommendation!A$2:A$6,Recommendation!B$2:B$6)</f>
        <v>Restricted</v>
      </c>
      <c r="N3210" s="2">
        <v>99</v>
      </c>
      <c r="O3210" s="2" t="str" cm="1">
        <f t="array" ref="O3210">_xlfn.IFS(Table1[[#This Row],[Duration]]&lt;90,"Short",Table1[[#This Row],[Duration]]&lt;180,"Medium",Table1[[#This Row],[Duration]]&lt;=240,"Long",TRUE,"Seasons")</f>
        <v>Medium</v>
      </c>
      <c r="P3210" s="3" t="s">
        <v>56</v>
      </c>
    </row>
    <row r="3211" spans="1:16" ht="14">
      <c r="A3211" s="2" t="s">
        <v>13909</v>
      </c>
      <c r="B3211" s="2" t="s">
        <v>0</v>
      </c>
      <c r="C3211" s="3" t="s">
        <v>13910</v>
      </c>
      <c r="D3211" s="3" t="s">
        <v>11566</v>
      </c>
      <c r="E3211" s="3" t="s">
        <v>7962</v>
      </c>
      <c r="F3211" s="3" t="s">
        <v>1</v>
      </c>
      <c r="G3211" s="7" t="s">
        <v>13908</v>
      </c>
      <c r="H3211" s="4">
        <v>2021</v>
      </c>
      <c r="I3211" s="2">
        <v>2016</v>
      </c>
      <c r="J3211" s="2">
        <f ca="1">YEAR(TODAY())-Table1[[#This Row],[Release_year]]</f>
        <v>10</v>
      </c>
      <c r="K3211" s="2" t="s">
        <v>7</v>
      </c>
      <c r="L3211" s="2" t="str">
        <f>_xlfn.XLOOKUP(Table1[[#This Row],[Rating]],Ratings!A$2:A$15,Ratings!B$2:B$15)</f>
        <v>Adult</v>
      </c>
      <c r="M3211" s="2" t="str">
        <f>_xlfn.XLOOKUP(Table1[[#This Row],[Rating Category]],Recommendation!A$2:A$6,Recommendation!B$2:B$6)</f>
        <v>Restricted</v>
      </c>
      <c r="N3211" s="2">
        <v>78</v>
      </c>
      <c r="O3211" s="2" t="str" cm="1">
        <f t="array" ref="O3211">_xlfn.IFS(Table1[[#This Row],[Duration]]&lt;90,"Short",Table1[[#This Row],[Duration]]&lt;180,"Medium",Table1[[#This Row],[Duration]]&lt;=240,"Long",TRUE,"Seasons")</f>
        <v>Short</v>
      </c>
      <c r="P3211" s="3" t="s">
        <v>683</v>
      </c>
    </row>
    <row r="3212" spans="1:16" ht="42">
      <c r="A3212" s="2" t="s">
        <v>13911</v>
      </c>
      <c r="B3212" s="2" t="s">
        <v>0</v>
      </c>
      <c r="C3212" s="3" t="s">
        <v>13912</v>
      </c>
      <c r="D3212" s="3" t="s">
        <v>13913</v>
      </c>
      <c r="E3212" s="3" t="s">
        <v>13914</v>
      </c>
      <c r="F3212" s="3" t="s">
        <v>744</v>
      </c>
      <c r="G3212" s="7" t="s">
        <v>13915</v>
      </c>
      <c r="H3212" s="4">
        <v>2021</v>
      </c>
      <c r="I3212" s="2">
        <v>2016</v>
      </c>
      <c r="J3212" s="2">
        <f ca="1">YEAR(TODAY())-Table1[[#This Row],[Release_year]]</f>
        <v>10</v>
      </c>
      <c r="K3212" s="2" t="s">
        <v>7</v>
      </c>
      <c r="L3212" s="2" t="str">
        <f>_xlfn.XLOOKUP(Table1[[#This Row],[Rating]],Ratings!A$2:A$15,Ratings!B$2:B$15)</f>
        <v>Adult</v>
      </c>
      <c r="M3212" s="2" t="str">
        <f>_xlfn.XLOOKUP(Table1[[#This Row],[Rating Category]],Recommendation!A$2:A$6,Recommendation!B$2:B$6)</f>
        <v>Restricted</v>
      </c>
      <c r="N3212" s="2">
        <v>89</v>
      </c>
      <c r="O3212" s="2" t="str" cm="1">
        <f t="array" ref="O3212">_xlfn.IFS(Table1[[#This Row],[Duration]]&lt;90,"Short",Table1[[#This Row],[Duration]]&lt;180,"Medium",Table1[[#This Row],[Duration]]&lt;=240,"Long",TRUE,"Seasons")</f>
        <v>Short</v>
      </c>
      <c r="P3212" s="3" t="s">
        <v>6223</v>
      </c>
    </row>
    <row r="3213" spans="1:16" ht="28">
      <c r="A3213" s="2" t="s">
        <v>13916</v>
      </c>
      <c r="B3213" s="2" t="s">
        <v>0</v>
      </c>
      <c r="C3213" s="3" t="s">
        <v>13917</v>
      </c>
      <c r="D3213" s="3" t="s">
        <v>2721</v>
      </c>
      <c r="E3213" s="3" t="s">
        <v>13918</v>
      </c>
      <c r="F3213" s="3" t="s">
        <v>1</v>
      </c>
      <c r="G3213" s="7" t="s">
        <v>13915</v>
      </c>
      <c r="H3213" s="4">
        <v>2021</v>
      </c>
      <c r="I3213" s="2">
        <v>2016</v>
      </c>
      <c r="J3213" s="2">
        <f ca="1">YEAR(TODAY())-Table1[[#This Row],[Release_year]]</f>
        <v>10</v>
      </c>
      <c r="K3213" s="2" t="s">
        <v>7</v>
      </c>
      <c r="L3213" s="2" t="str">
        <f>_xlfn.XLOOKUP(Table1[[#This Row],[Rating]],Ratings!A$2:A$15,Ratings!B$2:B$15)</f>
        <v>Adult</v>
      </c>
      <c r="M3213" s="2" t="str">
        <f>_xlfn.XLOOKUP(Table1[[#This Row],[Rating Category]],Recommendation!A$2:A$6,Recommendation!B$2:B$6)</f>
        <v>Restricted</v>
      </c>
      <c r="N3213" s="2">
        <v>60</v>
      </c>
      <c r="O3213" s="2" t="str" cm="1">
        <f t="array" ref="O3213">_xlfn.IFS(Table1[[#This Row],[Duration]]&lt;90,"Short",Table1[[#This Row],[Duration]]&lt;180,"Medium",Table1[[#This Row],[Duration]]&lt;=240,"Long",TRUE,"Seasons")</f>
        <v>Short</v>
      </c>
      <c r="P3213" s="3" t="s">
        <v>683</v>
      </c>
    </row>
    <row r="3214" spans="1:16" ht="28">
      <c r="A3214" s="2" t="s">
        <v>13919</v>
      </c>
      <c r="B3214" s="2" t="s">
        <v>0</v>
      </c>
      <c r="C3214" s="3" t="s">
        <v>13920</v>
      </c>
      <c r="D3214" s="3" t="s">
        <v>12067</v>
      </c>
      <c r="E3214" s="3" t="s">
        <v>13921</v>
      </c>
      <c r="F3214" s="3" t="s">
        <v>1</v>
      </c>
      <c r="G3214" s="7" t="s">
        <v>13922</v>
      </c>
      <c r="H3214" s="4">
        <v>2021</v>
      </c>
      <c r="I3214" s="2">
        <v>2012</v>
      </c>
      <c r="J3214" s="2">
        <f ca="1">YEAR(TODAY())-Table1[[#This Row],[Release_year]]</f>
        <v>14</v>
      </c>
      <c r="K3214" s="2" t="s">
        <v>29</v>
      </c>
      <c r="L3214" s="2" t="str">
        <f>_xlfn.XLOOKUP(Table1[[#This Row],[Rating]],Ratings!A$2:A$15,Ratings!B$2:B$15)</f>
        <v>Teen</v>
      </c>
      <c r="M3214" s="2" t="str">
        <f>_xlfn.XLOOKUP(Table1[[#This Row],[Rating Category]],Recommendation!A$2:A$6,Recommendation!B$2:B$6)</f>
        <v>Guidance</v>
      </c>
      <c r="N3214" s="2">
        <v>83</v>
      </c>
      <c r="O3214" s="2" t="str" cm="1">
        <f t="array" ref="O3214">_xlfn.IFS(Table1[[#This Row],[Duration]]&lt;90,"Short",Table1[[#This Row],[Duration]]&lt;180,"Medium",Table1[[#This Row],[Duration]]&lt;=240,"Long",TRUE,"Seasons")</f>
        <v>Short</v>
      </c>
      <c r="P3214" s="3" t="s">
        <v>231</v>
      </c>
    </row>
    <row r="3215" spans="1:16" ht="28">
      <c r="A3215" s="2" t="s">
        <v>13925</v>
      </c>
      <c r="B3215" s="2" t="s">
        <v>0</v>
      </c>
      <c r="C3215" s="3" t="s">
        <v>13926</v>
      </c>
      <c r="D3215" s="3" t="s">
        <v>6590</v>
      </c>
      <c r="E3215" s="3" t="s">
        <v>13927</v>
      </c>
      <c r="F3215" s="3" t="s">
        <v>1</v>
      </c>
      <c r="G3215" s="7" t="s">
        <v>13924</v>
      </c>
      <c r="H3215" s="4">
        <v>2021</v>
      </c>
      <c r="I3215" s="2">
        <v>2016</v>
      </c>
      <c r="J3215" s="2">
        <f ca="1">YEAR(TODAY())-Table1[[#This Row],[Release_year]]</f>
        <v>10</v>
      </c>
      <c r="K3215" s="2" t="s">
        <v>29</v>
      </c>
      <c r="L3215" s="2" t="str">
        <f>_xlfn.XLOOKUP(Table1[[#This Row],[Rating]],Ratings!A$2:A$15,Ratings!B$2:B$15)</f>
        <v>Teen</v>
      </c>
      <c r="M3215" s="2" t="str">
        <f>_xlfn.XLOOKUP(Table1[[#This Row],[Rating Category]],Recommendation!A$2:A$6,Recommendation!B$2:B$6)</f>
        <v>Guidance</v>
      </c>
      <c r="N3215" s="2">
        <v>75</v>
      </c>
      <c r="O3215" s="2" t="str" cm="1">
        <f t="array" ref="O3215">_xlfn.IFS(Table1[[#This Row],[Duration]]&lt;90,"Short",Table1[[#This Row],[Duration]]&lt;180,"Medium",Table1[[#This Row],[Duration]]&lt;=240,"Long",TRUE,"Seasons")</f>
        <v>Short</v>
      </c>
      <c r="P3215" s="3" t="s">
        <v>683</v>
      </c>
    </row>
    <row r="3216" spans="1:16" ht="56">
      <c r="A3216" s="2" t="s">
        <v>13928</v>
      </c>
      <c r="B3216" s="2" t="s">
        <v>0</v>
      </c>
      <c r="C3216" s="3" t="s">
        <v>13929</v>
      </c>
      <c r="D3216" s="3" t="s">
        <v>13930</v>
      </c>
      <c r="E3216" s="3" t="s">
        <v>13931</v>
      </c>
      <c r="F3216" s="3" t="s">
        <v>1</v>
      </c>
      <c r="G3216" s="7" t="s">
        <v>13924</v>
      </c>
      <c r="H3216" s="4">
        <v>2021</v>
      </c>
      <c r="I3216" s="2">
        <v>2016</v>
      </c>
      <c r="J3216" s="2">
        <f ca="1">YEAR(TODAY())-Table1[[#This Row],[Release_year]]</f>
        <v>10</v>
      </c>
      <c r="K3216" s="2" t="s">
        <v>7</v>
      </c>
      <c r="L3216" s="2" t="str">
        <f>_xlfn.XLOOKUP(Table1[[#This Row],[Rating]],Ratings!A$2:A$15,Ratings!B$2:B$15)</f>
        <v>Adult</v>
      </c>
      <c r="M3216" s="2" t="str">
        <f>_xlfn.XLOOKUP(Table1[[#This Row],[Rating Category]],Recommendation!A$2:A$6,Recommendation!B$2:B$6)</f>
        <v>Restricted</v>
      </c>
      <c r="N3216" s="2">
        <v>92</v>
      </c>
      <c r="O3216" s="2" t="str" cm="1">
        <f t="array" ref="O3216">_xlfn.IFS(Table1[[#This Row],[Duration]]&lt;90,"Short",Table1[[#This Row],[Duration]]&lt;180,"Medium",Table1[[#This Row],[Duration]]&lt;=240,"Long",TRUE,"Seasons")</f>
        <v>Medium</v>
      </c>
      <c r="P3216" s="3" t="s">
        <v>2750</v>
      </c>
    </row>
    <row r="3217" spans="1:16" ht="28">
      <c r="A3217" s="2" t="s">
        <v>13932</v>
      </c>
      <c r="B3217" s="2" t="s">
        <v>0</v>
      </c>
      <c r="C3217" s="3" t="s">
        <v>13933</v>
      </c>
      <c r="D3217" s="3" t="s">
        <v>13934</v>
      </c>
      <c r="E3217" s="3" t="s">
        <v>13935</v>
      </c>
      <c r="F3217" s="3" t="s">
        <v>1</v>
      </c>
      <c r="G3217" s="7" t="s">
        <v>13936</v>
      </c>
      <c r="H3217" s="4">
        <v>2021</v>
      </c>
      <c r="I3217" s="2">
        <v>2016</v>
      </c>
      <c r="J3217" s="2">
        <f ca="1">YEAR(TODAY())-Table1[[#This Row],[Release_year]]</f>
        <v>10</v>
      </c>
      <c r="K3217" s="2" t="s">
        <v>7</v>
      </c>
      <c r="L3217" s="2" t="str">
        <f>_xlfn.XLOOKUP(Table1[[#This Row],[Rating]],Ratings!A$2:A$15,Ratings!B$2:B$15)</f>
        <v>Adult</v>
      </c>
      <c r="M3217" s="2" t="str">
        <f>_xlfn.XLOOKUP(Table1[[#This Row],[Rating Category]],Recommendation!A$2:A$6,Recommendation!B$2:B$6)</f>
        <v>Restricted</v>
      </c>
      <c r="N3217" s="2">
        <v>80</v>
      </c>
      <c r="O3217" s="2" t="str" cm="1">
        <f t="array" ref="O3217">_xlfn.IFS(Table1[[#This Row],[Duration]]&lt;90,"Short",Table1[[#This Row],[Duration]]&lt;180,"Medium",Table1[[#This Row],[Duration]]&lt;=240,"Long",TRUE,"Seasons")</f>
        <v>Short</v>
      </c>
      <c r="P3217" s="3" t="s">
        <v>231</v>
      </c>
    </row>
    <row r="3218" spans="1:16" ht="14">
      <c r="A3218" s="2" t="s">
        <v>13938</v>
      </c>
      <c r="B3218" s="2" t="s">
        <v>0</v>
      </c>
      <c r="C3218" s="3" t="s">
        <v>13939</v>
      </c>
      <c r="D3218" s="3" t="s">
        <v>13940</v>
      </c>
      <c r="E3218" s="3" t="s">
        <v>13546</v>
      </c>
      <c r="F3218" s="3" t="s">
        <v>1</v>
      </c>
      <c r="G3218" s="7" t="s">
        <v>13941</v>
      </c>
      <c r="H3218" s="4">
        <v>2021</v>
      </c>
      <c r="I3218" s="2">
        <v>2005</v>
      </c>
      <c r="J3218" s="2">
        <f ca="1">YEAR(TODAY())-Table1[[#This Row],[Release_year]]</f>
        <v>21</v>
      </c>
      <c r="K3218" s="2" t="s">
        <v>29</v>
      </c>
      <c r="L3218" s="2" t="str">
        <f>_xlfn.XLOOKUP(Table1[[#This Row],[Rating]],Ratings!A$2:A$15,Ratings!B$2:B$15)</f>
        <v>Teen</v>
      </c>
      <c r="M3218" s="2" t="str">
        <f>_xlfn.XLOOKUP(Table1[[#This Row],[Rating Category]],Recommendation!A$2:A$6,Recommendation!B$2:B$6)</f>
        <v>Guidance</v>
      </c>
      <c r="N3218" s="2">
        <v>72</v>
      </c>
      <c r="O3218" s="2" t="str" cm="1">
        <f t="array" ref="O3218">_xlfn.IFS(Table1[[#This Row],[Duration]]&lt;90,"Short",Table1[[#This Row],[Duration]]&lt;180,"Medium",Table1[[#This Row],[Duration]]&lt;=240,"Long",TRUE,"Seasons")</f>
        <v>Short</v>
      </c>
      <c r="P3218" s="3" t="s">
        <v>683</v>
      </c>
    </row>
    <row r="3219" spans="1:16" ht="14">
      <c r="A3219" s="2" t="s">
        <v>13942</v>
      </c>
      <c r="B3219" s="2" t="s">
        <v>0</v>
      </c>
      <c r="C3219" s="3" t="s">
        <v>13943</v>
      </c>
      <c r="D3219" s="3" t="s">
        <v>2721</v>
      </c>
      <c r="E3219" s="3" t="s">
        <v>13546</v>
      </c>
      <c r="F3219" s="3" t="s">
        <v>1</v>
      </c>
      <c r="G3219" s="7" t="s">
        <v>13941</v>
      </c>
      <c r="H3219" s="4">
        <v>2021</v>
      </c>
      <c r="I3219" s="2">
        <v>2009</v>
      </c>
      <c r="J3219" s="2">
        <f ca="1">YEAR(TODAY())-Table1[[#This Row],[Release_year]]</f>
        <v>17</v>
      </c>
      <c r="K3219" s="2" t="s">
        <v>45</v>
      </c>
      <c r="L3219" s="2" t="str">
        <f>_xlfn.XLOOKUP(Table1[[#This Row],[Rating]],Ratings!A$2:A$15,Ratings!B$2:B$15)</f>
        <v>Family</v>
      </c>
      <c r="M3219" s="2" t="str">
        <f>_xlfn.XLOOKUP(Table1[[#This Row],[Rating Category]],Recommendation!A$2:A$6,Recommendation!B$2:B$6)</f>
        <v>Guidance</v>
      </c>
      <c r="N3219" s="2">
        <v>71</v>
      </c>
      <c r="O3219" s="2" t="str" cm="1">
        <f t="array" ref="O3219">_xlfn.IFS(Table1[[#This Row],[Duration]]&lt;90,"Short",Table1[[#This Row],[Duration]]&lt;180,"Medium",Table1[[#This Row],[Duration]]&lt;=240,"Long",TRUE,"Seasons")</f>
        <v>Short</v>
      </c>
      <c r="P3219" s="3" t="s">
        <v>683</v>
      </c>
    </row>
    <row r="3220" spans="1:16" ht="14">
      <c r="A3220" s="2" t="s">
        <v>13944</v>
      </c>
      <c r="B3220" s="2" t="s">
        <v>0</v>
      </c>
      <c r="C3220" s="3" t="s">
        <v>13945</v>
      </c>
      <c r="D3220" s="3" t="s">
        <v>6590</v>
      </c>
      <c r="E3220" s="3" t="s">
        <v>13546</v>
      </c>
      <c r="F3220" s="3" t="s">
        <v>1</v>
      </c>
      <c r="G3220" s="7" t="s">
        <v>13941</v>
      </c>
      <c r="H3220" s="4">
        <v>2021</v>
      </c>
      <c r="I3220" s="2">
        <v>2012</v>
      </c>
      <c r="J3220" s="2">
        <f ca="1">YEAR(TODAY())-Table1[[#This Row],[Release_year]]</f>
        <v>14</v>
      </c>
      <c r="K3220" s="2" t="s">
        <v>29</v>
      </c>
      <c r="L3220" s="2" t="str">
        <f>_xlfn.XLOOKUP(Table1[[#This Row],[Rating]],Ratings!A$2:A$15,Ratings!B$2:B$15)</f>
        <v>Teen</v>
      </c>
      <c r="M3220" s="2" t="str">
        <f>_xlfn.XLOOKUP(Table1[[#This Row],[Rating Category]],Recommendation!A$2:A$6,Recommendation!B$2:B$6)</f>
        <v>Guidance</v>
      </c>
      <c r="N3220" s="2">
        <v>77</v>
      </c>
      <c r="O3220" s="2" t="str" cm="1">
        <f t="array" ref="O3220">_xlfn.IFS(Table1[[#This Row],[Duration]]&lt;90,"Short",Table1[[#This Row],[Duration]]&lt;180,"Medium",Table1[[#This Row],[Duration]]&lt;=240,"Long",TRUE,"Seasons")</f>
        <v>Short</v>
      </c>
      <c r="P3220" s="3" t="s">
        <v>683</v>
      </c>
    </row>
    <row r="3221" spans="1:16" ht="14">
      <c r="A3221" s="2" t="s">
        <v>13946</v>
      </c>
      <c r="B3221" s="2" t="s">
        <v>0</v>
      </c>
      <c r="C3221" s="3" t="s">
        <v>13947</v>
      </c>
      <c r="D3221" s="3" t="s">
        <v>8757</v>
      </c>
      <c r="E3221" s="3" t="s">
        <v>13546</v>
      </c>
      <c r="F3221" s="3" t="s">
        <v>1</v>
      </c>
      <c r="G3221" s="7" t="s">
        <v>13941</v>
      </c>
      <c r="H3221" s="4">
        <v>2021</v>
      </c>
      <c r="I3221" s="2">
        <v>2014</v>
      </c>
      <c r="J3221" s="2">
        <f ca="1">YEAR(TODAY())-Table1[[#This Row],[Release_year]]</f>
        <v>12</v>
      </c>
      <c r="K3221" s="2" t="s">
        <v>29</v>
      </c>
      <c r="L3221" s="2" t="str">
        <f>_xlfn.XLOOKUP(Table1[[#This Row],[Rating]],Ratings!A$2:A$15,Ratings!B$2:B$15)</f>
        <v>Teen</v>
      </c>
      <c r="M3221" s="2" t="str">
        <f>_xlfn.XLOOKUP(Table1[[#This Row],[Rating Category]],Recommendation!A$2:A$6,Recommendation!B$2:B$6)</f>
        <v>Guidance</v>
      </c>
      <c r="N3221" s="2">
        <v>70</v>
      </c>
      <c r="O3221" s="2" t="str" cm="1">
        <f t="array" ref="O3221">_xlfn.IFS(Table1[[#This Row],[Duration]]&lt;90,"Short",Table1[[#This Row],[Duration]]&lt;180,"Medium",Table1[[#This Row],[Duration]]&lt;=240,"Long",TRUE,"Seasons")</f>
        <v>Short</v>
      </c>
      <c r="P3221" s="3" t="s">
        <v>683</v>
      </c>
    </row>
    <row r="3222" spans="1:16" ht="28">
      <c r="A3222" s="2" t="s">
        <v>13948</v>
      </c>
      <c r="B3222" s="2" t="s">
        <v>0</v>
      </c>
      <c r="C3222" s="3" t="s">
        <v>13949</v>
      </c>
      <c r="D3222" s="3" t="s">
        <v>13950</v>
      </c>
      <c r="E3222" s="3" t="s">
        <v>13951</v>
      </c>
      <c r="F3222" s="3" t="s">
        <v>1</v>
      </c>
      <c r="G3222" s="7" t="s">
        <v>13952</v>
      </c>
      <c r="H3222" s="4">
        <v>2021</v>
      </c>
      <c r="I3222" s="2">
        <v>2016</v>
      </c>
      <c r="J3222" s="2">
        <f ca="1">YEAR(TODAY())-Table1[[#This Row],[Release_year]]</f>
        <v>10</v>
      </c>
      <c r="K3222" s="2" t="s">
        <v>7</v>
      </c>
      <c r="L3222" s="2" t="str">
        <f>_xlfn.XLOOKUP(Table1[[#This Row],[Rating]],Ratings!A$2:A$15,Ratings!B$2:B$15)</f>
        <v>Adult</v>
      </c>
      <c r="M3222" s="2" t="str">
        <f>_xlfn.XLOOKUP(Table1[[#This Row],[Rating Category]],Recommendation!A$2:A$6,Recommendation!B$2:B$6)</f>
        <v>Restricted</v>
      </c>
      <c r="N3222" s="2">
        <v>73</v>
      </c>
      <c r="O3222" s="2" t="str" cm="1">
        <f t="array" ref="O3222">_xlfn.IFS(Table1[[#This Row],[Duration]]&lt;90,"Short",Table1[[#This Row],[Duration]]&lt;180,"Medium",Table1[[#This Row],[Duration]]&lt;=240,"Long",TRUE,"Seasons")</f>
        <v>Short</v>
      </c>
      <c r="P3222" s="3" t="s">
        <v>683</v>
      </c>
    </row>
    <row r="3223" spans="1:16" ht="28">
      <c r="A3223" s="2" t="s">
        <v>13953</v>
      </c>
      <c r="B3223" s="2" t="s">
        <v>0</v>
      </c>
      <c r="C3223" s="3" t="s">
        <v>13954</v>
      </c>
      <c r="D3223" s="3" t="s">
        <v>13940</v>
      </c>
      <c r="E3223" s="3" t="s">
        <v>13955</v>
      </c>
      <c r="F3223" s="3" t="s">
        <v>1</v>
      </c>
      <c r="G3223" s="7" t="s">
        <v>13956</v>
      </c>
      <c r="H3223" s="4">
        <v>2021</v>
      </c>
      <c r="I3223" s="2">
        <v>2011</v>
      </c>
      <c r="J3223" s="2">
        <f ca="1">YEAR(TODAY())-Table1[[#This Row],[Release_year]]</f>
        <v>15</v>
      </c>
      <c r="K3223" s="2" t="s">
        <v>7</v>
      </c>
      <c r="L3223" s="2" t="str">
        <f>_xlfn.XLOOKUP(Table1[[#This Row],[Rating]],Ratings!A$2:A$15,Ratings!B$2:B$15)</f>
        <v>Adult</v>
      </c>
      <c r="M3223" s="2" t="str">
        <f>_xlfn.XLOOKUP(Table1[[#This Row],[Rating Category]],Recommendation!A$2:A$6,Recommendation!B$2:B$6)</f>
        <v>Restricted</v>
      </c>
      <c r="N3223" s="2">
        <v>81</v>
      </c>
      <c r="O3223" s="2" t="str" cm="1">
        <f t="array" ref="O3223">_xlfn.IFS(Table1[[#This Row],[Duration]]&lt;90,"Short",Table1[[#This Row],[Duration]]&lt;180,"Medium",Table1[[#This Row],[Duration]]&lt;=240,"Long",TRUE,"Seasons")</f>
        <v>Short</v>
      </c>
      <c r="P3223" s="3" t="s">
        <v>683</v>
      </c>
    </row>
    <row r="3224" spans="1:16" ht="14">
      <c r="A3224" s="2" t="s">
        <v>13958</v>
      </c>
      <c r="B3224" s="2" t="s">
        <v>0</v>
      </c>
      <c r="C3224" s="3" t="s">
        <v>13959</v>
      </c>
      <c r="D3224" s="3" t="s">
        <v>13960</v>
      </c>
      <c r="E3224" s="3" t="s">
        <v>13961</v>
      </c>
      <c r="F3224" s="3" t="s">
        <v>1</v>
      </c>
      <c r="G3224" s="7" t="s">
        <v>13957</v>
      </c>
      <c r="H3224" s="4">
        <v>2021</v>
      </c>
      <c r="I3224" s="2">
        <v>2008</v>
      </c>
      <c r="J3224" s="2">
        <f ca="1">YEAR(TODAY())-Table1[[#This Row],[Release_year]]</f>
        <v>18</v>
      </c>
      <c r="K3224" s="2" t="s">
        <v>7</v>
      </c>
      <c r="L3224" s="2" t="str">
        <f>_xlfn.XLOOKUP(Table1[[#This Row],[Rating]],Ratings!A$2:A$15,Ratings!B$2:B$15)</f>
        <v>Adult</v>
      </c>
      <c r="M3224" s="2" t="str">
        <f>_xlfn.XLOOKUP(Table1[[#This Row],[Rating Category]],Recommendation!A$2:A$6,Recommendation!B$2:B$6)</f>
        <v>Restricted</v>
      </c>
      <c r="N3224" s="2">
        <v>45</v>
      </c>
      <c r="O3224" s="2" t="str" cm="1">
        <f t="array" ref="O3224">_xlfn.IFS(Table1[[#This Row],[Duration]]&lt;90,"Short",Table1[[#This Row],[Duration]]&lt;180,"Medium",Table1[[#This Row],[Duration]]&lt;=240,"Long",TRUE,"Seasons")</f>
        <v>Short</v>
      </c>
      <c r="P3224" s="3" t="s">
        <v>3</v>
      </c>
    </row>
    <row r="3225" spans="1:16" ht="14">
      <c r="A3225" s="2" t="s">
        <v>13962</v>
      </c>
      <c r="B3225" s="2" t="s">
        <v>0</v>
      </c>
      <c r="C3225" s="3" t="s">
        <v>13963</v>
      </c>
      <c r="D3225" s="3" t="s">
        <v>13964</v>
      </c>
      <c r="E3225" s="3" t="s">
        <v>13965</v>
      </c>
      <c r="F3225" s="3" t="s">
        <v>28</v>
      </c>
      <c r="G3225" s="7" t="s">
        <v>13957</v>
      </c>
      <c r="H3225" s="4">
        <v>2021</v>
      </c>
      <c r="I3225" s="2">
        <v>2008</v>
      </c>
      <c r="J3225" s="2">
        <f ca="1">YEAR(TODAY())-Table1[[#This Row],[Release_year]]</f>
        <v>18</v>
      </c>
      <c r="K3225" s="2" t="s">
        <v>29</v>
      </c>
      <c r="L3225" s="2" t="str">
        <f>_xlfn.XLOOKUP(Table1[[#This Row],[Rating]],Ratings!A$2:A$15,Ratings!B$2:B$15)</f>
        <v>Teen</v>
      </c>
      <c r="M3225" s="2" t="str">
        <f>_xlfn.XLOOKUP(Table1[[#This Row],[Rating Category]],Recommendation!A$2:A$6,Recommendation!B$2:B$6)</f>
        <v>Guidance</v>
      </c>
      <c r="N3225" s="2">
        <v>46</v>
      </c>
      <c r="O3225" s="2" t="str" cm="1">
        <f t="array" ref="O3225">_xlfn.IFS(Table1[[#This Row],[Duration]]&lt;90,"Short",Table1[[#This Row],[Duration]]&lt;180,"Medium",Table1[[#This Row],[Duration]]&lt;=240,"Long",TRUE,"Seasons")</f>
        <v>Short</v>
      </c>
      <c r="P3225" s="3" t="s">
        <v>3</v>
      </c>
    </row>
    <row r="3226" spans="1:16" ht="42">
      <c r="A3226" s="2" t="s">
        <v>13967</v>
      </c>
      <c r="B3226" s="2" t="s">
        <v>0</v>
      </c>
      <c r="C3226" s="3" t="s">
        <v>13968</v>
      </c>
      <c r="D3226" s="3" t="s">
        <v>13969</v>
      </c>
      <c r="E3226" s="3" t="s">
        <v>13970</v>
      </c>
      <c r="F3226" s="3" t="s">
        <v>1</v>
      </c>
      <c r="G3226" s="7" t="s">
        <v>13966</v>
      </c>
      <c r="H3226" s="4">
        <v>2021</v>
      </c>
      <c r="I3226" s="2">
        <v>2016</v>
      </c>
      <c r="J3226" s="2">
        <f ca="1">YEAR(TODAY())-Table1[[#This Row],[Release_year]]</f>
        <v>10</v>
      </c>
      <c r="K3226" s="2" t="s">
        <v>7</v>
      </c>
      <c r="L3226" s="2" t="str">
        <f>_xlfn.XLOOKUP(Table1[[#This Row],[Rating]],Ratings!A$2:A$15,Ratings!B$2:B$15)</f>
        <v>Adult</v>
      </c>
      <c r="M3226" s="2" t="str">
        <f>_xlfn.XLOOKUP(Table1[[#This Row],[Rating Category]],Recommendation!A$2:A$6,Recommendation!B$2:B$6)</f>
        <v>Restricted</v>
      </c>
      <c r="N3226" s="2">
        <v>112</v>
      </c>
      <c r="O3226" s="2" t="str" cm="1">
        <f t="array" ref="O3226">_xlfn.IFS(Table1[[#This Row],[Duration]]&lt;90,"Short",Table1[[#This Row],[Duration]]&lt;180,"Medium",Table1[[#This Row],[Duration]]&lt;=240,"Long",TRUE,"Seasons")</f>
        <v>Medium</v>
      </c>
      <c r="P3226" s="3" t="s">
        <v>517</v>
      </c>
    </row>
    <row r="3227" spans="1:16" ht="42">
      <c r="A3227" s="2" t="s">
        <v>13971</v>
      </c>
      <c r="B3227" s="2" t="s">
        <v>0</v>
      </c>
      <c r="C3227" s="3" t="s">
        <v>13972</v>
      </c>
      <c r="D3227" s="3" t="s">
        <v>13973</v>
      </c>
      <c r="E3227" s="3" t="s">
        <v>13974</v>
      </c>
      <c r="F3227" s="3" t="s">
        <v>1</v>
      </c>
      <c r="G3227" s="7" t="s">
        <v>13975</v>
      </c>
      <c r="H3227" s="4">
        <v>2021</v>
      </c>
      <c r="I3227" s="2">
        <v>2016</v>
      </c>
      <c r="J3227" s="2">
        <f ca="1">YEAR(TODAY())-Table1[[#This Row],[Release_year]]</f>
        <v>10</v>
      </c>
      <c r="K3227" s="2" t="s">
        <v>7</v>
      </c>
      <c r="L3227" s="2" t="str">
        <f>_xlfn.XLOOKUP(Table1[[#This Row],[Rating]],Ratings!A$2:A$15,Ratings!B$2:B$15)</f>
        <v>Adult</v>
      </c>
      <c r="M3227" s="2" t="str">
        <f>_xlfn.XLOOKUP(Table1[[#This Row],[Rating Category]],Recommendation!A$2:A$6,Recommendation!B$2:B$6)</f>
        <v>Restricted</v>
      </c>
      <c r="N3227" s="2">
        <v>101</v>
      </c>
      <c r="O3227" s="2" t="str" cm="1">
        <f t="array" ref="O3227">_xlfn.IFS(Table1[[#This Row],[Duration]]&lt;90,"Short",Table1[[#This Row],[Duration]]&lt;180,"Medium",Table1[[#This Row],[Duration]]&lt;=240,"Long",TRUE,"Seasons")</f>
        <v>Medium</v>
      </c>
      <c r="P3227" s="3" t="s">
        <v>131</v>
      </c>
    </row>
    <row r="3228" spans="1:16" ht="14">
      <c r="A3228" s="2" t="s">
        <v>13976</v>
      </c>
      <c r="B3228" s="2" t="s">
        <v>0</v>
      </c>
      <c r="C3228" s="3" t="s">
        <v>13977</v>
      </c>
      <c r="D3228" s="3" t="s">
        <v>3065</v>
      </c>
      <c r="E3228" s="3" t="s">
        <v>13978</v>
      </c>
      <c r="F3228" s="3" t="s">
        <v>1</v>
      </c>
      <c r="G3228" s="7" t="s">
        <v>13975</v>
      </c>
      <c r="H3228" s="4">
        <v>2021</v>
      </c>
      <c r="I3228" s="2">
        <v>2016</v>
      </c>
      <c r="J3228" s="2">
        <f ca="1">YEAR(TODAY())-Table1[[#This Row],[Release_year]]</f>
        <v>10</v>
      </c>
      <c r="K3228" s="2" t="s">
        <v>7</v>
      </c>
      <c r="L3228" s="2" t="str">
        <f>_xlfn.XLOOKUP(Table1[[#This Row],[Rating]],Ratings!A$2:A$15,Ratings!B$2:B$15)</f>
        <v>Adult</v>
      </c>
      <c r="M3228" s="2" t="str">
        <f>_xlfn.XLOOKUP(Table1[[#This Row],[Rating Category]],Recommendation!A$2:A$6,Recommendation!B$2:B$6)</f>
        <v>Restricted</v>
      </c>
      <c r="N3228" s="2">
        <v>117</v>
      </c>
      <c r="O3228" s="2" t="str" cm="1">
        <f t="array" ref="O3228">_xlfn.IFS(Table1[[#This Row],[Duration]]&lt;90,"Short",Table1[[#This Row],[Duration]]&lt;180,"Medium",Table1[[#This Row],[Duration]]&lt;=240,"Long",TRUE,"Seasons")</f>
        <v>Medium</v>
      </c>
      <c r="P3228" s="3" t="s">
        <v>3</v>
      </c>
    </row>
    <row r="3229" spans="1:16" ht="42">
      <c r="A3229" s="2" t="s">
        <v>13979</v>
      </c>
      <c r="B3229" s="2" t="s">
        <v>0</v>
      </c>
      <c r="C3229" s="3" t="s">
        <v>13980</v>
      </c>
      <c r="D3229" s="3" t="s">
        <v>13981</v>
      </c>
      <c r="E3229" s="3" t="s">
        <v>13982</v>
      </c>
      <c r="F3229" s="3" t="s">
        <v>404</v>
      </c>
      <c r="G3229" s="7" t="s">
        <v>13983</v>
      </c>
      <c r="H3229" s="4">
        <v>2021</v>
      </c>
      <c r="I3229" s="2">
        <v>2015</v>
      </c>
      <c r="J3229" s="2">
        <f ca="1">YEAR(TODAY())-Table1[[#This Row],[Release_year]]</f>
        <v>11</v>
      </c>
      <c r="K3229" s="2" t="s">
        <v>124</v>
      </c>
      <c r="L3229" s="2" t="str">
        <f>_xlfn.XLOOKUP(Table1[[#This Row],[Rating]],Ratings!A$2:A$15,Ratings!B$2:B$15)</f>
        <v>Adult</v>
      </c>
      <c r="M3229" s="2" t="str">
        <f>_xlfn.XLOOKUP(Table1[[#This Row],[Rating Category]],Recommendation!A$2:A$6,Recommendation!B$2:B$6)</f>
        <v>Restricted</v>
      </c>
      <c r="N3229" s="2">
        <v>114</v>
      </c>
      <c r="O3229" s="2" t="str" cm="1">
        <f t="array" ref="O3229">_xlfn.IFS(Table1[[#This Row],[Duration]]&lt;90,"Short",Table1[[#This Row],[Duration]]&lt;180,"Medium",Table1[[#This Row],[Duration]]&lt;=240,"Long",TRUE,"Seasons")</f>
        <v>Medium</v>
      </c>
      <c r="P3229" s="3" t="s">
        <v>125</v>
      </c>
    </row>
    <row r="3230" spans="1:16" ht="70">
      <c r="A3230" s="2" t="s">
        <v>13984</v>
      </c>
      <c r="B3230" s="2" t="s">
        <v>0</v>
      </c>
      <c r="C3230" s="3" t="s">
        <v>13985</v>
      </c>
      <c r="D3230" s="3" t="s">
        <v>11053</v>
      </c>
      <c r="E3230" s="3" t="s">
        <v>13986</v>
      </c>
      <c r="F3230" s="3" t="s">
        <v>2299</v>
      </c>
      <c r="G3230" s="7" t="s">
        <v>13987</v>
      </c>
      <c r="H3230" s="4">
        <v>2021</v>
      </c>
      <c r="I3230" s="2">
        <v>2016</v>
      </c>
      <c r="J3230" s="2">
        <f ca="1">YEAR(TODAY())-Table1[[#This Row],[Release_year]]</f>
        <v>10</v>
      </c>
      <c r="K3230" s="2" t="s">
        <v>7</v>
      </c>
      <c r="L3230" s="2" t="str">
        <f>_xlfn.XLOOKUP(Table1[[#This Row],[Rating]],Ratings!A$2:A$15,Ratings!B$2:B$15)</f>
        <v>Adult</v>
      </c>
      <c r="M3230" s="2" t="str">
        <f>_xlfn.XLOOKUP(Table1[[#This Row],[Rating Category]],Recommendation!A$2:A$6,Recommendation!B$2:B$6)</f>
        <v>Restricted</v>
      </c>
      <c r="N3230" s="2">
        <v>96</v>
      </c>
      <c r="O3230" s="2" t="str" cm="1">
        <f t="array" ref="O3230">_xlfn.IFS(Table1[[#This Row],[Duration]]&lt;90,"Short",Table1[[#This Row],[Duration]]&lt;180,"Medium",Table1[[#This Row],[Duration]]&lt;=240,"Long",TRUE,"Seasons")</f>
        <v>Medium</v>
      </c>
      <c r="P3230" s="3" t="s">
        <v>1923</v>
      </c>
    </row>
    <row r="3231" spans="1:16" ht="56">
      <c r="A3231" s="2" t="s">
        <v>13988</v>
      </c>
      <c r="B3231" s="2" t="s">
        <v>4</v>
      </c>
      <c r="C3231" s="3" t="s">
        <v>13989</v>
      </c>
      <c r="D3231" s="3" t="s">
        <v>179</v>
      </c>
      <c r="E3231" s="3" t="s">
        <v>13990</v>
      </c>
      <c r="F3231" s="3" t="s">
        <v>139</v>
      </c>
      <c r="G3231" s="7" t="s">
        <v>13991</v>
      </c>
      <c r="H3231" s="4">
        <v>2021</v>
      </c>
      <c r="I3231" s="2">
        <v>2016</v>
      </c>
      <c r="J3231" s="2">
        <f ca="1">YEAR(TODAY())-Table1[[#This Row],[Release_year]]</f>
        <v>10</v>
      </c>
      <c r="K3231" s="2" t="s">
        <v>29</v>
      </c>
      <c r="L3231" s="2" t="str">
        <f>_xlfn.XLOOKUP(Table1[[#This Row],[Rating]],Ratings!A$2:A$15,Ratings!B$2:B$15)</f>
        <v>Teen</v>
      </c>
      <c r="M3231" s="2" t="str">
        <f>_xlfn.XLOOKUP(Table1[[#This Row],[Rating Category]],Recommendation!A$2:A$6,Recommendation!B$2:B$6)</f>
        <v>Guidance</v>
      </c>
      <c r="N3231" s="2" t="s">
        <v>8</v>
      </c>
      <c r="O3231" s="2" t="str" cm="1">
        <f t="array" ref="O3231">_xlfn.IFS(Table1[[#This Row],[Duration]]&lt;90,"Short",Table1[[#This Row],[Duration]]&lt;180,"Medium",Table1[[#This Row],[Duration]]&lt;=240,"Long",TRUE,"Seasons")</f>
        <v>Seasons</v>
      </c>
      <c r="P3231" s="3" t="s">
        <v>191</v>
      </c>
    </row>
    <row r="3232" spans="1:16" ht="14">
      <c r="A3232" s="2" t="s">
        <v>13992</v>
      </c>
      <c r="B3232" s="2" t="s">
        <v>0</v>
      </c>
      <c r="C3232" s="3" t="s">
        <v>13993</v>
      </c>
      <c r="D3232" s="3" t="s">
        <v>6486</v>
      </c>
      <c r="E3232" s="3" t="s">
        <v>5395</v>
      </c>
      <c r="F3232" s="3" t="s">
        <v>1</v>
      </c>
      <c r="G3232" s="7" t="s">
        <v>13994</v>
      </c>
      <c r="H3232" s="4">
        <v>2021</v>
      </c>
      <c r="I3232" s="2">
        <v>2016</v>
      </c>
      <c r="J3232" s="2">
        <f ca="1">YEAR(TODAY())-Table1[[#This Row],[Release_year]]</f>
        <v>10</v>
      </c>
      <c r="K3232" s="2" t="s">
        <v>7</v>
      </c>
      <c r="L3232" s="2" t="str">
        <f>_xlfn.XLOOKUP(Table1[[#This Row],[Rating]],Ratings!A$2:A$15,Ratings!B$2:B$15)</f>
        <v>Adult</v>
      </c>
      <c r="M3232" s="2" t="str">
        <f>_xlfn.XLOOKUP(Table1[[#This Row],[Rating Category]],Recommendation!A$2:A$6,Recommendation!B$2:B$6)</f>
        <v>Restricted</v>
      </c>
      <c r="N3232" s="2">
        <v>87</v>
      </c>
      <c r="O3232" s="2" t="str" cm="1">
        <f t="array" ref="O3232">_xlfn.IFS(Table1[[#This Row],[Duration]]&lt;90,"Short",Table1[[#This Row],[Duration]]&lt;180,"Medium",Table1[[#This Row],[Duration]]&lt;=240,"Long",TRUE,"Seasons")</f>
        <v>Short</v>
      </c>
      <c r="P3232" s="3" t="s">
        <v>683</v>
      </c>
    </row>
    <row r="3233" spans="1:16" ht="70">
      <c r="A3233" s="2" t="s">
        <v>13995</v>
      </c>
      <c r="B3233" s="2" t="s">
        <v>0</v>
      </c>
      <c r="C3233" s="3" t="s">
        <v>13996</v>
      </c>
      <c r="D3233" s="3" t="s">
        <v>13997</v>
      </c>
      <c r="E3233" s="3" t="s">
        <v>13998</v>
      </c>
      <c r="F3233" s="3" t="s">
        <v>13</v>
      </c>
      <c r="G3233" s="7" t="s">
        <v>13994</v>
      </c>
      <c r="H3233" s="4">
        <v>2021</v>
      </c>
      <c r="I3233" s="2">
        <v>2015</v>
      </c>
      <c r="J3233" s="2">
        <f ca="1">YEAR(TODAY())-Table1[[#This Row],[Release_year]]</f>
        <v>11</v>
      </c>
      <c r="K3233" s="2" t="s">
        <v>7</v>
      </c>
      <c r="L3233" s="2" t="str">
        <f>_xlfn.XLOOKUP(Table1[[#This Row],[Rating]],Ratings!A$2:A$15,Ratings!B$2:B$15)</f>
        <v>Adult</v>
      </c>
      <c r="M3233" s="2" t="str">
        <f>_xlfn.XLOOKUP(Table1[[#This Row],[Rating Category]],Recommendation!A$2:A$6,Recommendation!B$2:B$6)</f>
        <v>Restricted</v>
      </c>
      <c r="N3233" s="2">
        <v>105</v>
      </c>
      <c r="O3233" s="2" t="str" cm="1">
        <f t="array" ref="O3233">_xlfn.IFS(Table1[[#This Row],[Duration]]&lt;90,"Short",Table1[[#This Row],[Duration]]&lt;180,"Medium",Table1[[#This Row],[Duration]]&lt;=240,"Long",TRUE,"Seasons")</f>
        <v>Medium</v>
      </c>
      <c r="P3233" s="3" t="s">
        <v>23</v>
      </c>
    </row>
    <row r="3234" spans="1:16" ht="14">
      <c r="A3234" s="2" t="s">
        <v>14000</v>
      </c>
      <c r="B3234" s="2" t="s">
        <v>0</v>
      </c>
      <c r="C3234" s="3" t="s">
        <v>14001</v>
      </c>
      <c r="D3234" s="3" t="s">
        <v>11280</v>
      </c>
      <c r="E3234" s="3" t="s">
        <v>11831</v>
      </c>
      <c r="F3234" s="3" t="s">
        <v>50</v>
      </c>
      <c r="G3234" s="7" t="s">
        <v>13999</v>
      </c>
      <c r="H3234" s="4">
        <v>2021</v>
      </c>
      <c r="I3234" s="2">
        <v>2016</v>
      </c>
      <c r="J3234" s="2">
        <f ca="1">YEAR(TODAY())-Table1[[#This Row],[Release_year]]</f>
        <v>10</v>
      </c>
      <c r="K3234" s="2" t="s">
        <v>7</v>
      </c>
      <c r="L3234" s="2" t="str">
        <f>_xlfn.XLOOKUP(Table1[[#This Row],[Rating]],Ratings!A$2:A$15,Ratings!B$2:B$15)</f>
        <v>Adult</v>
      </c>
      <c r="M3234" s="2" t="str">
        <f>_xlfn.XLOOKUP(Table1[[#This Row],[Rating Category]],Recommendation!A$2:A$6,Recommendation!B$2:B$6)</f>
        <v>Restricted</v>
      </c>
      <c r="N3234" s="2">
        <v>80</v>
      </c>
      <c r="O3234" s="2" t="str" cm="1">
        <f t="array" ref="O3234">_xlfn.IFS(Table1[[#This Row],[Duration]]&lt;90,"Short",Table1[[#This Row],[Duration]]&lt;180,"Medium",Table1[[#This Row],[Duration]]&lt;=240,"Long",TRUE,"Seasons")</f>
        <v>Short</v>
      </c>
      <c r="P3234" s="3" t="s">
        <v>683</v>
      </c>
    </row>
    <row r="3235" spans="1:16" ht="42">
      <c r="A3235" s="2" t="s">
        <v>14002</v>
      </c>
      <c r="B3235" s="2" t="s">
        <v>0</v>
      </c>
      <c r="C3235" s="3" t="s">
        <v>14003</v>
      </c>
      <c r="D3235" s="3" t="s">
        <v>14004</v>
      </c>
      <c r="E3235" s="3" t="s">
        <v>14005</v>
      </c>
      <c r="F3235" s="3" t="s">
        <v>1</v>
      </c>
      <c r="G3235" s="7" t="s">
        <v>13999</v>
      </c>
      <c r="H3235" s="4">
        <v>2021</v>
      </c>
      <c r="I3235" s="2">
        <v>2016</v>
      </c>
      <c r="J3235" s="2">
        <f ca="1">YEAR(TODAY())-Table1[[#This Row],[Release_year]]</f>
        <v>10</v>
      </c>
      <c r="K3235" s="2" t="s">
        <v>7</v>
      </c>
      <c r="L3235" s="2" t="str">
        <f>_xlfn.XLOOKUP(Table1[[#This Row],[Rating]],Ratings!A$2:A$15,Ratings!B$2:B$15)</f>
        <v>Adult</v>
      </c>
      <c r="M3235" s="2" t="str">
        <f>_xlfn.XLOOKUP(Table1[[#This Row],[Rating Category]],Recommendation!A$2:A$6,Recommendation!B$2:B$6)</f>
        <v>Restricted</v>
      </c>
      <c r="N3235" s="2">
        <v>97</v>
      </c>
      <c r="O3235" s="2" t="str" cm="1">
        <f t="array" ref="O3235">_xlfn.IFS(Table1[[#This Row],[Duration]]&lt;90,"Short",Table1[[#This Row],[Duration]]&lt;180,"Medium",Table1[[#This Row],[Duration]]&lt;=240,"Long",TRUE,"Seasons")</f>
        <v>Medium</v>
      </c>
      <c r="P3235" s="3" t="s">
        <v>269</v>
      </c>
    </row>
    <row r="3236" spans="1:16" ht="70">
      <c r="A3236" s="2" t="s">
        <v>14006</v>
      </c>
      <c r="B3236" s="2" t="s">
        <v>0</v>
      </c>
      <c r="C3236" s="3" t="s">
        <v>14007</v>
      </c>
      <c r="D3236" s="3" t="s">
        <v>5313</v>
      </c>
      <c r="E3236" s="3" t="s">
        <v>14008</v>
      </c>
      <c r="F3236" s="3" t="s">
        <v>383</v>
      </c>
      <c r="G3236" s="7" t="s">
        <v>14009</v>
      </c>
      <c r="H3236" s="4">
        <v>2021</v>
      </c>
      <c r="I3236" s="2">
        <v>2015</v>
      </c>
      <c r="J3236" s="2">
        <f ca="1">YEAR(TODAY())-Table1[[#This Row],[Release_year]]</f>
        <v>11</v>
      </c>
      <c r="K3236" s="2" t="s">
        <v>2</v>
      </c>
      <c r="L3236" s="2" t="str">
        <f>_xlfn.XLOOKUP(Table1[[#This Row],[Rating]],Ratings!A$2:A$15,Ratings!B$2:B$15)</f>
        <v>Teen</v>
      </c>
      <c r="M3236" s="2" t="str">
        <f>_xlfn.XLOOKUP(Table1[[#This Row],[Rating Category]],Recommendation!A$2:A$6,Recommendation!B$2:B$6)</f>
        <v>Guidance</v>
      </c>
      <c r="N3236" s="2">
        <v>105</v>
      </c>
      <c r="O3236" s="2" t="str" cm="1">
        <f t="array" ref="O3236">_xlfn.IFS(Table1[[#This Row],[Duration]]&lt;90,"Short",Table1[[#This Row],[Duration]]&lt;180,"Medium",Table1[[#This Row],[Duration]]&lt;=240,"Long",TRUE,"Seasons")</f>
        <v>Medium</v>
      </c>
      <c r="P3236" s="3" t="s">
        <v>90</v>
      </c>
    </row>
    <row r="3237" spans="1:16" ht="28">
      <c r="A3237" s="2" t="s">
        <v>14010</v>
      </c>
      <c r="B3237" s="2" t="s">
        <v>0</v>
      </c>
      <c r="C3237" s="3" t="s">
        <v>14011</v>
      </c>
      <c r="D3237" s="3" t="s">
        <v>11376</v>
      </c>
      <c r="E3237" s="3" t="s">
        <v>1830</v>
      </c>
      <c r="F3237" s="3" t="s">
        <v>1</v>
      </c>
      <c r="G3237" s="7" t="s">
        <v>14012</v>
      </c>
      <c r="H3237" s="4">
        <v>2021</v>
      </c>
      <c r="I3237" s="2">
        <v>2016</v>
      </c>
      <c r="J3237" s="2">
        <f ca="1">YEAR(TODAY())-Table1[[#This Row],[Release_year]]</f>
        <v>10</v>
      </c>
      <c r="K3237" s="2" t="s">
        <v>7</v>
      </c>
      <c r="L3237" s="2" t="str">
        <f>_xlfn.XLOOKUP(Table1[[#This Row],[Rating]],Ratings!A$2:A$15,Ratings!B$2:B$15)</f>
        <v>Adult</v>
      </c>
      <c r="M3237" s="2" t="str">
        <f>_xlfn.XLOOKUP(Table1[[#This Row],[Rating Category]],Recommendation!A$2:A$6,Recommendation!B$2:B$6)</f>
        <v>Restricted</v>
      </c>
      <c r="N3237" s="2">
        <v>60</v>
      </c>
      <c r="O3237" s="2" t="str" cm="1">
        <f t="array" ref="O3237">_xlfn.IFS(Table1[[#This Row],[Duration]]&lt;90,"Short",Table1[[#This Row],[Duration]]&lt;180,"Medium",Table1[[#This Row],[Duration]]&lt;=240,"Long",TRUE,"Seasons")</f>
        <v>Short</v>
      </c>
      <c r="P3237" s="3" t="s">
        <v>10032</v>
      </c>
    </row>
    <row r="3238" spans="1:16" ht="42">
      <c r="A3238" s="2" t="s">
        <v>14014</v>
      </c>
      <c r="B3238" s="2" t="s">
        <v>0</v>
      </c>
      <c r="C3238" s="3" t="s">
        <v>14015</v>
      </c>
      <c r="D3238" s="3" t="s">
        <v>13219</v>
      </c>
      <c r="E3238" s="3" t="s">
        <v>14016</v>
      </c>
      <c r="F3238" s="3" t="s">
        <v>1</v>
      </c>
      <c r="G3238" s="7" t="s">
        <v>14017</v>
      </c>
      <c r="H3238" s="4">
        <v>2021</v>
      </c>
      <c r="I3238" s="2">
        <v>2016</v>
      </c>
      <c r="J3238" s="2">
        <f ca="1">YEAR(TODAY())-Table1[[#This Row],[Release_year]]</f>
        <v>10</v>
      </c>
      <c r="K3238" s="2" t="s">
        <v>7</v>
      </c>
      <c r="L3238" s="2" t="str">
        <f>_xlfn.XLOOKUP(Table1[[#This Row],[Rating]],Ratings!A$2:A$15,Ratings!B$2:B$15)</f>
        <v>Adult</v>
      </c>
      <c r="M3238" s="2" t="str">
        <f>_xlfn.XLOOKUP(Table1[[#This Row],[Rating Category]],Recommendation!A$2:A$6,Recommendation!B$2:B$6)</f>
        <v>Restricted</v>
      </c>
      <c r="N3238" s="2">
        <v>109</v>
      </c>
      <c r="O3238" s="2" t="str" cm="1">
        <f t="array" ref="O3238">_xlfn.IFS(Table1[[#This Row],[Duration]]&lt;90,"Short",Table1[[#This Row],[Duration]]&lt;180,"Medium",Table1[[#This Row],[Duration]]&lt;=240,"Long",TRUE,"Seasons")</f>
        <v>Medium</v>
      </c>
      <c r="P3238" s="3" t="s">
        <v>328</v>
      </c>
    </row>
    <row r="3239" spans="1:16" ht="14">
      <c r="A3239" s="2" t="s">
        <v>14018</v>
      </c>
      <c r="B3239" s="2" t="s">
        <v>0</v>
      </c>
      <c r="C3239" s="3" t="s">
        <v>14019</v>
      </c>
      <c r="D3239" s="3" t="s">
        <v>6590</v>
      </c>
      <c r="E3239" s="3" t="s">
        <v>11550</v>
      </c>
      <c r="F3239" s="3" t="s">
        <v>1</v>
      </c>
      <c r="G3239" s="7" t="s">
        <v>14020</v>
      </c>
      <c r="H3239" s="4">
        <v>2021</v>
      </c>
      <c r="I3239" s="2">
        <v>2016</v>
      </c>
      <c r="J3239" s="2">
        <f ca="1">YEAR(TODAY())-Table1[[#This Row],[Release_year]]</f>
        <v>10</v>
      </c>
      <c r="K3239" s="2" t="s">
        <v>7</v>
      </c>
      <c r="L3239" s="2" t="str">
        <f>_xlfn.XLOOKUP(Table1[[#This Row],[Rating]],Ratings!A$2:A$15,Ratings!B$2:B$15)</f>
        <v>Adult</v>
      </c>
      <c r="M3239" s="2" t="str">
        <f>_xlfn.XLOOKUP(Table1[[#This Row],[Rating Category]],Recommendation!A$2:A$6,Recommendation!B$2:B$6)</f>
        <v>Restricted</v>
      </c>
      <c r="N3239" s="2">
        <v>60</v>
      </c>
      <c r="O3239" s="2" t="str" cm="1">
        <f t="array" ref="O3239">_xlfn.IFS(Table1[[#This Row],[Duration]]&lt;90,"Short",Table1[[#This Row],[Duration]]&lt;180,"Medium",Table1[[#This Row],[Duration]]&lt;=240,"Long",TRUE,"Seasons")</f>
        <v>Short</v>
      </c>
      <c r="P3239" s="3" t="s">
        <v>683</v>
      </c>
    </row>
    <row r="3240" spans="1:16" ht="42">
      <c r="A3240" s="2" t="s">
        <v>14021</v>
      </c>
      <c r="B3240" s="2" t="s">
        <v>0</v>
      </c>
      <c r="C3240" s="3" t="s">
        <v>14022</v>
      </c>
      <c r="D3240" s="3" t="s">
        <v>11904</v>
      </c>
      <c r="E3240" s="3" t="s">
        <v>14023</v>
      </c>
      <c r="F3240" s="3" t="s">
        <v>3437</v>
      </c>
      <c r="G3240" s="7" t="s">
        <v>14024</v>
      </c>
      <c r="H3240" s="4">
        <v>2021</v>
      </c>
      <c r="I3240" s="2">
        <v>2016</v>
      </c>
      <c r="J3240" s="2">
        <f ca="1">YEAR(TODAY())-Table1[[#This Row],[Release_year]]</f>
        <v>10</v>
      </c>
      <c r="K3240" s="2" t="s">
        <v>7</v>
      </c>
      <c r="L3240" s="2" t="str">
        <f>_xlfn.XLOOKUP(Table1[[#This Row],[Rating]],Ratings!A$2:A$15,Ratings!B$2:B$15)</f>
        <v>Adult</v>
      </c>
      <c r="M3240" s="2" t="str">
        <f>_xlfn.XLOOKUP(Table1[[#This Row],[Rating Category]],Recommendation!A$2:A$6,Recommendation!B$2:B$6)</f>
        <v>Restricted</v>
      </c>
      <c r="N3240" s="2">
        <v>101</v>
      </c>
      <c r="O3240" s="2" t="str" cm="1">
        <f t="array" ref="O3240">_xlfn.IFS(Table1[[#This Row],[Duration]]&lt;90,"Short",Table1[[#This Row],[Duration]]&lt;180,"Medium",Table1[[#This Row],[Duration]]&lt;=240,"Long",TRUE,"Seasons")</f>
        <v>Medium</v>
      </c>
      <c r="P3240" s="3" t="s">
        <v>72</v>
      </c>
    </row>
    <row r="3241" spans="1:16" ht="56">
      <c r="A3241" s="2" t="s">
        <v>14025</v>
      </c>
      <c r="B3241" s="2" t="s">
        <v>0</v>
      </c>
      <c r="C3241" s="3" t="s">
        <v>14026</v>
      </c>
      <c r="D3241" s="3" t="s">
        <v>14027</v>
      </c>
      <c r="E3241" s="3" t="s">
        <v>14028</v>
      </c>
      <c r="F3241" s="3" t="s">
        <v>14029</v>
      </c>
      <c r="G3241" s="7" t="s">
        <v>14030</v>
      </c>
      <c r="H3241" s="4">
        <v>2021</v>
      </c>
      <c r="I3241" s="2">
        <v>2016</v>
      </c>
      <c r="J3241" s="2">
        <f ca="1">YEAR(TODAY())-Table1[[#This Row],[Release_year]]</f>
        <v>10</v>
      </c>
      <c r="K3241" s="2" t="s">
        <v>7</v>
      </c>
      <c r="L3241" s="2" t="str">
        <f>_xlfn.XLOOKUP(Table1[[#This Row],[Rating]],Ratings!A$2:A$15,Ratings!B$2:B$15)</f>
        <v>Adult</v>
      </c>
      <c r="M3241" s="2" t="str">
        <f>_xlfn.XLOOKUP(Table1[[#This Row],[Rating Category]],Recommendation!A$2:A$6,Recommendation!B$2:B$6)</f>
        <v>Restricted</v>
      </c>
      <c r="N3241" s="2">
        <v>127</v>
      </c>
      <c r="O3241" s="2" t="str" cm="1">
        <f t="array" ref="O3241">_xlfn.IFS(Table1[[#This Row],[Duration]]&lt;90,"Short",Table1[[#This Row],[Duration]]&lt;180,"Medium",Table1[[#This Row],[Duration]]&lt;=240,"Long",TRUE,"Seasons")</f>
        <v>Medium</v>
      </c>
      <c r="P3241" s="3" t="s">
        <v>43</v>
      </c>
    </row>
    <row r="3242" spans="1:16" ht="28">
      <c r="A3242" s="2" t="s">
        <v>14031</v>
      </c>
      <c r="B3242" s="2" t="s">
        <v>0</v>
      </c>
      <c r="C3242" s="3" t="s">
        <v>14032</v>
      </c>
      <c r="D3242" s="3" t="s">
        <v>15</v>
      </c>
      <c r="E3242" s="3" t="s">
        <v>14033</v>
      </c>
      <c r="F3242" s="3" t="s">
        <v>1</v>
      </c>
      <c r="G3242" s="7" t="s">
        <v>14034</v>
      </c>
      <c r="H3242" s="4">
        <v>2021</v>
      </c>
      <c r="I3242" s="2">
        <v>2016</v>
      </c>
      <c r="J3242" s="2">
        <f ca="1">YEAR(TODAY())-Table1[[#This Row],[Release_year]]</f>
        <v>10</v>
      </c>
      <c r="K3242" s="2" t="s">
        <v>124</v>
      </c>
      <c r="L3242" s="2" t="str">
        <f>_xlfn.XLOOKUP(Table1[[#This Row],[Rating]],Ratings!A$2:A$15,Ratings!B$2:B$15)</f>
        <v>Adult</v>
      </c>
      <c r="M3242" s="2" t="str">
        <f>_xlfn.XLOOKUP(Table1[[#This Row],[Rating Category]],Recommendation!A$2:A$6,Recommendation!B$2:B$6)</f>
        <v>Restricted</v>
      </c>
      <c r="N3242" s="2">
        <v>82</v>
      </c>
      <c r="O3242" s="2" t="str" cm="1">
        <f t="array" ref="O3242">_xlfn.IFS(Table1[[#This Row],[Duration]]&lt;90,"Short",Table1[[#This Row],[Duration]]&lt;180,"Medium",Table1[[#This Row],[Duration]]&lt;=240,"Long",TRUE,"Seasons")</f>
        <v>Short</v>
      </c>
      <c r="P3242" s="3" t="s">
        <v>1368</v>
      </c>
    </row>
    <row r="3243" spans="1:16" ht="42">
      <c r="A3243" s="2" t="s">
        <v>14036</v>
      </c>
      <c r="B3243" s="2" t="s">
        <v>0</v>
      </c>
      <c r="C3243" s="3" t="s">
        <v>14037</v>
      </c>
      <c r="D3243" s="3" t="s">
        <v>14038</v>
      </c>
      <c r="E3243" s="3" t="s">
        <v>14039</v>
      </c>
      <c r="F3243" s="3" t="s">
        <v>1</v>
      </c>
      <c r="G3243" s="7" t="s">
        <v>14040</v>
      </c>
      <c r="H3243" s="4">
        <v>2021</v>
      </c>
      <c r="I3243" s="2">
        <v>2016</v>
      </c>
      <c r="J3243" s="2">
        <f ca="1">YEAR(TODAY())-Table1[[#This Row],[Release_year]]</f>
        <v>10</v>
      </c>
      <c r="K3243" s="2" t="s">
        <v>45</v>
      </c>
      <c r="L3243" s="2" t="str">
        <f>_xlfn.XLOOKUP(Table1[[#This Row],[Rating]],Ratings!A$2:A$15,Ratings!B$2:B$15)</f>
        <v>Family</v>
      </c>
      <c r="M3243" s="2" t="str">
        <f>_xlfn.XLOOKUP(Table1[[#This Row],[Rating Category]],Recommendation!A$2:A$6,Recommendation!B$2:B$6)</f>
        <v>Guidance</v>
      </c>
      <c r="N3243" s="2">
        <v>23</v>
      </c>
      <c r="O3243" s="2" t="str" cm="1">
        <f t="array" ref="O3243">_xlfn.IFS(Table1[[#This Row],[Duration]]&lt;90,"Short",Table1[[#This Row],[Duration]]&lt;180,"Medium",Table1[[#This Row],[Duration]]&lt;=240,"Long",TRUE,"Seasons")</f>
        <v>Short</v>
      </c>
      <c r="P3243" s="3" t="s">
        <v>46</v>
      </c>
    </row>
    <row r="3244" spans="1:16" ht="42">
      <c r="A3244" s="2" t="s">
        <v>14041</v>
      </c>
      <c r="B3244" s="2" t="s">
        <v>0</v>
      </c>
      <c r="C3244" s="3" t="s">
        <v>14042</v>
      </c>
      <c r="D3244" s="3" t="s">
        <v>14043</v>
      </c>
      <c r="E3244" s="3" t="s">
        <v>14044</v>
      </c>
      <c r="F3244" s="3" t="s">
        <v>404</v>
      </c>
      <c r="G3244" s="7" t="s">
        <v>14045</v>
      </c>
      <c r="H3244" s="4">
        <v>2021</v>
      </c>
      <c r="I3244" s="2">
        <v>2015</v>
      </c>
      <c r="J3244" s="2">
        <f ca="1">YEAR(TODAY())-Table1[[#This Row],[Release_year]]</f>
        <v>11</v>
      </c>
      <c r="K3244" s="2" t="s">
        <v>124</v>
      </c>
      <c r="L3244" s="2" t="str">
        <f>_xlfn.XLOOKUP(Table1[[#This Row],[Rating]],Ratings!A$2:A$15,Ratings!B$2:B$15)</f>
        <v>Adult</v>
      </c>
      <c r="M3244" s="2" t="str">
        <f>_xlfn.XLOOKUP(Table1[[#This Row],[Rating Category]],Recommendation!A$2:A$6,Recommendation!B$2:B$6)</f>
        <v>Restricted</v>
      </c>
      <c r="N3244" s="2">
        <v>97</v>
      </c>
      <c r="O3244" s="2" t="str" cm="1">
        <f t="array" ref="O3244">_xlfn.IFS(Table1[[#This Row],[Duration]]&lt;90,"Short",Table1[[#This Row],[Duration]]&lt;180,"Medium",Table1[[#This Row],[Duration]]&lt;=240,"Long",TRUE,"Seasons")</f>
        <v>Medium</v>
      </c>
      <c r="P3244" s="3" t="s">
        <v>1580</v>
      </c>
    </row>
    <row r="3245" spans="1:16" ht="14">
      <c r="A3245" s="2" t="s">
        <v>14046</v>
      </c>
      <c r="B3245" s="2" t="s">
        <v>0</v>
      </c>
      <c r="C3245" s="3" t="s">
        <v>14047</v>
      </c>
      <c r="D3245" s="3" t="s">
        <v>14048</v>
      </c>
      <c r="E3245" s="3" t="s">
        <v>9512</v>
      </c>
      <c r="F3245" s="3" t="s">
        <v>28</v>
      </c>
      <c r="G3245" s="7" t="s">
        <v>14045</v>
      </c>
      <c r="H3245" s="4">
        <v>2021</v>
      </c>
      <c r="I3245" s="2">
        <v>2016</v>
      </c>
      <c r="J3245" s="2">
        <f ca="1">YEAR(TODAY())-Table1[[#This Row],[Release_year]]</f>
        <v>10</v>
      </c>
      <c r="K3245" s="2" t="s">
        <v>7</v>
      </c>
      <c r="L3245" s="2" t="str">
        <f>_xlfn.XLOOKUP(Table1[[#This Row],[Rating]],Ratings!A$2:A$15,Ratings!B$2:B$15)</f>
        <v>Adult</v>
      </c>
      <c r="M3245" s="2" t="str">
        <f>_xlfn.XLOOKUP(Table1[[#This Row],[Rating Category]],Recommendation!A$2:A$6,Recommendation!B$2:B$6)</f>
        <v>Restricted</v>
      </c>
      <c r="N3245" s="2">
        <v>62</v>
      </c>
      <c r="O3245" s="2" t="str" cm="1">
        <f t="array" ref="O3245">_xlfn.IFS(Table1[[#This Row],[Duration]]&lt;90,"Short",Table1[[#This Row],[Duration]]&lt;180,"Medium",Table1[[#This Row],[Duration]]&lt;=240,"Long",TRUE,"Seasons")</f>
        <v>Short</v>
      </c>
      <c r="P3245" s="3" t="s">
        <v>683</v>
      </c>
    </row>
    <row r="3246" spans="1:16" ht="42">
      <c r="A3246" s="2" t="s">
        <v>14049</v>
      </c>
      <c r="B3246" s="2" t="s">
        <v>0</v>
      </c>
      <c r="C3246" s="3" t="s">
        <v>14050</v>
      </c>
      <c r="D3246" s="3" t="s">
        <v>14051</v>
      </c>
      <c r="E3246" s="3" t="s">
        <v>14051</v>
      </c>
      <c r="F3246" s="3" t="s">
        <v>28</v>
      </c>
      <c r="G3246" s="7" t="s">
        <v>14045</v>
      </c>
      <c r="H3246" s="4">
        <v>2021</v>
      </c>
      <c r="I3246" s="2">
        <v>2016</v>
      </c>
      <c r="J3246" s="2">
        <f ca="1">YEAR(TODAY())-Table1[[#This Row],[Release_year]]</f>
        <v>10</v>
      </c>
      <c r="K3246" s="2" t="s">
        <v>29</v>
      </c>
      <c r="L3246" s="2" t="str">
        <f>_xlfn.XLOOKUP(Table1[[#This Row],[Rating]],Ratings!A$2:A$15,Ratings!B$2:B$15)</f>
        <v>Teen</v>
      </c>
      <c r="M3246" s="2" t="str">
        <f>_xlfn.XLOOKUP(Table1[[#This Row],[Rating Category]],Recommendation!A$2:A$6,Recommendation!B$2:B$6)</f>
        <v>Guidance</v>
      </c>
      <c r="N3246" s="2">
        <v>84</v>
      </c>
      <c r="O3246" s="2" t="str" cm="1">
        <f t="array" ref="O3246">_xlfn.IFS(Table1[[#This Row],[Duration]]&lt;90,"Short",Table1[[#This Row],[Duration]]&lt;180,"Medium",Table1[[#This Row],[Duration]]&lt;=240,"Long",TRUE,"Seasons")</f>
        <v>Short</v>
      </c>
      <c r="P3246" s="3" t="s">
        <v>49</v>
      </c>
    </row>
    <row r="3247" spans="1:16" ht="56">
      <c r="A3247" s="2" t="s">
        <v>14052</v>
      </c>
      <c r="B3247" s="2" t="s">
        <v>0</v>
      </c>
      <c r="C3247" s="3" t="s">
        <v>14053</v>
      </c>
      <c r="D3247" s="3" t="s">
        <v>14054</v>
      </c>
      <c r="E3247" s="3" t="s">
        <v>14055</v>
      </c>
      <c r="F3247" s="3" t="s">
        <v>1</v>
      </c>
      <c r="G3247" s="7" t="s">
        <v>14045</v>
      </c>
      <c r="H3247" s="4">
        <v>2021</v>
      </c>
      <c r="I3247" s="2">
        <v>2016</v>
      </c>
      <c r="J3247" s="2">
        <f ca="1">YEAR(TODAY())-Table1[[#This Row],[Release_year]]</f>
        <v>10</v>
      </c>
      <c r="K3247" s="2" t="s">
        <v>45</v>
      </c>
      <c r="L3247" s="2" t="str">
        <f>_xlfn.XLOOKUP(Table1[[#This Row],[Rating]],Ratings!A$2:A$15,Ratings!B$2:B$15)</f>
        <v>Family</v>
      </c>
      <c r="M3247" s="2" t="str">
        <f>_xlfn.XLOOKUP(Table1[[#This Row],[Rating Category]],Recommendation!A$2:A$6,Recommendation!B$2:B$6)</f>
        <v>Guidance</v>
      </c>
      <c r="N3247" s="2">
        <v>90</v>
      </c>
      <c r="O3247" s="2" t="str" cm="1">
        <f t="array" ref="O3247">_xlfn.IFS(Table1[[#This Row],[Duration]]&lt;90,"Short",Table1[[#This Row],[Duration]]&lt;180,"Medium",Table1[[#This Row],[Duration]]&lt;=240,"Long",TRUE,"Seasons")</f>
        <v>Medium</v>
      </c>
      <c r="P3247" s="3" t="s">
        <v>14056</v>
      </c>
    </row>
    <row r="3248" spans="1:16" ht="56">
      <c r="A3248" s="2" t="s">
        <v>14058</v>
      </c>
      <c r="B3248" s="2" t="s">
        <v>0</v>
      </c>
      <c r="C3248" s="3" t="s">
        <v>14059</v>
      </c>
      <c r="D3248" s="3" t="s">
        <v>14060</v>
      </c>
      <c r="E3248" s="3" t="s">
        <v>14061</v>
      </c>
      <c r="F3248" s="3" t="s">
        <v>4273</v>
      </c>
      <c r="G3248" s="7" t="s">
        <v>14062</v>
      </c>
      <c r="H3248" s="4">
        <v>2021</v>
      </c>
      <c r="I3248" s="2">
        <v>2016</v>
      </c>
      <c r="J3248" s="2">
        <f ca="1">YEAR(TODAY())-Table1[[#This Row],[Release_year]]</f>
        <v>10</v>
      </c>
      <c r="K3248" s="2" t="s">
        <v>2</v>
      </c>
      <c r="L3248" s="2" t="str">
        <f>_xlfn.XLOOKUP(Table1[[#This Row],[Rating]],Ratings!A$2:A$15,Ratings!B$2:B$15)</f>
        <v>Teen</v>
      </c>
      <c r="M3248" s="2" t="str">
        <f>_xlfn.XLOOKUP(Table1[[#This Row],[Rating Category]],Recommendation!A$2:A$6,Recommendation!B$2:B$6)</f>
        <v>Guidance</v>
      </c>
      <c r="N3248" s="2">
        <v>101</v>
      </c>
      <c r="O3248" s="2" t="str" cm="1">
        <f t="array" ref="O3248">_xlfn.IFS(Table1[[#This Row],[Duration]]&lt;90,"Short",Table1[[#This Row],[Duration]]&lt;180,"Medium",Table1[[#This Row],[Duration]]&lt;=240,"Long",TRUE,"Seasons")</f>
        <v>Medium</v>
      </c>
      <c r="P3248" s="3" t="s">
        <v>1379</v>
      </c>
    </row>
    <row r="3249" spans="1:16" ht="56">
      <c r="A3249" s="2" t="s">
        <v>14063</v>
      </c>
      <c r="B3249" s="2" t="s">
        <v>0</v>
      </c>
      <c r="C3249" s="3" t="s">
        <v>14064</v>
      </c>
      <c r="D3249" s="3" t="s">
        <v>13570</v>
      </c>
      <c r="E3249" s="3" t="s">
        <v>14065</v>
      </c>
      <c r="F3249" s="3" t="s">
        <v>1</v>
      </c>
      <c r="G3249" s="7" t="s">
        <v>14066</v>
      </c>
      <c r="H3249" s="4">
        <v>2021</v>
      </c>
      <c r="I3249" s="2">
        <v>2015</v>
      </c>
      <c r="J3249" s="2">
        <f ca="1">YEAR(TODAY())-Table1[[#This Row],[Release_year]]</f>
        <v>11</v>
      </c>
      <c r="K3249" s="2" t="s">
        <v>16</v>
      </c>
      <c r="L3249" s="2" t="str">
        <f>_xlfn.XLOOKUP(Table1[[#This Row],[Rating]],Ratings!A$2:A$15,Ratings!B$2:B$15)</f>
        <v>Family</v>
      </c>
      <c r="M3249" s="2" t="str">
        <f>_xlfn.XLOOKUP(Table1[[#This Row],[Rating Category]],Recommendation!A$2:A$6,Recommendation!B$2:B$6)</f>
        <v>Guidance</v>
      </c>
      <c r="N3249" s="2">
        <v>74</v>
      </c>
      <c r="O3249" s="2" t="str" cm="1">
        <f t="array" ref="O3249">_xlfn.IFS(Table1[[#This Row],[Duration]]&lt;90,"Short",Table1[[#This Row],[Duration]]&lt;180,"Medium",Table1[[#This Row],[Duration]]&lt;=240,"Long",TRUE,"Seasons")</f>
        <v>Short</v>
      </c>
      <c r="P3249" s="3" t="s">
        <v>3154</v>
      </c>
    </row>
    <row r="3250" spans="1:16" ht="14">
      <c r="A3250" s="2" t="s">
        <v>14068</v>
      </c>
      <c r="B3250" s="2" t="s">
        <v>0</v>
      </c>
      <c r="C3250" s="3" t="s">
        <v>14069</v>
      </c>
      <c r="D3250" s="3" t="s">
        <v>7741</v>
      </c>
      <c r="E3250" s="3" t="s">
        <v>14070</v>
      </c>
      <c r="F3250" s="3" t="s">
        <v>1</v>
      </c>
      <c r="G3250" s="7" t="s">
        <v>14067</v>
      </c>
      <c r="H3250" s="4">
        <v>2021</v>
      </c>
      <c r="I3250" s="2">
        <v>2016</v>
      </c>
      <c r="J3250" s="2">
        <f ca="1">YEAR(TODAY())-Table1[[#This Row],[Release_year]]</f>
        <v>10</v>
      </c>
      <c r="K3250" s="2" t="s">
        <v>7</v>
      </c>
      <c r="L3250" s="2" t="str">
        <f>_xlfn.XLOOKUP(Table1[[#This Row],[Rating]],Ratings!A$2:A$15,Ratings!B$2:B$15)</f>
        <v>Adult</v>
      </c>
      <c r="M3250" s="2" t="str">
        <f>_xlfn.XLOOKUP(Table1[[#This Row],[Rating Category]],Recommendation!A$2:A$6,Recommendation!B$2:B$6)</f>
        <v>Restricted</v>
      </c>
      <c r="N3250" s="2">
        <v>68</v>
      </c>
      <c r="O3250" s="2" t="str" cm="1">
        <f t="array" ref="O3250">_xlfn.IFS(Table1[[#This Row],[Duration]]&lt;90,"Short",Table1[[#This Row],[Duration]]&lt;180,"Medium",Table1[[#This Row],[Duration]]&lt;=240,"Long",TRUE,"Seasons")</f>
        <v>Short</v>
      </c>
      <c r="P3250" s="3" t="s">
        <v>683</v>
      </c>
    </row>
    <row r="3251" spans="1:16" ht="14">
      <c r="A3251" s="2" t="s">
        <v>14071</v>
      </c>
      <c r="B3251" s="2" t="s">
        <v>0</v>
      </c>
      <c r="C3251" s="3" t="s">
        <v>14072</v>
      </c>
      <c r="D3251" s="3" t="s">
        <v>11280</v>
      </c>
      <c r="E3251" s="3" t="s">
        <v>14073</v>
      </c>
      <c r="F3251" s="3" t="s">
        <v>50</v>
      </c>
      <c r="G3251" s="7" t="s">
        <v>14074</v>
      </c>
      <c r="H3251" s="4">
        <v>2021</v>
      </c>
      <c r="I3251" s="2">
        <v>2016</v>
      </c>
      <c r="J3251" s="2">
        <f ca="1">YEAR(TODAY())-Table1[[#This Row],[Release_year]]</f>
        <v>10</v>
      </c>
      <c r="K3251" s="2" t="s">
        <v>7</v>
      </c>
      <c r="L3251" s="2" t="str">
        <f>_xlfn.XLOOKUP(Table1[[#This Row],[Rating]],Ratings!A$2:A$15,Ratings!B$2:B$15)</f>
        <v>Adult</v>
      </c>
      <c r="M3251" s="2" t="str">
        <f>_xlfn.XLOOKUP(Table1[[#This Row],[Rating Category]],Recommendation!A$2:A$6,Recommendation!B$2:B$6)</f>
        <v>Restricted</v>
      </c>
      <c r="N3251" s="2">
        <v>92</v>
      </c>
      <c r="O3251" s="2" t="str" cm="1">
        <f t="array" ref="O3251">_xlfn.IFS(Table1[[#This Row],[Duration]]&lt;90,"Short",Table1[[#This Row],[Duration]]&lt;180,"Medium",Table1[[#This Row],[Duration]]&lt;=240,"Long",TRUE,"Seasons")</f>
        <v>Medium</v>
      </c>
      <c r="P3251" s="3" t="s">
        <v>683</v>
      </c>
    </row>
    <row r="3252" spans="1:16" ht="70">
      <c r="A3252" s="2" t="s">
        <v>14075</v>
      </c>
      <c r="B3252" s="2" t="s">
        <v>0</v>
      </c>
      <c r="C3252" s="3" t="s">
        <v>14076</v>
      </c>
      <c r="D3252" s="3" t="s">
        <v>5313</v>
      </c>
      <c r="E3252" s="3" t="s">
        <v>14077</v>
      </c>
      <c r="F3252" s="3" t="s">
        <v>5315</v>
      </c>
      <c r="G3252" s="7" t="s">
        <v>14078</v>
      </c>
      <c r="H3252" s="4">
        <v>2021</v>
      </c>
      <c r="I3252" s="2">
        <v>2008</v>
      </c>
      <c r="J3252" s="2">
        <f ca="1">YEAR(TODAY())-Table1[[#This Row],[Release_year]]</f>
        <v>18</v>
      </c>
      <c r="K3252" s="2" t="s">
        <v>124</v>
      </c>
      <c r="L3252" s="2" t="str">
        <f>_xlfn.XLOOKUP(Table1[[#This Row],[Rating]],Ratings!A$2:A$15,Ratings!B$2:B$15)</f>
        <v>Adult</v>
      </c>
      <c r="M3252" s="2" t="str">
        <f>_xlfn.XLOOKUP(Table1[[#This Row],[Rating Category]],Recommendation!A$2:A$6,Recommendation!B$2:B$6)</f>
        <v>Restricted</v>
      </c>
      <c r="N3252" s="2">
        <v>107</v>
      </c>
      <c r="O3252" s="2" t="str" cm="1">
        <f t="array" ref="O3252">_xlfn.IFS(Table1[[#This Row],[Duration]]&lt;90,"Short",Table1[[#This Row],[Duration]]&lt;180,"Medium",Table1[[#This Row],[Duration]]&lt;=240,"Long",TRUE,"Seasons")</f>
        <v>Medium</v>
      </c>
      <c r="P3252" s="3" t="s">
        <v>90</v>
      </c>
    </row>
    <row r="3253" spans="1:16" ht="56">
      <c r="A3253" s="2" t="s">
        <v>14079</v>
      </c>
      <c r="B3253" s="2" t="s">
        <v>0</v>
      </c>
      <c r="C3253" s="3" t="s">
        <v>14080</v>
      </c>
      <c r="D3253" s="3" t="s">
        <v>5313</v>
      </c>
      <c r="E3253" s="3" t="s">
        <v>14081</v>
      </c>
      <c r="F3253" s="3" t="s">
        <v>5315</v>
      </c>
      <c r="G3253" s="7" t="s">
        <v>14078</v>
      </c>
      <c r="H3253" s="4">
        <v>2021</v>
      </c>
      <c r="I3253" s="2">
        <v>2010</v>
      </c>
      <c r="J3253" s="2">
        <f ca="1">YEAR(TODAY())-Table1[[#This Row],[Release_year]]</f>
        <v>16</v>
      </c>
      <c r="K3253" s="2" t="s">
        <v>124</v>
      </c>
      <c r="L3253" s="2" t="str">
        <f>_xlfn.XLOOKUP(Table1[[#This Row],[Rating]],Ratings!A$2:A$15,Ratings!B$2:B$15)</f>
        <v>Adult</v>
      </c>
      <c r="M3253" s="2" t="str">
        <f>_xlfn.XLOOKUP(Table1[[#This Row],[Rating Category]],Recommendation!A$2:A$6,Recommendation!B$2:B$6)</f>
        <v>Restricted</v>
      </c>
      <c r="N3253" s="2">
        <v>108</v>
      </c>
      <c r="O3253" s="2" t="str" cm="1">
        <f t="array" ref="O3253">_xlfn.IFS(Table1[[#This Row],[Duration]]&lt;90,"Short",Table1[[#This Row],[Duration]]&lt;180,"Medium",Table1[[#This Row],[Duration]]&lt;=240,"Long",TRUE,"Seasons")</f>
        <v>Medium</v>
      </c>
      <c r="P3253" s="3" t="s">
        <v>384</v>
      </c>
    </row>
    <row r="3254" spans="1:16" ht="14">
      <c r="A3254" s="2" t="s">
        <v>14082</v>
      </c>
      <c r="B3254" s="2" t="s">
        <v>0</v>
      </c>
      <c r="C3254" s="3" t="s">
        <v>14083</v>
      </c>
      <c r="D3254" s="3" t="s">
        <v>6590</v>
      </c>
      <c r="E3254" s="3" t="s">
        <v>6837</v>
      </c>
      <c r="F3254" s="3" t="s">
        <v>1</v>
      </c>
      <c r="G3254" s="7" t="s">
        <v>14084</v>
      </c>
      <c r="H3254" s="4">
        <v>2021</v>
      </c>
      <c r="I3254" s="2">
        <v>2016</v>
      </c>
      <c r="J3254" s="2">
        <f ca="1">YEAR(TODAY())-Table1[[#This Row],[Release_year]]</f>
        <v>10</v>
      </c>
      <c r="K3254" s="2" t="s">
        <v>7</v>
      </c>
      <c r="L3254" s="2" t="str">
        <f>_xlfn.XLOOKUP(Table1[[#This Row],[Rating]],Ratings!A$2:A$15,Ratings!B$2:B$15)</f>
        <v>Adult</v>
      </c>
      <c r="M3254" s="2" t="str">
        <f>_xlfn.XLOOKUP(Table1[[#This Row],[Rating Category]],Recommendation!A$2:A$6,Recommendation!B$2:B$6)</f>
        <v>Restricted</v>
      </c>
      <c r="N3254" s="2">
        <v>74</v>
      </c>
      <c r="O3254" s="2" t="str" cm="1">
        <f t="array" ref="O3254">_xlfn.IFS(Table1[[#This Row],[Duration]]&lt;90,"Short",Table1[[#This Row],[Duration]]&lt;180,"Medium",Table1[[#This Row],[Duration]]&lt;=240,"Long",TRUE,"Seasons")</f>
        <v>Short</v>
      </c>
      <c r="P3254" s="3" t="s">
        <v>683</v>
      </c>
    </row>
    <row r="3255" spans="1:16" ht="14">
      <c r="A3255" s="2" t="s">
        <v>14085</v>
      </c>
      <c r="B3255" s="2" t="s">
        <v>0</v>
      </c>
      <c r="C3255" s="3" t="s">
        <v>14086</v>
      </c>
      <c r="D3255" s="3" t="s">
        <v>14087</v>
      </c>
      <c r="E3255" s="3" t="s">
        <v>14088</v>
      </c>
      <c r="F3255" s="3" t="s">
        <v>1</v>
      </c>
      <c r="G3255" s="7" t="s">
        <v>14089</v>
      </c>
      <c r="H3255" s="4">
        <v>2021</v>
      </c>
      <c r="I3255" s="2">
        <v>2015</v>
      </c>
      <c r="J3255" s="2">
        <f ca="1">YEAR(TODAY())-Table1[[#This Row],[Release_year]]</f>
        <v>11</v>
      </c>
      <c r="K3255" s="2" t="s">
        <v>7</v>
      </c>
      <c r="L3255" s="2" t="str">
        <f>_xlfn.XLOOKUP(Table1[[#This Row],[Rating]],Ratings!A$2:A$15,Ratings!B$2:B$15)</f>
        <v>Adult</v>
      </c>
      <c r="M3255" s="2" t="str">
        <f>_xlfn.XLOOKUP(Table1[[#This Row],[Rating Category]],Recommendation!A$2:A$6,Recommendation!B$2:B$6)</f>
        <v>Restricted</v>
      </c>
      <c r="N3255" s="2">
        <v>29</v>
      </c>
      <c r="O3255" s="2" t="str" cm="1">
        <f t="array" ref="O3255">_xlfn.IFS(Table1[[#This Row],[Duration]]&lt;90,"Short",Table1[[#This Row],[Duration]]&lt;180,"Medium",Table1[[#This Row],[Duration]]&lt;=240,"Long",TRUE,"Seasons")</f>
        <v>Short</v>
      </c>
      <c r="P3255" s="3" t="s">
        <v>779</v>
      </c>
    </row>
    <row r="3256" spans="1:16" ht="14">
      <c r="A3256" s="2" t="s">
        <v>14090</v>
      </c>
      <c r="B3256" s="2" t="s">
        <v>0</v>
      </c>
      <c r="C3256" s="3" t="s">
        <v>14091</v>
      </c>
      <c r="D3256" s="3" t="s">
        <v>14092</v>
      </c>
      <c r="E3256" s="3" t="s">
        <v>8875</v>
      </c>
      <c r="F3256" s="3" t="s">
        <v>1</v>
      </c>
      <c r="G3256" s="7" t="s">
        <v>14093</v>
      </c>
      <c r="H3256" s="4">
        <v>2021</v>
      </c>
      <c r="I3256" s="2">
        <v>2015</v>
      </c>
      <c r="J3256" s="2">
        <f ca="1">YEAR(TODAY())-Table1[[#This Row],[Release_year]]</f>
        <v>11</v>
      </c>
      <c r="K3256" s="2" t="s">
        <v>7</v>
      </c>
      <c r="L3256" s="2" t="str">
        <f>_xlfn.XLOOKUP(Table1[[#This Row],[Rating]],Ratings!A$2:A$15,Ratings!B$2:B$15)</f>
        <v>Adult</v>
      </c>
      <c r="M3256" s="2" t="str">
        <f>_xlfn.XLOOKUP(Table1[[#This Row],[Rating Category]],Recommendation!A$2:A$6,Recommendation!B$2:B$6)</f>
        <v>Restricted</v>
      </c>
      <c r="N3256" s="2">
        <v>60</v>
      </c>
      <c r="O3256" s="2" t="str" cm="1">
        <f t="array" ref="O3256">_xlfn.IFS(Table1[[#This Row],[Duration]]&lt;90,"Short",Table1[[#This Row],[Duration]]&lt;180,"Medium",Table1[[#This Row],[Duration]]&lt;=240,"Long",TRUE,"Seasons")</f>
        <v>Short</v>
      </c>
      <c r="P3256" s="3" t="s">
        <v>683</v>
      </c>
    </row>
    <row r="3257" spans="1:16" ht="84">
      <c r="A3257" s="2" t="s">
        <v>14094</v>
      </c>
      <c r="B3257" s="2" t="s">
        <v>0</v>
      </c>
      <c r="C3257" s="3" t="s">
        <v>14095</v>
      </c>
      <c r="D3257" s="3" t="s">
        <v>14096</v>
      </c>
      <c r="E3257" s="3" t="s">
        <v>14097</v>
      </c>
      <c r="F3257" s="3" t="s">
        <v>1</v>
      </c>
      <c r="G3257" s="7" t="s">
        <v>14098</v>
      </c>
      <c r="H3257" s="4">
        <v>2021</v>
      </c>
      <c r="I3257" s="2">
        <v>2015</v>
      </c>
      <c r="J3257" s="2">
        <f ca="1">YEAR(TODAY())-Table1[[#This Row],[Release_year]]</f>
        <v>11</v>
      </c>
      <c r="K3257" s="2" t="s">
        <v>29</v>
      </c>
      <c r="L3257" s="2" t="str">
        <f>_xlfn.XLOOKUP(Table1[[#This Row],[Rating]],Ratings!A$2:A$15,Ratings!B$2:B$15)</f>
        <v>Teen</v>
      </c>
      <c r="M3257" s="2" t="str">
        <f>_xlfn.XLOOKUP(Table1[[#This Row],[Rating Category]],Recommendation!A$2:A$6,Recommendation!B$2:B$6)</f>
        <v>Guidance</v>
      </c>
      <c r="N3257" s="2">
        <v>120</v>
      </c>
      <c r="O3257" s="2" t="str" cm="1">
        <f t="array" ref="O3257">_xlfn.IFS(Table1[[#This Row],[Duration]]&lt;90,"Short",Table1[[#This Row],[Duration]]&lt;180,"Medium",Table1[[#This Row],[Duration]]&lt;=240,"Long",TRUE,"Seasons")</f>
        <v>Medium</v>
      </c>
      <c r="P3257" s="3" t="s">
        <v>328</v>
      </c>
    </row>
    <row r="3258" spans="1:16" ht="42">
      <c r="A3258" s="2" t="s">
        <v>14099</v>
      </c>
      <c r="B3258" s="2" t="s">
        <v>0</v>
      </c>
      <c r="C3258" s="3" t="s">
        <v>14100</v>
      </c>
      <c r="D3258" s="3" t="s">
        <v>14101</v>
      </c>
      <c r="E3258" s="3" t="s">
        <v>14102</v>
      </c>
      <c r="F3258" s="3" t="s">
        <v>404</v>
      </c>
      <c r="G3258" s="7" t="s">
        <v>14103</v>
      </c>
      <c r="H3258" s="4">
        <v>2021</v>
      </c>
      <c r="I3258" s="2">
        <v>2015</v>
      </c>
      <c r="J3258" s="2">
        <f ca="1">YEAR(TODAY())-Table1[[#This Row],[Release_year]]</f>
        <v>11</v>
      </c>
      <c r="K3258" s="2" t="s">
        <v>7</v>
      </c>
      <c r="L3258" s="2" t="str">
        <f>_xlfn.XLOOKUP(Table1[[#This Row],[Rating]],Ratings!A$2:A$15,Ratings!B$2:B$15)</f>
        <v>Adult</v>
      </c>
      <c r="M3258" s="2" t="str">
        <f>_xlfn.XLOOKUP(Table1[[#This Row],[Rating Category]],Recommendation!A$2:A$6,Recommendation!B$2:B$6)</f>
        <v>Restricted</v>
      </c>
      <c r="N3258" s="2">
        <v>74</v>
      </c>
      <c r="O3258" s="2" t="str" cm="1">
        <f t="array" ref="O3258">_xlfn.IFS(Table1[[#This Row],[Duration]]&lt;90,"Short",Table1[[#This Row],[Duration]]&lt;180,"Medium",Table1[[#This Row],[Duration]]&lt;=240,"Long",TRUE,"Seasons")</f>
        <v>Short</v>
      </c>
      <c r="P3258" s="3" t="s">
        <v>56</v>
      </c>
    </row>
    <row r="3259" spans="1:16" ht="56">
      <c r="A3259" s="2" t="s">
        <v>14104</v>
      </c>
      <c r="B3259" s="2" t="s">
        <v>0</v>
      </c>
      <c r="C3259" s="3" t="s">
        <v>14105</v>
      </c>
      <c r="D3259" s="3" t="s">
        <v>1034</v>
      </c>
      <c r="E3259" s="3" t="s">
        <v>14106</v>
      </c>
      <c r="F3259" s="3" t="s">
        <v>1</v>
      </c>
      <c r="G3259" s="7" t="s">
        <v>14107</v>
      </c>
      <c r="H3259" s="4">
        <v>2021</v>
      </c>
      <c r="I3259" s="2">
        <v>2015</v>
      </c>
      <c r="J3259" s="2">
        <f ca="1">YEAR(TODAY())-Table1[[#This Row],[Release_year]]</f>
        <v>11</v>
      </c>
      <c r="K3259" s="2" t="s">
        <v>29</v>
      </c>
      <c r="L3259" s="2" t="str">
        <f>_xlfn.XLOOKUP(Table1[[#This Row],[Rating]],Ratings!A$2:A$15,Ratings!B$2:B$15)</f>
        <v>Teen</v>
      </c>
      <c r="M3259" s="2" t="str">
        <f>_xlfn.XLOOKUP(Table1[[#This Row],[Rating Category]],Recommendation!A$2:A$6,Recommendation!B$2:B$6)</f>
        <v>Guidance</v>
      </c>
      <c r="N3259" s="2">
        <v>57</v>
      </c>
      <c r="O3259" s="2" t="str" cm="1">
        <f t="array" ref="O3259">_xlfn.IFS(Table1[[#This Row],[Duration]]&lt;90,"Short",Table1[[#This Row],[Duration]]&lt;180,"Medium",Table1[[#This Row],[Duration]]&lt;=240,"Long",TRUE,"Seasons")</f>
        <v>Short</v>
      </c>
      <c r="P3259" s="3" t="s">
        <v>369</v>
      </c>
    </row>
    <row r="3260" spans="1:16" ht="42">
      <c r="A3260" s="2" t="s">
        <v>14109</v>
      </c>
      <c r="B3260" s="2" t="s">
        <v>0</v>
      </c>
      <c r="C3260" s="3" t="s">
        <v>14110</v>
      </c>
      <c r="D3260" s="3" t="s">
        <v>14111</v>
      </c>
      <c r="E3260" s="3" t="s">
        <v>14112</v>
      </c>
      <c r="F3260" s="3" t="s">
        <v>1</v>
      </c>
      <c r="G3260" s="7" t="s">
        <v>14113</v>
      </c>
      <c r="H3260" s="4">
        <v>2021</v>
      </c>
      <c r="I3260" s="2">
        <v>2015</v>
      </c>
      <c r="J3260" s="2">
        <f ca="1">YEAR(TODAY())-Table1[[#This Row],[Release_year]]</f>
        <v>11</v>
      </c>
      <c r="K3260" s="2" t="s">
        <v>7</v>
      </c>
      <c r="L3260" s="2" t="str">
        <f>_xlfn.XLOOKUP(Table1[[#This Row],[Rating]],Ratings!A$2:A$15,Ratings!B$2:B$15)</f>
        <v>Adult</v>
      </c>
      <c r="M3260" s="2" t="str">
        <f>_xlfn.XLOOKUP(Table1[[#This Row],[Rating Category]],Recommendation!A$2:A$6,Recommendation!B$2:B$6)</f>
        <v>Restricted</v>
      </c>
      <c r="N3260" s="2">
        <v>91</v>
      </c>
      <c r="O3260" s="2" t="str" cm="1">
        <f t="array" ref="O3260">_xlfn.IFS(Table1[[#This Row],[Duration]]&lt;90,"Short",Table1[[#This Row],[Duration]]&lt;180,"Medium",Table1[[#This Row],[Duration]]&lt;=240,"Long",TRUE,"Seasons")</f>
        <v>Medium</v>
      </c>
      <c r="P3260" s="3" t="s">
        <v>6319</v>
      </c>
    </row>
    <row r="3261" spans="1:16" ht="14">
      <c r="A3261" s="2" t="s">
        <v>14114</v>
      </c>
      <c r="B3261" s="2" t="s">
        <v>0</v>
      </c>
      <c r="C3261" s="3" t="s">
        <v>14115</v>
      </c>
      <c r="D3261" s="3" t="s">
        <v>7602</v>
      </c>
      <c r="E3261" s="3" t="s">
        <v>11640</v>
      </c>
      <c r="F3261" s="3" t="s">
        <v>1</v>
      </c>
      <c r="G3261" s="7" t="s">
        <v>14116</v>
      </c>
      <c r="H3261" s="4">
        <v>2021</v>
      </c>
      <c r="I3261" s="2">
        <v>2015</v>
      </c>
      <c r="J3261" s="2">
        <f ca="1">YEAR(TODAY())-Table1[[#This Row],[Release_year]]</f>
        <v>11</v>
      </c>
      <c r="K3261" s="2" t="s">
        <v>7</v>
      </c>
      <c r="L3261" s="2" t="str">
        <f>_xlfn.XLOOKUP(Table1[[#This Row],[Rating]],Ratings!A$2:A$15,Ratings!B$2:B$15)</f>
        <v>Adult</v>
      </c>
      <c r="M3261" s="2" t="str">
        <f>_xlfn.XLOOKUP(Table1[[#This Row],[Rating Category]],Recommendation!A$2:A$6,Recommendation!B$2:B$6)</f>
        <v>Restricted</v>
      </c>
      <c r="N3261" s="2">
        <v>62</v>
      </c>
      <c r="O3261" s="2" t="str" cm="1">
        <f t="array" ref="O3261">_xlfn.IFS(Table1[[#This Row],[Duration]]&lt;90,"Short",Table1[[#This Row],[Duration]]&lt;180,"Medium",Table1[[#This Row],[Duration]]&lt;=240,"Long",TRUE,"Seasons")</f>
        <v>Short</v>
      </c>
      <c r="P3261" s="3" t="s">
        <v>683</v>
      </c>
    </row>
    <row r="3262" spans="1:16" ht="28">
      <c r="A3262" s="2" t="s">
        <v>14117</v>
      </c>
      <c r="B3262" s="2" t="s">
        <v>0</v>
      </c>
      <c r="C3262" s="3" t="s">
        <v>14118</v>
      </c>
      <c r="D3262" s="3" t="s">
        <v>14119</v>
      </c>
      <c r="E3262" s="3" t="s">
        <v>14120</v>
      </c>
      <c r="F3262" s="3" t="s">
        <v>1</v>
      </c>
      <c r="G3262" s="7" t="s">
        <v>14121</v>
      </c>
      <c r="H3262" s="4">
        <v>2021</v>
      </c>
      <c r="I3262" s="2">
        <v>2015</v>
      </c>
      <c r="J3262" s="2">
        <f ca="1">YEAR(TODAY())-Table1[[#This Row],[Release_year]]</f>
        <v>11</v>
      </c>
      <c r="K3262" s="2" t="s">
        <v>7</v>
      </c>
      <c r="L3262" s="2" t="str">
        <f>_xlfn.XLOOKUP(Table1[[#This Row],[Rating]],Ratings!A$2:A$15,Ratings!B$2:B$15)</f>
        <v>Adult</v>
      </c>
      <c r="M3262" s="2" t="str">
        <f>_xlfn.XLOOKUP(Table1[[#This Row],[Rating Category]],Recommendation!A$2:A$6,Recommendation!B$2:B$6)</f>
        <v>Restricted</v>
      </c>
      <c r="N3262" s="2">
        <v>85</v>
      </c>
      <c r="O3262" s="2" t="str" cm="1">
        <f t="array" ref="O3262">_xlfn.IFS(Table1[[#This Row],[Duration]]&lt;90,"Short",Table1[[#This Row],[Duration]]&lt;180,"Medium",Table1[[#This Row],[Duration]]&lt;=240,"Long",TRUE,"Seasons")</f>
        <v>Short</v>
      </c>
      <c r="P3262" s="3" t="s">
        <v>269</v>
      </c>
    </row>
    <row r="3263" spans="1:16" ht="70">
      <c r="A3263" s="2" t="s">
        <v>14122</v>
      </c>
      <c r="B3263" s="2" t="s">
        <v>0</v>
      </c>
      <c r="C3263" s="3" t="s">
        <v>14123</v>
      </c>
      <c r="D3263" s="3" t="s">
        <v>14124</v>
      </c>
      <c r="E3263" s="3" t="s">
        <v>14125</v>
      </c>
      <c r="F3263" s="3" t="s">
        <v>1</v>
      </c>
      <c r="G3263" s="7" t="s">
        <v>14126</v>
      </c>
      <c r="H3263" s="4">
        <v>2021</v>
      </c>
      <c r="I3263" s="2">
        <v>2015</v>
      </c>
      <c r="J3263" s="2">
        <f ca="1">YEAR(TODAY())-Table1[[#This Row],[Release_year]]</f>
        <v>11</v>
      </c>
      <c r="K3263" s="2" t="s">
        <v>58</v>
      </c>
      <c r="L3263" s="2" t="str">
        <f>_xlfn.XLOOKUP(Table1[[#This Row],[Rating]],Ratings!A$2:A$15,Ratings!B$2:B$15)</f>
        <v>Kids</v>
      </c>
      <c r="M3263" s="2" t="str">
        <f>_xlfn.XLOOKUP(Table1[[#This Row],[Rating Category]],Recommendation!A$2:A$6,Recommendation!B$2:B$6)</f>
        <v>Safe</v>
      </c>
      <c r="N3263" s="2">
        <v>90</v>
      </c>
      <c r="O3263" s="2" t="str" cm="1">
        <f t="array" ref="O3263">_xlfn.IFS(Table1[[#This Row],[Duration]]&lt;90,"Short",Table1[[#This Row],[Duration]]&lt;180,"Medium",Table1[[#This Row],[Duration]]&lt;=240,"Long",TRUE,"Seasons")</f>
        <v>Medium</v>
      </c>
      <c r="P3263" s="3" t="s">
        <v>17</v>
      </c>
    </row>
    <row r="3264" spans="1:16" ht="98">
      <c r="A3264" s="2" t="s">
        <v>14127</v>
      </c>
      <c r="B3264" s="2" t="s">
        <v>4</v>
      </c>
      <c r="C3264" s="3" t="s">
        <v>14128</v>
      </c>
      <c r="D3264" s="3" t="s">
        <v>7974</v>
      </c>
      <c r="E3264" s="3" t="s">
        <v>14129</v>
      </c>
      <c r="F3264" s="3" t="s">
        <v>1</v>
      </c>
      <c r="G3264" s="7" t="s">
        <v>14130</v>
      </c>
      <c r="H3264" s="4">
        <v>2021</v>
      </c>
      <c r="I3264" s="2">
        <v>2015</v>
      </c>
      <c r="J3264" s="2">
        <f ca="1">YEAR(TODAY())-Table1[[#This Row],[Release_year]]</f>
        <v>11</v>
      </c>
      <c r="K3264" s="2" t="s">
        <v>7</v>
      </c>
      <c r="L3264" s="2" t="str">
        <f>_xlfn.XLOOKUP(Table1[[#This Row],[Rating]],Ratings!A$2:A$15,Ratings!B$2:B$15)</f>
        <v>Adult</v>
      </c>
      <c r="M3264" s="2" t="str">
        <f>_xlfn.XLOOKUP(Table1[[#This Row],[Rating Category]],Recommendation!A$2:A$6,Recommendation!B$2:B$6)</f>
        <v>Restricted</v>
      </c>
      <c r="N3264" s="2" t="s">
        <v>85</v>
      </c>
      <c r="O3264" s="2" t="str" cm="1">
        <f t="array" ref="O3264">_xlfn.IFS(Table1[[#This Row],[Duration]]&lt;90,"Short",Table1[[#This Row],[Duration]]&lt;180,"Medium",Table1[[#This Row],[Duration]]&lt;=240,"Long",TRUE,"Seasons")</f>
        <v>Seasons</v>
      </c>
      <c r="P3264" s="3" t="s">
        <v>2401</v>
      </c>
    </row>
    <row r="3265" spans="1:16" ht="42">
      <c r="A3265" s="2" t="s">
        <v>14131</v>
      </c>
      <c r="B3265" s="2" t="s">
        <v>0</v>
      </c>
      <c r="C3265" s="3" t="s">
        <v>14132</v>
      </c>
      <c r="D3265" s="3" t="s">
        <v>14133</v>
      </c>
      <c r="E3265" s="3" t="s">
        <v>14134</v>
      </c>
      <c r="F3265" s="3" t="s">
        <v>1</v>
      </c>
      <c r="G3265" s="7" t="s">
        <v>14135</v>
      </c>
      <c r="H3265" s="4">
        <v>2021</v>
      </c>
      <c r="I3265" s="2">
        <v>2015</v>
      </c>
      <c r="J3265" s="2">
        <f ca="1">YEAR(TODAY())-Table1[[#This Row],[Release_year]]</f>
        <v>11</v>
      </c>
      <c r="K3265" s="2" t="s">
        <v>124</v>
      </c>
      <c r="L3265" s="2" t="str">
        <f>_xlfn.XLOOKUP(Table1[[#This Row],[Rating]],Ratings!A$2:A$15,Ratings!B$2:B$15)</f>
        <v>Adult</v>
      </c>
      <c r="M3265" s="2" t="str">
        <f>_xlfn.XLOOKUP(Table1[[#This Row],[Rating Category]],Recommendation!A$2:A$6,Recommendation!B$2:B$6)</f>
        <v>Restricted</v>
      </c>
      <c r="N3265" s="2">
        <v>105</v>
      </c>
      <c r="O3265" s="2" t="str" cm="1">
        <f t="array" ref="O3265">_xlfn.IFS(Table1[[#This Row],[Duration]]&lt;90,"Short",Table1[[#This Row],[Duration]]&lt;180,"Medium",Table1[[#This Row],[Duration]]&lt;=240,"Long",TRUE,"Seasons")</f>
        <v>Medium</v>
      </c>
      <c r="P3265" s="3" t="s">
        <v>650</v>
      </c>
    </row>
    <row r="3266" spans="1:16" ht="28">
      <c r="A3266" s="2" t="s">
        <v>14136</v>
      </c>
      <c r="B3266" s="2" t="s">
        <v>0</v>
      </c>
      <c r="C3266" s="3" t="s">
        <v>14137</v>
      </c>
      <c r="D3266" s="3" t="s">
        <v>14138</v>
      </c>
      <c r="E3266" s="3" t="s">
        <v>9197</v>
      </c>
      <c r="F3266" s="3" t="s">
        <v>1</v>
      </c>
      <c r="G3266" s="7" t="s">
        <v>14139</v>
      </c>
      <c r="H3266" s="4">
        <v>2021</v>
      </c>
      <c r="I3266" s="2">
        <v>2015</v>
      </c>
      <c r="J3266" s="2">
        <f ca="1">YEAR(TODAY())-Table1[[#This Row],[Release_year]]</f>
        <v>11</v>
      </c>
      <c r="K3266" s="2" t="s">
        <v>7</v>
      </c>
      <c r="L3266" s="2" t="str">
        <f>_xlfn.XLOOKUP(Table1[[#This Row],[Rating]],Ratings!A$2:A$15,Ratings!B$2:B$15)</f>
        <v>Adult</v>
      </c>
      <c r="M3266" s="2" t="str">
        <f>_xlfn.XLOOKUP(Table1[[#This Row],[Rating Category]],Recommendation!A$2:A$6,Recommendation!B$2:B$6)</f>
        <v>Restricted</v>
      </c>
      <c r="N3266" s="2">
        <v>59</v>
      </c>
      <c r="O3266" s="2" t="str" cm="1">
        <f t="array" ref="O3266">_xlfn.IFS(Table1[[#This Row],[Duration]]&lt;90,"Short",Table1[[#This Row],[Duration]]&lt;180,"Medium",Table1[[#This Row],[Duration]]&lt;=240,"Long",TRUE,"Seasons")</f>
        <v>Short</v>
      </c>
      <c r="P3266" s="3" t="s">
        <v>683</v>
      </c>
    </row>
    <row r="3267" spans="1:16" ht="56">
      <c r="A3267" s="2" t="s">
        <v>14140</v>
      </c>
      <c r="B3267" s="2" t="s">
        <v>0</v>
      </c>
      <c r="C3267" s="3" t="s">
        <v>14141</v>
      </c>
      <c r="D3267" s="3" t="s">
        <v>14142</v>
      </c>
      <c r="E3267" s="3" t="s">
        <v>14143</v>
      </c>
      <c r="F3267" s="3" t="s">
        <v>1</v>
      </c>
      <c r="G3267" s="7" t="s">
        <v>14139</v>
      </c>
      <c r="H3267" s="4">
        <v>2021</v>
      </c>
      <c r="I3267" s="2">
        <v>2015</v>
      </c>
      <c r="J3267" s="2">
        <f ca="1">YEAR(TODAY())-Table1[[#This Row],[Release_year]]</f>
        <v>11</v>
      </c>
      <c r="K3267" s="2" t="s">
        <v>7</v>
      </c>
      <c r="L3267" s="2" t="str">
        <f>_xlfn.XLOOKUP(Table1[[#This Row],[Rating]],Ratings!A$2:A$15,Ratings!B$2:B$15)</f>
        <v>Adult</v>
      </c>
      <c r="M3267" s="2" t="str">
        <f>_xlfn.XLOOKUP(Table1[[#This Row],[Rating Category]],Recommendation!A$2:A$6,Recommendation!B$2:B$6)</f>
        <v>Restricted</v>
      </c>
      <c r="N3267" s="2">
        <v>137</v>
      </c>
      <c r="O3267" s="2" t="str" cm="1">
        <f t="array" ref="O3267">_xlfn.IFS(Table1[[#This Row],[Duration]]&lt;90,"Short",Table1[[#This Row],[Duration]]&lt;180,"Medium",Table1[[#This Row],[Duration]]&lt;=240,"Long",TRUE,"Seasons")</f>
        <v>Medium</v>
      </c>
      <c r="P3267" s="3" t="s">
        <v>517</v>
      </c>
    </row>
    <row r="3268" spans="1:16" ht="84">
      <c r="A3268" s="2" t="s">
        <v>14144</v>
      </c>
      <c r="B3268" s="2" t="s">
        <v>0</v>
      </c>
      <c r="C3268" s="3" t="s">
        <v>14145</v>
      </c>
      <c r="D3268" s="3" t="s">
        <v>14146</v>
      </c>
      <c r="E3268" s="3" t="s">
        <v>14147</v>
      </c>
      <c r="F3268" s="3" t="s">
        <v>1</v>
      </c>
      <c r="G3268" s="7" t="s">
        <v>14139</v>
      </c>
      <c r="H3268" s="4">
        <v>2021</v>
      </c>
      <c r="I3268" s="2">
        <v>2015</v>
      </c>
      <c r="J3268" s="2">
        <f ca="1">YEAR(TODAY())-Table1[[#This Row],[Release_year]]</f>
        <v>11</v>
      </c>
      <c r="K3268" s="2" t="s">
        <v>7</v>
      </c>
      <c r="L3268" s="2" t="str">
        <f>_xlfn.XLOOKUP(Table1[[#This Row],[Rating]],Ratings!A$2:A$15,Ratings!B$2:B$15)</f>
        <v>Adult</v>
      </c>
      <c r="M3268" s="2" t="str">
        <f>_xlfn.XLOOKUP(Table1[[#This Row],[Rating Category]],Recommendation!A$2:A$6,Recommendation!B$2:B$6)</f>
        <v>Restricted</v>
      </c>
      <c r="N3268" s="2">
        <v>86</v>
      </c>
      <c r="O3268" s="2" t="str" cm="1">
        <f t="array" ref="O3268">_xlfn.IFS(Table1[[#This Row],[Duration]]&lt;90,"Short",Table1[[#This Row],[Duration]]&lt;180,"Medium",Table1[[#This Row],[Duration]]&lt;=240,"Long",TRUE,"Seasons")</f>
        <v>Short</v>
      </c>
      <c r="P3268" s="3" t="s">
        <v>1911</v>
      </c>
    </row>
    <row r="3269" spans="1:16" ht="14">
      <c r="A3269" s="2" t="s">
        <v>14148</v>
      </c>
      <c r="B3269" s="2" t="s">
        <v>0</v>
      </c>
      <c r="C3269" s="3" t="s">
        <v>14149</v>
      </c>
      <c r="D3269" s="3" t="s">
        <v>6590</v>
      </c>
      <c r="E3269" s="3" t="s">
        <v>14150</v>
      </c>
      <c r="F3269" s="3" t="s">
        <v>1</v>
      </c>
      <c r="G3269" s="7" t="s">
        <v>14151</v>
      </c>
      <c r="H3269" s="4">
        <v>2021</v>
      </c>
      <c r="I3269" s="2">
        <v>2015</v>
      </c>
      <c r="J3269" s="2">
        <f ca="1">YEAR(TODAY())-Table1[[#This Row],[Release_year]]</f>
        <v>11</v>
      </c>
      <c r="K3269" s="2" t="s">
        <v>29</v>
      </c>
      <c r="L3269" s="2" t="str">
        <f>_xlfn.XLOOKUP(Table1[[#This Row],[Rating]],Ratings!A$2:A$15,Ratings!B$2:B$15)</f>
        <v>Teen</v>
      </c>
      <c r="M3269" s="2" t="str">
        <f>_xlfn.XLOOKUP(Table1[[#This Row],[Rating Category]],Recommendation!A$2:A$6,Recommendation!B$2:B$6)</f>
        <v>Guidance</v>
      </c>
      <c r="N3269" s="2">
        <v>64</v>
      </c>
      <c r="O3269" s="2" t="str" cm="1">
        <f t="array" ref="O3269">_xlfn.IFS(Table1[[#This Row],[Duration]]&lt;90,"Short",Table1[[#This Row],[Duration]]&lt;180,"Medium",Table1[[#This Row],[Duration]]&lt;=240,"Long",TRUE,"Seasons")</f>
        <v>Short</v>
      </c>
      <c r="P3269" s="3" t="s">
        <v>683</v>
      </c>
    </row>
    <row r="3270" spans="1:16" ht="28">
      <c r="A3270" s="2" t="s">
        <v>14152</v>
      </c>
      <c r="B3270" s="2" t="s">
        <v>0</v>
      </c>
      <c r="C3270" s="3" t="s">
        <v>14153</v>
      </c>
      <c r="D3270" s="3" t="s">
        <v>10417</v>
      </c>
      <c r="E3270" s="3" t="s">
        <v>14154</v>
      </c>
      <c r="F3270" s="3" t="s">
        <v>1</v>
      </c>
      <c r="G3270" s="7" t="s">
        <v>14155</v>
      </c>
      <c r="H3270" s="4">
        <v>2021</v>
      </c>
      <c r="I3270" s="2">
        <v>2015</v>
      </c>
      <c r="J3270" s="2">
        <f ca="1">YEAR(TODAY())-Table1[[#This Row],[Release_year]]</f>
        <v>11</v>
      </c>
      <c r="K3270" s="2" t="s">
        <v>29</v>
      </c>
      <c r="L3270" s="2" t="str">
        <f>_xlfn.XLOOKUP(Table1[[#This Row],[Rating]],Ratings!A$2:A$15,Ratings!B$2:B$15)</f>
        <v>Teen</v>
      </c>
      <c r="M3270" s="2" t="str">
        <f>_xlfn.XLOOKUP(Table1[[#This Row],[Rating Category]],Recommendation!A$2:A$6,Recommendation!B$2:B$6)</f>
        <v>Guidance</v>
      </c>
      <c r="N3270" s="2">
        <v>82</v>
      </c>
      <c r="O3270" s="2" t="str" cm="1">
        <f t="array" ref="O3270">_xlfn.IFS(Table1[[#This Row],[Duration]]&lt;90,"Short",Table1[[#This Row],[Duration]]&lt;180,"Medium",Table1[[#This Row],[Duration]]&lt;=240,"Long",TRUE,"Seasons")</f>
        <v>Short</v>
      </c>
      <c r="P3270" s="3" t="s">
        <v>231</v>
      </c>
    </row>
    <row r="3271" spans="1:16" ht="14">
      <c r="A3271" s="2" t="s">
        <v>14156</v>
      </c>
      <c r="B3271" s="2" t="s">
        <v>0</v>
      </c>
      <c r="C3271" s="3" t="s">
        <v>14157</v>
      </c>
      <c r="D3271" s="3" t="s">
        <v>12923</v>
      </c>
      <c r="E3271" s="3" t="s">
        <v>14158</v>
      </c>
      <c r="F3271" s="3" t="s">
        <v>1</v>
      </c>
      <c r="G3271" s="7" t="s">
        <v>14159</v>
      </c>
      <c r="H3271" s="4">
        <v>2021</v>
      </c>
      <c r="I3271" s="2">
        <v>2014</v>
      </c>
      <c r="J3271" s="2">
        <f ca="1">YEAR(TODAY())-Table1[[#This Row],[Release_year]]</f>
        <v>12</v>
      </c>
      <c r="K3271" s="2" t="s">
        <v>45</v>
      </c>
      <c r="L3271" s="2" t="str">
        <f>_xlfn.XLOOKUP(Table1[[#This Row],[Rating]],Ratings!A$2:A$15,Ratings!B$2:B$15)</f>
        <v>Family</v>
      </c>
      <c r="M3271" s="2" t="str">
        <f>_xlfn.XLOOKUP(Table1[[#This Row],[Rating Category]],Recommendation!A$2:A$6,Recommendation!B$2:B$6)</f>
        <v>Guidance</v>
      </c>
      <c r="N3271" s="2">
        <v>90</v>
      </c>
      <c r="O3271" s="2" t="str" cm="1">
        <f t="array" ref="O3271">_xlfn.IFS(Table1[[#This Row],[Duration]]&lt;90,"Short",Table1[[#This Row],[Duration]]&lt;180,"Medium",Table1[[#This Row],[Duration]]&lt;=240,"Long",TRUE,"Seasons")</f>
        <v>Medium</v>
      </c>
      <c r="P3271" s="3" t="s">
        <v>3</v>
      </c>
    </row>
    <row r="3272" spans="1:16" ht="56">
      <c r="A3272" s="2" t="s">
        <v>14160</v>
      </c>
      <c r="B3272" s="2" t="s">
        <v>0</v>
      </c>
      <c r="C3272" s="3" t="s">
        <v>14161</v>
      </c>
      <c r="D3272" s="3" t="s">
        <v>5387</v>
      </c>
      <c r="E3272" s="3" t="s">
        <v>14162</v>
      </c>
      <c r="F3272" s="3" t="s">
        <v>1</v>
      </c>
      <c r="G3272" s="7" t="s">
        <v>14163</v>
      </c>
      <c r="H3272" s="4">
        <v>2021</v>
      </c>
      <c r="I3272" s="2">
        <v>2015</v>
      </c>
      <c r="J3272" s="2">
        <f ca="1">YEAR(TODAY())-Table1[[#This Row],[Release_year]]</f>
        <v>11</v>
      </c>
      <c r="K3272" s="2" t="s">
        <v>7</v>
      </c>
      <c r="L3272" s="2" t="str">
        <f>_xlfn.XLOOKUP(Table1[[#This Row],[Rating]],Ratings!A$2:A$15,Ratings!B$2:B$15)</f>
        <v>Adult</v>
      </c>
      <c r="M3272" s="2" t="str">
        <f>_xlfn.XLOOKUP(Table1[[#This Row],[Rating Category]],Recommendation!A$2:A$6,Recommendation!B$2:B$6)</f>
        <v>Restricted</v>
      </c>
      <c r="N3272" s="2">
        <v>80</v>
      </c>
      <c r="O3272" s="2" t="str" cm="1">
        <f t="array" ref="O3272">_xlfn.IFS(Table1[[#This Row],[Duration]]&lt;90,"Short",Table1[[#This Row],[Duration]]&lt;180,"Medium",Table1[[#This Row],[Duration]]&lt;=240,"Long",TRUE,"Seasons")</f>
        <v>Short</v>
      </c>
      <c r="P3272" s="3" t="s">
        <v>608</v>
      </c>
    </row>
    <row r="3273" spans="1:16" ht="14">
      <c r="A3273" s="2" t="s">
        <v>14164</v>
      </c>
      <c r="B3273" s="2" t="s">
        <v>0</v>
      </c>
      <c r="C3273" s="3" t="s">
        <v>14165</v>
      </c>
      <c r="D3273" s="3" t="s">
        <v>6590</v>
      </c>
      <c r="E3273" s="3" t="s">
        <v>8762</v>
      </c>
      <c r="F3273" s="3" t="s">
        <v>1</v>
      </c>
      <c r="G3273" s="7" t="s">
        <v>14166</v>
      </c>
      <c r="H3273" s="4">
        <v>2021</v>
      </c>
      <c r="I3273" s="2">
        <v>2015</v>
      </c>
      <c r="J3273" s="2">
        <f ca="1">YEAR(TODAY())-Table1[[#This Row],[Release_year]]</f>
        <v>11</v>
      </c>
      <c r="K3273" s="2" t="s">
        <v>7</v>
      </c>
      <c r="L3273" s="2" t="str">
        <f>_xlfn.XLOOKUP(Table1[[#This Row],[Rating]],Ratings!A$2:A$15,Ratings!B$2:B$15)</f>
        <v>Adult</v>
      </c>
      <c r="M3273" s="2" t="str">
        <f>_xlfn.XLOOKUP(Table1[[#This Row],[Rating Category]],Recommendation!A$2:A$6,Recommendation!B$2:B$6)</f>
        <v>Restricted</v>
      </c>
      <c r="N3273" s="2">
        <v>62</v>
      </c>
      <c r="O3273" s="2" t="str" cm="1">
        <f t="array" ref="O3273">_xlfn.IFS(Table1[[#This Row],[Duration]]&lt;90,"Short",Table1[[#This Row],[Duration]]&lt;180,"Medium",Table1[[#This Row],[Duration]]&lt;=240,"Long",TRUE,"Seasons")</f>
        <v>Short</v>
      </c>
      <c r="P3273" s="3" t="s">
        <v>683</v>
      </c>
    </row>
    <row r="3274" spans="1:16" ht="28">
      <c r="A3274" s="2" t="s">
        <v>14167</v>
      </c>
      <c r="B3274" s="2" t="s">
        <v>0</v>
      </c>
      <c r="C3274" s="3" t="s">
        <v>14168</v>
      </c>
      <c r="D3274" s="3" t="s">
        <v>14169</v>
      </c>
      <c r="E3274" s="3" t="s">
        <v>11530</v>
      </c>
      <c r="F3274" s="3" t="s">
        <v>1</v>
      </c>
      <c r="G3274" s="7" t="s">
        <v>14170</v>
      </c>
      <c r="H3274" s="4">
        <v>2021</v>
      </c>
      <c r="I3274" s="2">
        <v>2015</v>
      </c>
      <c r="J3274" s="2">
        <f ca="1">YEAR(TODAY())-Table1[[#This Row],[Release_year]]</f>
        <v>11</v>
      </c>
      <c r="K3274" s="2" t="s">
        <v>29</v>
      </c>
      <c r="L3274" s="2" t="str">
        <f>_xlfn.XLOOKUP(Table1[[#This Row],[Rating]],Ratings!A$2:A$15,Ratings!B$2:B$15)</f>
        <v>Teen</v>
      </c>
      <c r="M3274" s="2" t="str">
        <f>_xlfn.XLOOKUP(Table1[[#This Row],[Rating Category]],Recommendation!A$2:A$6,Recommendation!B$2:B$6)</f>
        <v>Guidance</v>
      </c>
      <c r="N3274" s="2">
        <v>92</v>
      </c>
      <c r="O3274" s="2" t="str" cm="1">
        <f t="array" ref="O3274">_xlfn.IFS(Table1[[#This Row],[Duration]]&lt;90,"Short",Table1[[#This Row],[Duration]]&lt;180,"Medium",Table1[[#This Row],[Duration]]&lt;=240,"Long",TRUE,"Seasons")</f>
        <v>Medium</v>
      </c>
      <c r="P3274" s="3" t="s">
        <v>8232</v>
      </c>
    </row>
    <row r="3275" spans="1:16" ht="42">
      <c r="A3275" s="2" t="s">
        <v>14172</v>
      </c>
      <c r="B3275" s="2" t="s">
        <v>0</v>
      </c>
      <c r="C3275" s="3" t="s">
        <v>14173</v>
      </c>
      <c r="D3275" s="3" t="s">
        <v>12212</v>
      </c>
      <c r="E3275" s="3" t="s">
        <v>14174</v>
      </c>
      <c r="F3275" s="3" t="s">
        <v>1</v>
      </c>
      <c r="G3275" s="7" t="s">
        <v>14175</v>
      </c>
      <c r="H3275" s="4">
        <v>2021</v>
      </c>
      <c r="I3275" s="2">
        <v>2014</v>
      </c>
      <c r="J3275" s="2">
        <f ca="1">YEAR(TODAY())-Table1[[#This Row],[Release_year]]</f>
        <v>12</v>
      </c>
      <c r="K3275" s="2" t="s">
        <v>124</v>
      </c>
      <c r="L3275" s="2" t="str">
        <f>_xlfn.XLOOKUP(Table1[[#This Row],[Rating]],Ratings!A$2:A$15,Ratings!B$2:B$15)</f>
        <v>Adult</v>
      </c>
      <c r="M3275" s="2" t="str">
        <f>_xlfn.XLOOKUP(Table1[[#This Row],[Rating Category]],Recommendation!A$2:A$6,Recommendation!B$2:B$6)</f>
        <v>Restricted</v>
      </c>
      <c r="N3275" s="2">
        <v>78</v>
      </c>
      <c r="O3275" s="2" t="str" cm="1">
        <f t="array" ref="O3275">_xlfn.IFS(Table1[[#This Row],[Duration]]&lt;90,"Short",Table1[[#This Row],[Duration]]&lt;180,"Medium",Table1[[#This Row],[Duration]]&lt;=240,"Long",TRUE,"Seasons")</f>
        <v>Short</v>
      </c>
      <c r="P3275" s="3" t="s">
        <v>8202</v>
      </c>
    </row>
    <row r="3276" spans="1:16" ht="14">
      <c r="A3276" s="2" t="s">
        <v>14176</v>
      </c>
      <c r="B3276" s="2" t="s">
        <v>0</v>
      </c>
      <c r="C3276" s="3" t="s">
        <v>14177</v>
      </c>
      <c r="D3276" s="3" t="s">
        <v>14178</v>
      </c>
      <c r="E3276" s="3" t="s">
        <v>14179</v>
      </c>
      <c r="F3276" s="3" t="s">
        <v>1</v>
      </c>
      <c r="G3276" s="7" t="s">
        <v>14180</v>
      </c>
      <c r="H3276" s="4">
        <v>2021</v>
      </c>
      <c r="I3276" s="2">
        <v>2015</v>
      </c>
      <c r="J3276" s="2">
        <f ca="1">YEAR(TODAY())-Table1[[#This Row],[Release_year]]</f>
        <v>11</v>
      </c>
      <c r="K3276" s="2" t="s">
        <v>7</v>
      </c>
      <c r="L3276" s="2" t="str">
        <f>_xlfn.XLOOKUP(Table1[[#This Row],[Rating]],Ratings!A$2:A$15,Ratings!B$2:B$15)</f>
        <v>Adult</v>
      </c>
      <c r="M3276" s="2" t="str">
        <f>_xlfn.XLOOKUP(Table1[[#This Row],[Rating Category]],Recommendation!A$2:A$6,Recommendation!B$2:B$6)</f>
        <v>Restricted</v>
      </c>
      <c r="N3276" s="2">
        <v>92</v>
      </c>
      <c r="O3276" s="2" t="str" cm="1">
        <f t="array" ref="O3276">_xlfn.IFS(Table1[[#This Row],[Duration]]&lt;90,"Short",Table1[[#This Row],[Duration]]&lt;180,"Medium",Table1[[#This Row],[Duration]]&lt;=240,"Long",TRUE,"Seasons")</f>
        <v>Medium</v>
      </c>
      <c r="P3276" s="3" t="s">
        <v>683</v>
      </c>
    </row>
    <row r="3277" spans="1:16" ht="14">
      <c r="A3277" s="2" t="s">
        <v>14181</v>
      </c>
      <c r="B3277" s="2" t="s">
        <v>0</v>
      </c>
      <c r="C3277" s="3" t="s">
        <v>14182</v>
      </c>
      <c r="D3277" s="3" t="s">
        <v>14183</v>
      </c>
      <c r="E3277" s="3" t="s">
        <v>14184</v>
      </c>
      <c r="F3277" s="3" t="s">
        <v>1</v>
      </c>
      <c r="G3277" s="7" t="s">
        <v>14185</v>
      </c>
      <c r="H3277" s="4">
        <v>2021</v>
      </c>
      <c r="I3277" s="2">
        <v>2015</v>
      </c>
      <c r="J3277" s="2">
        <f ca="1">YEAR(TODAY())-Table1[[#This Row],[Release_year]]</f>
        <v>11</v>
      </c>
      <c r="K3277" s="2" t="s">
        <v>7</v>
      </c>
      <c r="L3277" s="2" t="str">
        <f>_xlfn.XLOOKUP(Table1[[#This Row],[Rating]],Ratings!A$2:A$15,Ratings!B$2:B$15)</f>
        <v>Adult</v>
      </c>
      <c r="M3277" s="2" t="str">
        <f>_xlfn.XLOOKUP(Table1[[#This Row],[Rating Category]],Recommendation!A$2:A$6,Recommendation!B$2:B$6)</f>
        <v>Restricted</v>
      </c>
      <c r="N3277" s="2">
        <v>69</v>
      </c>
      <c r="O3277" s="2" t="str" cm="1">
        <f t="array" ref="O3277">_xlfn.IFS(Table1[[#This Row],[Duration]]&lt;90,"Short",Table1[[#This Row],[Duration]]&lt;180,"Medium",Table1[[#This Row],[Duration]]&lt;=240,"Long",TRUE,"Seasons")</f>
        <v>Short</v>
      </c>
      <c r="P3277" s="3" t="s">
        <v>683</v>
      </c>
    </row>
    <row r="3278" spans="1:16" ht="56">
      <c r="A3278" s="2" t="s">
        <v>14186</v>
      </c>
      <c r="B3278" s="2" t="s">
        <v>0</v>
      </c>
      <c r="C3278" s="3" t="s">
        <v>14187</v>
      </c>
      <c r="D3278" s="3" t="s">
        <v>14188</v>
      </c>
      <c r="E3278" s="3" t="s">
        <v>14189</v>
      </c>
      <c r="F3278" s="3" t="s">
        <v>1</v>
      </c>
      <c r="G3278" s="7" t="s">
        <v>14190</v>
      </c>
      <c r="H3278" s="4">
        <v>2021</v>
      </c>
      <c r="I3278" s="2">
        <v>2015</v>
      </c>
      <c r="J3278" s="2">
        <f ca="1">YEAR(TODAY())-Table1[[#This Row],[Release_year]]</f>
        <v>11</v>
      </c>
      <c r="K3278" s="2" t="s">
        <v>7</v>
      </c>
      <c r="L3278" s="2" t="str">
        <f>_xlfn.XLOOKUP(Table1[[#This Row],[Rating]],Ratings!A$2:A$15,Ratings!B$2:B$15)</f>
        <v>Adult</v>
      </c>
      <c r="M3278" s="2" t="str">
        <f>_xlfn.XLOOKUP(Table1[[#This Row],[Rating Category]],Recommendation!A$2:A$6,Recommendation!B$2:B$6)</f>
        <v>Restricted</v>
      </c>
      <c r="N3278" s="2">
        <v>92</v>
      </c>
      <c r="O3278" s="2" t="str" cm="1">
        <f t="array" ref="O3278">_xlfn.IFS(Table1[[#This Row],[Duration]]&lt;90,"Short",Table1[[#This Row],[Duration]]&lt;180,"Medium",Table1[[#This Row],[Duration]]&lt;=240,"Long",TRUE,"Seasons")</f>
        <v>Medium</v>
      </c>
      <c r="P3278" s="3" t="s">
        <v>1911</v>
      </c>
    </row>
    <row r="3279" spans="1:16" ht="42">
      <c r="A3279" s="2" t="s">
        <v>14191</v>
      </c>
      <c r="B3279" s="2" t="s">
        <v>0</v>
      </c>
      <c r="C3279" s="3" t="s">
        <v>14192</v>
      </c>
      <c r="D3279" s="3" t="s">
        <v>1031</v>
      </c>
      <c r="E3279" s="3" t="s">
        <v>14193</v>
      </c>
      <c r="F3279" s="3" t="s">
        <v>50</v>
      </c>
      <c r="G3279" s="7" t="s">
        <v>14194</v>
      </c>
      <c r="H3279" s="4">
        <v>2021</v>
      </c>
      <c r="I3279" s="2">
        <v>2014</v>
      </c>
      <c r="J3279" s="2">
        <f ca="1">YEAR(TODAY())-Table1[[#This Row],[Release_year]]</f>
        <v>12</v>
      </c>
      <c r="K3279" s="2" t="s">
        <v>7</v>
      </c>
      <c r="L3279" s="2" t="str">
        <f>_xlfn.XLOOKUP(Table1[[#This Row],[Rating]],Ratings!A$2:A$15,Ratings!B$2:B$15)</f>
        <v>Adult</v>
      </c>
      <c r="M3279" s="2" t="str">
        <f>_xlfn.XLOOKUP(Table1[[#This Row],[Rating Category]],Recommendation!A$2:A$6,Recommendation!B$2:B$6)</f>
        <v>Restricted</v>
      </c>
      <c r="N3279" s="2">
        <v>143</v>
      </c>
      <c r="O3279" s="2" t="str" cm="1">
        <f t="array" ref="O3279">_xlfn.IFS(Table1[[#This Row],[Duration]]&lt;90,"Short",Table1[[#This Row],[Duration]]&lt;180,"Medium",Table1[[#This Row],[Duration]]&lt;=240,"Long",TRUE,"Seasons")</f>
        <v>Medium</v>
      </c>
      <c r="P3279" s="3" t="s">
        <v>192</v>
      </c>
    </row>
    <row r="3280" spans="1:16" ht="28">
      <c r="A3280" s="2" t="s">
        <v>14195</v>
      </c>
      <c r="B3280" s="2" t="s">
        <v>0</v>
      </c>
      <c r="C3280" s="3" t="s">
        <v>14196</v>
      </c>
      <c r="D3280" s="3" t="s">
        <v>7741</v>
      </c>
      <c r="E3280" s="3" t="s">
        <v>13575</v>
      </c>
      <c r="F3280" s="3" t="s">
        <v>1</v>
      </c>
      <c r="G3280" s="7" t="s">
        <v>14197</v>
      </c>
      <c r="H3280" s="4">
        <v>2021</v>
      </c>
      <c r="I3280" s="2">
        <v>2015</v>
      </c>
      <c r="J3280" s="2">
        <f ca="1">YEAR(TODAY())-Table1[[#This Row],[Release_year]]</f>
        <v>11</v>
      </c>
      <c r="K3280" s="2" t="s">
        <v>7</v>
      </c>
      <c r="L3280" s="2" t="str">
        <f>_xlfn.XLOOKUP(Table1[[#This Row],[Rating]],Ratings!A$2:A$15,Ratings!B$2:B$15)</f>
        <v>Adult</v>
      </c>
      <c r="M3280" s="2" t="str">
        <f>_xlfn.XLOOKUP(Table1[[#This Row],[Rating Category]],Recommendation!A$2:A$6,Recommendation!B$2:B$6)</f>
        <v>Restricted</v>
      </c>
      <c r="N3280" s="2">
        <v>78</v>
      </c>
      <c r="O3280" s="2" t="str" cm="1">
        <f t="array" ref="O3280">_xlfn.IFS(Table1[[#This Row],[Duration]]&lt;90,"Short",Table1[[#This Row],[Duration]]&lt;180,"Medium",Table1[[#This Row],[Duration]]&lt;=240,"Long",TRUE,"Seasons")</f>
        <v>Short</v>
      </c>
      <c r="P3280" s="3" t="s">
        <v>683</v>
      </c>
    </row>
    <row r="3281" spans="1:16" ht="28">
      <c r="A3281" s="2" t="s">
        <v>14198</v>
      </c>
      <c r="B3281" s="2" t="s">
        <v>0</v>
      </c>
      <c r="C3281" s="3" t="s">
        <v>14199</v>
      </c>
      <c r="D3281" s="3" t="s">
        <v>14200</v>
      </c>
      <c r="E3281" s="3" t="s">
        <v>14201</v>
      </c>
      <c r="F3281" s="3" t="s">
        <v>1</v>
      </c>
      <c r="G3281" s="7" t="s">
        <v>14197</v>
      </c>
      <c r="H3281" s="4">
        <v>2021</v>
      </c>
      <c r="I3281" s="2">
        <v>2015</v>
      </c>
      <c r="J3281" s="2">
        <f ca="1">YEAR(TODAY())-Table1[[#This Row],[Release_year]]</f>
        <v>11</v>
      </c>
      <c r="K3281" s="2" t="s">
        <v>29</v>
      </c>
      <c r="L3281" s="2" t="str">
        <f>_xlfn.XLOOKUP(Table1[[#This Row],[Rating]],Ratings!A$2:A$15,Ratings!B$2:B$15)</f>
        <v>Teen</v>
      </c>
      <c r="M3281" s="2" t="str">
        <f>_xlfn.XLOOKUP(Table1[[#This Row],[Rating Category]],Recommendation!A$2:A$6,Recommendation!B$2:B$6)</f>
        <v>Guidance</v>
      </c>
      <c r="N3281" s="2">
        <v>84</v>
      </c>
      <c r="O3281" s="2" t="str" cm="1">
        <f t="array" ref="O3281">_xlfn.IFS(Table1[[#This Row],[Duration]]&lt;90,"Short",Table1[[#This Row],[Duration]]&lt;180,"Medium",Table1[[#This Row],[Duration]]&lt;=240,"Long",TRUE,"Seasons")</f>
        <v>Short</v>
      </c>
      <c r="P3281" s="3" t="s">
        <v>231</v>
      </c>
    </row>
    <row r="3282" spans="1:16" ht="14">
      <c r="A3282" s="2" t="s">
        <v>14202</v>
      </c>
      <c r="B3282" s="2" t="s">
        <v>0</v>
      </c>
      <c r="C3282" s="3" t="s">
        <v>14203</v>
      </c>
      <c r="D3282" s="3" t="s">
        <v>12898</v>
      </c>
      <c r="E3282" s="3" t="s">
        <v>6562</v>
      </c>
      <c r="F3282" s="3" t="s">
        <v>1</v>
      </c>
      <c r="G3282" s="7" t="s">
        <v>14204</v>
      </c>
      <c r="H3282" s="4">
        <v>2021</v>
      </c>
      <c r="I3282" s="2">
        <v>2015</v>
      </c>
      <c r="J3282" s="2">
        <f ca="1">YEAR(TODAY())-Table1[[#This Row],[Release_year]]</f>
        <v>11</v>
      </c>
      <c r="K3282" s="2" t="s">
        <v>7</v>
      </c>
      <c r="L3282" s="2" t="str">
        <f>_xlfn.XLOOKUP(Table1[[#This Row],[Rating]],Ratings!A$2:A$15,Ratings!B$2:B$15)</f>
        <v>Adult</v>
      </c>
      <c r="M3282" s="2" t="str">
        <f>_xlfn.XLOOKUP(Table1[[#This Row],[Rating Category]],Recommendation!A$2:A$6,Recommendation!B$2:B$6)</f>
        <v>Restricted</v>
      </c>
      <c r="N3282" s="2">
        <v>84</v>
      </c>
      <c r="O3282" s="2" t="str" cm="1">
        <f t="array" ref="O3282">_xlfn.IFS(Table1[[#This Row],[Duration]]&lt;90,"Short",Table1[[#This Row],[Duration]]&lt;180,"Medium",Table1[[#This Row],[Duration]]&lt;=240,"Long",TRUE,"Seasons")</f>
        <v>Short</v>
      </c>
      <c r="P3282" s="3" t="s">
        <v>683</v>
      </c>
    </row>
    <row r="3283" spans="1:16" ht="28">
      <c r="A3283" s="2" t="s">
        <v>14205</v>
      </c>
      <c r="B3283" s="2" t="s">
        <v>0</v>
      </c>
      <c r="C3283" s="3" t="s">
        <v>14206</v>
      </c>
      <c r="D3283" s="3" t="s">
        <v>8826</v>
      </c>
      <c r="E3283" s="3" t="s">
        <v>8826</v>
      </c>
      <c r="F3283" s="3" t="s">
        <v>1</v>
      </c>
      <c r="G3283" s="7" t="s">
        <v>14207</v>
      </c>
      <c r="H3283" s="4">
        <v>2021</v>
      </c>
      <c r="I3283" s="2">
        <v>2015</v>
      </c>
      <c r="J3283" s="2">
        <f ca="1">YEAR(TODAY())-Table1[[#This Row],[Release_year]]</f>
        <v>11</v>
      </c>
      <c r="K3283" s="2" t="s">
        <v>7</v>
      </c>
      <c r="L3283" s="2" t="str">
        <f>_xlfn.XLOOKUP(Table1[[#This Row],[Rating]],Ratings!A$2:A$15,Ratings!B$2:B$15)</f>
        <v>Adult</v>
      </c>
      <c r="M3283" s="2" t="str">
        <f>_xlfn.XLOOKUP(Table1[[#This Row],[Rating Category]],Recommendation!A$2:A$6,Recommendation!B$2:B$6)</f>
        <v>Restricted</v>
      </c>
      <c r="N3283" s="2">
        <v>58</v>
      </c>
      <c r="O3283" s="2" t="str" cm="1">
        <f t="array" ref="O3283">_xlfn.IFS(Table1[[#This Row],[Duration]]&lt;90,"Short",Table1[[#This Row],[Duration]]&lt;180,"Medium",Table1[[#This Row],[Duration]]&lt;=240,"Long",TRUE,"Seasons")</f>
        <v>Short</v>
      </c>
      <c r="P3283" s="3" t="s">
        <v>683</v>
      </c>
    </row>
    <row r="3284" spans="1:16" ht="14">
      <c r="A3284" s="2" t="s">
        <v>14208</v>
      </c>
      <c r="B3284" s="2" t="s">
        <v>0</v>
      </c>
      <c r="C3284" s="3" t="s">
        <v>14209</v>
      </c>
      <c r="D3284" s="3" t="s">
        <v>14210</v>
      </c>
      <c r="E3284" s="3" t="s">
        <v>14210</v>
      </c>
      <c r="F3284" s="3" t="s">
        <v>1</v>
      </c>
      <c r="G3284" s="7" t="s">
        <v>14207</v>
      </c>
      <c r="H3284" s="4">
        <v>2021</v>
      </c>
      <c r="I3284" s="2">
        <v>2015</v>
      </c>
      <c r="J3284" s="2">
        <f ca="1">YEAR(TODAY())-Table1[[#This Row],[Release_year]]</f>
        <v>11</v>
      </c>
      <c r="K3284" s="2" t="s">
        <v>7</v>
      </c>
      <c r="L3284" s="2" t="str">
        <f>_xlfn.XLOOKUP(Table1[[#This Row],[Rating]],Ratings!A$2:A$15,Ratings!B$2:B$15)</f>
        <v>Adult</v>
      </c>
      <c r="M3284" s="2" t="str">
        <f>_xlfn.XLOOKUP(Table1[[#This Row],[Rating Category]],Recommendation!A$2:A$6,Recommendation!B$2:B$6)</f>
        <v>Restricted</v>
      </c>
      <c r="N3284" s="2">
        <v>82</v>
      </c>
      <c r="O3284" s="2" t="str" cm="1">
        <f t="array" ref="O3284">_xlfn.IFS(Table1[[#This Row],[Duration]]&lt;90,"Short",Table1[[#This Row],[Duration]]&lt;180,"Medium",Table1[[#This Row],[Duration]]&lt;=240,"Long",TRUE,"Seasons")</f>
        <v>Short</v>
      </c>
      <c r="P3284" s="3" t="s">
        <v>3</v>
      </c>
    </row>
    <row r="3285" spans="1:16" ht="14">
      <c r="A3285" s="2" t="s">
        <v>14211</v>
      </c>
      <c r="B3285" s="2" t="s">
        <v>0</v>
      </c>
      <c r="C3285" s="3" t="s">
        <v>14212</v>
      </c>
      <c r="D3285" s="3" t="s">
        <v>8692</v>
      </c>
      <c r="E3285" s="3" t="s">
        <v>14184</v>
      </c>
      <c r="F3285" s="3" t="s">
        <v>1</v>
      </c>
      <c r="G3285" s="7" t="s">
        <v>14213</v>
      </c>
      <c r="H3285" s="4">
        <v>2021</v>
      </c>
      <c r="I3285" s="2">
        <v>2015</v>
      </c>
      <c r="J3285" s="2">
        <f ca="1">YEAR(TODAY())-Table1[[#This Row],[Release_year]]</f>
        <v>11</v>
      </c>
      <c r="K3285" s="2" t="s">
        <v>7</v>
      </c>
      <c r="L3285" s="2" t="str">
        <f>_xlfn.XLOOKUP(Table1[[#This Row],[Rating]],Ratings!A$2:A$15,Ratings!B$2:B$15)</f>
        <v>Adult</v>
      </c>
      <c r="M3285" s="2" t="str">
        <f>_xlfn.XLOOKUP(Table1[[#This Row],[Rating Category]],Recommendation!A$2:A$6,Recommendation!B$2:B$6)</f>
        <v>Restricted</v>
      </c>
      <c r="N3285" s="2">
        <v>83</v>
      </c>
      <c r="O3285" s="2" t="str" cm="1">
        <f t="array" ref="O3285">_xlfn.IFS(Table1[[#This Row],[Duration]]&lt;90,"Short",Table1[[#This Row],[Duration]]&lt;180,"Medium",Table1[[#This Row],[Duration]]&lt;=240,"Long",TRUE,"Seasons")</f>
        <v>Short</v>
      </c>
      <c r="P3285" s="3" t="s">
        <v>683</v>
      </c>
    </row>
    <row r="3286" spans="1:16" ht="14">
      <c r="A3286" s="2" t="s">
        <v>14214</v>
      </c>
      <c r="B3286" s="2" t="s">
        <v>0</v>
      </c>
      <c r="C3286" s="3" t="s">
        <v>14215</v>
      </c>
      <c r="D3286" s="3" t="s">
        <v>6590</v>
      </c>
      <c r="E3286" s="3" t="s">
        <v>8515</v>
      </c>
      <c r="F3286" s="3" t="s">
        <v>1</v>
      </c>
      <c r="G3286" s="7" t="s">
        <v>14216</v>
      </c>
      <c r="H3286" s="4">
        <v>2021</v>
      </c>
      <c r="I3286" s="2">
        <v>2014</v>
      </c>
      <c r="J3286" s="2">
        <f ca="1">YEAR(TODAY())-Table1[[#This Row],[Release_year]]</f>
        <v>12</v>
      </c>
      <c r="K3286" s="2" t="s">
        <v>7</v>
      </c>
      <c r="L3286" s="2" t="str">
        <f>_xlfn.XLOOKUP(Table1[[#This Row],[Rating]],Ratings!A$2:A$15,Ratings!B$2:B$15)</f>
        <v>Adult</v>
      </c>
      <c r="M3286" s="2" t="str">
        <f>_xlfn.XLOOKUP(Table1[[#This Row],[Rating Category]],Recommendation!A$2:A$6,Recommendation!B$2:B$6)</f>
        <v>Restricted</v>
      </c>
      <c r="N3286" s="2">
        <v>81</v>
      </c>
      <c r="O3286" s="2" t="str" cm="1">
        <f t="array" ref="O3286">_xlfn.IFS(Table1[[#This Row],[Duration]]&lt;90,"Short",Table1[[#This Row],[Duration]]&lt;180,"Medium",Table1[[#This Row],[Duration]]&lt;=240,"Long",TRUE,"Seasons")</f>
        <v>Short</v>
      </c>
      <c r="P3286" s="3" t="s">
        <v>683</v>
      </c>
    </row>
    <row r="3287" spans="1:16" ht="14">
      <c r="A3287" s="2" t="s">
        <v>14217</v>
      </c>
      <c r="B3287" s="2" t="s">
        <v>0</v>
      </c>
      <c r="C3287" s="3" t="s">
        <v>14218</v>
      </c>
      <c r="D3287" s="3" t="s">
        <v>7741</v>
      </c>
      <c r="E3287" s="3" t="s">
        <v>14219</v>
      </c>
      <c r="F3287" s="3" t="s">
        <v>1</v>
      </c>
      <c r="G3287" s="7" t="s">
        <v>14220</v>
      </c>
      <c r="H3287" s="4">
        <v>2021</v>
      </c>
      <c r="I3287" s="2">
        <v>2014</v>
      </c>
      <c r="J3287" s="2">
        <f ca="1">YEAR(TODAY())-Table1[[#This Row],[Release_year]]</f>
        <v>12</v>
      </c>
      <c r="K3287" s="2" t="s">
        <v>7</v>
      </c>
      <c r="L3287" s="2" t="str">
        <f>_xlfn.XLOOKUP(Table1[[#This Row],[Rating]],Ratings!A$2:A$15,Ratings!B$2:B$15)</f>
        <v>Adult</v>
      </c>
      <c r="M3287" s="2" t="str">
        <f>_xlfn.XLOOKUP(Table1[[#This Row],[Rating Category]],Recommendation!A$2:A$6,Recommendation!B$2:B$6)</f>
        <v>Restricted</v>
      </c>
      <c r="N3287" s="2">
        <v>75</v>
      </c>
      <c r="O3287" s="2" t="str" cm="1">
        <f t="array" ref="O3287">_xlfn.IFS(Table1[[#This Row],[Duration]]&lt;90,"Short",Table1[[#This Row],[Duration]]&lt;180,"Medium",Table1[[#This Row],[Duration]]&lt;=240,"Long",TRUE,"Seasons")</f>
        <v>Short</v>
      </c>
      <c r="P3287" s="3" t="s">
        <v>683</v>
      </c>
    </row>
    <row r="3288" spans="1:16" ht="14">
      <c r="A3288" s="2" t="s">
        <v>14221</v>
      </c>
      <c r="B3288" s="2" t="s">
        <v>0</v>
      </c>
      <c r="C3288" s="3" t="s">
        <v>14222</v>
      </c>
      <c r="D3288" s="3" t="s">
        <v>14223</v>
      </c>
      <c r="E3288" s="3" t="s">
        <v>14223</v>
      </c>
      <c r="F3288" s="3" t="s">
        <v>1</v>
      </c>
      <c r="G3288" s="7" t="s">
        <v>14224</v>
      </c>
      <c r="H3288" s="4">
        <v>2021</v>
      </c>
      <c r="I3288" s="2">
        <v>2014</v>
      </c>
      <c r="J3288" s="2">
        <f ca="1">YEAR(TODAY())-Table1[[#This Row],[Release_year]]</f>
        <v>12</v>
      </c>
      <c r="K3288" s="2" t="s">
        <v>7</v>
      </c>
      <c r="L3288" s="2" t="str">
        <f>_xlfn.XLOOKUP(Table1[[#This Row],[Rating]],Ratings!A$2:A$15,Ratings!B$2:B$15)</f>
        <v>Adult</v>
      </c>
      <c r="M3288" s="2" t="str">
        <f>_xlfn.XLOOKUP(Table1[[#This Row],[Rating Category]],Recommendation!A$2:A$6,Recommendation!B$2:B$6)</f>
        <v>Restricted</v>
      </c>
      <c r="N3288" s="2">
        <v>68</v>
      </c>
      <c r="O3288" s="2" t="str" cm="1">
        <f t="array" ref="O3288">_xlfn.IFS(Table1[[#This Row],[Duration]]&lt;90,"Short",Table1[[#This Row],[Duration]]&lt;180,"Medium",Table1[[#This Row],[Duration]]&lt;=240,"Long",TRUE,"Seasons")</f>
        <v>Short</v>
      </c>
      <c r="P3288" s="3" t="s">
        <v>683</v>
      </c>
    </row>
    <row r="3289" spans="1:16" ht="28">
      <c r="A3289" s="2" t="s">
        <v>14225</v>
      </c>
      <c r="B3289" s="2" t="s">
        <v>0</v>
      </c>
      <c r="C3289" s="3" t="s">
        <v>14226</v>
      </c>
      <c r="D3289" s="3" t="s">
        <v>13651</v>
      </c>
      <c r="E3289" s="3" t="s">
        <v>8499</v>
      </c>
      <c r="F3289" s="3" t="s">
        <v>1</v>
      </c>
      <c r="G3289" s="7" t="s">
        <v>14227</v>
      </c>
      <c r="H3289" s="4">
        <v>2021</v>
      </c>
      <c r="I3289" s="2">
        <v>2014</v>
      </c>
      <c r="J3289" s="2">
        <f ca="1">YEAR(TODAY())-Table1[[#This Row],[Release_year]]</f>
        <v>12</v>
      </c>
      <c r="K3289" s="2" t="s">
        <v>7</v>
      </c>
      <c r="L3289" s="2" t="str">
        <f>_xlfn.XLOOKUP(Table1[[#This Row],[Rating]],Ratings!A$2:A$15,Ratings!B$2:B$15)</f>
        <v>Adult</v>
      </c>
      <c r="M3289" s="2" t="str">
        <f>_xlfn.XLOOKUP(Table1[[#This Row],[Rating Category]],Recommendation!A$2:A$6,Recommendation!B$2:B$6)</f>
        <v>Restricted</v>
      </c>
      <c r="N3289" s="2">
        <v>71</v>
      </c>
      <c r="O3289" s="2" t="str" cm="1">
        <f t="array" ref="O3289">_xlfn.IFS(Table1[[#This Row],[Duration]]&lt;90,"Short",Table1[[#This Row],[Duration]]&lt;180,"Medium",Table1[[#This Row],[Duration]]&lt;=240,"Long",TRUE,"Seasons")</f>
        <v>Short</v>
      </c>
      <c r="P3289" s="3" t="s">
        <v>683</v>
      </c>
    </row>
    <row r="3290" spans="1:16" ht="28">
      <c r="A3290" s="2" t="s">
        <v>14228</v>
      </c>
      <c r="B3290" s="2" t="s">
        <v>0</v>
      </c>
      <c r="C3290" s="3" t="s">
        <v>14229</v>
      </c>
      <c r="D3290" s="3" t="s">
        <v>14230</v>
      </c>
      <c r="E3290" s="3" t="s">
        <v>14231</v>
      </c>
      <c r="F3290" s="3" t="s">
        <v>14232</v>
      </c>
      <c r="G3290" s="7" t="s">
        <v>14233</v>
      </c>
      <c r="H3290" s="4">
        <v>2021</v>
      </c>
      <c r="I3290" s="2">
        <v>2014</v>
      </c>
      <c r="J3290" s="2">
        <f ca="1">YEAR(TODAY())-Table1[[#This Row],[Release_year]]</f>
        <v>12</v>
      </c>
      <c r="K3290" s="2" t="s">
        <v>45</v>
      </c>
      <c r="L3290" s="2" t="str">
        <f>_xlfn.XLOOKUP(Table1[[#This Row],[Rating]],Ratings!A$2:A$15,Ratings!B$2:B$15)</f>
        <v>Family</v>
      </c>
      <c r="M3290" s="2" t="str">
        <f>_xlfn.XLOOKUP(Table1[[#This Row],[Rating Category]],Recommendation!A$2:A$6,Recommendation!B$2:B$6)</f>
        <v>Guidance</v>
      </c>
      <c r="N3290" s="2">
        <v>94</v>
      </c>
      <c r="O3290" s="2" t="str" cm="1">
        <f t="array" ref="O3290">_xlfn.IFS(Table1[[#This Row],[Duration]]&lt;90,"Short",Table1[[#This Row],[Duration]]&lt;180,"Medium",Table1[[#This Row],[Duration]]&lt;=240,"Long",TRUE,"Seasons")</f>
        <v>Medium</v>
      </c>
      <c r="P3290" s="3" t="s">
        <v>3</v>
      </c>
    </row>
    <row r="3291" spans="1:16" ht="28">
      <c r="A3291" s="2" t="s">
        <v>14234</v>
      </c>
      <c r="B3291" s="2" t="s">
        <v>0</v>
      </c>
      <c r="C3291" s="3" t="s">
        <v>14235</v>
      </c>
      <c r="D3291" s="3" t="s">
        <v>234</v>
      </c>
      <c r="E3291" s="3" t="s">
        <v>14236</v>
      </c>
      <c r="F3291" s="3" t="s">
        <v>1</v>
      </c>
      <c r="G3291" s="7" t="s">
        <v>14237</v>
      </c>
      <c r="H3291" s="4">
        <v>2021</v>
      </c>
      <c r="I3291" s="2">
        <v>2014</v>
      </c>
      <c r="J3291" s="2">
        <f ca="1">YEAR(TODAY())-Table1[[#This Row],[Release_year]]</f>
        <v>12</v>
      </c>
      <c r="K3291" s="2" t="s">
        <v>7</v>
      </c>
      <c r="L3291" s="2" t="str">
        <f>_xlfn.XLOOKUP(Table1[[#This Row],[Rating]],Ratings!A$2:A$15,Ratings!B$2:B$15)</f>
        <v>Adult</v>
      </c>
      <c r="M3291" s="2" t="str">
        <f>_xlfn.XLOOKUP(Table1[[#This Row],[Rating Category]],Recommendation!A$2:A$6,Recommendation!B$2:B$6)</f>
        <v>Restricted</v>
      </c>
      <c r="N3291" s="2">
        <v>80</v>
      </c>
      <c r="O3291" s="2" t="str" cm="1">
        <f t="array" ref="O3291">_xlfn.IFS(Table1[[#This Row],[Duration]]&lt;90,"Short",Table1[[#This Row],[Duration]]&lt;180,"Medium",Table1[[#This Row],[Duration]]&lt;=240,"Long",TRUE,"Seasons")</f>
        <v>Short</v>
      </c>
      <c r="P3291" s="3" t="s">
        <v>208</v>
      </c>
    </row>
    <row r="3292" spans="1:16" ht="14">
      <c r="A3292" s="2" t="s">
        <v>14238</v>
      </c>
      <c r="B3292" s="2" t="s">
        <v>0</v>
      </c>
      <c r="C3292" s="3" t="s">
        <v>14239</v>
      </c>
      <c r="D3292" s="3" t="s">
        <v>14240</v>
      </c>
      <c r="E3292" s="3" t="s">
        <v>14241</v>
      </c>
      <c r="F3292" s="3" t="s">
        <v>1</v>
      </c>
      <c r="G3292" s="7" t="s">
        <v>14242</v>
      </c>
      <c r="H3292" s="4">
        <v>2021</v>
      </c>
      <c r="I3292" s="2">
        <v>2014</v>
      </c>
      <c r="J3292" s="2">
        <f ca="1">YEAR(TODAY())-Table1[[#This Row],[Release_year]]</f>
        <v>12</v>
      </c>
      <c r="K3292" s="2" t="s">
        <v>45</v>
      </c>
      <c r="L3292" s="2" t="str">
        <f>_xlfn.XLOOKUP(Table1[[#This Row],[Rating]],Ratings!A$2:A$15,Ratings!B$2:B$15)</f>
        <v>Family</v>
      </c>
      <c r="M3292" s="2" t="str">
        <f>_xlfn.XLOOKUP(Table1[[#This Row],[Rating Category]],Recommendation!A$2:A$6,Recommendation!B$2:B$6)</f>
        <v>Guidance</v>
      </c>
      <c r="N3292" s="2">
        <v>93</v>
      </c>
      <c r="O3292" s="2" t="str" cm="1">
        <f t="array" ref="O3292">_xlfn.IFS(Table1[[#This Row],[Duration]]&lt;90,"Short",Table1[[#This Row],[Duration]]&lt;180,"Medium",Table1[[#This Row],[Duration]]&lt;=240,"Long",TRUE,"Seasons")</f>
        <v>Medium</v>
      </c>
      <c r="P3292" s="3" t="s">
        <v>3</v>
      </c>
    </row>
    <row r="3293" spans="1:16" ht="70">
      <c r="A3293" s="2" t="s">
        <v>14243</v>
      </c>
      <c r="B3293" s="2" t="s">
        <v>0</v>
      </c>
      <c r="C3293" s="3" t="s">
        <v>14244</v>
      </c>
      <c r="D3293" s="3" t="s">
        <v>14245</v>
      </c>
      <c r="E3293" s="3" t="s">
        <v>14246</v>
      </c>
      <c r="F3293" s="3" t="s">
        <v>14247</v>
      </c>
      <c r="G3293" s="7" t="s">
        <v>14248</v>
      </c>
      <c r="H3293" s="4">
        <v>2021</v>
      </c>
      <c r="I3293" s="2">
        <v>2013</v>
      </c>
      <c r="J3293" s="2">
        <f ca="1">YEAR(TODAY())-Table1[[#This Row],[Release_year]]</f>
        <v>13</v>
      </c>
      <c r="K3293" s="2" t="s">
        <v>7</v>
      </c>
      <c r="L3293" s="2" t="str">
        <f>_xlfn.XLOOKUP(Table1[[#This Row],[Rating]],Ratings!A$2:A$15,Ratings!B$2:B$15)</f>
        <v>Adult</v>
      </c>
      <c r="M3293" s="2" t="str">
        <f>_xlfn.XLOOKUP(Table1[[#This Row],[Rating Category]],Recommendation!A$2:A$6,Recommendation!B$2:B$6)</f>
        <v>Restricted</v>
      </c>
      <c r="N3293" s="2">
        <v>105</v>
      </c>
      <c r="O3293" s="2" t="str" cm="1">
        <f t="array" ref="O3293">_xlfn.IFS(Table1[[#This Row],[Duration]]&lt;90,"Short",Table1[[#This Row],[Duration]]&lt;180,"Medium",Table1[[#This Row],[Duration]]&lt;=240,"Long",TRUE,"Seasons")</f>
        <v>Medium</v>
      </c>
      <c r="P3293" s="3" t="s">
        <v>49</v>
      </c>
    </row>
    <row r="3294" spans="1:16" ht="56">
      <c r="A3294" s="2" t="s">
        <v>14249</v>
      </c>
      <c r="B3294" s="2" t="s">
        <v>0</v>
      </c>
      <c r="C3294" s="3" t="s">
        <v>14250</v>
      </c>
      <c r="D3294" s="3" t="s">
        <v>14251</v>
      </c>
      <c r="E3294" s="3" t="s">
        <v>14252</v>
      </c>
      <c r="F3294" s="3" t="s">
        <v>1</v>
      </c>
      <c r="G3294" s="7" t="s">
        <v>14253</v>
      </c>
      <c r="H3294" s="4">
        <v>2021</v>
      </c>
      <c r="I3294" s="2">
        <v>2013</v>
      </c>
      <c r="J3294" s="2">
        <f ca="1">YEAR(TODAY())-Table1[[#This Row],[Release_year]]</f>
        <v>13</v>
      </c>
      <c r="K3294" s="2" t="s">
        <v>181</v>
      </c>
      <c r="L3294" s="2" t="str">
        <f>_xlfn.XLOOKUP(Table1[[#This Row],[Rating]],Ratings!A$2:A$15,Ratings!B$2:B$15)</f>
        <v>Family</v>
      </c>
      <c r="M3294" s="2" t="str">
        <f>_xlfn.XLOOKUP(Table1[[#This Row],[Rating Category]],Recommendation!A$2:A$6,Recommendation!B$2:B$6)</f>
        <v>Guidance</v>
      </c>
      <c r="N3294" s="2">
        <v>130</v>
      </c>
      <c r="O3294" s="2" t="str" cm="1">
        <f t="array" ref="O3294">_xlfn.IFS(Table1[[#This Row],[Duration]]&lt;90,"Short",Table1[[#This Row],[Duration]]&lt;180,"Medium",Table1[[#This Row],[Duration]]&lt;=240,"Long",TRUE,"Seasons")</f>
        <v>Medium</v>
      </c>
      <c r="P3294" s="3" t="s">
        <v>629</v>
      </c>
    </row>
    <row r="3295" spans="1:16" ht="56">
      <c r="A3295" s="2" t="s">
        <v>14254</v>
      </c>
      <c r="B3295" s="2" t="s">
        <v>0</v>
      </c>
      <c r="C3295" s="3" t="s">
        <v>14255</v>
      </c>
      <c r="D3295" s="3" t="s">
        <v>14256</v>
      </c>
      <c r="E3295" s="3" t="s">
        <v>14257</v>
      </c>
      <c r="F3295" s="3" t="s">
        <v>1</v>
      </c>
      <c r="G3295" s="7" t="s">
        <v>14258</v>
      </c>
      <c r="H3295" s="4">
        <v>2021</v>
      </c>
      <c r="I3295" s="2">
        <v>2013</v>
      </c>
      <c r="J3295" s="2">
        <f ca="1">YEAR(TODAY())-Table1[[#This Row],[Release_year]]</f>
        <v>13</v>
      </c>
      <c r="K3295" s="2" t="s">
        <v>16</v>
      </c>
      <c r="L3295" s="2" t="str">
        <f>_xlfn.XLOOKUP(Table1[[#This Row],[Rating]],Ratings!A$2:A$15,Ratings!B$2:B$15)</f>
        <v>Family</v>
      </c>
      <c r="M3295" s="2" t="str">
        <f>_xlfn.XLOOKUP(Table1[[#This Row],[Rating Category]],Recommendation!A$2:A$6,Recommendation!B$2:B$6)</f>
        <v>Guidance</v>
      </c>
      <c r="N3295" s="2">
        <v>100</v>
      </c>
      <c r="O3295" s="2" t="str" cm="1">
        <f t="array" ref="O3295">_xlfn.IFS(Table1[[#This Row],[Duration]]&lt;90,"Short",Table1[[#This Row],[Duration]]&lt;180,"Medium",Table1[[#This Row],[Duration]]&lt;=240,"Long",TRUE,"Seasons")</f>
        <v>Medium</v>
      </c>
      <c r="P3295" s="3" t="s">
        <v>6825</v>
      </c>
    </row>
    <row r="3296" spans="1:16" ht="14">
      <c r="A3296" s="2" t="s">
        <v>14259</v>
      </c>
      <c r="B3296" s="2" t="s">
        <v>0</v>
      </c>
      <c r="C3296" s="3" t="s">
        <v>14260</v>
      </c>
      <c r="D3296" s="3" t="s">
        <v>14261</v>
      </c>
      <c r="E3296" s="3" t="s">
        <v>8826</v>
      </c>
      <c r="F3296" s="3" t="s">
        <v>1</v>
      </c>
      <c r="G3296" s="7" t="s">
        <v>14262</v>
      </c>
      <c r="H3296" s="4">
        <v>2021</v>
      </c>
      <c r="I3296" s="2">
        <v>2013</v>
      </c>
      <c r="J3296" s="2">
        <f ca="1">YEAR(TODAY())-Table1[[#This Row],[Release_year]]</f>
        <v>13</v>
      </c>
      <c r="K3296" s="2" t="s">
        <v>7</v>
      </c>
      <c r="L3296" s="2" t="str">
        <f>_xlfn.XLOOKUP(Table1[[#This Row],[Rating]],Ratings!A$2:A$15,Ratings!B$2:B$15)</f>
        <v>Adult</v>
      </c>
      <c r="M3296" s="2" t="str">
        <f>_xlfn.XLOOKUP(Table1[[#This Row],[Rating Category]],Recommendation!A$2:A$6,Recommendation!B$2:B$6)</f>
        <v>Restricted</v>
      </c>
      <c r="N3296" s="2">
        <v>80</v>
      </c>
      <c r="O3296" s="2" t="str" cm="1">
        <f t="array" ref="O3296">_xlfn.IFS(Table1[[#This Row],[Duration]]&lt;90,"Short",Table1[[#This Row],[Duration]]&lt;180,"Medium",Table1[[#This Row],[Duration]]&lt;=240,"Long",TRUE,"Seasons")</f>
        <v>Short</v>
      </c>
      <c r="P3296" s="3" t="s">
        <v>683</v>
      </c>
    </row>
    <row r="3297" spans="1:16" ht="14">
      <c r="A3297" s="2" t="s">
        <v>14264</v>
      </c>
      <c r="B3297" s="2" t="s">
        <v>0</v>
      </c>
      <c r="C3297" s="3" t="s">
        <v>14265</v>
      </c>
      <c r="D3297" s="3" t="s">
        <v>14266</v>
      </c>
      <c r="E3297" s="3" t="s">
        <v>14267</v>
      </c>
      <c r="F3297" s="3" t="s">
        <v>1</v>
      </c>
      <c r="G3297" s="7" t="s">
        <v>14268</v>
      </c>
      <c r="H3297" s="4">
        <v>2021</v>
      </c>
      <c r="I3297" s="2">
        <v>2011</v>
      </c>
      <c r="J3297" s="2">
        <f ca="1">YEAR(TODAY())-Table1[[#This Row],[Release_year]]</f>
        <v>15</v>
      </c>
      <c r="K3297" s="2" t="s">
        <v>16</v>
      </c>
      <c r="L3297" s="2" t="str">
        <f>_xlfn.XLOOKUP(Table1[[#This Row],[Rating]],Ratings!A$2:A$15,Ratings!B$2:B$15)</f>
        <v>Family</v>
      </c>
      <c r="M3297" s="2" t="str">
        <f>_xlfn.XLOOKUP(Table1[[#This Row],[Rating Category]],Recommendation!A$2:A$6,Recommendation!B$2:B$6)</f>
        <v>Guidance</v>
      </c>
      <c r="N3297" s="2">
        <v>76</v>
      </c>
      <c r="O3297" s="2" t="str" cm="1">
        <f t="array" ref="O3297">_xlfn.IFS(Table1[[#This Row],[Duration]]&lt;90,"Short",Table1[[#This Row],[Duration]]&lt;180,"Medium",Table1[[#This Row],[Duration]]&lt;=240,"Long",TRUE,"Seasons")</f>
        <v>Short</v>
      </c>
      <c r="P3297" s="3" t="s">
        <v>3</v>
      </c>
    </row>
    <row r="3298" spans="1:16" ht="56">
      <c r="A3298" s="2" t="s">
        <v>14269</v>
      </c>
      <c r="B3298" s="2" t="s">
        <v>0</v>
      </c>
      <c r="C3298" s="3" t="s">
        <v>14270</v>
      </c>
      <c r="D3298" s="3" t="s">
        <v>14271</v>
      </c>
      <c r="E3298" s="3" t="s">
        <v>14272</v>
      </c>
      <c r="F3298" s="3" t="s">
        <v>1</v>
      </c>
      <c r="G3298" s="7" t="s">
        <v>14273</v>
      </c>
      <c r="H3298" s="4">
        <v>2021</v>
      </c>
      <c r="I3298" s="2">
        <v>1988</v>
      </c>
      <c r="J3298" s="2">
        <f ca="1">YEAR(TODAY())-Table1[[#This Row],[Release_year]]</f>
        <v>38</v>
      </c>
      <c r="K3298" s="2" t="s">
        <v>29</v>
      </c>
      <c r="L3298" s="2" t="str">
        <f>_xlfn.XLOOKUP(Table1[[#This Row],[Rating]],Ratings!A$2:A$15,Ratings!B$2:B$15)</f>
        <v>Teen</v>
      </c>
      <c r="M3298" s="2" t="str">
        <f>_xlfn.XLOOKUP(Table1[[#This Row],[Rating Category]],Recommendation!A$2:A$6,Recommendation!B$2:B$6)</f>
        <v>Guidance</v>
      </c>
      <c r="N3298" s="2">
        <v>95</v>
      </c>
      <c r="O3298" s="2" t="str" cm="1">
        <f t="array" ref="O3298">_xlfn.IFS(Table1[[#This Row],[Duration]]&lt;90,"Short",Table1[[#This Row],[Duration]]&lt;180,"Medium",Table1[[#This Row],[Duration]]&lt;=240,"Long",TRUE,"Seasons")</f>
        <v>Medium</v>
      </c>
      <c r="P3298" s="3" t="s">
        <v>251</v>
      </c>
    </row>
    <row r="3299" spans="1:16" ht="28">
      <c r="A3299" s="2" t="s">
        <v>14274</v>
      </c>
      <c r="B3299" s="2" t="s">
        <v>0</v>
      </c>
      <c r="C3299" s="3" t="s">
        <v>14275</v>
      </c>
      <c r="D3299" s="3" t="s">
        <v>14276</v>
      </c>
      <c r="E3299" s="3" t="s">
        <v>14277</v>
      </c>
      <c r="F3299" s="3" t="s">
        <v>1</v>
      </c>
      <c r="G3299" s="7" t="s">
        <v>14273</v>
      </c>
      <c r="H3299" s="4">
        <v>2021</v>
      </c>
      <c r="I3299" s="2">
        <v>1986</v>
      </c>
      <c r="J3299" s="2">
        <f ca="1">YEAR(TODAY())-Table1[[#This Row],[Release_year]]</f>
        <v>40</v>
      </c>
      <c r="K3299" s="2" t="s">
        <v>7</v>
      </c>
      <c r="L3299" s="2" t="str">
        <f>_xlfn.XLOOKUP(Table1[[#This Row],[Rating]],Ratings!A$2:A$15,Ratings!B$2:B$15)</f>
        <v>Adult</v>
      </c>
      <c r="M3299" s="2" t="str">
        <f>_xlfn.XLOOKUP(Table1[[#This Row],[Rating Category]],Recommendation!A$2:A$6,Recommendation!B$2:B$6)</f>
        <v>Restricted</v>
      </c>
      <c r="N3299" s="2">
        <v>96</v>
      </c>
      <c r="O3299" s="2" t="str" cm="1">
        <f t="array" ref="O3299">_xlfn.IFS(Table1[[#This Row],[Duration]]&lt;90,"Short",Table1[[#This Row],[Duration]]&lt;180,"Medium",Table1[[#This Row],[Duration]]&lt;=240,"Long",TRUE,"Seasons")</f>
        <v>Medium</v>
      </c>
      <c r="P3299" s="3" t="s">
        <v>251</v>
      </c>
    </row>
    <row r="3300" spans="1:16" ht="28">
      <c r="A3300" s="2" t="s">
        <v>14278</v>
      </c>
      <c r="B3300" s="2" t="s">
        <v>0</v>
      </c>
      <c r="C3300" s="3" t="s">
        <v>14279</v>
      </c>
      <c r="D3300" s="3" t="s">
        <v>14280</v>
      </c>
      <c r="E3300" s="3" t="s">
        <v>14281</v>
      </c>
      <c r="F3300" s="3" t="s">
        <v>1</v>
      </c>
      <c r="G3300" s="7" t="s">
        <v>14273</v>
      </c>
      <c r="H3300" s="4">
        <v>2021</v>
      </c>
      <c r="I3300" s="2">
        <v>1986</v>
      </c>
      <c r="J3300" s="2">
        <f ca="1">YEAR(TODAY())-Table1[[#This Row],[Release_year]]</f>
        <v>40</v>
      </c>
      <c r="K3300" s="2" t="s">
        <v>29</v>
      </c>
      <c r="L3300" s="2" t="str">
        <f>_xlfn.XLOOKUP(Table1[[#This Row],[Rating]],Ratings!A$2:A$15,Ratings!B$2:B$15)</f>
        <v>Teen</v>
      </c>
      <c r="M3300" s="2" t="str">
        <f>_xlfn.XLOOKUP(Table1[[#This Row],[Rating Category]],Recommendation!A$2:A$6,Recommendation!B$2:B$6)</f>
        <v>Guidance</v>
      </c>
      <c r="N3300" s="2">
        <v>94</v>
      </c>
      <c r="O3300" s="2" t="str" cm="1">
        <f t="array" ref="O3300">_xlfn.IFS(Table1[[#This Row],[Duration]]&lt;90,"Short",Table1[[#This Row],[Duration]]&lt;180,"Medium",Table1[[#This Row],[Duration]]&lt;=240,"Long",TRUE,"Seasons")</f>
        <v>Medium</v>
      </c>
      <c r="P3300" s="3" t="s">
        <v>251</v>
      </c>
    </row>
    <row r="3301" spans="1:16" ht="42">
      <c r="A3301" s="2" t="s">
        <v>14282</v>
      </c>
      <c r="B3301" s="2" t="s">
        <v>0</v>
      </c>
      <c r="C3301" s="3" t="s">
        <v>14283</v>
      </c>
      <c r="D3301" s="3" t="s">
        <v>14284</v>
      </c>
      <c r="E3301" s="3" t="s">
        <v>14285</v>
      </c>
      <c r="F3301" s="3" t="s">
        <v>1</v>
      </c>
      <c r="G3301" s="7" t="s">
        <v>14273</v>
      </c>
      <c r="H3301" s="4">
        <v>2021</v>
      </c>
      <c r="I3301" s="2">
        <v>1990</v>
      </c>
      <c r="J3301" s="2">
        <f ca="1">YEAR(TODAY())-Table1[[#This Row],[Release_year]]</f>
        <v>36</v>
      </c>
      <c r="K3301" s="2" t="s">
        <v>29</v>
      </c>
      <c r="L3301" s="2" t="str">
        <f>_xlfn.XLOOKUP(Table1[[#This Row],[Rating]],Ratings!A$2:A$15,Ratings!B$2:B$15)</f>
        <v>Teen</v>
      </c>
      <c r="M3301" s="2" t="str">
        <f>_xlfn.XLOOKUP(Table1[[#This Row],[Rating Category]],Recommendation!A$2:A$6,Recommendation!B$2:B$6)</f>
        <v>Guidance</v>
      </c>
      <c r="N3301" s="2">
        <v>94</v>
      </c>
      <c r="O3301" s="2" t="str" cm="1">
        <f t="array" ref="O3301">_xlfn.IFS(Table1[[#This Row],[Duration]]&lt;90,"Short",Table1[[#This Row],[Duration]]&lt;180,"Medium",Table1[[#This Row],[Duration]]&lt;=240,"Long",TRUE,"Seasons")</f>
        <v>Medium</v>
      </c>
      <c r="P3301" s="3" t="s">
        <v>251</v>
      </c>
    </row>
    <row r="3302" spans="1:16" ht="28">
      <c r="A3302" s="2" t="s">
        <v>14286</v>
      </c>
      <c r="B3302" s="2" t="s">
        <v>0</v>
      </c>
      <c r="C3302" s="3" t="s">
        <v>14287</v>
      </c>
      <c r="D3302" s="3" t="s">
        <v>14288</v>
      </c>
      <c r="E3302" s="3" t="s">
        <v>14289</v>
      </c>
      <c r="F3302" s="3" t="s">
        <v>1</v>
      </c>
      <c r="G3302" s="7" t="s">
        <v>14273</v>
      </c>
      <c r="H3302" s="4">
        <v>2021</v>
      </c>
      <c r="I3302" s="2">
        <v>1988</v>
      </c>
      <c r="J3302" s="2">
        <f ca="1">YEAR(TODAY())-Table1[[#This Row],[Release_year]]</f>
        <v>38</v>
      </c>
      <c r="K3302" s="2" t="s">
        <v>45</v>
      </c>
      <c r="L3302" s="2" t="str">
        <f>_xlfn.XLOOKUP(Table1[[#This Row],[Rating]],Ratings!A$2:A$15,Ratings!B$2:B$15)</f>
        <v>Family</v>
      </c>
      <c r="M3302" s="2" t="str">
        <f>_xlfn.XLOOKUP(Table1[[#This Row],[Rating Category]],Recommendation!A$2:A$6,Recommendation!B$2:B$6)</f>
        <v>Guidance</v>
      </c>
      <c r="N3302" s="2">
        <v>93</v>
      </c>
      <c r="O3302" s="2" t="str" cm="1">
        <f t="array" ref="O3302">_xlfn.IFS(Table1[[#This Row],[Duration]]&lt;90,"Short",Table1[[#This Row],[Duration]]&lt;180,"Medium",Table1[[#This Row],[Duration]]&lt;=240,"Long",TRUE,"Seasons")</f>
        <v>Medium</v>
      </c>
      <c r="P3302" s="3" t="s">
        <v>885</v>
      </c>
    </row>
    <row r="3303" spans="1:16" ht="28">
      <c r="A3303" s="2" t="s">
        <v>14290</v>
      </c>
      <c r="B3303" s="2" t="s">
        <v>0</v>
      </c>
      <c r="C3303" s="3" t="s">
        <v>14291</v>
      </c>
      <c r="D3303" s="3" t="s">
        <v>14292</v>
      </c>
      <c r="E3303" s="3" t="s">
        <v>14293</v>
      </c>
      <c r="F3303" s="3" t="s">
        <v>1</v>
      </c>
      <c r="G3303" s="7" t="s">
        <v>14273</v>
      </c>
      <c r="H3303" s="4">
        <v>2021</v>
      </c>
      <c r="I3303" s="2">
        <v>1987</v>
      </c>
      <c r="J3303" s="2">
        <f ca="1">YEAR(TODAY())-Table1[[#This Row],[Release_year]]</f>
        <v>39</v>
      </c>
      <c r="K3303" s="2" t="s">
        <v>45</v>
      </c>
      <c r="L3303" s="2" t="str">
        <f>_xlfn.XLOOKUP(Table1[[#This Row],[Rating]],Ratings!A$2:A$15,Ratings!B$2:B$15)</f>
        <v>Family</v>
      </c>
      <c r="M3303" s="2" t="str">
        <f>_xlfn.XLOOKUP(Table1[[#This Row],[Rating Category]],Recommendation!A$2:A$6,Recommendation!B$2:B$6)</f>
        <v>Guidance</v>
      </c>
      <c r="N3303" s="2">
        <v>96</v>
      </c>
      <c r="O3303" s="2" t="str" cm="1">
        <f t="array" ref="O3303">_xlfn.IFS(Table1[[#This Row],[Duration]]&lt;90,"Short",Table1[[#This Row],[Duration]]&lt;180,"Medium",Table1[[#This Row],[Duration]]&lt;=240,"Long",TRUE,"Seasons")</f>
        <v>Medium</v>
      </c>
      <c r="P3303" s="3" t="s">
        <v>251</v>
      </c>
    </row>
    <row r="3304" spans="1:16" ht="42">
      <c r="A3304" s="2" t="s">
        <v>14294</v>
      </c>
      <c r="B3304" s="2" t="s">
        <v>0</v>
      </c>
      <c r="C3304" s="3" t="s">
        <v>14295</v>
      </c>
      <c r="D3304" s="3" t="s">
        <v>14296</v>
      </c>
      <c r="E3304" s="3" t="s">
        <v>14297</v>
      </c>
      <c r="F3304" s="3" t="s">
        <v>1</v>
      </c>
      <c r="G3304" s="7" t="s">
        <v>14273</v>
      </c>
      <c r="H3304" s="4">
        <v>2021</v>
      </c>
      <c r="I3304" s="2">
        <v>1989</v>
      </c>
      <c r="J3304" s="2">
        <f ca="1">YEAR(TODAY())-Table1[[#This Row],[Release_year]]</f>
        <v>37</v>
      </c>
      <c r="K3304" s="2" t="s">
        <v>45</v>
      </c>
      <c r="L3304" s="2" t="str">
        <f>_xlfn.XLOOKUP(Table1[[#This Row],[Rating]],Ratings!A$2:A$15,Ratings!B$2:B$15)</f>
        <v>Family</v>
      </c>
      <c r="M3304" s="2" t="str">
        <f>_xlfn.XLOOKUP(Table1[[#This Row],[Rating Category]],Recommendation!A$2:A$6,Recommendation!B$2:B$6)</f>
        <v>Guidance</v>
      </c>
      <c r="N3304" s="2">
        <v>94</v>
      </c>
      <c r="O3304" s="2" t="str" cm="1">
        <f t="array" ref="O3304">_xlfn.IFS(Table1[[#This Row],[Duration]]&lt;90,"Short",Table1[[#This Row],[Duration]]&lt;180,"Medium",Table1[[#This Row],[Duration]]&lt;=240,"Long",TRUE,"Seasons")</f>
        <v>Medium</v>
      </c>
      <c r="P3304" s="3" t="s">
        <v>251</v>
      </c>
    </row>
    <row r="3305" spans="1:16" ht="42">
      <c r="A3305" s="2" t="s">
        <v>14298</v>
      </c>
      <c r="B3305" s="2" t="s">
        <v>0</v>
      </c>
      <c r="C3305" s="3" t="s">
        <v>14299</v>
      </c>
      <c r="D3305" s="3" t="s">
        <v>14300</v>
      </c>
      <c r="E3305" s="3" t="s">
        <v>14301</v>
      </c>
      <c r="F3305" s="3" t="s">
        <v>1</v>
      </c>
      <c r="G3305" s="7" t="s">
        <v>14273</v>
      </c>
      <c r="H3305" s="4">
        <v>2021</v>
      </c>
      <c r="I3305" s="2">
        <v>1988</v>
      </c>
      <c r="J3305" s="2">
        <f ca="1">YEAR(TODAY())-Table1[[#This Row],[Release_year]]</f>
        <v>38</v>
      </c>
      <c r="K3305" s="2" t="s">
        <v>7</v>
      </c>
      <c r="L3305" s="2" t="str">
        <f>_xlfn.XLOOKUP(Table1[[#This Row],[Rating]],Ratings!A$2:A$15,Ratings!B$2:B$15)</f>
        <v>Adult</v>
      </c>
      <c r="M3305" s="2" t="str">
        <f>_xlfn.XLOOKUP(Table1[[#This Row],[Rating Category]],Recommendation!A$2:A$6,Recommendation!B$2:B$6)</f>
        <v>Restricted</v>
      </c>
      <c r="N3305" s="2">
        <v>94</v>
      </c>
      <c r="O3305" s="2" t="str" cm="1">
        <f t="array" ref="O3305">_xlfn.IFS(Table1[[#This Row],[Duration]]&lt;90,"Short",Table1[[#This Row],[Duration]]&lt;180,"Medium",Table1[[#This Row],[Duration]]&lt;=240,"Long",TRUE,"Seasons")</f>
        <v>Medium</v>
      </c>
      <c r="P3305" s="3" t="s">
        <v>251</v>
      </c>
    </row>
    <row r="3306" spans="1:16" ht="42">
      <c r="A3306" s="2" t="s">
        <v>14302</v>
      </c>
      <c r="B3306" s="2" t="s">
        <v>0</v>
      </c>
      <c r="C3306" s="3" t="s">
        <v>14303</v>
      </c>
      <c r="D3306" s="3" t="s">
        <v>14304</v>
      </c>
      <c r="E3306" s="3" t="s">
        <v>14305</v>
      </c>
      <c r="F3306" s="3" t="s">
        <v>1</v>
      </c>
      <c r="G3306" s="7" t="s">
        <v>14273</v>
      </c>
      <c r="H3306" s="4">
        <v>2021</v>
      </c>
      <c r="I3306" s="2">
        <v>1991</v>
      </c>
      <c r="J3306" s="2">
        <f ca="1">YEAR(TODAY())-Table1[[#This Row],[Release_year]]</f>
        <v>35</v>
      </c>
      <c r="K3306" s="2" t="s">
        <v>45</v>
      </c>
      <c r="L3306" s="2" t="str">
        <f>_xlfn.XLOOKUP(Table1[[#This Row],[Rating]],Ratings!A$2:A$15,Ratings!B$2:B$15)</f>
        <v>Family</v>
      </c>
      <c r="M3306" s="2" t="str">
        <f>_xlfn.XLOOKUP(Table1[[#This Row],[Rating Category]],Recommendation!A$2:A$6,Recommendation!B$2:B$6)</f>
        <v>Guidance</v>
      </c>
      <c r="N3306" s="2">
        <v>93</v>
      </c>
      <c r="O3306" s="2" t="str" cm="1">
        <f t="array" ref="O3306">_xlfn.IFS(Table1[[#This Row],[Duration]]&lt;90,"Short",Table1[[#This Row],[Duration]]&lt;180,"Medium",Table1[[#This Row],[Duration]]&lt;=240,"Long",TRUE,"Seasons")</f>
        <v>Medium</v>
      </c>
      <c r="P3306" s="3" t="s">
        <v>885</v>
      </c>
    </row>
    <row r="3307" spans="1:16" ht="14">
      <c r="A3307" s="2" t="s">
        <v>14306</v>
      </c>
      <c r="B3307" s="2" t="s">
        <v>0</v>
      </c>
      <c r="C3307" s="3" t="s">
        <v>14307</v>
      </c>
      <c r="D3307" s="3" t="s">
        <v>14308</v>
      </c>
      <c r="E3307" s="3" t="s">
        <v>14309</v>
      </c>
      <c r="F3307" s="3" t="s">
        <v>1</v>
      </c>
      <c r="G3307" s="7" t="s">
        <v>14273</v>
      </c>
      <c r="H3307" s="4">
        <v>2021</v>
      </c>
      <c r="I3307" s="2">
        <v>1990</v>
      </c>
      <c r="J3307" s="2">
        <f ca="1">YEAR(TODAY())-Table1[[#This Row],[Release_year]]</f>
        <v>36</v>
      </c>
      <c r="K3307" s="2" t="s">
        <v>29</v>
      </c>
      <c r="L3307" s="2" t="str">
        <f>_xlfn.XLOOKUP(Table1[[#This Row],[Rating]],Ratings!A$2:A$15,Ratings!B$2:B$15)</f>
        <v>Teen</v>
      </c>
      <c r="M3307" s="2" t="str">
        <f>_xlfn.XLOOKUP(Table1[[#This Row],[Rating Category]],Recommendation!A$2:A$6,Recommendation!B$2:B$6)</f>
        <v>Guidance</v>
      </c>
      <c r="N3307" s="2">
        <v>95</v>
      </c>
      <c r="O3307" s="2" t="str" cm="1">
        <f t="array" ref="O3307">_xlfn.IFS(Table1[[#This Row],[Duration]]&lt;90,"Short",Table1[[#This Row],[Duration]]&lt;180,"Medium",Table1[[#This Row],[Duration]]&lt;=240,"Long",TRUE,"Seasons")</f>
        <v>Medium</v>
      </c>
      <c r="P3307" s="3" t="s">
        <v>251</v>
      </c>
    </row>
    <row r="3308" spans="1:16" ht="42">
      <c r="A3308" s="2" t="s">
        <v>14310</v>
      </c>
      <c r="B3308" s="2" t="s">
        <v>0</v>
      </c>
      <c r="C3308" s="3" t="s">
        <v>14311</v>
      </c>
      <c r="D3308" s="3" t="s">
        <v>14312</v>
      </c>
      <c r="E3308" s="3" t="s">
        <v>14313</v>
      </c>
      <c r="F3308" s="3" t="s">
        <v>1</v>
      </c>
      <c r="G3308" s="7" t="s">
        <v>14273</v>
      </c>
      <c r="H3308" s="4">
        <v>2021</v>
      </c>
      <c r="I3308" s="2">
        <v>1991</v>
      </c>
      <c r="J3308" s="2">
        <f ca="1">YEAR(TODAY())-Table1[[#This Row],[Release_year]]</f>
        <v>35</v>
      </c>
      <c r="K3308" s="2" t="s">
        <v>29</v>
      </c>
      <c r="L3308" s="2" t="str">
        <f>_xlfn.XLOOKUP(Table1[[#This Row],[Rating]],Ratings!A$2:A$15,Ratings!B$2:B$15)</f>
        <v>Teen</v>
      </c>
      <c r="M3308" s="2" t="str">
        <f>_xlfn.XLOOKUP(Table1[[#This Row],[Rating Category]],Recommendation!A$2:A$6,Recommendation!B$2:B$6)</f>
        <v>Guidance</v>
      </c>
      <c r="N3308" s="2">
        <v>93</v>
      </c>
      <c r="O3308" s="2" t="str" cm="1">
        <f t="array" ref="O3308">_xlfn.IFS(Table1[[#This Row],[Duration]]&lt;90,"Short",Table1[[#This Row],[Duration]]&lt;180,"Medium",Table1[[#This Row],[Duration]]&lt;=240,"Long",TRUE,"Seasons")</f>
        <v>Medium</v>
      </c>
      <c r="P3308" s="3" t="s">
        <v>131</v>
      </c>
    </row>
    <row r="3309" spans="1:16" ht="70">
      <c r="A3309" s="2" t="s">
        <v>14314</v>
      </c>
      <c r="B3309" s="2" t="s">
        <v>0</v>
      </c>
      <c r="C3309" s="3" t="s">
        <v>14315</v>
      </c>
      <c r="D3309" s="3" t="s">
        <v>14316</v>
      </c>
      <c r="E3309" s="3" t="s">
        <v>14317</v>
      </c>
      <c r="F3309" s="3" t="s">
        <v>14318</v>
      </c>
      <c r="G3309" s="7" t="s">
        <v>14319</v>
      </c>
      <c r="H3309" s="4">
        <v>2021</v>
      </c>
      <c r="I3309" s="2">
        <v>2000</v>
      </c>
      <c r="J3309" s="2">
        <f ca="1">YEAR(TODAY())-Table1[[#This Row],[Release_year]]</f>
        <v>26</v>
      </c>
      <c r="K3309" s="2" t="s">
        <v>45</v>
      </c>
      <c r="L3309" s="2" t="str">
        <f>_xlfn.XLOOKUP(Table1[[#This Row],[Rating]],Ratings!A$2:A$15,Ratings!B$2:B$15)</f>
        <v>Family</v>
      </c>
      <c r="M3309" s="2" t="str">
        <f>_xlfn.XLOOKUP(Table1[[#This Row],[Rating Category]],Recommendation!A$2:A$6,Recommendation!B$2:B$6)</f>
        <v>Guidance</v>
      </c>
      <c r="N3309" s="2">
        <v>75</v>
      </c>
      <c r="O3309" s="2" t="str" cm="1">
        <f t="array" ref="O3309">_xlfn.IFS(Table1[[#This Row],[Duration]]&lt;90,"Short",Table1[[#This Row],[Duration]]&lt;180,"Medium",Table1[[#This Row],[Duration]]&lt;=240,"Long",TRUE,"Seasons")</f>
        <v>Short</v>
      </c>
      <c r="P3309" s="3" t="s">
        <v>1843</v>
      </c>
    </row>
    <row r="3310" spans="1:16" ht="56">
      <c r="A3310" s="2" t="s">
        <v>14320</v>
      </c>
      <c r="B3310" s="2" t="s">
        <v>0</v>
      </c>
      <c r="C3310" s="3" t="s">
        <v>14321</v>
      </c>
      <c r="D3310" s="3" t="s">
        <v>14322</v>
      </c>
      <c r="E3310" s="3" t="s">
        <v>14323</v>
      </c>
      <c r="F3310" s="3" t="s">
        <v>14324</v>
      </c>
      <c r="G3310" s="7" t="s">
        <v>14325</v>
      </c>
      <c r="H3310" s="4">
        <v>2021</v>
      </c>
      <c r="I3310" s="2">
        <v>2010</v>
      </c>
      <c r="J3310" s="2">
        <f ca="1">YEAR(TODAY())-Table1[[#This Row],[Release_year]]</f>
        <v>16</v>
      </c>
      <c r="K3310" s="2" t="s">
        <v>7</v>
      </c>
      <c r="L3310" s="2" t="str">
        <f>_xlfn.XLOOKUP(Table1[[#This Row],[Rating]],Ratings!A$2:A$15,Ratings!B$2:B$15)</f>
        <v>Adult</v>
      </c>
      <c r="M3310" s="2" t="str">
        <f>_xlfn.XLOOKUP(Table1[[#This Row],[Rating Category]],Recommendation!A$2:A$6,Recommendation!B$2:B$6)</f>
        <v>Restricted</v>
      </c>
      <c r="N3310" s="2">
        <v>103</v>
      </c>
      <c r="O3310" s="2" t="str" cm="1">
        <f t="array" ref="O3310">_xlfn.IFS(Table1[[#This Row],[Duration]]&lt;90,"Short",Table1[[#This Row],[Duration]]&lt;180,"Medium",Table1[[#This Row],[Duration]]&lt;=240,"Long",TRUE,"Seasons")</f>
        <v>Medium</v>
      </c>
      <c r="P3310" s="3" t="s">
        <v>43</v>
      </c>
    </row>
    <row r="3311" spans="1:16" ht="28">
      <c r="A3311" s="2" t="s">
        <v>14326</v>
      </c>
      <c r="B3311" s="2" t="s">
        <v>0</v>
      </c>
      <c r="C3311" s="3" t="s">
        <v>14327</v>
      </c>
      <c r="D3311" s="3" t="s">
        <v>14328</v>
      </c>
      <c r="E3311" s="3" t="s">
        <v>14329</v>
      </c>
      <c r="F3311" s="3" t="s">
        <v>1</v>
      </c>
      <c r="G3311" s="7" t="s">
        <v>14330</v>
      </c>
      <c r="H3311" s="4">
        <v>2021</v>
      </c>
      <c r="I3311" s="2">
        <v>2009</v>
      </c>
      <c r="J3311" s="2">
        <f ca="1">YEAR(TODAY())-Table1[[#This Row],[Release_year]]</f>
        <v>17</v>
      </c>
      <c r="K3311" s="2" t="s">
        <v>7</v>
      </c>
      <c r="L3311" s="2" t="str">
        <f>_xlfn.XLOOKUP(Table1[[#This Row],[Rating]],Ratings!A$2:A$15,Ratings!B$2:B$15)</f>
        <v>Adult</v>
      </c>
      <c r="M3311" s="2" t="str">
        <f>_xlfn.XLOOKUP(Table1[[#This Row],[Rating Category]],Recommendation!A$2:A$6,Recommendation!B$2:B$6)</f>
        <v>Restricted</v>
      </c>
      <c r="N3311" s="2">
        <v>29</v>
      </c>
      <c r="O3311" s="2" t="str" cm="1">
        <f t="array" ref="O3311">_xlfn.IFS(Table1[[#This Row],[Duration]]&lt;90,"Short",Table1[[#This Row],[Duration]]&lt;180,"Medium",Table1[[#This Row],[Duration]]&lt;=240,"Long",TRUE,"Seasons")</f>
        <v>Short</v>
      </c>
      <c r="P3311" s="3" t="s">
        <v>617</v>
      </c>
    </row>
    <row r="3312" spans="1:16" ht="56">
      <c r="A3312" s="2" t="s">
        <v>14331</v>
      </c>
      <c r="B3312" s="2" t="s">
        <v>0</v>
      </c>
      <c r="C3312" s="3" t="s">
        <v>14332</v>
      </c>
      <c r="D3312" s="3" t="s">
        <v>14333</v>
      </c>
      <c r="E3312" s="3" t="s">
        <v>14334</v>
      </c>
      <c r="F3312" s="3" t="s">
        <v>1553</v>
      </c>
      <c r="G3312" s="7" t="s">
        <v>14335</v>
      </c>
      <c r="H3312" s="4">
        <v>2021</v>
      </c>
      <c r="I3312" s="2">
        <v>2007</v>
      </c>
      <c r="J3312" s="2">
        <f ca="1">YEAR(TODAY())-Table1[[#This Row],[Release_year]]</f>
        <v>19</v>
      </c>
      <c r="K3312" s="2" t="s">
        <v>7</v>
      </c>
      <c r="L3312" s="2" t="str">
        <f>_xlfn.XLOOKUP(Table1[[#This Row],[Rating]],Ratings!A$2:A$15,Ratings!B$2:B$15)</f>
        <v>Adult</v>
      </c>
      <c r="M3312" s="2" t="str">
        <f>_xlfn.XLOOKUP(Table1[[#This Row],[Rating Category]],Recommendation!A$2:A$6,Recommendation!B$2:B$6)</f>
        <v>Restricted</v>
      </c>
      <c r="N3312" s="2">
        <v>104</v>
      </c>
      <c r="O3312" s="2" t="str" cm="1">
        <f t="array" ref="O3312">_xlfn.IFS(Table1[[#This Row],[Duration]]&lt;90,"Short",Table1[[#This Row],[Duration]]&lt;180,"Medium",Table1[[#This Row],[Duration]]&lt;=240,"Long",TRUE,"Seasons")</f>
        <v>Medium</v>
      </c>
      <c r="P3312" s="3" t="s">
        <v>43</v>
      </c>
    </row>
    <row r="3313" spans="1:16" ht="42">
      <c r="A3313" s="2" t="s">
        <v>14336</v>
      </c>
      <c r="B3313" s="2" t="s">
        <v>0</v>
      </c>
      <c r="C3313" s="3" t="s">
        <v>14337</v>
      </c>
      <c r="D3313" s="3" t="s">
        <v>14338</v>
      </c>
      <c r="E3313" s="3" t="s">
        <v>14339</v>
      </c>
      <c r="F3313" s="3" t="s">
        <v>1</v>
      </c>
      <c r="G3313" s="7" t="s">
        <v>14340</v>
      </c>
      <c r="H3313" s="4">
        <v>2021</v>
      </c>
      <c r="I3313" s="2">
        <v>2006</v>
      </c>
      <c r="J3313" s="2">
        <f ca="1">YEAR(TODAY())-Table1[[#This Row],[Release_year]]</f>
        <v>20</v>
      </c>
      <c r="K3313" s="2" t="s">
        <v>7</v>
      </c>
      <c r="L3313" s="2" t="str">
        <f>_xlfn.XLOOKUP(Table1[[#This Row],[Rating]],Ratings!A$2:A$15,Ratings!B$2:B$15)</f>
        <v>Adult</v>
      </c>
      <c r="M3313" s="2" t="str">
        <f>_xlfn.XLOOKUP(Table1[[#This Row],[Rating Category]],Recommendation!A$2:A$6,Recommendation!B$2:B$6)</f>
        <v>Restricted</v>
      </c>
      <c r="N3313" s="2">
        <v>81</v>
      </c>
      <c r="O3313" s="2" t="str" cm="1">
        <f t="array" ref="O3313">_xlfn.IFS(Table1[[#This Row],[Duration]]&lt;90,"Short",Table1[[#This Row],[Duration]]&lt;180,"Medium",Table1[[#This Row],[Duration]]&lt;=240,"Long",TRUE,"Seasons")</f>
        <v>Short</v>
      </c>
      <c r="P3313" s="3" t="s">
        <v>922</v>
      </c>
    </row>
    <row r="3314" spans="1:16" ht="70">
      <c r="A3314" s="2" t="s">
        <v>14341</v>
      </c>
      <c r="B3314" s="2" t="s">
        <v>0</v>
      </c>
      <c r="C3314" s="3">
        <v>9</v>
      </c>
      <c r="D3314" s="3" t="s">
        <v>14342</v>
      </c>
      <c r="E3314" s="3" t="s">
        <v>14343</v>
      </c>
      <c r="F3314" s="3" t="s">
        <v>1</v>
      </c>
      <c r="G3314" s="7" t="s">
        <v>14344</v>
      </c>
      <c r="H3314" s="4">
        <v>2021</v>
      </c>
      <c r="I3314" s="2">
        <v>2009</v>
      </c>
      <c r="J3314" s="2">
        <f ca="1">YEAR(TODAY())-Table1[[#This Row],[Release_year]]</f>
        <v>17</v>
      </c>
      <c r="K3314" s="2" t="s">
        <v>2</v>
      </c>
      <c r="L3314" s="2" t="str">
        <f>_xlfn.XLOOKUP(Table1[[#This Row],[Rating]],Ratings!A$2:A$15,Ratings!B$2:B$15)</f>
        <v>Teen</v>
      </c>
      <c r="M3314" s="2" t="str">
        <f>_xlfn.XLOOKUP(Table1[[#This Row],[Rating Category]],Recommendation!A$2:A$6,Recommendation!B$2:B$6)</f>
        <v>Guidance</v>
      </c>
      <c r="N3314" s="2">
        <v>80</v>
      </c>
      <c r="O3314" s="2" t="str" cm="1">
        <f t="array" ref="O3314">_xlfn.IFS(Table1[[#This Row],[Duration]]&lt;90,"Short",Table1[[#This Row],[Duration]]&lt;180,"Medium",Table1[[#This Row],[Duration]]&lt;=240,"Long",TRUE,"Seasons")</f>
        <v>Short</v>
      </c>
      <c r="P3314" s="3" t="s">
        <v>9053</v>
      </c>
    </row>
    <row r="3315" spans="1:16" ht="56">
      <c r="A3315" s="2" t="s">
        <v>14345</v>
      </c>
      <c r="B3315" s="2" t="s">
        <v>0</v>
      </c>
      <c r="C3315" s="3">
        <v>21</v>
      </c>
      <c r="D3315" s="3" t="s">
        <v>81</v>
      </c>
      <c r="E3315" s="3" t="s">
        <v>14346</v>
      </c>
      <c r="F3315" s="3" t="s">
        <v>1</v>
      </c>
      <c r="G3315" s="7" t="s">
        <v>7486</v>
      </c>
      <c r="H3315" s="4">
        <v>2021</v>
      </c>
      <c r="I3315" s="2">
        <v>2008</v>
      </c>
      <c r="J3315" s="2">
        <f ca="1">YEAR(TODAY())-Table1[[#This Row],[Release_year]]</f>
        <v>18</v>
      </c>
      <c r="K3315" s="2" t="s">
        <v>2</v>
      </c>
      <c r="L3315" s="2" t="str">
        <f>_xlfn.XLOOKUP(Table1[[#This Row],[Rating]],Ratings!A$2:A$15,Ratings!B$2:B$15)</f>
        <v>Teen</v>
      </c>
      <c r="M3315" s="2" t="str">
        <f>_xlfn.XLOOKUP(Table1[[#This Row],[Rating Category]],Recommendation!A$2:A$6,Recommendation!B$2:B$6)</f>
        <v>Guidance</v>
      </c>
      <c r="N3315" s="2">
        <v>123</v>
      </c>
      <c r="O3315" s="2" t="str" cm="1">
        <f t="array" ref="O3315">_xlfn.IFS(Table1[[#This Row],[Duration]]&lt;90,"Short",Table1[[#This Row],[Duration]]&lt;180,"Medium",Table1[[#This Row],[Duration]]&lt;=240,"Long",TRUE,"Seasons")</f>
        <v>Medium</v>
      </c>
      <c r="P3315" s="3" t="s">
        <v>251</v>
      </c>
    </row>
    <row r="3316" spans="1:16" ht="28">
      <c r="A3316" s="2" t="s">
        <v>14347</v>
      </c>
      <c r="B3316" s="2" t="s">
        <v>0</v>
      </c>
      <c r="C3316" s="3">
        <v>187</v>
      </c>
      <c r="D3316" s="3" t="s">
        <v>14348</v>
      </c>
      <c r="E3316" s="3" t="s">
        <v>14349</v>
      </c>
      <c r="F3316" s="3" t="s">
        <v>1</v>
      </c>
      <c r="G3316" s="7" t="s">
        <v>8120</v>
      </c>
      <c r="H3316" s="4">
        <v>2021</v>
      </c>
      <c r="I3316" s="2">
        <v>1997</v>
      </c>
      <c r="J3316" s="2">
        <f ca="1">YEAR(TODAY())-Table1[[#This Row],[Release_year]]</f>
        <v>29</v>
      </c>
      <c r="K3316" s="2" t="s">
        <v>124</v>
      </c>
      <c r="L3316" s="2" t="str">
        <f>_xlfn.XLOOKUP(Table1[[#This Row],[Rating]],Ratings!A$2:A$15,Ratings!B$2:B$15)</f>
        <v>Adult</v>
      </c>
      <c r="M3316" s="2" t="str">
        <f>_xlfn.XLOOKUP(Table1[[#This Row],[Rating Category]],Recommendation!A$2:A$6,Recommendation!B$2:B$6)</f>
        <v>Restricted</v>
      </c>
      <c r="N3316" s="2">
        <v>119</v>
      </c>
      <c r="O3316" s="2" t="str" cm="1">
        <f t="array" ref="O3316">_xlfn.IFS(Table1[[#This Row],[Duration]]&lt;90,"Short",Table1[[#This Row],[Duration]]&lt;180,"Medium",Table1[[#This Row],[Duration]]&lt;=240,"Long",TRUE,"Seasons")</f>
        <v>Medium</v>
      </c>
      <c r="P3316" s="3" t="s">
        <v>251</v>
      </c>
    </row>
    <row r="3317" spans="1:16" ht="42">
      <c r="A3317" s="2" t="s">
        <v>14350</v>
      </c>
      <c r="B3317" s="2" t="s">
        <v>0</v>
      </c>
      <c r="C3317" s="3">
        <v>706</v>
      </c>
      <c r="D3317" s="3" t="s">
        <v>14351</v>
      </c>
      <c r="E3317" s="3" t="s">
        <v>14352</v>
      </c>
      <c r="F3317" s="3" t="s">
        <v>13</v>
      </c>
      <c r="G3317" s="7" t="s">
        <v>9345</v>
      </c>
      <c r="H3317" s="4">
        <v>2021</v>
      </c>
      <c r="I3317" s="2">
        <v>2019</v>
      </c>
      <c r="J3317" s="2">
        <f ca="1">YEAR(TODAY())-Table1[[#This Row],[Release_year]]</f>
        <v>7</v>
      </c>
      <c r="K3317" s="2" t="s">
        <v>29</v>
      </c>
      <c r="L3317" s="2" t="str">
        <f>_xlfn.XLOOKUP(Table1[[#This Row],[Rating]],Ratings!A$2:A$15,Ratings!B$2:B$15)</f>
        <v>Teen</v>
      </c>
      <c r="M3317" s="2" t="str">
        <f>_xlfn.XLOOKUP(Table1[[#This Row],[Rating Category]],Recommendation!A$2:A$6,Recommendation!B$2:B$6)</f>
        <v>Guidance</v>
      </c>
      <c r="N3317" s="2">
        <v>118</v>
      </c>
      <c r="O3317" s="2" t="str" cm="1">
        <f t="array" ref="O3317">_xlfn.IFS(Table1[[#This Row],[Duration]]&lt;90,"Short",Table1[[#This Row],[Duration]]&lt;180,"Medium",Table1[[#This Row],[Duration]]&lt;=240,"Long",TRUE,"Seasons")</f>
        <v>Medium</v>
      </c>
      <c r="P3317" s="3" t="s">
        <v>583</v>
      </c>
    </row>
    <row r="3318" spans="1:16" ht="42">
      <c r="A3318" s="2" t="s">
        <v>14353</v>
      </c>
      <c r="B3318" s="2" t="s">
        <v>0</v>
      </c>
      <c r="C3318" s="3">
        <v>1920</v>
      </c>
      <c r="D3318" s="3" t="s">
        <v>3002</v>
      </c>
      <c r="E3318" s="3" t="s">
        <v>14354</v>
      </c>
      <c r="F3318" s="3" t="s">
        <v>13</v>
      </c>
      <c r="G3318" s="7" t="s">
        <v>12241</v>
      </c>
      <c r="H3318" s="4">
        <v>2021</v>
      </c>
      <c r="I3318" s="2">
        <v>2008</v>
      </c>
      <c r="J3318" s="2">
        <f ca="1">YEAR(TODAY())-Table1[[#This Row],[Release_year]]</f>
        <v>18</v>
      </c>
      <c r="K3318" s="2" t="s">
        <v>7</v>
      </c>
      <c r="L3318" s="2" t="str">
        <f>_xlfn.XLOOKUP(Table1[[#This Row],[Rating]],Ratings!A$2:A$15,Ratings!B$2:B$15)</f>
        <v>Adult</v>
      </c>
      <c r="M3318" s="2" t="str">
        <f>_xlfn.XLOOKUP(Table1[[#This Row],[Rating Category]],Recommendation!A$2:A$6,Recommendation!B$2:B$6)</f>
        <v>Restricted</v>
      </c>
      <c r="N3318" s="2">
        <v>143</v>
      </c>
      <c r="O3318" s="2" t="str" cm="1">
        <f t="array" ref="O3318">_xlfn.IFS(Table1[[#This Row],[Duration]]&lt;90,"Short",Table1[[#This Row],[Duration]]&lt;180,"Medium",Table1[[#This Row],[Duration]]&lt;=240,"Long",TRUE,"Seasons")</f>
        <v>Medium</v>
      </c>
      <c r="P3318" s="3" t="s">
        <v>622</v>
      </c>
    </row>
    <row r="3319" spans="1:16" ht="70">
      <c r="A3319" s="2" t="s">
        <v>14355</v>
      </c>
      <c r="B3319" s="2" t="s">
        <v>0</v>
      </c>
      <c r="C3319" s="5" t="s">
        <v>14356</v>
      </c>
      <c r="D3319" s="3" t="s">
        <v>4080</v>
      </c>
      <c r="E3319" s="3" t="s">
        <v>14357</v>
      </c>
      <c r="F3319" s="3" t="s">
        <v>132</v>
      </c>
      <c r="G3319" s="7" t="s">
        <v>8543</v>
      </c>
      <c r="H3319" s="4">
        <v>2021</v>
      </c>
      <c r="I3319" s="2">
        <v>2014</v>
      </c>
      <c r="J3319" s="2">
        <f ca="1">YEAR(TODAY())-Table1[[#This Row],[Release_year]]</f>
        <v>12</v>
      </c>
      <c r="K3319" s="2" t="s">
        <v>29</v>
      </c>
      <c r="L3319" s="2" t="str">
        <f>_xlfn.XLOOKUP(Table1[[#This Row],[Rating]],Ratings!A$2:A$15,Ratings!B$2:B$15)</f>
        <v>Teen</v>
      </c>
      <c r="M3319" s="2" t="str">
        <f>_xlfn.XLOOKUP(Table1[[#This Row],[Rating Category]],Recommendation!A$2:A$6,Recommendation!B$2:B$6)</f>
        <v>Guidance</v>
      </c>
      <c r="N3319" s="2">
        <v>149</v>
      </c>
      <c r="O3319" s="2" t="str" cm="1">
        <f t="array" ref="O3319">_xlfn.IFS(Table1[[#This Row],[Duration]]&lt;90,"Short",Table1[[#This Row],[Duration]]&lt;180,"Medium",Table1[[#This Row],[Duration]]&lt;=240,"Long",TRUE,"Seasons")</f>
        <v>Medium</v>
      </c>
      <c r="P3319" s="3" t="s">
        <v>89</v>
      </c>
    </row>
    <row r="3320" spans="1:16" ht="42">
      <c r="A3320" s="2" t="s">
        <v>14358</v>
      </c>
      <c r="B3320" s="2" t="s">
        <v>0</v>
      </c>
      <c r="C3320" s="3" t="s">
        <v>14359</v>
      </c>
      <c r="D3320" s="3" t="s">
        <v>2067</v>
      </c>
      <c r="E3320" s="3" t="s">
        <v>10692</v>
      </c>
      <c r="F3320" s="3" t="s">
        <v>10693</v>
      </c>
      <c r="G3320" s="7" t="s">
        <v>10694</v>
      </c>
      <c r="H3320" s="4">
        <v>2021</v>
      </c>
      <c r="I3320" s="2">
        <v>2018</v>
      </c>
      <c r="J3320" s="2">
        <f ca="1">YEAR(TODAY())-Table1[[#This Row],[Release_year]]</f>
        <v>8</v>
      </c>
      <c r="K3320" s="2" t="s">
        <v>124</v>
      </c>
      <c r="L3320" s="2" t="str">
        <f>_xlfn.XLOOKUP(Table1[[#This Row],[Rating]],Ratings!A$2:A$15,Ratings!B$2:B$15)</f>
        <v>Adult</v>
      </c>
      <c r="M3320" s="2" t="str">
        <f>_xlfn.XLOOKUP(Table1[[#This Row],[Rating Category]],Recommendation!A$2:A$6,Recommendation!B$2:B$6)</f>
        <v>Restricted</v>
      </c>
      <c r="N3320" s="2">
        <v>144</v>
      </c>
      <c r="O3320" s="2" t="str" cm="1">
        <f t="array" ref="O3320">_xlfn.IFS(Table1[[#This Row],[Duration]]&lt;90,"Short",Table1[[#This Row],[Duration]]&lt;180,"Medium",Table1[[#This Row],[Duration]]&lt;=240,"Long",TRUE,"Seasons")</f>
        <v>Medium</v>
      </c>
      <c r="P3320" s="3" t="s">
        <v>131</v>
      </c>
    </row>
    <row r="3321" spans="1:16" ht="42">
      <c r="A3321" s="2" t="s">
        <v>14360</v>
      </c>
      <c r="B3321" s="2" t="s">
        <v>0</v>
      </c>
      <c r="C3321" s="3" t="s">
        <v>14361</v>
      </c>
      <c r="D3321" s="3" t="s">
        <v>9372</v>
      </c>
      <c r="E3321" s="3" t="s">
        <v>9373</v>
      </c>
      <c r="F3321" s="3" t="s">
        <v>13</v>
      </c>
      <c r="G3321" s="7" t="s">
        <v>9374</v>
      </c>
      <c r="H3321" s="4">
        <v>2021</v>
      </c>
      <c r="I3321" s="2">
        <v>2019</v>
      </c>
      <c r="J3321" s="2">
        <f ca="1">YEAR(TODAY())-Table1[[#This Row],[Release_year]]</f>
        <v>7</v>
      </c>
      <c r="K3321" s="2" t="s">
        <v>29</v>
      </c>
      <c r="L3321" s="2" t="str">
        <f>_xlfn.XLOOKUP(Table1[[#This Row],[Rating]],Ratings!A$2:A$15,Ratings!B$2:B$15)</f>
        <v>Teen</v>
      </c>
      <c r="M3321" s="2" t="str">
        <f>_xlfn.XLOOKUP(Table1[[#This Row],[Rating Category]],Recommendation!A$2:A$6,Recommendation!B$2:B$6)</f>
        <v>Guidance</v>
      </c>
      <c r="N3321" s="2">
        <v>124</v>
      </c>
      <c r="O3321" s="2" t="str" cm="1">
        <f t="array" ref="O3321">_xlfn.IFS(Table1[[#This Row],[Duration]]&lt;90,"Short",Table1[[#This Row],[Duration]]&lt;180,"Medium",Table1[[#This Row],[Duration]]&lt;=240,"Long",TRUE,"Seasons")</f>
        <v>Medium</v>
      </c>
      <c r="P3321" s="3" t="s">
        <v>269</v>
      </c>
    </row>
    <row r="3322" spans="1:16" ht="70">
      <c r="A3322" s="2" t="s">
        <v>14362</v>
      </c>
      <c r="B3322" s="2" t="s">
        <v>0</v>
      </c>
      <c r="C3322" s="3" t="s">
        <v>14363</v>
      </c>
      <c r="D3322" s="3" t="s">
        <v>14364</v>
      </c>
      <c r="E3322" s="3" t="s">
        <v>14365</v>
      </c>
      <c r="F3322" s="3" t="s">
        <v>13</v>
      </c>
      <c r="G3322" s="7" t="s">
        <v>11001</v>
      </c>
      <c r="H3322" s="4">
        <v>2021</v>
      </c>
      <c r="I3322" s="2">
        <v>2018</v>
      </c>
      <c r="J3322" s="2">
        <f ca="1">YEAR(TODAY())-Table1[[#This Row],[Release_year]]</f>
        <v>8</v>
      </c>
      <c r="K3322" s="2" t="s">
        <v>29</v>
      </c>
      <c r="L3322" s="2" t="str">
        <f>_xlfn.XLOOKUP(Table1[[#This Row],[Rating]],Ratings!A$2:A$15,Ratings!B$2:B$15)</f>
        <v>Teen</v>
      </c>
      <c r="M3322" s="2" t="str">
        <f>_xlfn.XLOOKUP(Table1[[#This Row],[Rating Category]],Recommendation!A$2:A$6,Recommendation!B$2:B$6)</f>
        <v>Guidance</v>
      </c>
      <c r="N3322" s="2">
        <v>128</v>
      </c>
      <c r="O3322" s="2" t="str" cm="1">
        <f t="array" ref="O3322">_xlfn.IFS(Table1[[#This Row],[Duration]]&lt;90,"Short",Table1[[#This Row],[Duration]]&lt;180,"Medium",Table1[[#This Row],[Duration]]&lt;=240,"Long",TRUE,"Seasons")</f>
        <v>Medium</v>
      </c>
      <c r="P3322" s="3" t="s">
        <v>90</v>
      </c>
    </row>
    <row r="3323" spans="1:16" ht="42">
      <c r="A3323" s="2" t="s">
        <v>14366</v>
      </c>
      <c r="B3323" s="2" t="s">
        <v>0</v>
      </c>
      <c r="C3323" s="3" t="s">
        <v>14367</v>
      </c>
      <c r="D3323" s="3" t="s">
        <v>14368</v>
      </c>
      <c r="E3323" s="3" t="s">
        <v>14369</v>
      </c>
      <c r="F3323" s="3" t="s">
        <v>13</v>
      </c>
      <c r="G3323" s="7" t="s">
        <v>11001</v>
      </c>
      <c r="H3323" s="4">
        <v>2021</v>
      </c>
      <c r="I3323" s="2">
        <v>2017</v>
      </c>
      <c r="J3323" s="2">
        <f ca="1">YEAR(TODAY())-Table1[[#This Row],[Release_year]]</f>
        <v>9</v>
      </c>
      <c r="K3323" s="2" t="s">
        <v>29</v>
      </c>
      <c r="L3323" s="2" t="str">
        <f>_xlfn.XLOOKUP(Table1[[#This Row],[Rating]],Ratings!A$2:A$15,Ratings!B$2:B$15)</f>
        <v>Teen</v>
      </c>
      <c r="M3323" s="2" t="str">
        <f>_xlfn.XLOOKUP(Table1[[#This Row],[Rating Category]],Recommendation!A$2:A$6,Recommendation!B$2:B$6)</f>
        <v>Guidance</v>
      </c>
      <c r="N3323" s="2">
        <v>117</v>
      </c>
      <c r="O3323" s="2" t="str" cm="1">
        <f t="array" ref="O3323">_xlfn.IFS(Table1[[#This Row],[Duration]]&lt;90,"Short",Table1[[#This Row],[Duration]]&lt;180,"Medium",Table1[[#This Row],[Duration]]&lt;=240,"Long",TRUE,"Seasons")</f>
        <v>Medium</v>
      </c>
      <c r="P3323" s="3" t="s">
        <v>43</v>
      </c>
    </row>
    <row r="3324" spans="1:16" ht="42">
      <c r="A3324" s="2" t="s">
        <v>14370</v>
      </c>
      <c r="B3324" s="2" t="s">
        <v>0</v>
      </c>
      <c r="C3324" s="3" t="s">
        <v>14371</v>
      </c>
      <c r="D3324" s="3" t="s">
        <v>14372</v>
      </c>
      <c r="E3324" s="3" t="s">
        <v>14373</v>
      </c>
      <c r="F3324" s="3" t="s">
        <v>13</v>
      </c>
      <c r="G3324" s="7" t="s">
        <v>11001</v>
      </c>
      <c r="H3324" s="4">
        <v>2021</v>
      </c>
      <c r="I3324" s="2">
        <v>2017</v>
      </c>
      <c r="J3324" s="2">
        <f ca="1">YEAR(TODAY())-Table1[[#This Row],[Release_year]]</f>
        <v>9</v>
      </c>
      <c r="K3324" s="2" t="s">
        <v>29</v>
      </c>
      <c r="L3324" s="2" t="str">
        <f>_xlfn.XLOOKUP(Table1[[#This Row],[Rating]],Ratings!A$2:A$15,Ratings!B$2:B$15)</f>
        <v>Teen</v>
      </c>
      <c r="M3324" s="2" t="str">
        <f>_xlfn.XLOOKUP(Table1[[#This Row],[Rating Category]],Recommendation!A$2:A$6,Recommendation!B$2:B$6)</f>
        <v>Guidance</v>
      </c>
      <c r="N3324" s="2">
        <v>100</v>
      </c>
      <c r="O3324" s="2" t="str" cm="1">
        <f t="array" ref="O3324">_xlfn.IFS(Table1[[#This Row],[Duration]]&lt;90,"Short",Table1[[#This Row],[Duration]]&lt;180,"Medium",Table1[[#This Row],[Duration]]&lt;=240,"Long",TRUE,"Seasons")</f>
        <v>Medium</v>
      </c>
      <c r="P3324" s="3" t="s">
        <v>43</v>
      </c>
    </row>
    <row r="3325" spans="1:16" ht="42">
      <c r="A3325" s="2" t="s">
        <v>14375</v>
      </c>
      <c r="B3325" s="2" t="s">
        <v>0</v>
      </c>
      <c r="C3325" s="3" t="s">
        <v>14376</v>
      </c>
      <c r="D3325" s="3" t="s">
        <v>14377</v>
      </c>
      <c r="E3325" s="3" t="s">
        <v>14378</v>
      </c>
      <c r="F3325" s="3" t="s">
        <v>404</v>
      </c>
      <c r="G3325" s="7" t="s">
        <v>9306</v>
      </c>
      <c r="H3325" s="4">
        <v>2021</v>
      </c>
      <c r="I3325" s="2">
        <v>2018</v>
      </c>
      <c r="J3325" s="2">
        <f ca="1">YEAR(TODAY())-Table1[[#This Row],[Release_year]]</f>
        <v>8</v>
      </c>
      <c r="K3325" s="2" t="s">
        <v>29</v>
      </c>
      <c r="L3325" s="2" t="str">
        <f>_xlfn.XLOOKUP(Table1[[#This Row],[Rating]],Ratings!A$2:A$15,Ratings!B$2:B$15)</f>
        <v>Teen</v>
      </c>
      <c r="M3325" s="2" t="str">
        <f>_xlfn.XLOOKUP(Table1[[#This Row],[Rating Category]],Recommendation!A$2:A$6,Recommendation!B$2:B$6)</f>
        <v>Guidance</v>
      </c>
      <c r="N3325" s="2">
        <v>105</v>
      </c>
      <c r="O3325" s="2" t="str" cm="1">
        <f t="array" ref="O3325">_xlfn.IFS(Table1[[#This Row],[Duration]]&lt;90,"Short",Table1[[#This Row],[Duration]]&lt;180,"Medium",Table1[[#This Row],[Duration]]&lt;=240,"Long",TRUE,"Seasons")</f>
        <v>Medium</v>
      </c>
      <c r="P3325" s="3" t="s">
        <v>254</v>
      </c>
    </row>
    <row r="3326" spans="1:16" ht="70">
      <c r="A3326" s="2" t="s">
        <v>14379</v>
      </c>
      <c r="B3326" s="2" t="s">
        <v>0</v>
      </c>
      <c r="C3326" s="3" t="s">
        <v>14380</v>
      </c>
      <c r="D3326" s="3" t="s">
        <v>14381</v>
      </c>
      <c r="E3326" s="3" t="s">
        <v>14382</v>
      </c>
      <c r="F3326" s="3" t="s">
        <v>1501</v>
      </c>
      <c r="G3326" s="7" t="s">
        <v>11847</v>
      </c>
      <c r="H3326" s="4">
        <v>2021</v>
      </c>
      <c r="I3326" s="2">
        <v>2017</v>
      </c>
      <c r="J3326" s="2">
        <f ca="1">YEAR(TODAY())-Table1[[#This Row],[Release_year]]</f>
        <v>9</v>
      </c>
      <c r="K3326" s="2" t="s">
        <v>7</v>
      </c>
      <c r="L3326" s="2" t="str">
        <f>_xlfn.XLOOKUP(Table1[[#This Row],[Rating]],Ratings!A$2:A$15,Ratings!B$2:B$15)</f>
        <v>Adult</v>
      </c>
      <c r="M3326" s="2" t="str">
        <f>_xlfn.XLOOKUP(Table1[[#This Row],[Rating Category]],Recommendation!A$2:A$6,Recommendation!B$2:B$6)</f>
        <v>Restricted</v>
      </c>
      <c r="N3326" s="2">
        <v>106</v>
      </c>
      <c r="O3326" s="2" t="str" cm="1">
        <f t="array" ref="O3326">_xlfn.IFS(Table1[[#This Row],[Duration]]&lt;90,"Short",Table1[[#This Row],[Duration]]&lt;180,"Medium",Table1[[#This Row],[Duration]]&lt;=240,"Long",TRUE,"Seasons")</f>
        <v>Medium</v>
      </c>
      <c r="P3326" s="3" t="s">
        <v>583</v>
      </c>
    </row>
    <row r="3327" spans="1:16" ht="70">
      <c r="A3327" s="2" t="s">
        <v>14383</v>
      </c>
      <c r="B3327" s="2" t="s">
        <v>0</v>
      </c>
      <c r="C3327" s="3" t="s">
        <v>14384</v>
      </c>
      <c r="D3327" s="3" t="s">
        <v>2186</v>
      </c>
      <c r="E3327" s="3" t="s">
        <v>14385</v>
      </c>
      <c r="F3327" s="3" t="s">
        <v>53</v>
      </c>
      <c r="G3327" s="7" t="s">
        <v>13352</v>
      </c>
      <c r="H3327" s="4">
        <v>2021</v>
      </c>
      <c r="I3327" s="2">
        <v>2010</v>
      </c>
      <c r="J3327" s="2">
        <f ca="1">YEAR(TODAY())-Table1[[#This Row],[Release_year]]</f>
        <v>16</v>
      </c>
      <c r="K3327" s="2" t="s">
        <v>7</v>
      </c>
      <c r="L3327" s="2" t="str">
        <f>_xlfn.XLOOKUP(Table1[[#This Row],[Rating]],Ratings!A$2:A$15,Ratings!B$2:B$15)</f>
        <v>Adult</v>
      </c>
      <c r="M3327" s="2" t="str">
        <f>_xlfn.XLOOKUP(Table1[[#This Row],[Rating Category]],Recommendation!A$2:A$6,Recommendation!B$2:B$6)</f>
        <v>Restricted</v>
      </c>
      <c r="N3327" s="2">
        <v>99</v>
      </c>
      <c r="O3327" s="2" t="str" cm="1">
        <f t="array" ref="O3327">_xlfn.IFS(Table1[[#This Row],[Duration]]&lt;90,"Short",Table1[[#This Row],[Duration]]&lt;180,"Medium",Table1[[#This Row],[Duration]]&lt;=240,"Long",TRUE,"Seasons")</f>
        <v>Medium</v>
      </c>
      <c r="P3327" s="3" t="s">
        <v>56</v>
      </c>
    </row>
    <row r="3328" spans="1:16" ht="56">
      <c r="A3328" s="2" t="s">
        <v>14386</v>
      </c>
      <c r="B3328" s="2" t="s">
        <v>0</v>
      </c>
      <c r="C3328" s="3" t="s">
        <v>14387</v>
      </c>
      <c r="D3328" s="3" t="s">
        <v>14388</v>
      </c>
      <c r="E3328" s="3" t="s">
        <v>14389</v>
      </c>
      <c r="F3328" s="3" t="s">
        <v>1</v>
      </c>
      <c r="G3328" s="7" t="s">
        <v>12063</v>
      </c>
      <c r="H3328" s="4">
        <v>2021</v>
      </c>
      <c r="I3328" s="2">
        <v>2005</v>
      </c>
      <c r="J3328" s="2">
        <f ca="1">YEAR(TODAY())-Table1[[#This Row],[Release_year]]</f>
        <v>21</v>
      </c>
      <c r="K3328" s="2" t="s">
        <v>2</v>
      </c>
      <c r="L3328" s="2" t="str">
        <f>_xlfn.XLOOKUP(Table1[[#This Row],[Rating]],Ratings!A$2:A$15,Ratings!B$2:B$15)</f>
        <v>Teen</v>
      </c>
      <c r="M3328" s="2" t="str">
        <f>_xlfn.XLOOKUP(Table1[[#This Row],[Rating Category]],Recommendation!A$2:A$6,Recommendation!B$2:B$6)</f>
        <v>Guidance</v>
      </c>
      <c r="N3328" s="2">
        <v>93</v>
      </c>
      <c r="O3328" s="2" t="str" cm="1">
        <f t="array" ref="O3328">_xlfn.IFS(Table1[[#This Row],[Duration]]&lt;90,"Short",Table1[[#This Row],[Duration]]&lt;180,"Medium",Table1[[#This Row],[Duration]]&lt;=240,"Long",TRUE,"Seasons")</f>
        <v>Medium</v>
      </c>
      <c r="P3328" s="3" t="s">
        <v>307</v>
      </c>
    </row>
    <row r="3329" spans="1:16" ht="42">
      <c r="A3329" s="2" t="s">
        <v>14390</v>
      </c>
      <c r="B3329" s="2" t="s">
        <v>0</v>
      </c>
      <c r="C3329" s="3" t="s">
        <v>14391</v>
      </c>
      <c r="D3329" s="3" t="s">
        <v>14392</v>
      </c>
      <c r="E3329" s="3" t="s">
        <v>14393</v>
      </c>
      <c r="F3329" s="3" t="s">
        <v>1</v>
      </c>
      <c r="G3329" s="7" t="s">
        <v>12855</v>
      </c>
      <c r="H3329" s="4">
        <v>2021</v>
      </c>
      <c r="I3329" s="2">
        <v>2014</v>
      </c>
      <c r="J3329" s="2">
        <f ca="1">YEAR(TODAY())-Table1[[#This Row],[Release_year]]</f>
        <v>12</v>
      </c>
      <c r="K3329" s="2" t="s">
        <v>45</v>
      </c>
      <c r="L3329" s="2" t="str">
        <f>_xlfn.XLOOKUP(Table1[[#This Row],[Rating]],Ratings!A$2:A$15,Ratings!B$2:B$15)</f>
        <v>Family</v>
      </c>
      <c r="M3329" s="2" t="str">
        <f>_xlfn.XLOOKUP(Table1[[#This Row],[Rating Category]],Recommendation!A$2:A$6,Recommendation!B$2:B$6)</f>
        <v>Guidance</v>
      </c>
      <c r="N3329" s="2">
        <v>89</v>
      </c>
      <c r="O3329" s="2" t="str" cm="1">
        <f t="array" ref="O3329">_xlfn.IFS(Table1[[#This Row],[Duration]]&lt;90,"Short",Table1[[#This Row],[Duration]]&lt;180,"Medium",Table1[[#This Row],[Duration]]&lt;=240,"Long",TRUE,"Seasons")</f>
        <v>Short</v>
      </c>
      <c r="P3329" s="3" t="s">
        <v>264</v>
      </c>
    </row>
    <row r="3330" spans="1:16" ht="42">
      <c r="A3330" s="2" t="s">
        <v>14394</v>
      </c>
      <c r="B3330" s="2" t="s">
        <v>0</v>
      </c>
      <c r="C3330" s="3" t="s">
        <v>14395</v>
      </c>
      <c r="D3330" s="3" t="s">
        <v>14396</v>
      </c>
      <c r="E3330" s="3" t="s">
        <v>14397</v>
      </c>
      <c r="F3330" s="3" t="s">
        <v>1</v>
      </c>
      <c r="G3330" s="7" t="s">
        <v>12842</v>
      </c>
      <c r="H3330" s="4">
        <v>2021</v>
      </c>
      <c r="I3330" s="2">
        <v>2017</v>
      </c>
      <c r="J3330" s="2">
        <f ca="1">YEAR(TODAY())-Table1[[#This Row],[Release_year]]</f>
        <v>9</v>
      </c>
      <c r="K3330" s="2" t="s">
        <v>29</v>
      </c>
      <c r="L3330" s="2" t="str">
        <f>_xlfn.XLOOKUP(Table1[[#This Row],[Rating]],Ratings!A$2:A$15,Ratings!B$2:B$15)</f>
        <v>Teen</v>
      </c>
      <c r="M3330" s="2" t="str">
        <f>_xlfn.XLOOKUP(Table1[[#This Row],[Rating Category]],Recommendation!A$2:A$6,Recommendation!B$2:B$6)</f>
        <v>Guidance</v>
      </c>
      <c r="N3330" s="2">
        <v>105</v>
      </c>
      <c r="O3330" s="2" t="str" cm="1">
        <f t="array" ref="O3330">_xlfn.IFS(Table1[[#This Row],[Duration]]&lt;90,"Short",Table1[[#This Row],[Duration]]&lt;180,"Medium",Table1[[#This Row],[Duration]]&lt;=240,"Long",TRUE,"Seasons")</f>
        <v>Medium</v>
      </c>
      <c r="P3330" s="3" t="s">
        <v>12421</v>
      </c>
    </row>
    <row r="3331" spans="1:16" ht="42">
      <c r="A3331" s="2" t="s">
        <v>14398</v>
      </c>
      <c r="B3331" s="2" t="s">
        <v>0</v>
      </c>
      <c r="C3331" s="3" t="s">
        <v>14399</v>
      </c>
      <c r="D3331" s="3" t="s">
        <v>2100</v>
      </c>
      <c r="E3331" s="3" t="s">
        <v>14400</v>
      </c>
      <c r="F3331" s="3" t="s">
        <v>14401</v>
      </c>
      <c r="G3331" s="7" t="s">
        <v>9015</v>
      </c>
      <c r="H3331" s="4">
        <v>2021</v>
      </c>
      <c r="I3331" s="2">
        <v>2008</v>
      </c>
      <c r="J3331" s="2">
        <f ca="1">YEAR(TODAY())-Table1[[#This Row],[Release_year]]</f>
        <v>18</v>
      </c>
      <c r="K3331" s="2" t="s">
        <v>2</v>
      </c>
      <c r="L3331" s="2" t="str">
        <f>_xlfn.XLOOKUP(Table1[[#This Row],[Rating]],Ratings!A$2:A$15,Ratings!B$2:B$15)</f>
        <v>Teen</v>
      </c>
      <c r="M3331" s="2" t="str">
        <f>_xlfn.XLOOKUP(Table1[[#This Row],[Rating Category]],Recommendation!A$2:A$6,Recommendation!B$2:B$6)</f>
        <v>Guidance</v>
      </c>
      <c r="N3331" s="2">
        <v>109</v>
      </c>
      <c r="O3331" s="2" t="str" cm="1">
        <f t="array" ref="O3331">_xlfn.IFS(Table1[[#This Row],[Duration]]&lt;90,"Short",Table1[[#This Row],[Duration]]&lt;180,"Medium",Table1[[#This Row],[Duration]]&lt;=240,"Long",TRUE,"Seasons")</f>
        <v>Medium</v>
      </c>
      <c r="P3331" s="3" t="s">
        <v>125</v>
      </c>
    </row>
    <row r="3332" spans="1:16" ht="56">
      <c r="A3332" s="2" t="s">
        <v>14402</v>
      </c>
      <c r="B3332" s="2" t="s">
        <v>0</v>
      </c>
      <c r="C3332" s="3" t="s">
        <v>14403</v>
      </c>
      <c r="D3332" s="3" t="s">
        <v>14404</v>
      </c>
      <c r="E3332" s="3" t="s">
        <v>14405</v>
      </c>
      <c r="F3332" s="3" t="s">
        <v>1</v>
      </c>
      <c r="G3332" s="7" t="s">
        <v>9492</v>
      </c>
      <c r="H3332" s="4">
        <v>2021</v>
      </c>
      <c r="I3332" s="2">
        <v>2017</v>
      </c>
      <c r="J3332" s="2">
        <f ca="1">YEAR(TODAY())-Table1[[#This Row],[Release_year]]</f>
        <v>9</v>
      </c>
      <c r="K3332" s="2" t="s">
        <v>7</v>
      </c>
      <c r="L3332" s="2" t="str">
        <f>_xlfn.XLOOKUP(Table1[[#This Row],[Rating]],Ratings!A$2:A$15,Ratings!B$2:B$15)</f>
        <v>Adult</v>
      </c>
      <c r="M3332" s="2" t="str">
        <f>_xlfn.XLOOKUP(Table1[[#This Row],[Rating Category]],Recommendation!A$2:A$6,Recommendation!B$2:B$6)</f>
        <v>Restricted</v>
      </c>
      <c r="N3332" s="2">
        <v>90</v>
      </c>
      <c r="O3332" s="2" t="str" cm="1">
        <f t="array" ref="O3332">_xlfn.IFS(Table1[[#This Row],[Duration]]&lt;90,"Short",Table1[[#This Row],[Duration]]&lt;180,"Medium",Table1[[#This Row],[Duration]]&lt;=240,"Long",TRUE,"Seasons")</f>
        <v>Medium</v>
      </c>
      <c r="P3332" s="3" t="s">
        <v>3657</v>
      </c>
    </row>
    <row r="3333" spans="1:16" ht="42">
      <c r="A3333" s="2" t="s">
        <v>14406</v>
      </c>
      <c r="B3333" s="2" t="s">
        <v>0</v>
      </c>
      <c r="C3333" s="3" t="s">
        <v>14407</v>
      </c>
      <c r="D3333" s="3" t="s">
        <v>14408</v>
      </c>
      <c r="E3333" s="3" t="s">
        <v>14409</v>
      </c>
      <c r="F3333" s="3" t="s">
        <v>1</v>
      </c>
      <c r="G3333" s="7" t="s">
        <v>14410</v>
      </c>
      <c r="H3333" s="4">
        <v>2021</v>
      </c>
      <c r="I3333" s="2">
        <v>2015</v>
      </c>
      <c r="J3333" s="2">
        <f ca="1">YEAR(TODAY())-Table1[[#This Row],[Release_year]]</f>
        <v>11</v>
      </c>
      <c r="K3333" s="2" t="s">
        <v>14374</v>
      </c>
      <c r="L3333" s="2" t="str">
        <f>_xlfn.XLOOKUP(Table1[[#This Row],[Rating]],Ratings!A$2:A$15,Ratings!B$2:B$15)</f>
        <v>Not Rated</v>
      </c>
      <c r="M3333" s="2" t="str">
        <f>_xlfn.XLOOKUP(Table1[[#This Row],[Rating Category]],Recommendation!A$2:A$6,Recommendation!B$2:B$6)</f>
        <v>Guidance</v>
      </c>
      <c r="N3333" s="2">
        <v>90</v>
      </c>
      <c r="O3333" s="2" t="str" cm="1">
        <f t="array" ref="O3333">_xlfn.IFS(Table1[[#This Row],[Duration]]&lt;90,"Short",Table1[[#This Row],[Duration]]&lt;180,"Medium",Table1[[#This Row],[Duration]]&lt;=240,"Long",TRUE,"Seasons")</f>
        <v>Medium</v>
      </c>
      <c r="P3333" s="3" t="s">
        <v>8202</v>
      </c>
    </row>
    <row r="3334" spans="1:16" ht="28">
      <c r="A3334" s="2" t="s">
        <v>14411</v>
      </c>
      <c r="B3334" s="2" t="s">
        <v>0</v>
      </c>
      <c r="C3334" s="3" t="s">
        <v>14412</v>
      </c>
      <c r="D3334" s="3" t="s">
        <v>14413</v>
      </c>
      <c r="E3334" s="3" t="s">
        <v>14414</v>
      </c>
      <c r="F3334" s="3" t="s">
        <v>1</v>
      </c>
      <c r="G3334" s="7" t="s">
        <v>9926</v>
      </c>
      <c r="H3334" s="4">
        <v>2021</v>
      </c>
      <c r="I3334" s="2">
        <v>2014</v>
      </c>
      <c r="J3334" s="2">
        <f ca="1">YEAR(TODAY())-Table1[[#This Row],[Release_year]]</f>
        <v>12</v>
      </c>
      <c r="K3334" s="2" t="s">
        <v>124</v>
      </c>
      <c r="L3334" s="2" t="str">
        <f>_xlfn.XLOOKUP(Table1[[#This Row],[Rating]],Ratings!A$2:A$15,Ratings!B$2:B$15)</f>
        <v>Adult</v>
      </c>
      <c r="M3334" s="2" t="str">
        <f>_xlfn.XLOOKUP(Table1[[#This Row],[Rating Category]],Recommendation!A$2:A$6,Recommendation!B$2:B$6)</f>
        <v>Restricted</v>
      </c>
      <c r="N3334" s="2">
        <v>93</v>
      </c>
      <c r="O3334" s="2" t="str" cm="1">
        <f t="array" ref="O3334">_xlfn.IFS(Table1[[#This Row],[Duration]]&lt;90,"Short",Table1[[#This Row],[Duration]]&lt;180,"Medium",Table1[[#This Row],[Duration]]&lt;=240,"Long",TRUE,"Seasons")</f>
        <v>Medium</v>
      </c>
      <c r="P3334" s="3" t="s">
        <v>1368</v>
      </c>
    </row>
    <row r="3335" spans="1:16" ht="56">
      <c r="A3335" s="2" t="s">
        <v>14415</v>
      </c>
      <c r="B3335" s="2" t="s">
        <v>0</v>
      </c>
      <c r="C3335" s="3" t="s">
        <v>14416</v>
      </c>
      <c r="D3335" s="3" t="s">
        <v>14417</v>
      </c>
      <c r="E3335" s="3" t="s">
        <v>14418</v>
      </c>
      <c r="F3335" s="3" t="s">
        <v>14419</v>
      </c>
      <c r="G3335" s="7" t="s">
        <v>9329</v>
      </c>
      <c r="H3335" s="4">
        <v>2021</v>
      </c>
      <c r="I3335" s="2">
        <v>2010</v>
      </c>
      <c r="J3335" s="2">
        <f ca="1">YEAR(TODAY())-Table1[[#This Row],[Release_year]]</f>
        <v>16</v>
      </c>
      <c r="K3335" s="2" t="s">
        <v>124</v>
      </c>
      <c r="L3335" s="2" t="str">
        <f>_xlfn.XLOOKUP(Table1[[#This Row],[Rating]],Ratings!A$2:A$15,Ratings!B$2:B$15)</f>
        <v>Adult</v>
      </c>
      <c r="M3335" s="2" t="str">
        <f>_xlfn.XLOOKUP(Table1[[#This Row],[Rating Category]],Recommendation!A$2:A$6,Recommendation!B$2:B$6)</f>
        <v>Restricted</v>
      </c>
      <c r="N3335" s="2">
        <v>113</v>
      </c>
      <c r="O3335" s="2" t="str" cm="1">
        <f t="array" ref="O3335">_xlfn.IFS(Table1[[#This Row],[Duration]]&lt;90,"Short",Table1[[#This Row],[Duration]]&lt;180,"Medium",Table1[[#This Row],[Duration]]&lt;=240,"Long",TRUE,"Seasons")</f>
        <v>Medium</v>
      </c>
      <c r="P3335" s="3" t="s">
        <v>384</v>
      </c>
    </row>
    <row r="3336" spans="1:16" ht="56">
      <c r="A3336" s="2" t="s">
        <v>14420</v>
      </c>
      <c r="B3336" s="2" t="s">
        <v>0</v>
      </c>
      <c r="C3336" s="3" t="s">
        <v>14421</v>
      </c>
      <c r="D3336" s="3" t="s">
        <v>14422</v>
      </c>
      <c r="E3336" s="3" t="s">
        <v>14423</v>
      </c>
      <c r="F3336" s="3" t="s">
        <v>1</v>
      </c>
      <c r="G3336" s="7" t="s">
        <v>10587</v>
      </c>
      <c r="H3336" s="4">
        <v>2021</v>
      </c>
      <c r="I3336" s="2">
        <v>2018</v>
      </c>
      <c r="J3336" s="2">
        <f ca="1">YEAR(TODAY())-Table1[[#This Row],[Release_year]]</f>
        <v>8</v>
      </c>
      <c r="K3336" s="2" t="s">
        <v>7</v>
      </c>
      <c r="L3336" s="2" t="str">
        <f>_xlfn.XLOOKUP(Table1[[#This Row],[Rating]],Ratings!A$2:A$15,Ratings!B$2:B$15)</f>
        <v>Adult</v>
      </c>
      <c r="M3336" s="2" t="str">
        <f>_xlfn.XLOOKUP(Table1[[#This Row],[Rating Category]],Recommendation!A$2:A$6,Recommendation!B$2:B$6)</f>
        <v>Restricted</v>
      </c>
      <c r="N3336" s="2">
        <v>89</v>
      </c>
      <c r="O3336" s="2" t="str" cm="1">
        <f t="array" ref="O3336">_xlfn.IFS(Table1[[#This Row],[Duration]]&lt;90,"Short",Table1[[#This Row],[Duration]]&lt;180,"Medium",Table1[[#This Row],[Duration]]&lt;=240,"Long",TRUE,"Seasons")</f>
        <v>Short</v>
      </c>
      <c r="P3336" s="3" t="s">
        <v>1368</v>
      </c>
    </row>
    <row r="3337" spans="1:16" ht="42">
      <c r="A3337" s="2" t="s">
        <v>14424</v>
      </c>
      <c r="B3337" s="2" t="s">
        <v>0</v>
      </c>
      <c r="C3337" s="3" t="s">
        <v>14425</v>
      </c>
      <c r="D3337" s="3" t="s">
        <v>14426</v>
      </c>
      <c r="E3337" s="3" t="s">
        <v>14427</v>
      </c>
      <c r="F3337" s="3" t="s">
        <v>463</v>
      </c>
      <c r="G3337" s="7" t="s">
        <v>8120</v>
      </c>
      <c r="H3337" s="4">
        <v>2021</v>
      </c>
      <c r="I3337" s="2">
        <v>2006</v>
      </c>
      <c r="J3337" s="2">
        <f ca="1">YEAR(TODAY())-Table1[[#This Row],[Release_year]]</f>
        <v>20</v>
      </c>
      <c r="K3337" s="2" t="s">
        <v>2</v>
      </c>
      <c r="L3337" s="2" t="str">
        <f>_xlfn.XLOOKUP(Table1[[#This Row],[Rating]],Ratings!A$2:A$15,Ratings!B$2:B$15)</f>
        <v>Teen</v>
      </c>
      <c r="M3337" s="2" t="str">
        <f>_xlfn.XLOOKUP(Table1[[#This Row],[Rating Category]],Recommendation!A$2:A$6,Recommendation!B$2:B$6)</f>
        <v>Guidance</v>
      </c>
      <c r="N3337" s="2">
        <v>102</v>
      </c>
      <c r="O3337" s="2" t="str" cm="1">
        <f t="array" ref="O3337">_xlfn.IFS(Table1[[#This Row],[Duration]]&lt;90,"Short",Table1[[#This Row],[Duration]]&lt;180,"Medium",Table1[[#This Row],[Duration]]&lt;=240,"Long",TRUE,"Seasons")</f>
        <v>Medium</v>
      </c>
      <c r="P3337" s="3" t="s">
        <v>125</v>
      </c>
    </row>
    <row r="3338" spans="1:16" ht="56">
      <c r="A3338" s="2" t="s">
        <v>14428</v>
      </c>
      <c r="B3338" s="2" t="s">
        <v>0</v>
      </c>
      <c r="C3338" s="3" t="s">
        <v>14429</v>
      </c>
      <c r="D3338" s="3" t="s">
        <v>14430</v>
      </c>
      <c r="E3338" s="3" t="s">
        <v>14431</v>
      </c>
      <c r="F3338" s="3" t="s">
        <v>1</v>
      </c>
      <c r="G3338" s="7" t="s">
        <v>3390</v>
      </c>
      <c r="H3338" s="4">
        <v>2021</v>
      </c>
      <c r="I3338" s="2">
        <v>2009</v>
      </c>
      <c r="J3338" s="2">
        <f ca="1">YEAR(TODAY())-Table1[[#This Row],[Release_year]]</f>
        <v>17</v>
      </c>
      <c r="K3338" s="2" t="s">
        <v>2</v>
      </c>
      <c r="L3338" s="2" t="str">
        <f>_xlfn.XLOOKUP(Table1[[#This Row],[Rating]],Ratings!A$2:A$15,Ratings!B$2:B$15)</f>
        <v>Teen</v>
      </c>
      <c r="M3338" s="2" t="str">
        <f>_xlfn.XLOOKUP(Table1[[#This Row],[Rating Category]],Recommendation!A$2:A$6,Recommendation!B$2:B$6)</f>
        <v>Guidance</v>
      </c>
      <c r="N3338" s="2">
        <v>102</v>
      </c>
      <c r="O3338" s="2" t="str" cm="1">
        <f t="array" ref="O3338">_xlfn.IFS(Table1[[#This Row],[Duration]]&lt;90,"Short",Table1[[#This Row],[Duration]]&lt;180,"Medium",Table1[[#This Row],[Duration]]&lt;=240,"Long",TRUE,"Seasons")</f>
        <v>Medium</v>
      </c>
      <c r="P3338" s="3" t="s">
        <v>72</v>
      </c>
    </row>
    <row r="3339" spans="1:16" ht="42">
      <c r="A3339" s="2" t="s">
        <v>14432</v>
      </c>
      <c r="B3339" s="2" t="s">
        <v>0</v>
      </c>
      <c r="C3339" s="3" t="s">
        <v>14433</v>
      </c>
      <c r="D3339" s="3" t="s">
        <v>14434</v>
      </c>
      <c r="E3339" s="3" t="s">
        <v>14435</v>
      </c>
      <c r="F3339" s="3" t="s">
        <v>1</v>
      </c>
      <c r="G3339" s="7" t="s">
        <v>14436</v>
      </c>
      <c r="H3339" s="4">
        <v>2021</v>
      </c>
      <c r="I3339" s="2">
        <v>2019</v>
      </c>
      <c r="J3339" s="2">
        <f ca="1">YEAR(TODAY())-Table1[[#This Row],[Release_year]]</f>
        <v>7</v>
      </c>
      <c r="K3339" s="2" t="s">
        <v>7</v>
      </c>
      <c r="L3339" s="2" t="str">
        <f>_xlfn.XLOOKUP(Table1[[#This Row],[Rating]],Ratings!A$2:A$15,Ratings!B$2:B$15)</f>
        <v>Adult</v>
      </c>
      <c r="M3339" s="2" t="str">
        <f>_xlfn.XLOOKUP(Table1[[#This Row],[Rating Category]],Recommendation!A$2:A$6,Recommendation!B$2:B$6)</f>
        <v>Restricted</v>
      </c>
      <c r="N3339" s="2">
        <v>90</v>
      </c>
      <c r="O3339" s="2" t="str" cm="1">
        <f t="array" ref="O3339">_xlfn.IFS(Table1[[#This Row],[Duration]]&lt;90,"Short",Table1[[#This Row],[Duration]]&lt;180,"Medium",Table1[[#This Row],[Duration]]&lt;=240,"Long",TRUE,"Seasons")</f>
        <v>Medium</v>
      </c>
      <c r="P3339" s="3" t="s">
        <v>8202</v>
      </c>
    </row>
    <row r="3340" spans="1:16" ht="28">
      <c r="A3340" s="2" t="s">
        <v>14437</v>
      </c>
      <c r="B3340" s="2" t="s">
        <v>0</v>
      </c>
      <c r="C3340" s="3" t="s">
        <v>14438</v>
      </c>
      <c r="D3340" s="3" t="s">
        <v>14439</v>
      </c>
      <c r="E3340" s="3" t="s">
        <v>14440</v>
      </c>
      <c r="F3340" s="3" t="s">
        <v>1</v>
      </c>
      <c r="G3340" s="7" t="s">
        <v>8740</v>
      </c>
      <c r="H3340" s="4">
        <v>2021</v>
      </c>
      <c r="I3340" s="2">
        <v>2018</v>
      </c>
      <c r="J3340" s="2">
        <f ca="1">YEAR(TODAY())-Table1[[#This Row],[Release_year]]</f>
        <v>8</v>
      </c>
      <c r="K3340" s="2" t="s">
        <v>7</v>
      </c>
      <c r="L3340" s="2" t="str">
        <f>_xlfn.XLOOKUP(Table1[[#This Row],[Rating]],Ratings!A$2:A$15,Ratings!B$2:B$15)</f>
        <v>Adult</v>
      </c>
      <c r="M3340" s="2" t="str">
        <f>_xlfn.XLOOKUP(Table1[[#This Row],[Rating Category]],Recommendation!A$2:A$6,Recommendation!B$2:B$6)</f>
        <v>Restricted</v>
      </c>
      <c r="N3340" s="2">
        <v>94</v>
      </c>
      <c r="O3340" s="2" t="str" cm="1">
        <f t="array" ref="O3340">_xlfn.IFS(Table1[[#This Row],[Duration]]&lt;90,"Short",Table1[[#This Row],[Duration]]&lt;180,"Medium",Table1[[#This Row],[Duration]]&lt;=240,"Long",TRUE,"Seasons")</f>
        <v>Medium</v>
      </c>
      <c r="P3340" s="3" t="s">
        <v>2817</v>
      </c>
    </row>
    <row r="3341" spans="1:16" ht="56">
      <c r="A3341" s="2" t="s">
        <v>14441</v>
      </c>
      <c r="B3341" s="2" t="s">
        <v>0</v>
      </c>
      <c r="C3341" s="3" t="s">
        <v>14442</v>
      </c>
      <c r="D3341" s="3" t="s">
        <v>10417</v>
      </c>
      <c r="E3341" s="3" t="s">
        <v>14443</v>
      </c>
      <c r="F3341" s="3" t="s">
        <v>1</v>
      </c>
      <c r="G3341" s="7" t="s">
        <v>10993</v>
      </c>
      <c r="H3341" s="4">
        <v>2021</v>
      </c>
      <c r="I3341" s="2">
        <v>2013</v>
      </c>
      <c r="J3341" s="2">
        <f ca="1">YEAR(TODAY())-Table1[[#This Row],[Release_year]]</f>
        <v>13</v>
      </c>
      <c r="K3341" s="2" t="s">
        <v>2</v>
      </c>
      <c r="L3341" s="2" t="str">
        <f>_xlfn.XLOOKUP(Table1[[#This Row],[Rating]],Ratings!A$2:A$15,Ratings!B$2:B$15)</f>
        <v>Teen</v>
      </c>
      <c r="M3341" s="2" t="str">
        <f>_xlfn.XLOOKUP(Table1[[#This Row],[Rating Category]],Recommendation!A$2:A$6,Recommendation!B$2:B$6)</f>
        <v>Guidance</v>
      </c>
      <c r="N3341" s="2">
        <v>91</v>
      </c>
      <c r="O3341" s="2" t="str" cm="1">
        <f t="array" ref="O3341">_xlfn.IFS(Table1[[#This Row],[Duration]]&lt;90,"Short",Table1[[#This Row],[Duration]]&lt;180,"Medium",Table1[[#This Row],[Duration]]&lt;=240,"Long",TRUE,"Seasons")</f>
        <v>Medium</v>
      </c>
      <c r="P3341" s="3" t="s">
        <v>231</v>
      </c>
    </row>
    <row r="3342" spans="1:16" ht="28">
      <c r="A3342" s="2" t="s">
        <v>14444</v>
      </c>
      <c r="B3342" s="2" t="s">
        <v>0</v>
      </c>
      <c r="C3342" s="3" t="s">
        <v>14445</v>
      </c>
      <c r="D3342" s="3" t="s">
        <v>14446</v>
      </c>
      <c r="E3342" s="3" t="s">
        <v>14447</v>
      </c>
      <c r="F3342" s="3" t="s">
        <v>28</v>
      </c>
      <c r="G3342" s="7" t="s">
        <v>10078</v>
      </c>
      <c r="H3342" s="4">
        <v>2021</v>
      </c>
      <c r="I3342" s="2">
        <v>2018</v>
      </c>
      <c r="J3342" s="2">
        <f ca="1">YEAR(TODAY())-Table1[[#This Row],[Release_year]]</f>
        <v>8</v>
      </c>
      <c r="K3342" s="2" t="s">
        <v>29</v>
      </c>
      <c r="L3342" s="2" t="str">
        <f>_xlfn.XLOOKUP(Table1[[#This Row],[Rating]],Ratings!A$2:A$15,Ratings!B$2:B$15)</f>
        <v>Teen</v>
      </c>
      <c r="M3342" s="2" t="str">
        <f>_xlfn.XLOOKUP(Table1[[#This Row],[Rating Category]],Recommendation!A$2:A$6,Recommendation!B$2:B$6)</f>
        <v>Guidance</v>
      </c>
      <c r="N3342" s="2">
        <v>95</v>
      </c>
      <c r="O3342" s="2" t="str" cm="1">
        <f t="array" ref="O3342">_xlfn.IFS(Table1[[#This Row],[Duration]]&lt;90,"Short",Table1[[#This Row],[Duration]]&lt;180,"Medium",Table1[[#This Row],[Duration]]&lt;=240,"Long",TRUE,"Seasons")</f>
        <v>Medium</v>
      </c>
      <c r="P3342" s="3" t="s">
        <v>14448</v>
      </c>
    </row>
    <row r="3343" spans="1:16" ht="28">
      <c r="A3343" s="2" t="s">
        <v>14449</v>
      </c>
      <c r="B3343" s="2" t="s">
        <v>0</v>
      </c>
      <c r="C3343" s="3" t="s">
        <v>14450</v>
      </c>
      <c r="D3343" s="3" t="s">
        <v>14451</v>
      </c>
      <c r="E3343" s="3" t="s">
        <v>14452</v>
      </c>
      <c r="F3343" s="3" t="s">
        <v>1</v>
      </c>
      <c r="G3343" s="7" t="s">
        <v>8849</v>
      </c>
      <c r="H3343" s="4">
        <v>2021</v>
      </c>
      <c r="I3343" s="2">
        <v>2016</v>
      </c>
      <c r="J3343" s="2">
        <f ca="1">YEAR(TODAY())-Table1[[#This Row],[Release_year]]</f>
        <v>10</v>
      </c>
      <c r="K3343" s="2" t="s">
        <v>124</v>
      </c>
      <c r="L3343" s="2" t="str">
        <f>_xlfn.XLOOKUP(Table1[[#This Row],[Rating]],Ratings!A$2:A$15,Ratings!B$2:B$15)</f>
        <v>Adult</v>
      </c>
      <c r="M3343" s="2" t="str">
        <f>_xlfn.XLOOKUP(Table1[[#This Row],[Rating Category]],Recommendation!A$2:A$6,Recommendation!B$2:B$6)</f>
        <v>Restricted</v>
      </c>
      <c r="N3343" s="2">
        <v>119</v>
      </c>
      <c r="O3343" s="2" t="str" cm="1">
        <f t="array" ref="O3343">_xlfn.IFS(Table1[[#This Row],[Duration]]&lt;90,"Short",Table1[[#This Row],[Duration]]&lt;180,"Medium",Table1[[#This Row],[Duration]]&lt;=240,"Long",TRUE,"Seasons")</f>
        <v>Medium</v>
      </c>
      <c r="P3343" s="3" t="s">
        <v>517</v>
      </c>
    </row>
    <row r="3344" spans="1:16" ht="56">
      <c r="A3344" s="2" t="s">
        <v>14453</v>
      </c>
      <c r="B3344" s="2" t="s">
        <v>0</v>
      </c>
      <c r="C3344" s="3" t="s">
        <v>14454</v>
      </c>
      <c r="D3344" s="3" t="s">
        <v>14455</v>
      </c>
      <c r="E3344" s="3" t="s">
        <v>14456</v>
      </c>
      <c r="F3344" s="3" t="s">
        <v>1</v>
      </c>
      <c r="G3344" s="7" t="s">
        <v>9247</v>
      </c>
      <c r="H3344" s="4">
        <v>2021</v>
      </c>
      <c r="I3344" s="2">
        <v>2013</v>
      </c>
      <c r="J3344" s="2">
        <f ca="1">YEAR(TODAY())-Table1[[#This Row],[Release_year]]</f>
        <v>13</v>
      </c>
      <c r="K3344" s="2" t="s">
        <v>124</v>
      </c>
      <c r="L3344" s="2" t="str">
        <f>_xlfn.XLOOKUP(Table1[[#This Row],[Rating]],Ratings!A$2:A$15,Ratings!B$2:B$15)</f>
        <v>Adult</v>
      </c>
      <c r="M3344" s="2" t="str">
        <f>_xlfn.XLOOKUP(Table1[[#This Row],[Rating Category]],Recommendation!A$2:A$6,Recommendation!B$2:B$6)</f>
        <v>Restricted</v>
      </c>
      <c r="N3344" s="2">
        <v>93</v>
      </c>
      <c r="O3344" s="2" t="str" cm="1">
        <f t="array" ref="O3344">_xlfn.IFS(Table1[[#This Row],[Duration]]&lt;90,"Short",Table1[[#This Row],[Duration]]&lt;180,"Medium",Table1[[#This Row],[Duration]]&lt;=240,"Long",TRUE,"Seasons")</f>
        <v>Medium</v>
      </c>
      <c r="P3344" s="3" t="s">
        <v>72</v>
      </c>
    </row>
    <row r="3345" spans="1:16" ht="70">
      <c r="A3345" s="2" t="s">
        <v>14457</v>
      </c>
      <c r="B3345" s="2" t="s">
        <v>0</v>
      </c>
      <c r="C3345" s="3" t="s">
        <v>14458</v>
      </c>
      <c r="D3345" s="3" t="s">
        <v>14459</v>
      </c>
      <c r="E3345" s="3" t="s">
        <v>14460</v>
      </c>
      <c r="F3345" s="3" t="s">
        <v>1</v>
      </c>
      <c r="G3345" s="7" t="s">
        <v>11939</v>
      </c>
      <c r="H3345" s="4">
        <v>2021</v>
      </c>
      <c r="I3345" s="2">
        <v>2016</v>
      </c>
      <c r="J3345" s="2">
        <f ca="1">YEAR(TODAY())-Table1[[#This Row],[Release_year]]</f>
        <v>10</v>
      </c>
      <c r="K3345" s="2" t="s">
        <v>7</v>
      </c>
      <c r="L3345" s="2" t="str">
        <f>_xlfn.XLOOKUP(Table1[[#This Row],[Rating]],Ratings!A$2:A$15,Ratings!B$2:B$15)</f>
        <v>Adult</v>
      </c>
      <c r="M3345" s="2" t="str">
        <f>_xlfn.XLOOKUP(Table1[[#This Row],[Rating Category]],Recommendation!A$2:A$6,Recommendation!B$2:B$6)</f>
        <v>Restricted</v>
      </c>
      <c r="N3345" s="2">
        <v>101</v>
      </c>
      <c r="O3345" s="2" t="str" cm="1">
        <f t="array" ref="O3345">_xlfn.IFS(Table1[[#This Row],[Duration]]&lt;90,"Short",Table1[[#This Row],[Duration]]&lt;180,"Medium",Table1[[#This Row],[Duration]]&lt;=240,"Long",TRUE,"Seasons")</f>
        <v>Medium</v>
      </c>
      <c r="P3345" s="3" t="s">
        <v>9053</v>
      </c>
    </row>
    <row r="3346" spans="1:16" ht="28">
      <c r="A3346" s="2" t="s">
        <v>14461</v>
      </c>
      <c r="B3346" s="2" t="s">
        <v>0</v>
      </c>
      <c r="C3346" s="3" t="s">
        <v>14462</v>
      </c>
      <c r="D3346" s="3" t="s">
        <v>14463</v>
      </c>
      <c r="E3346" s="3" t="s">
        <v>14464</v>
      </c>
      <c r="F3346" s="3" t="s">
        <v>14465</v>
      </c>
      <c r="G3346" s="7" t="s">
        <v>14466</v>
      </c>
      <c r="H3346" s="4">
        <v>2021</v>
      </c>
      <c r="I3346" s="2">
        <v>2017</v>
      </c>
      <c r="J3346" s="2">
        <f ca="1">YEAR(TODAY())-Table1[[#This Row],[Release_year]]</f>
        <v>9</v>
      </c>
      <c r="K3346" s="2" t="s">
        <v>124</v>
      </c>
      <c r="L3346" s="2" t="str">
        <f>_xlfn.XLOOKUP(Table1[[#This Row],[Rating]],Ratings!A$2:A$15,Ratings!B$2:B$15)</f>
        <v>Adult</v>
      </c>
      <c r="M3346" s="2" t="str">
        <f>_xlfn.XLOOKUP(Table1[[#This Row],[Rating Category]],Recommendation!A$2:A$6,Recommendation!B$2:B$6)</f>
        <v>Restricted</v>
      </c>
      <c r="N3346" s="2">
        <v>93</v>
      </c>
      <c r="O3346" s="2" t="str" cm="1">
        <f t="array" ref="O3346">_xlfn.IFS(Table1[[#This Row],[Duration]]&lt;90,"Short",Table1[[#This Row],[Duration]]&lt;180,"Medium",Table1[[#This Row],[Duration]]&lt;=240,"Long",TRUE,"Seasons")</f>
        <v>Medium</v>
      </c>
      <c r="P3346" s="3" t="s">
        <v>125</v>
      </c>
    </row>
    <row r="3347" spans="1:16" ht="70">
      <c r="A3347" s="2" t="s">
        <v>14467</v>
      </c>
      <c r="B3347" s="2" t="s">
        <v>0</v>
      </c>
      <c r="C3347" s="3" t="s">
        <v>14468</v>
      </c>
      <c r="D3347" s="3" t="s">
        <v>14469</v>
      </c>
      <c r="E3347" s="3" t="s">
        <v>14470</v>
      </c>
      <c r="F3347" s="3" t="s">
        <v>670</v>
      </c>
      <c r="G3347" s="7" t="s">
        <v>11624</v>
      </c>
      <c r="H3347" s="4">
        <v>2021</v>
      </c>
      <c r="I3347" s="2">
        <v>2018</v>
      </c>
      <c r="J3347" s="2">
        <f ca="1">YEAR(TODAY())-Table1[[#This Row],[Release_year]]</f>
        <v>8</v>
      </c>
      <c r="K3347" s="2" t="s">
        <v>7</v>
      </c>
      <c r="L3347" s="2" t="str">
        <f>_xlfn.XLOOKUP(Table1[[#This Row],[Rating]],Ratings!A$2:A$15,Ratings!B$2:B$15)</f>
        <v>Adult</v>
      </c>
      <c r="M3347" s="2" t="str">
        <f>_xlfn.XLOOKUP(Table1[[#This Row],[Rating Category]],Recommendation!A$2:A$6,Recommendation!B$2:B$6)</f>
        <v>Restricted</v>
      </c>
      <c r="N3347" s="2">
        <v>82</v>
      </c>
      <c r="O3347" s="2" t="str" cm="1">
        <f t="array" ref="O3347">_xlfn.IFS(Table1[[#This Row],[Duration]]&lt;90,"Short",Table1[[#This Row],[Duration]]&lt;180,"Medium",Table1[[#This Row],[Duration]]&lt;=240,"Long",TRUE,"Seasons")</f>
        <v>Short</v>
      </c>
      <c r="P3347" s="3" t="s">
        <v>523</v>
      </c>
    </row>
    <row r="3348" spans="1:16" ht="28">
      <c r="A3348" s="2" t="s">
        <v>14471</v>
      </c>
      <c r="B3348" s="2" t="s">
        <v>0</v>
      </c>
      <c r="C3348" s="3" t="s">
        <v>14472</v>
      </c>
      <c r="D3348" s="3" t="s">
        <v>14473</v>
      </c>
      <c r="E3348" s="3" t="s">
        <v>14474</v>
      </c>
      <c r="F3348" s="3" t="s">
        <v>28</v>
      </c>
      <c r="G3348" s="7" t="s">
        <v>11624</v>
      </c>
      <c r="H3348" s="4">
        <v>2021</v>
      </c>
      <c r="I3348" s="2">
        <v>2017</v>
      </c>
      <c r="J3348" s="2">
        <f ca="1">YEAR(TODAY())-Table1[[#This Row],[Release_year]]</f>
        <v>9</v>
      </c>
      <c r="K3348" s="2" t="s">
        <v>7</v>
      </c>
      <c r="L3348" s="2" t="str">
        <f>_xlfn.XLOOKUP(Table1[[#This Row],[Rating]],Ratings!A$2:A$15,Ratings!B$2:B$15)</f>
        <v>Adult</v>
      </c>
      <c r="M3348" s="2" t="str">
        <f>_xlfn.XLOOKUP(Table1[[#This Row],[Rating Category]],Recommendation!A$2:A$6,Recommendation!B$2:B$6)</f>
        <v>Restricted</v>
      </c>
      <c r="N3348" s="2">
        <v>70</v>
      </c>
      <c r="O3348" s="2" t="str" cm="1">
        <f t="array" ref="O3348">_xlfn.IFS(Table1[[#This Row],[Duration]]&lt;90,"Short",Table1[[#This Row],[Duration]]&lt;180,"Medium",Table1[[#This Row],[Duration]]&lt;=240,"Long",TRUE,"Seasons")</f>
        <v>Short</v>
      </c>
      <c r="P3348" s="3" t="s">
        <v>3</v>
      </c>
    </row>
    <row r="3349" spans="1:16" ht="56">
      <c r="A3349" s="2" t="s">
        <v>14475</v>
      </c>
      <c r="B3349" s="2" t="s">
        <v>0</v>
      </c>
      <c r="C3349" s="3" t="s">
        <v>14476</v>
      </c>
      <c r="D3349" s="3" t="s">
        <v>14477</v>
      </c>
      <c r="E3349" s="3" t="s">
        <v>14478</v>
      </c>
      <c r="F3349" s="3" t="s">
        <v>1</v>
      </c>
      <c r="G3349" s="7" t="s">
        <v>4604</v>
      </c>
      <c r="H3349" s="4">
        <v>2021</v>
      </c>
      <c r="I3349" s="2">
        <v>2000</v>
      </c>
      <c r="J3349" s="2">
        <f ca="1">YEAR(TODAY())-Table1[[#This Row],[Release_year]]</f>
        <v>26</v>
      </c>
      <c r="K3349" s="2" t="s">
        <v>2</v>
      </c>
      <c r="L3349" s="2" t="str">
        <f>_xlfn.XLOOKUP(Table1[[#This Row],[Rating]],Ratings!A$2:A$15,Ratings!B$2:B$15)</f>
        <v>Teen</v>
      </c>
      <c r="M3349" s="2" t="str">
        <f>_xlfn.XLOOKUP(Table1[[#This Row],[Rating Category]],Recommendation!A$2:A$6,Recommendation!B$2:B$6)</f>
        <v>Guidance</v>
      </c>
      <c r="N3349" s="2">
        <v>104</v>
      </c>
      <c r="O3349" s="2" t="str" cm="1">
        <f t="array" ref="O3349">_xlfn.IFS(Table1[[#This Row],[Duration]]&lt;90,"Short",Table1[[#This Row],[Duration]]&lt;180,"Medium",Table1[[#This Row],[Duration]]&lt;=240,"Long",TRUE,"Seasons")</f>
        <v>Medium</v>
      </c>
      <c r="P3349" s="3" t="s">
        <v>36</v>
      </c>
    </row>
    <row r="3350" spans="1:16" ht="42">
      <c r="A3350" s="2" t="s">
        <v>14479</v>
      </c>
      <c r="B3350" s="2" t="s">
        <v>0</v>
      </c>
      <c r="C3350" s="3" t="s">
        <v>14480</v>
      </c>
      <c r="D3350" s="3" t="s">
        <v>14481</v>
      </c>
      <c r="E3350" s="3" t="s">
        <v>14482</v>
      </c>
      <c r="F3350" s="3" t="s">
        <v>1</v>
      </c>
      <c r="G3350" s="7" t="s">
        <v>14483</v>
      </c>
      <c r="H3350" s="4">
        <v>2021</v>
      </c>
      <c r="I3350" s="2">
        <v>2015</v>
      </c>
      <c r="J3350" s="2">
        <f ca="1">YEAR(TODAY())-Table1[[#This Row],[Release_year]]</f>
        <v>11</v>
      </c>
      <c r="K3350" s="2" t="s">
        <v>2</v>
      </c>
      <c r="L3350" s="2" t="str">
        <f>_xlfn.XLOOKUP(Table1[[#This Row],[Rating]],Ratings!A$2:A$15,Ratings!B$2:B$15)</f>
        <v>Teen</v>
      </c>
      <c r="M3350" s="2" t="str">
        <f>_xlfn.XLOOKUP(Table1[[#This Row],[Rating Category]],Recommendation!A$2:A$6,Recommendation!B$2:B$6)</f>
        <v>Guidance</v>
      </c>
      <c r="N3350" s="2">
        <v>92</v>
      </c>
      <c r="O3350" s="2" t="str" cm="1">
        <f t="array" ref="O3350">_xlfn.IFS(Table1[[#This Row],[Duration]]&lt;90,"Short",Table1[[#This Row],[Duration]]&lt;180,"Medium",Table1[[#This Row],[Duration]]&lt;=240,"Long",TRUE,"Seasons")</f>
        <v>Medium</v>
      </c>
      <c r="P3350" s="3" t="s">
        <v>3459</v>
      </c>
    </row>
    <row r="3351" spans="1:16" ht="56">
      <c r="A3351" s="2" t="s">
        <v>14484</v>
      </c>
      <c r="B3351" s="2" t="s">
        <v>0</v>
      </c>
      <c r="C3351" s="3" t="s">
        <v>14485</v>
      </c>
      <c r="D3351" s="3" t="s">
        <v>14486</v>
      </c>
      <c r="E3351" s="3" t="s">
        <v>14487</v>
      </c>
      <c r="F3351" s="3" t="s">
        <v>1064</v>
      </c>
      <c r="G3351" s="7" t="s">
        <v>9957</v>
      </c>
      <c r="H3351" s="4">
        <v>2021</v>
      </c>
      <c r="I3351" s="2">
        <v>2016</v>
      </c>
      <c r="J3351" s="2">
        <f ca="1">YEAR(TODAY())-Table1[[#This Row],[Release_year]]</f>
        <v>10</v>
      </c>
      <c r="K3351" s="2" t="s">
        <v>45</v>
      </c>
      <c r="L3351" s="2" t="str">
        <f>_xlfn.XLOOKUP(Table1[[#This Row],[Rating]],Ratings!A$2:A$15,Ratings!B$2:B$15)</f>
        <v>Family</v>
      </c>
      <c r="M3351" s="2" t="str">
        <f>_xlfn.XLOOKUP(Table1[[#This Row],[Rating Category]],Recommendation!A$2:A$6,Recommendation!B$2:B$6)</f>
        <v>Guidance</v>
      </c>
      <c r="N3351" s="2">
        <v>124</v>
      </c>
      <c r="O3351" s="2" t="str" cm="1">
        <f t="array" ref="O3351">_xlfn.IFS(Table1[[#This Row],[Duration]]&lt;90,"Short",Table1[[#This Row],[Duration]]&lt;180,"Medium",Table1[[#This Row],[Duration]]&lt;=240,"Long",TRUE,"Seasons")</f>
        <v>Medium</v>
      </c>
      <c r="P3351" s="3" t="s">
        <v>1861</v>
      </c>
    </row>
    <row r="3352" spans="1:16" ht="42">
      <c r="A3352" s="2" t="s">
        <v>14488</v>
      </c>
      <c r="B3352" s="2" t="s">
        <v>0</v>
      </c>
      <c r="C3352" s="3" t="s">
        <v>14489</v>
      </c>
      <c r="D3352" s="3" t="s">
        <v>14490</v>
      </c>
      <c r="E3352" s="3" t="s">
        <v>14491</v>
      </c>
      <c r="F3352" s="3" t="s">
        <v>1155</v>
      </c>
      <c r="G3352" s="7" t="s">
        <v>14492</v>
      </c>
      <c r="H3352" s="4">
        <v>2021</v>
      </c>
      <c r="I3352" s="2">
        <v>2016</v>
      </c>
      <c r="J3352" s="2">
        <f ca="1">YEAR(TODAY())-Table1[[#This Row],[Release_year]]</f>
        <v>10</v>
      </c>
      <c r="K3352" s="2" t="s">
        <v>29</v>
      </c>
      <c r="L3352" s="2" t="str">
        <f>_xlfn.XLOOKUP(Table1[[#This Row],[Rating]],Ratings!A$2:A$15,Ratings!B$2:B$15)</f>
        <v>Teen</v>
      </c>
      <c r="M3352" s="2" t="str">
        <f>_xlfn.XLOOKUP(Table1[[#This Row],[Rating Category]],Recommendation!A$2:A$6,Recommendation!B$2:B$6)</f>
        <v>Guidance</v>
      </c>
      <c r="N3352" s="2">
        <v>91</v>
      </c>
      <c r="O3352" s="2" t="str" cm="1">
        <f t="array" ref="O3352">_xlfn.IFS(Table1[[#This Row],[Duration]]&lt;90,"Short",Table1[[#This Row],[Duration]]&lt;180,"Medium",Table1[[#This Row],[Duration]]&lt;=240,"Long",TRUE,"Seasons")</f>
        <v>Medium</v>
      </c>
      <c r="P3352" s="3" t="s">
        <v>56</v>
      </c>
    </row>
    <row r="3353" spans="1:16" ht="42">
      <c r="A3353" s="2" t="s">
        <v>14493</v>
      </c>
      <c r="B3353" s="2" t="s">
        <v>0</v>
      </c>
      <c r="C3353" s="3" t="s">
        <v>14494</v>
      </c>
      <c r="D3353" s="3" t="s">
        <v>14495</v>
      </c>
      <c r="E3353" s="3" t="s">
        <v>14496</v>
      </c>
      <c r="F3353" s="3" t="s">
        <v>1</v>
      </c>
      <c r="G3353" s="7" t="s">
        <v>3390</v>
      </c>
      <c r="H3353" s="4">
        <v>2021</v>
      </c>
      <c r="I3353" s="2">
        <v>2011</v>
      </c>
      <c r="J3353" s="2">
        <f ca="1">YEAR(TODAY())-Table1[[#This Row],[Release_year]]</f>
        <v>15</v>
      </c>
      <c r="K3353" s="2" t="s">
        <v>124</v>
      </c>
      <c r="L3353" s="2" t="str">
        <f>_xlfn.XLOOKUP(Table1[[#This Row],[Rating]],Ratings!A$2:A$15,Ratings!B$2:B$15)</f>
        <v>Adult</v>
      </c>
      <c r="M3353" s="2" t="str">
        <f>_xlfn.XLOOKUP(Table1[[#This Row],[Rating Category]],Recommendation!A$2:A$6,Recommendation!B$2:B$6)</f>
        <v>Restricted</v>
      </c>
      <c r="N3353" s="2">
        <v>83</v>
      </c>
      <c r="O3353" s="2" t="str" cm="1">
        <f t="array" ref="O3353">_xlfn.IFS(Table1[[#This Row],[Duration]]&lt;90,"Short",Table1[[#This Row],[Duration]]&lt;180,"Medium",Table1[[#This Row],[Duration]]&lt;=240,"Long",TRUE,"Seasons")</f>
        <v>Short</v>
      </c>
      <c r="P3353" s="3" t="s">
        <v>328</v>
      </c>
    </row>
    <row r="3354" spans="1:16" ht="56">
      <c r="A3354" s="2" t="s">
        <v>14497</v>
      </c>
      <c r="B3354" s="2" t="s">
        <v>0</v>
      </c>
      <c r="C3354" s="3" t="s">
        <v>14498</v>
      </c>
      <c r="D3354" s="3" t="s">
        <v>14499</v>
      </c>
      <c r="E3354" s="3" t="s">
        <v>14500</v>
      </c>
      <c r="F3354" s="3" t="s">
        <v>14501</v>
      </c>
      <c r="G3354" s="7" t="s">
        <v>8375</v>
      </c>
      <c r="H3354" s="4">
        <v>2021</v>
      </c>
      <c r="I3354" s="2">
        <v>1989</v>
      </c>
      <c r="J3354" s="2">
        <f ca="1">YEAR(TODAY())-Table1[[#This Row],[Release_year]]</f>
        <v>37</v>
      </c>
      <c r="K3354" s="2" t="s">
        <v>29</v>
      </c>
      <c r="L3354" s="2" t="str">
        <f>_xlfn.XLOOKUP(Table1[[#This Row],[Rating]],Ratings!A$2:A$15,Ratings!B$2:B$15)</f>
        <v>Teen</v>
      </c>
      <c r="M3354" s="2" t="str">
        <f>_xlfn.XLOOKUP(Table1[[#This Row],[Rating Category]],Recommendation!A$2:A$6,Recommendation!B$2:B$6)</f>
        <v>Guidance</v>
      </c>
      <c r="N3354" s="2">
        <v>93</v>
      </c>
      <c r="O3354" s="2" t="str" cm="1">
        <f t="array" ref="O3354">_xlfn.IFS(Table1[[#This Row],[Duration]]&lt;90,"Short",Table1[[#This Row],[Duration]]&lt;180,"Medium",Table1[[#This Row],[Duration]]&lt;=240,"Long",TRUE,"Seasons")</f>
        <v>Medium</v>
      </c>
      <c r="P3354" s="3" t="s">
        <v>43</v>
      </c>
    </row>
    <row r="3355" spans="1:16" ht="14">
      <c r="A3355" s="2" t="s">
        <v>14502</v>
      </c>
      <c r="B3355" s="2" t="s">
        <v>0</v>
      </c>
      <c r="C3355" s="3" t="s">
        <v>14503</v>
      </c>
      <c r="D3355" s="3" t="s">
        <v>14504</v>
      </c>
      <c r="E3355" s="3" t="s">
        <v>14505</v>
      </c>
      <c r="F3355" s="3" t="s">
        <v>1</v>
      </c>
      <c r="G3355" s="7" t="s">
        <v>12063</v>
      </c>
      <c r="H3355" s="4">
        <v>2021</v>
      </c>
      <c r="I3355" s="2">
        <v>2017</v>
      </c>
      <c r="J3355" s="2">
        <f ca="1">YEAR(TODAY())-Table1[[#This Row],[Release_year]]</f>
        <v>9</v>
      </c>
      <c r="K3355" s="2" t="s">
        <v>7</v>
      </c>
      <c r="L3355" s="2" t="str">
        <f>_xlfn.XLOOKUP(Table1[[#This Row],[Rating]],Ratings!A$2:A$15,Ratings!B$2:B$15)</f>
        <v>Adult</v>
      </c>
      <c r="M3355" s="2" t="str">
        <f>_xlfn.XLOOKUP(Table1[[#This Row],[Rating Category]],Recommendation!A$2:A$6,Recommendation!B$2:B$6)</f>
        <v>Restricted</v>
      </c>
      <c r="N3355" s="2">
        <v>81</v>
      </c>
      <c r="O3355" s="2" t="str" cm="1">
        <f t="array" ref="O3355">_xlfn.IFS(Table1[[#This Row],[Duration]]&lt;90,"Short",Table1[[#This Row],[Duration]]&lt;180,"Medium",Table1[[#This Row],[Duration]]&lt;=240,"Long",TRUE,"Seasons")</f>
        <v>Short</v>
      </c>
      <c r="P3355" s="3" t="s">
        <v>3</v>
      </c>
    </row>
    <row r="3356" spans="1:16" ht="56">
      <c r="A3356" s="2" t="s">
        <v>14506</v>
      </c>
      <c r="B3356" s="2" t="s">
        <v>0</v>
      </c>
      <c r="C3356" s="3" t="s">
        <v>14507</v>
      </c>
      <c r="D3356" s="3" t="s">
        <v>14508</v>
      </c>
      <c r="E3356" s="3" t="s">
        <v>14509</v>
      </c>
      <c r="F3356" s="3" t="s">
        <v>1</v>
      </c>
      <c r="G3356" s="7" t="s">
        <v>14510</v>
      </c>
      <c r="H3356" s="4">
        <v>2021</v>
      </c>
      <c r="I3356" s="2">
        <v>2015</v>
      </c>
      <c r="J3356" s="2">
        <f ca="1">YEAR(TODAY())-Table1[[#This Row],[Release_year]]</f>
        <v>11</v>
      </c>
      <c r="K3356" s="2" t="s">
        <v>14374</v>
      </c>
      <c r="L3356" s="2" t="str">
        <f>_xlfn.XLOOKUP(Table1[[#This Row],[Rating]],Ratings!A$2:A$15,Ratings!B$2:B$15)</f>
        <v>Not Rated</v>
      </c>
      <c r="M3356" s="2" t="str">
        <f>_xlfn.XLOOKUP(Table1[[#This Row],[Rating Category]],Recommendation!A$2:A$6,Recommendation!B$2:B$6)</f>
        <v>Guidance</v>
      </c>
      <c r="N3356" s="2">
        <v>86</v>
      </c>
      <c r="O3356" s="2" t="str" cm="1">
        <f t="array" ref="O3356">_xlfn.IFS(Table1[[#This Row],[Duration]]&lt;90,"Short",Table1[[#This Row],[Duration]]&lt;180,"Medium",Table1[[#This Row],[Duration]]&lt;=240,"Long",TRUE,"Seasons")</f>
        <v>Short</v>
      </c>
      <c r="P3356" s="3" t="s">
        <v>14511</v>
      </c>
    </row>
    <row r="3357" spans="1:16" ht="28">
      <c r="A3357" s="2" t="s">
        <v>14512</v>
      </c>
      <c r="B3357" s="2" t="s">
        <v>0</v>
      </c>
      <c r="C3357" s="3" t="s">
        <v>14513</v>
      </c>
      <c r="D3357" s="3" t="s">
        <v>14514</v>
      </c>
      <c r="E3357" s="3" t="s">
        <v>14515</v>
      </c>
      <c r="F3357" s="3" t="s">
        <v>1</v>
      </c>
      <c r="G3357" s="7" t="s">
        <v>13325</v>
      </c>
      <c r="H3357" s="4">
        <v>2021</v>
      </c>
      <c r="I3357" s="2">
        <v>2014</v>
      </c>
      <c r="J3357" s="2">
        <f ca="1">YEAR(TODAY())-Table1[[#This Row],[Release_year]]</f>
        <v>12</v>
      </c>
      <c r="K3357" s="2" t="s">
        <v>124</v>
      </c>
      <c r="L3357" s="2" t="str">
        <f>_xlfn.XLOOKUP(Table1[[#This Row],[Rating]],Ratings!A$2:A$15,Ratings!B$2:B$15)</f>
        <v>Adult</v>
      </c>
      <c r="M3357" s="2" t="str">
        <f>_xlfn.XLOOKUP(Table1[[#This Row],[Rating Category]],Recommendation!A$2:A$6,Recommendation!B$2:B$6)</f>
        <v>Restricted</v>
      </c>
      <c r="N3357" s="2">
        <v>97</v>
      </c>
      <c r="O3357" s="2" t="str" cm="1">
        <f t="array" ref="O3357">_xlfn.IFS(Table1[[#This Row],[Duration]]&lt;90,"Short",Table1[[#This Row],[Duration]]&lt;180,"Medium",Table1[[#This Row],[Duration]]&lt;=240,"Long",TRUE,"Seasons")</f>
        <v>Medium</v>
      </c>
      <c r="P3357" s="3" t="s">
        <v>399</v>
      </c>
    </row>
    <row r="3358" spans="1:16" ht="42">
      <c r="A3358" s="2" t="s">
        <v>14516</v>
      </c>
      <c r="B3358" s="2" t="s">
        <v>0</v>
      </c>
      <c r="C3358" s="3" t="s">
        <v>14517</v>
      </c>
      <c r="D3358" s="3" t="s">
        <v>493</v>
      </c>
      <c r="E3358" s="3" t="s">
        <v>14518</v>
      </c>
      <c r="F3358" s="3" t="s">
        <v>1</v>
      </c>
      <c r="G3358" s="7" t="s">
        <v>3785</v>
      </c>
      <c r="H3358" s="4">
        <v>2021</v>
      </c>
      <c r="I3358" s="2">
        <v>2004</v>
      </c>
      <c r="J3358" s="2">
        <f ca="1">YEAR(TODAY())-Table1[[#This Row],[Release_year]]</f>
        <v>22</v>
      </c>
      <c r="K3358" s="2" t="s">
        <v>2</v>
      </c>
      <c r="L3358" s="2" t="str">
        <f>_xlfn.XLOOKUP(Table1[[#This Row],[Rating]],Ratings!A$2:A$15,Ratings!B$2:B$15)</f>
        <v>Teen</v>
      </c>
      <c r="M3358" s="2" t="str">
        <f>_xlfn.XLOOKUP(Table1[[#This Row],[Rating Category]],Recommendation!A$2:A$6,Recommendation!B$2:B$6)</f>
        <v>Guidance</v>
      </c>
      <c r="N3358" s="2">
        <v>99</v>
      </c>
      <c r="O3358" s="2" t="str" cm="1">
        <f t="array" ref="O3358">_xlfn.IFS(Table1[[#This Row],[Duration]]&lt;90,"Short",Table1[[#This Row],[Duration]]&lt;180,"Medium",Table1[[#This Row],[Duration]]&lt;=240,"Long",TRUE,"Seasons")</f>
        <v>Medium</v>
      </c>
      <c r="P3358" s="3" t="s">
        <v>254</v>
      </c>
    </row>
    <row r="3359" spans="1:16" ht="56">
      <c r="A3359" s="2" t="s">
        <v>14519</v>
      </c>
      <c r="B3359" s="2" t="s">
        <v>0</v>
      </c>
      <c r="C3359" s="3" t="s">
        <v>14520</v>
      </c>
      <c r="D3359" s="3" t="s">
        <v>14521</v>
      </c>
      <c r="E3359" s="3" t="s">
        <v>14522</v>
      </c>
      <c r="F3359" s="3" t="s">
        <v>1</v>
      </c>
      <c r="G3359" s="7" t="s">
        <v>9015</v>
      </c>
      <c r="H3359" s="4">
        <v>2021</v>
      </c>
      <c r="I3359" s="2">
        <v>2011</v>
      </c>
      <c r="J3359" s="2">
        <f ca="1">YEAR(TODAY())-Table1[[#This Row],[Release_year]]</f>
        <v>15</v>
      </c>
      <c r="K3359" s="2" t="s">
        <v>124</v>
      </c>
      <c r="L3359" s="2" t="str">
        <f>_xlfn.XLOOKUP(Table1[[#This Row],[Rating]],Ratings!A$2:A$15,Ratings!B$2:B$15)</f>
        <v>Adult</v>
      </c>
      <c r="M3359" s="2" t="str">
        <f>_xlfn.XLOOKUP(Table1[[#This Row],[Rating Category]],Recommendation!A$2:A$6,Recommendation!B$2:B$6)</f>
        <v>Restricted</v>
      </c>
      <c r="N3359" s="2">
        <v>100</v>
      </c>
      <c r="O3359" s="2" t="str" cm="1">
        <f t="array" ref="O3359">_xlfn.IFS(Table1[[#This Row],[Duration]]&lt;90,"Short",Table1[[#This Row],[Duration]]&lt;180,"Medium",Table1[[#This Row],[Duration]]&lt;=240,"Long",TRUE,"Seasons")</f>
        <v>Medium</v>
      </c>
      <c r="P3359" s="3" t="s">
        <v>269</v>
      </c>
    </row>
    <row r="3360" spans="1:16" ht="42">
      <c r="A3360" s="2" t="s">
        <v>14523</v>
      </c>
      <c r="B3360" s="2" t="s">
        <v>0</v>
      </c>
      <c r="C3360" s="3" t="s">
        <v>14524</v>
      </c>
      <c r="D3360" s="3" t="s">
        <v>10683</v>
      </c>
      <c r="E3360" s="3" t="s">
        <v>14525</v>
      </c>
      <c r="F3360" s="3" t="s">
        <v>1064</v>
      </c>
      <c r="G3360" s="7" t="s">
        <v>10981</v>
      </c>
      <c r="H3360" s="4">
        <v>2021</v>
      </c>
      <c r="I3360" s="2">
        <v>2012</v>
      </c>
      <c r="J3360" s="2">
        <f ca="1">YEAR(TODAY())-Table1[[#This Row],[Release_year]]</f>
        <v>14</v>
      </c>
      <c r="K3360" s="2" t="s">
        <v>29</v>
      </c>
      <c r="L3360" s="2" t="str">
        <f>_xlfn.XLOOKUP(Table1[[#This Row],[Rating]],Ratings!A$2:A$15,Ratings!B$2:B$15)</f>
        <v>Teen</v>
      </c>
      <c r="M3360" s="2" t="str">
        <f>_xlfn.XLOOKUP(Table1[[#This Row],[Rating Category]],Recommendation!A$2:A$6,Recommendation!B$2:B$6)</f>
        <v>Guidance</v>
      </c>
      <c r="N3360" s="2">
        <v>126</v>
      </c>
      <c r="O3360" s="2" t="str" cm="1">
        <f t="array" ref="O3360">_xlfn.IFS(Table1[[#This Row],[Duration]]&lt;90,"Short",Table1[[#This Row],[Duration]]&lt;180,"Medium",Table1[[#This Row],[Duration]]&lt;=240,"Long",TRUE,"Seasons")</f>
        <v>Medium</v>
      </c>
      <c r="P3360" s="3" t="s">
        <v>43</v>
      </c>
    </row>
    <row r="3361" spans="1:16" ht="70">
      <c r="A3361" s="2" t="s">
        <v>14526</v>
      </c>
      <c r="B3361" s="2" t="s">
        <v>0</v>
      </c>
      <c r="C3361" s="3" t="s">
        <v>14527</v>
      </c>
      <c r="D3361" s="3" t="s">
        <v>14528</v>
      </c>
      <c r="E3361" s="3" t="s">
        <v>14529</v>
      </c>
      <c r="F3361" s="3" t="s">
        <v>14530</v>
      </c>
      <c r="G3361" s="7" t="s">
        <v>14531</v>
      </c>
      <c r="H3361" s="4">
        <v>2021</v>
      </c>
      <c r="I3361" s="2">
        <v>2017</v>
      </c>
      <c r="J3361" s="2">
        <f ca="1">YEAR(TODAY())-Table1[[#This Row],[Release_year]]</f>
        <v>9</v>
      </c>
      <c r="K3361" s="2" t="s">
        <v>124</v>
      </c>
      <c r="L3361" s="2" t="str">
        <f>_xlfn.XLOOKUP(Table1[[#This Row],[Rating]],Ratings!A$2:A$15,Ratings!B$2:B$15)</f>
        <v>Adult</v>
      </c>
      <c r="M3361" s="2" t="str">
        <f>_xlfn.XLOOKUP(Table1[[#This Row],[Rating Category]],Recommendation!A$2:A$6,Recommendation!B$2:B$6)</f>
        <v>Restricted</v>
      </c>
      <c r="N3361" s="2">
        <v>94</v>
      </c>
      <c r="O3361" s="2" t="str" cm="1">
        <f t="array" ref="O3361">_xlfn.IFS(Table1[[#This Row],[Duration]]&lt;90,"Short",Table1[[#This Row],[Duration]]&lt;180,"Medium",Table1[[#This Row],[Duration]]&lt;=240,"Long",TRUE,"Seasons")</f>
        <v>Medium</v>
      </c>
      <c r="P3361" s="3" t="s">
        <v>90</v>
      </c>
    </row>
    <row r="3362" spans="1:16" ht="42">
      <c r="A3362" s="2" t="s">
        <v>14532</v>
      </c>
      <c r="B3362" s="2" t="s">
        <v>0</v>
      </c>
      <c r="C3362" s="3" t="s">
        <v>14533</v>
      </c>
      <c r="D3362" s="3" t="s">
        <v>14534</v>
      </c>
      <c r="E3362" s="3" t="s">
        <v>14535</v>
      </c>
      <c r="F3362" s="3" t="s">
        <v>13</v>
      </c>
      <c r="G3362" s="7" t="s">
        <v>12391</v>
      </c>
      <c r="H3362" s="4">
        <v>2021</v>
      </c>
      <c r="I3362" s="2">
        <v>2014</v>
      </c>
      <c r="J3362" s="2">
        <f ca="1">YEAR(TODAY())-Table1[[#This Row],[Release_year]]</f>
        <v>12</v>
      </c>
      <c r="K3362" s="2" t="s">
        <v>7</v>
      </c>
      <c r="L3362" s="2" t="str">
        <f>_xlfn.XLOOKUP(Table1[[#This Row],[Rating]],Ratings!A$2:A$15,Ratings!B$2:B$15)</f>
        <v>Adult</v>
      </c>
      <c r="M3362" s="2" t="str">
        <f>_xlfn.XLOOKUP(Table1[[#This Row],[Rating Category]],Recommendation!A$2:A$6,Recommendation!B$2:B$6)</f>
        <v>Restricted</v>
      </c>
      <c r="N3362" s="2">
        <v>103</v>
      </c>
      <c r="O3362" s="2" t="str" cm="1">
        <f t="array" ref="O3362">_xlfn.IFS(Table1[[#This Row],[Duration]]&lt;90,"Short",Table1[[#This Row],[Duration]]&lt;180,"Medium",Table1[[#This Row],[Duration]]&lt;=240,"Long",TRUE,"Seasons")</f>
        <v>Medium</v>
      </c>
      <c r="P3362" s="3" t="s">
        <v>622</v>
      </c>
    </row>
    <row r="3363" spans="1:16" ht="70">
      <c r="A3363" s="2" t="s">
        <v>14536</v>
      </c>
      <c r="B3363" s="2" t="s">
        <v>0</v>
      </c>
      <c r="C3363" s="3" t="s">
        <v>14537</v>
      </c>
      <c r="D3363" s="3" t="s">
        <v>14538</v>
      </c>
      <c r="E3363" s="3" t="s">
        <v>14539</v>
      </c>
      <c r="F3363" s="3" t="s">
        <v>1</v>
      </c>
      <c r="G3363" s="7" t="s">
        <v>8543</v>
      </c>
      <c r="H3363" s="4">
        <v>2021</v>
      </c>
      <c r="I3363" s="2">
        <v>2017</v>
      </c>
      <c r="J3363" s="2">
        <f ca="1">YEAR(TODAY())-Table1[[#This Row],[Release_year]]</f>
        <v>9</v>
      </c>
      <c r="K3363" s="2" t="s">
        <v>124</v>
      </c>
      <c r="L3363" s="2" t="str">
        <f>_xlfn.XLOOKUP(Table1[[#This Row],[Rating]],Ratings!A$2:A$15,Ratings!B$2:B$15)</f>
        <v>Adult</v>
      </c>
      <c r="M3363" s="2" t="str">
        <f>_xlfn.XLOOKUP(Table1[[#This Row],[Rating Category]],Recommendation!A$2:A$6,Recommendation!B$2:B$6)</f>
        <v>Restricted</v>
      </c>
      <c r="N3363" s="2">
        <v>96</v>
      </c>
      <c r="O3363" s="2" t="str" cm="1">
        <f t="array" ref="O3363">_xlfn.IFS(Table1[[#This Row],[Duration]]&lt;90,"Short",Table1[[#This Row],[Duration]]&lt;180,"Medium",Table1[[#This Row],[Duration]]&lt;=240,"Long",TRUE,"Seasons")</f>
        <v>Medium</v>
      </c>
      <c r="P3363" s="3" t="s">
        <v>14540</v>
      </c>
    </row>
    <row r="3364" spans="1:16" ht="42">
      <c r="A3364" s="2" t="s">
        <v>14541</v>
      </c>
      <c r="B3364" s="2" t="s">
        <v>4</v>
      </c>
      <c r="C3364" s="3" t="s">
        <v>14542</v>
      </c>
      <c r="D3364" s="3" t="s">
        <v>14543</v>
      </c>
      <c r="E3364" s="3" t="s">
        <v>14544</v>
      </c>
      <c r="F3364" s="3" t="s">
        <v>13</v>
      </c>
      <c r="G3364" s="7" t="s">
        <v>8734</v>
      </c>
      <c r="H3364" s="4">
        <v>2021</v>
      </c>
      <c r="I3364" s="2">
        <v>2019</v>
      </c>
      <c r="J3364" s="2">
        <f ca="1">YEAR(TODAY())-Table1[[#This Row],[Release_year]]</f>
        <v>7</v>
      </c>
      <c r="K3364" s="2" t="s">
        <v>29</v>
      </c>
      <c r="L3364" s="2" t="str">
        <f>_xlfn.XLOOKUP(Table1[[#This Row],[Rating]],Ratings!A$2:A$15,Ratings!B$2:B$15)</f>
        <v>Teen</v>
      </c>
      <c r="M3364" s="2" t="str">
        <f>_xlfn.XLOOKUP(Table1[[#This Row],[Rating Category]],Recommendation!A$2:A$6,Recommendation!B$2:B$6)</f>
        <v>Guidance</v>
      </c>
      <c r="N3364" s="2" t="s">
        <v>11</v>
      </c>
      <c r="O3364" s="2" t="str" cm="1">
        <f t="array" ref="O3364">_xlfn.IFS(Table1[[#This Row],[Duration]]&lt;90,"Short",Table1[[#This Row],[Duration]]&lt;180,"Medium",Table1[[#This Row],[Duration]]&lt;=240,"Long",TRUE,"Seasons")</f>
        <v>Seasons</v>
      </c>
      <c r="P3364" s="3" t="s">
        <v>370</v>
      </c>
    </row>
    <row r="3365" spans="1:16" ht="56">
      <c r="A3365" s="2" t="s">
        <v>14545</v>
      </c>
      <c r="B3365" s="2" t="s">
        <v>0</v>
      </c>
      <c r="C3365" s="3" t="s">
        <v>14546</v>
      </c>
      <c r="D3365" s="3" t="s">
        <v>14547</v>
      </c>
      <c r="E3365" s="3" t="s">
        <v>14548</v>
      </c>
      <c r="F3365" s="3" t="s">
        <v>8537</v>
      </c>
      <c r="G3365" s="7" t="s">
        <v>9095</v>
      </c>
      <c r="H3365" s="4">
        <v>2021</v>
      </c>
      <c r="I3365" s="2">
        <v>2018</v>
      </c>
      <c r="J3365" s="2">
        <f ca="1">YEAR(TODAY())-Table1[[#This Row],[Release_year]]</f>
        <v>8</v>
      </c>
      <c r="K3365" s="2" t="s">
        <v>45</v>
      </c>
      <c r="L3365" s="2" t="str">
        <f>_xlfn.XLOOKUP(Table1[[#This Row],[Rating]],Ratings!A$2:A$15,Ratings!B$2:B$15)</f>
        <v>Family</v>
      </c>
      <c r="M3365" s="2" t="str">
        <f>_xlfn.XLOOKUP(Table1[[#This Row],[Rating Category]],Recommendation!A$2:A$6,Recommendation!B$2:B$6)</f>
        <v>Guidance</v>
      </c>
      <c r="N3365" s="2">
        <v>137</v>
      </c>
      <c r="O3365" s="2" t="str" cm="1">
        <f t="array" ref="O3365">_xlfn.IFS(Table1[[#This Row],[Duration]]&lt;90,"Short",Table1[[#This Row],[Duration]]&lt;180,"Medium",Table1[[#This Row],[Duration]]&lt;=240,"Long",TRUE,"Seasons")</f>
        <v>Medium</v>
      </c>
      <c r="P3365" s="3" t="s">
        <v>66</v>
      </c>
    </row>
    <row r="3366" spans="1:16" ht="42">
      <c r="A3366" s="2" t="s">
        <v>14550</v>
      </c>
      <c r="B3366" s="2" t="s">
        <v>0</v>
      </c>
      <c r="C3366" s="3" t="s">
        <v>14551</v>
      </c>
      <c r="D3366" s="3" t="s">
        <v>14455</v>
      </c>
      <c r="E3366" s="3" t="s">
        <v>14552</v>
      </c>
      <c r="F3366" s="3" t="s">
        <v>900</v>
      </c>
      <c r="G3366" s="7" t="s">
        <v>7134</v>
      </c>
      <c r="H3366" s="4">
        <v>2021</v>
      </c>
      <c r="I3366" s="2">
        <v>2017</v>
      </c>
      <c r="J3366" s="2">
        <f ca="1">YEAR(TODAY())-Table1[[#This Row],[Release_year]]</f>
        <v>9</v>
      </c>
      <c r="K3366" s="2" t="s">
        <v>124</v>
      </c>
      <c r="L3366" s="2" t="str">
        <f>_xlfn.XLOOKUP(Table1[[#This Row],[Rating]],Ratings!A$2:A$15,Ratings!B$2:B$15)</f>
        <v>Adult</v>
      </c>
      <c r="M3366" s="2" t="str">
        <f>_xlfn.XLOOKUP(Table1[[#This Row],[Rating Category]],Recommendation!A$2:A$6,Recommendation!B$2:B$6)</f>
        <v>Restricted</v>
      </c>
      <c r="N3366" s="2">
        <v>104</v>
      </c>
      <c r="O3366" s="2" t="str" cm="1">
        <f t="array" ref="O3366">_xlfn.IFS(Table1[[#This Row],[Duration]]&lt;90,"Short",Table1[[#This Row],[Duration]]&lt;180,"Medium",Table1[[#This Row],[Duration]]&lt;=240,"Long",TRUE,"Seasons")</f>
        <v>Medium</v>
      </c>
      <c r="P3366" s="3" t="s">
        <v>72</v>
      </c>
    </row>
    <row r="3367" spans="1:16" ht="70">
      <c r="A3367" s="2" t="s">
        <v>14553</v>
      </c>
      <c r="B3367" s="2" t="s">
        <v>0</v>
      </c>
      <c r="C3367" s="3" t="s">
        <v>14554</v>
      </c>
      <c r="D3367" s="3" t="s">
        <v>14555</v>
      </c>
      <c r="E3367" s="3" t="s">
        <v>14556</v>
      </c>
      <c r="F3367" s="3" t="s">
        <v>13</v>
      </c>
      <c r="G3367" s="7" t="s">
        <v>11791</v>
      </c>
      <c r="H3367" s="4">
        <v>2021</v>
      </c>
      <c r="I3367" s="2">
        <v>2016</v>
      </c>
      <c r="J3367" s="2">
        <f ca="1">YEAR(TODAY())-Table1[[#This Row],[Release_year]]</f>
        <v>10</v>
      </c>
      <c r="K3367" s="2" t="s">
        <v>29</v>
      </c>
      <c r="L3367" s="2" t="str">
        <f>_xlfn.XLOOKUP(Table1[[#This Row],[Rating]],Ratings!A$2:A$15,Ratings!B$2:B$15)</f>
        <v>Teen</v>
      </c>
      <c r="M3367" s="2" t="str">
        <f>_xlfn.XLOOKUP(Table1[[#This Row],[Rating Category]],Recommendation!A$2:A$6,Recommendation!B$2:B$6)</f>
        <v>Guidance</v>
      </c>
      <c r="N3367" s="2">
        <v>104</v>
      </c>
      <c r="O3367" s="2" t="str" cm="1">
        <f t="array" ref="O3367">_xlfn.IFS(Table1[[#This Row],[Duration]]&lt;90,"Short",Table1[[#This Row],[Duration]]&lt;180,"Medium",Table1[[#This Row],[Duration]]&lt;=240,"Long",TRUE,"Seasons")</f>
        <v>Medium</v>
      </c>
      <c r="P3367" s="3" t="s">
        <v>23</v>
      </c>
    </row>
    <row r="3368" spans="1:16" ht="42">
      <c r="A3368" s="2" t="s">
        <v>14557</v>
      </c>
      <c r="B3368" s="2" t="s">
        <v>0</v>
      </c>
      <c r="C3368" s="3" t="s">
        <v>14558</v>
      </c>
      <c r="D3368" s="3" t="s">
        <v>8692</v>
      </c>
      <c r="E3368" s="3" t="s">
        <v>14559</v>
      </c>
      <c r="F3368" s="3" t="s">
        <v>1</v>
      </c>
      <c r="G3368" s="7" t="s">
        <v>12136</v>
      </c>
      <c r="H3368" s="4">
        <v>2021</v>
      </c>
      <c r="I3368" s="2">
        <v>2016</v>
      </c>
      <c r="J3368" s="2">
        <f ca="1">YEAR(TODAY())-Table1[[#This Row],[Release_year]]</f>
        <v>10</v>
      </c>
      <c r="K3368" s="2" t="s">
        <v>16</v>
      </c>
      <c r="L3368" s="2" t="str">
        <f>_xlfn.XLOOKUP(Table1[[#This Row],[Rating]],Ratings!A$2:A$15,Ratings!B$2:B$15)</f>
        <v>Family</v>
      </c>
      <c r="M3368" s="2" t="str">
        <f>_xlfn.XLOOKUP(Table1[[#This Row],[Rating Category]],Recommendation!A$2:A$6,Recommendation!B$2:B$6)</f>
        <v>Guidance</v>
      </c>
      <c r="N3368" s="2">
        <v>94</v>
      </c>
      <c r="O3368" s="2" t="str" cm="1">
        <f t="array" ref="O3368">_xlfn.IFS(Table1[[#This Row],[Duration]]&lt;90,"Short",Table1[[#This Row],[Duration]]&lt;180,"Medium",Table1[[#This Row],[Duration]]&lt;=240,"Long",TRUE,"Seasons")</f>
        <v>Medium</v>
      </c>
      <c r="P3368" s="3" t="s">
        <v>3247</v>
      </c>
    </row>
    <row r="3369" spans="1:16" ht="70">
      <c r="A3369" s="2" t="s">
        <v>14560</v>
      </c>
      <c r="B3369" s="2" t="s">
        <v>0</v>
      </c>
      <c r="C3369" s="3" t="s">
        <v>14561</v>
      </c>
      <c r="D3369" s="3" t="s">
        <v>14562</v>
      </c>
      <c r="E3369" s="3" t="s">
        <v>14563</v>
      </c>
      <c r="F3369" s="3" t="s">
        <v>225</v>
      </c>
      <c r="G3369" s="7" t="s">
        <v>5538</v>
      </c>
      <c r="H3369" s="4">
        <v>2021</v>
      </c>
      <c r="I3369" s="2">
        <v>1977</v>
      </c>
      <c r="J3369" s="2">
        <f ca="1">YEAR(TODAY())-Table1[[#This Row],[Release_year]]</f>
        <v>49</v>
      </c>
      <c r="K3369" s="2" t="s">
        <v>16</v>
      </c>
      <c r="L3369" s="2" t="str">
        <f>_xlfn.XLOOKUP(Table1[[#This Row],[Rating]],Ratings!A$2:A$15,Ratings!B$2:B$15)</f>
        <v>Family</v>
      </c>
      <c r="M3369" s="2" t="str">
        <f>_xlfn.XLOOKUP(Table1[[#This Row],[Rating Category]],Recommendation!A$2:A$6,Recommendation!B$2:B$6)</f>
        <v>Guidance</v>
      </c>
      <c r="N3369" s="2">
        <v>176</v>
      </c>
      <c r="O3369" s="2" t="str" cm="1">
        <f t="array" ref="O3369">_xlfn.IFS(Table1[[#This Row],[Duration]]&lt;90,"Short",Table1[[#This Row],[Duration]]&lt;180,"Medium",Table1[[#This Row],[Duration]]&lt;=240,"Long",TRUE,"Seasons")</f>
        <v>Medium</v>
      </c>
      <c r="P3369" s="3" t="s">
        <v>104</v>
      </c>
    </row>
    <row r="3370" spans="1:16" ht="42">
      <c r="A3370" s="2" t="s">
        <v>14564</v>
      </c>
      <c r="B3370" s="2" t="s">
        <v>0</v>
      </c>
      <c r="C3370" s="3" t="s">
        <v>14565</v>
      </c>
      <c r="D3370" s="3" t="s">
        <v>14566</v>
      </c>
      <c r="E3370" s="3" t="s">
        <v>14567</v>
      </c>
      <c r="F3370" s="3" t="s">
        <v>223</v>
      </c>
      <c r="G3370" s="7" t="s">
        <v>4139</v>
      </c>
      <c r="H3370" s="4">
        <v>2021</v>
      </c>
      <c r="I3370" s="2">
        <v>1971</v>
      </c>
      <c r="J3370" s="2">
        <f ca="1">YEAR(TODAY())-Table1[[#This Row],[Release_year]]</f>
        <v>55</v>
      </c>
      <c r="K3370" s="2" t="s">
        <v>124</v>
      </c>
      <c r="L3370" s="2" t="str">
        <f>_xlfn.XLOOKUP(Table1[[#This Row],[Rating]],Ratings!A$2:A$15,Ratings!B$2:B$15)</f>
        <v>Adult</v>
      </c>
      <c r="M3370" s="2" t="str">
        <f>_xlfn.XLOOKUP(Table1[[#This Row],[Rating Category]],Recommendation!A$2:A$6,Recommendation!B$2:B$6)</f>
        <v>Restricted</v>
      </c>
      <c r="N3370" s="2">
        <v>137</v>
      </c>
      <c r="O3370" s="2" t="str" cm="1">
        <f t="array" ref="O3370">_xlfn.IFS(Table1[[#This Row],[Duration]]&lt;90,"Short",Table1[[#This Row],[Duration]]&lt;180,"Medium",Table1[[#This Row],[Duration]]&lt;=240,"Long",TRUE,"Seasons")</f>
        <v>Medium</v>
      </c>
      <c r="P3370" s="3" t="s">
        <v>14568</v>
      </c>
    </row>
    <row r="3371" spans="1:16" ht="42">
      <c r="A3371" s="2" t="s">
        <v>14569</v>
      </c>
      <c r="B3371" s="2" t="s">
        <v>0</v>
      </c>
      <c r="C3371" s="3" t="s">
        <v>14570</v>
      </c>
      <c r="D3371" s="3" t="s">
        <v>14571</v>
      </c>
      <c r="E3371" s="3" t="s">
        <v>14572</v>
      </c>
      <c r="F3371" s="3" t="s">
        <v>1</v>
      </c>
      <c r="G3371" s="7" t="s">
        <v>11791</v>
      </c>
      <c r="H3371" s="4">
        <v>2021</v>
      </c>
      <c r="I3371" s="2">
        <v>1993</v>
      </c>
      <c r="J3371" s="2">
        <f ca="1">YEAR(TODAY())-Table1[[#This Row],[Release_year]]</f>
        <v>33</v>
      </c>
      <c r="K3371" s="2" t="s">
        <v>124</v>
      </c>
      <c r="L3371" s="2" t="str">
        <f>_xlfn.XLOOKUP(Table1[[#This Row],[Rating]],Ratings!A$2:A$15,Ratings!B$2:B$15)</f>
        <v>Adult</v>
      </c>
      <c r="M3371" s="2" t="str">
        <f>_xlfn.XLOOKUP(Table1[[#This Row],[Rating Category]],Recommendation!A$2:A$6,Recommendation!B$2:B$6)</f>
        <v>Restricted</v>
      </c>
      <c r="N3371" s="2">
        <v>101</v>
      </c>
      <c r="O3371" s="2" t="str" cm="1">
        <f t="array" ref="O3371">_xlfn.IFS(Table1[[#This Row],[Duration]]&lt;90,"Short",Table1[[#This Row],[Duration]]&lt;180,"Medium",Table1[[#This Row],[Duration]]&lt;=240,"Long",TRUE,"Seasons")</f>
        <v>Medium</v>
      </c>
      <c r="P3371" s="3" t="s">
        <v>264</v>
      </c>
    </row>
    <row r="3372" spans="1:16" ht="42">
      <c r="A3372" s="2" t="s">
        <v>14573</v>
      </c>
      <c r="B3372" s="2" t="s">
        <v>0</v>
      </c>
      <c r="C3372" s="3" t="s">
        <v>14574</v>
      </c>
      <c r="D3372" s="3" t="s">
        <v>14575</v>
      </c>
      <c r="E3372" s="3" t="s">
        <v>14575</v>
      </c>
      <c r="F3372" s="3" t="s">
        <v>14576</v>
      </c>
      <c r="G3372" s="7" t="s">
        <v>14577</v>
      </c>
      <c r="H3372" s="4">
        <v>2021</v>
      </c>
      <c r="I3372" s="2">
        <v>2015</v>
      </c>
      <c r="J3372" s="2">
        <f ca="1">YEAR(TODAY())-Table1[[#This Row],[Release_year]]</f>
        <v>11</v>
      </c>
      <c r="K3372" s="2" t="s">
        <v>45</v>
      </c>
      <c r="L3372" s="2" t="str">
        <f>_xlfn.XLOOKUP(Table1[[#This Row],[Rating]],Ratings!A$2:A$15,Ratings!B$2:B$15)</f>
        <v>Family</v>
      </c>
      <c r="M3372" s="2" t="str">
        <f>_xlfn.XLOOKUP(Table1[[#This Row],[Rating Category]],Recommendation!A$2:A$6,Recommendation!B$2:B$6)</f>
        <v>Guidance</v>
      </c>
      <c r="N3372" s="2">
        <v>111</v>
      </c>
      <c r="O3372" s="2" t="str" cm="1">
        <f t="array" ref="O3372">_xlfn.IFS(Table1[[#This Row],[Duration]]&lt;90,"Short",Table1[[#This Row],[Duration]]&lt;180,"Medium",Table1[[#This Row],[Duration]]&lt;=240,"Long",TRUE,"Seasons")</f>
        <v>Medium</v>
      </c>
      <c r="P3372" s="3" t="s">
        <v>49</v>
      </c>
    </row>
    <row r="3373" spans="1:16" ht="42">
      <c r="A3373" s="2" t="s">
        <v>14578</v>
      </c>
      <c r="B3373" s="2" t="s">
        <v>0</v>
      </c>
      <c r="C3373" s="3" t="s">
        <v>14579</v>
      </c>
      <c r="D3373" s="3" t="s">
        <v>14580</v>
      </c>
      <c r="E3373" s="3" t="s">
        <v>14581</v>
      </c>
      <c r="F3373" s="3" t="s">
        <v>744</v>
      </c>
      <c r="G3373" s="7" t="s">
        <v>7648</v>
      </c>
      <c r="H3373" s="4">
        <v>2021</v>
      </c>
      <c r="I3373" s="2">
        <v>2016</v>
      </c>
      <c r="J3373" s="2">
        <f ca="1">YEAR(TODAY())-Table1[[#This Row],[Release_year]]</f>
        <v>10</v>
      </c>
      <c r="K3373" s="2" t="s">
        <v>124</v>
      </c>
      <c r="L3373" s="2" t="str">
        <f>_xlfn.XLOOKUP(Table1[[#This Row],[Rating]],Ratings!A$2:A$15,Ratings!B$2:B$15)</f>
        <v>Adult</v>
      </c>
      <c r="M3373" s="2" t="str">
        <f>_xlfn.XLOOKUP(Table1[[#This Row],[Rating Category]],Recommendation!A$2:A$6,Recommendation!B$2:B$6)</f>
        <v>Restricted</v>
      </c>
      <c r="N3373" s="2">
        <v>110</v>
      </c>
      <c r="O3373" s="2" t="str" cm="1">
        <f t="array" ref="O3373">_xlfn.IFS(Table1[[#This Row],[Duration]]&lt;90,"Short",Table1[[#This Row],[Duration]]&lt;180,"Medium",Table1[[#This Row],[Duration]]&lt;=240,"Long",TRUE,"Seasons")</f>
        <v>Medium</v>
      </c>
      <c r="P3373" s="3" t="s">
        <v>251</v>
      </c>
    </row>
    <row r="3374" spans="1:16" ht="70">
      <c r="A3374" s="2" t="s">
        <v>14582</v>
      </c>
      <c r="B3374" s="2" t="s">
        <v>0</v>
      </c>
      <c r="C3374" s="3" t="s">
        <v>14583</v>
      </c>
      <c r="D3374" s="3" t="s">
        <v>10430</v>
      </c>
      <c r="E3374" s="3" t="s">
        <v>14584</v>
      </c>
      <c r="F3374" s="3" t="s">
        <v>13</v>
      </c>
      <c r="G3374" s="7" t="s">
        <v>12353</v>
      </c>
      <c r="H3374" s="4">
        <v>2021</v>
      </c>
      <c r="I3374" s="2">
        <v>2016</v>
      </c>
      <c r="J3374" s="2">
        <f ca="1">YEAR(TODAY())-Table1[[#This Row],[Release_year]]</f>
        <v>10</v>
      </c>
      <c r="K3374" s="2" t="s">
        <v>29</v>
      </c>
      <c r="L3374" s="2" t="str">
        <f>_xlfn.XLOOKUP(Table1[[#This Row],[Rating]],Ratings!A$2:A$15,Ratings!B$2:B$15)</f>
        <v>Teen</v>
      </c>
      <c r="M3374" s="2" t="str">
        <f>_xlfn.XLOOKUP(Table1[[#This Row],[Rating Category]],Recommendation!A$2:A$6,Recommendation!B$2:B$6)</f>
        <v>Guidance</v>
      </c>
      <c r="N3374" s="2">
        <v>142</v>
      </c>
      <c r="O3374" s="2" t="str" cm="1">
        <f t="array" ref="O3374">_xlfn.IFS(Table1[[#This Row],[Duration]]&lt;90,"Short",Table1[[#This Row],[Duration]]&lt;180,"Medium",Table1[[#This Row],[Duration]]&lt;=240,"Long",TRUE,"Seasons")</f>
        <v>Medium</v>
      </c>
      <c r="P3374" s="3" t="s">
        <v>5815</v>
      </c>
    </row>
    <row r="3375" spans="1:16" ht="42">
      <c r="A3375" s="2" t="s">
        <v>14585</v>
      </c>
      <c r="B3375" s="2" t="s">
        <v>0</v>
      </c>
      <c r="C3375" s="3" t="s">
        <v>14586</v>
      </c>
      <c r="D3375" s="3" t="s">
        <v>14587</v>
      </c>
      <c r="E3375" s="3" t="s">
        <v>14588</v>
      </c>
      <c r="F3375" s="3" t="s">
        <v>1</v>
      </c>
      <c r="G3375" s="7" t="s">
        <v>11316</v>
      </c>
      <c r="H3375" s="4">
        <v>2021</v>
      </c>
      <c r="I3375" s="2">
        <v>2012</v>
      </c>
      <c r="J3375" s="2">
        <f ca="1">YEAR(TODAY())-Table1[[#This Row],[Release_year]]</f>
        <v>14</v>
      </c>
      <c r="K3375" s="2" t="s">
        <v>124</v>
      </c>
      <c r="L3375" s="2" t="str">
        <f>_xlfn.XLOOKUP(Table1[[#This Row],[Rating]],Ratings!A$2:A$15,Ratings!B$2:B$15)</f>
        <v>Adult</v>
      </c>
      <c r="M3375" s="2" t="str">
        <f>_xlfn.XLOOKUP(Table1[[#This Row],[Rating Category]],Recommendation!A$2:A$6,Recommendation!B$2:B$6)</f>
        <v>Restricted</v>
      </c>
      <c r="N3375" s="2">
        <v>86</v>
      </c>
      <c r="O3375" s="2" t="str" cm="1">
        <f t="array" ref="O3375">_xlfn.IFS(Table1[[#This Row],[Duration]]&lt;90,"Short",Table1[[#This Row],[Duration]]&lt;180,"Medium",Table1[[#This Row],[Duration]]&lt;=240,"Long",TRUE,"Seasons")</f>
        <v>Short</v>
      </c>
      <c r="P3375" s="3" t="s">
        <v>650</v>
      </c>
    </row>
    <row r="3376" spans="1:16" ht="56">
      <c r="A3376" s="2" t="s">
        <v>14589</v>
      </c>
      <c r="B3376" s="2" t="s">
        <v>0</v>
      </c>
      <c r="C3376" s="3" t="s">
        <v>14590</v>
      </c>
      <c r="D3376" s="3" t="s">
        <v>1577</v>
      </c>
      <c r="E3376" s="3" t="s">
        <v>14591</v>
      </c>
      <c r="F3376" s="3" t="s">
        <v>1</v>
      </c>
      <c r="G3376" s="7" t="s">
        <v>7081</v>
      </c>
      <c r="H3376" s="4">
        <v>2021</v>
      </c>
      <c r="I3376" s="2">
        <v>2013</v>
      </c>
      <c r="J3376" s="2">
        <f ca="1">YEAR(TODAY())-Table1[[#This Row],[Release_year]]</f>
        <v>13</v>
      </c>
      <c r="K3376" s="2" t="s">
        <v>124</v>
      </c>
      <c r="L3376" s="2" t="str">
        <f>_xlfn.XLOOKUP(Table1[[#This Row],[Rating]],Ratings!A$2:A$15,Ratings!B$2:B$15)</f>
        <v>Adult</v>
      </c>
      <c r="M3376" s="2" t="str">
        <f>_xlfn.XLOOKUP(Table1[[#This Row],[Rating Category]],Recommendation!A$2:A$6,Recommendation!B$2:B$6)</f>
        <v>Restricted</v>
      </c>
      <c r="N3376" s="2">
        <v>86</v>
      </c>
      <c r="O3376" s="2" t="str" cm="1">
        <f t="array" ref="O3376">_xlfn.IFS(Table1[[#This Row],[Duration]]&lt;90,"Short",Table1[[#This Row],[Duration]]&lt;180,"Medium",Table1[[#This Row],[Duration]]&lt;=240,"Long",TRUE,"Seasons")</f>
        <v>Short</v>
      </c>
      <c r="P3376" s="3" t="s">
        <v>1580</v>
      </c>
    </row>
    <row r="3377" spans="1:16" ht="42">
      <c r="A3377" s="2" t="s">
        <v>14592</v>
      </c>
      <c r="B3377" s="2" t="s">
        <v>0</v>
      </c>
      <c r="C3377" s="3" t="s">
        <v>14593</v>
      </c>
      <c r="D3377" s="3" t="s">
        <v>14594</v>
      </c>
      <c r="E3377" s="3" t="s">
        <v>14595</v>
      </c>
      <c r="F3377" s="3" t="s">
        <v>1</v>
      </c>
      <c r="G3377" s="7" t="s">
        <v>8477</v>
      </c>
      <c r="H3377" s="4">
        <v>2021</v>
      </c>
      <c r="I3377" s="2">
        <v>2019</v>
      </c>
      <c r="J3377" s="2">
        <f ca="1">YEAR(TODAY())-Table1[[#This Row],[Release_year]]</f>
        <v>7</v>
      </c>
      <c r="K3377" s="2" t="s">
        <v>29</v>
      </c>
      <c r="L3377" s="2" t="str">
        <f>_xlfn.XLOOKUP(Table1[[#This Row],[Rating]],Ratings!A$2:A$15,Ratings!B$2:B$15)</f>
        <v>Teen</v>
      </c>
      <c r="M3377" s="2" t="str">
        <f>_xlfn.XLOOKUP(Table1[[#This Row],[Rating Category]],Recommendation!A$2:A$6,Recommendation!B$2:B$6)</f>
        <v>Guidance</v>
      </c>
      <c r="N3377" s="2">
        <v>80</v>
      </c>
      <c r="O3377" s="2" t="str" cm="1">
        <f t="array" ref="O3377">_xlfn.IFS(Table1[[#This Row],[Duration]]&lt;90,"Short",Table1[[#This Row],[Duration]]&lt;180,"Medium",Table1[[#This Row],[Duration]]&lt;=240,"Long",TRUE,"Seasons")</f>
        <v>Short</v>
      </c>
      <c r="P3377" s="3" t="s">
        <v>2817</v>
      </c>
    </row>
    <row r="3378" spans="1:16" ht="42">
      <c r="A3378" s="2" t="s">
        <v>14596</v>
      </c>
      <c r="B3378" s="2" t="s">
        <v>0</v>
      </c>
      <c r="C3378" s="3" t="s">
        <v>14597</v>
      </c>
      <c r="D3378" s="3" t="s">
        <v>14598</v>
      </c>
      <c r="E3378" s="3" t="s">
        <v>14599</v>
      </c>
      <c r="F3378" s="3" t="s">
        <v>1</v>
      </c>
      <c r="G3378" s="7" t="s">
        <v>8074</v>
      </c>
      <c r="H3378" s="4">
        <v>2021</v>
      </c>
      <c r="I3378" s="2">
        <v>2011</v>
      </c>
      <c r="J3378" s="2">
        <f ca="1">YEAR(TODAY())-Table1[[#This Row],[Release_year]]</f>
        <v>15</v>
      </c>
      <c r="K3378" s="2" t="s">
        <v>181</v>
      </c>
      <c r="L3378" s="2" t="str">
        <f>_xlfn.XLOOKUP(Table1[[#This Row],[Rating]],Ratings!A$2:A$15,Ratings!B$2:B$15)</f>
        <v>Family</v>
      </c>
      <c r="M3378" s="2" t="str">
        <f>_xlfn.XLOOKUP(Table1[[#This Row],[Rating Category]],Recommendation!A$2:A$6,Recommendation!B$2:B$6)</f>
        <v>Guidance</v>
      </c>
      <c r="N3378" s="2">
        <v>92</v>
      </c>
      <c r="O3378" s="2" t="str" cm="1">
        <f t="array" ref="O3378">_xlfn.IFS(Table1[[#This Row],[Duration]]&lt;90,"Short",Table1[[#This Row],[Duration]]&lt;180,"Medium",Table1[[#This Row],[Duration]]&lt;=240,"Long",TRUE,"Seasons")</f>
        <v>Medium</v>
      </c>
      <c r="P3378" s="3" t="s">
        <v>4116</v>
      </c>
    </row>
    <row r="3379" spans="1:16" ht="42">
      <c r="A3379" s="2" t="s">
        <v>14600</v>
      </c>
      <c r="B3379" s="2" t="s">
        <v>0</v>
      </c>
      <c r="C3379" s="3" t="s">
        <v>14601</v>
      </c>
      <c r="D3379" s="3" t="s">
        <v>14602</v>
      </c>
      <c r="E3379" s="3" t="s">
        <v>14603</v>
      </c>
      <c r="F3379" s="3" t="s">
        <v>1</v>
      </c>
      <c r="G3379" s="7" t="s">
        <v>13121</v>
      </c>
      <c r="H3379" s="4">
        <v>2021</v>
      </c>
      <c r="I3379" s="2">
        <v>2016</v>
      </c>
      <c r="J3379" s="2">
        <f ca="1">YEAR(TODAY())-Table1[[#This Row],[Release_year]]</f>
        <v>10</v>
      </c>
      <c r="K3379" s="2" t="s">
        <v>124</v>
      </c>
      <c r="L3379" s="2" t="str">
        <f>_xlfn.XLOOKUP(Table1[[#This Row],[Rating]],Ratings!A$2:A$15,Ratings!B$2:B$15)</f>
        <v>Adult</v>
      </c>
      <c r="M3379" s="2" t="str">
        <f>_xlfn.XLOOKUP(Table1[[#This Row],[Rating Category]],Recommendation!A$2:A$6,Recommendation!B$2:B$6)</f>
        <v>Restricted</v>
      </c>
      <c r="N3379" s="2">
        <v>96</v>
      </c>
      <c r="O3379" s="2" t="str" cm="1">
        <f t="array" ref="O3379">_xlfn.IFS(Table1[[#This Row],[Duration]]&lt;90,"Short",Table1[[#This Row],[Duration]]&lt;180,"Medium",Table1[[#This Row],[Duration]]&lt;=240,"Long",TRUE,"Seasons")</f>
        <v>Medium</v>
      </c>
      <c r="P3379" s="3" t="s">
        <v>51</v>
      </c>
    </row>
    <row r="3380" spans="1:16" ht="42">
      <c r="A3380" s="2" t="s">
        <v>14605</v>
      </c>
      <c r="B3380" s="2" t="s">
        <v>0</v>
      </c>
      <c r="C3380" s="3" t="s">
        <v>14606</v>
      </c>
      <c r="D3380" s="3" t="s">
        <v>9509</v>
      </c>
      <c r="E3380" s="3" t="s">
        <v>14607</v>
      </c>
      <c r="F3380" s="3" t="s">
        <v>11879</v>
      </c>
      <c r="G3380" s="7" t="s">
        <v>14608</v>
      </c>
      <c r="H3380" s="4">
        <v>2021</v>
      </c>
      <c r="I3380" s="2">
        <v>2014</v>
      </c>
      <c r="J3380" s="2">
        <f ca="1">YEAR(TODAY())-Table1[[#This Row],[Release_year]]</f>
        <v>12</v>
      </c>
      <c r="K3380" s="2" t="s">
        <v>124</v>
      </c>
      <c r="L3380" s="2" t="str">
        <f>_xlfn.XLOOKUP(Table1[[#This Row],[Rating]],Ratings!A$2:A$15,Ratings!B$2:B$15)</f>
        <v>Adult</v>
      </c>
      <c r="M3380" s="2" t="str">
        <f>_xlfn.XLOOKUP(Table1[[#This Row],[Rating Category]],Recommendation!A$2:A$6,Recommendation!B$2:B$6)</f>
        <v>Restricted</v>
      </c>
      <c r="N3380" s="2">
        <v>125</v>
      </c>
      <c r="O3380" s="2" t="str" cm="1">
        <f t="array" ref="O3380">_xlfn.IFS(Table1[[#This Row],[Duration]]&lt;90,"Short",Table1[[#This Row],[Duration]]&lt;180,"Medium",Table1[[#This Row],[Duration]]&lt;=240,"Long",TRUE,"Seasons")</f>
        <v>Medium</v>
      </c>
      <c r="P3380" s="3" t="s">
        <v>131</v>
      </c>
    </row>
    <row r="3381" spans="1:16" ht="42">
      <c r="A3381" s="2" t="s">
        <v>14610</v>
      </c>
      <c r="B3381" s="2" t="s">
        <v>0</v>
      </c>
      <c r="C3381" s="3" t="s">
        <v>14611</v>
      </c>
      <c r="D3381" s="3" t="s">
        <v>9999</v>
      </c>
      <c r="E3381" s="3" t="s">
        <v>14612</v>
      </c>
      <c r="F3381" s="3" t="s">
        <v>1</v>
      </c>
      <c r="G3381" s="7" t="s">
        <v>7801</v>
      </c>
      <c r="H3381" s="4">
        <v>2021</v>
      </c>
      <c r="I3381" s="2">
        <v>1998</v>
      </c>
      <c r="J3381" s="2">
        <f ca="1">YEAR(TODAY())-Table1[[#This Row],[Release_year]]</f>
        <v>28</v>
      </c>
      <c r="K3381" s="2" t="s">
        <v>2</v>
      </c>
      <c r="L3381" s="2" t="str">
        <f>_xlfn.XLOOKUP(Table1[[#This Row],[Rating]],Ratings!A$2:A$15,Ratings!B$2:B$15)</f>
        <v>Teen</v>
      </c>
      <c r="M3381" s="2" t="str">
        <f>_xlfn.XLOOKUP(Table1[[#This Row],[Rating Category]],Recommendation!A$2:A$6,Recommendation!B$2:B$6)</f>
        <v>Guidance</v>
      </c>
      <c r="N3381" s="2">
        <v>82</v>
      </c>
      <c r="O3381" s="2" t="str" cm="1">
        <f t="array" ref="O3381">_xlfn.IFS(Table1[[#This Row],[Duration]]&lt;90,"Short",Table1[[#This Row],[Duration]]&lt;180,"Medium",Table1[[#This Row],[Duration]]&lt;=240,"Long",TRUE,"Seasons")</f>
        <v>Short</v>
      </c>
      <c r="P3381" s="3" t="s">
        <v>359</v>
      </c>
    </row>
    <row r="3382" spans="1:16" ht="42">
      <c r="A3382" s="2" t="s">
        <v>14613</v>
      </c>
      <c r="B3382" s="2" t="s">
        <v>0</v>
      </c>
      <c r="C3382" s="3" t="s">
        <v>14614</v>
      </c>
      <c r="D3382" s="3" t="s">
        <v>11019</v>
      </c>
      <c r="E3382" s="3" t="s">
        <v>14615</v>
      </c>
      <c r="F3382" s="3" t="s">
        <v>1621</v>
      </c>
      <c r="G3382" s="7" t="s">
        <v>13923</v>
      </c>
      <c r="H3382" s="4">
        <v>2021</v>
      </c>
      <c r="I3382" s="2">
        <v>2015</v>
      </c>
      <c r="J3382" s="2">
        <f ca="1">YEAR(TODAY())-Table1[[#This Row],[Release_year]]</f>
        <v>11</v>
      </c>
      <c r="K3382" s="2" t="s">
        <v>7</v>
      </c>
      <c r="L3382" s="2" t="str">
        <f>_xlfn.XLOOKUP(Table1[[#This Row],[Rating]],Ratings!A$2:A$15,Ratings!B$2:B$15)</f>
        <v>Adult</v>
      </c>
      <c r="M3382" s="2" t="str">
        <f>_xlfn.XLOOKUP(Table1[[#This Row],[Rating Category]],Recommendation!A$2:A$6,Recommendation!B$2:B$6)</f>
        <v>Restricted</v>
      </c>
      <c r="N3382" s="2">
        <v>111</v>
      </c>
      <c r="O3382" s="2" t="str" cm="1">
        <f t="array" ref="O3382">_xlfn.IFS(Table1[[#This Row],[Duration]]&lt;90,"Short",Table1[[#This Row],[Duration]]&lt;180,"Medium",Table1[[#This Row],[Duration]]&lt;=240,"Long",TRUE,"Seasons")</f>
        <v>Medium</v>
      </c>
      <c r="P3382" s="3" t="s">
        <v>43</v>
      </c>
    </row>
    <row r="3383" spans="1:16" ht="28">
      <c r="A3383" s="2" t="s">
        <v>14616</v>
      </c>
      <c r="B3383" s="2" t="s">
        <v>0</v>
      </c>
      <c r="C3383" s="3" t="s">
        <v>14617</v>
      </c>
      <c r="D3383" s="3" t="s">
        <v>14618</v>
      </c>
      <c r="E3383" s="3" t="s">
        <v>14619</v>
      </c>
      <c r="F3383" s="3" t="s">
        <v>28</v>
      </c>
      <c r="G3383" s="7" t="s">
        <v>13194</v>
      </c>
      <c r="H3383" s="4">
        <v>2021</v>
      </c>
      <c r="I3383" s="2">
        <v>2015</v>
      </c>
      <c r="J3383" s="2">
        <f ca="1">YEAR(TODAY())-Table1[[#This Row],[Release_year]]</f>
        <v>11</v>
      </c>
      <c r="K3383" s="2" t="s">
        <v>7</v>
      </c>
      <c r="L3383" s="2" t="str">
        <f>_xlfn.XLOOKUP(Table1[[#This Row],[Rating]],Ratings!A$2:A$15,Ratings!B$2:B$15)</f>
        <v>Adult</v>
      </c>
      <c r="M3383" s="2" t="str">
        <f>_xlfn.XLOOKUP(Table1[[#This Row],[Rating Category]],Recommendation!A$2:A$6,Recommendation!B$2:B$6)</f>
        <v>Restricted</v>
      </c>
      <c r="N3383" s="2">
        <v>92</v>
      </c>
      <c r="O3383" s="2" t="str" cm="1">
        <f t="array" ref="O3383">_xlfn.IFS(Table1[[#This Row],[Duration]]&lt;90,"Short",Table1[[#This Row],[Duration]]&lt;180,"Medium",Table1[[#This Row],[Duration]]&lt;=240,"Long",TRUE,"Seasons")</f>
        <v>Medium</v>
      </c>
      <c r="P3383" s="3" t="s">
        <v>131</v>
      </c>
    </row>
    <row r="3384" spans="1:16" ht="56">
      <c r="A3384" s="2" t="s">
        <v>14620</v>
      </c>
      <c r="B3384" s="2" t="s">
        <v>0</v>
      </c>
      <c r="C3384" s="3" t="s">
        <v>14621</v>
      </c>
      <c r="D3384" s="3" t="s">
        <v>14622</v>
      </c>
      <c r="E3384" s="3" t="s">
        <v>14623</v>
      </c>
      <c r="F3384" s="3" t="s">
        <v>1</v>
      </c>
      <c r="G3384" s="7" t="s">
        <v>8997</v>
      </c>
      <c r="H3384" s="4">
        <v>2021</v>
      </c>
      <c r="I3384" s="2">
        <v>2013</v>
      </c>
      <c r="J3384" s="2">
        <f ca="1">YEAR(TODAY())-Table1[[#This Row],[Release_year]]</f>
        <v>13</v>
      </c>
      <c r="K3384" s="2" t="s">
        <v>124</v>
      </c>
      <c r="L3384" s="2" t="str">
        <f>_xlfn.XLOOKUP(Table1[[#This Row],[Rating]],Ratings!A$2:A$15,Ratings!B$2:B$15)</f>
        <v>Adult</v>
      </c>
      <c r="M3384" s="2" t="str">
        <f>_xlfn.XLOOKUP(Table1[[#This Row],[Rating Category]],Recommendation!A$2:A$6,Recommendation!B$2:B$6)</f>
        <v>Restricted</v>
      </c>
      <c r="N3384" s="2">
        <v>94</v>
      </c>
      <c r="O3384" s="2" t="str" cm="1">
        <f t="array" ref="O3384">_xlfn.IFS(Table1[[#This Row],[Duration]]&lt;90,"Short",Table1[[#This Row],[Duration]]&lt;180,"Medium",Table1[[#This Row],[Duration]]&lt;=240,"Long",TRUE,"Seasons")</f>
        <v>Medium</v>
      </c>
      <c r="P3384" s="3" t="s">
        <v>608</v>
      </c>
    </row>
    <row r="3385" spans="1:16" ht="42">
      <c r="A3385" s="2" t="s">
        <v>14624</v>
      </c>
      <c r="B3385" s="2" t="s">
        <v>0</v>
      </c>
      <c r="C3385" s="3" t="s">
        <v>14625</v>
      </c>
      <c r="D3385" s="3" t="s">
        <v>5947</v>
      </c>
      <c r="E3385" s="3" t="s">
        <v>14626</v>
      </c>
      <c r="F3385" s="3" t="s">
        <v>1</v>
      </c>
      <c r="G3385" s="7" t="s">
        <v>5011</v>
      </c>
      <c r="H3385" s="4">
        <v>2021</v>
      </c>
      <c r="I3385" s="2">
        <v>2011</v>
      </c>
      <c r="J3385" s="2">
        <f ca="1">YEAR(TODAY())-Table1[[#This Row],[Release_year]]</f>
        <v>15</v>
      </c>
      <c r="K3385" s="2" t="s">
        <v>45</v>
      </c>
      <c r="L3385" s="2" t="str">
        <f>_xlfn.XLOOKUP(Table1[[#This Row],[Rating]],Ratings!A$2:A$15,Ratings!B$2:B$15)</f>
        <v>Family</v>
      </c>
      <c r="M3385" s="2" t="str">
        <f>_xlfn.XLOOKUP(Table1[[#This Row],[Rating Category]],Recommendation!A$2:A$6,Recommendation!B$2:B$6)</f>
        <v>Guidance</v>
      </c>
      <c r="N3385" s="2">
        <v>91</v>
      </c>
      <c r="O3385" s="2" t="str" cm="1">
        <f t="array" ref="O3385">_xlfn.IFS(Table1[[#This Row],[Duration]]&lt;90,"Short",Table1[[#This Row],[Duration]]&lt;180,"Medium",Table1[[#This Row],[Duration]]&lt;=240,"Long",TRUE,"Seasons")</f>
        <v>Medium</v>
      </c>
      <c r="P3385" s="3" t="s">
        <v>6278</v>
      </c>
    </row>
    <row r="3386" spans="1:16" ht="42">
      <c r="A3386" s="2" t="s">
        <v>14627</v>
      </c>
      <c r="B3386" s="2" t="s">
        <v>0</v>
      </c>
      <c r="C3386" s="3" t="s">
        <v>14628</v>
      </c>
      <c r="D3386" s="3" t="s">
        <v>14629</v>
      </c>
      <c r="E3386" s="3" t="s">
        <v>14630</v>
      </c>
      <c r="F3386" s="3" t="s">
        <v>404</v>
      </c>
      <c r="G3386" s="7" t="s">
        <v>14262</v>
      </c>
      <c r="H3386" s="4">
        <v>2021</v>
      </c>
      <c r="I3386" s="2">
        <v>2011</v>
      </c>
      <c r="J3386" s="2">
        <f ca="1">YEAR(TODAY())-Table1[[#This Row],[Release_year]]</f>
        <v>15</v>
      </c>
      <c r="K3386" s="2" t="s">
        <v>14374</v>
      </c>
      <c r="L3386" s="2" t="str">
        <f>_xlfn.XLOOKUP(Table1[[#This Row],[Rating]],Ratings!A$2:A$15,Ratings!B$2:B$15)</f>
        <v>Not Rated</v>
      </c>
      <c r="M3386" s="2" t="str">
        <f>_xlfn.XLOOKUP(Table1[[#This Row],[Rating Category]],Recommendation!A$2:A$6,Recommendation!B$2:B$6)</f>
        <v>Guidance</v>
      </c>
      <c r="N3386" s="2">
        <v>44</v>
      </c>
      <c r="O3386" s="2" t="str" cm="1">
        <f t="array" ref="O3386">_xlfn.IFS(Table1[[#This Row],[Duration]]&lt;90,"Short",Table1[[#This Row],[Duration]]&lt;180,"Medium",Table1[[#This Row],[Duration]]&lt;=240,"Long",TRUE,"Seasons")</f>
        <v>Short</v>
      </c>
      <c r="P3386" s="3" t="s">
        <v>683</v>
      </c>
    </row>
    <row r="3387" spans="1:16" ht="42">
      <c r="A3387" s="2" t="s">
        <v>14631</v>
      </c>
      <c r="B3387" s="2" t="s">
        <v>0</v>
      </c>
      <c r="C3387" s="3" t="s">
        <v>14632</v>
      </c>
      <c r="D3387" s="3" t="s">
        <v>14633</v>
      </c>
      <c r="E3387" s="3" t="s">
        <v>14634</v>
      </c>
      <c r="F3387" s="3" t="s">
        <v>13</v>
      </c>
      <c r="G3387" s="7" t="s">
        <v>12472</v>
      </c>
      <c r="H3387" s="4">
        <v>2021</v>
      </c>
      <c r="I3387" s="2">
        <v>2016</v>
      </c>
      <c r="J3387" s="2">
        <f ca="1">YEAR(TODAY())-Table1[[#This Row],[Release_year]]</f>
        <v>10</v>
      </c>
      <c r="K3387" s="2" t="s">
        <v>7</v>
      </c>
      <c r="L3387" s="2" t="str">
        <f>_xlfn.XLOOKUP(Table1[[#This Row],[Rating]],Ratings!A$2:A$15,Ratings!B$2:B$15)</f>
        <v>Adult</v>
      </c>
      <c r="M3387" s="2" t="str">
        <f>_xlfn.XLOOKUP(Table1[[#This Row],[Rating Category]],Recommendation!A$2:A$6,Recommendation!B$2:B$6)</f>
        <v>Restricted</v>
      </c>
      <c r="N3387" s="2">
        <v>108</v>
      </c>
      <c r="O3387" s="2" t="str" cm="1">
        <f t="array" ref="O3387">_xlfn.IFS(Table1[[#This Row],[Duration]]&lt;90,"Short",Table1[[#This Row],[Duration]]&lt;180,"Medium",Table1[[#This Row],[Duration]]&lt;=240,"Long",TRUE,"Seasons")</f>
        <v>Medium</v>
      </c>
      <c r="P3387" s="3" t="s">
        <v>206</v>
      </c>
    </row>
    <row r="3388" spans="1:16" ht="56">
      <c r="A3388" s="2" t="s">
        <v>14635</v>
      </c>
      <c r="B3388" s="2" t="s">
        <v>0</v>
      </c>
      <c r="C3388" s="3" t="s">
        <v>14636</v>
      </c>
      <c r="D3388" s="3" t="s">
        <v>14637</v>
      </c>
      <c r="E3388" s="3" t="s">
        <v>14638</v>
      </c>
      <c r="F3388" s="3" t="s">
        <v>14639</v>
      </c>
      <c r="G3388" s="7" t="s">
        <v>14640</v>
      </c>
      <c r="H3388" s="4">
        <v>2021</v>
      </c>
      <c r="I3388" s="2">
        <v>2011</v>
      </c>
      <c r="J3388" s="2">
        <f ca="1">YEAR(TODAY())-Table1[[#This Row],[Release_year]]</f>
        <v>15</v>
      </c>
      <c r="K3388" s="2" t="s">
        <v>2</v>
      </c>
      <c r="L3388" s="2" t="str">
        <f>_xlfn.XLOOKUP(Table1[[#This Row],[Rating]],Ratings!A$2:A$15,Ratings!B$2:B$15)</f>
        <v>Teen</v>
      </c>
      <c r="M3388" s="2" t="str">
        <f>_xlfn.XLOOKUP(Table1[[#This Row],[Rating Category]],Recommendation!A$2:A$6,Recommendation!B$2:B$6)</f>
        <v>Guidance</v>
      </c>
      <c r="N3388" s="2">
        <v>123</v>
      </c>
      <c r="O3388" s="2" t="str" cm="1">
        <f t="array" ref="O3388">_xlfn.IFS(Table1[[#This Row],[Duration]]&lt;90,"Short",Table1[[#This Row],[Duration]]&lt;180,"Medium",Table1[[#This Row],[Duration]]&lt;=240,"Long",TRUE,"Seasons")</f>
        <v>Medium</v>
      </c>
      <c r="P3388" s="3" t="s">
        <v>43</v>
      </c>
    </row>
    <row r="3389" spans="1:16" ht="56">
      <c r="A3389" s="2" t="s">
        <v>14641</v>
      </c>
      <c r="B3389" s="2" t="s">
        <v>0</v>
      </c>
      <c r="C3389" s="3" t="s">
        <v>14642</v>
      </c>
      <c r="D3389" s="3" t="s">
        <v>6526</v>
      </c>
      <c r="E3389" s="3" t="s">
        <v>14643</v>
      </c>
      <c r="F3389" s="3" t="s">
        <v>2106</v>
      </c>
      <c r="G3389" s="7" t="s">
        <v>12130</v>
      </c>
      <c r="H3389" s="4">
        <v>2021</v>
      </c>
      <c r="I3389" s="2">
        <v>2009</v>
      </c>
      <c r="J3389" s="2">
        <f ca="1">YEAR(TODAY())-Table1[[#This Row],[Release_year]]</f>
        <v>17</v>
      </c>
      <c r="K3389" s="2" t="s">
        <v>124</v>
      </c>
      <c r="L3389" s="2" t="str">
        <f>_xlfn.XLOOKUP(Table1[[#This Row],[Rating]],Ratings!A$2:A$15,Ratings!B$2:B$15)</f>
        <v>Adult</v>
      </c>
      <c r="M3389" s="2" t="str">
        <f>_xlfn.XLOOKUP(Table1[[#This Row],[Rating Category]],Recommendation!A$2:A$6,Recommendation!B$2:B$6)</f>
        <v>Restricted</v>
      </c>
      <c r="N3389" s="2">
        <v>106</v>
      </c>
      <c r="O3389" s="2" t="str" cm="1">
        <f t="array" ref="O3389">_xlfn.IFS(Table1[[#This Row],[Duration]]&lt;90,"Short",Table1[[#This Row],[Duration]]&lt;180,"Medium",Table1[[#This Row],[Duration]]&lt;=240,"Long",TRUE,"Seasons")</f>
        <v>Medium</v>
      </c>
      <c r="P3389" s="3" t="s">
        <v>650</v>
      </c>
    </row>
    <row r="3390" spans="1:16" ht="42">
      <c r="A3390" s="2" t="s">
        <v>14644</v>
      </c>
      <c r="B3390" s="2" t="s">
        <v>0</v>
      </c>
      <c r="C3390" s="3" t="s">
        <v>14645</v>
      </c>
      <c r="D3390" s="3" t="s">
        <v>14646</v>
      </c>
      <c r="E3390" s="3" t="s">
        <v>14647</v>
      </c>
      <c r="F3390" s="3" t="s">
        <v>1</v>
      </c>
      <c r="G3390" s="7" t="s">
        <v>12774</v>
      </c>
      <c r="H3390" s="4">
        <v>2021</v>
      </c>
      <c r="I3390" s="2">
        <v>2015</v>
      </c>
      <c r="J3390" s="2">
        <f ca="1">YEAR(TODAY())-Table1[[#This Row],[Release_year]]</f>
        <v>11</v>
      </c>
      <c r="K3390" s="2" t="s">
        <v>45</v>
      </c>
      <c r="L3390" s="2" t="str">
        <f>_xlfn.XLOOKUP(Table1[[#This Row],[Rating]],Ratings!A$2:A$15,Ratings!B$2:B$15)</f>
        <v>Family</v>
      </c>
      <c r="M3390" s="2" t="str">
        <f>_xlfn.XLOOKUP(Table1[[#This Row],[Rating Category]],Recommendation!A$2:A$6,Recommendation!B$2:B$6)</f>
        <v>Guidance</v>
      </c>
      <c r="N3390" s="2">
        <v>89</v>
      </c>
      <c r="O3390" s="2" t="str" cm="1">
        <f t="array" ref="O3390">_xlfn.IFS(Table1[[#This Row],[Duration]]&lt;90,"Short",Table1[[#This Row],[Duration]]&lt;180,"Medium",Table1[[#This Row],[Duration]]&lt;=240,"Long",TRUE,"Seasons")</f>
        <v>Short</v>
      </c>
      <c r="P3390" s="3" t="s">
        <v>517</v>
      </c>
    </row>
    <row r="3391" spans="1:16" ht="42">
      <c r="A3391" s="2" t="s">
        <v>14648</v>
      </c>
      <c r="B3391" s="2" t="s">
        <v>0</v>
      </c>
      <c r="C3391" s="3" t="s">
        <v>14649</v>
      </c>
      <c r="D3391" s="3" t="s">
        <v>14650</v>
      </c>
      <c r="E3391" s="3" t="s">
        <v>14651</v>
      </c>
      <c r="F3391" s="3" t="s">
        <v>725</v>
      </c>
      <c r="G3391" s="7" t="s">
        <v>8189</v>
      </c>
      <c r="H3391" s="4">
        <v>2021</v>
      </c>
      <c r="I3391" s="2">
        <v>2015</v>
      </c>
      <c r="J3391" s="2">
        <f ca="1">YEAR(TODAY())-Table1[[#This Row],[Release_year]]</f>
        <v>11</v>
      </c>
      <c r="K3391" s="2" t="s">
        <v>2</v>
      </c>
      <c r="L3391" s="2" t="str">
        <f>_xlfn.XLOOKUP(Table1[[#This Row],[Rating]],Ratings!A$2:A$15,Ratings!B$2:B$15)</f>
        <v>Teen</v>
      </c>
      <c r="M3391" s="2" t="str">
        <f>_xlfn.XLOOKUP(Table1[[#This Row],[Rating Category]],Recommendation!A$2:A$6,Recommendation!B$2:B$6)</f>
        <v>Guidance</v>
      </c>
      <c r="N3391" s="2">
        <v>98</v>
      </c>
      <c r="O3391" s="2" t="str" cm="1">
        <f t="array" ref="O3391">_xlfn.IFS(Table1[[#This Row],[Duration]]&lt;90,"Short",Table1[[#This Row],[Duration]]&lt;180,"Medium",Table1[[#This Row],[Duration]]&lt;=240,"Long",TRUE,"Seasons")</f>
        <v>Medium</v>
      </c>
      <c r="P3391" s="3" t="s">
        <v>43</v>
      </c>
    </row>
    <row r="3392" spans="1:16" ht="84">
      <c r="A3392" s="2" t="s">
        <v>14652</v>
      </c>
      <c r="B3392" s="2" t="s">
        <v>0</v>
      </c>
      <c r="C3392" s="3" t="s">
        <v>14653</v>
      </c>
      <c r="D3392" s="3" t="s">
        <v>14654</v>
      </c>
      <c r="E3392" s="3" t="s">
        <v>14655</v>
      </c>
      <c r="F3392" s="3" t="s">
        <v>1</v>
      </c>
      <c r="G3392" s="7" t="s">
        <v>3785</v>
      </c>
      <c r="H3392" s="4">
        <v>2021</v>
      </c>
      <c r="I3392" s="2">
        <v>1996</v>
      </c>
      <c r="J3392" s="2">
        <f ca="1">YEAR(TODAY())-Table1[[#This Row],[Release_year]]</f>
        <v>30</v>
      </c>
      <c r="K3392" s="2" t="s">
        <v>124</v>
      </c>
      <c r="L3392" s="2" t="str">
        <f>_xlfn.XLOOKUP(Table1[[#This Row],[Rating]],Ratings!A$2:A$15,Ratings!B$2:B$15)</f>
        <v>Adult</v>
      </c>
      <c r="M3392" s="2" t="str">
        <f>_xlfn.XLOOKUP(Table1[[#This Row],[Rating Category]],Recommendation!A$2:A$6,Recommendation!B$2:B$6)</f>
        <v>Restricted</v>
      </c>
      <c r="N3392" s="2">
        <v>108</v>
      </c>
      <c r="O3392" s="2" t="str" cm="1">
        <f t="array" ref="O3392">_xlfn.IFS(Table1[[#This Row],[Duration]]&lt;90,"Short",Table1[[#This Row],[Duration]]&lt;180,"Medium",Table1[[#This Row],[Duration]]&lt;=240,"Long",TRUE,"Seasons")</f>
        <v>Medium</v>
      </c>
      <c r="P3392" s="3" t="s">
        <v>254</v>
      </c>
    </row>
    <row r="3393" spans="1:16" ht="42">
      <c r="A3393" s="2" t="s">
        <v>14656</v>
      </c>
      <c r="B3393" s="2" t="s">
        <v>0</v>
      </c>
      <c r="C3393" s="3" t="s">
        <v>14657</v>
      </c>
      <c r="D3393" s="3" t="s">
        <v>3410</v>
      </c>
      <c r="E3393" s="3" t="s">
        <v>14658</v>
      </c>
      <c r="F3393" s="3" t="s">
        <v>1</v>
      </c>
      <c r="G3393" s="7" t="s">
        <v>5538</v>
      </c>
      <c r="H3393" s="4">
        <v>2021</v>
      </c>
      <c r="I3393" s="2">
        <v>2012</v>
      </c>
      <c r="J3393" s="2">
        <f ca="1">YEAR(TODAY())-Table1[[#This Row],[Release_year]]</f>
        <v>14</v>
      </c>
      <c r="K3393" s="2" t="s">
        <v>2</v>
      </c>
      <c r="L3393" s="2" t="str">
        <f>_xlfn.XLOOKUP(Table1[[#This Row],[Rating]],Ratings!A$2:A$15,Ratings!B$2:B$15)</f>
        <v>Teen</v>
      </c>
      <c r="M3393" s="2" t="str">
        <f>_xlfn.XLOOKUP(Table1[[#This Row],[Rating Category]],Recommendation!A$2:A$6,Recommendation!B$2:B$6)</f>
        <v>Guidance</v>
      </c>
      <c r="N3393" s="2">
        <v>92</v>
      </c>
      <c r="O3393" s="2" t="str" cm="1">
        <f t="array" ref="O3393">_xlfn.IFS(Table1[[#This Row],[Duration]]&lt;90,"Short",Table1[[#This Row],[Duration]]&lt;180,"Medium",Table1[[#This Row],[Duration]]&lt;=240,"Long",TRUE,"Seasons")</f>
        <v>Medium</v>
      </c>
      <c r="P3393" s="3" t="s">
        <v>72</v>
      </c>
    </row>
    <row r="3394" spans="1:16" ht="42">
      <c r="A3394" s="2" t="s">
        <v>14659</v>
      </c>
      <c r="B3394" s="2" t="s">
        <v>0</v>
      </c>
      <c r="C3394" s="3" t="s">
        <v>14660</v>
      </c>
      <c r="D3394" s="3" t="s">
        <v>14661</v>
      </c>
      <c r="E3394" s="3" t="s">
        <v>14662</v>
      </c>
      <c r="F3394" s="3" t="s">
        <v>1</v>
      </c>
      <c r="G3394" s="7" t="s">
        <v>5538</v>
      </c>
      <c r="H3394" s="4">
        <v>2021</v>
      </c>
      <c r="I3394" s="2">
        <v>2002</v>
      </c>
      <c r="J3394" s="2">
        <f ca="1">YEAR(TODAY())-Table1[[#This Row],[Release_year]]</f>
        <v>24</v>
      </c>
      <c r="K3394" s="2" t="s">
        <v>16</v>
      </c>
      <c r="L3394" s="2" t="str">
        <f>_xlfn.XLOOKUP(Table1[[#This Row],[Rating]],Ratings!A$2:A$15,Ratings!B$2:B$15)</f>
        <v>Family</v>
      </c>
      <c r="M3394" s="2" t="str">
        <f>_xlfn.XLOOKUP(Table1[[#This Row],[Rating Category]],Recommendation!A$2:A$6,Recommendation!B$2:B$6)</f>
        <v>Guidance</v>
      </c>
      <c r="N3394" s="2">
        <v>102</v>
      </c>
      <c r="O3394" s="2" t="str" cm="1">
        <f t="array" ref="O3394">_xlfn.IFS(Table1[[#This Row],[Duration]]&lt;90,"Short",Table1[[#This Row],[Duration]]&lt;180,"Medium",Table1[[#This Row],[Duration]]&lt;=240,"Long",TRUE,"Seasons")</f>
        <v>Medium</v>
      </c>
      <c r="P3394" s="3" t="s">
        <v>264</v>
      </c>
    </row>
    <row r="3395" spans="1:16" ht="70">
      <c r="A3395" s="2" t="s">
        <v>14663</v>
      </c>
      <c r="B3395" s="2" t="s">
        <v>0</v>
      </c>
      <c r="C3395" s="3" t="s">
        <v>14664</v>
      </c>
      <c r="D3395" s="3" t="s">
        <v>5499</v>
      </c>
      <c r="E3395" s="3" t="s">
        <v>14665</v>
      </c>
      <c r="F3395" s="3" t="s">
        <v>13</v>
      </c>
      <c r="G3395" s="7" t="s">
        <v>10423</v>
      </c>
      <c r="H3395" s="4">
        <v>2021</v>
      </c>
      <c r="I3395" s="2">
        <v>2008</v>
      </c>
      <c r="J3395" s="2">
        <f ca="1">YEAR(TODAY())-Table1[[#This Row],[Release_year]]</f>
        <v>18</v>
      </c>
      <c r="K3395" s="2" t="s">
        <v>7</v>
      </c>
      <c r="L3395" s="2" t="str">
        <f>_xlfn.XLOOKUP(Table1[[#This Row],[Rating]],Ratings!A$2:A$15,Ratings!B$2:B$15)</f>
        <v>Adult</v>
      </c>
      <c r="M3395" s="2" t="str">
        <f>_xlfn.XLOOKUP(Table1[[#This Row],[Rating Category]],Recommendation!A$2:A$6,Recommendation!B$2:B$6)</f>
        <v>Restricted</v>
      </c>
      <c r="N3395" s="2">
        <v>103</v>
      </c>
      <c r="O3395" s="2" t="str" cm="1">
        <f t="array" ref="O3395">_xlfn.IFS(Table1[[#This Row],[Duration]]&lt;90,"Short",Table1[[#This Row],[Duration]]&lt;180,"Medium",Table1[[#This Row],[Duration]]&lt;=240,"Long",TRUE,"Seasons")</f>
        <v>Medium</v>
      </c>
      <c r="P3395" s="3" t="s">
        <v>90</v>
      </c>
    </row>
    <row r="3396" spans="1:16" ht="70">
      <c r="A3396" s="2" t="s">
        <v>14667</v>
      </c>
      <c r="B3396" s="2" t="s">
        <v>0</v>
      </c>
      <c r="C3396" s="3" t="s">
        <v>14668</v>
      </c>
      <c r="D3396" s="3" t="s">
        <v>3052</v>
      </c>
      <c r="E3396" s="3" t="s">
        <v>14669</v>
      </c>
      <c r="F3396" s="3" t="s">
        <v>1</v>
      </c>
      <c r="G3396" s="7" t="s">
        <v>14670</v>
      </c>
      <c r="H3396" s="4">
        <v>2021</v>
      </c>
      <c r="I3396" s="2">
        <v>2018</v>
      </c>
      <c r="J3396" s="2">
        <f ca="1">YEAR(TODAY())-Table1[[#This Row],[Release_year]]</f>
        <v>8</v>
      </c>
      <c r="K3396" s="2" t="s">
        <v>16</v>
      </c>
      <c r="L3396" s="2" t="str">
        <f>_xlfn.XLOOKUP(Table1[[#This Row],[Rating]],Ratings!A$2:A$15,Ratings!B$2:B$15)</f>
        <v>Family</v>
      </c>
      <c r="M3396" s="2" t="str">
        <f>_xlfn.XLOOKUP(Table1[[#This Row],[Rating Category]],Recommendation!A$2:A$6,Recommendation!B$2:B$6)</f>
        <v>Guidance</v>
      </c>
      <c r="N3396" s="2">
        <v>110</v>
      </c>
      <c r="O3396" s="2" t="str" cm="1">
        <f t="array" ref="O3396">_xlfn.IFS(Table1[[#This Row],[Duration]]&lt;90,"Short",Table1[[#This Row],[Duration]]&lt;180,"Medium",Table1[[#This Row],[Duration]]&lt;=240,"Long",TRUE,"Seasons")</f>
        <v>Medium</v>
      </c>
      <c r="P3396" s="3" t="s">
        <v>17</v>
      </c>
    </row>
    <row r="3397" spans="1:16" ht="56">
      <c r="A3397" s="2" t="s">
        <v>14671</v>
      </c>
      <c r="B3397" s="2" t="s">
        <v>0</v>
      </c>
      <c r="C3397" s="3" t="s">
        <v>14672</v>
      </c>
      <c r="D3397" s="3" t="s">
        <v>14673</v>
      </c>
      <c r="E3397" s="3" t="s">
        <v>14674</v>
      </c>
      <c r="F3397" s="3" t="s">
        <v>404</v>
      </c>
      <c r="G3397" s="7" t="s">
        <v>4567</v>
      </c>
      <c r="H3397" s="4">
        <v>2021</v>
      </c>
      <c r="I3397" s="2">
        <v>2019</v>
      </c>
      <c r="J3397" s="2">
        <f ca="1">YEAR(TODAY())-Table1[[#This Row],[Release_year]]</f>
        <v>7</v>
      </c>
      <c r="K3397" s="2" t="s">
        <v>7</v>
      </c>
      <c r="L3397" s="2" t="str">
        <f>_xlfn.XLOOKUP(Table1[[#This Row],[Rating]],Ratings!A$2:A$15,Ratings!B$2:B$15)</f>
        <v>Adult</v>
      </c>
      <c r="M3397" s="2" t="str">
        <f>_xlfn.XLOOKUP(Table1[[#This Row],[Rating Category]],Recommendation!A$2:A$6,Recommendation!B$2:B$6)</f>
        <v>Restricted</v>
      </c>
      <c r="N3397" s="2">
        <v>77</v>
      </c>
      <c r="O3397" s="2" t="str" cm="1">
        <f t="array" ref="O3397">_xlfn.IFS(Table1[[#This Row],[Duration]]&lt;90,"Short",Table1[[#This Row],[Duration]]&lt;180,"Medium",Table1[[#This Row],[Duration]]&lt;=240,"Long",TRUE,"Seasons")</f>
        <v>Short</v>
      </c>
      <c r="P3397" s="3" t="s">
        <v>617</v>
      </c>
    </row>
    <row r="3398" spans="1:16" ht="70">
      <c r="A3398" s="2" t="s">
        <v>14675</v>
      </c>
      <c r="B3398" s="2" t="s">
        <v>0</v>
      </c>
      <c r="C3398" s="3" t="s">
        <v>14676</v>
      </c>
      <c r="D3398" s="3" t="s">
        <v>14677</v>
      </c>
      <c r="E3398" s="3" t="s">
        <v>14678</v>
      </c>
      <c r="F3398" s="3" t="s">
        <v>1</v>
      </c>
      <c r="G3398" s="7" t="s">
        <v>9439</v>
      </c>
      <c r="H3398" s="4">
        <v>2021</v>
      </c>
      <c r="I3398" s="2">
        <v>2018</v>
      </c>
      <c r="J3398" s="2">
        <f ca="1">YEAR(TODAY())-Table1[[#This Row],[Release_year]]</f>
        <v>8</v>
      </c>
      <c r="K3398" s="2" t="s">
        <v>16</v>
      </c>
      <c r="L3398" s="2" t="str">
        <f>_xlfn.XLOOKUP(Table1[[#This Row],[Rating]],Ratings!A$2:A$15,Ratings!B$2:B$15)</f>
        <v>Family</v>
      </c>
      <c r="M3398" s="2" t="str">
        <f>_xlfn.XLOOKUP(Table1[[#This Row],[Rating Category]],Recommendation!A$2:A$6,Recommendation!B$2:B$6)</f>
        <v>Guidance</v>
      </c>
      <c r="N3398" s="2">
        <v>99</v>
      </c>
      <c r="O3398" s="2" t="str" cm="1">
        <f t="array" ref="O3398">_xlfn.IFS(Table1[[#This Row],[Duration]]&lt;90,"Short",Table1[[#This Row],[Duration]]&lt;180,"Medium",Table1[[#This Row],[Duration]]&lt;=240,"Long",TRUE,"Seasons")</f>
        <v>Medium</v>
      </c>
      <c r="P3398" s="3" t="s">
        <v>14679</v>
      </c>
    </row>
    <row r="3399" spans="1:16" ht="56">
      <c r="A3399" s="2" t="s">
        <v>14680</v>
      </c>
      <c r="B3399" s="2" t="s">
        <v>0</v>
      </c>
      <c r="C3399" s="3" t="s">
        <v>14681</v>
      </c>
      <c r="D3399" s="3" t="s">
        <v>2207</v>
      </c>
      <c r="E3399" s="3" t="s">
        <v>14682</v>
      </c>
      <c r="F3399" s="3" t="s">
        <v>53</v>
      </c>
      <c r="G3399" s="7" t="s">
        <v>14683</v>
      </c>
      <c r="H3399" s="4">
        <v>2021</v>
      </c>
      <c r="I3399" s="2">
        <v>2011</v>
      </c>
      <c r="J3399" s="2">
        <f ca="1">YEAR(TODAY())-Table1[[#This Row],[Release_year]]</f>
        <v>15</v>
      </c>
      <c r="K3399" s="2" t="s">
        <v>7</v>
      </c>
      <c r="L3399" s="2" t="str">
        <f>_xlfn.XLOOKUP(Table1[[#This Row],[Rating]],Ratings!A$2:A$15,Ratings!B$2:B$15)</f>
        <v>Adult</v>
      </c>
      <c r="M3399" s="2" t="str">
        <f>_xlfn.XLOOKUP(Table1[[#This Row],[Rating Category]],Recommendation!A$2:A$6,Recommendation!B$2:B$6)</f>
        <v>Restricted</v>
      </c>
      <c r="N3399" s="2">
        <v>122</v>
      </c>
      <c r="O3399" s="2" t="str" cm="1">
        <f t="array" ref="O3399">_xlfn.IFS(Table1[[#This Row],[Duration]]&lt;90,"Short",Table1[[#This Row],[Duration]]&lt;180,"Medium",Table1[[#This Row],[Duration]]&lt;=240,"Long",TRUE,"Seasons")</f>
        <v>Medium</v>
      </c>
      <c r="P3399" s="3" t="s">
        <v>218</v>
      </c>
    </row>
    <row r="3400" spans="1:16" ht="42">
      <c r="A3400" s="2" t="s">
        <v>14684</v>
      </c>
      <c r="B3400" s="2" t="s">
        <v>0</v>
      </c>
      <c r="C3400" s="3" t="s">
        <v>14685</v>
      </c>
      <c r="D3400" s="3" t="s">
        <v>14686</v>
      </c>
      <c r="E3400" s="3" t="s">
        <v>14687</v>
      </c>
      <c r="F3400" s="3" t="s">
        <v>13</v>
      </c>
      <c r="G3400" s="7" t="s">
        <v>11543</v>
      </c>
      <c r="H3400" s="4">
        <v>2021</v>
      </c>
      <c r="I3400" s="2">
        <v>2017</v>
      </c>
      <c r="J3400" s="2">
        <f ca="1">YEAR(TODAY())-Table1[[#This Row],[Release_year]]</f>
        <v>9</v>
      </c>
      <c r="K3400" s="2" t="s">
        <v>7</v>
      </c>
      <c r="L3400" s="2" t="str">
        <f>_xlfn.XLOOKUP(Table1[[#This Row],[Rating]],Ratings!A$2:A$15,Ratings!B$2:B$15)</f>
        <v>Adult</v>
      </c>
      <c r="M3400" s="2" t="str">
        <f>_xlfn.XLOOKUP(Table1[[#This Row],[Rating Category]],Recommendation!A$2:A$6,Recommendation!B$2:B$6)</f>
        <v>Restricted</v>
      </c>
      <c r="N3400" s="2">
        <v>150</v>
      </c>
      <c r="O3400" s="2" t="str" cm="1">
        <f t="array" ref="O3400">_xlfn.IFS(Table1[[#This Row],[Duration]]&lt;90,"Short",Table1[[#This Row],[Duration]]&lt;180,"Medium",Table1[[#This Row],[Duration]]&lt;=240,"Long",TRUE,"Seasons")</f>
        <v>Medium</v>
      </c>
      <c r="P3400" s="3" t="s">
        <v>56</v>
      </c>
    </row>
    <row r="3401" spans="1:16" ht="42">
      <c r="A3401" s="2" t="s">
        <v>14688</v>
      </c>
      <c r="B3401" s="2" t="s">
        <v>0</v>
      </c>
      <c r="C3401" s="3" t="s">
        <v>14689</v>
      </c>
      <c r="D3401" s="3" t="s">
        <v>14690</v>
      </c>
      <c r="E3401" s="3" t="s">
        <v>14691</v>
      </c>
      <c r="F3401" s="3" t="s">
        <v>13</v>
      </c>
      <c r="G3401" s="7" t="s">
        <v>12176</v>
      </c>
      <c r="H3401" s="4">
        <v>2021</v>
      </c>
      <c r="I3401" s="2">
        <v>2013</v>
      </c>
      <c r="J3401" s="2">
        <f ca="1">YEAR(TODAY())-Table1[[#This Row],[Release_year]]</f>
        <v>13</v>
      </c>
      <c r="K3401" s="2" t="s">
        <v>45</v>
      </c>
      <c r="L3401" s="2" t="str">
        <f>_xlfn.XLOOKUP(Table1[[#This Row],[Rating]],Ratings!A$2:A$15,Ratings!B$2:B$15)</f>
        <v>Family</v>
      </c>
      <c r="M3401" s="2" t="str">
        <f>_xlfn.XLOOKUP(Table1[[#This Row],[Rating Category]],Recommendation!A$2:A$6,Recommendation!B$2:B$6)</f>
        <v>Guidance</v>
      </c>
      <c r="N3401" s="2">
        <v>126</v>
      </c>
      <c r="O3401" s="2" t="str" cm="1">
        <f t="array" ref="O3401">_xlfn.IFS(Table1[[#This Row],[Duration]]&lt;90,"Short",Table1[[#This Row],[Duration]]&lt;180,"Medium",Table1[[#This Row],[Duration]]&lt;=240,"Long",TRUE,"Seasons")</f>
        <v>Medium</v>
      </c>
      <c r="P3401" s="3" t="s">
        <v>192</v>
      </c>
    </row>
    <row r="3402" spans="1:16" ht="56">
      <c r="A3402" s="2" t="s">
        <v>14692</v>
      </c>
      <c r="B3402" s="2" t="s">
        <v>0</v>
      </c>
      <c r="C3402" s="3" t="s">
        <v>14693</v>
      </c>
      <c r="D3402" s="3" t="s">
        <v>3324</v>
      </c>
      <c r="E3402" s="3" t="s">
        <v>14694</v>
      </c>
      <c r="F3402" s="3" t="s">
        <v>13</v>
      </c>
      <c r="G3402" s="7" t="s">
        <v>7532</v>
      </c>
      <c r="H3402" s="4">
        <v>2021</v>
      </c>
      <c r="I3402" s="2">
        <v>2011</v>
      </c>
      <c r="J3402" s="2">
        <f ca="1">YEAR(TODAY())-Table1[[#This Row],[Release_year]]</f>
        <v>15</v>
      </c>
      <c r="K3402" s="2" t="s">
        <v>29</v>
      </c>
      <c r="L3402" s="2" t="str">
        <f>_xlfn.XLOOKUP(Table1[[#This Row],[Rating]],Ratings!A$2:A$15,Ratings!B$2:B$15)</f>
        <v>Teen</v>
      </c>
      <c r="M3402" s="2" t="str">
        <f>_xlfn.XLOOKUP(Table1[[#This Row],[Rating Category]],Recommendation!A$2:A$6,Recommendation!B$2:B$6)</f>
        <v>Guidance</v>
      </c>
      <c r="N3402" s="2">
        <v>164</v>
      </c>
      <c r="O3402" s="2" t="str" cm="1">
        <f t="array" ref="O3402">_xlfn.IFS(Table1[[#This Row],[Duration]]&lt;90,"Short",Table1[[#This Row],[Duration]]&lt;180,"Medium",Table1[[#This Row],[Duration]]&lt;=240,"Long",TRUE,"Seasons")</f>
        <v>Medium</v>
      </c>
      <c r="P3402" s="3" t="s">
        <v>43</v>
      </c>
    </row>
    <row r="3403" spans="1:16" ht="56">
      <c r="A3403" s="2" t="s">
        <v>14695</v>
      </c>
      <c r="B3403" s="2" t="s">
        <v>0</v>
      </c>
      <c r="C3403" s="3" t="s">
        <v>14696</v>
      </c>
      <c r="D3403" s="3" t="s">
        <v>267</v>
      </c>
      <c r="E3403" s="3" t="s">
        <v>14697</v>
      </c>
      <c r="F3403" s="3" t="s">
        <v>13</v>
      </c>
      <c r="G3403" s="7" t="s">
        <v>14698</v>
      </c>
      <c r="H3403" s="4">
        <v>2021</v>
      </c>
      <c r="I3403" s="2">
        <v>2010</v>
      </c>
      <c r="J3403" s="2">
        <f ca="1">YEAR(TODAY())-Table1[[#This Row],[Release_year]]</f>
        <v>16</v>
      </c>
      <c r="K3403" s="2" t="s">
        <v>29</v>
      </c>
      <c r="L3403" s="2" t="str">
        <f>_xlfn.XLOOKUP(Table1[[#This Row],[Rating]],Ratings!A$2:A$15,Ratings!B$2:B$15)</f>
        <v>Teen</v>
      </c>
      <c r="M3403" s="2" t="str">
        <f>_xlfn.XLOOKUP(Table1[[#This Row],[Rating Category]],Recommendation!A$2:A$6,Recommendation!B$2:B$6)</f>
        <v>Guidance</v>
      </c>
      <c r="N3403" s="2">
        <v>115</v>
      </c>
      <c r="O3403" s="2" t="str" cm="1">
        <f t="array" ref="O3403">_xlfn.IFS(Table1[[#This Row],[Duration]]&lt;90,"Short",Table1[[#This Row],[Duration]]&lt;180,"Medium",Table1[[#This Row],[Duration]]&lt;=240,"Long",TRUE,"Seasons")</f>
        <v>Medium</v>
      </c>
      <c r="P3403" s="3" t="s">
        <v>43</v>
      </c>
    </row>
    <row r="3404" spans="1:16" ht="42">
      <c r="A3404" s="2" t="s">
        <v>14699</v>
      </c>
      <c r="B3404" s="2" t="s">
        <v>0</v>
      </c>
      <c r="C3404" s="3" t="s">
        <v>14700</v>
      </c>
      <c r="D3404" s="3" t="s">
        <v>14701</v>
      </c>
      <c r="E3404" s="3" t="s">
        <v>14702</v>
      </c>
      <c r="F3404" s="3" t="s">
        <v>13</v>
      </c>
      <c r="G3404" s="7" t="s">
        <v>12176</v>
      </c>
      <c r="H3404" s="4">
        <v>2021</v>
      </c>
      <c r="I3404" s="2">
        <v>2010</v>
      </c>
      <c r="J3404" s="2">
        <f ca="1">YEAR(TODAY())-Table1[[#This Row],[Release_year]]</f>
        <v>16</v>
      </c>
      <c r="K3404" s="2" t="s">
        <v>29</v>
      </c>
      <c r="L3404" s="2" t="str">
        <f>_xlfn.XLOOKUP(Table1[[#This Row],[Rating]],Ratings!A$2:A$15,Ratings!B$2:B$15)</f>
        <v>Teen</v>
      </c>
      <c r="M3404" s="2" t="str">
        <f>_xlfn.XLOOKUP(Table1[[#This Row],[Rating Category]],Recommendation!A$2:A$6,Recommendation!B$2:B$6)</f>
        <v>Guidance</v>
      </c>
      <c r="N3404" s="2">
        <v>133</v>
      </c>
      <c r="O3404" s="2" t="str" cm="1">
        <f t="array" ref="O3404">_xlfn.IFS(Table1[[#This Row],[Duration]]&lt;90,"Short",Table1[[#This Row],[Duration]]&lt;180,"Medium",Table1[[#This Row],[Duration]]&lt;=240,"Long",TRUE,"Seasons")</f>
        <v>Medium</v>
      </c>
      <c r="P3404" s="3" t="s">
        <v>192</v>
      </c>
    </row>
    <row r="3405" spans="1:16" ht="56">
      <c r="A3405" s="2" t="s">
        <v>14703</v>
      </c>
      <c r="B3405" s="2" t="s">
        <v>0</v>
      </c>
      <c r="C3405" s="3" t="s">
        <v>14704</v>
      </c>
      <c r="D3405" s="3" t="s">
        <v>14372</v>
      </c>
      <c r="E3405" s="3" t="s">
        <v>14705</v>
      </c>
      <c r="F3405" s="3" t="s">
        <v>13</v>
      </c>
      <c r="G3405" s="7" t="s">
        <v>13121</v>
      </c>
      <c r="H3405" s="4">
        <v>2021</v>
      </c>
      <c r="I3405" s="2">
        <v>2015</v>
      </c>
      <c r="J3405" s="2">
        <f ca="1">YEAR(TODAY())-Table1[[#This Row],[Release_year]]</f>
        <v>11</v>
      </c>
      <c r="K3405" s="2" t="s">
        <v>45</v>
      </c>
      <c r="L3405" s="2" t="str">
        <f>_xlfn.XLOOKUP(Table1[[#This Row],[Rating]],Ratings!A$2:A$15,Ratings!B$2:B$15)</f>
        <v>Family</v>
      </c>
      <c r="M3405" s="2" t="str">
        <f>_xlfn.XLOOKUP(Table1[[#This Row],[Rating Category]],Recommendation!A$2:A$6,Recommendation!B$2:B$6)</f>
        <v>Guidance</v>
      </c>
      <c r="N3405" s="2">
        <v>127</v>
      </c>
      <c r="O3405" s="2" t="str" cm="1">
        <f t="array" ref="O3405">_xlfn.IFS(Table1[[#This Row],[Duration]]&lt;90,"Short",Table1[[#This Row],[Duration]]&lt;180,"Medium",Table1[[#This Row],[Duration]]&lt;=240,"Long",TRUE,"Seasons")</f>
        <v>Medium</v>
      </c>
      <c r="P3405" s="3" t="s">
        <v>192</v>
      </c>
    </row>
    <row r="3406" spans="1:16" ht="56">
      <c r="A3406" s="2" t="s">
        <v>14706</v>
      </c>
      <c r="B3406" s="2" t="s">
        <v>0</v>
      </c>
      <c r="C3406" s="3" t="s">
        <v>14707</v>
      </c>
      <c r="D3406" s="3" t="s">
        <v>8541</v>
      </c>
      <c r="E3406" s="3" t="s">
        <v>14708</v>
      </c>
      <c r="F3406" s="3" t="s">
        <v>13</v>
      </c>
      <c r="G3406" s="7" t="s">
        <v>11624</v>
      </c>
      <c r="H3406" s="4">
        <v>2021</v>
      </c>
      <c r="I3406" s="2">
        <v>2016</v>
      </c>
      <c r="J3406" s="2">
        <f ca="1">YEAR(TODAY())-Table1[[#This Row],[Release_year]]</f>
        <v>10</v>
      </c>
      <c r="K3406" s="2" t="s">
        <v>29</v>
      </c>
      <c r="L3406" s="2" t="str">
        <f>_xlfn.XLOOKUP(Table1[[#This Row],[Rating]],Ratings!A$2:A$15,Ratings!B$2:B$15)</f>
        <v>Teen</v>
      </c>
      <c r="M3406" s="2" t="str">
        <f>_xlfn.XLOOKUP(Table1[[#This Row],[Rating Category]],Recommendation!A$2:A$6,Recommendation!B$2:B$6)</f>
        <v>Guidance</v>
      </c>
      <c r="N3406" s="2">
        <v>131</v>
      </c>
      <c r="O3406" s="2" t="str" cm="1">
        <f t="array" ref="O3406">_xlfn.IFS(Table1[[#This Row],[Duration]]&lt;90,"Short",Table1[[#This Row],[Duration]]&lt;180,"Medium",Table1[[#This Row],[Duration]]&lt;=240,"Long",TRUE,"Seasons")</f>
        <v>Medium</v>
      </c>
      <c r="P3406" s="3" t="s">
        <v>561</v>
      </c>
    </row>
    <row r="3407" spans="1:16" ht="70">
      <c r="A3407" s="2" t="s">
        <v>14709</v>
      </c>
      <c r="B3407" s="2" t="s">
        <v>4</v>
      </c>
      <c r="C3407" s="3" t="s">
        <v>14710</v>
      </c>
      <c r="D3407" s="3" t="s">
        <v>14711</v>
      </c>
      <c r="E3407" s="3" t="s">
        <v>14712</v>
      </c>
      <c r="F3407" s="3" t="s">
        <v>235</v>
      </c>
      <c r="G3407" s="7" t="s">
        <v>14713</v>
      </c>
      <c r="H3407" s="4">
        <v>2021</v>
      </c>
      <c r="I3407" s="2">
        <v>2017</v>
      </c>
      <c r="J3407" s="2">
        <f ca="1">YEAR(TODAY())-Table1[[#This Row],[Release_year]]</f>
        <v>9</v>
      </c>
      <c r="K3407" s="2" t="s">
        <v>45</v>
      </c>
      <c r="L3407" s="2" t="str">
        <f>_xlfn.XLOOKUP(Table1[[#This Row],[Rating]],Ratings!A$2:A$15,Ratings!B$2:B$15)</f>
        <v>Family</v>
      </c>
      <c r="M3407" s="2" t="str">
        <f>_xlfn.XLOOKUP(Table1[[#This Row],[Rating Category]],Recommendation!A$2:A$6,Recommendation!B$2:B$6)</f>
        <v>Guidance</v>
      </c>
      <c r="N3407" s="2" t="s">
        <v>8</v>
      </c>
      <c r="O3407" s="2" t="str" cm="1">
        <f t="array" ref="O3407">_xlfn.IFS(Table1[[#This Row],[Duration]]&lt;90,"Short",Table1[[#This Row],[Duration]]&lt;180,"Medium",Table1[[#This Row],[Duration]]&lt;=240,"Long",TRUE,"Seasons")</f>
        <v>Seasons</v>
      </c>
      <c r="P3407" s="3" t="s">
        <v>2682</v>
      </c>
    </row>
    <row r="3408" spans="1:16" ht="42">
      <c r="A3408" s="2" t="s">
        <v>14714</v>
      </c>
      <c r="B3408" s="2" t="s">
        <v>0</v>
      </c>
      <c r="C3408" s="3" t="s">
        <v>14715</v>
      </c>
      <c r="D3408" s="3" t="s">
        <v>14716</v>
      </c>
      <c r="E3408" s="3" t="s">
        <v>14717</v>
      </c>
      <c r="F3408" s="3" t="s">
        <v>1</v>
      </c>
      <c r="G3408" s="7" t="s">
        <v>14718</v>
      </c>
      <c r="H3408" s="4">
        <v>2021</v>
      </c>
      <c r="I3408" s="2">
        <v>2012</v>
      </c>
      <c r="J3408" s="2">
        <f ca="1">YEAR(TODAY())-Table1[[#This Row],[Release_year]]</f>
        <v>14</v>
      </c>
      <c r="K3408" s="2" t="s">
        <v>87</v>
      </c>
      <c r="L3408" s="2" t="str">
        <f>_xlfn.XLOOKUP(Table1[[#This Row],[Rating]],Ratings!A$2:A$15,Ratings!B$2:B$15)</f>
        <v>Kids</v>
      </c>
      <c r="M3408" s="2" t="str">
        <f>_xlfn.XLOOKUP(Table1[[#This Row],[Rating Category]],Recommendation!A$2:A$6,Recommendation!B$2:B$6)</f>
        <v>Safe</v>
      </c>
      <c r="N3408" s="2">
        <v>44</v>
      </c>
      <c r="O3408" s="2" t="str" cm="1">
        <f t="array" ref="O3408">_xlfn.IFS(Table1[[#This Row],[Duration]]&lt;90,"Short",Table1[[#This Row],[Duration]]&lt;180,"Medium",Table1[[#This Row],[Duration]]&lt;=240,"Long",TRUE,"Seasons")</f>
        <v>Short</v>
      </c>
      <c r="P3408" s="3" t="s">
        <v>46</v>
      </c>
    </row>
    <row r="3409" spans="1:16" ht="42">
      <c r="A3409" s="2" t="s">
        <v>14719</v>
      </c>
      <c r="B3409" s="2" t="s">
        <v>0</v>
      </c>
      <c r="C3409" s="3" t="s">
        <v>14720</v>
      </c>
      <c r="D3409" s="3" t="s">
        <v>14721</v>
      </c>
      <c r="E3409" s="3" t="s">
        <v>14722</v>
      </c>
      <c r="F3409" s="3" t="s">
        <v>14723</v>
      </c>
      <c r="G3409" s="7" t="s">
        <v>9789</v>
      </c>
      <c r="H3409" s="4">
        <v>2021</v>
      </c>
      <c r="I3409" s="2">
        <v>2002</v>
      </c>
      <c r="J3409" s="2">
        <f ca="1">YEAR(TODAY())-Table1[[#This Row],[Release_year]]</f>
        <v>24</v>
      </c>
      <c r="K3409" s="2" t="s">
        <v>2</v>
      </c>
      <c r="L3409" s="2" t="str">
        <f>_xlfn.XLOOKUP(Table1[[#This Row],[Rating]],Ratings!A$2:A$15,Ratings!B$2:B$15)</f>
        <v>Teen</v>
      </c>
      <c r="M3409" s="2" t="str">
        <f>_xlfn.XLOOKUP(Table1[[#This Row],[Rating Category]],Recommendation!A$2:A$6,Recommendation!B$2:B$6)</f>
        <v>Guidance</v>
      </c>
      <c r="N3409" s="2">
        <v>101</v>
      </c>
      <c r="O3409" s="2" t="str" cm="1">
        <f t="array" ref="O3409">_xlfn.IFS(Table1[[#This Row],[Duration]]&lt;90,"Short",Table1[[#This Row],[Duration]]&lt;180,"Medium",Table1[[#This Row],[Duration]]&lt;=240,"Long",TRUE,"Seasons")</f>
        <v>Medium</v>
      </c>
      <c r="P3409" s="3" t="s">
        <v>192</v>
      </c>
    </row>
    <row r="3410" spans="1:16" ht="42">
      <c r="A3410" s="2" t="s">
        <v>14724</v>
      </c>
      <c r="B3410" s="2" t="s">
        <v>0</v>
      </c>
      <c r="C3410" s="3" t="s">
        <v>14725</v>
      </c>
      <c r="D3410" s="3" t="s">
        <v>14726</v>
      </c>
      <c r="E3410" s="3" t="s">
        <v>14727</v>
      </c>
      <c r="F3410" s="3" t="s">
        <v>670</v>
      </c>
      <c r="G3410" s="7" t="s">
        <v>14728</v>
      </c>
      <c r="H3410" s="4">
        <v>2021</v>
      </c>
      <c r="I3410" s="2">
        <v>2015</v>
      </c>
      <c r="J3410" s="2">
        <f ca="1">YEAR(TODAY())-Table1[[#This Row],[Release_year]]</f>
        <v>11</v>
      </c>
      <c r="K3410" s="2" t="s">
        <v>7</v>
      </c>
      <c r="L3410" s="2" t="str">
        <f>_xlfn.XLOOKUP(Table1[[#This Row],[Rating]],Ratings!A$2:A$15,Ratings!B$2:B$15)</f>
        <v>Adult</v>
      </c>
      <c r="M3410" s="2" t="str">
        <f>_xlfn.XLOOKUP(Table1[[#This Row],[Rating Category]],Recommendation!A$2:A$6,Recommendation!B$2:B$6)</f>
        <v>Restricted</v>
      </c>
      <c r="N3410" s="2">
        <v>90</v>
      </c>
      <c r="O3410" s="2" t="str" cm="1">
        <f t="array" ref="O3410">_xlfn.IFS(Table1[[#This Row],[Duration]]&lt;90,"Short",Table1[[#This Row],[Duration]]&lt;180,"Medium",Table1[[#This Row],[Duration]]&lt;=240,"Long",TRUE,"Seasons")</f>
        <v>Medium</v>
      </c>
      <c r="P3410" s="3" t="s">
        <v>43</v>
      </c>
    </row>
    <row r="3411" spans="1:16" ht="42">
      <c r="A3411" s="2" t="s">
        <v>14729</v>
      </c>
      <c r="B3411" s="2" t="s">
        <v>0</v>
      </c>
      <c r="C3411" s="3" t="s">
        <v>14730</v>
      </c>
      <c r="D3411" s="3" t="s">
        <v>14731</v>
      </c>
      <c r="E3411" s="3" t="s">
        <v>14732</v>
      </c>
      <c r="F3411" s="3" t="s">
        <v>50</v>
      </c>
      <c r="G3411" s="7" t="s">
        <v>12965</v>
      </c>
      <c r="H3411" s="4">
        <v>2021</v>
      </c>
      <c r="I3411" s="2">
        <v>2016</v>
      </c>
      <c r="J3411" s="2">
        <f ca="1">YEAR(TODAY())-Table1[[#This Row],[Release_year]]</f>
        <v>10</v>
      </c>
      <c r="K3411" s="2" t="s">
        <v>7</v>
      </c>
      <c r="L3411" s="2" t="str">
        <f>_xlfn.XLOOKUP(Table1[[#This Row],[Rating]],Ratings!A$2:A$15,Ratings!B$2:B$15)</f>
        <v>Adult</v>
      </c>
      <c r="M3411" s="2" t="str">
        <f>_xlfn.XLOOKUP(Table1[[#This Row],[Rating Category]],Recommendation!A$2:A$6,Recommendation!B$2:B$6)</f>
        <v>Restricted</v>
      </c>
      <c r="N3411" s="2">
        <v>89</v>
      </c>
      <c r="O3411" s="2" t="str" cm="1">
        <f t="array" ref="O3411">_xlfn.IFS(Table1[[#This Row],[Duration]]&lt;90,"Short",Table1[[#This Row],[Duration]]&lt;180,"Medium",Table1[[#This Row],[Duration]]&lt;=240,"Long",TRUE,"Seasons")</f>
        <v>Short</v>
      </c>
      <c r="P3411" s="3" t="s">
        <v>192</v>
      </c>
    </row>
    <row r="3412" spans="1:16" ht="56">
      <c r="A3412" s="2" t="s">
        <v>14733</v>
      </c>
      <c r="B3412" s="2" t="s">
        <v>0</v>
      </c>
      <c r="C3412" s="3" t="s">
        <v>14734</v>
      </c>
      <c r="D3412" s="3" t="s">
        <v>14735</v>
      </c>
      <c r="E3412" s="3" t="s">
        <v>14736</v>
      </c>
      <c r="F3412" s="3" t="s">
        <v>404</v>
      </c>
      <c r="G3412" s="7" t="s">
        <v>9345</v>
      </c>
      <c r="H3412" s="4">
        <v>2021</v>
      </c>
      <c r="I3412" s="2">
        <v>2015</v>
      </c>
      <c r="J3412" s="2">
        <f ca="1">YEAR(TODAY())-Table1[[#This Row],[Release_year]]</f>
        <v>11</v>
      </c>
      <c r="K3412" s="2" t="s">
        <v>7</v>
      </c>
      <c r="L3412" s="2" t="str">
        <f>_xlfn.XLOOKUP(Table1[[#This Row],[Rating]],Ratings!A$2:A$15,Ratings!B$2:B$15)</f>
        <v>Adult</v>
      </c>
      <c r="M3412" s="2" t="str">
        <f>_xlfn.XLOOKUP(Table1[[#This Row],[Rating Category]],Recommendation!A$2:A$6,Recommendation!B$2:B$6)</f>
        <v>Restricted</v>
      </c>
      <c r="N3412" s="2">
        <v>88</v>
      </c>
      <c r="O3412" s="2" t="str" cm="1">
        <f t="array" ref="O3412">_xlfn.IFS(Table1[[#This Row],[Duration]]&lt;90,"Short",Table1[[#This Row],[Duration]]&lt;180,"Medium",Table1[[#This Row],[Duration]]&lt;=240,"Long",TRUE,"Seasons")</f>
        <v>Short</v>
      </c>
      <c r="P3412" s="3" t="s">
        <v>885</v>
      </c>
    </row>
    <row r="3413" spans="1:16" ht="42">
      <c r="A3413" s="2" t="s">
        <v>14737</v>
      </c>
      <c r="B3413" s="2" t="s">
        <v>0</v>
      </c>
      <c r="C3413" s="3" t="s">
        <v>14738</v>
      </c>
      <c r="D3413" s="3" t="s">
        <v>14739</v>
      </c>
      <c r="E3413" s="3" t="s">
        <v>14740</v>
      </c>
      <c r="F3413" s="3" t="s">
        <v>225</v>
      </c>
      <c r="G3413" s="7" t="s">
        <v>9973</v>
      </c>
      <c r="H3413" s="4">
        <v>2021</v>
      </c>
      <c r="I3413" s="2">
        <v>2007</v>
      </c>
      <c r="J3413" s="2">
        <f ca="1">YEAR(TODAY())-Table1[[#This Row],[Release_year]]</f>
        <v>19</v>
      </c>
      <c r="K3413" s="2" t="s">
        <v>2</v>
      </c>
      <c r="L3413" s="2" t="str">
        <f>_xlfn.XLOOKUP(Table1[[#This Row],[Rating]],Ratings!A$2:A$15,Ratings!B$2:B$15)</f>
        <v>Teen</v>
      </c>
      <c r="M3413" s="2" t="str">
        <f>_xlfn.XLOOKUP(Table1[[#This Row],[Rating Category]],Recommendation!A$2:A$6,Recommendation!B$2:B$6)</f>
        <v>Guidance</v>
      </c>
      <c r="N3413" s="2">
        <v>133</v>
      </c>
      <c r="O3413" s="2" t="str" cm="1">
        <f t="array" ref="O3413">_xlfn.IFS(Table1[[#This Row],[Duration]]&lt;90,"Short",Table1[[#This Row],[Duration]]&lt;180,"Medium",Table1[[#This Row],[Duration]]&lt;=240,"Long",TRUE,"Seasons")</f>
        <v>Medium</v>
      </c>
      <c r="P3413" s="3" t="s">
        <v>1407</v>
      </c>
    </row>
    <row r="3414" spans="1:16" ht="56">
      <c r="A3414" s="2" t="s">
        <v>14741</v>
      </c>
      <c r="B3414" s="2" t="s">
        <v>0</v>
      </c>
      <c r="C3414" s="3" t="s">
        <v>14742</v>
      </c>
      <c r="D3414" s="3" t="s">
        <v>14743</v>
      </c>
      <c r="E3414" s="3" t="s">
        <v>14744</v>
      </c>
      <c r="F3414" s="3" t="s">
        <v>1</v>
      </c>
      <c r="G3414" s="7" t="s">
        <v>5917</v>
      </c>
      <c r="H3414" s="4">
        <v>2021</v>
      </c>
      <c r="I3414" s="2">
        <v>2012</v>
      </c>
      <c r="J3414" s="2">
        <f ca="1">YEAR(TODAY())-Table1[[#This Row],[Release_year]]</f>
        <v>14</v>
      </c>
      <c r="K3414" s="2" t="s">
        <v>124</v>
      </c>
      <c r="L3414" s="2" t="str">
        <f>_xlfn.XLOOKUP(Table1[[#This Row],[Rating]],Ratings!A$2:A$15,Ratings!B$2:B$15)</f>
        <v>Adult</v>
      </c>
      <c r="M3414" s="2" t="str">
        <f>_xlfn.XLOOKUP(Table1[[#This Row],[Rating Category]],Recommendation!A$2:A$6,Recommendation!B$2:B$6)</f>
        <v>Restricted</v>
      </c>
      <c r="N3414" s="2">
        <v>110</v>
      </c>
      <c r="O3414" s="2" t="str" cm="1">
        <f t="array" ref="O3414">_xlfn.IFS(Table1[[#This Row],[Duration]]&lt;90,"Short",Table1[[#This Row],[Duration]]&lt;180,"Medium",Table1[[#This Row],[Duration]]&lt;=240,"Long",TRUE,"Seasons")</f>
        <v>Medium</v>
      </c>
      <c r="P3414" s="3" t="s">
        <v>125</v>
      </c>
    </row>
    <row r="3415" spans="1:16" ht="56">
      <c r="A3415" s="2" t="s">
        <v>14745</v>
      </c>
      <c r="B3415" s="2" t="s">
        <v>0</v>
      </c>
      <c r="C3415" s="3" t="s">
        <v>14746</v>
      </c>
      <c r="D3415" s="3" t="s">
        <v>2781</v>
      </c>
      <c r="E3415" s="3" t="s">
        <v>14747</v>
      </c>
      <c r="F3415" s="3" t="s">
        <v>5206</v>
      </c>
      <c r="G3415" s="7" t="s">
        <v>10976</v>
      </c>
      <c r="H3415" s="4">
        <v>2021</v>
      </c>
      <c r="I3415" s="2">
        <v>2010</v>
      </c>
      <c r="J3415" s="2">
        <f ca="1">YEAR(TODAY())-Table1[[#This Row],[Release_year]]</f>
        <v>16</v>
      </c>
      <c r="K3415" s="2" t="s">
        <v>14374</v>
      </c>
      <c r="L3415" s="2" t="str">
        <f>_xlfn.XLOOKUP(Table1[[#This Row],[Rating]],Ratings!A$2:A$15,Ratings!B$2:B$15)</f>
        <v>Not Rated</v>
      </c>
      <c r="M3415" s="2" t="str">
        <f>_xlfn.XLOOKUP(Table1[[#This Row],[Rating Category]],Recommendation!A$2:A$6,Recommendation!B$2:B$6)</f>
        <v>Guidance</v>
      </c>
      <c r="N3415" s="2">
        <v>112</v>
      </c>
      <c r="O3415" s="2" t="str" cm="1">
        <f t="array" ref="O3415">_xlfn.IFS(Table1[[#This Row],[Duration]]&lt;90,"Short",Table1[[#This Row],[Duration]]&lt;180,"Medium",Table1[[#This Row],[Duration]]&lt;=240,"Long",TRUE,"Seasons")</f>
        <v>Medium</v>
      </c>
      <c r="P3415" s="3" t="s">
        <v>384</v>
      </c>
    </row>
    <row r="3416" spans="1:16" ht="42">
      <c r="A3416" s="2" t="s">
        <v>14748</v>
      </c>
      <c r="B3416" s="2" t="s">
        <v>0</v>
      </c>
      <c r="C3416" s="3" t="s">
        <v>14749</v>
      </c>
      <c r="D3416" s="3" t="s">
        <v>14750</v>
      </c>
      <c r="E3416" s="3" t="s">
        <v>14751</v>
      </c>
      <c r="F3416" s="3" t="s">
        <v>404</v>
      </c>
      <c r="G3416" s="7" t="s">
        <v>5195</v>
      </c>
      <c r="H3416" s="4">
        <v>2021</v>
      </c>
      <c r="I3416" s="2">
        <v>2018</v>
      </c>
      <c r="J3416" s="2">
        <f ca="1">YEAR(TODAY())-Table1[[#This Row],[Release_year]]</f>
        <v>8</v>
      </c>
      <c r="K3416" s="2" t="s">
        <v>124</v>
      </c>
      <c r="L3416" s="2" t="str">
        <f>_xlfn.XLOOKUP(Table1[[#This Row],[Rating]],Ratings!A$2:A$15,Ratings!B$2:B$15)</f>
        <v>Adult</v>
      </c>
      <c r="M3416" s="2" t="str">
        <f>_xlfn.XLOOKUP(Table1[[#This Row],[Rating Category]],Recommendation!A$2:A$6,Recommendation!B$2:B$6)</f>
        <v>Restricted</v>
      </c>
      <c r="N3416" s="2">
        <v>87</v>
      </c>
      <c r="O3416" s="2" t="str" cm="1">
        <f t="array" ref="O3416">_xlfn.IFS(Table1[[#This Row],[Duration]]&lt;90,"Short",Table1[[#This Row],[Duration]]&lt;180,"Medium",Table1[[#This Row],[Duration]]&lt;=240,"Long",TRUE,"Seasons")</f>
        <v>Short</v>
      </c>
      <c r="P3416" s="3" t="s">
        <v>125</v>
      </c>
    </row>
    <row r="3417" spans="1:16" ht="70">
      <c r="A3417" s="2" t="s">
        <v>14752</v>
      </c>
      <c r="B3417" s="2" t="s">
        <v>0</v>
      </c>
      <c r="C3417" s="3" t="s">
        <v>14753</v>
      </c>
      <c r="D3417" s="3" t="s">
        <v>14754</v>
      </c>
      <c r="E3417" s="3" t="s">
        <v>14755</v>
      </c>
      <c r="F3417" s="3" t="s">
        <v>215</v>
      </c>
      <c r="G3417" s="7" t="s">
        <v>5780</v>
      </c>
      <c r="H3417" s="4">
        <v>2021</v>
      </c>
      <c r="I3417" s="2">
        <v>2014</v>
      </c>
      <c r="J3417" s="2">
        <f ca="1">YEAR(TODAY())-Table1[[#This Row],[Release_year]]</f>
        <v>12</v>
      </c>
      <c r="K3417" s="2" t="s">
        <v>29</v>
      </c>
      <c r="L3417" s="2" t="str">
        <f>_xlfn.XLOOKUP(Table1[[#This Row],[Rating]],Ratings!A$2:A$15,Ratings!B$2:B$15)</f>
        <v>Teen</v>
      </c>
      <c r="M3417" s="2" t="str">
        <f>_xlfn.XLOOKUP(Table1[[#This Row],[Rating Category]],Recommendation!A$2:A$6,Recommendation!B$2:B$6)</f>
        <v>Guidance</v>
      </c>
      <c r="N3417" s="2">
        <v>91</v>
      </c>
      <c r="O3417" s="2" t="str" cm="1">
        <f t="array" ref="O3417">_xlfn.IFS(Table1[[#This Row],[Duration]]&lt;90,"Short",Table1[[#This Row],[Duration]]&lt;180,"Medium",Table1[[#This Row],[Duration]]&lt;=240,"Long",TRUE,"Seasons")</f>
        <v>Medium</v>
      </c>
      <c r="P3417" s="3" t="s">
        <v>14756</v>
      </c>
    </row>
    <row r="3418" spans="1:16" ht="70">
      <c r="A3418" s="2" t="s">
        <v>14757</v>
      </c>
      <c r="B3418" s="2" t="s">
        <v>0</v>
      </c>
      <c r="C3418" s="3" t="s">
        <v>14758</v>
      </c>
      <c r="D3418" s="3" t="s">
        <v>14759</v>
      </c>
      <c r="E3418" s="3" t="s">
        <v>14760</v>
      </c>
      <c r="F3418" s="3" t="s">
        <v>14761</v>
      </c>
      <c r="G3418" s="7" t="s">
        <v>7942</v>
      </c>
      <c r="H3418" s="4">
        <v>2021</v>
      </c>
      <c r="I3418" s="2">
        <v>2013</v>
      </c>
      <c r="J3418" s="2">
        <f ca="1">YEAR(TODAY())-Table1[[#This Row],[Release_year]]</f>
        <v>13</v>
      </c>
      <c r="K3418" s="2" t="s">
        <v>124</v>
      </c>
      <c r="L3418" s="2" t="str">
        <f>_xlfn.XLOOKUP(Table1[[#This Row],[Rating]],Ratings!A$2:A$15,Ratings!B$2:B$15)</f>
        <v>Adult</v>
      </c>
      <c r="M3418" s="2" t="str">
        <f>_xlfn.XLOOKUP(Table1[[#This Row],[Rating Category]],Recommendation!A$2:A$6,Recommendation!B$2:B$6)</f>
        <v>Restricted</v>
      </c>
      <c r="N3418" s="2">
        <v>111</v>
      </c>
      <c r="O3418" s="2" t="str" cm="1">
        <f t="array" ref="O3418">_xlfn.IFS(Table1[[#This Row],[Duration]]&lt;90,"Short",Table1[[#This Row],[Duration]]&lt;180,"Medium",Table1[[#This Row],[Duration]]&lt;=240,"Long",TRUE,"Seasons")</f>
        <v>Medium</v>
      </c>
      <c r="P3418" s="3" t="s">
        <v>23</v>
      </c>
    </row>
    <row r="3419" spans="1:16" ht="70">
      <c r="A3419" s="2" t="s">
        <v>14762</v>
      </c>
      <c r="B3419" s="2" t="s">
        <v>0</v>
      </c>
      <c r="C3419" s="3" t="s">
        <v>14763</v>
      </c>
      <c r="D3419" s="3" t="s">
        <v>14764</v>
      </c>
      <c r="E3419" s="3" t="s">
        <v>14765</v>
      </c>
      <c r="F3419" s="3" t="s">
        <v>13</v>
      </c>
      <c r="G3419" s="7" t="s">
        <v>7532</v>
      </c>
      <c r="H3419" s="4">
        <v>2021</v>
      </c>
      <c r="I3419" s="2">
        <v>2017</v>
      </c>
      <c r="J3419" s="2">
        <f ca="1">YEAR(TODAY())-Table1[[#This Row],[Release_year]]</f>
        <v>9</v>
      </c>
      <c r="K3419" s="2" t="s">
        <v>29</v>
      </c>
      <c r="L3419" s="2" t="str">
        <f>_xlfn.XLOOKUP(Table1[[#This Row],[Rating]],Ratings!A$2:A$15,Ratings!B$2:B$15)</f>
        <v>Teen</v>
      </c>
      <c r="M3419" s="2" t="str">
        <f>_xlfn.XLOOKUP(Table1[[#This Row],[Rating Category]],Recommendation!A$2:A$6,Recommendation!B$2:B$6)</f>
        <v>Guidance</v>
      </c>
      <c r="N3419" s="2">
        <v>99</v>
      </c>
      <c r="O3419" s="2" t="str" cm="1">
        <f t="array" ref="O3419">_xlfn.IFS(Table1[[#This Row],[Duration]]&lt;90,"Short",Table1[[#This Row],[Duration]]&lt;180,"Medium",Table1[[#This Row],[Duration]]&lt;=240,"Long",TRUE,"Seasons")</f>
        <v>Medium</v>
      </c>
      <c r="P3419" s="3" t="s">
        <v>739</v>
      </c>
    </row>
    <row r="3420" spans="1:16" ht="42">
      <c r="A3420" s="2" t="s">
        <v>14766</v>
      </c>
      <c r="B3420" s="2" t="s">
        <v>0</v>
      </c>
      <c r="C3420" s="3" t="s">
        <v>14767</v>
      </c>
      <c r="D3420" s="3" t="s">
        <v>14768</v>
      </c>
      <c r="E3420" s="3" t="s">
        <v>14769</v>
      </c>
      <c r="F3420" s="3" t="s">
        <v>744</v>
      </c>
      <c r="G3420" s="7" t="s">
        <v>11151</v>
      </c>
      <c r="H3420" s="4">
        <v>2021</v>
      </c>
      <c r="I3420" s="2">
        <v>2018</v>
      </c>
      <c r="J3420" s="2">
        <f ca="1">YEAR(TODAY())-Table1[[#This Row],[Release_year]]</f>
        <v>8</v>
      </c>
      <c r="K3420" s="2" t="s">
        <v>14374</v>
      </c>
      <c r="L3420" s="2" t="str">
        <f>_xlfn.XLOOKUP(Table1[[#This Row],[Rating]],Ratings!A$2:A$15,Ratings!B$2:B$15)</f>
        <v>Not Rated</v>
      </c>
      <c r="M3420" s="2" t="str">
        <f>_xlfn.XLOOKUP(Table1[[#This Row],[Rating Category]],Recommendation!A$2:A$6,Recommendation!B$2:B$6)</f>
        <v>Guidance</v>
      </c>
      <c r="N3420" s="2">
        <v>86</v>
      </c>
      <c r="O3420" s="2" t="str" cm="1">
        <f t="array" ref="O3420">_xlfn.IFS(Table1[[#This Row],[Duration]]&lt;90,"Short",Table1[[#This Row],[Duration]]&lt;180,"Medium",Table1[[#This Row],[Duration]]&lt;=240,"Long",TRUE,"Seasons")</f>
        <v>Short</v>
      </c>
      <c r="P3420" s="3" t="s">
        <v>72</v>
      </c>
    </row>
    <row r="3421" spans="1:16" ht="56">
      <c r="A3421" s="2" t="s">
        <v>14770</v>
      </c>
      <c r="B3421" s="2" t="s">
        <v>0</v>
      </c>
      <c r="C3421" s="3" t="s">
        <v>14771</v>
      </c>
      <c r="D3421" s="3" t="s">
        <v>4761</v>
      </c>
      <c r="E3421" s="3" t="s">
        <v>14772</v>
      </c>
      <c r="F3421" s="3" t="s">
        <v>1</v>
      </c>
      <c r="G3421" s="7" t="s">
        <v>5123</v>
      </c>
      <c r="H3421" s="4">
        <v>2021</v>
      </c>
      <c r="I3421" s="2">
        <v>2008</v>
      </c>
      <c r="J3421" s="2">
        <f ca="1">YEAR(TODAY())-Table1[[#This Row],[Release_year]]</f>
        <v>18</v>
      </c>
      <c r="K3421" s="2" t="s">
        <v>7</v>
      </c>
      <c r="L3421" s="2" t="str">
        <f>_xlfn.XLOOKUP(Table1[[#This Row],[Rating]],Ratings!A$2:A$15,Ratings!B$2:B$15)</f>
        <v>Adult</v>
      </c>
      <c r="M3421" s="2" t="str">
        <f>_xlfn.XLOOKUP(Table1[[#This Row],[Rating Category]],Recommendation!A$2:A$6,Recommendation!B$2:B$6)</f>
        <v>Restricted</v>
      </c>
      <c r="N3421" s="2">
        <v>107</v>
      </c>
      <c r="O3421" s="2" t="str" cm="1">
        <f t="array" ref="O3421">_xlfn.IFS(Table1[[#This Row],[Duration]]&lt;90,"Short",Table1[[#This Row],[Duration]]&lt;180,"Medium",Table1[[#This Row],[Duration]]&lt;=240,"Long",TRUE,"Seasons")</f>
        <v>Medium</v>
      </c>
      <c r="P3421" s="3" t="s">
        <v>517</v>
      </c>
    </row>
    <row r="3422" spans="1:16" ht="42">
      <c r="A3422" s="2" t="s">
        <v>14773</v>
      </c>
      <c r="B3422" s="2" t="s">
        <v>0</v>
      </c>
      <c r="C3422" s="3" t="s">
        <v>14774</v>
      </c>
      <c r="D3422" s="3" t="s">
        <v>14775</v>
      </c>
      <c r="E3422" s="3" t="s">
        <v>14776</v>
      </c>
      <c r="F3422" s="3" t="s">
        <v>7976</v>
      </c>
      <c r="G3422" s="7" t="s">
        <v>11922</v>
      </c>
      <c r="H3422" s="4">
        <v>2021</v>
      </c>
      <c r="I3422" s="2">
        <v>2012</v>
      </c>
      <c r="J3422" s="2">
        <f ca="1">YEAR(TODAY())-Table1[[#This Row],[Release_year]]</f>
        <v>14</v>
      </c>
      <c r="K3422" s="2" t="s">
        <v>124</v>
      </c>
      <c r="L3422" s="2" t="str">
        <f>_xlfn.XLOOKUP(Table1[[#This Row],[Rating]],Ratings!A$2:A$15,Ratings!B$2:B$15)</f>
        <v>Adult</v>
      </c>
      <c r="M3422" s="2" t="str">
        <f>_xlfn.XLOOKUP(Table1[[#This Row],[Rating Category]],Recommendation!A$2:A$6,Recommendation!B$2:B$6)</f>
        <v>Restricted</v>
      </c>
      <c r="N3422" s="2">
        <v>89</v>
      </c>
      <c r="O3422" s="2" t="str" cm="1">
        <f t="array" ref="O3422">_xlfn.IFS(Table1[[#This Row],[Duration]]&lt;90,"Short",Table1[[#This Row],[Duration]]&lt;180,"Medium",Table1[[#This Row],[Duration]]&lt;=240,"Long",TRUE,"Seasons")</f>
        <v>Short</v>
      </c>
      <c r="P3422" s="3" t="s">
        <v>1877</v>
      </c>
    </row>
    <row r="3423" spans="1:16" ht="42">
      <c r="A3423" s="2" t="s">
        <v>14777</v>
      </c>
      <c r="B3423" s="2" t="s">
        <v>0</v>
      </c>
      <c r="C3423" s="3" t="s">
        <v>14778</v>
      </c>
      <c r="D3423" s="3" t="s">
        <v>14779</v>
      </c>
      <c r="E3423" s="3" t="s">
        <v>14780</v>
      </c>
      <c r="F3423" s="3" t="s">
        <v>28</v>
      </c>
      <c r="G3423" s="7" t="s">
        <v>9810</v>
      </c>
      <c r="H3423" s="4">
        <v>2021</v>
      </c>
      <c r="I3423" s="2">
        <v>2018</v>
      </c>
      <c r="J3423" s="2">
        <f ca="1">YEAR(TODAY())-Table1[[#This Row],[Release_year]]</f>
        <v>8</v>
      </c>
      <c r="K3423" s="2" t="s">
        <v>7</v>
      </c>
      <c r="L3423" s="2" t="str">
        <f>_xlfn.XLOOKUP(Table1[[#This Row],[Rating]],Ratings!A$2:A$15,Ratings!B$2:B$15)</f>
        <v>Adult</v>
      </c>
      <c r="M3423" s="2" t="str">
        <f>_xlfn.XLOOKUP(Table1[[#This Row],[Rating Category]],Recommendation!A$2:A$6,Recommendation!B$2:B$6)</f>
        <v>Restricted</v>
      </c>
      <c r="N3423" s="2">
        <v>92</v>
      </c>
      <c r="O3423" s="2" t="str" cm="1">
        <f t="array" ref="O3423">_xlfn.IFS(Table1[[#This Row],[Duration]]&lt;90,"Short",Table1[[#This Row],[Duration]]&lt;180,"Medium",Table1[[#This Row],[Duration]]&lt;=240,"Long",TRUE,"Seasons")</f>
        <v>Medium</v>
      </c>
      <c r="P3423" s="3" t="s">
        <v>251</v>
      </c>
    </row>
    <row r="3424" spans="1:16" ht="56">
      <c r="A3424" s="2" t="s">
        <v>14781</v>
      </c>
      <c r="B3424" s="2" t="s">
        <v>0</v>
      </c>
      <c r="C3424" s="3" t="s">
        <v>14782</v>
      </c>
      <c r="D3424" s="3" t="s">
        <v>11078</v>
      </c>
      <c r="E3424" s="3" t="s">
        <v>14783</v>
      </c>
      <c r="F3424" s="3" t="s">
        <v>13</v>
      </c>
      <c r="G3424" s="7" t="s">
        <v>7532</v>
      </c>
      <c r="H3424" s="4">
        <v>2021</v>
      </c>
      <c r="I3424" s="2">
        <v>2006</v>
      </c>
      <c r="J3424" s="2">
        <f ca="1">YEAR(TODAY())-Table1[[#This Row],[Release_year]]</f>
        <v>20</v>
      </c>
      <c r="K3424" s="2" t="s">
        <v>29</v>
      </c>
      <c r="L3424" s="2" t="str">
        <f>_xlfn.XLOOKUP(Table1[[#This Row],[Rating]],Ratings!A$2:A$15,Ratings!B$2:B$15)</f>
        <v>Teen</v>
      </c>
      <c r="M3424" s="2" t="str">
        <f>_xlfn.XLOOKUP(Table1[[#This Row],[Rating Category]],Recommendation!A$2:A$6,Recommendation!B$2:B$6)</f>
        <v>Guidance</v>
      </c>
      <c r="N3424" s="2">
        <v>122</v>
      </c>
      <c r="O3424" s="2" t="str" cm="1">
        <f t="array" ref="O3424">_xlfn.IFS(Table1[[#This Row],[Duration]]&lt;90,"Short",Table1[[#This Row],[Duration]]&lt;180,"Medium",Table1[[#This Row],[Duration]]&lt;=240,"Long",TRUE,"Seasons")</f>
        <v>Medium</v>
      </c>
      <c r="P3424" s="3" t="s">
        <v>218</v>
      </c>
    </row>
    <row r="3425" spans="1:16" ht="14">
      <c r="A3425" s="2" t="s">
        <v>14784</v>
      </c>
      <c r="B3425" s="2" t="s">
        <v>0</v>
      </c>
      <c r="C3425" s="3" t="s">
        <v>14785</v>
      </c>
      <c r="D3425" s="3" t="s">
        <v>11881</v>
      </c>
      <c r="E3425" s="3" t="s">
        <v>14786</v>
      </c>
      <c r="F3425" s="3" t="s">
        <v>1</v>
      </c>
      <c r="G3425" s="7" t="s">
        <v>11939</v>
      </c>
      <c r="H3425" s="4">
        <v>2021</v>
      </c>
      <c r="I3425" s="2">
        <v>2012</v>
      </c>
      <c r="J3425" s="2">
        <f ca="1">YEAR(TODAY())-Table1[[#This Row],[Release_year]]</f>
        <v>14</v>
      </c>
      <c r="K3425" s="2" t="s">
        <v>124</v>
      </c>
      <c r="L3425" s="2" t="str">
        <f>_xlfn.XLOOKUP(Table1[[#This Row],[Rating]],Ratings!A$2:A$15,Ratings!B$2:B$15)</f>
        <v>Adult</v>
      </c>
      <c r="M3425" s="2" t="str">
        <f>_xlfn.XLOOKUP(Table1[[#This Row],[Rating Category]],Recommendation!A$2:A$6,Recommendation!B$2:B$6)</f>
        <v>Restricted</v>
      </c>
      <c r="N3425" s="2">
        <v>91</v>
      </c>
      <c r="O3425" s="2" t="str" cm="1">
        <f t="array" ref="O3425">_xlfn.IFS(Table1[[#This Row],[Duration]]&lt;90,"Short",Table1[[#This Row],[Duration]]&lt;180,"Medium",Table1[[#This Row],[Duration]]&lt;=240,"Long",TRUE,"Seasons")</f>
        <v>Medium</v>
      </c>
      <c r="P3425" s="3" t="s">
        <v>3</v>
      </c>
    </row>
    <row r="3426" spans="1:16" ht="70">
      <c r="A3426" s="2" t="s">
        <v>14787</v>
      </c>
      <c r="B3426" s="2" t="s">
        <v>0</v>
      </c>
      <c r="C3426" s="3" t="s">
        <v>14788</v>
      </c>
      <c r="D3426" s="3" t="s">
        <v>14789</v>
      </c>
      <c r="E3426" s="3" t="s">
        <v>14790</v>
      </c>
      <c r="F3426" s="3" t="s">
        <v>13</v>
      </c>
      <c r="G3426" s="7" t="s">
        <v>12472</v>
      </c>
      <c r="H3426" s="4">
        <v>2021</v>
      </c>
      <c r="I3426" s="2">
        <v>2015</v>
      </c>
      <c r="J3426" s="2">
        <f ca="1">YEAR(TODAY())-Table1[[#This Row],[Release_year]]</f>
        <v>11</v>
      </c>
      <c r="K3426" s="2" t="s">
        <v>29</v>
      </c>
      <c r="L3426" s="2" t="str">
        <f>_xlfn.XLOOKUP(Table1[[#This Row],[Rating]],Ratings!A$2:A$15,Ratings!B$2:B$15)</f>
        <v>Teen</v>
      </c>
      <c r="M3426" s="2" t="str">
        <f>_xlfn.XLOOKUP(Table1[[#This Row],[Rating Category]],Recommendation!A$2:A$6,Recommendation!B$2:B$6)</f>
        <v>Guidance</v>
      </c>
      <c r="N3426" s="2">
        <v>127</v>
      </c>
      <c r="O3426" s="2" t="str" cm="1">
        <f t="array" ref="O3426">_xlfn.IFS(Table1[[#This Row],[Duration]]&lt;90,"Short",Table1[[#This Row],[Duration]]&lt;180,"Medium",Table1[[#This Row],[Duration]]&lt;=240,"Long",TRUE,"Seasons")</f>
        <v>Medium</v>
      </c>
      <c r="P3426" s="3" t="s">
        <v>23</v>
      </c>
    </row>
    <row r="3427" spans="1:16" ht="56">
      <c r="A3427" s="2" t="s">
        <v>14791</v>
      </c>
      <c r="B3427" s="2" t="s">
        <v>0</v>
      </c>
      <c r="C3427" s="3" t="s">
        <v>14792</v>
      </c>
      <c r="D3427" s="3" t="s">
        <v>5484</v>
      </c>
      <c r="E3427" s="3" t="s">
        <v>14793</v>
      </c>
      <c r="F3427" s="3" t="s">
        <v>13</v>
      </c>
      <c r="G3427" s="7" t="s">
        <v>11939</v>
      </c>
      <c r="H3427" s="4">
        <v>2021</v>
      </c>
      <c r="I3427" s="2">
        <v>2004</v>
      </c>
      <c r="J3427" s="2">
        <f ca="1">YEAR(TODAY())-Table1[[#This Row],[Release_year]]</f>
        <v>22</v>
      </c>
      <c r="K3427" s="2" t="s">
        <v>29</v>
      </c>
      <c r="L3427" s="2" t="str">
        <f>_xlfn.XLOOKUP(Table1[[#This Row],[Rating]],Ratings!A$2:A$15,Ratings!B$2:B$15)</f>
        <v>Teen</v>
      </c>
      <c r="M3427" s="2" t="str">
        <f>_xlfn.XLOOKUP(Table1[[#This Row],[Rating Category]],Recommendation!A$2:A$6,Recommendation!B$2:B$6)</f>
        <v>Guidance</v>
      </c>
      <c r="N3427" s="2">
        <v>153</v>
      </c>
      <c r="O3427" s="2" t="str" cm="1">
        <f t="array" ref="O3427">_xlfn.IFS(Table1[[#This Row],[Duration]]&lt;90,"Short",Table1[[#This Row],[Duration]]&lt;180,"Medium",Table1[[#This Row],[Duration]]&lt;=240,"Long",TRUE,"Seasons")</f>
        <v>Medium</v>
      </c>
      <c r="P3427" s="3" t="s">
        <v>1468</v>
      </c>
    </row>
    <row r="3428" spans="1:16" ht="42">
      <c r="A3428" s="2" t="s">
        <v>14794</v>
      </c>
      <c r="B3428" s="2" t="s">
        <v>0</v>
      </c>
      <c r="C3428" s="3" t="s">
        <v>14795</v>
      </c>
      <c r="D3428" s="3" t="s">
        <v>14796</v>
      </c>
      <c r="E3428" s="3" t="s">
        <v>14797</v>
      </c>
      <c r="F3428" s="3" t="s">
        <v>1777</v>
      </c>
      <c r="G3428" s="7" t="s">
        <v>12855</v>
      </c>
      <c r="H3428" s="4">
        <v>2021</v>
      </c>
      <c r="I3428" s="2">
        <v>2016</v>
      </c>
      <c r="J3428" s="2">
        <f ca="1">YEAR(TODAY())-Table1[[#This Row],[Release_year]]</f>
        <v>10</v>
      </c>
      <c r="K3428" s="2" t="s">
        <v>45</v>
      </c>
      <c r="L3428" s="2" t="str">
        <f>_xlfn.XLOOKUP(Table1[[#This Row],[Rating]],Ratings!A$2:A$15,Ratings!B$2:B$15)</f>
        <v>Family</v>
      </c>
      <c r="M3428" s="2" t="str">
        <f>_xlfn.XLOOKUP(Table1[[#This Row],[Rating Category]],Recommendation!A$2:A$6,Recommendation!B$2:B$6)</f>
        <v>Guidance</v>
      </c>
      <c r="N3428" s="2">
        <v>106</v>
      </c>
      <c r="O3428" s="2" t="str" cm="1">
        <f t="array" ref="O3428">_xlfn.IFS(Table1[[#This Row],[Duration]]&lt;90,"Short",Table1[[#This Row],[Duration]]&lt;180,"Medium",Table1[[#This Row],[Duration]]&lt;=240,"Long",TRUE,"Seasons")</f>
        <v>Medium</v>
      </c>
      <c r="P3428" s="3" t="s">
        <v>17</v>
      </c>
    </row>
    <row r="3429" spans="1:16" ht="56">
      <c r="A3429" s="2" t="s">
        <v>14798</v>
      </c>
      <c r="B3429" s="2" t="s">
        <v>0</v>
      </c>
      <c r="C3429" s="3" t="s">
        <v>14799</v>
      </c>
      <c r="D3429" s="3" t="s">
        <v>14800</v>
      </c>
      <c r="E3429" s="3" t="s">
        <v>14801</v>
      </c>
      <c r="F3429" s="3" t="s">
        <v>248</v>
      </c>
      <c r="G3429" s="7" t="s">
        <v>14802</v>
      </c>
      <c r="H3429" s="4">
        <v>2021</v>
      </c>
      <c r="I3429" s="2">
        <v>2018</v>
      </c>
      <c r="J3429" s="2">
        <f ca="1">YEAR(TODAY())-Table1[[#This Row],[Release_year]]</f>
        <v>8</v>
      </c>
      <c r="K3429" s="2" t="s">
        <v>7</v>
      </c>
      <c r="L3429" s="2" t="str">
        <f>_xlfn.XLOOKUP(Table1[[#This Row],[Rating]],Ratings!A$2:A$15,Ratings!B$2:B$15)</f>
        <v>Adult</v>
      </c>
      <c r="M3429" s="2" t="str">
        <f>_xlfn.XLOOKUP(Table1[[#This Row],[Rating Category]],Recommendation!A$2:A$6,Recommendation!B$2:B$6)</f>
        <v>Restricted</v>
      </c>
      <c r="N3429" s="2">
        <v>102</v>
      </c>
      <c r="O3429" s="2" t="str" cm="1">
        <f t="array" ref="O3429">_xlfn.IFS(Table1[[#This Row],[Duration]]&lt;90,"Short",Table1[[#This Row],[Duration]]&lt;180,"Medium",Table1[[#This Row],[Duration]]&lt;=240,"Long",TRUE,"Seasons")</f>
        <v>Medium</v>
      </c>
      <c r="P3429" s="3" t="s">
        <v>1066</v>
      </c>
    </row>
    <row r="3430" spans="1:16" ht="42">
      <c r="A3430" s="2" t="s">
        <v>14803</v>
      </c>
      <c r="B3430" s="2" t="s">
        <v>0</v>
      </c>
      <c r="C3430" s="3" t="s">
        <v>14804</v>
      </c>
      <c r="D3430" s="3" t="s">
        <v>3140</v>
      </c>
      <c r="E3430" s="3" t="s">
        <v>14805</v>
      </c>
      <c r="F3430" s="3" t="s">
        <v>1</v>
      </c>
      <c r="G3430" s="7" t="s">
        <v>8830</v>
      </c>
      <c r="H3430" s="4">
        <v>2021</v>
      </c>
      <c r="I3430" s="2">
        <v>1974</v>
      </c>
      <c r="J3430" s="2">
        <f ca="1">YEAR(TODAY())-Table1[[#This Row],[Release_year]]</f>
        <v>52</v>
      </c>
      <c r="K3430" s="2" t="s">
        <v>16</v>
      </c>
      <c r="L3430" s="2" t="str">
        <f>_xlfn.XLOOKUP(Table1[[#This Row],[Rating]],Ratings!A$2:A$15,Ratings!B$2:B$15)</f>
        <v>Family</v>
      </c>
      <c r="M3430" s="2" t="str">
        <f>_xlfn.XLOOKUP(Table1[[#This Row],[Rating Category]],Recommendation!A$2:A$6,Recommendation!B$2:B$6)</f>
        <v>Guidance</v>
      </c>
      <c r="N3430" s="2">
        <v>112</v>
      </c>
      <c r="O3430" s="2" t="str" cm="1">
        <f t="array" ref="O3430">_xlfn.IFS(Table1[[#This Row],[Duration]]&lt;90,"Short",Table1[[#This Row],[Duration]]&lt;180,"Medium",Table1[[#This Row],[Duration]]&lt;=240,"Long",TRUE,"Seasons")</f>
        <v>Medium</v>
      </c>
      <c r="P3430" s="3" t="s">
        <v>336</v>
      </c>
    </row>
    <row r="3431" spans="1:16" ht="14">
      <c r="A3431" s="2" t="s">
        <v>14806</v>
      </c>
      <c r="B3431" s="2" t="s">
        <v>0</v>
      </c>
      <c r="C3431" s="3" t="s">
        <v>14807</v>
      </c>
      <c r="D3431" s="3" t="s">
        <v>14808</v>
      </c>
      <c r="E3431" s="3" t="s">
        <v>14808</v>
      </c>
      <c r="F3431" s="3" t="s">
        <v>1</v>
      </c>
      <c r="G3431" s="7" t="s">
        <v>12162</v>
      </c>
      <c r="H3431" s="4">
        <v>2021</v>
      </c>
      <c r="I3431" s="2">
        <v>2017</v>
      </c>
      <c r="J3431" s="2">
        <f ca="1">YEAR(TODAY())-Table1[[#This Row],[Release_year]]</f>
        <v>9</v>
      </c>
      <c r="K3431" s="2" t="s">
        <v>45</v>
      </c>
      <c r="L3431" s="2" t="str">
        <f>_xlfn.XLOOKUP(Table1[[#This Row],[Rating]],Ratings!A$2:A$15,Ratings!B$2:B$15)</f>
        <v>Family</v>
      </c>
      <c r="M3431" s="2" t="str">
        <f>_xlfn.XLOOKUP(Table1[[#This Row],[Rating Category]],Recommendation!A$2:A$6,Recommendation!B$2:B$6)</f>
        <v>Guidance</v>
      </c>
      <c r="N3431" s="2">
        <v>63</v>
      </c>
      <c r="O3431" s="2" t="str" cm="1">
        <f t="array" ref="O3431">_xlfn.IFS(Table1[[#This Row],[Duration]]&lt;90,"Short",Table1[[#This Row],[Duration]]&lt;180,"Medium",Table1[[#This Row],[Duration]]&lt;=240,"Long",TRUE,"Seasons")</f>
        <v>Short</v>
      </c>
      <c r="P3431" s="3" t="s">
        <v>3</v>
      </c>
    </row>
    <row r="3432" spans="1:16" ht="42">
      <c r="A3432" s="2" t="s">
        <v>14809</v>
      </c>
      <c r="B3432" s="2" t="s">
        <v>0</v>
      </c>
      <c r="C3432" s="3" t="s">
        <v>14810</v>
      </c>
      <c r="D3432" s="3" t="s">
        <v>2046</v>
      </c>
      <c r="E3432" s="3" t="s">
        <v>14811</v>
      </c>
      <c r="F3432" s="3" t="s">
        <v>1</v>
      </c>
      <c r="G3432" s="7" t="s">
        <v>11923</v>
      </c>
      <c r="H3432" s="4">
        <v>2021</v>
      </c>
      <c r="I3432" s="2">
        <v>2018</v>
      </c>
      <c r="J3432" s="2">
        <f ca="1">YEAR(TODAY())-Table1[[#This Row],[Release_year]]</f>
        <v>8</v>
      </c>
      <c r="K3432" s="2" t="s">
        <v>16</v>
      </c>
      <c r="L3432" s="2" t="str">
        <f>_xlfn.XLOOKUP(Table1[[#This Row],[Rating]],Ratings!A$2:A$15,Ratings!B$2:B$15)</f>
        <v>Family</v>
      </c>
      <c r="M3432" s="2" t="str">
        <f>_xlfn.XLOOKUP(Table1[[#This Row],[Rating Category]],Recommendation!A$2:A$6,Recommendation!B$2:B$6)</f>
        <v>Guidance</v>
      </c>
      <c r="N3432" s="2">
        <v>90</v>
      </c>
      <c r="O3432" s="2" t="str" cm="1">
        <f t="array" ref="O3432">_xlfn.IFS(Table1[[#This Row],[Duration]]&lt;90,"Short",Table1[[#This Row],[Duration]]&lt;180,"Medium",Table1[[#This Row],[Duration]]&lt;=240,"Long",TRUE,"Seasons")</f>
        <v>Medium</v>
      </c>
      <c r="P3432" s="3" t="s">
        <v>821</v>
      </c>
    </row>
    <row r="3433" spans="1:16" ht="84">
      <c r="A3433" s="2" t="s">
        <v>14812</v>
      </c>
      <c r="B3433" s="2" t="s">
        <v>0</v>
      </c>
      <c r="C3433" s="3" t="s">
        <v>14813</v>
      </c>
      <c r="D3433" s="3" t="s">
        <v>14814</v>
      </c>
      <c r="E3433" s="3" t="s">
        <v>14815</v>
      </c>
      <c r="F3433" s="3" t="s">
        <v>1</v>
      </c>
      <c r="G3433" s="7" t="s">
        <v>14816</v>
      </c>
      <c r="H3433" s="4">
        <v>2021</v>
      </c>
      <c r="I3433" s="2">
        <v>2018</v>
      </c>
      <c r="J3433" s="2">
        <f ca="1">YEAR(TODAY())-Table1[[#This Row],[Release_year]]</f>
        <v>8</v>
      </c>
      <c r="K3433" s="2" t="s">
        <v>124</v>
      </c>
      <c r="L3433" s="2" t="str">
        <f>_xlfn.XLOOKUP(Table1[[#This Row],[Rating]],Ratings!A$2:A$15,Ratings!B$2:B$15)</f>
        <v>Adult</v>
      </c>
      <c r="M3433" s="2" t="str">
        <f>_xlfn.XLOOKUP(Table1[[#This Row],[Rating Category]],Recommendation!A$2:A$6,Recommendation!B$2:B$6)</f>
        <v>Restricted</v>
      </c>
      <c r="N3433" s="2">
        <v>101</v>
      </c>
      <c r="O3433" s="2" t="str" cm="1">
        <f t="array" ref="O3433">_xlfn.IFS(Table1[[#This Row],[Duration]]&lt;90,"Short",Table1[[#This Row],[Duration]]&lt;180,"Medium",Table1[[#This Row],[Duration]]&lt;=240,"Long",TRUE,"Seasons")</f>
        <v>Medium</v>
      </c>
      <c r="P3433" s="3" t="s">
        <v>269</v>
      </c>
    </row>
    <row r="3434" spans="1:16" ht="70">
      <c r="A3434" s="2" t="s">
        <v>14817</v>
      </c>
      <c r="B3434" s="2" t="s">
        <v>0</v>
      </c>
      <c r="C3434" s="3" t="s">
        <v>14818</v>
      </c>
      <c r="D3434" s="3" t="s">
        <v>14819</v>
      </c>
      <c r="E3434" s="3" t="s">
        <v>14820</v>
      </c>
      <c r="F3434" s="3" t="s">
        <v>14821</v>
      </c>
      <c r="G3434" s="7" t="s">
        <v>5917</v>
      </c>
      <c r="H3434" s="4">
        <v>2021</v>
      </c>
      <c r="I3434" s="2">
        <v>1989</v>
      </c>
      <c r="J3434" s="2">
        <f ca="1">YEAR(TODAY())-Table1[[#This Row],[Release_year]]</f>
        <v>37</v>
      </c>
      <c r="K3434" s="2" t="s">
        <v>246</v>
      </c>
      <c r="L3434" s="2" t="str">
        <f>_xlfn.XLOOKUP(Table1[[#This Row],[Rating]],Ratings!A$2:A$15,Ratings!B$2:B$15)</f>
        <v>Family</v>
      </c>
      <c r="M3434" s="2" t="str">
        <f>_xlfn.XLOOKUP(Table1[[#This Row],[Rating Category]],Recommendation!A$2:A$6,Recommendation!B$2:B$6)</f>
        <v>Guidance</v>
      </c>
      <c r="N3434" s="2">
        <v>85</v>
      </c>
      <c r="O3434" s="2" t="str" cm="1">
        <f t="array" ref="O3434">_xlfn.IFS(Table1[[#This Row],[Duration]]&lt;90,"Short",Table1[[#This Row],[Duration]]&lt;180,"Medium",Table1[[#This Row],[Duration]]&lt;=240,"Long",TRUE,"Seasons")</f>
        <v>Short</v>
      </c>
      <c r="P3434" s="3" t="s">
        <v>17</v>
      </c>
    </row>
    <row r="3435" spans="1:16" ht="28">
      <c r="A3435" s="2" t="s">
        <v>14822</v>
      </c>
      <c r="B3435" s="2" t="s">
        <v>0</v>
      </c>
      <c r="C3435" s="3" t="s">
        <v>14823</v>
      </c>
      <c r="D3435" s="3" t="s">
        <v>14824</v>
      </c>
      <c r="E3435" s="3" t="s">
        <v>14825</v>
      </c>
      <c r="F3435" s="3" t="s">
        <v>3801</v>
      </c>
      <c r="G3435" s="7" t="s">
        <v>8734</v>
      </c>
      <c r="H3435" s="4">
        <v>2021</v>
      </c>
      <c r="I3435" s="2">
        <v>2019</v>
      </c>
      <c r="J3435" s="2">
        <f ca="1">YEAR(TODAY())-Table1[[#This Row],[Release_year]]</f>
        <v>7</v>
      </c>
      <c r="K3435" s="2" t="s">
        <v>7</v>
      </c>
      <c r="L3435" s="2" t="str">
        <f>_xlfn.XLOOKUP(Table1[[#This Row],[Rating]],Ratings!A$2:A$15,Ratings!B$2:B$15)</f>
        <v>Adult</v>
      </c>
      <c r="M3435" s="2" t="str">
        <f>_xlfn.XLOOKUP(Table1[[#This Row],[Rating Category]],Recommendation!A$2:A$6,Recommendation!B$2:B$6)</f>
        <v>Restricted</v>
      </c>
      <c r="N3435" s="2">
        <v>83</v>
      </c>
      <c r="O3435" s="2" t="str" cm="1">
        <f t="array" ref="O3435">_xlfn.IFS(Table1[[#This Row],[Duration]]&lt;90,"Short",Table1[[#This Row],[Duration]]&lt;180,"Medium",Table1[[#This Row],[Duration]]&lt;=240,"Long",TRUE,"Seasons")</f>
        <v>Short</v>
      </c>
      <c r="P3435" s="3" t="s">
        <v>206</v>
      </c>
    </row>
    <row r="3436" spans="1:16" ht="56">
      <c r="A3436" s="2" t="s">
        <v>14826</v>
      </c>
      <c r="B3436" s="2" t="s">
        <v>0</v>
      </c>
      <c r="C3436" s="3" t="s">
        <v>14827</v>
      </c>
      <c r="D3436" s="3" t="s">
        <v>14828</v>
      </c>
      <c r="E3436" s="3" t="s">
        <v>14829</v>
      </c>
      <c r="F3436" s="3" t="s">
        <v>1</v>
      </c>
      <c r="G3436" s="7" t="s">
        <v>12774</v>
      </c>
      <c r="H3436" s="4">
        <v>2021</v>
      </c>
      <c r="I3436" s="2">
        <v>2016</v>
      </c>
      <c r="J3436" s="2">
        <f ca="1">YEAR(TODAY())-Table1[[#This Row],[Release_year]]</f>
        <v>10</v>
      </c>
      <c r="K3436" s="2" t="s">
        <v>181</v>
      </c>
      <c r="L3436" s="2" t="str">
        <f>_xlfn.XLOOKUP(Table1[[#This Row],[Rating]],Ratings!A$2:A$15,Ratings!B$2:B$15)</f>
        <v>Family</v>
      </c>
      <c r="M3436" s="2" t="str">
        <f>_xlfn.XLOOKUP(Table1[[#This Row],[Rating Category]],Recommendation!A$2:A$6,Recommendation!B$2:B$6)</f>
        <v>Guidance</v>
      </c>
      <c r="N3436" s="2">
        <v>92</v>
      </c>
      <c r="O3436" s="2" t="str" cm="1">
        <f t="array" ref="O3436">_xlfn.IFS(Table1[[#This Row],[Duration]]&lt;90,"Short",Table1[[#This Row],[Duration]]&lt;180,"Medium",Table1[[#This Row],[Duration]]&lt;=240,"Long",TRUE,"Seasons")</f>
        <v>Medium</v>
      </c>
      <c r="P3436" s="3" t="s">
        <v>14830</v>
      </c>
    </row>
    <row r="3437" spans="1:16" ht="56">
      <c r="A3437" s="2" t="s">
        <v>14831</v>
      </c>
      <c r="B3437" s="2" t="s">
        <v>0</v>
      </c>
      <c r="C3437" s="3" t="s">
        <v>14832</v>
      </c>
      <c r="D3437" s="3" t="s">
        <v>14833</v>
      </c>
      <c r="E3437" s="3" t="s">
        <v>14834</v>
      </c>
      <c r="F3437" s="3" t="s">
        <v>1</v>
      </c>
      <c r="G3437" s="7" t="s">
        <v>9784</v>
      </c>
      <c r="H3437" s="4">
        <v>2021</v>
      </c>
      <c r="I3437" s="2">
        <v>2018</v>
      </c>
      <c r="J3437" s="2">
        <f ca="1">YEAR(TODAY())-Table1[[#This Row],[Release_year]]</f>
        <v>8</v>
      </c>
      <c r="K3437" s="2" t="s">
        <v>7</v>
      </c>
      <c r="L3437" s="2" t="str">
        <f>_xlfn.XLOOKUP(Table1[[#This Row],[Rating]],Ratings!A$2:A$15,Ratings!B$2:B$15)</f>
        <v>Adult</v>
      </c>
      <c r="M3437" s="2" t="str">
        <f>_xlfn.XLOOKUP(Table1[[#This Row],[Rating Category]],Recommendation!A$2:A$6,Recommendation!B$2:B$6)</f>
        <v>Restricted</v>
      </c>
      <c r="N3437" s="2">
        <v>84</v>
      </c>
      <c r="O3437" s="2" t="str" cm="1">
        <f t="array" ref="O3437">_xlfn.IFS(Table1[[#This Row],[Duration]]&lt;90,"Short",Table1[[#This Row],[Duration]]&lt;180,"Medium",Table1[[#This Row],[Duration]]&lt;=240,"Long",TRUE,"Seasons")</f>
        <v>Short</v>
      </c>
      <c r="P3437" s="3" t="s">
        <v>1368</v>
      </c>
    </row>
    <row r="3438" spans="1:16" ht="42">
      <c r="A3438" s="2" t="s">
        <v>14835</v>
      </c>
      <c r="B3438" s="2" t="s">
        <v>0</v>
      </c>
      <c r="C3438" s="3" t="s">
        <v>14836</v>
      </c>
      <c r="D3438" s="3" t="s">
        <v>14521</v>
      </c>
      <c r="E3438" s="3" t="s">
        <v>14837</v>
      </c>
      <c r="F3438" s="3" t="s">
        <v>1</v>
      </c>
      <c r="G3438" s="7" t="s">
        <v>11356</v>
      </c>
      <c r="H3438" s="4">
        <v>2021</v>
      </c>
      <c r="I3438" s="2">
        <v>2006</v>
      </c>
      <c r="J3438" s="2">
        <f ca="1">YEAR(TODAY())-Table1[[#This Row],[Release_year]]</f>
        <v>20</v>
      </c>
      <c r="K3438" s="2" t="s">
        <v>124</v>
      </c>
      <c r="L3438" s="2" t="str">
        <f>_xlfn.XLOOKUP(Table1[[#This Row],[Rating]],Ratings!A$2:A$15,Ratings!B$2:B$15)</f>
        <v>Adult</v>
      </c>
      <c r="M3438" s="2" t="str">
        <f>_xlfn.XLOOKUP(Table1[[#This Row],[Rating Category]],Recommendation!A$2:A$6,Recommendation!B$2:B$6)</f>
        <v>Restricted</v>
      </c>
      <c r="N3438" s="2">
        <v>91</v>
      </c>
      <c r="O3438" s="2" t="str" cm="1">
        <f t="array" ref="O3438">_xlfn.IFS(Table1[[#This Row],[Duration]]&lt;90,"Short",Table1[[#This Row],[Duration]]&lt;180,"Medium",Table1[[#This Row],[Duration]]&lt;=240,"Long",TRUE,"Seasons")</f>
        <v>Medium</v>
      </c>
      <c r="P3438" s="3" t="s">
        <v>617</v>
      </c>
    </row>
    <row r="3439" spans="1:16" ht="42">
      <c r="A3439" s="2" t="s">
        <v>14838</v>
      </c>
      <c r="B3439" s="2" t="s">
        <v>0</v>
      </c>
      <c r="C3439" s="3" t="s">
        <v>14839</v>
      </c>
      <c r="D3439" s="3" t="s">
        <v>14840</v>
      </c>
      <c r="E3439" s="3" t="s">
        <v>14841</v>
      </c>
      <c r="F3439" s="3" t="s">
        <v>28</v>
      </c>
      <c r="G3439" s="7" t="s">
        <v>9095</v>
      </c>
      <c r="H3439" s="4">
        <v>2021</v>
      </c>
      <c r="I3439" s="2">
        <v>2018</v>
      </c>
      <c r="J3439" s="2">
        <f ca="1">YEAR(TODAY())-Table1[[#This Row],[Release_year]]</f>
        <v>8</v>
      </c>
      <c r="K3439" s="2" t="s">
        <v>124</v>
      </c>
      <c r="L3439" s="2" t="str">
        <f>_xlfn.XLOOKUP(Table1[[#This Row],[Rating]],Ratings!A$2:A$15,Ratings!B$2:B$15)</f>
        <v>Adult</v>
      </c>
      <c r="M3439" s="2" t="str">
        <f>_xlfn.XLOOKUP(Table1[[#This Row],[Rating Category]],Recommendation!A$2:A$6,Recommendation!B$2:B$6)</f>
        <v>Restricted</v>
      </c>
      <c r="N3439" s="2">
        <v>100</v>
      </c>
      <c r="O3439" s="2" t="str" cm="1">
        <f t="array" ref="O3439">_xlfn.IFS(Table1[[#This Row],[Duration]]&lt;90,"Short",Table1[[#This Row],[Duration]]&lt;180,"Medium",Table1[[#This Row],[Duration]]&lt;=240,"Long",TRUE,"Seasons")</f>
        <v>Medium</v>
      </c>
      <c r="P3439" s="3" t="s">
        <v>125</v>
      </c>
    </row>
    <row r="3440" spans="1:16" ht="56">
      <c r="A3440" s="2" t="s">
        <v>14842</v>
      </c>
      <c r="B3440" s="2" t="s">
        <v>0</v>
      </c>
      <c r="C3440" s="3" t="s">
        <v>14843</v>
      </c>
      <c r="D3440" s="3" t="s">
        <v>14844</v>
      </c>
      <c r="E3440" s="3" t="s">
        <v>14845</v>
      </c>
      <c r="F3440" s="3" t="s">
        <v>14846</v>
      </c>
      <c r="G3440" s="7" t="s">
        <v>9705</v>
      </c>
      <c r="H3440" s="4">
        <v>2021</v>
      </c>
      <c r="I3440" s="2">
        <v>2016</v>
      </c>
      <c r="J3440" s="2">
        <f ca="1">YEAR(TODAY())-Table1[[#This Row],[Release_year]]</f>
        <v>10</v>
      </c>
      <c r="K3440" s="2" t="s">
        <v>124</v>
      </c>
      <c r="L3440" s="2" t="str">
        <f>_xlfn.XLOOKUP(Table1[[#This Row],[Rating]],Ratings!A$2:A$15,Ratings!B$2:B$15)</f>
        <v>Adult</v>
      </c>
      <c r="M3440" s="2" t="str">
        <f>_xlfn.XLOOKUP(Table1[[#This Row],[Rating Category]],Recommendation!A$2:A$6,Recommendation!B$2:B$6)</f>
        <v>Restricted</v>
      </c>
      <c r="N3440" s="2">
        <v>103</v>
      </c>
      <c r="O3440" s="2" t="str" cm="1">
        <f t="array" ref="O3440">_xlfn.IFS(Table1[[#This Row],[Duration]]&lt;90,"Short",Table1[[#This Row],[Duration]]&lt;180,"Medium",Table1[[#This Row],[Duration]]&lt;=240,"Long",TRUE,"Seasons")</f>
        <v>Medium</v>
      </c>
      <c r="P3440" s="3" t="s">
        <v>251</v>
      </c>
    </row>
    <row r="3441" spans="1:16" ht="56">
      <c r="A3441" s="2" t="s">
        <v>14847</v>
      </c>
      <c r="B3441" s="2" t="s">
        <v>0</v>
      </c>
      <c r="C3441" s="3" t="s">
        <v>14848</v>
      </c>
      <c r="D3441" s="3" t="s">
        <v>14849</v>
      </c>
      <c r="E3441" s="3" t="s">
        <v>14850</v>
      </c>
      <c r="F3441" s="3" t="s">
        <v>1373</v>
      </c>
      <c r="G3441" s="7" t="s">
        <v>8375</v>
      </c>
      <c r="H3441" s="4">
        <v>2021</v>
      </c>
      <c r="I3441" s="2">
        <v>2001</v>
      </c>
      <c r="J3441" s="2">
        <f ca="1">YEAR(TODAY())-Table1[[#This Row],[Release_year]]</f>
        <v>25</v>
      </c>
      <c r="K3441" s="2" t="s">
        <v>124</v>
      </c>
      <c r="L3441" s="2" t="str">
        <f>_xlfn.XLOOKUP(Table1[[#This Row],[Rating]],Ratings!A$2:A$15,Ratings!B$2:B$15)</f>
        <v>Adult</v>
      </c>
      <c r="M3441" s="2" t="str">
        <f>_xlfn.XLOOKUP(Table1[[#This Row],[Rating Category]],Recommendation!A$2:A$6,Recommendation!B$2:B$6)</f>
        <v>Restricted</v>
      </c>
      <c r="N3441" s="2">
        <v>103</v>
      </c>
      <c r="O3441" s="2" t="str" cm="1">
        <f t="array" ref="O3441">_xlfn.IFS(Table1[[#This Row],[Duration]]&lt;90,"Short",Table1[[#This Row],[Duration]]&lt;180,"Medium",Table1[[#This Row],[Duration]]&lt;=240,"Long",TRUE,"Seasons")</f>
        <v>Medium</v>
      </c>
      <c r="P3441" s="3" t="s">
        <v>51</v>
      </c>
    </row>
    <row r="3442" spans="1:16" ht="42">
      <c r="A3442" s="2" t="s">
        <v>14851</v>
      </c>
      <c r="B3442" s="2" t="s">
        <v>0</v>
      </c>
      <c r="C3442" s="3" t="s">
        <v>14852</v>
      </c>
      <c r="D3442" s="3" t="s">
        <v>14853</v>
      </c>
      <c r="E3442" s="3" t="s">
        <v>14854</v>
      </c>
      <c r="F3442" s="3" t="s">
        <v>1</v>
      </c>
      <c r="G3442" s="7" t="s">
        <v>8375</v>
      </c>
      <c r="H3442" s="4">
        <v>2021</v>
      </c>
      <c r="I3442" s="2">
        <v>2013</v>
      </c>
      <c r="J3442" s="2">
        <f ca="1">YEAR(TODAY())-Table1[[#This Row],[Release_year]]</f>
        <v>13</v>
      </c>
      <c r="K3442" s="2" t="s">
        <v>181</v>
      </c>
      <c r="L3442" s="2" t="str">
        <f>_xlfn.XLOOKUP(Table1[[#This Row],[Rating]],Ratings!A$2:A$15,Ratings!B$2:B$15)</f>
        <v>Family</v>
      </c>
      <c r="M3442" s="2" t="str">
        <f>_xlfn.XLOOKUP(Table1[[#This Row],[Rating Category]],Recommendation!A$2:A$6,Recommendation!B$2:B$6)</f>
        <v>Guidance</v>
      </c>
      <c r="N3442" s="2">
        <v>45</v>
      </c>
      <c r="O3442" s="2" t="str" cm="1">
        <f t="array" ref="O3442">_xlfn.IFS(Table1[[#This Row],[Duration]]&lt;90,"Short",Table1[[#This Row],[Duration]]&lt;180,"Medium",Table1[[#This Row],[Duration]]&lt;=240,"Long",TRUE,"Seasons")</f>
        <v>Short</v>
      </c>
      <c r="P3442" s="3" t="s">
        <v>17</v>
      </c>
    </row>
    <row r="3443" spans="1:16" ht="28">
      <c r="A3443" s="2" t="s">
        <v>14855</v>
      </c>
      <c r="B3443" s="2" t="s">
        <v>0</v>
      </c>
      <c r="C3443" s="3" t="s">
        <v>14856</v>
      </c>
      <c r="D3443" s="3" t="s">
        <v>14853</v>
      </c>
      <c r="E3443" s="3" t="s">
        <v>14857</v>
      </c>
      <c r="F3443" s="3" t="s">
        <v>1563</v>
      </c>
      <c r="G3443" s="7" t="s">
        <v>7486</v>
      </c>
      <c r="H3443" s="4">
        <v>2021</v>
      </c>
      <c r="I3443" s="2">
        <v>2014</v>
      </c>
      <c r="J3443" s="2">
        <f ca="1">YEAR(TODAY())-Table1[[#This Row],[Release_year]]</f>
        <v>12</v>
      </c>
      <c r="K3443" s="2" t="s">
        <v>87</v>
      </c>
      <c r="L3443" s="2" t="str">
        <f>_xlfn.XLOOKUP(Table1[[#This Row],[Rating]],Ratings!A$2:A$15,Ratings!B$2:B$15)</f>
        <v>Kids</v>
      </c>
      <c r="M3443" s="2" t="str">
        <f>_xlfn.XLOOKUP(Table1[[#This Row],[Rating Category]],Recommendation!A$2:A$6,Recommendation!B$2:B$6)</f>
        <v>Safe</v>
      </c>
      <c r="N3443" s="2">
        <v>45</v>
      </c>
      <c r="O3443" s="2" t="str" cm="1">
        <f t="array" ref="O3443">_xlfn.IFS(Table1[[#This Row],[Duration]]&lt;90,"Short",Table1[[#This Row],[Duration]]&lt;180,"Medium",Table1[[#This Row],[Duration]]&lt;=240,"Long",TRUE,"Seasons")</f>
        <v>Short</v>
      </c>
      <c r="P3443" s="3" t="s">
        <v>17</v>
      </c>
    </row>
    <row r="3444" spans="1:16" ht="42">
      <c r="A3444" s="2" t="s">
        <v>14858</v>
      </c>
      <c r="B3444" s="2" t="s">
        <v>0</v>
      </c>
      <c r="C3444" s="3" t="s">
        <v>14859</v>
      </c>
      <c r="D3444" s="3" t="s">
        <v>14860</v>
      </c>
      <c r="E3444" s="3" t="s">
        <v>14861</v>
      </c>
      <c r="F3444" s="3" t="s">
        <v>1</v>
      </c>
      <c r="G3444" s="7" t="s">
        <v>6979</v>
      </c>
      <c r="H3444" s="4">
        <v>2021</v>
      </c>
      <c r="I3444" s="2">
        <v>2019</v>
      </c>
      <c r="J3444" s="2">
        <f ca="1">YEAR(TODAY())-Table1[[#This Row],[Release_year]]</f>
        <v>7</v>
      </c>
      <c r="K3444" s="2" t="s">
        <v>29</v>
      </c>
      <c r="L3444" s="2" t="str">
        <f>_xlfn.XLOOKUP(Table1[[#This Row],[Rating]],Ratings!A$2:A$15,Ratings!B$2:B$15)</f>
        <v>Teen</v>
      </c>
      <c r="M3444" s="2" t="str">
        <f>_xlfn.XLOOKUP(Table1[[#This Row],[Rating Category]],Recommendation!A$2:A$6,Recommendation!B$2:B$6)</f>
        <v>Guidance</v>
      </c>
      <c r="N3444" s="2">
        <v>98</v>
      </c>
      <c r="O3444" s="2" t="str" cm="1">
        <f t="array" ref="O3444">_xlfn.IFS(Table1[[#This Row],[Duration]]&lt;90,"Short",Table1[[#This Row],[Duration]]&lt;180,"Medium",Table1[[#This Row],[Duration]]&lt;=240,"Long",TRUE,"Seasons")</f>
        <v>Medium</v>
      </c>
      <c r="P3444" s="3" t="s">
        <v>254</v>
      </c>
    </row>
    <row r="3445" spans="1:16" ht="42">
      <c r="A3445" s="2" t="s">
        <v>14862</v>
      </c>
      <c r="B3445" s="2" t="s">
        <v>0</v>
      </c>
      <c r="C3445" s="3" t="s">
        <v>14863</v>
      </c>
      <c r="D3445" s="3" t="s">
        <v>14864</v>
      </c>
      <c r="E3445" s="3" t="s">
        <v>14865</v>
      </c>
      <c r="F3445" s="3" t="s">
        <v>28</v>
      </c>
      <c r="G3445" s="7" t="s">
        <v>12914</v>
      </c>
      <c r="H3445" s="4">
        <v>2021</v>
      </c>
      <c r="I3445" s="2">
        <v>2015</v>
      </c>
      <c r="J3445" s="2">
        <f ca="1">YEAR(TODAY())-Table1[[#This Row],[Release_year]]</f>
        <v>11</v>
      </c>
      <c r="K3445" s="2" t="s">
        <v>7</v>
      </c>
      <c r="L3445" s="2" t="str">
        <f>_xlfn.XLOOKUP(Table1[[#This Row],[Rating]],Ratings!A$2:A$15,Ratings!B$2:B$15)</f>
        <v>Adult</v>
      </c>
      <c r="M3445" s="2" t="str">
        <f>_xlfn.XLOOKUP(Table1[[#This Row],[Rating Category]],Recommendation!A$2:A$6,Recommendation!B$2:B$6)</f>
        <v>Restricted</v>
      </c>
      <c r="N3445" s="2">
        <v>92</v>
      </c>
      <c r="O3445" s="2" t="str" cm="1">
        <f t="array" ref="O3445">_xlfn.IFS(Table1[[#This Row],[Duration]]&lt;90,"Short",Table1[[#This Row],[Duration]]&lt;180,"Medium",Table1[[#This Row],[Duration]]&lt;=240,"Long",TRUE,"Seasons")</f>
        <v>Medium</v>
      </c>
      <c r="P3445" s="3" t="s">
        <v>192</v>
      </c>
    </row>
    <row r="3446" spans="1:16" ht="42">
      <c r="A3446" s="2" t="s">
        <v>14866</v>
      </c>
      <c r="B3446" s="2" t="s">
        <v>0</v>
      </c>
      <c r="C3446" s="3" t="s">
        <v>14867</v>
      </c>
      <c r="D3446" s="3" t="s">
        <v>14868</v>
      </c>
      <c r="E3446" s="3" t="s">
        <v>14869</v>
      </c>
      <c r="F3446" s="3" t="s">
        <v>13</v>
      </c>
      <c r="G3446" s="7" t="s">
        <v>7532</v>
      </c>
      <c r="H3446" s="4">
        <v>2021</v>
      </c>
      <c r="I3446" s="2">
        <v>1977</v>
      </c>
      <c r="J3446" s="2">
        <f ca="1">YEAR(TODAY())-Table1[[#This Row],[Release_year]]</f>
        <v>49</v>
      </c>
      <c r="K3446" s="2" t="s">
        <v>29</v>
      </c>
      <c r="L3446" s="2" t="str">
        <f>_xlfn.XLOOKUP(Table1[[#This Row],[Rating]],Ratings!A$2:A$15,Ratings!B$2:B$15)</f>
        <v>Teen</v>
      </c>
      <c r="M3446" s="2" t="str">
        <f>_xlfn.XLOOKUP(Table1[[#This Row],[Rating Category]],Recommendation!A$2:A$6,Recommendation!B$2:B$6)</f>
        <v>Guidance</v>
      </c>
      <c r="N3446" s="2">
        <v>172</v>
      </c>
      <c r="O3446" s="2" t="str" cm="1">
        <f t="array" ref="O3446">_xlfn.IFS(Table1[[#This Row],[Duration]]&lt;90,"Short",Table1[[#This Row],[Duration]]&lt;180,"Medium",Table1[[#This Row],[Duration]]&lt;=240,"Long",TRUE,"Seasons")</f>
        <v>Medium</v>
      </c>
      <c r="P3446" s="3" t="s">
        <v>1273</v>
      </c>
    </row>
    <row r="3447" spans="1:16" ht="42">
      <c r="A3447" s="2" t="s">
        <v>14870</v>
      </c>
      <c r="B3447" s="2" t="s">
        <v>0</v>
      </c>
      <c r="C3447" s="3" t="s">
        <v>14871</v>
      </c>
      <c r="D3447" s="3" t="s">
        <v>14872</v>
      </c>
      <c r="E3447" s="3" t="s">
        <v>14873</v>
      </c>
      <c r="F3447" s="3" t="s">
        <v>1155</v>
      </c>
      <c r="G3447" s="7" t="s">
        <v>9203</v>
      </c>
      <c r="H3447" s="4">
        <v>2021</v>
      </c>
      <c r="I3447" s="2">
        <v>2011</v>
      </c>
      <c r="J3447" s="2">
        <f ca="1">YEAR(TODAY())-Table1[[#This Row],[Release_year]]</f>
        <v>15</v>
      </c>
      <c r="K3447" s="2" t="s">
        <v>29</v>
      </c>
      <c r="L3447" s="2" t="str">
        <f>_xlfn.XLOOKUP(Table1[[#This Row],[Rating]],Ratings!A$2:A$15,Ratings!B$2:B$15)</f>
        <v>Teen</v>
      </c>
      <c r="M3447" s="2" t="str">
        <f>_xlfn.XLOOKUP(Table1[[#This Row],[Rating Category]],Recommendation!A$2:A$6,Recommendation!B$2:B$6)</f>
        <v>Guidance</v>
      </c>
      <c r="N3447" s="2">
        <v>125</v>
      </c>
      <c r="O3447" s="2" t="str" cm="1">
        <f t="array" ref="O3447">_xlfn.IFS(Table1[[#This Row],[Duration]]&lt;90,"Short",Table1[[#This Row],[Duration]]&lt;180,"Medium",Table1[[#This Row],[Duration]]&lt;=240,"Long",TRUE,"Seasons")</f>
        <v>Medium</v>
      </c>
      <c r="P3447" s="3" t="s">
        <v>43</v>
      </c>
    </row>
    <row r="3448" spans="1:16" ht="14">
      <c r="A3448" s="2" t="s">
        <v>14874</v>
      </c>
      <c r="B3448" s="2" t="s">
        <v>0</v>
      </c>
      <c r="C3448" s="3" t="s">
        <v>14875</v>
      </c>
      <c r="D3448" s="3" t="s">
        <v>14876</v>
      </c>
      <c r="E3448" s="3" t="s">
        <v>14877</v>
      </c>
      <c r="F3448" s="3" t="s">
        <v>1</v>
      </c>
      <c r="G3448" s="7" t="s">
        <v>12904</v>
      </c>
      <c r="H3448" s="4">
        <v>2021</v>
      </c>
      <c r="I3448" s="2">
        <v>2016</v>
      </c>
      <c r="J3448" s="2">
        <f ca="1">YEAR(TODAY())-Table1[[#This Row],[Release_year]]</f>
        <v>10</v>
      </c>
      <c r="K3448" s="2" t="s">
        <v>7</v>
      </c>
      <c r="L3448" s="2" t="str">
        <f>_xlfn.XLOOKUP(Table1[[#This Row],[Rating]],Ratings!A$2:A$15,Ratings!B$2:B$15)</f>
        <v>Adult</v>
      </c>
      <c r="M3448" s="2" t="str">
        <f>_xlfn.XLOOKUP(Table1[[#This Row],[Rating Category]],Recommendation!A$2:A$6,Recommendation!B$2:B$6)</f>
        <v>Restricted</v>
      </c>
      <c r="N3448" s="2">
        <v>81</v>
      </c>
      <c r="O3448" s="2" t="str" cm="1">
        <f t="array" ref="O3448">_xlfn.IFS(Table1[[#This Row],[Duration]]&lt;90,"Short",Table1[[#This Row],[Duration]]&lt;180,"Medium",Table1[[#This Row],[Duration]]&lt;=240,"Long",TRUE,"Seasons")</f>
        <v>Short</v>
      </c>
      <c r="P3448" s="3" t="s">
        <v>3</v>
      </c>
    </row>
    <row r="3449" spans="1:16" ht="42">
      <c r="A3449" s="2" t="s">
        <v>14878</v>
      </c>
      <c r="B3449" s="2" t="s">
        <v>0</v>
      </c>
      <c r="C3449" s="3" t="s">
        <v>14879</v>
      </c>
      <c r="D3449" s="3" t="s">
        <v>10123</v>
      </c>
      <c r="E3449" s="3" t="s">
        <v>14880</v>
      </c>
      <c r="F3449" s="3" t="s">
        <v>1</v>
      </c>
      <c r="G3449" s="7" t="s">
        <v>7294</v>
      </c>
      <c r="H3449" s="4">
        <v>2021</v>
      </c>
      <c r="I3449" s="2">
        <v>2017</v>
      </c>
      <c r="J3449" s="2">
        <f ca="1">YEAR(TODAY())-Table1[[#This Row],[Release_year]]</f>
        <v>9</v>
      </c>
      <c r="K3449" s="2" t="s">
        <v>124</v>
      </c>
      <c r="L3449" s="2" t="str">
        <f>_xlfn.XLOOKUP(Table1[[#This Row],[Rating]],Ratings!A$2:A$15,Ratings!B$2:B$15)</f>
        <v>Adult</v>
      </c>
      <c r="M3449" s="2" t="str">
        <f>_xlfn.XLOOKUP(Table1[[#This Row],[Rating Category]],Recommendation!A$2:A$6,Recommendation!B$2:B$6)</f>
        <v>Restricted</v>
      </c>
      <c r="N3449" s="2">
        <v>112</v>
      </c>
      <c r="O3449" s="2" t="str" cm="1">
        <f t="array" ref="O3449">_xlfn.IFS(Table1[[#This Row],[Duration]]&lt;90,"Short",Table1[[#This Row],[Duration]]&lt;180,"Medium",Table1[[#This Row],[Duration]]&lt;=240,"Long",TRUE,"Seasons")</f>
        <v>Medium</v>
      </c>
      <c r="P3449" s="3" t="s">
        <v>125</v>
      </c>
    </row>
    <row r="3450" spans="1:16" ht="42">
      <c r="A3450" s="2" t="s">
        <v>14881</v>
      </c>
      <c r="B3450" s="2" t="s">
        <v>0</v>
      </c>
      <c r="C3450" s="3" t="s">
        <v>14882</v>
      </c>
      <c r="D3450" s="3" t="s">
        <v>14883</v>
      </c>
      <c r="E3450" s="3" t="s">
        <v>14884</v>
      </c>
      <c r="F3450" s="3" t="s">
        <v>1</v>
      </c>
      <c r="G3450" s="7" t="s">
        <v>7486</v>
      </c>
      <c r="H3450" s="4">
        <v>2021</v>
      </c>
      <c r="I3450" s="2">
        <v>1999</v>
      </c>
      <c r="J3450" s="2">
        <f ca="1">YEAR(TODAY())-Table1[[#This Row],[Release_year]]</f>
        <v>27</v>
      </c>
      <c r="K3450" s="2" t="s">
        <v>124</v>
      </c>
      <c r="L3450" s="2" t="str">
        <f>_xlfn.XLOOKUP(Table1[[#This Row],[Rating]],Ratings!A$2:A$15,Ratings!B$2:B$15)</f>
        <v>Adult</v>
      </c>
      <c r="M3450" s="2" t="str">
        <f>_xlfn.XLOOKUP(Table1[[#This Row],[Rating Category]],Recommendation!A$2:A$6,Recommendation!B$2:B$6)</f>
        <v>Restricted</v>
      </c>
      <c r="N3450" s="2">
        <v>122</v>
      </c>
      <c r="O3450" s="2" t="str" cm="1">
        <f t="array" ref="O3450">_xlfn.IFS(Table1[[#This Row],[Duration]]&lt;90,"Short",Table1[[#This Row],[Duration]]&lt;180,"Medium",Table1[[#This Row],[Duration]]&lt;=240,"Long",TRUE,"Seasons")</f>
        <v>Medium</v>
      </c>
      <c r="P3450" s="3" t="s">
        <v>251</v>
      </c>
    </row>
    <row r="3451" spans="1:16" ht="14">
      <c r="A3451" s="2" t="s">
        <v>14885</v>
      </c>
      <c r="B3451" s="2" t="s">
        <v>0</v>
      </c>
      <c r="C3451" s="3" t="s">
        <v>14886</v>
      </c>
      <c r="D3451" s="3" t="s">
        <v>14887</v>
      </c>
      <c r="E3451" s="3" t="s">
        <v>14888</v>
      </c>
      <c r="F3451" s="3" t="s">
        <v>1</v>
      </c>
      <c r="G3451" s="7" t="s">
        <v>14889</v>
      </c>
      <c r="H3451" s="4">
        <v>2021</v>
      </c>
      <c r="I3451" s="2">
        <v>2017</v>
      </c>
      <c r="J3451" s="2">
        <f ca="1">YEAR(TODAY())-Table1[[#This Row],[Release_year]]</f>
        <v>9</v>
      </c>
      <c r="K3451" s="2" t="s">
        <v>7</v>
      </c>
      <c r="L3451" s="2" t="str">
        <f>_xlfn.XLOOKUP(Table1[[#This Row],[Rating]],Ratings!A$2:A$15,Ratings!B$2:B$15)</f>
        <v>Adult</v>
      </c>
      <c r="M3451" s="2" t="str">
        <f>_xlfn.XLOOKUP(Table1[[#This Row],[Rating Category]],Recommendation!A$2:A$6,Recommendation!B$2:B$6)</f>
        <v>Restricted</v>
      </c>
      <c r="N3451" s="2">
        <v>53</v>
      </c>
      <c r="O3451" s="2" t="str" cm="1">
        <f t="array" ref="O3451">_xlfn.IFS(Table1[[#This Row],[Duration]]&lt;90,"Short",Table1[[#This Row],[Duration]]&lt;180,"Medium",Table1[[#This Row],[Duration]]&lt;=240,"Long",TRUE,"Seasons")</f>
        <v>Short</v>
      </c>
      <c r="P3451" s="3" t="s">
        <v>3</v>
      </c>
    </row>
    <row r="3452" spans="1:16" ht="28">
      <c r="A3452" s="2" t="s">
        <v>14890</v>
      </c>
      <c r="B3452" s="2" t="s">
        <v>0</v>
      </c>
      <c r="C3452" s="3" t="s">
        <v>14891</v>
      </c>
      <c r="D3452" s="3" t="s">
        <v>14892</v>
      </c>
      <c r="E3452" s="3" t="s">
        <v>14893</v>
      </c>
      <c r="F3452" s="3" t="s">
        <v>1</v>
      </c>
      <c r="G3452" s="7" t="s">
        <v>9173</v>
      </c>
      <c r="H3452" s="4">
        <v>2021</v>
      </c>
      <c r="I3452" s="2">
        <v>2018</v>
      </c>
      <c r="J3452" s="2">
        <f ca="1">YEAR(TODAY())-Table1[[#This Row],[Release_year]]</f>
        <v>8</v>
      </c>
      <c r="K3452" s="2" t="s">
        <v>29</v>
      </c>
      <c r="L3452" s="2" t="str">
        <f>_xlfn.XLOOKUP(Table1[[#This Row],[Rating]],Ratings!A$2:A$15,Ratings!B$2:B$15)</f>
        <v>Teen</v>
      </c>
      <c r="M3452" s="2" t="str">
        <f>_xlfn.XLOOKUP(Table1[[#This Row],[Rating Category]],Recommendation!A$2:A$6,Recommendation!B$2:B$6)</f>
        <v>Guidance</v>
      </c>
      <c r="N3452" s="2">
        <v>53</v>
      </c>
      <c r="O3452" s="2" t="str" cm="1">
        <f t="array" ref="O3452">_xlfn.IFS(Table1[[#This Row],[Duration]]&lt;90,"Short",Table1[[#This Row],[Duration]]&lt;180,"Medium",Table1[[#This Row],[Duration]]&lt;=240,"Long",TRUE,"Seasons")</f>
        <v>Short</v>
      </c>
      <c r="P3452" s="3" t="s">
        <v>3</v>
      </c>
    </row>
    <row r="3453" spans="1:16" ht="56">
      <c r="A3453" s="2" t="s">
        <v>14894</v>
      </c>
      <c r="B3453" s="2" t="s">
        <v>0</v>
      </c>
      <c r="C3453" s="3" t="s">
        <v>14895</v>
      </c>
      <c r="D3453" s="3" t="s">
        <v>14896</v>
      </c>
      <c r="E3453" s="3" t="s">
        <v>14897</v>
      </c>
      <c r="F3453" s="3" t="s">
        <v>404</v>
      </c>
      <c r="G3453" s="7" t="s">
        <v>8734</v>
      </c>
      <c r="H3453" s="4">
        <v>2021</v>
      </c>
      <c r="I3453" s="2">
        <v>2019</v>
      </c>
      <c r="J3453" s="2">
        <f ca="1">YEAR(TODAY())-Table1[[#This Row],[Release_year]]</f>
        <v>7</v>
      </c>
      <c r="K3453" s="2" t="s">
        <v>7</v>
      </c>
      <c r="L3453" s="2" t="str">
        <f>_xlfn.XLOOKUP(Table1[[#This Row],[Rating]],Ratings!A$2:A$15,Ratings!B$2:B$15)</f>
        <v>Adult</v>
      </c>
      <c r="M3453" s="2" t="str">
        <f>_xlfn.XLOOKUP(Table1[[#This Row],[Rating Category]],Recommendation!A$2:A$6,Recommendation!B$2:B$6)</f>
        <v>Restricted</v>
      </c>
      <c r="N3453" s="2">
        <v>99</v>
      </c>
      <c r="O3453" s="2" t="str" cm="1">
        <f t="array" ref="O3453">_xlfn.IFS(Table1[[#This Row],[Duration]]&lt;90,"Short",Table1[[#This Row],[Duration]]&lt;180,"Medium",Table1[[#This Row],[Duration]]&lt;=240,"Long",TRUE,"Seasons")</f>
        <v>Medium</v>
      </c>
      <c r="P3453" s="3" t="s">
        <v>51</v>
      </c>
    </row>
    <row r="3454" spans="1:16" ht="42">
      <c r="A3454" s="2" t="s">
        <v>14898</v>
      </c>
      <c r="B3454" s="2" t="s">
        <v>0</v>
      </c>
      <c r="C3454" s="3" t="s">
        <v>14899</v>
      </c>
      <c r="D3454" s="3" t="s">
        <v>14900</v>
      </c>
      <c r="E3454" s="3" t="s">
        <v>14901</v>
      </c>
      <c r="F3454" s="3" t="s">
        <v>14902</v>
      </c>
      <c r="G3454" s="7" t="s">
        <v>8218</v>
      </c>
      <c r="H3454" s="4">
        <v>2021</v>
      </c>
      <c r="I3454" s="2">
        <v>2014</v>
      </c>
      <c r="J3454" s="2">
        <f ca="1">YEAR(TODAY())-Table1[[#This Row],[Release_year]]</f>
        <v>12</v>
      </c>
      <c r="K3454" s="2" t="s">
        <v>124</v>
      </c>
      <c r="L3454" s="2" t="str">
        <f>_xlfn.XLOOKUP(Table1[[#This Row],[Rating]],Ratings!A$2:A$15,Ratings!B$2:B$15)</f>
        <v>Adult</v>
      </c>
      <c r="M3454" s="2" t="str">
        <f>_xlfn.XLOOKUP(Table1[[#This Row],[Rating Category]],Recommendation!A$2:A$6,Recommendation!B$2:B$6)</f>
        <v>Restricted</v>
      </c>
      <c r="N3454" s="2">
        <v>95</v>
      </c>
      <c r="O3454" s="2" t="str" cm="1">
        <f t="array" ref="O3454">_xlfn.IFS(Table1[[#This Row],[Duration]]&lt;90,"Short",Table1[[#This Row],[Duration]]&lt;180,"Medium",Table1[[#This Row],[Duration]]&lt;=240,"Long",TRUE,"Seasons")</f>
        <v>Medium</v>
      </c>
      <c r="P3454" s="3" t="s">
        <v>98</v>
      </c>
    </row>
    <row r="3455" spans="1:16" ht="56">
      <c r="A3455" s="2" t="s">
        <v>14903</v>
      </c>
      <c r="B3455" s="2" t="s">
        <v>0</v>
      </c>
      <c r="C3455" s="3" t="s">
        <v>14904</v>
      </c>
      <c r="D3455" s="3" t="s">
        <v>14905</v>
      </c>
      <c r="E3455" s="3" t="s">
        <v>14906</v>
      </c>
      <c r="F3455" s="3" t="s">
        <v>1</v>
      </c>
      <c r="G3455" s="7" t="s">
        <v>8120</v>
      </c>
      <c r="H3455" s="4">
        <v>2021</v>
      </c>
      <c r="I3455" s="2">
        <v>1998</v>
      </c>
      <c r="J3455" s="2">
        <f ca="1">YEAR(TODAY())-Table1[[#This Row],[Release_year]]</f>
        <v>28</v>
      </c>
      <c r="K3455" s="2" t="s">
        <v>124</v>
      </c>
      <c r="L3455" s="2" t="str">
        <f>_xlfn.XLOOKUP(Table1[[#This Row],[Rating]],Ratings!A$2:A$15,Ratings!B$2:B$15)</f>
        <v>Adult</v>
      </c>
      <c r="M3455" s="2" t="str">
        <f>_xlfn.XLOOKUP(Table1[[#This Row],[Rating Category]],Recommendation!A$2:A$6,Recommendation!B$2:B$6)</f>
        <v>Restricted</v>
      </c>
      <c r="N3455" s="2">
        <v>119</v>
      </c>
      <c r="O3455" s="2" t="str" cm="1">
        <f t="array" ref="O3455">_xlfn.IFS(Table1[[#This Row],[Duration]]&lt;90,"Short",Table1[[#This Row],[Duration]]&lt;180,"Medium",Table1[[#This Row],[Duration]]&lt;=240,"Long",TRUE,"Seasons")</f>
        <v>Medium</v>
      </c>
      <c r="P3455" s="3" t="s">
        <v>251</v>
      </c>
    </row>
    <row r="3456" spans="1:16" ht="28">
      <c r="A3456" s="2" t="s">
        <v>14907</v>
      </c>
      <c r="B3456" s="2" t="s">
        <v>0</v>
      </c>
      <c r="C3456" s="3" t="s">
        <v>14908</v>
      </c>
      <c r="D3456" s="3" t="s">
        <v>14909</v>
      </c>
      <c r="E3456" s="3" t="s">
        <v>14910</v>
      </c>
      <c r="F3456" s="3" t="s">
        <v>223</v>
      </c>
      <c r="G3456" s="7" t="s">
        <v>14911</v>
      </c>
      <c r="H3456" s="4">
        <v>2021</v>
      </c>
      <c r="I3456" s="2">
        <v>2016</v>
      </c>
      <c r="J3456" s="2">
        <f ca="1">YEAR(TODAY())-Table1[[#This Row],[Release_year]]</f>
        <v>10</v>
      </c>
      <c r="K3456" s="2" t="s">
        <v>124</v>
      </c>
      <c r="L3456" s="2" t="str">
        <f>_xlfn.XLOOKUP(Table1[[#This Row],[Rating]],Ratings!A$2:A$15,Ratings!B$2:B$15)</f>
        <v>Adult</v>
      </c>
      <c r="M3456" s="2" t="str">
        <f>_xlfn.XLOOKUP(Table1[[#This Row],[Rating Category]],Recommendation!A$2:A$6,Recommendation!B$2:B$6)</f>
        <v>Restricted</v>
      </c>
      <c r="N3456" s="2">
        <v>163</v>
      </c>
      <c r="O3456" s="2" t="str" cm="1">
        <f t="array" ref="O3456">_xlfn.IFS(Table1[[#This Row],[Duration]]&lt;90,"Short",Table1[[#This Row],[Duration]]&lt;180,"Medium",Table1[[#This Row],[Duration]]&lt;=240,"Long",TRUE,"Seasons")</f>
        <v>Medium</v>
      </c>
      <c r="P3456" s="3" t="s">
        <v>517</v>
      </c>
    </row>
    <row r="3457" spans="1:16" ht="28">
      <c r="A3457" s="2" t="s">
        <v>14912</v>
      </c>
      <c r="B3457" s="2" t="s">
        <v>0</v>
      </c>
      <c r="C3457" s="3" t="s">
        <v>14913</v>
      </c>
      <c r="D3457" s="3" t="s">
        <v>14914</v>
      </c>
      <c r="E3457" s="3" t="s">
        <v>14915</v>
      </c>
      <c r="F3457" s="3" t="s">
        <v>1</v>
      </c>
      <c r="G3457" s="7" t="s">
        <v>9345</v>
      </c>
      <c r="H3457" s="4">
        <v>2021</v>
      </c>
      <c r="I3457" s="2">
        <v>2018</v>
      </c>
      <c r="J3457" s="2">
        <f ca="1">YEAR(TODAY())-Table1[[#This Row],[Release_year]]</f>
        <v>8</v>
      </c>
      <c r="K3457" s="2" t="s">
        <v>7</v>
      </c>
      <c r="L3457" s="2" t="str">
        <f>_xlfn.XLOOKUP(Table1[[#This Row],[Rating]],Ratings!A$2:A$15,Ratings!B$2:B$15)</f>
        <v>Adult</v>
      </c>
      <c r="M3457" s="2" t="str">
        <f>_xlfn.XLOOKUP(Table1[[#This Row],[Rating Category]],Recommendation!A$2:A$6,Recommendation!B$2:B$6)</f>
        <v>Restricted</v>
      </c>
      <c r="N3457" s="2">
        <v>55</v>
      </c>
      <c r="O3457" s="2" t="str" cm="1">
        <f t="array" ref="O3457">_xlfn.IFS(Table1[[#This Row],[Duration]]&lt;90,"Short",Table1[[#This Row],[Duration]]&lt;180,"Medium",Table1[[#This Row],[Duration]]&lt;=240,"Long",TRUE,"Seasons")</f>
        <v>Short</v>
      </c>
      <c r="P3457" s="3" t="s">
        <v>208</v>
      </c>
    </row>
    <row r="3458" spans="1:16" ht="56">
      <c r="A3458" s="2" t="s">
        <v>14916</v>
      </c>
      <c r="B3458" s="2" t="s">
        <v>0</v>
      </c>
      <c r="C3458" s="3" t="s">
        <v>14917</v>
      </c>
      <c r="D3458" s="3" t="s">
        <v>1408</v>
      </c>
      <c r="E3458" s="3" t="s">
        <v>14918</v>
      </c>
      <c r="F3458" s="3" t="s">
        <v>287</v>
      </c>
      <c r="G3458" s="7" t="s">
        <v>8543</v>
      </c>
      <c r="H3458" s="4">
        <v>2021</v>
      </c>
      <c r="I3458" s="2">
        <v>2000</v>
      </c>
      <c r="J3458" s="2">
        <f ca="1">YEAR(TODAY())-Table1[[#This Row],[Release_year]]</f>
        <v>26</v>
      </c>
      <c r="K3458" s="2" t="s">
        <v>124</v>
      </c>
      <c r="L3458" s="2" t="str">
        <f>_xlfn.XLOOKUP(Table1[[#This Row],[Rating]],Ratings!A$2:A$15,Ratings!B$2:B$15)</f>
        <v>Adult</v>
      </c>
      <c r="M3458" s="2" t="str">
        <f>_xlfn.XLOOKUP(Table1[[#This Row],[Rating Category]],Recommendation!A$2:A$6,Recommendation!B$2:B$6)</f>
        <v>Restricted</v>
      </c>
      <c r="N3458" s="2">
        <v>102</v>
      </c>
      <c r="O3458" s="2" t="str" cm="1">
        <f t="array" ref="O3458">_xlfn.IFS(Table1[[#This Row],[Duration]]&lt;90,"Short",Table1[[#This Row],[Duration]]&lt;180,"Medium",Table1[[#This Row],[Duration]]&lt;=240,"Long",TRUE,"Seasons")</f>
        <v>Medium</v>
      </c>
      <c r="P3458" s="3" t="s">
        <v>14919</v>
      </c>
    </row>
    <row r="3459" spans="1:16" ht="56">
      <c r="A3459" s="2" t="s">
        <v>14920</v>
      </c>
      <c r="B3459" s="2" t="s">
        <v>0</v>
      </c>
      <c r="C3459" s="3" t="s">
        <v>14921</v>
      </c>
      <c r="D3459" s="3" t="s">
        <v>14922</v>
      </c>
      <c r="E3459" s="3" t="s">
        <v>14923</v>
      </c>
      <c r="F3459" s="3" t="s">
        <v>1</v>
      </c>
      <c r="G3459" s="7" t="s">
        <v>8500</v>
      </c>
      <c r="H3459" s="4">
        <v>2021</v>
      </c>
      <c r="I3459" s="2">
        <v>2019</v>
      </c>
      <c r="J3459" s="2">
        <f ca="1">YEAR(TODAY())-Table1[[#This Row],[Release_year]]</f>
        <v>7</v>
      </c>
      <c r="K3459" s="2" t="s">
        <v>7</v>
      </c>
      <c r="L3459" s="2" t="str">
        <f>_xlfn.XLOOKUP(Table1[[#This Row],[Rating]],Ratings!A$2:A$15,Ratings!B$2:B$15)</f>
        <v>Adult</v>
      </c>
      <c r="M3459" s="2" t="str">
        <f>_xlfn.XLOOKUP(Table1[[#This Row],[Rating Category]],Recommendation!A$2:A$6,Recommendation!B$2:B$6)</f>
        <v>Restricted</v>
      </c>
      <c r="N3459" s="2">
        <v>106</v>
      </c>
      <c r="O3459" s="2" t="str" cm="1">
        <f t="array" ref="O3459">_xlfn.IFS(Table1[[#This Row],[Duration]]&lt;90,"Short",Table1[[#This Row],[Duration]]&lt;180,"Medium",Table1[[#This Row],[Duration]]&lt;=240,"Long",TRUE,"Seasons")</f>
        <v>Medium</v>
      </c>
      <c r="P3459" s="3" t="s">
        <v>251</v>
      </c>
    </row>
    <row r="3460" spans="1:16" ht="56">
      <c r="A3460" s="2" t="s">
        <v>14924</v>
      </c>
      <c r="B3460" s="2" t="s">
        <v>0</v>
      </c>
      <c r="C3460" s="3" t="s">
        <v>14925</v>
      </c>
      <c r="D3460" s="3" t="s">
        <v>14926</v>
      </c>
      <c r="E3460" s="3" t="s">
        <v>14927</v>
      </c>
      <c r="F3460" s="3" t="s">
        <v>28</v>
      </c>
      <c r="G3460" s="7" t="s">
        <v>14928</v>
      </c>
      <c r="H3460" s="4">
        <v>2021</v>
      </c>
      <c r="I3460" s="2">
        <v>2015</v>
      </c>
      <c r="J3460" s="2">
        <f ca="1">YEAR(TODAY())-Table1[[#This Row],[Release_year]]</f>
        <v>11</v>
      </c>
      <c r="K3460" s="2" t="s">
        <v>124</v>
      </c>
      <c r="L3460" s="2" t="str">
        <f>_xlfn.XLOOKUP(Table1[[#This Row],[Rating]],Ratings!A$2:A$15,Ratings!B$2:B$15)</f>
        <v>Adult</v>
      </c>
      <c r="M3460" s="2" t="str">
        <f>_xlfn.XLOOKUP(Table1[[#This Row],[Rating Category]],Recommendation!A$2:A$6,Recommendation!B$2:B$6)</f>
        <v>Restricted</v>
      </c>
      <c r="N3460" s="2">
        <v>128</v>
      </c>
      <c r="O3460" s="2" t="str" cm="1">
        <f t="array" ref="O3460">_xlfn.IFS(Table1[[#This Row],[Duration]]&lt;90,"Short",Table1[[#This Row],[Duration]]&lt;180,"Medium",Table1[[#This Row],[Duration]]&lt;=240,"Long",TRUE,"Seasons")</f>
        <v>Medium</v>
      </c>
      <c r="P3460" s="3" t="s">
        <v>1066</v>
      </c>
    </row>
    <row r="3461" spans="1:16" ht="42">
      <c r="A3461" s="2" t="s">
        <v>14929</v>
      </c>
      <c r="B3461" s="2" t="s">
        <v>0</v>
      </c>
      <c r="C3461" s="3" t="s">
        <v>14930</v>
      </c>
      <c r="D3461" s="3" t="s">
        <v>14931</v>
      </c>
      <c r="E3461" s="3" t="s">
        <v>14932</v>
      </c>
      <c r="F3461" s="3" t="s">
        <v>1</v>
      </c>
      <c r="G3461" s="7" t="s">
        <v>11791</v>
      </c>
      <c r="H3461" s="4">
        <v>2021</v>
      </c>
      <c r="I3461" s="2">
        <v>1986</v>
      </c>
      <c r="J3461" s="2">
        <f ca="1">YEAR(TODAY())-Table1[[#This Row],[Release_year]]</f>
        <v>40</v>
      </c>
      <c r="K3461" s="2" t="s">
        <v>246</v>
      </c>
      <c r="L3461" s="2" t="str">
        <f>_xlfn.XLOOKUP(Table1[[#This Row],[Rating]],Ratings!A$2:A$15,Ratings!B$2:B$15)</f>
        <v>Family</v>
      </c>
      <c r="M3461" s="2" t="str">
        <f>_xlfn.XLOOKUP(Table1[[#This Row],[Rating Category]],Recommendation!A$2:A$6,Recommendation!B$2:B$6)</f>
        <v>Guidance</v>
      </c>
      <c r="N3461" s="2">
        <v>80</v>
      </c>
      <c r="O3461" s="2" t="str" cm="1">
        <f t="array" ref="O3461">_xlfn.IFS(Table1[[#This Row],[Duration]]&lt;90,"Short",Table1[[#This Row],[Duration]]&lt;180,"Medium",Table1[[#This Row],[Duration]]&lt;=240,"Long",TRUE,"Seasons")</f>
        <v>Short</v>
      </c>
      <c r="P3461" s="3" t="s">
        <v>17</v>
      </c>
    </row>
    <row r="3462" spans="1:16" ht="42">
      <c r="A3462" s="2" t="s">
        <v>14933</v>
      </c>
      <c r="B3462" s="2" t="s">
        <v>0</v>
      </c>
      <c r="C3462" s="3" t="s">
        <v>14934</v>
      </c>
      <c r="D3462" s="3" t="s">
        <v>14935</v>
      </c>
      <c r="E3462" s="3" t="s">
        <v>14936</v>
      </c>
      <c r="F3462" s="3" t="s">
        <v>1</v>
      </c>
      <c r="G3462" s="7" t="s">
        <v>11791</v>
      </c>
      <c r="H3462" s="4">
        <v>2021</v>
      </c>
      <c r="I3462" s="2">
        <v>1991</v>
      </c>
      <c r="J3462" s="2">
        <f ca="1">YEAR(TODAY())-Table1[[#This Row],[Release_year]]</f>
        <v>35</v>
      </c>
      <c r="K3462" s="2" t="s">
        <v>246</v>
      </c>
      <c r="L3462" s="2" t="str">
        <f>_xlfn.XLOOKUP(Table1[[#This Row],[Rating]],Ratings!A$2:A$15,Ratings!B$2:B$15)</f>
        <v>Family</v>
      </c>
      <c r="M3462" s="2" t="str">
        <f>_xlfn.XLOOKUP(Table1[[#This Row],[Rating Category]],Recommendation!A$2:A$6,Recommendation!B$2:B$6)</f>
        <v>Guidance</v>
      </c>
      <c r="N3462" s="2">
        <v>75</v>
      </c>
      <c r="O3462" s="2" t="str" cm="1">
        <f t="array" ref="O3462">_xlfn.IFS(Table1[[#This Row],[Duration]]&lt;90,"Short",Table1[[#This Row],[Duration]]&lt;180,"Medium",Table1[[#This Row],[Duration]]&lt;=240,"Long",TRUE,"Seasons")</f>
        <v>Short</v>
      </c>
      <c r="P3462" s="3" t="s">
        <v>17</v>
      </c>
    </row>
    <row r="3463" spans="1:16" ht="42">
      <c r="A3463" s="2" t="s">
        <v>14937</v>
      </c>
      <c r="B3463" s="2" t="s">
        <v>0</v>
      </c>
      <c r="C3463" s="3" t="s">
        <v>14938</v>
      </c>
      <c r="D3463" s="3" t="s">
        <v>14939</v>
      </c>
      <c r="E3463" s="3" t="s">
        <v>14940</v>
      </c>
      <c r="F3463" s="3" t="s">
        <v>1</v>
      </c>
      <c r="G3463" s="7" t="s">
        <v>11791</v>
      </c>
      <c r="H3463" s="4">
        <v>2021</v>
      </c>
      <c r="I3463" s="2">
        <v>1999</v>
      </c>
      <c r="J3463" s="2">
        <f ca="1">YEAR(TODAY())-Table1[[#This Row],[Release_year]]</f>
        <v>27</v>
      </c>
      <c r="K3463" s="2" t="s">
        <v>246</v>
      </c>
      <c r="L3463" s="2" t="str">
        <f>_xlfn.XLOOKUP(Table1[[#This Row],[Rating]],Ratings!A$2:A$15,Ratings!B$2:B$15)</f>
        <v>Family</v>
      </c>
      <c r="M3463" s="2" t="str">
        <f>_xlfn.XLOOKUP(Table1[[#This Row],[Rating Category]],Recommendation!A$2:A$6,Recommendation!B$2:B$6)</f>
        <v>Guidance</v>
      </c>
      <c r="N3463" s="2">
        <v>75</v>
      </c>
      <c r="O3463" s="2" t="str" cm="1">
        <f t="array" ref="O3463">_xlfn.IFS(Table1[[#This Row],[Duration]]&lt;90,"Short",Table1[[#This Row],[Duration]]&lt;180,"Medium",Table1[[#This Row],[Duration]]&lt;=240,"Long",TRUE,"Seasons")</f>
        <v>Short</v>
      </c>
      <c r="P3463" s="3" t="s">
        <v>17</v>
      </c>
    </row>
    <row r="3464" spans="1:16" ht="70">
      <c r="A3464" s="2" t="s">
        <v>14941</v>
      </c>
      <c r="B3464" s="2" t="s">
        <v>0</v>
      </c>
      <c r="C3464" s="3" t="s">
        <v>14942</v>
      </c>
      <c r="D3464" s="3" t="s">
        <v>14939</v>
      </c>
      <c r="E3464" s="3" t="s">
        <v>14943</v>
      </c>
      <c r="F3464" s="3" t="s">
        <v>1</v>
      </c>
      <c r="G3464" s="7" t="s">
        <v>11791</v>
      </c>
      <c r="H3464" s="4">
        <v>2021</v>
      </c>
      <c r="I3464" s="2">
        <v>2000</v>
      </c>
      <c r="J3464" s="2">
        <f ca="1">YEAR(TODAY())-Table1[[#This Row],[Release_year]]</f>
        <v>26</v>
      </c>
      <c r="K3464" s="2" t="s">
        <v>246</v>
      </c>
      <c r="L3464" s="2" t="str">
        <f>_xlfn.XLOOKUP(Table1[[#This Row],[Rating]],Ratings!A$2:A$15,Ratings!B$2:B$15)</f>
        <v>Family</v>
      </c>
      <c r="M3464" s="2" t="str">
        <f>_xlfn.XLOOKUP(Table1[[#This Row],[Rating Category]],Recommendation!A$2:A$6,Recommendation!B$2:B$6)</f>
        <v>Guidance</v>
      </c>
      <c r="N3464" s="2">
        <v>79</v>
      </c>
      <c r="O3464" s="2" t="str" cm="1">
        <f t="array" ref="O3464">_xlfn.IFS(Table1[[#This Row],[Duration]]&lt;90,"Short",Table1[[#This Row],[Duration]]&lt;180,"Medium",Table1[[#This Row],[Duration]]&lt;=240,"Long",TRUE,"Seasons")</f>
        <v>Short</v>
      </c>
      <c r="P3464" s="3" t="s">
        <v>17</v>
      </c>
    </row>
    <row r="3465" spans="1:16" ht="56">
      <c r="A3465" s="2" t="s">
        <v>14944</v>
      </c>
      <c r="B3465" s="2" t="s">
        <v>0</v>
      </c>
      <c r="C3465" s="3" t="s">
        <v>14945</v>
      </c>
      <c r="D3465" s="3" t="s">
        <v>5884</v>
      </c>
      <c r="E3465" s="3" t="s">
        <v>14946</v>
      </c>
      <c r="F3465" s="3" t="s">
        <v>1155</v>
      </c>
      <c r="G3465" s="7" t="s">
        <v>9203</v>
      </c>
      <c r="H3465" s="4">
        <v>2021</v>
      </c>
      <c r="I3465" s="2">
        <v>2012</v>
      </c>
      <c r="J3465" s="2">
        <f ca="1">YEAR(TODAY())-Table1[[#This Row],[Release_year]]</f>
        <v>14</v>
      </c>
      <c r="K3465" s="2" t="s">
        <v>29</v>
      </c>
      <c r="L3465" s="2" t="str">
        <f>_xlfn.XLOOKUP(Table1[[#This Row],[Rating]],Ratings!A$2:A$15,Ratings!B$2:B$15)</f>
        <v>Teen</v>
      </c>
      <c r="M3465" s="2" t="str">
        <f>_xlfn.XLOOKUP(Table1[[#This Row],[Rating Category]],Recommendation!A$2:A$6,Recommendation!B$2:B$6)</f>
        <v>Guidance</v>
      </c>
      <c r="N3465" s="2">
        <v>87</v>
      </c>
      <c r="O3465" s="2" t="str" cm="1">
        <f t="array" ref="O3465">_xlfn.IFS(Table1[[#This Row],[Duration]]&lt;90,"Short",Table1[[#This Row],[Duration]]&lt;180,"Medium",Table1[[#This Row],[Duration]]&lt;=240,"Long",TRUE,"Seasons")</f>
        <v>Short</v>
      </c>
      <c r="P3465" s="3" t="s">
        <v>43</v>
      </c>
    </row>
    <row r="3466" spans="1:16" ht="28">
      <c r="A3466" s="2" t="s">
        <v>14947</v>
      </c>
      <c r="B3466" s="2" t="s">
        <v>0</v>
      </c>
      <c r="C3466" s="3" t="s">
        <v>14948</v>
      </c>
      <c r="D3466" s="3" t="s">
        <v>14949</v>
      </c>
      <c r="E3466" s="3" t="s">
        <v>14950</v>
      </c>
      <c r="F3466" s="3" t="s">
        <v>1</v>
      </c>
      <c r="G3466" s="7" t="s">
        <v>9568</v>
      </c>
      <c r="H3466" s="4">
        <v>2021</v>
      </c>
      <c r="I3466" s="2">
        <v>2018</v>
      </c>
      <c r="J3466" s="2">
        <f ca="1">YEAR(TODAY())-Table1[[#This Row],[Release_year]]</f>
        <v>8</v>
      </c>
      <c r="K3466" s="2" t="s">
        <v>45</v>
      </c>
      <c r="L3466" s="2" t="str">
        <f>_xlfn.XLOOKUP(Table1[[#This Row],[Rating]],Ratings!A$2:A$15,Ratings!B$2:B$15)</f>
        <v>Family</v>
      </c>
      <c r="M3466" s="2" t="str">
        <f>_xlfn.XLOOKUP(Table1[[#This Row],[Rating Category]],Recommendation!A$2:A$6,Recommendation!B$2:B$6)</f>
        <v>Guidance</v>
      </c>
      <c r="N3466" s="2">
        <v>97</v>
      </c>
      <c r="O3466" s="2" t="str" cm="1">
        <f t="array" ref="O3466">_xlfn.IFS(Table1[[#This Row],[Duration]]&lt;90,"Short",Table1[[#This Row],[Duration]]&lt;180,"Medium",Table1[[#This Row],[Duration]]&lt;=240,"Long",TRUE,"Seasons")</f>
        <v>Medium</v>
      </c>
      <c r="P3466" s="3" t="s">
        <v>458</v>
      </c>
    </row>
    <row r="3467" spans="1:16" ht="56">
      <c r="A3467" s="2" t="s">
        <v>14951</v>
      </c>
      <c r="B3467" s="2" t="s">
        <v>0</v>
      </c>
      <c r="C3467" s="3" t="s">
        <v>14952</v>
      </c>
      <c r="D3467" s="3" t="s">
        <v>14953</v>
      </c>
      <c r="E3467" s="3" t="s">
        <v>14954</v>
      </c>
      <c r="F3467" s="3" t="s">
        <v>1155</v>
      </c>
      <c r="G3467" s="7" t="s">
        <v>8905</v>
      </c>
      <c r="H3467" s="4">
        <v>2021</v>
      </c>
      <c r="I3467" s="2">
        <v>2014</v>
      </c>
      <c r="J3467" s="2">
        <f ca="1">YEAR(TODAY())-Table1[[#This Row],[Release_year]]</f>
        <v>12</v>
      </c>
      <c r="K3467" s="2" t="s">
        <v>7</v>
      </c>
      <c r="L3467" s="2" t="str">
        <f>_xlfn.XLOOKUP(Table1[[#This Row],[Rating]],Ratings!A$2:A$15,Ratings!B$2:B$15)</f>
        <v>Adult</v>
      </c>
      <c r="M3467" s="2" t="str">
        <f>_xlfn.XLOOKUP(Table1[[#This Row],[Rating Category]],Recommendation!A$2:A$6,Recommendation!B$2:B$6)</f>
        <v>Restricted</v>
      </c>
      <c r="N3467" s="2">
        <v>85</v>
      </c>
      <c r="O3467" s="2" t="str" cm="1">
        <f t="array" ref="O3467">_xlfn.IFS(Table1[[#This Row],[Duration]]&lt;90,"Short",Table1[[#This Row],[Duration]]&lt;180,"Medium",Table1[[#This Row],[Duration]]&lt;=240,"Long",TRUE,"Seasons")</f>
        <v>Short</v>
      </c>
      <c r="P3467" s="3" t="s">
        <v>192</v>
      </c>
    </row>
    <row r="3468" spans="1:16" ht="70">
      <c r="A3468" s="2" t="s">
        <v>14955</v>
      </c>
      <c r="B3468" s="2" t="s">
        <v>0</v>
      </c>
      <c r="C3468" s="3" t="s">
        <v>14956</v>
      </c>
      <c r="D3468" s="3" t="s">
        <v>14957</v>
      </c>
      <c r="E3468" s="3" t="s">
        <v>14958</v>
      </c>
      <c r="F3468" s="3" t="s">
        <v>13</v>
      </c>
      <c r="G3468" s="7" t="s">
        <v>12774</v>
      </c>
      <c r="H3468" s="4">
        <v>2021</v>
      </c>
      <c r="I3468" s="2">
        <v>2017</v>
      </c>
      <c r="J3468" s="2">
        <f ca="1">YEAR(TODAY())-Table1[[#This Row],[Release_year]]</f>
        <v>9</v>
      </c>
      <c r="K3468" s="2" t="s">
        <v>7</v>
      </c>
      <c r="L3468" s="2" t="str">
        <f>_xlfn.XLOOKUP(Table1[[#This Row],[Rating]],Ratings!A$2:A$15,Ratings!B$2:B$15)</f>
        <v>Adult</v>
      </c>
      <c r="M3468" s="2" t="str">
        <f>_xlfn.XLOOKUP(Table1[[#This Row],[Rating Category]],Recommendation!A$2:A$6,Recommendation!B$2:B$6)</f>
        <v>Restricted</v>
      </c>
      <c r="N3468" s="2">
        <v>111</v>
      </c>
      <c r="O3468" s="2" t="str" cm="1">
        <f t="array" ref="O3468">_xlfn.IFS(Table1[[#This Row],[Duration]]&lt;90,"Short",Table1[[#This Row],[Duration]]&lt;180,"Medium",Table1[[#This Row],[Duration]]&lt;=240,"Long",TRUE,"Seasons")</f>
        <v>Medium</v>
      </c>
      <c r="P3468" s="3" t="s">
        <v>23</v>
      </c>
    </row>
    <row r="3469" spans="1:16" ht="28">
      <c r="A3469" s="2" t="s">
        <v>14959</v>
      </c>
      <c r="B3469" s="2" t="s">
        <v>0</v>
      </c>
      <c r="C3469" s="3" t="s">
        <v>14960</v>
      </c>
      <c r="D3469" s="3" t="s">
        <v>14961</v>
      </c>
      <c r="E3469" s="3" t="s">
        <v>14962</v>
      </c>
      <c r="F3469" s="3" t="s">
        <v>248</v>
      </c>
      <c r="G3469" s="7" t="s">
        <v>9705</v>
      </c>
      <c r="H3469" s="4">
        <v>2021</v>
      </c>
      <c r="I3469" s="2">
        <v>2017</v>
      </c>
      <c r="J3469" s="2">
        <f ca="1">YEAR(TODAY())-Table1[[#This Row],[Release_year]]</f>
        <v>9</v>
      </c>
      <c r="K3469" s="2" t="s">
        <v>7</v>
      </c>
      <c r="L3469" s="2" t="str">
        <f>_xlfn.XLOOKUP(Table1[[#This Row],[Rating]],Ratings!A$2:A$15,Ratings!B$2:B$15)</f>
        <v>Adult</v>
      </c>
      <c r="M3469" s="2" t="str">
        <f>_xlfn.XLOOKUP(Table1[[#This Row],[Rating Category]],Recommendation!A$2:A$6,Recommendation!B$2:B$6)</f>
        <v>Restricted</v>
      </c>
      <c r="N3469" s="2">
        <v>113</v>
      </c>
      <c r="O3469" s="2" t="str" cm="1">
        <f t="array" ref="O3469">_xlfn.IFS(Table1[[#This Row],[Duration]]&lt;90,"Short",Table1[[#This Row],[Duration]]&lt;180,"Medium",Table1[[#This Row],[Duration]]&lt;=240,"Long",TRUE,"Seasons")</f>
        <v>Medium</v>
      </c>
      <c r="P3469" s="3" t="s">
        <v>6319</v>
      </c>
    </row>
    <row r="3470" spans="1:16" ht="70">
      <c r="A3470" s="2" t="s">
        <v>14963</v>
      </c>
      <c r="B3470" s="2" t="s">
        <v>0</v>
      </c>
      <c r="C3470" s="3" t="s">
        <v>14964</v>
      </c>
      <c r="D3470" s="3" t="s">
        <v>14965</v>
      </c>
      <c r="E3470" s="3" t="s">
        <v>14966</v>
      </c>
      <c r="F3470" s="3" t="s">
        <v>1</v>
      </c>
      <c r="G3470" s="7" t="s">
        <v>10042</v>
      </c>
      <c r="H3470" s="4">
        <v>2021</v>
      </c>
      <c r="I3470" s="2">
        <v>2015</v>
      </c>
      <c r="J3470" s="2">
        <f ca="1">YEAR(TODAY())-Table1[[#This Row],[Release_year]]</f>
        <v>11</v>
      </c>
      <c r="K3470" s="2" t="s">
        <v>124</v>
      </c>
      <c r="L3470" s="2" t="str">
        <f>_xlfn.XLOOKUP(Table1[[#This Row],[Rating]],Ratings!A$2:A$15,Ratings!B$2:B$15)</f>
        <v>Adult</v>
      </c>
      <c r="M3470" s="2" t="str">
        <f>_xlfn.XLOOKUP(Table1[[#This Row],[Rating Category]],Recommendation!A$2:A$6,Recommendation!B$2:B$6)</f>
        <v>Restricted</v>
      </c>
      <c r="N3470" s="2">
        <v>90</v>
      </c>
      <c r="O3470" s="2" t="str" cm="1">
        <f t="array" ref="O3470">_xlfn.IFS(Table1[[#This Row],[Duration]]&lt;90,"Short",Table1[[#This Row],[Duration]]&lt;180,"Medium",Table1[[#This Row],[Duration]]&lt;=240,"Long",TRUE,"Seasons")</f>
        <v>Medium</v>
      </c>
      <c r="P3470" s="3" t="s">
        <v>517</v>
      </c>
    </row>
    <row r="3471" spans="1:16" ht="42">
      <c r="A3471" s="2" t="s">
        <v>14967</v>
      </c>
      <c r="B3471" s="2" t="s">
        <v>0</v>
      </c>
      <c r="C3471" s="3" t="s">
        <v>14968</v>
      </c>
      <c r="D3471" s="3" t="s">
        <v>14969</v>
      </c>
      <c r="E3471" s="3" t="s">
        <v>14970</v>
      </c>
      <c r="F3471" s="3" t="s">
        <v>1</v>
      </c>
      <c r="G3471" s="7" t="s">
        <v>4891</v>
      </c>
      <c r="H3471" s="4">
        <v>2021</v>
      </c>
      <c r="I3471" s="2">
        <v>2001</v>
      </c>
      <c r="J3471" s="2">
        <f ca="1">YEAR(TODAY())-Table1[[#This Row],[Release_year]]</f>
        <v>25</v>
      </c>
      <c r="K3471" s="2" t="s">
        <v>124</v>
      </c>
      <c r="L3471" s="2" t="str">
        <f>_xlfn.XLOOKUP(Table1[[#This Row],[Rating]],Ratings!A$2:A$15,Ratings!B$2:B$15)</f>
        <v>Adult</v>
      </c>
      <c r="M3471" s="2" t="str">
        <f>_xlfn.XLOOKUP(Table1[[#This Row],[Rating Category]],Recommendation!A$2:A$6,Recommendation!B$2:B$6)</f>
        <v>Restricted</v>
      </c>
      <c r="N3471" s="2">
        <v>103</v>
      </c>
      <c r="O3471" s="2" t="str" cm="1">
        <f t="array" ref="O3471">_xlfn.IFS(Table1[[#This Row],[Duration]]&lt;90,"Short",Table1[[#This Row],[Duration]]&lt;180,"Medium",Table1[[#This Row],[Duration]]&lt;=240,"Long",TRUE,"Seasons")</f>
        <v>Medium</v>
      </c>
      <c r="P3471" s="3" t="s">
        <v>264</v>
      </c>
    </row>
    <row r="3472" spans="1:16" ht="56">
      <c r="A3472" s="2" t="s">
        <v>14971</v>
      </c>
      <c r="B3472" s="2" t="s">
        <v>0</v>
      </c>
      <c r="C3472" s="3" t="s">
        <v>14972</v>
      </c>
      <c r="D3472" s="3" t="s">
        <v>493</v>
      </c>
      <c r="E3472" s="3" t="s">
        <v>14973</v>
      </c>
      <c r="F3472" s="3" t="s">
        <v>1</v>
      </c>
      <c r="G3472" s="7" t="s">
        <v>8120</v>
      </c>
      <c r="H3472" s="4">
        <v>2021</v>
      </c>
      <c r="I3472" s="2">
        <v>2003</v>
      </c>
      <c r="J3472" s="2">
        <f ca="1">YEAR(TODAY())-Table1[[#This Row],[Release_year]]</f>
        <v>23</v>
      </c>
      <c r="K3472" s="2" t="s">
        <v>2</v>
      </c>
      <c r="L3472" s="2" t="str">
        <f>_xlfn.XLOOKUP(Table1[[#This Row],[Rating]],Ratings!A$2:A$15,Ratings!B$2:B$15)</f>
        <v>Teen</v>
      </c>
      <c r="M3472" s="2" t="str">
        <f>_xlfn.XLOOKUP(Table1[[#This Row],[Rating Category]],Recommendation!A$2:A$6,Recommendation!B$2:B$6)</f>
        <v>Guidance</v>
      </c>
      <c r="N3472" s="2">
        <v>105</v>
      </c>
      <c r="O3472" s="2" t="str" cm="1">
        <f t="array" ref="O3472">_xlfn.IFS(Table1[[#This Row],[Duration]]&lt;90,"Short",Table1[[#This Row],[Duration]]&lt;180,"Medium",Table1[[#This Row],[Duration]]&lt;=240,"Long",TRUE,"Seasons")</f>
        <v>Medium</v>
      </c>
      <c r="P3472" s="3" t="s">
        <v>72</v>
      </c>
    </row>
    <row r="3473" spans="1:16" ht="70">
      <c r="A3473" s="2" t="s">
        <v>14974</v>
      </c>
      <c r="B3473" s="2" t="s">
        <v>0</v>
      </c>
      <c r="C3473" s="3" t="s">
        <v>14975</v>
      </c>
      <c r="D3473" s="3" t="s">
        <v>14976</v>
      </c>
      <c r="E3473" s="3" t="s">
        <v>14977</v>
      </c>
      <c r="F3473" s="3" t="s">
        <v>7666</v>
      </c>
      <c r="G3473" s="7" t="s">
        <v>13344</v>
      </c>
      <c r="H3473" s="4">
        <v>2021</v>
      </c>
      <c r="I3473" s="2">
        <v>2015</v>
      </c>
      <c r="J3473" s="2">
        <f ca="1">YEAR(TODAY())-Table1[[#This Row],[Release_year]]</f>
        <v>11</v>
      </c>
      <c r="K3473" s="2" t="s">
        <v>7</v>
      </c>
      <c r="L3473" s="2" t="str">
        <f>_xlfn.XLOOKUP(Table1[[#This Row],[Rating]],Ratings!A$2:A$15,Ratings!B$2:B$15)</f>
        <v>Adult</v>
      </c>
      <c r="M3473" s="2" t="str">
        <f>_xlfn.XLOOKUP(Table1[[#This Row],[Rating Category]],Recommendation!A$2:A$6,Recommendation!B$2:B$6)</f>
        <v>Restricted</v>
      </c>
      <c r="N3473" s="2">
        <v>104</v>
      </c>
      <c r="O3473" s="2" t="str" cm="1">
        <f t="array" ref="O3473">_xlfn.IFS(Table1[[#This Row],[Duration]]&lt;90,"Short",Table1[[#This Row],[Duration]]&lt;180,"Medium",Table1[[#This Row],[Duration]]&lt;=240,"Long",TRUE,"Seasons")</f>
        <v>Medium</v>
      </c>
      <c r="P3473" s="3" t="s">
        <v>23</v>
      </c>
    </row>
    <row r="3474" spans="1:16" ht="42">
      <c r="A3474" s="2" t="s">
        <v>14978</v>
      </c>
      <c r="B3474" s="2" t="s">
        <v>0</v>
      </c>
      <c r="C3474" s="3" t="s">
        <v>14979</v>
      </c>
      <c r="D3474" s="3" t="s">
        <v>14980</v>
      </c>
      <c r="E3474" s="3" t="s">
        <v>14981</v>
      </c>
      <c r="F3474" s="3" t="s">
        <v>13</v>
      </c>
      <c r="G3474" s="7" t="s">
        <v>12472</v>
      </c>
      <c r="H3474" s="4">
        <v>2021</v>
      </c>
      <c r="I3474" s="2">
        <v>2013</v>
      </c>
      <c r="J3474" s="2">
        <f ca="1">YEAR(TODAY())-Table1[[#This Row],[Release_year]]</f>
        <v>13</v>
      </c>
      <c r="K3474" s="2" t="s">
        <v>29</v>
      </c>
      <c r="L3474" s="2" t="str">
        <f>_xlfn.XLOOKUP(Table1[[#This Row],[Rating]],Ratings!A$2:A$15,Ratings!B$2:B$15)</f>
        <v>Teen</v>
      </c>
      <c r="M3474" s="2" t="str">
        <f>_xlfn.XLOOKUP(Table1[[#This Row],[Rating Category]],Recommendation!A$2:A$6,Recommendation!B$2:B$6)</f>
        <v>Guidance</v>
      </c>
      <c r="N3474" s="2">
        <v>127</v>
      </c>
      <c r="O3474" s="2" t="str" cm="1">
        <f t="array" ref="O3474">_xlfn.IFS(Table1[[#This Row],[Duration]]&lt;90,"Short",Table1[[#This Row],[Duration]]&lt;180,"Medium",Table1[[#This Row],[Duration]]&lt;=240,"Long",TRUE,"Seasons")</f>
        <v>Medium</v>
      </c>
      <c r="P3474" s="3" t="s">
        <v>89</v>
      </c>
    </row>
    <row r="3475" spans="1:16" ht="56">
      <c r="A3475" s="2" t="s">
        <v>14982</v>
      </c>
      <c r="B3475" s="2" t="s">
        <v>0</v>
      </c>
      <c r="C3475" s="3" t="s">
        <v>14983</v>
      </c>
      <c r="D3475" s="3" t="s">
        <v>14984</v>
      </c>
      <c r="E3475" s="3" t="s">
        <v>14985</v>
      </c>
      <c r="F3475" s="3" t="s">
        <v>1</v>
      </c>
      <c r="G3475" s="7" t="s">
        <v>12774</v>
      </c>
      <c r="H3475" s="4">
        <v>2021</v>
      </c>
      <c r="I3475" s="2">
        <v>2016</v>
      </c>
      <c r="J3475" s="2">
        <f ca="1">YEAR(TODAY())-Table1[[#This Row],[Release_year]]</f>
        <v>10</v>
      </c>
      <c r="K3475" s="2" t="s">
        <v>45</v>
      </c>
      <c r="L3475" s="2" t="str">
        <f>_xlfn.XLOOKUP(Table1[[#This Row],[Rating]],Ratings!A$2:A$15,Ratings!B$2:B$15)</f>
        <v>Family</v>
      </c>
      <c r="M3475" s="2" t="str">
        <f>_xlfn.XLOOKUP(Table1[[#This Row],[Rating Category]],Recommendation!A$2:A$6,Recommendation!B$2:B$6)</f>
        <v>Guidance</v>
      </c>
      <c r="N3475" s="2">
        <v>92</v>
      </c>
      <c r="O3475" s="2" t="str" cm="1">
        <f t="array" ref="O3475">_xlfn.IFS(Table1[[#This Row],[Duration]]&lt;90,"Short",Table1[[#This Row],[Duration]]&lt;180,"Medium",Table1[[#This Row],[Duration]]&lt;=240,"Long",TRUE,"Seasons")</f>
        <v>Medium</v>
      </c>
      <c r="P3475" s="3" t="s">
        <v>17</v>
      </c>
    </row>
    <row r="3476" spans="1:16" ht="70">
      <c r="A3476" s="2" t="s">
        <v>14986</v>
      </c>
      <c r="B3476" s="2" t="s">
        <v>0</v>
      </c>
      <c r="C3476" s="3" t="s">
        <v>14987</v>
      </c>
      <c r="D3476" s="3" t="s">
        <v>14988</v>
      </c>
      <c r="E3476" s="3" t="s">
        <v>14989</v>
      </c>
      <c r="F3476" s="3" t="s">
        <v>14990</v>
      </c>
      <c r="G3476" s="7" t="s">
        <v>13306</v>
      </c>
      <c r="H3476" s="4">
        <v>2021</v>
      </c>
      <c r="I3476" s="2">
        <v>2016</v>
      </c>
      <c r="J3476" s="2">
        <f ca="1">YEAR(TODAY())-Table1[[#This Row],[Release_year]]</f>
        <v>10</v>
      </c>
      <c r="K3476" s="2" t="s">
        <v>45</v>
      </c>
      <c r="L3476" s="2" t="str">
        <f>_xlfn.XLOOKUP(Table1[[#This Row],[Rating]],Ratings!A$2:A$15,Ratings!B$2:B$15)</f>
        <v>Family</v>
      </c>
      <c r="M3476" s="2" t="str">
        <f>_xlfn.XLOOKUP(Table1[[#This Row],[Rating Category]],Recommendation!A$2:A$6,Recommendation!B$2:B$6)</f>
        <v>Guidance</v>
      </c>
      <c r="N3476" s="2">
        <v>72</v>
      </c>
      <c r="O3476" s="2" t="str" cm="1">
        <f t="array" ref="O3476">_xlfn.IFS(Table1[[#This Row],[Duration]]&lt;90,"Short",Table1[[#This Row],[Duration]]&lt;180,"Medium",Table1[[#This Row],[Duration]]&lt;=240,"Long",TRUE,"Seasons")</f>
        <v>Short</v>
      </c>
      <c r="P3476" s="3" t="s">
        <v>23</v>
      </c>
    </row>
    <row r="3477" spans="1:16" ht="70">
      <c r="A3477" s="2" t="s">
        <v>14991</v>
      </c>
      <c r="B3477" s="2" t="s">
        <v>0</v>
      </c>
      <c r="C3477" s="3" t="s">
        <v>14992</v>
      </c>
      <c r="D3477" s="3" t="s">
        <v>2608</v>
      </c>
      <c r="E3477" s="3" t="s">
        <v>14993</v>
      </c>
      <c r="F3477" s="3" t="s">
        <v>1</v>
      </c>
      <c r="G3477" s="7" t="s">
        <v>9823</v>
      </c>
      <c r="H3477" s="4">
        <v>2021</v>
      </c>
      <c r="I3477" s="2">
        <v>2018</v>
      </c>
      <c r="J3477" s="2">
        <f ca="1">YEAR(TODAY())-Table1[[#This Row],[Release_year]]</f>
        <v>8</v>
      </c>
      <c r="K3477" s="2" t="s">
        <v>2</v>
      </c>
      <c r="L3477" s="2" t="str">
        <f>_xlfn.XLOOKUP(Table1[[#This Row],[Rating]],Ratings!A$2:A$15,Ratings!B$2:B$15)</f>
        <v>Teen</v>
      </c>
      <c r="M3477" s="2" t="str">
        <f>_xlfn.XLOOKUP(Table1[[#This Row],[Rating Category]],Recommendation!A$2:A$6,Recommendation!B$2:B$6)</f>
        <v>Guidance</v>
      </c>
      <c r="N3477" s="2">
        <v>118</v>
      </c>
      <c r="O3477" s="2" t="str" cm="1">
        <f t="array" ref="O3477">_xlfn.IFS(Table1[[#This Row],[Duration]]&lt;90,"Short",Table1[[#This Row],[Duration]]&lt;180,"Medium",Table1[[#This Row],[Duration]]&lt;=240,"Long",TRUE,"Seasons")</f>
        <v>Medium</v>
      </c>
      <c r="P3477" s="3" t="s">
        <v>1219</v>
      </c>
    </row>
    <row r="3478" spans="1:16" ht="42">
      <c r="A3478" s="2" t="s">
        <v>14994</v>
      </c>
      <c r="B3478" s="2" t="s">
        <v>0</v>
      </c>
      <c r="C3478" s="3" t="s">
        <v>14995</v>
      </c>
      <c r="D3478" s="3" t="s">
        <v>14996</v>
      </c>
      <c r="E3478" s="3" t="s">
        <v>14997</v>
      </c>
      <c r="F3478" s="3" t="s">
        <v>1155</v>
      </c>
      <c r="G3478" s="7" t="s">
        <v>9139</v>
      </c>
      <c r="H3478" s="4">
        <v>2021</v>
      </c>
      <c r="I3478" s="2">
        <v>2017</v>
      </c>
      <c r="J3478" s="2">
        <f ca="1">YEAR(TODAY())-Table1[[#This Row],[Release_year]]</f>
        <v>9</v>
      </c>
      <c r="K3478" s="2" t="s">
        <v>7</v>
      </c>
      <c r="L3478" s="2" t="str">
        <f>_xlfn.XLOOKUP(Table1[[#This Row],[Rating]],Ratings!A$2:A$15,Ratings!B$2:B$15)</f>
        <v>Adult</v>
      </c>
      <c r="M3478" s="2" t="str">
        <f>_xlfn.XLOOKUP(Table1[[#This Row],[Rating Category]],Recommendation!A$2:A$6,Recommendation!B$2:B$6)</f>
        <v>Restricted</v>
      </c>
      <c r="N3478" s="2">
        <v>110</v>
      </c>
      <c r="O3478" s="2" t="str" cm="1">
        <f t="array" ref="O3478">_xlfn.IFS(Table1[[#This Row],[Duration]]&lt;90,"Short",Table1[[#This Row],[Duration]]&lt;180,"Medium",Table1[[#This Row],[Duration]]&lt;=240,"Long",TRUE,"Seasons")</f>
        <v>Medium</v>
      </c>
      <c r="P3478" s="3" t="s">
        <v>56</v>
      </c>
    </row>
    <row r="3479" spans="1:16" ht="42">
      <c r="A3479" s="2" t="s">
        <v>14999</v>
      </c>
      <c r="B3479" s="2" t="s">
        <v>0</v>
      </c>
      <c r="C3479" s="3" t="s">
        <v>15000</v>
      </c>
      <c r="D3479" s="3" t="s">
        <v>15001</v>
      </c>
      <c r="E3479" s="3" t="s">
        <v>15002</v>
      </c>
      <c r="F3479" s="3" t="s">
        <v>1</v>
      </c>
      <c r="G3479" s="7" t="s">
        <v>9281</v>
      </c>
      <c r="H3479" s="4">
        <v>2021</v>
      </c>
      <c r="I3479" s="2">
        <v>2018</v>
      </c>
      <c r="J3479" s="2">
        <f ca="1">YEAR(TODAY())-Table1[[#This Row],[Release_year]]</f>
        <v>8</v>
      </c>
      <c r="K3479" s="2" t="s">
        <v>7</v>
      </c>
      <c r="L3479" s="2" t="str">
        <f>_xlfn.XLOOKUP(Table1[[#This Row],[Rating]],Ratings!A$2:A$15,Ratings!B$2:B$15)</f>
        <v>Adult</v>
      </c>
      <c r="M3479" s="2" t="str">
        <f>_xlfn.XLOOKUP(Table1[[#This Row],[Rating Category]],Recommendation!A$2:A$6,Recommendation!B$2:B$6)</f>
        <v>Restricted</v>
      </c>
      <c r="N3479" s="2">
        <v>90</v>
      </c>
      <c r="O3479" s="2" t="str" cm="1">
        <f t="array" ref="O3479">_xlfn.IFS(Table1[[#This Row],[Duration]]&lt;90,"Short",Table1[[#This Row],[Duration]]&lt;180,"Medium",Table1[[#This Row],[Duration]]&lt;=240,"Long",TRUE,"Seasons")</f>
        <v>Medium</v>
      </c>
      <c r="P3479" s="3" t="s">
        <v>1877</v>
      </c>
    </row>
    <row r="3480" spans="1:16" ht="70">
      <c r="A3480" s="2" t="s">
        <v>15003</v>
      </c>
      <c r="B3480" s="2" t="s">
        <v>0</v>
      </c>
      <c r="C3480" s="3" t="s">
        <v>15004</v>
      </c>
      <c r="D3480" s="3" t="s">
        <v>15005</v>
      </c>
      <c r="E3480" s="3" t="s">
        <v>15006</v>
      </c>
      <c r="F3480" s="3" t="s">
        <v>13</v>
      </c>
      <c r="G3480" s="7" t="s">
        <v>7532</v>
      </c>
      <c r="H3480" s="4">
        <v>2021</v>
      </c>
      <c r="I3480" s="2">
        <v>2007</v>
      </c>
      <c r="J3480" s="2">
        <f ca="1">YEAR(TODAY())-Table1[[#This Row],[Release_year]]</f>
        <v>19</v>
      </c>
      <c r="K3480" s="2" t="s">
        <v>29</v>
      </c>
      <c r="L3480" s="2" t="str">
        <f>_xlfn.XLOOKUP(Table1[[#This Row],[Rating]],Ratings!A$2:A$15,Ratings!B$2:B$15)</f>
        <v>Teen</v>
      </c>
      <c r="M3480" s="2" t="str">
        <f>_xlfn.XLOOKUP(Table1[[#This Row],[Rating Category]],Recommendation!A$2:A$6,Recommendation!B$2:B$6)</f>
        <v>Guidance</v>
      </c>
      <c r="N3480" s="2">
        <v>134</v>
      </c>
      <c r="O3480" s="2" t="str" cm="1">
        <f t="array" ref="O3480">_xlfn.IFS(Table1[[#This Row],[Duration]]&lt;90,"Short",Table1[[#This Row],[Duration]]&lt;180,"Medium",Table1[[#This Row],[Duration]]&lt;=240,"Long",TRUE,"Seasons")</f>
        <v>Medium</v>
      </c>
      <c r="P3480" s="3" t="s">
        <v>23</v>
      </c>
    </row>
    <row r="3481" spans="1:16" ht="14">
      <c r="A3481" s="2" t="s">
        <v>15007</v>
      </c>
      <c r="B3481" s="2" t="s">
        <v>0</v>
      </c>
      <c r="C3481" s="3" t="s">
        <v>15008</v>
      </c>
      <c r="D3481" s="3" t="s">
        <v>15009</v>
      </c>
      <c r="E3481" s="3" t="s">
        <v>15010</v>
      </c>
      <c r="F3481" s="3" t="s">
        <v>1</v>
      </c>
      <c r="G3481" s="7" t="s">
        <v>13957</v>
      </c>
      <c r="H3481" s="4">
        <v>2021</v>
      </c>
      <c r="I3481" s="2">
        <v>2016</v>
      </c>
      <c r="J3481" s="2">
        <f ca="1">YEAR(TODAY())-Table1[[#This Row],[Release_year]]</f>
        <v>10</v>
      </c>
      <c r="K3481" s="2" t="s">
        <v>14374</v>
      </c>
      <c r="L3481" s="2" t="str">
        <f>_xlfn.XLOOKUP(Table1[[#This Row],[Rating]],Ratings!A$2:A$15,Ratings!B$2:B$15)</f>
        <v>Not Rated</v>
      </c>
      <c r="M3481" s="2" t="str">
        <f>_xlfn.XLOOKUP(Table1[[#This Row],[Rating Category]],Recommendation!A$2:A$6,Recommendation!B$2:B$6)</f>
        <v>Guidance</v>
      </c>
      <c r="N3481" s="2">
        <v>86</v>
      </c>
      <c r="O3481" s="2" t="str" cm="1">
        <f t="array" ref="O3481">_xlfn.IFS(Table1[[#This Row],[Duration]]&lt;90,"Short",Table1[[#This Row],[Duration]]&lt;180,"Medium",Table1[[#This Row],[Duration]]&lt;=240,"Long",TRUE,"Seasons")</f>
        <v>Short</v>
      </c>
      <c r="P3481" s="3" t="s">
        <v>3</v>
      </c>
    </row>
    <row r="3482" spans="1:16" ht="42">
      <c r="A3482" s="2" t="s">
        <v>15011</v>
      </c>
      <c r="B3482" s="2" t="s">
        <v>0</v>
      </c>
      <c r="C3482" s="3" t="s">
        <v>15012</v>
      </c>
      <c r="D3482" s="3" t="s">
        <v>9102</v>
      </c>
      <c r="E3482" s="3" t="s">
        <v>15013</v>
      </c>
      <c r="F3482" s="3" t="s">
        <v>287</v>
      </c>
      <c r="G3482" s="7" t="s">
        <v>15014</v>
      </c>
      <c r="H3482" s="4">
        <v>2021</v>
      </c>
      <c r="I3482" s="2">
        <v>2011</v>
      </c>
      <c r="J3482" s="2">
        <f ca="1">YEAR(TODAY())-Table1[[#This Row],[Release_year]]</f>
        <v>15</v>
      </c>
      <c r="K3482" s="2" t="s">
        <v>2</v>
      </c>
      <c r="L3482" s="2" t="str">
        <f>_xlfn.XLOOKUP(Table1[[#This Row],[Rating]],Ratings!A$2:A$15,Ratings!B$2:B$15)</f>
        <v>Teen</v>
      </c>
      <c r="M3482" s="2" t="str">
        <f>_xlfn.XLOOKUP(Table1[[#This Row],[Rating Category]],Recommendation!A$2:A$6,Recommendation!B$2:B$6)</f>
        <v>Guidance</v>
      </c>
      <c r="N3482" s="2">
        <v>87</v>
      </c>
      <c r="O3482" s="2" t="str" cm="1">
        <f t="array" ref="O3482">_xlfn.IFS(Table1[[#This Row],[Duration]]&lt;90,"Short",Table1[[#This Row],[Duration]]&lt;180,"Medium",Table1[[#This Row],[Duration]]&lt;=240,"Long",TRUE,"Seasons")</f>
        <v>Short</v>
      </c>
      <c r="P3482" s="3" t="s">
        <v>7594</v>
      </c>
    </row>
    <row r="3483" spans="1:16" ht="70">
      <c r="A3483" s="2" t="s">
        <v>15015</v>
      </c>
      <c r="B3483" s="2" t="s">
        <v>0</v>
      </c>
      <c r="C3483" s="3" t="s">
        <v>15016</v>
      </c>
      <c r="D3483" s="3" t="s">
        <v>15017</v>
      </c>
      <c r="E3483" s="3" t="s">
        <v>15018</v>
      </c>
      <c r="F3483" s="3" t="s">
        <v>15019</v>
      </c>
      <c r="G3483" s="7" t="s">
        <v>12520</v>
      </c>
      <c r="H3483" s="4">
        <v>2021</v>
      </c>
      <c r="I3483" s="2">
        <v>2015</v>
      </c>
      <c r="J3483" s="2">
        <f ca="1">YEAR(TODAY())-Table1[[#This Row],[Release_year]]</f>
        <v>11</v>
      </c>
      <c r="K3483" s="2" t="s">
        <v>16</v>
      </c>
      <c r="L3483" s="2" t="str">
        <f>_xlfn.XLOOKUP(Table1[[#This Row],[Rating]],Ratings!A$2:A$15,Ratings!B$2:B$15)</f>
        <v>Family</v>
      </c>
      <c r="M3483" s="2" t="str">
        <f>_xlfn.XLOOKUP(Table1[[#This Row],[Rating Category]],Recommendation!A$2:A$6,Recommendation!B$2:B$6)</f>
        <v>Guidance</v>
      </c>
      <c r="N3483" s="2">
        <v>107</v>
      </c>
      <c r="O3483" s="2" t="str" cm="1">
        <f t="array" ref="O3483">_xlfn.IFS(Table1[[#This Row],[Duration]]&lt;90,"Short",Table1[[#This Row],[Duration]]&lt;180,"Medium",Table1[[#This Row],[Duration]]&lt;=240,"Long",TRUE,"Seasons")</f>
        <v>Medium</v>
      </c>
      <c r="P3483" s="3" t="s">
        <v>523</v>
      </c>
    </row>
    <row r="3484" spans="1:16" ht="42">
      <c r="A3484" s="2" t="s">
        <v>15020</v>
      </c>
      <c r="B3484" s="2" t="s">
        <v>0</v>
      </c>
      <c r="C3484" s="3" t="s">
        <v>15021</v>
      </c>
      <c r="D3484" s="3" t="s">
        <v>15022</v>
      </c>
      <c r="E3484" s="3" t="s">
        <v>15023</v>
      </c>
      <c r="F3484" s="3" t="s">
        <v>1</v>
      </c>
      <c r="G3484" s="7" t="s">
        <v>13416</v>
      </c>
      <c r="H3484" s="4">
        <v>2021</v>
      </c>
      <c r="I3484" s="2">
        <v>2015</v>
      </c>
      <c r="J3484" s="2">
        <f ca="1">YEAR(TODAY())-Table1[[#This Row],[Release_year]]</f>
        <v>11</v>
      </c>
      <c r="K3484" s="2" t="s">
        <v>29</v>
      </c>
      <c r="L3484" s="2" t="str">
        <f>_xlfn.XLOOKUP(Table1[[#This Row],[Rating]],Ratings!A$2:A$15,Ratings!B$2:B$15)</f>
        <v>Teen</v>
      </c>
      <c r="M3484" s="2" t="str">
        <f>_xlfn.XLOOKUP(Table1[[#This Row],[Rating Category]],Recommendation!A$2:A$6,Recommendation!B$2:B$6)</f>
        <v>Guidance</v>
      </c>
      <c r="N3484" s="2">
        <v>79</v>
      </c>
      <c r="O3484" s="2" t="str" cm="1">
        <f t="array" ref="O3484">_xlfn.IFS(Table1[[#This Row],[Duration]]&lt;90,"Short",Table1[[#This Row],[Duration]]&lt;180,"Medium",Table1[[#This Row],[Duration]]&lt;=240,"Long",TRUE,"Seasons")</f>
        <v>Short</v>
      </c>
      <c r="P3484" s="3" t="s">
        <v>517</v>
      </c>
    </row>
    <row r="3485" spans="1:16" ht="42">
      <c r="A3485" s="2" t="s">
        <v>15024</v>
      </c>
      <c r="B3485" s="2" t="s">
        <v>0</v>
      </c>
      <c r="C3485" s="3" t="s">
        <v>15025</v>
      </c>
      <c r="D3485" s="3" t="s">
        <v>15026</v>
      </c>
      <c r="E3485" s="3" t="s">
        <v>15027</v>
      </c>
      <c r="F3485" s="3" t="s">
        <v>1155</v>
      </c>
      <c r="G3485" s="7" t="s">
        <v>8727</v>
      </c>
      <c r="H3485" s="4">
        <v>2021</v>
      </c>
      <c r="I3485" s="2">
        <v>2018</v>
      </c>
      <c r="J3485" s="2">
        <f ca="1">YEAR(TODAY())-Table1[[#This Row],[Release_year]]</f>
        <v>8</v>
      </c>
      <c r="K3485" s="2" t="s">
        <v>29</v>
      </c>
      <c r="L3485" s="2" t="str">
        <f>_xlfn.XLOOKUP(Table1[[#This Row],[Rating]],Ratings!A$2:A$15,Ratings!B$2:B$15)</f>
        <v>Teen</v>
      </c>
      <c r="M3485" s="2" t="str">
        <f>_xlfn.XLOOKUP(Table1[[#This Row],[Rating Category]],Recommendation!A$2:A$6,Recommendation!B$2:B$6)</f>
        <v>Guidance</v>
      </c>
      <c r="N3485" s="2">
        <v>87</v>
      </c>
      <c r="O3485" s="2" t="str" cm="1">
        <f t="array" ref="O3485">_xlfn.IFS(Table1[[#This Row],[Duration]]&lt;90,"Short",Table1[[#This Row],[Duration]]&lt;180,"Medium",Table1[[#This Row],[Duration]]&lt;=240,"Long",TRUE,"Seasons")</f>
        <v>Short</v>
      </c>
      <c r="P3485" s="3" t="s">
        <v>192</v>
      </c>
    </row>
    <row r="3486" spans="1:16" ht="42">
      <c r="A3486" s="2" t="s">
        <v>15028</v>
      </c>
      <c r="B3486" s="2" t="s">
        <v>0</v>
      </c>
      <c r="C3486" s="3" t="s">
        <v>15029</v>
      </c>
      <c r="D3486" s="3" t="s">
        <v>15030</v>
      </c>
      <c r="E3486" s="3" t="s">
        <v>15031</v>
      </c>
      <c r="F3486" s="3" t="s">
        <v>1064</v>
      </c>
      <c r="G3486" s="7" t="s">
        <v>11001</v>
      </c>
      <c r="H3486" s="4">
        <v>2021</v>
      </c>
      <c r="I3486" s="2">
        <v>2011</v>
      </c>
      <c r="J3486" s="2">
        <f ca="1">YEAR(TODAY())-Table1[[#This Row],[Release_year]]</f>
        <v>15</v>
      </c>
      <c r="K3486" s="2" t="s">
        <v>29</v>
      </c>
      <c r="L3486" s="2" t="str">
        <f>_xlfn.XLOOKUP(Table1[[#This Row],[Rating]],Ratings!A$2:A$15,Ratings!B$2:B$15)</f>
        <v>Teen</v>
      </c>
      <c r="M3486" s="2" t="str">
        <f>_xlfn.XLOOKUP(Table1[[#This Row],[Rating Category]],Recommendation!A$2:A$6,Recommendation!B$2:B$6)</f>
        <v>Guidance</v>
      </c>
      <c r="N3486" s="2">
        <v>113</v>
      </c>
      <c r="O3486" s="2" t="str" cm="1">
        <f t="array" ref="O3486">_xlfn.IFS(Table1[[#This Row],[Duration]]&lt;90,"Short",Table1[[#This Row],[Duration]]&lt;180,"Medium",Table1[[#This Row],[Duration]]&lt;=240,"Long",TRUE,"Seasons")</f>
        <v>Medium</v>
      </c>
      <c r="P3486" s="3" t="s">
        <v>192</v>
      </c>
    </row>
    <row r="3487" spans="1:16" ht="56">
      <c r="A3487" s="2" t="s">
        <v>15032</v>
      </c>
      <c r="B3487" s="2" t="s">
        <v>0</v>
      </c>
      <c r="C3487" s="3" t="s">
        <v>15033</v>
      </c>
      <c r="D3487" s="3" t="s">
        <v>15034</v>
      </c>
      <c r="E3487" s="3" t="s">
        <v>15035</v>
      </c>
      <c r="F3487" s="3" t="s">
        <v>1</v>
      </c>
      <c r="G3487" s="7" t="s">
        <v>9345</v>
      </c>
      <c r="H3487" s="4">
        <v>2021</v>
      </c>
      <c r="I3487" s="2">
        <v>2011</v>
      </c>
      <c r="J3487" s="2">
        <f ca="1">YEAR(TODAY())-Table1[[#This Row],[Release_year]]</f>
        <v>15</v>
      </c>
      <c r="K3487" s="2" t="s">
        <v>2</v>
      </c>
      <c r="L3487" s="2" t="str">
        <f>_xlfn.XLOOKUP(Table1[[#This Row],[Rating]],Ratings!A$2:A$15,Ratings!B$2:B$15)</f>
        <v>Teen</v>
      </c>
      <c r="M3487" s="2" t="str">
        <f>_xlfn.XLOOKUP(Table1[[#This Row],[Rating Category]],Recommendation!A$2:A$6,Recommendation!B$2:B$6)</f>
        <v>Guidance</v>
      </c>
      <c r="N3487" s="2">
        <v>110</v>
      </c>
      <c r="O3487" s="2" t="str" cm="1">
        <f t="array" ref="O3487">_xlfn.IFS(Table1[[#This Row],[Duration]]&lt;90,"Short",Table1[[#This Row],[Duration]]&lt;180,"Medium",Table1[[#This Row],[Duration]]&lt;=240,"Long",TRUE,"Seasons")</f>
        <v>Medium</v>
      </c>
      <c r="P3487" s="3" t="s">
        <v>254</v>
      </c>
    </row>
    <row r="3488" spans="1:16" ht="196">
      <c r="A3488" s="2" t="s">
        <v>15036</v>
      </c>
      <c r="B3488" s="2" t="s">
        <v>0</v>
      </c>
      <c r="C3488" s="3" t="s">
        <v>15037</v>
      </c>
      <c r="D3488" s="3" t="s">
        <v>15038</v>
      </c>
      <c r="E3488" s="3" t="s">
        <v>15039</v>
      </c>
      <c r="F3488" s="3" t="s">
        <v>223</v>
      </c>
      <c r="G3488" s="7" t="s">
        <v>7486</v>
      </c>
      <c r="H3488" s="4">
        <v>2021</v>
      </c>
      <c r="I3488" s="2">
        <v>2011</v>
      </c>
      <c r="J3488" s="2">
        <f ca="1">YEAR(TODAY())-Table1[[#This Row],[Release_year]]</f>
        <v>15</v>
      </c>
      <c r="K3488" s="2" t="s">
        <v>16</v>
      </c>
      <c r="L3488" s="2" t="str">
        <f>_xlfn.XLOOKUP(Table1[[#This Row],[Rating]],Ratings!A$2:A$15,Ratings!B$2:B$15)</f>
        <v>Family</v>
      </c>
      <c r="M3488" s="2" t="str">
        <f>_xlfn.XLOOKUP(Table1[[#This Row],[Rating Category]],Recommendation!A$2:A$6,Recommendation!B$2:B$6)</f>
        <v>Guidance</v>
      </c>
      <c r="N3488" s="2">
        <v>98</v>
      </c>
      <c r="O3488" s="2" t="str" cm="1">
        <f t="array" ref="O3488">_xlfn.IFS(Table1[[#This Row],[Duration]]&lt;90,"Short",Table1[[#This Row],[Duration]]&lt;180,"Medium",Table1[[#This Row],[Duration]]&lt;=240,"Long",TRUE,"Seasons")</f>
        <v>Medium</v>
      </c>
      <c r="P3488" s="3" t="s">
        <v>46</v>
      </c>
    </row>
    <row r="3489" spans="1:16" ht="42">
      <c r="A3489" s="2" t="s">
        <v>15040</v>
      </c>
      <c r="B3489" s="2" t="s">
        <v>0</v>
      </c>
      <c r="C3489" s="3" t="s">
        <v>15041</v>
      </c>
      <c r="D3489" s="3" t="s">
        <v>2917</v>
      </c>
      <c r="E3489" s="3" t="s">
        <v>15042</v>
      </c>
      <c r="F3489" s="3" t="s">
        <v>1</v>
      </c>
      <c r="G3489" s="7" t="s">
        <v>15043</v>
      </c>
      <c r="H3489" s="4">
        <v>2021</v>
      </c>
      <c r="I3489" s="2">
        <v>2014</v>
      </c>
      <c r="J3489" s="2">
        <f ca="1">YEAR(TODAY())-Table1[[#This Row],[Release_year]]</f>
        <v>12</v>
      </c>
      <c r="K3489" s="2" t="s">
        <v>124</v>
      </c>
      <c r="L3489" s="2" t="str">
        <f>_xlfn.XLOOKUP(Table1[[#This Row],[Rating]],Ratings!A$2:A$15,Ratings!B$2:B$15)</f>
        <v>Adult</v>
      </c>
      <c r="M3489" s="2" t="str">
        <f>_xlfn.XLOOKUP(Table1[[#This Row],[Rating Category]],Recommendation!A$2:A$6,Recommendation!B$2:B$6)</f>
        <v>Restricted</v>
      </c>
      <c r="N3489" s="2">
        <v>93</v>
      </c>
      <c r="O3489" s="2" t="str" cm="1">
        <f t="array" ref="O3489">_xlfn.IFS(Table1[[#This Row],[Duration]]&lt;90,"Short",Table1[[#This Row],[Duration]]&lt;180,"Medium",Table1[[#This Row],[Duration]]&lt;=240,"Long",TRUE,"Seasons")</f>
        <v>Medium</v>
      </c>
      <c r="P3489" s="3" t="s">
        <v>1368</v>
      </c>
    </row>
    <row r="3490" spans="1:16" ht="42">
      <c r="A3490" s="2" t="s">
        <v>15044</v>
      </c>
      <c r="B3490" s="2" t="s">
        <v>0</v>
      </c>
      <c r="C3490" s="3" t="s">
        <v>15045</v>
      </c>
      <c r="D3490" s="3" t="s">
        <v>15046</v>
      </c>
      <c r="E3490" s="3" t="s">
        <v>15047</v>
      </c>
      <c r="F3490" s="3" t="s">
        <v>1</v>
      </c>
      <c r="G3490" s="7" t="s">
        <v>7486</v>
      </c>
      <c r="H3490" s="4">
        <v>2021</v>
      </c>
      <c r="I3490" s="2">
        <v>1997</v>
      </c>
      <c r="J3490" s="2">
        <f ca="1">YEAR(TODAY())-Table1[[#This Row],[Release_year]]</f>
        <v>29</v>
      </c>
      <c r="K3490" s="2" t="s">
        <v>2</v>
      </c>
      <c r="L3490" s="2" t="str">
        <f>_xlfn.XLOOKUP(Table1[[#This Row],[Rating]],Ratings!A$2:A$15,Ratings!B$2:B$15)</f>
        <v>Teen</v>
      </c>
      <c r="M3490" s="2" t="str">
        <f>_xlfn.XLOOKUP(Table1[[#This Row],[Rating Category]],Recommendation!A$2:A$6,Recommendation!B$2:B$6)</f>
        <v>Guidance</v>
      </c>
      <c r="N3490" s="2">
        <v>139</v>
      </c>
      <c r="O3490" s="2" t="str" cm="1">
        <f t="array" ref="O3490">_xlfn.IFS(Table1[[#This Row],[Duration]]&lt;90,"Short",Table1[[#This Row],[Duration]]&lt;180,"Medium",Table1[[#This Row],[Duration]]&lt;=240,"Long",TRUE,"Seasons")</f>
        <v>Medium</v>
      </c>
      <c r="P3490" s="3" t="s">
        <v>254</v>
      </c>
    </row>
    <row r="3491" spans="1:16" ht="56">
      <c r="A3491" s="2" t="s">
        <v>15048</v>
      </c>
      <c r="B3491" s="2" t="s">
        <v>0</v>
      </c>
      <c r="C3491" s="3" t="s">
        <v>15049</v>
      </c>
      <c r="D3491" s="3" t="s">
        <v>15050</v>
      </c>
      <c r="E3491" s="3" t="s">
        <v>15051</v>
      </c>
      <c r="F3491" s="3" t="s">
        <v>1</v>
      </c>
      <c r="G3491" s="7" t="s">
        <v>8189</v>
      </c>
      <c r="H3491" s="4">
        <v>2021</v>
      </c>
      <c r="I3491" s="2">
        <v>2019</v>
      </c>
      <c r="J3491" s="2">
        <f ca="1">YEAR(TODAY())-Table1[[#This Row],[Release_year]]</f>
        <v>7</v>
      </c>
      <c r="K3491" s="2" t="s">
        <v>7</v>
      </c>
      <c r="L3491" s="2" t="str">
        <f>_xlfn.XLOOKUP(Table1[[#This Row],[Rating]],Ratings!A$2:A$15,Ratings!B$2:B$15)</f>
        <v>Adult</v>
      </c>
      <c r="M3491" s="2" t="str">
        <f>_xlfn.XLOOKUP(Table1[[#This Row],[Rating Category]],Recommendation!A$2:A$6,Recommendation!B$2:B$6)</f>
        <v>Restricted</v>
      </c>
      <c r="N3491" s="2">
        <v>94</v>
      </c>
      <c r="O3491" s="2" t="str" cm="1">
        <f t="array" ref="O3491">_xlfn.IFS(Table1[[#This Row],[Duration]]&lt;90,"Short",Table1[[#This Row],[Duration]]&lt;180,"Medium",Table1[[#This Row],[Duration]]&lt;=240,"Long",TRUE,"Seasons")</f>
        <v>Medium</v>
      </c>
      <c r="P3491" s="3" t="s">
        <v>7594</v>
      </c>
    </row>
    <row r="3492" spans="1:16" ht="70">
      <c r="A3492" s="2" t="s">
        <v>15052</v>
      </c>
      <c r="B3492" s="2" t="s">
        <v>0</v>
      </c>
      <c r="C3492" s="3" t="s">
        <v>15053</v>
      </c>
      <c r="D3492" s="3" t="s">
        <v>15054</v>
      </c>
      <c r="E3492" s="3" t="s">
        <v>15055</v>
      </c>
      <c r="F3492" s="3" t="s">
        <v>235</v>
      </c>
      <c r="G3492" s="7" t="s">
        <v>12027</v>
      </c>
      <c r="H3492" s="4">
        <v>2021</v>
      </c>
      <c r="I3492" s="2">
        <v>2016</v>
      </c>
      <c r="J3492" s="2">
        <f ca="1">YEAR(TODAY())-Table1[[#This Row],[Release_year]]</f>
        <v>10</v>
      </c>
      <c r="K3492" s="2" t="s">
        <v>14374</v>
      </c>
      <c r="L3492" s="2" t="str">
        <f>_xlfn.XLOOKUP(Table1[[#This Row],[Rating]],Ratings!A$2:A$15,Ratings!B$2:B$15)</f>
        <v>Not Rated</v>
      </c>
      <c r="M3492" s="2" t="str">
        <f>_xlfn.XLOOKUP(Table1[[#This Row],[Rating Category]],Recommendation!A$2:A$6,Recommendation!B$2:B$6)</f>
        <v>Guidance</v>
      </c>
      <c r="N3492" s="2">
        <v>133</v>
      </c>
      <c r="O3492" s="2" t="str" cm="1">
        <f t="array" ref="O3492">_xlfn.IFS(Table1[[#This Row],[Duration]]&lt;90,"Short",Table1[[#This Row],[Duration]]&lt;180,"Medium",Table1[[#This Row],[Duration]]&lt;=240,"Long",TRUE,"Seasons")</f>
        <v>Medium</v>
      </c>
      <c r="P3492" s="3" t="s">
        <v>90</v>
      </c>
    </row>
    <row r="3493" spans="1:16" ht="28">
      <c r="A3493" s="2" t="s">
        <v>15056</v>
      </c>
      <c r="B3493" s="2" t="s">
        <v>0</v>
      </c>
      <c r="C3493" s="3" t="s">
        <v>15057</v>
      </c>
      <c r="D3493" s="3" t="s">
        <v>15058</v>
      </c>
      <c r="E3493" s="3" t="s">
        <v>15059</v>
      </c>
      <c r="F3493" s="3" t="s">
        <v>1</v>
      </c>
      <c r="G3493" s="7" t="s">
        <v>15060</v>
      </c>
      <c r="H3493" s="4">
        <v>2021</v>
      </c>
      <c r="I3493" s="2">
        <v>2016</v>
      </c>
      <c r="J3493" s="2">
        <f ca="1">YEAR(TODAY())-Table1[[#This Row],[Release_year]]</f>
        <v>10</v>
      </c>
      <c r="K3493" s="2" t="s">
        <v>7</v>
      </c>
      <c r="L3493" s="2" t="str">
        <f>_xlfn.XLOOKUP(Table1[[#This Row],[Rating]],Ratings!A$2:A$15,Ratings!B$2:B$15)</f>
        <v>Adult</v>
      </c>
      <c r="M3493" s="2" t="str">
        <f>_xlfn.XLOOKUP(Table1[[#This Row],[Rating Category]],Recommendation!A$2:A$6,Recommendation!B$2:B$6)</f>
        <v>Restricted</v>
      </c>
      <c r="N3493" s="2">
        <v>81</v>
      </c>
      <c r="O3493" s="2" t="str" cm="1">
        <f t="array" ref="O3493">_xlfn.IFS(Table1[[#This Row],[Duration]]&lt;90,"Short",Table1[[#This Row],[Duration]]&lt;180,"Medium",Table1[[#This Row],[Duration]]&lt;=240,"Long",TRUE,"Seasons")</f>
        <v>Short</v>
      </c>
      <c r="P3493" s="3" t="s">
        <v>208</v>
      </c>
    </row>
    <row r="3494" spans="1:16" ht="42">
      <c r="A3494" s="2" t="s">
        <v>15061</v>
      </c>
      <c r="B3494" s="2" t="s">
        <v>0</v>
      </c>
      <c r="C3494" s="3" t="s">
        <v>15062</v>
      </c>
      <c r="D3494" s="3" t="s">
        <v>15063</v>
      </c>
      <c r="E3494" s="3" t="s">
        <v>15064</v>
      </c>
      <c r="F3494" s="3" t="s">
        <v>404</v>
      </c>
      <c r="G3494" s="7" t="s">
        <v>15065</v>
      </c>
      <c r="H3494" s="4">
        <v>2021</v>
      </c>
      <c r="I3494" s="2">
        <v>2018</v>
      </c>
      <c r="J3494" s="2">
        <f ca="1">YEAR(TODAY())-Table1[[#This Row],[Release_year]]</f>
        <v>8</v>
      </c>
      <c r="K3494" s="2" t="s">
        <v>29</v>
      </c>
      <c r="L3494" s="2" t="str">
        <f>_xlfn.XLOOKUP(Table1[[#This Row],[Rating]],Ratings!A$2:A$15,Ratings!B$2:B$15)</f>
        <v>Teen</v>
      </c>
      <c r="M3494" s="2" t="str">
        <f>_xlfn.XLOOKUP(Table1[[#This Row],[Rating Category]],Recommendation!A$2:A$6,Recommendation!B$2:B$6)</f>
        <v>Guidance</v>
      </c>
      <c r="N3494" s="2">
        <v>91</v>
      </c>
      <c r="O3494" s="2" t="str" cm="1">
        <f t="array" ref="O3494">_xlfn.IFS(Table1[[#This Row],[Duration]]&lt;90,"Short",Table1[[#This Row],[Duration]]&lt;180,"Medium",Table1[[#This Row],[Duration]]&lt;=240,"Long",TRUE,"Seasons")</f>
        <v>Medium</v>
      </c>
      <c r="P3494" s="3" t="s">
        <v>3247</v>
      </c>
    </row>
    <row r="3495" spans="1:16" ht="70">
      <c r="A3495" s="2" t="s">
        <v>15066</v>
      </c>
      <c r="B3495" s="2" t="s">
        <v>0</v>
      </c>
      <c r="C3495" s="3" t="s">
        <v>15067</v>
      </c>
      <c r="D3495" s="3" t="s">
        <v>15068</v>
      </c>
      <c r="E3495" s="3" t="s">
        <v>15069</v>
      </c>
      <c r="F3495" s="3" t="s">
        <v>287</v>
      </c>
      <c r="G3495" s="7" t="s">
        <v>15070</v>
      </c>
      <c r="H3495" s="4">
        <v>2021</v>
      </c>
      <c r="I3495" s="2">
        <v>2012</v>
      </c>
      <c r="J3495" s="2">
        <f ca="1">YEAR(TODAY())-Table1[[#This Row],[Release_year]]</f>
        <v>14</v>
      </c>
      <c r="K3495" s="2" t="s">
        <v>29</v>
      </c>
      <c r="L3495" s="2" t="str">
        <f>_xlfn.XLOOKUP(Table1[[#This Row],[Rating]],Ratings!A$2:A$15,Ratings!B$2:B$15)</f>
        <v>Teen</v>
      </c>
      <c r="M3495" s="2" t="str">
        <f>_xlfn.XLOOKUP(Table1[[#This Row],[Rating Category]],Recommendation!A$2:A$6,Recommendation!B$2:B$6)</f>
        <v>Guidance</v>
      </c>
      <c r="N3495" s="2">
        <v>122</v>
      </c>
      <c r="O3495" s="2" t="str" cm="1">
        <f t="array" ref="O3495">_xlfn.IFS(Table1[[#This Row],[Duration]]&lt;90,"Short",Table1[[#This Row],[Duration]]&lt;180,"Medium",Table1[[#This Row],[Duration]]&lt;=240,"Long",TRUE,"Seasons")</f>
        <v>Medium</v>
      </c>
      <c r="P3495" s="3" t="s">
        <v>63</v>
      </c>
    </row>
    <row r="3496" spans="1:16" ht="42">
      <c r="A3496" s="2" t="s">
        <v>15071</v>
      </c>
      <c r="B3496" s="2" t="s">
        <v>0</v>
      </c>
      <c r="C3496" s="3" t="s">
        <v>15072</v>
      </c>
      <c r="D3496" s="3" t="s">
        <v>15073</v>
      </c>
      <c r="E3496" s="3" t="s">
        <v>15074</v>
      </c>
      <c r="F3496" s="3" t="s">
        <v>28</v>
      </c>
      <c r="G3496" s="7" t="s">
        <v>15075</v>
      </c>
      <c r="H3496" s="4">
        <v>2021</v>
      </c>
      <c r="I3496" s="2">
        <v>2014</v>
      </c>
      <c r="J3496" s="2">
        <f ca="1">YEAR(TODAY())-Table1[[#This Row],[Release_year]]</f>
        <v>12</v>
      </c>
      <c r="K3496" s="2" t="s">
        <v>29</v>
      </c>
      <c r="L3496" s="2" t="str">
        <f>_xlfn.XLOOKUP(Table1[[#This Row],[Rating]],Ratings!A$2:A$15,Ratings!B$2:B$15)</f>
        <v>Teen</v>
      </c>
      <c r="M3496" s="2" t="str">
        <f>_xlfn.XLOOKUP(Table1[[#This Row],[Rating Category]],Recommendation!A$2:A$6,Recommendation!B$2:B$6)</f>
        <v>Guidance</v>
      </c>
      <c r="N3496" s="2">
        <v>102</v>
      </c>
      <c r="O3496" s="2" t="str" cm="1">
        <f t="array" ref="O3496">_xlfn.IFS(Table1[[#This Row],[Duration]]&lt;90,"Short",Table1[[#This Row],[Duration]]&lt;180,"Medium",Table1[[#This Row],[Duration]]&lt;=240,"Long",TRUE,"Seasons")</f>
        <v>Medium</v>
      </c>
      <c r="P3496" s="3" t="s">
        <v>49</v>
      </c>
    </row>
    <row r="3497" spans="1:16" ht="70">
      <c r="A3497" s="2" t="s">
        <v>15076</v>
      </c>
      <c r="B3497" s="2" t="s">
        <v>0</v>
      </c>
      <c r="C3497" s="3" t="s">
        <v>15077</v>
      </c>
      <c r="D3497" s="3" t="s">
        <v>15078</v>
      </c>
      <c r="E3497" s="3" t="s">
        <v>15079</v>
      </c>
      <c r="F3497" s="3" t="s">
        <v>5638</v>
      </c>
      <c r="G3497" s="7" t="s">
        <v>15080</v>
      </c>
      <c r="H3497" s="4">
        <v>2021</v>
      </c>
      <c r="I3497" s="2">
        <v>2016</v>
      </c>
      <c r="J3497" s="2">
        <f ca="1">YEAR(TODAY())-Table1[[#This Row],[Release_year]]</f>
        <v>10</v>
      </c>
      <c r="K3497" s="2" t="s">
        <v>29</v>
      </c>
      <c r="L3497" s="2" t="str">
        <f>_xlfn.XLOOKUP(Table1[[#This Row],[Rating]],Ratings!A$2:A$15,Ratings!B$2:B$15)</f>
        <v>Teen</v>
      </c>
      <c r="M3497" s="2" t="str">
        <f>_xlfn.XLOOKUP(Table1[[#This Row],[Rating Category]],Recommendation!A$2:A$6,Recommendation!B$2:B$6)</f>
        <v>Guidance</v>
      </c>
      <c r="N3497" s="2">
        <v>88</v>
      </c>
      <c r="O3497" s="2" t="str" cm="1">
        <f t="array" ref="O3497">_xlfn.IFS(Table1[[#This Row],[Duration]]&lt;90,"Short",Table1[[#This Row],[Duration]]&lt;180,"Medium",Table1[[#This Row],[Duration]]&lt;=240,"Long",TRUE,"Seasons")</f>
        <v>Short</v>
      </c>
      <c r="P3497" s="3" t="s">
        <v>1923</v>
      </c>
    </row>
    <row r="3498" spans="1:16" ht="14">
      <c r="A3498" s="2" t="s">
        <v>15081</v>
      </c>
      <c r="B3498" s="2" t="s">
        <v>0</v>
      </c>
      <c r="C3498" s="3" t="s">
        <v>15082</v>
      </c>
      <c r="D3498" s="3" t="s">
        <v>15083</v>
      </c>
      <c r="E3498" s="3" t="s">
        <v>15084</v>
      </c>
      <c r="F3498" s="3" t="s">
        <v>28</v>
      </c>
      <c r="G3498" s="7" t="s">
        <v>15085</v>
      </c>
      <c r="H3498" s="4">
        <v>2021</v>
      </c>
      <c r="I3498" s="2">
        <v>1994</v>
      </c>
      <c r="J3498" s="2">
        <f ca="1">YEAR(TODAY())-Table1[[#This Row],[Release_year]]</f>
        <v>32</v>
      </c>
      <c r="K3498" s="2" t="s">
        <v>45</v>
      </c>
      <c r="L3498" s="2" t="str">
        <f>_xlfn.XLOOKUP(Table1[[#This Row],[Rating]],Ratings!A$2:A$15,Ratings!B$2:B$15)</f>
        <v>Family</v>
      </c>
      <c r="M3498" s="2" t="str">
        <f>_xlfn.XLOOKUP(Table1[[#This Row],[Rating Category]],Recommendation!A$2:A$6,Recommendation!B$2:B$6)</f>
        <v>Guidance</v>
      </c>
      <c r="N3498" s="2">
        <v>49</v>
      </c>
      <c r="O3498" s="2" t="str" cm="1">
        <f t="array" ref="O3498">_xlfn.IFS(Table1[[#This Row],[Duration]]&lt;90,"Short",Table1[[#This Row],[Duration]]&lt;180,"Medium",Table1[[#This Row],[Duration]]&lt;=240,"Long",TRUE,"Seasons")</f>
        <v>Short</v>
      </c>
      <c r="P3498" s="3" t="s">
        <v>3</v>
      </c>
    </row>
    <row r="3499" spans="1:16" ht="56">
      <c r="A3499" s="2" t="s">
        <v>15086</v>
      </c>
      <c r="B3499" s="2" t="s">
        <v>0</v>
      </c>
      <c r="C3499" s="3" t="s">
        <v>15087</v>
      </c>
      <c r="D3499" s="3" t="s">
        <v>15088</v>
      </c>
      <c r="E3499" s="3" t="s">
        <v>15089</v>
      </c>
      <c r="F3499" s="3" t="s">
        <v>15090</v>
      </c>
      <c r="G3499" s="7" t="s">
        <v>12602</v>
      </c>
      <c r="H3499" s="4">
        <v>2021</v>
      </c>
      <c r="I3499" s="2">
        <v>2014</v>
      </c>
      <c r="J3499" s="2">
        <f ca="1">YEAR(TODAY())-Table1[[#This Row],[Release_year]]</f>
        <v>12</v>
      </c>
      <c r="K3499" s="2" t="s">
        <v>124</v>
      </c>
      <c r="L3499" s="2" t="str">
        <f>_xlfn.XLOOKUP(Table1[[#This Row],[Rating]],Ratings!A$2:A$15,Ratings!B$2:B$15)</f>
        <v>Adult</v>
      </c>
      <c r="M3499" s="2" t="str">
        <f>_xlfn.XLOOKUP(Table1[[#This Row],[Rating Category]],Recommendation!A$2:A$6,Recommendation!B$2:B$6)</f>
        <v>Restricted</v>
      </c>
      <c r="N3499" s="2">
        <v>110</v>
      </c>
      <c r="O3499" s="2" t="str" cm="1">
        <f t="array" ref="O3499">_xlfn.IFS(Table1[[#This Row],[Duration]]&lt;90,"Short",Table1[[#This Row],[Duration]]&lt;180,"Medium",Table1[[#This Row],[Duration]]&lt;=240,"Long",TRUE,"Seasons")</f>
        <v>Medium</v>
      </c>
      <c r="P3499" s="3" t="s">
        <v>6223</v>
      </c>
    </row>
    <row r="3500" spans="1:16" ht="126">
      <c r="A3500" s="2" t="s">
        <v>15091</v>
      </c>
      <c r="B3500" s="2" t="s">
        <v>0</v>
      </c>
      <c r="C3500" s="3" t="s">
        <v>15092</v>
      </c>
      <c r="D3500" s="3" t="s">
        <v>15093</v>
      </c>
      <c r="E3500" s="3" t="s">
        <v>15094</v>
      </c>
      <c r="F3500" s="3" t="s">
        <v>1</v>
      </c>
      <c r="G3500" s="7" t="s">
        <v>15095</v>
      </c>
      <c r="H3500" s="4">
        <v>2021</v>
      </c>
      <c r="I3500" s="2">
        <v>2018</v>
      </c>
      <c r="J3500" s="2">
        <f ca="1">YEAR(TODAY())-Table1[[#This Row],[Release_year]]</f>
        <v>8</v>
      </c>
      <c r="K3500" s="2" t="s">
        <v>2</v>
      </c>
      <c r="L3500" s="2" t="str">
        <f>_xlfn.XLOOKUP(Table1[[#This Row],[Rating]],Ratings!A$2:A$15,Ratings!B$2:B$15)</f>
        <v>Teen</v>
      </c>
      <c r="M3500" s="2" t="str">
        <f>_xlfn.XLOOKUP(Table1[[#This Row],[Rating Category]],Recommendation!A$2:A$6,Recommendation!B$2:B$6)</f>
        <v>Guidance</v>
      </c>
      <c r="N3500" s="2">
        <v>150</v>
      </c>
      <c r="O3500" s="2" t="str" cm="1">
        <f t="array" ref="O3500">_xlfn.IFS(Table1[[#This Row],[Duration]]&lt;90,"Short",Table1[[#This Row],[Duration]]&lt;180,"Medium",Table1[[#This Row],[Duration]]&lt;=240,"Long",TRUE,"Seasons")</f>
        <v>Medium</v>
      </c>
      <c r="P3500" s="3" t="s">
        <v>307</v>
      </c>
    </row>
    <row r="3501" spans="1:16" ht="56">
      <c r="A3501" s="2" t="s">
        <v>15096</v>
      </c>
      <c r="B3501" s="2" t="s">
        <v>0</v>
      </c>
      <c r="C3501" s="3" t="s">
        <v>15097</v>
      </c>
      <c r="D3501" s="3" t="s">
        <v>15098</v>
      </c>
      <c r="E3501" s="3" t="s">
        <v>15099</v>
      </c>
      <c r="F3501" s="3" t="s">
        <v>15100</v>
      </c>
      <c r="G3501" s="7" t="s">
        <v>10048</v>
      </c>
      <c r="H3501" s="4">
        <v>2021</v>
      </c>
      <c r="I3501" s="2">
        <v>2017</v>
      </c>
      <c r="J3501" s="2">
        <f ca="1">YEAR(TODAY())-Table1[[#This Row],[Release_year]]</f>
        <v>9</v>
      </c>
      <c r="K3501" s="2" t="s">
        <v>7</v>
      </c>
      <c r="L3501" s="2" t="str">
        <f>_xlfn.XLOOKUP(Table1[[#This Row],[Rating]],Ratings!A$2:A$15,Ratings!B$2:B$15)</f>
        <v>Adult</v>
      </c>
      <c r="M3501" s="2" t="str">
        <f>_xlfn.XLOOKUP(Table1[[#This Row],[Rating Category]],Recommendation!A$2:A$6,Recommendation!B$2:B$6)</f>
        <v>Restricted</v>
      </c>
      <c r="N3501" s="2">
        <v>97</v>
      </c>
      <c r="O3501" s="2" t="str" cm="1">
        <f t="array" ref="O3501">_xlfn.IFS(Table1[[#This Row],[Duration]]&lt;90,"Short",Table1[[#This Row],[Duration]]&lt;180,"Medium",Table1[[#This Row],[Duration]]&lt;=240,"Long",TRUE,"Seasons")</f>
        <v>Medium</v>
      </c>
      <c r="P3501" s="3" t="s">
        <v>1066</v>
      </c>
    </row>
    <row r="3502" spans="1:16" ht="56">
      <c r="A3502" s="2" t="s">
        <v>15101</v>
      </c>
      <c r="B3502" s="2" t="s">
        <v>0</v>
      </c>
      <c r="C3502" s="3" t="s">
        <v>15102</v>
      </c>
      <c r="D3502" s="3" t="s">
        <v>5420</v>
      </c>
      <c r="E3502" s="3" t="s">
        <v>15103</v>
      </c>
      <c r="F3502" s="3" t="s">
        <v>13</v>
      </c>
      <c r="G3502" s="7" t="s">
        <v>9290</v>
      </c>
      <c r="H3502" s="4">
        <v>2021</v>
      </c>
      <c r="I3502" s="2">
        <v>2016</v>
      </c>
      <c r="J3502" s="2">
        <f ca="1">YEAR(TODAY())-Table1[[#This Row],[Release_year]]</f>
        <v>10</v>
      </c>
      <c r="K3502" s="2" t="s">
        <v>29</v>
      </c>
      <c r="L3502" s="2" t="str">
        <f>_xlfn.XLOOKUP(Table1[[#This Row],[Rating]],Ratings!A$2:A$15,Ratings!B$2:B$15)</f>
        <v>Teen</v>
      </c>
      <c r="M3502" s="2" t="str">
        <f>_xlfn.XLOOKUP(Table1[[#This Row],[Rating Category]],Recommendation!A$2:A$6,Recommendation!B$2:B$6)</f>
        <v>Guidance</v>
      </c>
      <c r="N3502" s="2">
        <v>129</v>
      </c>
      <c r="O3502" s="2" t="str" cm="1">
        <f t="array" ref="O3502">_xlfn.IFS(Table1[[#This Row],[Duration]]&lt;90,"Short",Table1[[#This Row],[Duration]]&lt;180,"Medium",Table1[[#This Row],[Duration]]&lt;=240,"Long",TRUE,"Seasons")</f>
        <v>Medium</v>
      </c>
      <c r="P3502" s="3" t="s">
        <v>1861</v>
      </c>
    </row>
    <row r="3503" spans="1:16" ht="70">
      <c r="A3503" s="2" t="s">
        <v>15104</v>
      </c>
      <c r="B3503" s="2" t="s">
        <v>0</v>
      </c>
      <c r="C3503" s="3" t="s">
        <v>15105</v>
      </c>
      <c r="D3503" s="3" t="s">
        <v>15106</v>
      </c>
      <c r="E3503" s="3" t="s">
        <v>15107</v>
      </c>
      <c r="F3503" s="3" t="s">
        <v>13</v>
      </c>
      <c r="G3503" s="7" t="s">
        <v>11494</v>
      </c>
      <c r="H3503" s="4">
        <v>2021</v>
      </c>
      <c r="I3503" s="2">
        <v>2013</v>
      </c>
      <c r="J3503" s="2">
        <f ca="1">YEAR(TODAY())-Table1[[#This Row],[Release_year]]</f>
        <v>13</v>
      </c>
      <c r="K3503" s="2" t="s">
        <v>29</v>
      </c>
      <c r="L3503" s="2" t="str">
        <f>_xlfn.XLOOKUP(Table1[[#This Row],[Rating]],Ratings!A$2:A$15,Ratings!B$2:B$15)</f>
        <v>Teen</v>
      </c>
      <c r="M3503" s="2" t="str">
        <f>_xlfn.XLOOKUP(Table1[[#This Row],[Rating Category]],Recommendation!A$2:A$6,Recommendation!B$2:B$6)</f>
        <v>Guidance</v>
      </c>
      <c r="N3503" s="2">
        <v>99</v>
      </c>
      <c r="O3503" s="2" t="str" cm="1">
        <f t="array" ref="O3503">_xlfn.IFS(Table1[[#This Row],[Duration]]&lt;90,"Short",Table1[[#This Row],[Duration]]&lt;180,"Medium",Table1[[#This Row],[Duration]]&lt;=240,"Long",TRUE,"Seasons")</f>
        <v>Medium</v>
      </c>
      <c r="P3503" s="3" t="s">
        <v>23</v>
      </c>
    </row>
    <row r="3504" spans="1:16" ht="42">
      <c r="A3504" s="2" t="s">
        <v>15108</v>
      </c>
      <c r="B3504" s="2" t="s">
        <v>0</v>
      </c>
      <c r="C3504" s="3" t="s">
        <v>15109</v>
      </c>
      <c r="D3504" s="3" t="s">
        <v>15110</v>
      </c>
      <c r="E3504" s="3" t="s">
        <v>15111</v>
      </c>
      <c r="F3504" s="3" t="s">
        <v>53</v>
      </c>
      <c r="G3504" s="7" t="s">
        <v>11660</v>
      </c>
      <c r="H3504" s="4">
        <v>2021</v>
      </c>
      <c r="I3504" s="2">
        <v>2005</v>
      </c>
      <c r="J3504" s="2">
        <f ca="1">YEAR(TODAY())-Table1[[#This Row],[Release_year]]</f>
        <v>21</v>
      </c>
      <c r="K3504" s="2" t="s">
        <v>29</v>
      </c>
      <c r="L3504" s="2" t="str">
        <f>_xlfn.XLOOKUP(Table1[[#This Row],[Rating]],Ratings!A$2:A$15,Ratings!B$2:B$15)</f>
        <v>Teen</v>
      </c>
      <c r="M3504" s="2" t="str">
        <f>_xlfn.XLOOKUP(Table1[[#This Row],[Rating Category]],Recommendation!A$2:A$6,Recommendation!B$2:B$6)</f>
        <v>Guidance</v>
      </c>
      <c r="N3504" s="2">
        <v>112</v>
      </c>
      <c r="O3504" s="2" t="str" cm="1">
        <f t="array" ref="O3504">_xlfn.IFS(Table1[[#This Row],[Duration]]&lt;90,"Short",Table1[[#This Row],[Duration]]&lt;180,"Medium",Table1[[#This Row],[Duration]]&lt;=240,"Long",TRUE,"Seasons")</f>
        <v>Medium</v>
      </c>
      <c r="P3504" s="3" t="s">
        <v>43</v>
      </c>
    </row>
    <row r="3505" spans="1:16" ht="56">
      <c r="A3505" s="2" t="s">
        <v>15112</v>
      </c>
      <c r="B3505" s="2" t="s">
        <v>0</v>
      </c>
      <c r="C3505" s="3" t="s">
        <v>15113</v>
      </c>
      <c r="D3505" s="3" t="s">
        <v>15114</v>
      </c>
      <c r="E3505" s="3" t="s">
        <v>15115</v>
      </c>
      <c r="F3505" s="3" t="s">
        <v>15116</v>
      </c>
      <c r="G3505" s="7" t="s">
        <v>9973</v>
      </c>
      <c r="H3505" s="4">
        <v>2021</v>
      </c>
      <c r="I3505" s="2">
        <v>2006</v>
      </c>
      <c r="J3505" s="2">
        <f ca="1">YEAR(TODAY())-Table1[[#This Row],[Release_year]]</f>
        <v>20</v>
      </c>
      <c r="K3505" s="2" t="s">
        <v>124</v>
      </c>
      <c r="L3505" s="2" t="str">
        <f>_xlfn.XLOOKUP(Table1[[#This Row],[Rating]],Ratings!A$2:A$15,Ratings!B$2:B$15)</f>
        <v>Adult</v>
      </c>
      <c r="M3505" s="2" t="str">
        <f>_xlfn.XLOOKUP(Table1[[#This Row],[Rating Category]],Recommendation!A$2:A$6,Recommendation!B$2:B$6)</f>
        <v>Restricted</v>
      </c>
      <c r="N3505" s="2">
        <v>143</v>
      </c>
      <c r="O3505" s="2" t="str" cm="1">
        <f t="array" ref="O3505">_xlfn.IFS(Table1[[#This Row],[Duration]]&lt;90,"Short",Table1[[#This Row],[Duration]]&lt;180,"Medium",Table1[[#This Row],[Duration]]&lt;=240,"Long",TRUE,"Seasons")</f>
        <v>Medium</v>
      </c>
      <c r="P3505" s="3" t="s">
        <v>517</v>
      </c>
    </row>
    <row r="3506" spans="1:16" ht="42">
      <c r="A3506" s="2" t="s">
        <v>15117</v>
      </c>
      <c r="B3506" s="2" t="s">
        <v>0</v>
      </c>
      <c r="C3506" s="3" t="s">
        <v>15118</v>
      </c>
      <c r="D3506" s="3" t="s">
        <v>15119</v>
      </c>
      <c r="E3506" s="3" t="s">
        <v>15120</v>
      </c>
      <c r="F3506" s="3" t="s">
        <v>750</v>
      </c>
      <c r="G3506" s="7" t="s">
        <v>13567</v>
      </c>
      <c r="H3506" s="4">
        <v>2021</v>
      </c>
      <c r="I3506" s="2">
        <v>2016</v>
      </c>
      <c r="J3506" s="2">
        <f ca="1">YEAR(TODAY())-Table1[[#This Row],[Release_year]]</f>
        <v>10</v>
      </c>
      <c r="K3506" s="2" t="s">
        <v>14374</v>
      </c>
      <c r="L3506" s="2" t="str">
        <f>_xlfn.XLOOKUP(Table1[[#This Row],[Rating]],Ratings!A$2:A$15,Ratings!B$2:B$15)</f>
        <v>Not Rated</v>
      </c>
      <c r="M3506" s="2" t="str">
        <f>_xlfn.XLOOKUP(Table1[[#This Row],[Rating Category]],Recommendation!A$2:A$6,Recommendation!B$2:B$6)</f>
        <v>Guidance</v>
      </c>
      <c r="N3506" s="2">
        <v>95</v>
      </c>
      <c r="O3506" s="2" t="str" cm="1">
        <f t="array" ref="O3506">_xlfn.IFS(Table1[[#This Row],[Duration]]&lt;90,"Short",Table1[[#This Row],[Duration]]&lt;180,"Medium",Table1[[#This Row],[Duration]]&lt;=240,"Long",TRUE,"Seasons")</f>
        <v>Medium</v>
      </c>
      <c r="P3506" s="3" t="s">
        <v>192</v>
      </c>
    </row>
    <row r="3507" spans="1:16" ht="42">
      <c r="A3507" s="2" t="s">
        <v>15121</v>
      </c>
      <c r="B3507" s="2" t="s">
        <v>0</v>
      </c>
      <c r="C3507" s="3" t="s">
        <v>15122</v>
      </c>
      <c r="D3507" s="3" t="s">
        <v>15123</v>
      </c>
      <c r="E3507" s="3" t="s">
        <v>15124</v>
      </c>
      <c r="F3507" s="3" t="s">
        <v>404</v>
      </c>
      <c r="G3507" s="7" t="s">
        <v>15125</v>
      </c>
      <c r="H3507" s="4">
        <v>2021</v>
      </c>
      <c r="I3507" s="2">
        <v>2014</v>
      </c>
      <c r="J3507" s="2">
        <f ca="1">YEAR(TODAY())-Table1[[#This Row],[Release_year]]</f>
        <v>12</v>
      </c>
      <c r="K3507" s="2" t="s">
        <v>14374</v>
      </c>
      <c r="L3507" s="2" t="str">
        <f>_xlfn.XLOOKUP(Table1[[#This Row],[Rating]],Ratings!A$2:A$15,Ratings!B$2:B$15)</f>
        <v>Not Rated</v>
      </c>
      <c r="M3507" s="2" t="str">
        <f>_xlfn.XLOOKUP(Table1[[#This Row],[Rating Category]],Recommendation!A$2:A$6,Recommendation!B$2:B$6)</f>
        <v>Guidance</v>
      </c>
      <c r="N3507" s="2">
        <v>92</v>
      </c>
      <c r="O3507" s="2" t="str" cm="1">
        <f t="array" ref="O3507">_xlfn.IFS(Table1[[#This Row],[Duration]]&lt;90,"Short",Table1[[#This Row],[Duration]]&lt;180,"Medium",Table1[[#This Row],[Duration]]&lt;=240,"Long",TRUE,"Seasons")</f>
        <v>Medium</v>
      </c>
      <c r="P3507" s="3" t="s">
        <v>8202</v>
      </c>
    </row>
    <row r="3508" spans="1:16" ht="42">
      <c r="A3508" s="2" t="s">
        <v>15126</v>
      </c>
      <c r="B3508" s="2" t="s">
        <v>0</v>
      </c>
      <c r="C3508" s="3" t="s">
        <v>15127</v>
      </c>
      <c r="D3508" s="3" t="s">
        <v>15128</v>
      </c>
      <c r="E3508" s="3" t="s">
        <v>15129</v>
      </c>
      <c r="F3508" s="3" t="s">
        <v>1</v>
      </c>
      <c r="G3508" s="7" t="s">
        <v>9321</v>
      </c>
      <c r="H3508" s="4">
        <v>2021</v>
      </c>
      <c r="I3508" s="2">
        <v>2019</v>
      </c>
      <c r="J3508" s="2">
        <f ca="1">YEAR(TODAY())-Table1[[#This Row],[Release_year]]</f>
        <v>7</v>
      </c>
      <c r="K3508" s="2" t="s">
        <v>7</v>
      </c>
      <c r="L3508" s="2" t="str">
        <f>_xlfn.XLOOKUP(Table1[[#This Row],[Rating]],Ratings!A$2:A$15,Ratings!B$2:B$15)</f>
        <v>Adult</v>
      </c>
      <c r="M3508" s="2" t="str">
        <f>_xlfn.XLOOKUP(Table1[[#This Row],[Rating Category]],Recommendation!A$2:A$6,Recommendation!B$2:B$6)</f>
        <v>Restricted</v>
      </c>
      <c r="N3508" s="2">
        <v>97</v>
      </c>
      <c r="O3508" s="2" t="str" cm="1">
        <f t="array" ref="O3508">_xlfn.IFS(Table1[[#This Row],[Duration]]&lt;90,"Short",Table1[[#This Row],[Duration]]&lt;180,"Medium",Table1[[#This Row],[Duration]]&lt;=240,"Long",TRUE,"Seasons")</f>
        <v>Medium</v>
      </c>
      <c r="P3508" s="3" t="s">
        <v>922</v>
      </c>
    </row>
    <row r="3509" spans="1:16" ht="42">
      <c r="A3509" s="2" t="s">
        <v>15130</v>
      </c>
      <c r="B3509" s="2" t="s">
        <v>0</v>
      </c>
      <c r="C3509" s="3" t="s">
        <v>15131</v>
      </c>
      <c r="D3509" s="3" t="s">
        <v>15132</v>
      </c>
      <c r="E3509" s="3" t="s">
        <v>15133</v>
      </c>
      <c r="F3509" s="3" t="s">
        <v>15134</v>
      </c>
      <c r="G3509" s="7" t="s">
        <v>15095</v>
      </c>
      <c r="H3509" s="4">
        <v>2021</v>
      </c>
      <c r="I3509" s="2">
        <v>2015</v>
      </c>
      <c r="J3509" s="2">
        <f ca="1">YEAR(TODAY())-Table1[[#This Row],[Release_year]]</f>
        <v>11</v>
      </c>
      <c r="K3509" s="2" t="s">
        <v>124</v>
      </c>
      <c r="L3509" s="2" t="str">
        <f>_xlfn.XLOOKUP(Table1[[#This Row],[Rating]],Ratings!A$2:A$15,Ratings!B$2:B$15)</f>
        <v>Adult</v>
      </c>
      <c r="M3509" s="2" t="str">
        <f>_xlfn.XLOOKUP(Table1[[#This Row],[Rating Category]],Recommendation!A$2:A$6,Recommendation!B$2:B$6)</f>
        <v>Restricted</v>
      </c>
      <c r="N3509" s="2">
        <v>90</v>
      </c>
      <c r="O3509" s="2" t="str" cm="1">
        <f t="array" ref="O3509">_xlfn.IFS(Table1[[#This Row],[Duration]]&lt;90,"Short",Table1[[#This Row],[Duration]]&lt;180,"Medium",Table1[[#This Row],[Duration]]&lt;=240,"Long",TRUE,"Seasons")</f>
        <v>Medium</v>
      </c>
      <c r="P3509" s="3" t="s">
        <v>131</v>
      </c>
    </row>
    <row r="3510" spans="1:16" ht="56">
      <c r="A3510" s="2" t="s">
        <v>15135</v>
      </c>
      <c r="B3510" s="2" t="s">
        <v>0</v>
      </c>
      <c r="C3510" s="3" t="s">
        <v>15136</v>
      </c>
      <c r="D3510" s="3" t="s">
        <v>7711</v>
      </c>
      <c r="E3510" s="3" t="s">
        <v>15137</v>
      </c>
      <c r="F3510" s="3" t="s">
        <v>1</v>
      </c>
      <c r="G3510" s="7" t="s">
        <v>8375</v>
      </c>
      <c r="H3510" s="4">
        <v>2021</v>
      </c>
      <c r="I3510" s="2">
        <v>1995</v>
      </c>
      <c r="J3510" s="2">
        <f ca="1">YEAR(TODAY())-Table1[[#This Row],[Release_year]]</f>
        <v>31</v>
      </c>
      <c r="K3510" s="2" t="s">
        <v>124</v>
      </c>
      <c r="L3510" s="2" t="str">
        <f>_xlfn.XLOOKUP(Table1[[#This Row],[Rating]],Ratings!A$2:A$15,Ratings!B$2:B$15)</f>
        <v>Adult</v>
      </c>
      <c r="M3510" s="2" t="str">
        <f>_xlfn.XLOOKUP(Table1[[#This Row],[Rating Category]],Recommendation!A$2:A$6,Recommendation!B$2:B$6)</f>
        <v>Restricted</v>
      </c>
      <c r="N3510" s="2">
        <v>119</v>
      </c>
      <c r="O3510" s="2" t="str" cm="1">
        <f t="array" ref="O3510">_xlfn.IFS(Table1[[#This Row],[Duration]]&lt;90,"Short",Table1[[#This Row],[Duration]]&lt;180,"Medium",Table1[[#This Row],[Duration]]&lt;=240,"Long",TRUE,"Seasons")</f>
        <v>Medium</v>
      </c>
      <c r="P3510" s="3" t="s">
        <v>328</v>
      </c>
    </row>
    <row r="3511" spans="1:16" ht="42">
      <c r="A3511" s="2" t="s">
        <v>15138</v>
      </c>
      <c r="B3511" s="2" t="s">
        <v>0</v>
      </c>
      <c r="C3511" s="3" t="s">
        <v>15139</v>
      </c>
      <c r="D3511" s="3" t="s">
        <v>7711</v>
      </c>
      <c r="E3511" s="3" t="s">
        <v>15140</v>
      </c>
      <c r="F3511" s="3" t="s">
        <v>1</v>
      </c>
      <c r="G3511" s="7" t="s">
        <v>8375</v>
      </c>
      <c r="H3511" s="4">
        <v>2021</v>
      </c>
      <c r="I3511" s="2">
        <v>2003</v>
      </c>
      <c r="J3511" s="2">
        <f ca="1">YEAR(TODAY())-Table1[[#This Row],[Release_year]]</f>
        <v>23</v>
      </c>
      <c r="K3511" s="2" t="s">
        <v>124</v>
      </c>
      <c r="L3511" s="2" t="str">
        <f>_xlfn.XLOOKUP(Table1[[#This Row],[Rating]],Ratings!A$2:A$15,Ratings!B$2:B$15)</f>
        <v>Adult</v>
      </c>
      <c r="M3511" s="2" t="str">
        <f>_xlfn.XLOOKUP(Table1[[#This Row],[Rating Category]],Recommendation!A$2:A$6,Recommendation!B$2:B$6)</f>
        <v>Restricted</v>
      </c>
      <c r="N3511" s="2">
        <v>147</v>
      </c>
      <c r="O3511" s="2" t="str" cm="1">
        <f t="array" ref="O3511">_xlfn.IFS(Table1[[#This Row],[Duration]]&lt;90,"Short",Table1[[#This Row],[Duration]]&lt;180,"Medium",Table1[[#This Row],[Duration]]&lt;=240,"Long",TRUE,"Seasons")</f>
        <v>Medium</v>
      </c>
      <c r="P3511" s="3" t="s">
        <v>328</v>
      </c>
    </row>
    <row r="3512" spans="1:16" ht="56">
      <c r="A3512" s="2" t="s">
        <v>15141</v>
      </c>
      <c r="B3512" s="2" t="s">
        <v>0</v>
      </c>
      <c r="C3512" s="3" t="s">
        <v>15142</v>
      </c>
      <c r="D3512" s="3" t="s">
        <v>15143</v>
      </c>
      <c r="E3512" s="3" t="s">
        <v>15144</v>
      </c>
      <c r="F3512" s="3" t="s">
        <v>7936</v>
      </c>
      <c r="G3512" s="7" t="s">
        <v>15145</v>
      </c>
      <c r="H3512" s="4">
        <v>2021</v>
      </c>
      <c r="I3512" s="2">
        <v>2017</v>
      </c>
      <c r="J3512" s="2">
        <f ca="1">YEAR(TODAY())-Table1[[#This Row],[Release_year]]</f>
        <v>9</v>
      </c>
      <c r="K3512" s="2" t="s">
        <v>7</v>
      </c>
      <c r="L3512" s="2" t="str">
        <f>_xlfn.XLOOKUP(Table1[[#This Row],[Rating]],Ratings!A$2:A$15,Ratings!B$2:B$15)</f>
        <v>Adult</v>
      </c>
      <c r="M3512" s="2" t="str">
        <f>_xlfn.XLOOKUP(Table1[[#This Row],[Rating Category]],Recommendation!A$2:A$6,Recommendation!B$2:B$6)</f>
        <v>Restricted</v>
      </c>
      <c r="N3512" s="2">
        <v>83</v>
      </c>
      <c r="O3512" s="2" t="str" cm="1">
        <f t="array" ref="O3512">_xlfn.IFS(Table1[[#This Row],[Duration]]&lt;90,"Short",Table1[[#This Row],[Duration]]&lt;180,"Medium",Table1[[#This Row],[Duration]]&lt;=240,"Long",TRUE,"Seasons")</f>
        <v>Short</v>
      </c>
      <c r="P3512" s="3" t="s">
        <v>51</v>
      </c>
    </row>
    <row r="3513" spans="1:16" ht="28">
      <c r="A3513" s="2" t="s">
        <v>15146</v>
      </c>
      <c r="B3513" s="2" t="s">
        <v>0</v>
      </c>
      <c r="C3513" s="3" t="s">
        <v>15147</v>
      </c>
      <c r="D3513" s="3" t="s">
        <v>15148</v>
      </c>
      <c r="E3513" s="3" t="s">
        <v>15149</v>
      </c>
      <c r="F3513" s="3" t="s">
        <v>287</v>
      </c>
      <c r="G3513" s="7" t="s">
        <v>15150</v>
      </c>
      <c r="H3513" s="4">
        <v>2021</v>
      </c>
      <c r="I3513" s="2">
        <v>2016</v>
      </c>
      <c r="J3513" s="2">
        <f ca="1">YEAR(TODAY())-Table1[[#This Row],[Release_year]]</f>
        <v>10</v>
      </c>
      <c r="K3513" s="2" t="s">
        <v>7</v>
      </c>
      <c r="L3513" s="2" t="str">
        <f>_xlfn.XLOOKUP(Table1[[#This Row],[Rating]],Ratings!A$2:A$15,Ratings!B$2:B$15)</f>
        <v>Adult</v>
      </c>
      <c r="M3513" s="2" t="str">
        <f>_xlfn.XLOOKUP(Table1[[#This Row],[Rating Category]],Recommendation!A$2:A$6,Recommendation!B$2:B$6)</f>
        <v>Restricted</v>
      </c>
      <c r="N3513" s="2">
        <v>83</v>
      </c>
      <c r="O3513" s="2" t="str" cm="1">
        <f t="array" ref="O3513">_xlfn.IFS(Table1[[#This Row],[Duration]]&lt;90,"Short",Table1[[#This Row],[Duration]]&lt;180,"Medium",Table1[[#This Row],[Duration]]&lt;=240,"Long",TRUE,"Seasons")</f>
        <v>Short</v>
      </c>
      <c r="P3513" s="3" t="s">
        <v>231</v>
      </c>
    </row>
    <row r="3514" spans="1:16" ht="42">
      <c r="A3514" s="2" t="s">
        <v>15151</v>
      </c>
      <c r="B3514" s="2" t="s">
        <v>0</v>
      </c>
      <c r="C3514" s="3" t="s">
        <v>15152</v>
      </c>
      <c r="D3514" s="3" t="s">
        <v>15153</v>
      </c>
      <c r="E3514" s="3" t="s">
        <v>15154</v>
      </c>
      <c r="F3514" s="3" t="s">
        <v>13</v>
      </c>
      <c r="G3514" s="7" t="s">
        <v>12176</v>
      </c>
      <c r="H3514" s="4">
        <v>2021</v>
      </c>
      <c r="I3514" s="2">
        <v>2006</v>
      </c>
      <c r="J3514" s="2">
        <f ca="1">YEAR(TODAY())-Table1[[#This Row],[Release_year]]</f>
        <v>20</v>
      </c>
      <c r="K3514" s="2" t="s">
        <v>29</v>
      </c>
      <c r="L3514" s="2" t="str">
        <f>_xlfn.XLOOKUP(Table1[[#This Row],[Rating]],Ratings!A$2:A$15,Ratings!B$2:B$15)</f>
        <v>Teen</v>
      </c>
      <c r="M3514" s="2" t="str">
        <f>_xlfn.XLOOKUP(Table1[[#This Row],[Rating Category]],Recommendation!A$2:A$6,Recommendation!B$2:B$6)</f>
        <v>Guidance</v>
      </c>
      <c r="N3514" s="2">
        <v>91</v>
      </c>
      <c r="O3514" s="2" t="str" cm="1">
        <f t="array" ref="O3514">_xlfn.IFS(Table1[[#This Row],[Duration]]&lt;90,"Short",Table1[[#This Row],[Duration]]&lt;180,"Medium",Table1[[#This Row],[Duration]]&lt;=240,"Long",TRUE,"Seasons")</f>
        <v>Medium</v>
      </c>
      <c r="P3514" s="3" t="s">
        <v>43</v>
      </c>
    </row>
    <row r="3515" spans="1:16" ht="42">
      <c r="A3515" s="2" t="s">
        <v>15155</v>
      </c>
      <c r="B3515" s="2" t="s">
        <v>0</v>
      </c>
      <c r="C3515" s="3" t="s">
        <v>15156</v>
      </c>
      <c r="D3515" s="3" t="s">
        <v>15157</v>
      </c>
      <c r="E3515" s="3" t="s">
        <v>15158</v>
      </c>
      <c r="F3515" s="3" t="s">
        <v>1</v>
      </c>
      <c r="G3515" s="7" t="s">
        <v>6815</v>
      </c>
      <c r="H3515" s="4">
        <v>2021</v>
      </c>
      <c r="I3515" s="2">
        <v>2019</v>
      </c>
      <c r="J3515" s="2">
        <f ca="1">YEAR(TODAY())-Table1[[#This Row],[Release_year]]</f>
        <v>7</v>
      </c>
      <c r="K3515" s="2" t="s">
        <v>29</v>
      </c>
      <c r="L3515" s="2" t="str">
        <f>_xlfn.XLOOKUP(Table1[[#This Row],[Rating]],Ratings!A$2:A$15,Ratings!B$2:B$15)</f>
        <v>Teen</v>
      </c>
      <c r="M3515" s="2" t="str">
        <f>_xlfn.XLOOKUP(Table1[[#This Row],[Rating Category]],Recommendation!A$2:A$6,Recommendation!B$2:B$6)</f>
        <v>Guidance</v>
      </c>
      <c r="N3515" s="2">
        <v>117</v>
      </c>
      <c r="O3515" s="2" t="str" cm="1">
        <f t="array" ref="O3515">_xlfn.IFS(Table1[[#This Row],[Duration]]&lt;90,"Short",Table1[[#This Row],[Duration]]&lt;180,"Medium",Table1[[#This Row],[Duration]]&lt;=240,"Long",TRUE,"Seasons")</f>
        <v>Medium</v>
      </c>
      <c r="P3515" s="3" t="s">
        <v>251</v>
      </c>
    </row>
    <row r="3516" spans="1:16" ht="42">
      <c r="A3516" s="2" t="s">
        <v>15159</v>
      </c>
      <c r="B3516" s="2" t="s">
        <v>0</v>
      </c>
      <c r="C3516" s="3" t="s">
        <v>15160</v>
      </c>
      <c r="D3516" s="3" t="s">
        <v>15161</v>
      </c>
      <c r="E3516" s="3" t="s">
        <v>15162</v>
      </c>
      <c r="F3516" s="3" t="s">
        <v>1</v>
      </c>
      <c r="G3516" s="7" t="s">
        <v>11791</v>
      </c>
      <c r="H3516" s="4">
        <v>2021</v>
      </c>
      <c r="I3516" s="2">
        <v>1995</v>
      </c>
      <c r="J3516" s="2">
        <f ca="1">YEAR(TODAY())-Table1[[#This Row],[Release_year]]</f>
        <v>31</v>
      </c>
      <c r="K3516" s="2" t="s">
        <v>246</v>
      </c>
      <c r="L3516" s="2" t="str">
        <f>_xlfn.XLOOKUP(Table1[[#This Row],[Rating]],Ratings!A$2:A$15,Ratings!B$2:B$15)</f>
        <v>Family</v>
      </c>
      <c r="M3516" s="2" t="str">
        <f>_xlfn.XLOOKUP(Table1[[#This Row],[Rating Category]],Recommendation!A$2:A$6,Recommendation!B$2:B$6)</f>
        <v>Guidance</v>
      </c>
      <c r="N3516" s="2">
        <v>78</v>
      </c>
      <c r="O3516" s="2" t="str" cm="1">
        <f t="array" ref="O3516">_xlfn.IFS(Table1[[#This Row],[Duration]]&lt;90,"Short",Table1[[#This Row],[Duration]]&lt;180,"Medium",Table1[[#This Row],[Duration]]&lt;=240,"Long",TRUE,"Seasons")</f>
        <v>Short</v>
      </c>
      <c r="P3516" s="3" t="s">
        <v>247</v>
      </c>
    </row>
    <row r="3517" spans="1:16" ht="56">
      <c r="A3517" s="2" t="s">
        <v>15163</v>
      </c>
      <c r="B3517" s="2" t="s">
        <v>0</v>
      </c>
      <c r="C3517" s="3" t="s">
        <v>15164</v>
      </c>
      <c r="D3517" s="3" t="s">
        <v>15165</v>
      </c>
      <c r="E3517" s="3" t="s">
        <v>15166</v>
      </c>
      <c r="F3517" s="3" t="s">
        <v>1</v>
      </c>
      <c r="G3517" s="7" t="s">
        <v>11791</v>
      </c>
      <c r="H3517" s="4">
        <v>2021</v>
      </c>
      <c r="I3517" s="2">
        <v>2001</v>
      </c>
      <c r="J3517" s="2">
        <f ca="1">YEAR(TODAY())-Table1[[#This Row],[Release_year]]</f>
        <v>25</v>
      </c>
      <c r="K3517" s="2" t="s">
        <v>246</v>
      </c>
      <c r="L3517" s="2" t="str">
        <f>_xlfn.XLOOKUP(Table1[[#This Row],[Rating]],Ratings!A$2:A$15,Ratings!B$2:B$15)</f>
        <v>Family</v>
      </c>
      <c r="M3517" s="2" t="str">
        <f>_xlfn.XLOOKUP(Table1[[#This Row],[Rating Category]],Recommendation!A$2:A$6,Recommendation!B$2:B$6)</f>
        <v>Guidance</v>
      </c>
      <c r="N3517" s="2">
        <v>75</v>
      </c>
      <c r="O3517" s="2" t="str" cm="1">
        <f t="array" ref="O3517">_xlfn.IFS(Table1[[#This Row],[Duration]]&lt;90,"Short",Table1[[#This Row],[Duration]]&lt;180,"Medium",Table1[[#This Row],[Duration]]&lt;=240,"Long",TRUE,"Seasons")</f>
        <v>Short</v>
      </c>
      <c r="P3517" s="3" t="s">
        <v>17</v>
      </c>
    </row>
    <row r="3518" spans="1:16" ht="56">
      <c r="A3518" s="2" t="s">
        <v>15167</v>
      </c>
      <c r="B3518" s="2" t="s">
        <v>0</v>
      </c>
      <c r="C3518" s="3" t="s">
        <v>15168</v>
      </c>
      <c r="D3518" s="3" t="s">
        <v>15165</v>
      </c>
      <c r="E3518" s="3" t="s">
        <v>15169</v>
      </c>
      <c r="F3518" s="3" t="s">
        <v>1</v>
      </c>
      <c r="G3518" s="7" t="s">
        <v>11791</v>
      </c>
      <c r="H3518" s="4">
        <v>2021</v>
      </c>
      <c r="I3518" s="2">
        <v>2004</v>
      </c>
      <c r="J3518" s="2">
        <f ca="1">YEAR(TODAY())-Table1[[#This Row],[Release_year]]</f>
        <v>22</v>
      </c>
      <c r="K3518" s="2" t="s">
        <v>246</v>
      </c>
      <c r="L3518" s="2" t="str">
        <f>_xlfn.XLOOKUP(Table1[[#This Row],[Rating]],Ratings!A$2:A$15,Ratings!B$2:B$15)</f>
        <v>Family</v>
      </c>
      <c r="M3518" s="2" t="str">
        <f>_xlfn.XLOOKUP(Table1[[#This Row],[Rating Category]],Recommendation!A$2:A$6,Recommendation!B$2:B$6)</f>
        <v>Guidance</v>
      </c>
      <c r="N3518" s="2">
        <v>78</v>
      </c>
      <c r="O3518" s="2" t="str" cm="1">
        <f t="array" ref="O3518">_xlfn.IFS(Table1[[#This Row],[Duration]]&lt;90,"Short",Table1[[#This Row],[Duration]]&lt;180,"Medium",Table1[[#This Row],[Duration]]&lt;=240,"Long",TRUE,"Seasons")</f>
        <v>Short</v>
      </c>
      <c r="P3518" s="3" t="s">
        <v>17</v>
      </c>
    </row>
    <row r="3519" spans="1:16" ht="42">
      <c r="A3519" s="2" t="s">
        <v>15170</v>
      </c>
      <c r="B3519" s="2" t="s">
        <v>0</v>
      </c>
      <c r="C3519" s="3" t="s">
        <v>15171</v>
      </c>
      <c r="D3519" s="3" t="s">
        <v>15172</v>
      </c>
      <c r="E3519" s="3" t="s">
        <v>15173</v>
      </c>
      <c r="F3519" s="3" t="s">
        <v>8537</v>
      </c>
      <c r="G3519" s="7" t="s">
        <v>11939</v>
      </c>
      <c r="H3519" s="4">
        <v>2021</v>
      </c>
      <c r="I3519" s="2">
        <v>2017</v>
      </c>
      <c r="J3519" s="2">
        <f ca="1">YEAR(TODAY())-Table1[[#This Row],[Release_year]]</f>
        <v>9</v>
      </c>
      <c r="K3519" s="2" t="s">
        <v>7</v>
      </c>
      <c r="L3519" s="2" t="str">
        <f>_xlfn.XLOOKUP(Table1[[#This Row],[Rating]],Ratings!A$2:A$15,Ratings!B$2:B$15)</f>
        <v>Adult</v>
      </c>
      <c r="M3519" s="2" t="str">
        <f>_xlfn.XLOOKUP(Table1[[#This Row],[Rating Category]],Recommendation!A$2:A$6,Recommendation!B$2:B$6)</f>
        <v>Restricted</v>
      </c>
      <c r="N3519" s="2">
        <v>149</v>
      </c>
      <c r="O3519" s="2" t="str" cm="1">
        <f t="array" ref="O3519">_xlfn.IFS(Table1[[#This Row],[Duration]]&lt;90,"Short",Table1[[#This Row],[Duration]]&lt;180,"Medium",Table1[[#This Row],[Duration]]&lt;=240,"Long",TRUE,"Seasons")</f>
        <v>Medium</v>
      </c>
      <c r="P3519" s="3" t="s">
        <v>1133</v>
      </c>
    </row>
    <row r="3520" spans="1:16" ht="56">
      <c r="A3520" s="2" t="s">
        <v>15174</v>
      </c>
      <c r="B3520" s="2" t="s">
        <v>0</v>
      </c>
      <c r="C3520" s="3" t="s">
        <v>15175</v>
      </c>
      <c r="D3520" s="3" t="s">
        <v>2219</v>
      </c>
      <c r="E3520" s="3" t="s">
        <v>15176</v>
      </c>
      <c r="F3520" s="3" t="s">
        <v>53</v>
      </c>
      <c r="G3520" s="7" t="s">
        <v>13352</v>
      </c>
      <c r="H3520" s="4">
        <v>2021</v>
      </c>
      <c r="I3520" s="2">
        <v>2015</v>
      </c>
      <c r="J3520" s="2">
        <f ca="1">YEAR(TODAY())-Table1[[#This Row],[Release_year]]</f>
        <v>11</v>
      </c>
      <c r="K3520" s="2" t="s">
        <v>29</v>
      </c>
      <c r="L3520" s="2" t="str">
        <f>_xlfn.XLOOKUP(Table1[[#This Row],[Rating]],Ratings!A$2:A$15,Ratings!B$2:B$15)</f>
        <v>Teen</v>
      </c>
      <c r="M3520" s="2" t="str">
        <f>_xlfn.XLOOKUP(Table1[[#This Row],[Rating Category]],Recommendation!A$2:A$6,Recommendation!B$2:B$6)</f>
        <v>Guidance</v>
      </c>
      <c r="N3520" s="2">
        <v>103</v>
      </c>
      <c r="O3520" s="2" t="str" cm="1">
        <f t="array" ref="O3520">_xlfn.IFS(Table1[[#This Row],[Duration]]&lt;90,"Short",Table1[[#This Row],[Duration]]&lt;180,"Medium",Table1[[#This Row],[Duration]]&lt;=240,"Long",TRUE,"Seasons")</f>
        <v>Medium</v>
      </c>
      <c r="P3520" s="3" t="s">
        <v>63</v>
      </c>
    </row>
    <row r="3521" spans="1:16" ht="56">
      <c r="A3521" s="2" t="s">
        <v>15177</v>
      </c>
      <c r="B3521" s="2" t="s">
        <v>0</v>
      </c>
      <c r="C3521" s="3" t="s">
        <v>15178</v>
      </c>
      <c r="D3521" s="3" t="s">
        <v>15179</v>
      </c>
      <c r="E3521" s="3" t="s">
        <v>15180</v>
      </c>
      <c r="F3521" s="3" t="s">
        <v>1</v>
      </c>
      <c r="G3521" s="7" t="s">
        <v>9290</v>
      </c>
      <c r="H3521" s="4">
        <v>2021</v>
      </c>
      <c r="I3521" s="2">
        <v>2017</v>
      </c>
      <c r="J3521" s="2">
        <f ca="1">YEAR(TODAY())-Table1[[#This Row],[Release_year]]</f>
        <v>9</v>
      </c>
      <c r="K3521" s="2" t="s">
        <v>124</v>
      </c>
      <c r="L3521" s="2" t="str">
        <f>_xlfn.XLOOKUP(Table1[[#This Row],[Rating]],Ratings!A$2:A$15,Ratings!B$2:B$15)</f>
        <v>Adult</v>
      </c>
      <c r="M3521" s="2" t="str">
        <f>_xlfn.XLOOKUP(Table1[[#This Row],[Rating Category]],Recommendation!A$2:A$6,Recommendation!B$2:B$6)</f>
        <v>Restricted</v>
      </c>
      <c r="N3521" s="2">
        <v>94</v>
      </c>
      <c r="O3521" s="2" t="str" cm="1">
        <f t="array" ref="O3521">_xlfn.IFS(Table1[[#This Row],[Duration]]&lt;90,"Short",Table1[[#This Row],[Duration]]&lt;180,"Medium",Table1[[#This Row],[Duration]]&lt;=240,"Long",TRUE,"Seasons")</f>
        <v>Medium</v>
      </c>
      <c r="P3521" s="3" t="s">
        <v>269</v>
      </c>
    </row>
    <row r="3522" spans="1:16" ht="70">
      <c r="A3522" s="2" t="s">
        <v>15181</v>
      </c>
      <c r="B3522" s="2" t="s">
        <v>0</v>
      </c>
      <c r="C3522" s="3" t="s">
        <v>15182</v>
      </c>
      <c r="D3522" s="3" t="s">
        <v>15183</v>
      </c>
      <c r="E3522" s="3" t="s">
        <v>15184</v>
      </c>
      <c r="F3522" s="3" t="s">
        <v>1</v>
      </c>
      <c r="G3522" s="7" t="s">
        <v>14030</v>
      </c>
      <c r="H3522" s="4">
        <v>2021</v>
      </c>
      <c r="I3522" s="2">
        <v>2015</v>
      </c>
      <c r="J3522" s="2">
        <f ca="1">YEAR(TODAY())-Table1[[#This Row],[Release_year]]</f>
        <v>11</v>
      </c>
      <c r="K3522" s="2" t="s">
        <v>14374</v>
      </c>
      <c r="L3522" s="2" t="str">
        <f>_xlfn.XLOOKUP(Table1[[#This Row],[Rating]],Ratings!A$2:A$15,Ratings!B$2:B$15)</f>
        <v>Not Rated</v>
      </c>
      <c r="M3522" s="2" t="str">
        <f>_xlfn.XLOOKUP(Table1[[#This Row],[Rating Category]],Recommendation!A$2:A$6,Recommendation!B$2:B$6)</f>
        <v>Guidance</v>
      </c>
      <c r="N3522" s="2">
        <v>95</v>
      </c>
      <c r="O3522" s="2" t="str" cm="1">
        <f t="array" ref="O3522">_xlfn.IFS(Table1[[#This Row],[Duration]]&lt;90,"Short",Table1[[#This Row],[Duration]]&lt;180,"Medium",Table1[[#This Row],[Duration]]&lt;=240,"Long",TRUE,"Seasons")</f>
        <v>Medium</v>
      </c>
      <c r="P3522" s="3" t="s">
        <v>3532</v>
      </c>
    </row>
    <row r="3523" spans="1:16" ht="56">
      <c r="A3523" s="2" t="s">
        <v>15185</v>
      </c>
      <c r="B3523" s="2" t="s">
        <v>0</v>
      </c>
      <c r="C3523" s="3" t="s">
        <v>15186</v>
      </c>
      <c r="D3523" s="3" t="s">
        <v>15187</v>
      </c>
      <c r="E3523" s="3" t="s">
        <v>15188</v>
      </c>
      <c r="F3523" s="3" t="s">
        <v>1030</v>
      </c>
      <c r="G3523" s="7" t="s">
        <v>11290</v>
      </c>
      <c r="H3523" s="4">
        <v>2021</v>
      </c>
      <c r="I3523" s="2">
        <v>2010</v>
      </c>
      <c r="J3523" s="2">
        <f ca="1">YEAR(TODAY())-Table1[[#This Row],[Release_year]]</f>
        <v>16</v>
      </c>
      <c r="K3523" s="2" t="s">
        <v>7</v>
      </c>
      <c r="L3523" s="2" t="str">
        <f>_xlfn.XLOOKUP(Table1[[#This Row],[Rating]],Ratings!A$2:A$15,Ratings!B$2:B$15)</f>
        <v>Adult</v>
      </c>
      <c r="M3523" s="2" t="str">
        <f>_xlfn.XLOOKUP(Table1[[#This Row],[Rating Category]],Recommendation!A$2:A$6,Recommendation!B$2:B$6)</f>
        <v>Restricted</v>
      </c>
      <c r="N3523" s="2">
        <v>122</v>
      </c>
      <c r="O3523" s="2" t="str" cm="1">
        <f t="array" ref="O3523">_xlfn.IFS(Table1[[#This Row],[Duration]]&lt;90,"Short",Table1[[#This Row],[Duration]]&lt;180,"Medium",Table1[[#This Row],[Duration]]&lt;=240,"Long",TRUE,"Seasons")</f>
        <v>Medium</v>
      </c>
      <c r="P3523" s="3" t="s">
        <v>384</v>
      </c>
    </row>
    <row r="3524" spans="1:16" ht="42">
      <c r="A3524" s="2" t="s">
        <v>15190</v>
      </c>
      <c r="B3524" s="2" t="s">
        <v>0</v>
      </c>
      <c r="C3524" s="3" t="s">
        <v>15191</v>
      </c>
      <c r="D3524" s="3" t="s">
        <v>15192</v>
      </c>
      <c r="E3524" s="3" t="s">
        <v>15193</v>
      </c>
      <c r="F3524" s="3" t="s">
        <v>1030</v>
      </c>
      <c r="G3524" s="7" t="s">
        <v>11002</v>
      </c>
      <c r="H3524" s="4">
        <v>2021</v>
      </c>
      <c r="I3524" s="2">
        <v>2002</v>
      </c>
      <c r="J3524" s="2">
        <f ca="1">YEAR(TODAY())-Table1[[#This Row],[Release_year]]</f>
        <v>24</v>
      </c>
      <c r="K3524" s="2" t="s">
        <v>7</v>
      </c>
      <c r="L3524" s="2" t="str">
        <f>_xlfn.XLOOKUP(Table1[[#This Row],[Rating]],Ratings!A$2:A$15,Ratings!B$2:B$15)</f>
        <v>Adult</v>
      </c>
      <c r="M3524" s="2" t="str">
        <f>_xlfn.XLOOKUP(Table1[[#This Row],[Rating Category]],Recommendation!A$2:A$6,Recommendation!B$2:B$6)</f>
        <v>Restricted</v>
      </c>
      <c r="N3524" s="2">
        <v>107</v>
      </c>
      <c r="O3524" s="2" t="str" cm="1">
        <f t="array" ref="O3524">_xlfn.IFS(Table1[[#This Row],[Duration]]&lt;90,"Short",Table1[[#This Row],[Duration]]&lt;180,"Medium",Table1[[#This Row],[Duration]]&lt;=240,"Long",TRUE,"Seasons")</f>
        <v>Medium</v>
      </c>
      <c r="P3524" s="3" t="s">
        <v>43</v>
      </c>
    </row>
    <row r="3525" spans="1:16" ht="56">
      <c r="A3525" s="2" t="s">
        <v>15194</v>
      </c>
      <c r="B3525" s="2" t="s">
        <v>0</v>
      </c>
      <c r="C3525" s="3" t="s">
        <v>15195</v>
      </c>
      <c r="D3525" s="3" t="s">
        <v>15196</v>
      </c>
      <c r="E3525" s="3" t="s">
        <v>15197</v>
      </c>
      <c r="F3525" s="3" t="s">
        <v>1030</v>
      </c>
      <c r="G3525" s="7" t="s">
        <v>15070</v>
      </c>
      <c r="H3525" s="4">
        <v>2021</v>
      </c>
      <c r="I3525" s="2">
        <v>2009</v>
      </c>
      <c r="J3525" s="2">
        <f ca="1">YEAR(TODAY())-Table1[[#This Row],[Release_year]]</f>
        <v>17</v>
      </c>
      <c r="K3525" s="2" t="s">
        <v>29</v>
      </c>
      <c r="L3525" s="2" t="str">
        <f>_xlfn.XLOOKUP(Table1[[#This Row],[Rating]],Ratings!A$2:A$15,Ratings!B$2:B$15)</f>
        <v>Teen</v>
      </c>
      <c r="M3525" s="2" t="str">
        <f>_xlfn.XLOOKUP(Table1[[#This Row],[Rating Category]],Recommendation!A$2:A$6,Recommendation!B$2:B$6)</f>
        <v>Guidance</v>
      </c>
      <c r="N3525" s="2">
        <v>126</v>
      </c>
      <c r="O3525" s="2" t="str" cm="1">
        <f t="array" ref="O3525">_xlfn.IFS(Table1[[#This Row],[Duration]]&lt;90,"Short",Table1[[#This Row],[Duration]]&lt;180,"Medium",Table1[[#This Row],[Duration]]&lt;=240,"Long",TRUE,"Seasons")</f>
        <v>Medium</v>
      </c>
      <c r="P3525" s="3" t="s">
        <v>63</v>
      </c>
    </row>
    <row r="3526" spans="1:16" ht="56">
      <c r="A3526" s="2" t="s">
        <v>15198</v>
      </c>
      <c r="B3526" s="2" t="s">
        <v>0</v>
      </c>
      <c r="C3526" s="3" t="s">
        <v>15199</v>
      </c>
      <c r="D3526" s="3" t="s">
        <v>15200</v>
      </c>
      <c r="E3526" s="3" t="s">
        <v>15201</v>
      </c>
      <c r="F3526" s="3" t="s">
        <v>248</v>
      </c>
      <c r="G3526" s="7" t="s">
        <v>11047</v>
      </c>
      <c r="H3526" s="4">
        <v>2021</v>
      </c>
      <c r="I3526" s="2">
        <v>2015</v>
      </c>
      <c r="J3526" s="2">
        <f ca="1">YEAR(TODAY())-Table1[[#This Row],[Release_year]]</f>
        <v>11</v>
      </c>
      <c r="K3526" s="2" t="s">
        <v>7</v>
      </c>
      <c r="L3526" s="2" t="str">
        <f>_xlfn.XLOOKUP(Table1[[#This Row],[Rating]],Ratings!A$2:A$15,Ratings!B$2:B$15)</f>
        <v>Adult</v>
      </c>
      <c r="M3526" s="2" t="str">
        <f>_xlfn.XLOOKUP(Table1[[#This Row],[Rating Category]],Recommendation!A$2:A$6,Recommendation!B$2:B$6)</f>
        <v>Restricted</v>
      </c>
      <c r="N3526" s="2">
        <v>122</v>
      </c>
      <c r="O3526" s="2" t="str" cm="1">
        <f t="array" ref="O3526">_xlfn.IFS(Table1[[#This Row],[Duration]]&lt;90,"Short",Table1[[#This Row],[Duration]]&lt;180,"Medium",Table1[[#This Row],[Duration]]&lt;=240,"Long",TRUE,"Seasons")</f>
        <v>Medium</v>
      </c>
      <c r="P3526" s="3" t="s">
        <v>183</v>
      </c>
    </row>
    <row r="3527" spans="1:16" ht="42">
      <c r="A3527" s="2" t="s">
        <v>15202</v>
      </c>
      <c r="B3527" s="2" t="s">
        <v>0</v>
      </c>
      <c r="C3527" s="3" t="s">
        <v>15203</v>
      </c>
      <c r="D3527" s="3" t="s">
        <v>15204</v>
      </c>
      <c r="E3527" s="3" t="s">
        <v>15205</v>
      </c>
      <c r="F3527" s="3" t="s">
        <v>13</v>
      </c>
      <c r="G3527" s="7" t="s">
        <v>7532</v>
      </c>
      <c r="H3527" s="4">
        <v>2021</v>
      </c>
      <c r="I3527" s="2">
        <v>2009</v>
      </c>
      <c r="J3527" s="2">
        <f ca="1">YEAR(TODAY())-Table1[[#This Row],[Release_year]]</f>
        <v>17</v>
      </c>
      <c r="K3527" s="2" t="s">
        <v>29</v>
      </c>
      <c r="L3527" s="2" t="str">
        <f>_xlfn.XLOOKUP(Table1[[#This Row],[Rating]],Ratings!A$2:A$15,Ratings!B$2:B$15)</f>
        <v>Teen</v>
      </c>
      <c r="M3527" s="2" t="str">
        <f>_xlfn.XLOOKUP(Table1[[#This Row],[Rating Category]],Recommendation!A$2:A$6,Recommendation!B$2:B$6)</f>
        <v>Guidance</v>
      </c>
      <c r="N3527" s="2">
        <v>95</v>
      </c>
      <c r="O3527" s="2" t="str" cm="1">
        <f t="array" ref="O3527">_xlfn.IFS(Table1[[#This Row],[Duration]]&lt;90,"Short",Table1[[#This Row],[Duration]]&lt;180,"Medium",Table1[[#This Row],[Duration]]&lt;=240,"Long",TRUE,"Seasons")</f>
        <v>Medium</v>
      </c>
      <c r="P3527" s="3" t="s">
        <v>43</v>
      </c>
    </row>
    <row r="3528" spans="1:16" ht="42">
      <c r="A3528" s="2" t="s">
        <v>15206</v>
      </c>
      <c r="B3528" s="2" t="s">
        <v>0</v>
      </c>
      <c r="C3528" s="3" t="s">
        <v>15207</v>
      </c>
      <c r="D3528" s="3" t="s">
        <v>5541</v>
      </c>
      <c r="E3528" s="3" t="s">
        <v>15208</v>
      </c>
      <c r="F3528" s="3" t="s">
        <v>1</v>
      </c>
      <c r="G3528" s="7" t="s">
        <v>12520</v>
      </c>
      <c r="H3528" s="4">
        <v>2021</v>
      </c>
      <c r="I3528" s="2">
        <v>2013</v>
      </c>
      <c r="J3528" s="2">
        <f ca="1">YEAR(TODAY())-Table1[[#This Row],[Release_year]]</f>
        <v>13</v>
      </c>
      <c r="K3528" s="2" t="s">
        <v>58</v>
      </c>
      <c r="L3528" s="2" t="str">
        <f>_xlfn.XLOOKUP(Table1[[#This Row],[Rating]],Ratings!A$2:A$15,Ratings!B$2:B$15)</f>
        <v>Kids</v>
      </c>
      <c r="M3528" s="2" t="str">
        <f>_xlfn.XLOOKUP(Table1[[#This Row],[Rating Category]],Recommendation!A$2:A$6,Recommendation!B$2:B$6)</f>
        <v>Safe</v>
      </c>
      <c r="N3528" s="2">
        <v>74</v>
      </c>
      <c r="O3528" s="2" t="str" cm="1">
        <f t="array" ref="O3528">_xlfn.IFS(Table1[[#This Row],[Duration]]&lt;90,"Short",Table1[[#This Row],[Duration]]&lt;180,"Medium",Table1[[#This Row],[Duration]]&lt;=240,"Long",TRUE,"Seasons")</f>
        <v>Short</v>
      </c>
      <c r="P3528" s="3" t="s">
        <v>17</v>
      </c>
    </row>
    <row r="3529" spans="1:16" ht="42">
      <c r="A3529" s="2" t="s">
        <v>15209</v>
      </c>
      <c r="B3529" s="2" t="s">
        <v>0</v>
      </c>
      <c r="C3529" s="3" t="s">
        <v>15210</v>
      </c>
      <c r="D3529" s="3" t="s">
        <v>15211</v>
      </c>
      <c r="E3529" s="3" t="s">
        <v>15212</v>
      </c>
      <c r="F3529" s="3" t="s">
        <v>1</v>
      </c>
      <c r="G3529" s="7" t="s">
        <v>12520</v>
      </c>
      <c r="H3529" s="4">
        <v>2021</v>
      </c>
      <c r="I3529" s="2">
        <v>2010</v>
      </c>
      <c r="J3529" s="2">
        <f ca="1">YEAR(TODAY())-Table1[[#This Row],[Release_year]]</f>
        <v>16</v>
      </c>
      <c r="K3529" s="2" t="s">
        <v>58</v>
      </c>
      <c r="L3529" s="2" t="str">
        <f>_xlfn.XLOOKUP(Table1[[#This Row],[Rating]],Ratings!A$2:A$15,Ratings!B$2:B$15)</f>
        <v>Kids</v>
      </c>
      <c r="M3529" s="2" t="str">
        <f>_xlfn.XLOOKUP(Table1[[#This Row],[Rating Category]],Recommendation!A$2:A$6,Recommendation!B$2:B$6)</f>
        <v>Safe</v>
      </c>
      <c r="N3529" s="2">
        <v>74</v>
      </c>
      <c r="O3529" s="2" t="str" cm="1">
        <f t="array" ref="O3529">_xlfn.IFS(Table1[[#This Row],[Duration]]&lt;90,"Short",Table1[[#This Row],[Duration]]&lt;180,"Medium",Table1[[#This Row],[Duration]]&lt;=240,"Long",TRUE,"Seasons")</f>
        <v>Short</v>
      </c>
      <c r="P3529" s="3" t="s">
        <v>17</v>
      </c>
    </row>
    <row r="3530" spans="1:16" ht="28">
      <c r="A3530" s="2" t="s">
        <v>15213</v>
      </c>
      <c r="B3530" s="2" t="s">
        <v>0</v>
      </c>
      <c r="C3530" s="3" t="s">
        <v>15214</v>
      </c>
      <c r="D3530" s="3" t="s">
        <v>15215</v>
      </c>
      <c r="E3530" s="3" t="s">
        <v>15216</v>
      </c>
      <c r="F3530" s="3" t="s">
        <v>1</v>
      </c>
      <c r="G3530" s="7" t="s">
        <v>12520</v>
      </c>
      <c r="H3530" s="4">
        <v>2021</v>
      </c>
      <c r="I3530" s="2">
        <v>2015</v>
      </c>
      <c r="J3530" s="2">
        <f ca="1">YEAR(TODAY())-Table1[[#This Row],[Release_year]]</f>
        <v>11</v>
      </c>
      <c r="K3530" s="2" t="s">
        <v>58</v>
      </c>
      <c r="L3530" s="2" t="str">
        <f>_xlfn.XLOOKUP(Table1[[#This Row],[Rating]],Ratings!A$2:A$15,Ratings!B$2:B$15)</f>
        <v>Kids</v>
      </c>
      <c r="M3530" s="2" t="str">
        <f>_xlfn.XLOOKUP(Table1[[#This Row],[Rating Category]],Recommendation!A$2:A$6,Recommendation!B$2:B$6)</f>
        <v>Safe</v>
      </c>
      <c r="N3530" s="2">
        <v>74</v>
      </c>
      <c r="O3530" s="2" t="str" cm="1">
        <f t="array" ref="O3530">_xlfn.IFS(Table1[[#This Row],[Duration]]&lt;90,"Short",Table1[[#This Row],[Duration]]&lt;180,"Medium",Table1[[#This Row],[Duration]]&lt;=240,"Long",TRUE,"Seasons")</f>
        <v>Short</v>
      </c>
      <c r="P3530" s="3" t="s">
        <v>17</v>
      </c>
    </row>
    <row r="3531" spans="1:16" ht="70">
      <c r="A3531" s="2" t="s">
        <v>15217</v>
      </c>
      <c r="B3531" s="2" t="s">
        <v>0</v>
      </c>
      <c r="C3531" s="3" t="s">
        <v>15218</v>
      </c>
      <c r="D3531" s="3" t="s">
        <v>12527</v>
      </c>
      <c r="E3531" s="3" t="s">
        <v>15219</v>
      </c>
      <c r="F3531" s="3" t="s">
        <v>1</v>
      </c>
      <c r="G3531" s="7" t="s">
        <v>12520</v>
      </c>
      <c r="H3531" s="4">
        <v>2021</v>
      </c>
      <c r="I3531" s="2">
        <v>2015</v>
      </c>
      <c r="J3531" s="2">
        <f ca="1">YEAR(TODAY())-Table1[[#This Row],[Release_year]]</f>
        <v>11</v>
      </c>
      <c r="K3531" s="2" t="s">
        <v>58</v>
      </c>
      <c r="L3531" s="2" t="str">
        <f>_xlfn.XLOOKUP(Table1[[#This Row],[Rating]],Ratings!A$2:A$15,Ratings!B$2:B$15)</f>
        <v>Kids</v>
      </c>
      <c r="M3531" s="2" t="str">
        <f>_xlfn.XLOOKUP(Table1[[#This Row],[Rating Category]],Recommendation!A$2:A$6,Recommendation!B$2:B$6)</f>
        <v>Safe</v>
      </c>
      <c r="N3531" s="2">
        <v>83</v>
      </c>
      <c r="O3531" s="2" t="str" cm="1">
        <f t="array" ref="O3531">_xlfn.IFS(Table1[[#This Row],[Duration]]&lt;90,"Short",Table1[[#This Row],[Duration]]&lt;180,"Medium",Table1[[#This Row],[Duration]]&lt;=240,"Long",TRUE,"Seasons")</f>
        <v>Short</v>
      </c>
      <c r="P3531" s="3" t="s">
        <v>17</v>
      </c>
    </row>
    <row r="3532" spans="1:16" ht="56">
      <c r="A3532" s="2" t="s">
        <v>15220</v>
      </c>
      <c r="B3532" s="2" t="s">
        <v>0</v>
      </c>
      <c r="C3532" s="3" t="s">
        <v>15221</v>
      </c>
      <c r="D3532" s="3" t="s">
        <v>15222</v>
      </c>
      <c r="E3532" s="3" t="s">
        <v>15223</v>
      </c>
      <c r="F3532" s="3" t="s">
        <v>1</v>
      </c>
      <c r="G3532" s="7" t="s">
        <v>12520</v>
      </c>
      <c r="H3532" s="4">
        <v>2021</v>
      </c>
      <c r="I3532" s="2">
        <v>2016</v>
      </c>
      <c r="J3532" s="2">
        <f ca="1">YEAR(TODAY())-Table1[[#This Row],[Release_year]]</f>
        <v>10</v>
      </c>
      <c r="K3532" s="2" t="s">
        <v>58</v>
      </c>
      <c r="L3532" s="2" t="str">
        <f>_xlfn.XLOOKUP(Table1[[#This Row],[Rating]],Ratings!A$2:A$15,Ratings!B$2:B$15)</f>
        <v>Kids</v>
      </c>
      <c r="M3532" s="2" t="str">
        <f>_xlfn.XLOOKUP(Table1[[#This Row],[Rating Category]],Recommendation!A$2:A$6,Recommendation!B$2:B$6)</f>
        <v>Safe</v>
      </c>
      <c r="N3532" s="2">
        <v>79</v>
      </c>
      <c r="O3532" s="2" t="str" cm="1">
        <f t="array" ref="O3532">_xlfn.IFS(Table1[[#This Row],[Duration]]&lt;90,"Short",Table1[[#This Row],[Duration]]&lt;180,"Medium",Table1[[#This Row],[Duration]]&lt;=240,"Long",TRUE,"Seasons")</f>
        <v>Short</v>
      </c>
      <c r="P3532" s="3" t="s">
        <v>17</v>
      </c>
    </row>
    <row r="3533" spans="1:16" ht="42">
      <c r="A3533" s="2" t="s">
        <v>15224</v>
      </c>
      <c r="B3533" s="2" t="s">
        <v>0</v>
      </c>
      <c r="C3533" s="3" t="s">
        <v>15225</v>
      </c>
      <c r="D3533" s="3" t="s">
        <v>15226</v>
      </c>
      <c r="E3533" s="3" t="s">
        <v>15227</v>
      </c>
      <c r="F3533" s="3" t="s">
        <v>1</v>
      </c>
      <c r="G3533" s="7" t="s">
        <v>12520</v>
      </c>
      <c r="H3533" s="4">
        <v>2021</v>
      </c>
      <c r="I3533" s="2">
        <v>2010</v>
      </c>
      <c r="J3533" s="2">
        <f ca="1">YEAR(TODAY())-Table1[[#This Row],[Release_year]]</f>
        <v>16</v>
      </c>
      <c r="K3533" s="2" t="s">
        <v>87</v>
      </c>
      <c r="L3533" s="2" t="str">
        <f>_xlfn.XLOOKUP(Table1[[#This Row],[Rating]],Ratings!A$2:A$15,Ratings!B$2:B$15)</f>
        <v>Kids</v>
      </c>
      <c r="M3533" s="2" t="str">
        <f>_xlfn.XLOOKUP(Table1[[#This Row],[Rating Category]],Recommendation!A$2:A$6,Recommendation!B$2:B$6)</f>
        <v>Safe</v>
      </c>
      <c r="N3533" s="2">
        <v>72</v>
      </c>
      <c r="O3533" s="2" t="str" cm="1">
        <f t="array" ref="O3533">_xlfn.IFS(Table1[[#This Row],[Duration]]&lt;90,"Short",Table1[[#This Row],[Duration]]&lt;180,"Medium",Table1[[#This Row],[Duration]]&lt;=240,"Long",TRUE,"Seasons")</f>
        <v>Short</v>
      </c>
      <c r="P3533" s="3" t="s">
        <v>17</v>
      </c>
    </row>
    <row r="3534" spans="1:16" ht="84">
      <c r="A3534" s="2" t="s">
        <v>15228</v>
      </c>
      <c r="B3534" s="2" t="s">
        <v>0</v>
      </c>
      <c r="C3534" s="3" t="s">
        <v>15229</v>
      </c>
      <c r="D3534" s="3" t="s">
        <v>15230</v>
      </c>
      <c r="E3534" s="3" t="s">
        <v>15231</v>
      </c>
      <c r="F3534" s="3" t="s">
        <v>287</v>
      </c>
      <c r="G3534" s="7" t="s">
        <v>12520</v>
      </c>
      <c r="H3534" s="4">
        <v>2021</v>
      </c>
      <c r="I3534" s="2">
        <v>2011</v>
      </c>
      <c r="J3534" s="2">
        <f ca="1">YEAR(TODAY())-Table1[[#This Row],[Release_year]]</f>
        <v>15</v>
      </c>
      <c r="K3534" s="2" t="s">
        <v>58</v>
      </c>
      <c r="L3534" s="2" t="str">
        <f>_xlfn.XLOOKUP(Table1[[#This Row],[Rating]],Ratings!A$2:A$15,Ratings!B$2:B$15)</f>
        <v>Kids</v>
      </c>
      <c r="M3534" s="2" t="str">
        <f>_xlfn.XLOOKUP(Table1[[#This Row],[Rating Category]],Recommendation!A$2:A$6,Recommendation!B$2:B$6)</f>
        <v>Safe</v>
      </c>
      <c r="N3534" s="2">
        <v>80</v>
      </c>
      <c r="O3534" s="2" t="str" cm="1">
        <f t="array" ref="O3534">_xlfn.IFS(Table1[[#This Row],[Duration]]&lt;90,"Short",Table1[[#This Row],[Duration]]&lt;180,"Medium",Table1[[#This Row],[Duration]]&lt;=240,"Long",TRUE,"Seasons")</f>
        <v>Short</v>
      </c>
      <c r="P3534" s="3" t="s">
        <v>17</v>
      </c>
    </row>
    <row r="3535" spans="1:16" ht="42">
      <c r="A3535" s="2" t="s">
        <v>15232</v>
      </c>
      <c r="B3535" s="2" t="s">
        <v>0</v>
      </c>
      <c r="C3535" s="3" t="s">
        <v>15233</v>
      </c>
      <c r="D3535" s="3" t="s">
        <v>4948</v>
      </c>
      <c r="E3535" s="3" t="s">
        <v>15234</v>
      </c>
      <c r="F3535" s="3" t="s">
        <v>287</v>
      </c>
      <c r="G3535" s="7" t="s">
        <v>12520</v>
      </c>
      <c r="H3535" s="4">
        <v>2021</v>
      </c>
      <c r="I3535" s="2">
        <v>2016</v>
      </c>
      <c r="J3535" s="2">
        <f ca="1">YEAR(TODAY())-Table1[[#This Row],[Release_year]]</f>
        <v>10</v>
      </c>
      <c r="K3535" s="2" t="s">
        <v>58</v>
      </c>
      <c r="L3535" s="2" t="str">
        <f>_xlfn.XLOOKUP(Table1[[#This Row],[Rating]],Ratings!A$2:A$15,Ratings!B$2:B$15)</f>
        <v>Kids</v>
      </c>
      <c r="M3535" s="2" t="str">
        <f>_xlfn.XLOOKUP(Table1[[#This Row],[Rating Category]],Recommendation!A$2:A$6,Recommendation!B$2:B$6)</f>
        <v>Safe</v>
      </c>
      <c r="N3535" s="2">
        <v>75</v>
      </c>
      <c r="O3535" s="2" t="str" cm="1">
        <f t="array" ref="O3535">_xlfn.IFS(Table1[[#This Row],[Duration]]&lt;90,"Short",Table1[[#This Row],[Duration]]&lt;180,"Medium",Table1[[#This Row],[Duration]]&lt;=240,"Long",TRUE,"Seasons")</f>
        <v>Short</v>
      </c>
      <c r="P3535" s="3" t="s">
        <v>17</v>
      </c>
    </row>
    <row r="3536" spans="1:16" ht="42">
      <c r="A3536" s="2" t="s">
        <v>15235</v>
      </c>
      <c r="B3536" s="2" t="s">
        <v>0</v>
      </c>
      <c r="C3536" s="3" t="s">
        <v>15236</v>
      </c>
      <c r="D3536" s="3" t="s">
        <v>15230</v>
      </c>
      <c r="E3536" s="3" t="s">
        <v>15237</v>
      </c>
      <c r="F3536" s="3" t="s">
        <v>1</v>
      </c>
      <c r="G3536" s="7" t="s">
        <v>12520</v>
      </c>
      <c r="H3536" s="4">
        <v>2021</v>
      </c>
      <c r="I3536" s="2">
        <v>2012</v>
      </c>
      <c r="J3536" s="2">
        <f ca="1">YEAR(TODAY())-Table1[[#This Row],[Release_year]]</f>
        <v>14</v>
      </c>
      <c r="K3536" s="2" t="s">
        <v>58</v>
      </c>
      <c r="L3536" s="2" t="str">
        <f>_xlfn.XLOOKUP(Table1[[#This Row],[Rating]],Ratings!A$2:A$15,Ratings!B$2:B$15)</f>
        <v>Kids</v>
      </c>
      <c r="M3536" s="2" t="str">
        <f>_xlfn.XLOOKUP(Table1[[#This Row],[Rating Category]],Recommendation!A$2:A$6,Recommendation!B$2:B$6)</f>
        <v>Safe</v>
      </c>
      <c r="N3536" s="2">
        <v>75</v>
      </c>
      <c r="O3536" s="2" t="str" cm="1">
        <f t="array" ref="O3536">_xlfn.IFS(Table1[[#This Row],[Duration]]&lt;90,"Short",Table1[[#This Row],[Duration]]&lt;180,"Medium",Table1[[#This Row],[Duration]]&lt;=240,"Long",TRUE,"Seasons")</f>
        <v>Short</v>
      </c>
      <c r="P3536" s="3" t="s">
        <v>17</v>
      </c>
    </row>
    <row r="3537" spans="1:16" ht="56">
      <c r="A3537" s="2" t="s">
        <v>15238</v>
      </c>
      <c r="B3537" s="2" t="s">
        <v>0</v>
      </c>
      <c r="C3537" s="3" t="s">
        <v>15239</v>
      </c>
      <c r="D3537" s="3" t="s">
        <v>15240</v>
      </c>
      <c r="E3537" s="3" t="s">
        <v>15241</v>
      </c>
      <c r="F3537" s="3" t="s">
        <v>1</v>
      </c>
      <c r="G3537" s="7" t="s">
        <v>12520</v>
      </c>
      <c r="H3537" s="4">
        <v>2021</v>
      </c>
      <c r="I3537" s="2">
        <v>2017</v>
      </c>
      <c r="J3537" s="2">
        <f ca="1">YEAR(TODAY())-Table1[[#This Row],[Release_year]]</f>
        <v>9</v>
      </c>
      <c r="K3537" s="2" t="s">
        <v>58</v>
      </c>
      <c r="L3537" s="2" t="str">
        <f>_xlfn.XLOOKUP(Table1[[#This Row],[Rating]],Ratings!A$2:A$15,Ratings!B$2:B$15)</f>
        <v>Kids</v>
      </c>
      <c r="M3537" s="2" t="str">
        <f>_xlfn.XLOOKUP(Table1[[#This Row],[Rating Category]],Recommendation!A$2:A$6,Recommendation!B$2:B$6)</f>
        <v>Safe</v>
      </c>
      <c r="N3537" s="2">
        <v>72</v>
      </c>
      <c r="O3537" s="2" t="str" cm="1">
        <f t="array" ref="O3537">_xlfn.IFS(Table1[[#This Row],[Duration]]&lt;90,"Short",Table1[[#This Row],[Duration]]&lt;180,"Medium",Table1[[#This Row],[Duration]]&lt;=240,"Long",TRUE,"Seasons")</f>
        <v>Short</v>
      </c>
      <c r="P3537" s="3" t="s">
        <v>17</v>
      </c>
    </row>
    <row r="3538" spans="1:16" ht="70">
      <c r="A3538" s="2" t="s">
        <v>15242</v>
      </c>
      <c r="B3538" s="2" t="s">
        <v>0</v>
      </c>
      <c r="C3538" s="3" t="s">
        <v>15243</v>
      </c>
      <c r="D3538" s="3" t="s">
        <v>15244</v>
      </c>
      <c r="E3538" s="3" t="s">
        <v>15245</v>
      </c>
      <c r="F3538" s="3" t="s">
        <v>1</v>
      </c>
      <c r="G3538" s="7" t="s">
        <v>14928</v>
      </c>
      <c r="H3538" s="4">
        <v>2021</v>
      </c>
      <c r="I3538" s="2">
        <v>2015</v>
      </c>
      <c r="J3538" s="2">
        <f ca="1">YEAR(TODAY())-Table1[[#This Row],[Release_year]]</f>
        <v>11</v>
      </c>
      <c r="K3538" s="2" t="s">
        <v>2</v>
      </c>
      <c r="L3538" s="2" t="str">
        <f>_xlfn.XLOOKUP(Table1[[#This Row],[Rating]],Ratings!A$2:A$15,Ratings!B$2:B$15)</f>
        <v>Teen</v>
      </c>
      <c r="M3538" s="2" t="str">
        <f>_xlfn.XLOOKUP(Table1[[#This Row],[Rating Category]],Recommendation!A$2:A$6,Recommendation!B$2:B$6)</f>
        <v>Guidance</v>
      </c>
      <c r="N3538" s="2">
        <v>99</v>
      </c>
      <c r="O3538" s="2" t="str" cm="1">
        <f t="array" ref="O3538">_xlfn.IFS(Table1[[#This Row],[Duration]]&lt;90,"Short",Table1[[#This Row],[Duration]]&lt;180,"Medium",Table1[[#This Row],[Duration]]&lt;=240,"Long",TRUE,"Seasons")</f>
        <v>Medium</v>
      </c>
      <c r="P3538" s="3" t="s">
        <v>328</v>
      </c>
    </row>
    <row r="3539" spans="1:16" ht="42">
      <c r="A3539" s="2" t="s">
        <v>15246</v>
      </c>
      <c r="B3539" s="2" t="s">
        <v>0</v>
      </c>
      <c r="C3539" s="3" t="s">
        <v>15247</v>
      </c>
      <c r="D3539" s="3" t="s">
        <v>15248</v>
      </c>
      <c r="E3539" s="3" t="s">
        <v>15249</v>
      </c>
      <c r="F3539" s="3" t="s">
        <v>5638</v>
      </c>
      <c r="G3539" s="7" t="s">
        <v>15080</v>
      </c>
      <c r="H3539" s="4">
        <v>2021</v>
      </c>
      <c r="I3539" s="2">
        <v>2013</v>
      </c>
      <c r="J3539" s="2">
        <f ca="1">YEAR(TODAY())-Table1[[#This Row],[Release_year]]</f>
        <v>13</v>
      </c>
      <c r="K3539" s="2" t="s">
        <v>29</v>
      </c>
      <c r="L3539" s="2" t="str">
        <f>_xlfn.XLOOKUP(Table1[[#This Row],[Rating]],Ratings!A$2:A$15,Ratings!B$2:B$15)</f>
        <v>Teen</v>
      </c>
      <c r="M3539" s="2" t="str">
        <f>_xlfn.XLOOKUP(Table1[[#This Row],[Rating Category]],Recommendation!A$2:A$6,Recommendation!B$2:B$6)</f>
        <v>Guidance</v>
      </c>
      <c r="N3539" s="2">
        <v>91</v>
      </c>
      <c r="O3539" s="2" t="str" cm="1">
        <f t="array" ref="O3539">_xlfn.IFS(Table1[[#This Row],[Duration]]&lt;90,"Short",Table1[[#This Row],[Duration]]&lt;180,"Medium",Table1[[#This Row],[Duration]]&lt;=240,"Long",TRUE,"Seasons")</f>
        <v>Medium</v>
      </c>
      <c r="P3539" s="3" t="s">
        <v>56</v>
      </c>
    </row>
    <row r="3540" spans="1:16" ht="70">
      <c r="A3540" s="2" t="s">
        <v>15250</v>
      </c>
      <c r="B3540" s="2" t="s">
        <v>0</v>
      </c>
      <c r="C3540" s="3" t="s">
        <v>15251</v>
      </c>
      <c r="D3540" s="3" t="s">
        <v>4250</v>
      </c>
      <c r="E3540" s="3" t="s">
        <v>15252</v>
      </c>
      <c r="F3540" s="3" t="s">
        <v>13</v>
      </c>
      <c r="G3540" s="7" t="s">
        <v>11791</v>
      </c>
      <c r="H3540" s="4">
        <v>2021</v>
      </c>
      <c r="I3540" s="2">
        <v>1995</v>
      </c>
      <c r="J3540" s="2">
        <f ca="1">YEAR(TODAY())-Table1[[#This Row],[Release_year]]</f>
        <v>31</v>
      </c>
      <c r="K3540" s="2" t="s">
        <v>45</v>
      </c>
      <c r="L3540" s="2" t="str">
        <f>_xlfn.XLOOKUP(Table1[[#This Row],[Rating]],Ratings!A$2:A$15,Ratings!B$2:B$15)</f>
        <v>Family</v>
      </c>
      <c r="M3540" s="2" t="str">
        <f>_xlfn.XLOOKUP(Table1[[#This Row],[Rating Category]],Recommendation!A$2:A$6,Recommendation!B$2:B$6)</f>
        <v>Guidance</v>
      </c>
      <c r="N3540" s="2">
        <v>166</v>
      </c>
      <c r="O3540" s="2" t="str" cm="1">
        <f t="array" ref="O3540">_xlfn.IFS(Table1[[#This Row],[Duration]]&lt;90,"Short",Table1[[#This Row],[Duration]]&lt;180,"Medium",Table1[[#This Row],[Duration]]&lt;=240,"Long",TRUE,"Seasons")</f>
        <v>Medium</v>
      </c>
      <c r="P3540" s="3" t="s">
        <v>570</v>
      </c>
    </row>
    <row r="3541" spans="1:16" ht="42">
      <c r="A3541" s="2" t="s">
        <v>15253</v>
      </c>
      <c r="B3541" s="2" t="s">
        <v>0</v>
      </c>
      <c r="C3541" s="3" t="s">
        <v>15254</v>
      </c>
      <c r="D3541" s="3" t="s">
        <v>425</v>
      </c>
      <c r="E3541" s="3" t="s">
        <v>15255</v>
      </c>
      <c r="F3541" s="3" t="s">
        <v>1</v>
      </c>
      <c r="G3541" s="7" t="s">
        <v>10423</v>
      </c>
      <c r="H3541" s="4">
        <v>2021</v>
      </c>
      <c r="I3541" s="2">
        <v>1998</v>
      </c>
      <c r="J3541" s="2">
        <f ca="1">YEAR(TODAY())-Table1[[#This Row],[Release_year]]</f>
        <v>28</v>
      </c>
      <c r="K3541" s="2" t="s">
        <v>124</v>
      </c>
      <c r="L3541" s="2" t="str">
        <f>_xlfn.XLOOKUP(Table1[[#This Row],[Rating]],Ratings!A$2:A$15,Ratings!B$2:B$15)</f>
        <v>Adult</v>
      </c>
      <c r="M3541" s="2" t="str">
        <f>_xlfn.XLOOKUP(Table1[[#This Row],[Rating Category]],Recommendation!A$2:A$6,Recommendation!B$2:B$6)</f>
        <v>Restricted</v>
      </c>
      <c r="N3541" s="2">
        <v>103</v>
      </c>
      <c r="O3541" s="2" t="str" cm="1">
        <f t="array" ref="O3541">_xlfn.IFS(Table1[[#This Row],[Duration]]&lt;90,"Short",Table1[[#This Row],[Duration]]&lt;180,"Medium",Table1[[#This Row],[Duration]]&lt;=240,"Long",TRUE,"Seasons")</f>
        <v>Medium</v>
      </c>
      <c r="P3541" s="3" t="s">
        <v>4182</v>
      </c>
    </row>
    <row r="3542" spans="1:16" ht="56">
      <c r="A3542" s="2" t="s">
        <v>15256</v>
      </c>
      <c r="B3542" s="2" t="s">
        <v>0</v>
      </c>
      <c r="C3542" s="3" t="s">
        <v>15257</v>
      </c>
      <c r="D3542" s="3" t="s">
        <v>5570</v>
      </c>
      <c r="E3542" s="3" t="s">
        <v>15258</v>
      </c>
      <c r="F3542" s="3" t="s">
        <v>917</v>
      </c>
      <c r="G3542" s="7" t="s">
        <v>4567</v>
      </c>
      <c r="H3542" s="4">
        <v>2021</v>
      </c>
      <c r="I3542" s="2">
        <v>1992</v>
      </c>
      <c r="J3542" s="2">
        <f ca="1">YEAR(TODAY())-Table1[[#This Row],[Release_year]]</f>
        <v>34</v>
      </c>
      <c r="K3542" s="2" t="s">
        <v>124</v>
      </c>
      <c r="L3542" s="2" t="str">
        <f>_xlfn.XLOOKUP(Table1[[#This Row],[Rating]],Ratings!A$2:A$15,Ratings!B$2:B$15)</f>
        <v>Adult</v>
      </c>
      <c r="M3542" s="2" t="str">
        <f>_xlfn.XLOOKUP(Table1[[#This Row],[Rating Category]],Recommendation!A$2:A$6,Recommendation!B$2:B$6)</f>
        <v>Restricted</v>
      </c>
      <c r="N3542" s="2">
        <v>128</v>
      </c>
      <c r="O3542" s="2" t="str" cm="1">
        <f t="array" ref="O3542">_xlfn.IFS(Table1[[#This Row],[Duration]]&lt;90,"Short",Table1[[#This Row],[Duration]]&lt;180,"Medium",Table1[[#This Row],[Duration]]&lt;=240,"Long",TRUE,"Seasons")</f>
        <v>Medium</v>
      </c>
      <c r="P3542" s="3" t="s">
        <v>15259</v>
      </c>
    </row>
    <row r="3543" spans="1:16" ht="28">
      <c r="A3543" s="2" t="s">
        <v>15260</v>
      </c>
      <c r="B3543" s="2" t="s">
        <v>0</v>
      </c>
      <c r="C3543" s="3" t="s">
        <v>15261</v>
      </c>
      <c r="D3543" s="3" t="s">
        <v>15262</v>
      </c>
      <c r="E3543" s="3" t="s">
        <v>15263</v>
      </c>
      <c r="F3543" s="3" t="s">
        <v>1</v>
      </c>
      <c r="G3543" s="7" t="s">
        <v>9139</v>
      </c>
      <c r="H3543" s="4">
        <v>2021</v>
      </c>
      <c r="I3543" s="2">
        <v>2018</v>
      </c>
      <c r="J3543" s="2">
        <f ca="1">YEAR(TODAY())-Table1[[#This Row],[Release_year]]</f>
        <v>8</v>
      </c>
      <c r="K3543" s="2" t="s">
        <v>2</v>
      </c>
      <c r="L3543" s="2" t="str">
        <f>_xlfn.XLOOKUP(Table1[[#This Row],[Rating]],Ratings!A$2:A$15,Ratings!B$2:B$15)</f>
        <v>Teen</v>
      </c>
      <c r="M3543" s="2" t="str">
        <f>_xlfn.XLOOKUP(Table1[[#This Row],[Rating Category]],Recommendation!A$2:A$6,Recommendation!B$2:B$6)</f>
        <v>Guidance</v>
      </c>
      <c r="N3543" s="2">
        <v>87</v>
      </c>
      <c r="O3543" s="2" t="str" cm="1">
        <f t="array" ref="O3543">_xlfn.IFS(Table1[[#This Row],[Duration]]&lt;90,"Short",Table1[[#This Row],[Duration]]&lt;180,"Medium",Table1[[#This Row],[Duration]]&lt;=240,"Long",TRUE,"Seasons")</f>
        <v>Short</v>
      </c>
      <c r="P3543" s="3" t="s">
        <v>231</v>
      </c>
    </row>
    <row r="3544" spans="1:16" ht="28">
      <c r="A3544" s="2" t="s">
        <v>15264</v>
      </c>
      <c r="B3544" s="2" t="s">
        <v>0</v>
      </c>
      <c r="C3544" s="3" t="s">
        <v>15265</v>
      </c>
      <c r="D3544" s="3" t="s">
        <v>15266</v>
      </c>
      <c r="E3544" s="3" t="s">
        <v>15267</v>
      </c>
      <c r="F3544" s="3" t="s">
        <v>13</v>
      </c>
      <c r="G3544" s="7" t="s">
        <v>7532</v>
      </c>
      <c r="H3544" s="4">
        <v>2021</v>
      </c>
      <c r="I3544" s="2">
        <v>1972</v>
      </c>
      <c r="J3544" s="2">
        <f ca="1">YEAR(TODAY())-Table1[[#This Row],[Release_year]]</f>
        <v>54</v>
      </c>
      <c r="K3544" s="2" t="s">
        <v>45</v>
      </c>
      <c r="L3544" s="2" t="str">
        <f>_xlfn.XLOOKUP(Table1[[#This Row],[Rating]],Ratings!A$2:A$15,Ratings!B$2:B$15)</f>
        <v>Family</v>
      </c>
      <c r="M3544" s="2" t="str">
        <f>_xlfn.XLOOKUP(Table1[[#This Row],[Rating Category]],Recommendation!A$2:A$6,Recommendation!B$2:B$6)</f>
        <v>Guidance</v>
      </c>
      <c r="N3544" s="2">
        <v>125</v>
      </c>
      <c r="O3544" s="2" t="str" cm="1">
        <f t="array" ref="O3544">_xlfn.IFS(Table1[[#This Row],[Duration]]&lt;90,"Short",Table1[[#This Row],[Duration]]&lt;180,"Medium",Table1[[#This Row],[Duration]]&lt;=240,"Long",TRUE,"Seasons")</f>
        <v>Medium</v>
      </c>
      <c r="P3544" s="3" t="s">
        <v>336</v>
      </c>
    </row>
    <row r="3545" spans="1:16" ht="70">
      <c r="A3545" s="2" t="s">
        <v>15268</v>
      </c>
      <c r="B3545" s="2" t="s">
        <v>0</v>
      </c>
      <c r="C3545" s="3" t="s">
        <v>15269</v>
      </c>
      <c r="D3545" s="3" t="s">
        <v>15270</v>
      </c>
      <c r="E3545" s="3" t="s">
        <v>15271</v>
      </c>
      <c r="F3545" s="3" t="s">
        <v>13</v>
      </c>
      <c r="G3545" s="7" t="s">
        <v>7532</v>
      </c>
      <c r="H3545" s="4">
        <v>2021</v>
      </c>
      <c r="I3545" s="2">
        <v>1982</v>
      </c>
      <c r="J3545" s="2">
        <f ca="1">YEAR(TODAY())-Table1[[#This Row],[Release_year]]</f>
        <v>44</v>
      </c>
      <c r="K3545" s="2" t="s">
        <v>29</v>
      </c>
      <c r="L3545" s="2" t="str">
        <f>_xlfn.XLOOKUP(Table1[[#This Row],[Rating]],Ratings!A$2:A$15,Ratings!B$2:B$15)</f>
        <v>Teen</v>
      </c>
      <c r="M3545" s="2" t="str">
        <f>_xlfn.XLOOKUP(Table1[[#This Row],[Rating Category]],Recommendation!A$2:A$6,Recommendation!B$2:B$6)</f>
        <v>Guidance</v>
      </c>
      <c r="N3545" s="2">
        <v>121</v>
      </c>
      <c r="O3545" s="2" t="str" cm="1">
        <f t="array" ref="O3545">_xlfn.IFS(Table1[[#This Row],[Duration]]&lt;90,"Short",Table1[[#This Row],[Duration]]&lt;180,"Medium",Table1[[#This Row],[Duration]]&lt;=240,"Long",TRUE,"Seasons")</f>
        <v>Medium</v>
      </c>
      <c r="P3545" s="3" t="s">
        <v>23</v>
      </c>
    </row>
    <row r="3546" spans="1:16" ht="14">
      <c r="A3546" s="2" t="s">
        <v>15272</v>
      </c>
      <c r="B3546" s="2" t="s">
        <v>0</v>
      </c>
      <c r="C3546" s="3" t="s">
        <v>15273</v>
      </c>
      <c r="D3546" s="3" t="s">
        <v>15274</v>
      </c>
      <c r="E3546" s="3" t="s">
        <v>15275</v>
      </c>
      <c r="F3546" s="3" t="s">
        <v>2085</v>
      </c>
      <c r="G3546" s="7" t="s">
        <v>13371</v>
      </c>
      <c r="H3546" s="4">
        <v>2021</v>
      </c>
      <c r="I3546" s="2">
        <v>2015</v>
      </c>
      <c r="J3546" s="2">
        <f ca="1">YEAR(TODAY())-Table1[[#This Row],[Release_year]]</f>
        <v>11</v>
      </c>
      <c r="K3546" s="2" t="s">
        <v>7</v>
      </c>
      <c r="L3546" s="2" t="str">
        <f>_xlfn.XLOOKUP(Table1[[#This Row],[Rating]],Ratings!A$2:A$15,Ratings!B$2:B$15)</f>
        <v>Adult</v>
      </c>
      <c r="M3546" s="2" t="str">
        <f>_xlfn.XLOOKUP(Table1[[#This Row],[Rating Category]],Recommendation!A$2:A$6,Recommendation!B$2:B$6)</f>
        <v>Restricted</v>
      </c>
      <c r="N3546" s="2">
        <v>110</v>
      </c>
      <c r="O3546" s="2" t="str" cm="1">
        <f t="array" ref="O3546">_xlfn.IFS(Table1[[#This Row],[Duration]]&lt;90,"Short",Table1[[#This Row],[Duration]]&lt;180,"Medium",Table1[[#This Row],[Duration]]&lt;=240,"Long",TRUE,"Seasons")</f>
        <v>Medium</v>
      </c>
      <c r="P3546" s="3" t="s">
        <v>3</v>
      </c>
    </row>
    <row r="3547" spans="1:16" ht="42">
      <c r="A3547" s="2" t="s">
        <v>15276</v>
      </c>
      <c r="B3547" s="2" t="s">
        <v>0</v>
      </c>
      <c r="C3547" s="3" t="s">
        <v>15277</v>
      </c>
      <c r="D3547" s="3" t="s">
        <v>15278</v>
      </c>
      <c r="E3547" s="3" t="s">
        <v>15279</v>
      </c>
      <c r="F3547" s="3" t="s">
        <v>1</v>
      </c>
      <c r="G3547" s="7" t="s">
        <v>7942</v>
      </c>
      <c r="H3547" s="4">
        <v>2021</v>
      </c>
      <c r="I3547" s="2">
        <v>2016</v>
      </c>
      <c r="J3547" s="2">
        <f ca="1">YEAR(TODAY())-Table1[[#This Row],[Release_year]]</f>
        <v>10</v>
      </c>
      <c r="K3547" s="2" t="s">
        <v>16</v>
      </c>
      <c r="L3547" s="2" t="str">
        <f>_xlfn.XLOOKUP(Table1[[#This Row],[Rating]],Ratings!A$2:A$15,Ratings!B$2:B$15)</f>
        <v>Family</v>
      </c>
      <c r="M3547" s="2" t="str">
        <f>_xlfn.XLOOKUP(Table1[[#This Row],[Rating Category]],Recommendation!A$2:A$6,Recommendation!B$2:B$6)</f>
        <v>Guidance</v>
      </c>
      <c r="N3547" s="2">
        <v>88</v>
      </c>
      <c r="O3547" s="2" t="str" cm="1">
        <f t="array" ref="O3547">_xlfn.IFS(Table1[[#This Row],[Duration]]&lt;90,"Short",Table1[[#This Row],[Duration]]&lt;180,"Medium",Table1[[#This Row],[Duration]]&lt;=240,"Long",TRUE,"Seasons")</f>
        <v>Short</v>
      </c>
      <c r="P3547" s="3" t="s">
        <v>399</v>
      </c>
    </row>
    <row r="3548" spans="1:16" ht="70">
      <c r="A3548" s="2" t="s">
        <v>15281</v>
      </c>
      <c r="B3548" s="2" t="s">
        <v>0</v>
      </c>
      <c r="C3548" s="3" t="s">
        <v>15282</v>
      </c>
      <c r="D3548" s="3" t="s">
        <v>15283</v>
      </c>
      <c r="E3548" s="3" t="s">
        <v>15284</v>
      </c>
      <c r="F3548" s="3" t="s">
        <v>223</v>
      </c>
      <c r="G3548" s="7" t="s">
        <v>11255</v>
      </c>
      <c r="H3548" s="4">
        <v>2021</v>
      </c>
      <c r="I3548" s="2">
        <v>1997</v>
      </c>
      <c r="J3548" s="2">
        <f ca="1">YEAR(TODAY())-Table1[[#This Row],[Release_year]]</f>
        <v>29</v>
      </c>
      <c r="K3548" s="2" t="s">
        <v>2</v>
      </c>
      <c r="L3548" s="2" t="str">
        <f>_xlfn.XLOOKUP(Table1[[#This Row],[Rating]],Ratings!A$2:A$15,Ratings!B$2:B$15)</f>
        <v>Teen</v>
      </c>
      <c r="M3548" s="2" t="str">
        <f>_xlfn.XLOOKUP(Table1[[#This Row],[Rating Category]],Recommendation!A$2:A$6,Recommendation!B$2:B$6)</f>
        <v>Guidance</v>
      </c>
      <c r="N3548" s="2">
        <v>89</v>
      </c>
      <c r="O3548" s="2" t="str" cm="1">
        <f t="array" ref="O3548">_xlfn.IFS(Table1[[#This Row],[Duration]]&lt;90,"Short",Table1[[#This Row],[Duration]]&lt;180,"Medium",Table1[[#This Row],[Duration]]&lt;=240,"Long",TRUE,"Seasons")</f>
        <v>Short</v>
      </c>
      <c r="P3548" s="3" t="s">
        <v>56</v>
      </c>
    </row>
    <row r="3549" spans="1:16" ht="56">
      <c r="A3549" s="2" t="s">
        <v>15285</v>
      </c>
      <c r="B3549" s="2" t="s">
        <v>0</v>
      </c>
      <c r="C3549" s="3" t="s">
        <v>15286</v>
      </c>
      <c r="D3549" s="3" t="s">
        <v>15287</v>
      </c>
      <c r="E3549" s="3" t="s">
        <v>15288</v>
      </c>
      <c r="F3549" s="3" t="s">
        <v>1</v>
      </c>
      <c r="G3549" s="7" t="s">
        <v>7942</v>
      </c>
      <c r="H3549" s="4">
        <v>2021</v>
      </c>
      <c r="I3549" s="2">
        <v>1996</v>
      </c>
      <c r="J3549" s="2">
        <f ca="1">YEAR(TODAY())-Table1[[#This Row],[Release_year]]</f>
        <v>30</v>
      </c>
      <c r="K3549" s="2" t="s">
        <v>2</v>
      </c>
      <c r="L3549" s="2" t="str">
        <f>_xlfn.XLOOKUP(Table1[[#This Row],[Rating]],Ratings!A$2:A$15,Ratings!B$2:B$15)</f>
        <v>Teen</v>
      </c>
      <c r="M3549" s="2" t="str">
        <f>_xlfn.XLOOKUP(Table1[[#This Row],[Rating Category]],Recommendation!A$2:A$6,Recommendation!B$2:B$6)</f>
        <v>Guidance</v>
      </c>
      <c r="N3549" s="2">
        <v>81</v>
      </c>
      <c r="O3549" s="2" t="str" cm="1">
        <f t="array" ref="O3549">_xlfn.IFS(Table1[[#This Row],[Duration]]&lt;90,"Short",Table1[[#This Row],[Duration]]&lt;180,"Medium",Table1[[#This Row],[Duration]]&lt;=240,"Long",TRUE,"Seasons")</f>
        <v>Short</v>
      </c>
      <c r="P3549" s="3" t="s">
        <v>359</v>
      </c>
    </row>
    <row r="3550" spans="1:16" ht="42">
      <c r="A3550" s="2" t="s">
        <v>15289</v>
      </c>
      <c r="B3550" s="2" t="s">
        <v>0</v>
      </c>
      <c r="C3550" s="3" t="s">
        <v>15290</v>
      </c>
      <c r="D3550" s="3" t="s">
        <v>15291</v>
      </c>
      <c r="E3550" s="3" t="s">
        <v>15292</v>
      </c>
      <c r="F3550" s="3" t="s">
        <v>1</v>
      </c>
      <c r="G3550" s="7" t="s">
        <v>7942</v>
      </c>
      <c r="H3550" s="4">
        <v>2021</v>
      </c>
      <c r="I3550" s="2">
        <v>1992</v>
      </c>
      <c r="J3550" s="2">
        <f ca="1">YEAR(TODAY())-Table1[[#This Row],[Release_year]]</f>
        <v>34</v>
      </c>
      <c r="K3550" s="2" t="s">
        <v>2</v>
      </c>
      <c r="L3550" s="2" t="str">
        <f>_xlfn.XLOOKUP(Table1[[#This Row],[Rating]],Ratings!A$2:A$15,Ratings!B$2:B$15)</f>
        <v>Teen</v>
      </c>
      <c r="M3550" s="2" t="str">
        <f>_xlfn.XLOOKUP(Table1[[#This Row],[Rating Category]],Recommendation!A$2:A$6,Recommendation!B$2:B$6)</f>
        <v>Guidance</v>
      </c>
      <c r="N3550" s="2">
        <v>73</v>
      </c>
      <c r="O3550" s="2" t="str" cm="1">
        <f t="array" ref="O3550">_xlfn.IFS(Table1[[#This Row],[Duration]]&lt;90,"Short",Table1[[#This Row],[Duration]]&lt;180,"Medium",Table1[[#This Row],[Duration]]&lt;=240,"Long",TRUE,"Seasons")</f>
        <v>Short</v>
      </c>
      <c r="P3550" s="3" t="s">
        <v>72</v>
      </c>
    </row>
    <row r="3551" spans="1:16" ht="42">
      <c r="A3551" s="2" t="s">
        <v>15293</v>
      </c>
      <c r="B3551" s="2" t="s">
        <v>0</v>
      </c>
      <c r="C3551" s="3" t="s">
        <v>15294</v>
      </c>
      <c r="D3551" s="3" t="s">
        <v>15295</v>
      </c>
      <c r="E3551" s="3" t="s">
        <v>15296</v>
      </c>
      <c r="F3551" s="3" t="s">
        <v>1064</v>
      </c>
      <c r="G3551" s="7" t="s">
        <v>15297</v>
      </c>
      <c r="H3551" s="4">
        <v>2021</v>
      </c>
      <c r="I3551" s="2">
        <v>2008</v>
      </c>
      <c r="J3551" s="2">
        <f ca="1">YEAR(TODAY())-Table1[[#This Row],[Release_year]]</f>
        <v>18</v>
      </c>
      <c r="K3551" s="2" t="s">
        <v>29</v>
      </c>
      <c r="L3551" s="2" t="str">
        <f>_xlfn.XLOOKUP(Table1[[#This Row],[Rating]],Ratings!A$2:A$15,Ratings!B$2:B$15)</f>
        <v>Teen</v>
      </c>
      <c r="M3551" s="2" t="str">
        <f>_xlfn.XLOOKUP(Table1[[#This Row],[Rating Category]],Recommendation!A$2:A$6,Recommendation!B$2:B$6)</f>
        <v>Guidance</v>
      </c>
      <c r="N3551" s="2">
        <v>75</v>
      </c>
      <c r="O3551" s="2" t="str" cm="1">
        <f t="array" ref="O3551">_xlfn.IFS(Table1[[#This Row],[Duration]]&lt;90,"Short",Table1[[#This Row],[Duration]]&lt;180,"Medium",Table1[[#This Row],[Duration]]&lt;=240,"Long",TRUE,"Seasons")</f>
        <v>Short</v>
      </c>
      <c r="P3551" s="3" t="s">
        <v>192</v>
      </c>
    </row>
    <row r="3552" spans="1:16" ht="42">
      <c r="A3552" s="2" t="s">
        <v>15298</v>
      </c>
      <c r="B3552" s="2" t="s">
        <v>0</v>
      </c>
      <c r="C3552" s="3" t="s">
        <v>15299</v>
      </c>
      <c r="D3552" s="3" t="s">
        <v>15026</v>
      </c>
      <c r="E3552" s="3" t="s">
        <v>15300</v>
      </c>
      <c r="F3552" s="3" t="s">
        <v>1155</v>
      </c>
      <c r="G3552" s="7" t="s">
        <v>14492</v>
      </c>
      <c r="H3552" s="4">
        <v>2021</v>
      </c>
      <c r="I3552" s="2">
        <v>2016</v>
      </c>
      <c r="J3552" s="2">
        <f ca="1">YEAR(TODAY())-Table1[[#This Row],[Release_year]]</f>
        <v>10</v>
      </c>
      <c r="K3552" s="2" t="s">
        <v>29</v>
      </c>
      <c r="L3552" s="2" t="str">
        <f>_xlfn.XLOOKUP(Table1[[#This Row],[Rating]],Ratings!A$2:A$15,Ratings!B$2:B$15)</f>
        <v>Teen</v>
      </c>
      <c r="M3552" s="2" t="str">
        <f>_xlfn.XLOOKUP(Table1[[#This Row],[Rating Category]],Recommendation!A$2:A$6,Recommendation!B$2:B$6)</f>
        <v>Guidance</v>
      </c>
      <c r="N3552" s="2">
        <v>99</v>
      </c>
      <c r="O3552" s="2" t="str" cm="1">
        <f t="array" ref="O3552">_xlfn.IFS(Table1[[#This Row],[Duration]]&lt;90,"Short",Table1[[#This Row],[Duration]]&lt;180,"Medium",Table1[[#This Row],[Duration]]&lt;=240,"Long",TRUE,"Seasons")</f>
        <v>Medium</v>
      </c>
      <c r="P3552" s="3" t="s">
        <v>56</v>
      </c>
    </row>
    <row r="3553" spans="1:16" ht="42">
      <c r="A3553" s="2" t="s">
        <v>15301</v>
      </c>
      <c r="B3553" s="2" t="s">
        <v>0</v>
      </c>
      <c r="C3553" s="3" t="s">
        <v>15302</v>
      </c>
      <c r="D3553" s="3" t="s">
        <v>15303</v>
      </c>
      <c r="E3553" s="3" t="s">
        <v>15304</v>
      </c>
      <c r="F3553" s="3" t="s">
        <v>3226</v>
      </c>
      <c r="G3553" s="7" t="s">
        <v>15305</v>
      </c>
      <c r="H3553" s="4">
        <v>2021</v>
      </c>
      <c r="I3553" s="2">
        <v>2007</v>
      </c>
      <c r="J3553" s="2">
        <f ca="1">YEAR(TODAY())-Table1[[#This Row],[Release_year]]</f>
        <v>19</v>
      </c>
      <c r="K3553" s="2" t="s">
        <v>2</v>
      </c>
      <c r="L3553" s="2" t="str">
        <f>_xlfn.XLOOKUP(Table1[[#This Row],[Rating]],Ratings!A$2:A$15,Ratings!B$2:B$15)</f>
        <v>Teen</v>
      </c>
      <c r="M3553" s="2" t="str">
        <f>_xlfn.XLOOKUP(Table1[[#This Row],[Rating Category]],Recommendation!A$2:A$6,Recommendation!B$2:B$6)</f>
        <v>Guidance</v>
      </c>
      <c r="N3553" s="2">
        <v>121</v>
      </c>
      <c r="O3553" s="2" t="str" cm="1">
        <f t="array" ref="O3553">_xlfn.IFS(Table1[[#This Row],[Duration]]&lt;90,"Short",Table1[[#This Row],[Duration]]&lt;180,"Medium",Table1[[#This Row],[Duration]]&lt;=240,"Long",TRUE,"Seasons")</f>
        <v>Medium</v>
      </c>
      <c r="P3553" s="3" t="s">
        <v>264</v>
      </c>
    </row>
    <row r="3554" spans="1:16" ht="140">
      <c r="A3554" s="2" t="s">
        <v>15306</v>
      </c>
      <c r="B3554" s="2" t="s">
        <v>0</v>
      </c>
      <c r="C3554" s="3" t="s">
        <v>15307</v>
      </c>
      <c r="D3554" s="3" t="s">
        <v>14661</v>
      </c>
      <c r="E3554" s="3" t="s">
        <v>15308</v>
      </c>
      <c r="F3554" s="3" t="s">
        <v>1</v>
      </c>
      <c r="G3554" s="7" t="s">
        <v>9547</v>
      </c>
      <c r="H3554" s="4">
        <v>2021</v>
      </c>
      <c r="I3554" s="2">
        <v>2008</v>
      </c>
      <c r="J3554" s="2">
        <f ca="1">YEAR(TODAY())-Table1[[#This Row],[Release_year]]</f>
        <v>18</v>
      </c>
      <c r="K3554" s="2" t="s">
        <v>16</v>
      </c>
      <c r="L3554" s="2" t="str">
        <f>_xlfn.XLOOKUP(Table1[[#This Row],[Rating]],Ratings!A$2:A$15,Ratings!B$2:B$15)</f>
        <v>Family</v>
      </c>
      <c r="M3554" s="2" t="str">
        <f>_xlfn.XLOOKUP(Table1[[#This Row],[Rating Category]],Recommendation!A$2:A$6,Recommendation!B$2:B$6)</f>
        <v>Guidance</v>
      </c>
      <c r="N3554" s="2">
        <v>100</v>
      </c>
      <c r="O3554" s="2" t="str" cm="1">
        <f t="array" ref="O3554">_xlfn.IFS(Table1[[#This Row],[Duration]]&lt;90,"Short",Table1[[#This Row],[Duration]]&lt;180,"Medium",Table1[[#This Row],[Duration]]&lt;=240,"Long",TRUE,"Seasons")</f>
        <v>Medium</v>
      </c>
      <c r="P3554" s="3" t="s">
        <v>46</v>
      </c>
    </row>
    <row r="3555" spans="1:16" ht="14">
      <c r="A3555" s="2" t="s">
        <v>15309</v>
      </c>
      <c r="B3555" s="2" t="s">
        <v>0</v>
      </c>
      <c r="C3555" s="3" t="s">
        <v>15310</v>
      </c>
      <c r="D3555" s="3" t="s">
        <v>15311</v>
      </c>
      <c r="E3555" s="3" t="s">
        <v>15312</v>
      </c>
      <c r="F3555" s="3" t="s">
        <v>1</v>
      </c>
      <c r="G3555" s="7" t="s">
        <v>12063</v>
      </c>
      <c r="H3555" s="4">
        <v>2021</v>
      </c>
      <c r="I3555" s="2">
        <v>2016</v>
      </c>
      <c r="J3555" s="2">
        <f ca="1">YEAR(TODAY())-Table1[[#This Row],[Release_year]]</f>
        <v>10</v>
      </c>
      <c r="K3555" s="2" t="s">
        <v>16</v>
      </c>
      <c r="L3555" s="2" t="str">
        <f>_xlfn.XLOOKUP(Table1[[#This Row],[Rating]],Ratings!A$2:A$15,Ratings!B$2:B$15)</f>
        <v>Family</v>
      </c>
      <c r="M3555" s="2" t="str">
        <f>_xlfn.XLOOKUP(Table1[[#This Row],[Rating Category]],Recommendation!A$2:A$6,Recommendation!B$2:B$6)</f>
        <v>Guidance</v>
      </c>
      <c r="N3555" s="2">
        <v>97</v>
      </c>
      <c r="O3555" s="2" t="str" cm="1">
        <f t="array" ref="O3555">_xlfn.IFS(Table1[[#This Row],[Duration]]&lt;90,"Short",Table1[[#This Row],[Duration]]&lt;180,"Medium",Table1[[#This Row],[Duration]]&lt;=240,"Long",TRUE,"Seasons")</f>
        <v>Medium</v>
      </c>
      <c r="P3555" s="3" t="s">
        <v>3</v>
      </c>
    </row>
    <row r="3556" spans="1:16" ht="42">
      <c r="A3556" s="2" t="s">
        <v>15313</v>
      </c>
      <c r="B3556" s="2" t="s">
        <v>0</v>
      </c>
      <c r="C3556" s="3" t="s">
        <v>15314</v>
      </c>
      <c r="D3556" s="3" t="s">
        <v>15315</v>
      </c>
      <c r="E3556" s="3" t="s">
        <v>15316</v>
      </c>
      <c r="F3556" s="3" t="s">
        <v>1</v>
      </c>
      <c r="G3556" s="7" t="s">
        <v>11777</v>
      </c>
      <c r="H3556" s="4">
        <v>2021</v>
      </c>
      <c r="I3556" s="2">
        <v>2017</v>
      </c>
      <c r="J3556" s="2">
        <f ca="1">YEAR(TODAY())-Table1[[#This Row],[Release_year]]</f>
        <v>9</v>
      </c>
      <c r="K3556" s="2" t="s">
        <v>7</v>
      </c>
      <c r="L3556" s="2" t="str">
        <f>_xlfn.XLOOKUP(Table1[[#This Row],[Rating]],Ratings!A$2:A$15,Ratings!B$2:B$15)</f>
        <v>Adult</v>
      </c>
      <c r="M3556" s="2" t="str">
        <f>_xlfn.XLOOKUP(Table1[[#This Row],[Rating Category]],Recommendation!A$2:A$6,Recommendation!B$2:B$6)</f>
        <v>Restricted</v>
      </c>
      <c r="N3556" s="2">
        <v>100</v>
      </c>
      <c r="O3556" s="2" t="str" cm="1">
        <f t="array" ref="O3556">_xlfn.IFS(Table1[[#This Row],[Duration]]&lt;90,"Short",Table1[[#This Row],[Duration]]&lt;180,"Medium",Table1[[#This Row],[Duration]]&lt;=240,"Long",TRUE,"Seasons")</f>
        <v>Medium</v>
      </c>
      <c r="P3556" s="3" t="s">
        <v>15317</v>
      </c>
    </row>
    <row r="3557" spans="1:16" ht="56">
      <c r="A3557" s="2" t="s">
        <v>15318</v>
      </c>
      <c r="B3557" s="2" t="s">
        <v>0</v>
      </c>
      <c r="C3557" s="3" t="s">
        <v>15319</v>
      </c>
      <c r="D3557" s="3" t="s">
        <v>15320</v>
      </c>
      <c r="E3557" s="3" t="s">
        <v>15321</v>
      </c>
      <c r="F3557" s="3" t="s">
        <v>13</v>
      </c>
      <c r="G3557" s="7" t="s">
        <v>12391</v>
      </c>
      <c r="H3557" s="4">
        <v>2021</v>
      </c>
      <c r="I3557" s="2">
        <v>2016</v>
      </c>
      <c r="J3557" s="2">
        <f ca="1">YEAR(TODAY())-Table1[[#This Row],[Release_year]]</f>
        <v>10</v>
      </c>
      <c r="K3557" s="2" t="s">
        <v>7</v>
      </c>
      <c r="L3557" s="2" t="str">
        <f>_xlfn.XLOOKUP(Table1[[#This Row],[Rating]],Ratings!A$2:A$15,Ratings!B$2:B$15)</f>
        <v>Adult</v>
      </c>
      <c r="M3557" s="2" t="str">
        <f>_xlfn.XLOOKUP(Table1[[#This Row],[Rating Category]],Recommendation!A$2:A$6,Recommendation!B$2:B$6)</f>
        <v>Restricted</v>
      </c>
      <c r="N3557" s="2">
        <v>115</v>
      </c>
      <c r="O3557" s="2" t="str" cm="1">
        <f t="array" ref="O3557">_xlfn.IFS(Table1[[#This Row],[Duration]]&lt;90,"Short",Table1[[#This Row],[Duration]]&lt;180,"Medium",Table1[[#This Row],[Duration]]&lt;=240,"Long",TRUE,"Seasons")</f>
        <v>Medium</v>
      </c>
      <c r="P3557" s="3" t="s">
        <v>218</v>
      </c>
    </row>
    <row r="3558" spans="1:16" ht="56">
      <c r="A3558" s="2" t="s">
        <v>15322</v>
      </c>
      <c r="B3558" s="2" t="s">
        <v>0</v>
      </c>
      <c r="C3558" s="3" t="s">
        <v>15323</v>
      </c>
      <c r="D3558" s="3" t="s">
        <v>15324</v>
      </c>
      <c r="E3558" s="3" t="s">
        <v>15325</v>
      </c>
      <c r="F3558" s="3" t="s">
        <v>28</v>
      </c>
      <c r="G3558" s="7" t="s">
        <v>13937</v>
      </c>
      <c r="H3558" s="4">
        <v>2021</v>
      </c>
      <c r="I3558" s="2">
        <v>2015</v>
      </c>
      <c r="J3558" s="2">
        <f ca="1">YEAR(TODAY())-Table1[[#This Row],[Release_year]]</f>
        <v>11</v>
      </c>
      <c r="K3558" s="2" t="s">
        <v>29</v>
      </c>
      <c r="L3558" s="2" t="str">
        <f>_xlfn.XLOOKUP(Table1[[#This Row],[Rating]],Ratings!A$2:A$15,Ratings!B$2:B$15)</f>
        <v>Teen</v>
      </c>
      <c r="M3558" s="2" t="str">
        <f>_xlfn.XLOOKUP(Table1[[#This Row],[Rating Category]],Recommendation!A$2:A$6,Recommendation!B$2:B$6)</f>
        <v>Guidance</v>
      </c>
      <c r="N3558" s="2">
        <v>99</v>
      </c>
      <c r="O3558" s="2" t="str" cm="1">
        <f t="array" ref="O3558">_xlfn.IFS(Table1[[#This Row],[Duration]]&lt;90,"Short",Table1[[#This Row],[Duration]]&lt;180,"Medium",Table1[[#This Row],[Duration]]&lt;=240,"Long",TRUE,"Seasons")</f>
        <v>Medium</v>
      </c>
      <c r="P3558" s="3" t="s">
        <v>183</v>
      </c>
    </row>
    <row r="3559" spans="1:16" ht="70">
      <c r="A3559" s="2" t="s">
        <v>15326</v>
      </c>
      <c r="B3559" s="2" t="s">
        <v>0</v>
      </c>
      <c r="C3559" s="3" t="s">
        <v>15327</v>
      </c>
      <c r="D3559" s="3" t="s">
        <v>15328</v>
      </c>
      <c r="E3559" s="3" t="s">
        <v>15329</v>
      </c>
      <c r="F3559" s="3" t="s">
        <v>404</v>
      </c>
      <c r="G3559" s="7" t="s">
        <v>12774</v>
      </c>
      <c r="H3559" s="4">
        <v>2021</v>
      </c>
      <c r="I3559" s="2">
        <v>2016</v>
      </c>
      <c r="J3559" s="2">
        <f ca="1">YEAR(TODAY())-Table1[[#This Row],[Release_year]]</f>
        <v>10</v>
      </c>
      <c r="K3559" s="2" t="s">
        <v>7</v>
      </c>
      <c r="L3559" s="2" t="str">
        <f>_xlfn.XLOOKUP(Table1[[#This Row],[Rating]],Ratings!A$2:A$15,Ratings!B$2:B$15)</f>
        <v>Adult</v>
      </c>
      <c r="M3559" s="2" t="str">
        <f>_xlfn.XLOOKUP(Table1[[#This Row],[Rating Category]],Recommendation!A$2:A$6,Recommendation!B$2:B$6)</f>
        <v>Restricted</v>
      </c>
      <c r="N3559" s="2">
        <v>91</v>
      </c>
      <c r="O3559" s="2" t="str" cm="1">
        <f t="array" ref="O3559">_xlfn.IFS(Table1[[#This Row],[Duration]]&lt;90,"Short",Table1[[#This Row],[Duration]]&lt;180,"Medium",Table1[[#This Row],[Duration]]&lt;=240,"Long",TRUE,"Seasons")</f>
        <v>Medium</v>
      </c>
      <c r="P3559" s="3" t="s">
        <v>23</v>
      </c>
    </row>
    <row r="3560" spans="1:16" ht="56">
      <c r="A3560" s="2" t="s">
        <v>15330</v>
      </c>
      <c r="B3560" s="2" t="s">
        <v>0</v>
      </c>
      <c r="C3560" s="3" t="s">
        <v>15331</v>
      </c>
      <c r="D3560" s="3" t="s">
        <v>15332</v>
      </c>
      <c r="E3560" s="3" t="s">
        <v>15333</v>
      </c>
      <c r="F3560" s="3" t="s">
        <v>1</v>
      </c>
      <c r="G3560" s="7" t="s">
        <v>15334</v>
      </c>
      <c r="H3560" s="4">
        <v>2021</v>
      </c>
      <c r="I3560" s="2">
        <v>2019</v>
      </c>
      <c r="J3560" s="2">
        <f ca="1">YEAR(TODAY())-Table1[[#This Row],[Release_year]]</f>
        <v>7</v>
      </c>
      <c r="K3560" s="2" t="s">
        <v>7</v>
      </c>
      <c r="L3560" s="2" t="str">
        <f>_xlfn.XLOOKUP(Table1[[#This Row],[Rating]],Ratings!A$2:A$15,Ratings!B$2:B$15)</f>
        <v>Adult</v>
      </c>
      <c r="M3560" s="2" t="str">
        <f>_xlfn.XLOOKUP(Table1[[#This Row],[Rating Category]],Recommendation!A$2:A$6,Recommendation!B$2:B$6)</f>
        <v>Restricted</v>
      </c>
      <c r="N3560" s="2">
        <v>90</v>
      </c>
      <c r="O3560" s="2" t="str" cm="1">
        <f t="array" ref="O3560">_xlfn.IFS(Table1[[#This Row],[Duration]]&lt;90,"Short",Table1[[#This Row],[Duration]]&lt;180,"Medium",Table1[[#This Row],[Duration]]&lt;=240,"Long",TRUE,"Seasons")</f>
        <v>Medium</v>
      </c>
      <c r="P3560" s="3" t="s">
        <v>1986</v>
      </c>
    </row>
    <row r="3561" spans="1:16" ht="42">
      <c r="A3561" s="2" t="s">
        <v>15335</v>
      </c>
      <c r="B3561" s="2" t="s">
        <v>0</v>
      </c>
      <c r="C3561" s="3" t="s">
        <v>15336</v>
      </c>
      <c r="D3561" s="3" t="s">
        <v>15337</v>
      </c>
      <c r="E3561" s="3" t="s">
        <v>15338</v>
      </c>
      <c r="F3561" s="3" t="s">
        <v>1</v>
      </c>
      <c r="G3561" s="7" t="s">
        <v>11923</v>
      </c>
      <c r="H3561" s="4">
        <v>2021</v>
      </c>
      <c r="I3561" s="2">
        <v>2004</v>
      </c>
      <c r="J3561" s="2">
        <f ca="1">YEAR(TODAY())-Table1[[#This Row],[Release_year]]</f>
        <v>22</v>
      </c>
      <c r="K3561" s="2" t="s">
        <v>16</v>
      </c>
      <c r="L3561" s="2" t="str">
        <f>_xlfn.XLOOKUP(Table1[[#This Row],[Rating]],Ratings!A$2:A$15,Ratings!B$2:B$15)</f>
        <v>Family</v>
      </c>
      <c r="M3561" s="2" t="str">
        <f>_xlfn.XLOOKUP(Table1[[#This Row],[Rating Category]],Recommendation!A$2:A$6,Recommendation!B$2:B$6)</f>
        <v>Guidance</v>
      </c>
      <c r="N3561" s="2">
        <v>100</v>
      </c>
      <c r="O3561" s="2" t="str" cm="1">
        <f t="array" ref="O3561">_xlfn.IFS(Table1[[#This Row],[Duration]]&lt;90,"Short",Table1[[#This Row],[Duration]]&lt;180,"Medium",Table1[[#This Row],[Duration]]&lt;=240,"Long",TRUE,"Seasons")</f>
        <v>Medium</v>
      </c>
      <c r="P3561" s="3" t="s">
        <v>247</v>
      </c>
    </row>
    <row r="3562" spans="1:16" ht="28">
      <c r="A3562" s="2" t="s">
        <v>15339</v>
      </c>
      <c r="B3562" s="2" t="s">
        <v>0</v>
      </c>
      <c r="C3562" s="3" t="s">
        <v>15340</v>
      </c>
      <c r="D3562" s="3" t="s">
        <v>15337</v>
      </c>
      <c r="E3562" s="3" t="s">
        <v>15341</v>
      </c>
      <c r="F3562" s="3" t="s">
        <v>1</v>
      </c>
      <c r="G3562" s="7" t="s">
        <v>10730</v>
      </c>
      <c r="H3562" s="4">
        <v>2021</v>
      </c>
      <c r="I3562" s="2">
        <v>1978</v>
      </c>
      <c r="J3562" s="2">
        <f ca="1">YEAR(TODAY())-Table1[[#This Row],[Release_year]]</f>
        <v>48</v>
      </c>
      <c r="K3562" s="2" t="s">
        <v>181</v>
      </c>
      <c r="L3562" s="2" t="str">
        <f>_xlfn.XLOOKUP(Table1[[#This Row],[Rating]],Ratings!A$2:A$15,Ratings!B$2:B$15)</f>
        <v>Family</v>
      </c>
      <c r="M3562" s="2" t="str">
        <f>_xlfn.XLOOKUP(Table1[[#This Row],[Rating Category]],Recommendation!A$2:A$6,Recommendation!B$2:B$6)</f>
        <v>Guidance</v>
      </c>
      <c r="N3562" s="2">
        <v>25</v>
      </c>
      <c r="O3562" s="2" t="str" cm="1">
        <f t="array" ref="O3562">_xlfn.IFS(Table1[[#This Row],[Duration]]&lt;90,"Short",Table1[[#This Row],[Duration]]&lt;180,"Medium",Table1[[#This Row],[Duration]]&lt;=240,"Long",TRUE,"Seasons")</f>
        <v>Short</v>
      </c>
      <c r="P3562" s="3" t="s">
        <v>17</v>
      </c>
    </row>
    <row r="3563" spans="1:16" ht="56">
      <c r="A3563" s="2" t="s">
        <v>15342</v>
      </c>
      <c r="B3563" s="2" t="s">
        <v>0</v>
      </c>
      <c r="C3563" s="3" t="s">
        <v>15343</v>
      </c>
      <c r="D3563" s="3" t="s">
        <v>2195</v>
      </c>
      <c r="E3563" s="3" t="s">
        <v>15344</v>
      </c>
      <c r="F3563" s="3" t="s">
        <v>53</v>
      </c>
      <c r="G3563" s="7" t="s">
        <v>13352</v>
      </c>
      <c r="H3563" s="4">
        <v>2021</v>
      </c>
      <c r="I3563" s="2">
        <v>2012</v>
      </c>
      <c r="J3563" s="2">
        <f ca="1">YEAR(TODAY())-Table1[[#This Row],[Release_year]]</f>
        <v>14</v>
      </c>
      <c r="K3563" s="2" t="s">
        <v>29</v>
      </c>
      <c r="L3563" s="2" t="str">
        <f>_xlfn.XLOOKUP(Table1[[#This Row],[Rating]],Ratings!A$2:A$15,Ratings!B$2:B$15)</f>
        <v>Teen</v>
      </c>
      <c r="M3563" s="2" t="str">
        <f>_xlfn.XLOOKUP(Table1[[#This Row],[Rating Category]],Recommendation!A$2:A$6,Recommendation!B$2:B$6)</f>
        <v>Guidance</v>
      </c>
      <c r="N3563" s="2">
        <v>99</v>
      </c>
      <c r="O3563" s="2" t="str" cm="1">
        <f t="array" ref="O3563">_xlfn.IFS(Table1[[#This Row],[Duration]]&lt;90,"Short",Table1[[#This Row],[Duration]]&lt;180,"Medium",Table1[[#This Row],[Duration]]&lt;=240,"Long",TRUE,"Seasons")</f>
        <v>Medium</v>
      </c>
      <c r="P3563" s="3" t="s">
        <v>2527</v>
      </c>
    </row>
    <row r="3564" spans="1:16" ht="14">
      <c r="A3564" s="2" t="s">
        <v>15345</v>
      </c>
      <c r="B3564" s="2" t="s">
        <v>0</v>
      </c>
      <c r="C3564" s="3" t="s">
        <v>15346</v>
      </c>
      <c r="D3564" s="3" t="s">
        <v>15347</v>
      </c>
      <c r="E3564" s="3" t="s">
        <v>15348</v>
      </c>
      <c r="F3564" s="3" t="s">
        <v>1</v>
      </c>
      <c r="G3564" s="7" t="s">
        <v>12977</v>
      </c>
      <c r="H3564" s="4">
        <v>2021</v>
      </c>
      <c r="I3564" s="2">
        <v>2017</v>
      </c>
      <c r="J3564" s="2">
        <f ca="1">YEAR(TODAY())-Table1[[#This Row],[Release_year]]</f>
        <v>9</v>
      </c>
      <c r="K3564" s="2" t="s">
        <v>45</v>
      </c>
      <c r="L3564" s="2" t="str">
        <f>_xlfn.XLOOKUP(Table1[[#This Row],[Rating]],Ratings!A$2:A$15,Ratings!B$2:B$15)</f>
        <v>Family</v>
      </c>
      <c r="M3564" s="2" t="str">
        <f>_xlfn.XLOOKUP(Table1[[#This Row],[Rating Category]],Recommendation!A$2:A$6,Recommendation!B$2:B$6)</f>
        <v>Guidance</v>
      </c>
      <c r="N3564" s="2">
        <v>104</v>
      </c>
      <c r="O3564" s="2" t="str" cm="1">
        <f t="array" ref="O3564">_xlfn.IFS(Table1[[#This Row],[Duration]]&lt;90,"Short",Table1[[#This Row],[Duration]]&lt;180,"Medium",Table1[[#This Row],[Duration]]&lt;=240,"Long",TRUE,"Seasons")</f>
        <v>Medium</v>
      </c>
      <c r="P3564" s="3" t="s">
        <v>3</v>
      </c>
    </row>
    <row r="3565" spans="1:16" ht="56">
      <c r="A3565" s="2" t="s">
        <v>15349</v>
      </c>
      <c r="B3565" s="2" t="s">
        <v>0</v>
      </c>
      <c r="C3565" s="3" t="s">
        <v>15350</v>
      </c>
      <c r="D3565" s="3" t="s">
        <v>15351</v>
      </c>
      <c r="E3565" s="3" t="s">
        <v>15352</v>
      </c>
      <c r="F3565" s="3" t="s">
        <v>13</v>
      </c>
      <c r="G3565" s="7" t="s">
        <v>8754</v>
      </c>
      <c r="H3565" s="4">
        <v>2021</v>
      </c>
      <c r="I3565" s="2">
        <v>2005</v>
      </c>
      <c r="J3565" s="2">
        <f ca="1">YEAR(TODAY())-Table1[[#This Row],[Release_year]]</f>
        <v>21</v>
      </c>
      <c r="K3565" s="2" t="s">
        <v>45</v>
      </c>
      <c r="L3565" s="2" t="str">
        <f>_xlfn.XLOOKUP(Table1[[#This Row],[Rating]],Ratings!A$2:A$15,Ratings!B$2:B$15)</f>
        <v>Family</v>
      </c>
      <c r="M3565" s="2" t="str">
        <f>_xlfn.XLOOKUP(Table1[[#This Row],[Rating Category]],Recommendation!A$2:A$6,Recommendation!B$2:B$6)</f>
        <v>Guidance</v>
      </c>
      <c r="N3565" s="2">
        <v>149</v>
      </c>
      <c r="O3565" s="2" t="str" cm="1">
        <f t="array" ref="O3565">_xlfn.IFS(Table1[[#This Row],[Duration]]&lt;90,"Short",Table1[[#This Row],[Duration]]&lt;180,"Medium",Table1[[#This Row],[Duration]]&lt;=240,"Long",TRUE,"Seasons")</f>
        <v>Medium</v>
      </c>
      <c r="P3565" s="3" t="s">
        <v>218</v>
      </c>
    </row>
    <row r="3566" spans="1:16" ht="56">
      <c r="A3566" s="2" t="s">
        <v>15353</v>
      </c>
      <c r="B3566" s="2" t="s">
        <v>0</v>
      </c>
      <c r="C3566" s="3" t="s">
        <v>15354</v>
      </c>
      <c r="D3566" s="3" t="s">
        <v>5069</v>
      </c>
      <c r="E3566" s="3" t="s">
        <v>15355</v>
      </c>
      <c r="F3566" s="3" t="s">
        <v>1155</v>
      </c>
      <c r="G3566" s="7" t="s">
        <v>8905</v>
      </c>
      <c r="H3566" s="4">
        <v>2021</v>
      </c>
      <c r="I3566" s="2">
        <v>2010</v>
      </c>
      <c r="J3566" s="2">
        <f ca="1">YEAR(TODAY())-Table1[[#This Row],[Release_year]]</f>
        <v>16</v>
      </c>
      <c r="K3566" s="2" t="s">
        <v>29</v>
      </c>
      <c r="L3566" s="2" t="str">
        <f>_xlfn.XLOOKUP(Table1[[#This Row],[Rating]],Ratings!A$2:A$15,Ratings!B$2:B$15)</f>
        <v>Teen</v>
      </c>
      <c r="M3566" s="2" t="str">
        <f>_xlfn.XLOOKUP(Table1[[#This Row],[Rating Category]],Recommendation!A$2:A$6,Recommendation!B$2:B$6)</f>
        <v>Guidance</v>
      </c>
      <c r="N3566" s="2">
        <v>112</v>
      </c>
      <c r="O3566" s="2" t="str" cm="1">
        <f t="array" ref="O3566">_xlfn.IFS(Table1[[#This Row],[Duration]]&lt;90,"Short",Table1[[#This Row],[Duration]]&lt;180,"Medium",Table1[[#This Row],[Duration]]&lt;=240,"Long",TRUE,"Seasons")</f>
        <v>Medium</v>
      </c>
      <c r="P3566" s="3" t="s">
        <v>63</v>
      </c>
    </row>
    <row r="3567" spans="1:16" ht="56">
      <c r="A3567" s="2" t="s">
        <v>15356</v>
      </c>
      <c r="B3567" s="2" t="s">
        <v>0</v>
      </c>
      <c r="C3567" s="3" t="s">
        <v>15357</v>
      </c>
      <c r="D3567" s="3" t="s">
        <v>15358</v>
      </c>
      <c r="E3567" s="3" t="s">
        <v>15359</v>
      </c>
      <c r="F3567" s="3" t="s">
        <v>1563</v>
      </c>
      <c r="G3567" s="7" t="s">
        <v>13243</v>
      </c>
      <c r="H3567" s="4">
        <v>2021</v>
      </c>
      <c r="I3567" s="2">
        <v>2013</v>
      </c>
      <c r="J3567" s="2">
        <f ca="1">YEAR(TODAY())-Table1[[#This Row],[Release_year]]</f>
        <v>13</v>
      </c>
      <c r="K3567" s="2" t="s">
        <v>29</v>
      </c>
      <c r="L3567" s="2" t="str">
        <f>_xlfn.XLOOKUP(Table1[[#This Row],[Rating]],Ratings!A$2:A$15,Ratings!B$2:B$15)</f>
        <v>Teen</v>
      </c>
      <c r="M3567" s="2" t="str">
        <f>_xlfn.XLOOKUP(Table1[[#This Row],[Rating Category]],Recommendation!A$2:A$6,Recommendation!B$2:B$6)</f>
        <v>Guidance</v>
      </c>
      <c r="N3567" s="2">
        <v>98</v>
      </c>
      <c r="O3567" s="2" t="str" cm="1">
        <f t="array" ref="O3567">_xlfn.IFS(Table1[[#This Row],[Duration]]&lt;90,"Short",Table1[[#This Row],[Duration]]&lt;180,"Medium",Table1[[#This Row],[Duration]]&lt;=240,"Long",TRUE,"Seasons")</f>
        <v>Medium</v>
      </c>
      <c r="P3567" s="3" t="s">
        <v>183</v>
      </c>
    </row>
    <row r="3568" spans="1:16" ht="70">
      <c r="A3568" s="2" t="s">
        <v>15360</v>
      </c>
      <c r="B3568" s="2" t="s">
        <v>0</v>
      </c>
      <c r="C3568" s="3" t="s">
        <v>15361</v>
      </c>
      <c r="D3568" s="3" t="s">
        <v>15362</v>
      </c>
      <c r="E3568" s="3" t="s">
        <v>15363</v>
      </c>
      <c r="F3568" s="3" t="s">
        <v>15364</v>
      </c>
      <c r="G3568" s="7" t="s">
        <v>11152</v>
      </c>
      <c r="H3568" s="4">
        <v>2021</v>
      </c>
      <c r="I3568" s="2">
        <v>2018</v>
      </c>
      <c r="J3568" s="2">
        <f ca="1">YEAR(TODAY())-Table1[[#This Row],[Release_year]]</f>
        <v>8</v>
      </c>
      <c r="K3568" s="2" t="s">
        <v>29</v>
      </c>
      <c r="L3568" s="2" t="str">
        <f>_xlfn.XLOOKUP(Table1[[#This Row],[Rating]],Ratings!A$2:A$15,Ratings!B$2:B$15)</f>
        <v>Teen</v>
      </c>
      <c r="M3568" s="2" t="str">
        <f>_xlfn.XLOOKUP(Table1[[#This Row],[Rating Category]],Recommendation!A$2:A$6,Recommendation!B$2:B$6)</f>
        <v>Guidance</v>
      </c>
      <c r="N3568" s="2">
        <v>120</v>
      </c>
      <c r="O3568" s="2" t="str" cm="1">
        <f t="array" ref="O3568">_xlfn.IFS(Table1[[#This Row],[Duration]]&lt;90,"Short",Table1[[#This Row],[Duration]]&lt;180,"Medium",Table1[[#This Row],[Duration]]&lt;=240,"Long",TRUE,"Seasons")</f>
        <v>Medium</v>
      </c>
      <c r="P3568" s="3" t="s">
        <v>23</v>
      </c>
    </row>
    <row r="3569" spans="1:16" ht="56">
      <c r="A3569" s="2" t="s">
        <v>15365</v>
      </c>
      <c r="B3569" s="2" t="s">
        <v>0</v>
      </c>
      <c r="C3569" s="3" t="s">
        <v>15366</v>
      </c>
      <c r="D3569" s="3" t="s">
        <v>11650</v>
      </c>
      <c r="E3569" s="3" t="s">
        <v>15367</v>
      </c>
      <c r="F3569" s="3" t="s">
        <v>13</v>
      </c>
      <c r="G3569" s="7" t="s">
        <v>7532</v>
      </c>
      <c r="H3569" s="4">
        <v>2021</v>
      </c>
      <c r="I3569" s="2">
        <v>2006</v>
      </c>
      <c r="J3569" s="2">
        <f ca="1">YEAR(TODAY())-Table1[[#This Row],[Release_year]]</f>
        <v>20</v>
      </c>
      <c r="K3569" s="2" t="s">
        <v>29</v>
      </c>
      <c r="L3569" s="2" t="str">
        <f>_xlfn.XLOOKUP(Table1[[#This Row],[Rating]],Ratings!A$2:A$15,Ratings!B$2:B$15)</f>
        <v>Teen</v>
      </c>
      <c r="M3569" s="2" t="str">
        <f>_xlfn.XLOOKUP(Table1[[#This Row],[Rating Category]],Recommendation!A$2:A$6,Recommendation!B$2:B$6)</f>
        <v>Guidance</v>
      </c>
      <c r="N3569" s="2">
        <v>151</v>
      </c>
      <c r="O3569" s="2" t="str" cm="1">
        <f t="array" ref="O3569">_xlfn.IFS(Table1[[#This Row],[Duration]]&lt;90,"Short",Table1[[#This Row],[Duration]]&lt;180,"Medium",Table1[[#This Row],[Duration]]&lt;=240,"Long",TRUE,"Seasons")</f>
        <v>Medium</v>
      </c>
      <c r="P3569" s="3" t="s">
        <v>63</v>
      </c>
    </row>
    <row r="3570" spans="1:16" ht="42">
      <c r="A3570" s="2" t="s">
        <v>15368</v>
      </c>
      <c r="B3570" s="2" t="s">
        <v>0</v>
      </c>
      <c r="C3570" s="3" t="s">
        <v>15369</v>
      </c>
      <c r="D3570" s="3" t="s">
        <v>11650</v>
      </c>
      <c r="E3570" s="3" t="s">
        <v>15370</v>
      </c>
      <c r="F3570" s="3" t="s">
        <v>13</v>
      </c>
      <c r="G3570" s="7" t="s">
        <v>14698</v>
      </c>
      <c r="H3570" s="4">
        <v>2021</v>
      </c>
      <c r="I3570" s="2">
        <v>2007</v>
      </c>
      <c r="J3570" s="2">
        <f ca="1">YEAR(TODAY())-Table1[[#This Row],[Release_year]]</f>
        <v>19</v>
      </c>
      <c r="K3570" s="2" t="s">
        <v>29</v>
      </c>
      <c r="L3570" s="2" t="str">
        <f>_xlfn.XLOOKUP(Table1[[#This Row],[Rating]],Ratings!A$2:A$15,Ratings!B$2:B$15)</f>
        <v>Teen</v>
      </c>
      <c r="M3570" s="2" t="str">
        <f>_xlfn.XLOOKUP(Table1[[#This Row],[Rating Category]],Recommendation!A$2:A$6,Recommendation!B$2:B$6)</f>
        <v>Guidance</v>
      </c>
      <c r="N3570" s="2">
        <v>148</v>
      </c>
      <c r="O3570" s="2" t="str" cm="1">
        <f t="array" ref="O3570">_xlfn.IFS(Table1[[#This Row],[Duration]]&lt;90,"Short",Table1[[#This Row],[Duration]]&lt;180,"Medium",Table1[[#This Row],[Duration]]&lt;=240,"Long",TRUE,"Seasons")</f>
        <v>Medium</v>
      </c>
      <c r="P3570" s="3" t="s">
        <v>89</v>
      </c>
    </row>
    <row r="3571" spans="1:16" ht="42">
      <c r="A3571" s="2" t="s">
        <v>15371</v>
      </c>
      <c r="B3571" s="2" t="s">
        <v>0</v>
      </c>
      <c r="C3571" s="3" t="s">
        <v>15372</v>
      </c>
      <c r="D3571" s="3" t="s">
        <v>961</v>
      </c>
      <c r="E3571" s="3" t="s">
        <v>15373</v>
      </c>
      <c r="F3571" s="3" t="s">
        <v>13</v>
      </c>
      <c r="G3571" s="7" t="s">
        <v>7532</v>
      </c>
      <c r="H3571" s="4">
        <v>2021</v>
      </c>
      <c r="I3571" s="2">
        <v>2003</v>
      </c>
      <c r="J3571" s="2">
        <f ca="1">YEAR(TODAY())-Table1[[#This Row],[Release_year]]</f>
        <v>23</v>
      </c>
      <c r="K3571" s="2" t="s">
        <v>7</v>
      </c>
      <c r="L3571" s="2" t="str">
        <f>_xlfn.XLOOKUP(Table1[[#This Row],[Rating]],Ratings!A$2:A$15,Ratings!B$2:B$15)</f>
        <v>Adult</v>
      </c>
      <c r="M3571" s="2" t="str">
        <f>_xlfn.XLOOKUP(Table1[[#This Row],[Rating Category]],Recommendation!A$2:A$6,Recommendation!B$2:B$6)</f>
        <v>Restricted</v>
      </c>
      <c r="N3571" s="2">
        <v>114</v>
      </c>
      <c r="O3571" s="2" t="str" cm="1">
        <f t="array" ref="O3571">_xlfn.IFS(Table1[[#This Row],[Duration]]&lt;90,"Short",Table1[[#This Row],[Duration]]&lt;180,"Medium",Table1[[#This Row],[Duration]]&lt;=240,"Long",TRUE,"Seasons")</f>
        <v>Medium</v>
      </c>
      <c r="P3571" s="3" t="s">
        <v>622</v>
      </c>
    </row>
    <row r="3572" spans="1:16" ht="70">
      <c r="A3572" s="2" t="s">
        <v>15374</v>
      </c>
      <c r="B3572" s="2" t="s">
        <v>0</v>
      </c>
      <c r="C3572" s="3" t="s">
        <v>15375</v>
      </c>
      <c r="D3572" s="3" t="s">
        <v>15376</v>
      </c>
      <c r="E3572" s="3" t="s">
        <v>15377</v>
      </c>
      <c r="F3572" s="3" t="s">
        <v>13</v>
      </c>
      <c r="G3572" s="7" t="s">
        <v>12296</v>
      </c>
      <c r="H3572" s="4">
        <v>2021</v>
      </c>
      <c r="I3572" s="2">
        <v>2017</v>
      </c>
      <c r="J3572" s="2">
        <f ca="1">YEAR(TODAY())-Table1[[#This Row],[Release_year]]</f>
        <v>9</v>
      </c>
      <c r="K3572" s="2" t="s">
        <v>29</v>
      </c>
      <c r="L3572" s="2" t="str">
        <f>_xlfn.XLOOKUP(Table1[[#This Row],[Rating]],Ratings!A$2:A$15,Ratings!B$2:B$15)</f>
        <v>Teen</v>
      </c>
      <c r="M3572" s="2" t="str">
        <f>_xlfn.XLOOKUP(Table1[[#This Row],[Rating Category]],Recommendation!A$2:A$6,Recommendation!B$2:B$6)</f>
        <v>Guidance</v>
      </c>
      <c r="N3572" s="2">
        <v>123</v>
      </c>
      <c r="O3572" s="2" t="str" cm="1">
        <f t="array" ref="O3572">_xlfn.IFS(Table1[[#This Row],[Duration]]&lt;90,"Short",Table1[[#This Row],[Duration]]&lt;180,"Medium",Table1[[#This Row],[Duration]]&lt;=240,"Long",TRUE,"Seasons")</f>
        <v>Medium</v>
      </c>
      <c r="P3572" s="3" t="s">
        <v>23</v>
      </c>
    </row>
    <row r="3573" spans="1:16" ht="42">
      <c r="A3573" s="2" t="s">
        <v>15379</v>
      </c>
      <c r="B3573" s="2" t="s">
        <v>0</v>
      </c>
      <c r="C3573" s="3" t="s">
        <v>15380</v>
      </c>
      <c r="D3573" s="3" t="s">
        <v>15381</v>
      </c>
      <c r="E3573" s="3" t="s">
        <v>15382</v>
      </c>
      <c r="F3573" s="3" t="s">
        <v>1</v>
      </c>
      <c r="G3573" s="7" t="s">
        <v>11994</v>
      </c>
      <c r="H3573" s="4">
        <v>2021</v>
      </c>
      <c r="I3573" s="2">
        <v>2017</v>
      </c>
      <c r="J3573" s="2">
        <f ca="1">YEAR(TODAY())-Table1[[#This Row],[Release_year]]</f>
        <v>9</v>
      </c>
      <c r="K3573" s="2" t="s">
        <v>7</v>
      </c>
      <c r="L3573" s="2" t="str">
        <f>_xlfn.XLOOKUP(Table1[[#This Row],[Rating]],Ratings!A$2:A$15,Ratings!B$2:B$15)</f>
        <v>Adult</v>
      </c>
      <c r="M3573" s="2" t="str">
        <f>_xlfn.XLOOKUP(Table1[[#This Row],[Rating Category]],Recommendation!A$2:A$6,Recommendation!B$2:B$6)</f>
        <v>Restricted</v>
      </c>
      <c r="N3573" s="2">
        <v>87</v>
      </c>
      <c r="O3573" s="2" t="str" cm="1">
        <f t="array" ref="O3573">_xlfn.IFS(Table1[[#This Row],[Duration]]&lt;90,"Short",Table1[[#This Row],[Duration]]&lt;180,"Medium",Table1[[#This Row],[Duration]]&lt;=240,"Long",TRUE,"Seasons")</f>
        <v>Short</v>
      </c>
      <c r="P3573" s="3" t="s">
        <v>72</v>
      </c>
    </row>
    <row r="3574" spans="1:16" ht="42">
      <c r="A3574" s="2" t="s">
        <v>15383</v>
      </c>
      <c r="B3574" s="2" t="s">
        <v>0</v>
      </c>
      <c r="C3574" s="3" t="s">
        <v>15384</v>
      </c>
      <c r="D3574" s="3" t="s">
        <v>69</v>
      </c>
      <c r="E3574" s="3" t="s">
        <v>15385</v>
      </c>
      <c r="F3574" s="3" t="s">
        <v>1</v>
      </c>
      <c r="G3574" s="7" t="s">
        <v>4567</v>
      </c>
      <c r="H3574" s="4">
        <v>2021</v>
      </c>
      <c r="I3574" s="2">
        <v>1999</v>
      </c>
      <c r="J3574" s="2">
        <f ca="1">YEAR(TODAY())-Table1[[#This Row],[Release_year]]</f>
        <v>27</v>
      </c>
      <c r="K3574" s="2" t="s">
        <v>2</v>
      </c>
      <c r="L3574" s="2" t="str">
        <f>_xlfn.XLOOKUP(Table1[[#This Row],[Rating]],Ratings!A$2:A$15,Ratings!B$2:B$15)</f>
        <v>Teen</v>
      </c>
      <c r="M3574" s="2" t="str">
        <f>_xlfn.XLOOKUP(Table1[[#This Row],[Rating Category]],Recommendation!A$2:A$6,Recommendation!B$2:B$6)</f>
        <v>Guidance</v>
      </c>
      <c r="N3574" s="2">
        <v>93</v>
      </c>
      <c r="O3574" s="2" t="str" cm="1">
        <f t="array" ref="O3574">_xlfn.IFS(Table1[[#This Row],[Duration]]&lt;90,"Short",Table1[[#This Row],[Duration]]&lt;180,"Medium",Table1[[#This Row],[Duration]]&lt;=240,"Long",TRUE,"Seasons")</f>
        <v>Medium</v>
      </c>
      <c r="P3574" s="3" t="s">
        <v>72</v>
      </c>
    </row>
    <row r="3575" spans="1:16" ht="56">
      <c r="A3575" s="2" t="s">
        <v>15386</v>
      </c>
      <c r="B3575" s="2" t="s">
        <v>0</v>
      </c>
      <c r="C3575" s="3" t="s">
        <v>15387</v>
      </c>
      <c r="D3575" s="3" t="s">
        <v>4671</v>
      </c>
      <c r="E3575" s="3" t="s">
        <v>15388</v>
      </c>
      <c r="F3575" s="3" t="s">
        <v>463</v>
      </c>
      <c r="G3575" s="7" t="s">
        <v>7418</v>
      </c>
      <c r="H3575" s="4">
        <v>2021</v>
      </c>
      <c r="I3575" s="2">
        <v>2002</v>
      </c>
      <c r="J3575" s="2">
        <f ca="1">YEAR(TODAY())-Table1[[#This Row],[Release_year]]</f>
        <v>24</v>
      </c>
      <c r="K3575" s="2" t="s">
        <v>16</v>
      </c>
      <c r="L3575" s="2" t="str">
        <f>_xlfn.XLOOKUP(Table1[[#This Row],[Rating]],Ratings!A$2:A$15,Ratings!B$2:B$15)</f>
        <v>Family</v>
      </c>
      <c r="M3575" s="2" t="str">
        <f>_xlfn.XLOOKUP(Table1[[#This Row],[Rating Category]],Recommendation!A$2:A$6,Recommendation!B$2:B$6)</f>
        <v>Guidance</v>
      </c>
      <c r="N3575" s="2">
        <v>88</v>
      </c>
      <c r="O3575" s="2" t="str" cm="1">
        <f t="array" ref="O3575">_xlfn.IFS(Table1[[#This Row],[Duration]]&lt;90,"Short",Table1[[#This Row],[Duration]]&lt;180,"Medium",Table1[[#This Row],[Duration]]&lt;=240,"Long",TRUE,"Seasons")</f>
        <v>Short</v>
      </c>
      <c r="P3575" s="3" t="s">
        <v>46</v>
      </c>
    </row>
    <row r="3576" spans="1:16" ht="56">
      <c r="A3576" s="2" t="s">
        <v>15389</v>
      </c>
      <c r="B3576" s="2" t="s">
        <v>0</v>
      </c>
      <c r="C3576" s="3" t="s">
        <v>15390</v>
      </c>
      <c r="D3576" s="3" t="s">
        <v>15391</v>
      </c>
      <c r="E3576" s="3" t="s">
        <v>15392</v>
      </c>
      <c r="F3576" s="3" t="s">
        <v>1</v>
      </c>
      <c r="G3576" s="7" t="s">
        <v>8917</v>
      </c>
      <c r="H3576" s="4">
        <v>2021</v>
      </c>
      <c r="I3576" s="2">
        <v>2018</v>
      </c>
      <c r="J3576" s="2">
        <f ca="1">YEAR(TODAY())-Table1[[#This Row],[Release_year]]</f>
        <v>8</v>
      </c>
      <c r="K3576" s="2" t="s">
        <v>124</v>
      </c>
      <c r="L3576" s="2" t="str">
        <f>_xlfn.XLOOKUP(Table1[[#This Row],[Rating]],Ratings!A$2:A$15,Ratings!B$2:B$15)</f>
        <v>Adult</v>
      </c>
      <c r="M3576" s="2" t="str">
        <f>_xlfn.XLOOKUP(Table1[[#This Row],[Rating Category]],Recommendation!A$2:A$6,Recommendation!B$2:B$6)</f>
        <v>Restricted</v>
      </c>
      <c r="N3576" s="2">
        <v>126</v>
      </c>
      <c r="O3576" s="2" t="str" cm="1">
        <f t="array" ref="O3576">_xlfn.IFS(Table1[[#This Row],[Duration]]&lt;90,"Short",Table1[[#This Row],[Duration]]&lt;180,"Medium",Table1[[#This Row],[Duration]]&lt;=240,"Long",TRUE,"Seasons")</f>
        <v>Medium</v>
      </c>
      <c r="P3576" s="3" t="s">
        <v>125</v>
      </c>
    </row>
    <row r="3577" spans="1:16" ht="14">
      <c r="A3577" s="2" t="s">
        <v>15393</v>
      </c>
      <c r="B3577" s="2" t="s">
        <v>0</v>
      </c>
      <c r="C3577" s="3" t="s">
        <v>15394</v>
      </c>
      <c r="D3577" s="3" t="s">
        <v>15395</v>
      </c>
      <c r="E3577" s="3" t="s">
        <v>15396</v>
      </c>
      <c r="F3577" s="3" t="s">
        <v>1553</v>
      </c>
      <c r="G3577" s="7" t="s">
        <v>11791</v>
      </c>
      <c r="H3577" s="4">
        <v>2021</v>
      </c>
      <c r="I3577" s="2">
        <v>2017</v>
      </c>
      <c r="J3577" s="2">
        <f ca="1">YEAR(TODAY())-Table1[[#This Row],[Release_year]]</f>
        <v>9</v>
      </c>
      <c r="K3577" s="2" t="s">
        <v>7</v>
      </c>
      <c r="L3577" s="2" t="str">
        <f>_xlfn.XLOOKUP(Table1[[#This Row],[Rating]],Ratings!A$2:A$15,Ratings!B$2:B$15)</f>
        <v>Adult</v>
      </c>
      <c r="M3577" s="2" t="str">
        <f>_xlfn.XLOOKUP(Table1[[#This Row],[Rating Category]],Recommendation!A$2:A$6,Recommendation!B$2:B$6)</f>
        <v>Restricted</v>
      </c>
      <c r="N3577" s="2">
        <v>90</v>
      </c>
      <c r="O3577" s="2" t="str" cm="1">
        <f t="array" ref="O3577">_xlfn.IFS(Table1[[#This Row],[Duration]]&lt;90,"Short",Table1[[#This Row],[Duration]]&lt;180,"Medium",Table1[[#This Row],[Duration]]&lt;=240,"Long",TRUE,"Seasons")</f>
        <v>Medium</v>
      </c>
      <c r="P3577" s="3" t="s">
        <v>3</v>
      </c>
    </row>
    <row r="3578" spans="1:16" ht="28">
      <c r="A3578" s="2" t="s">
        <v>15397</v>
      </c>
      <c r="B3578" s="2" t="s">
        <v>0</v>
      </c>
      <c r="C3578" s="3" t="s">
        <v>15398</v>
      </c>
      <c r="D3578" s="3" t="s">
        <v>7581</v>
      </c>
      <c r="E3578" s="3" t="s">
        <v>15399</v>
      </c>
      <c r="F3578" s="3" t="s">
        <v>1</v>
      </c>
      <c r="G3578" s="7" t="s">
        <v>13190</v>
      </c>
      <c r="H3578" s="4">
        <v>2021</v>
      </c>
      <c r="I3578" s="2">
        <v>2017</v>
      </c>
      <c r="J3578" s="2">
        <f ca="1">YEAR(TODAY())-Table1[[#This Row],[Release_year]]</f>
        <v>9</v>
      </c>
      <c r="K3578" s="2" t="s">
        <v>16</v>
      </c>
      <c r="L3578" s="2" t="str">
        <f>_xlfn.XLOOKUP(Table1[[#This Row],[Rating]],Ratings!A$2:A$15,Ratings!B$2:B$15)</f>
        <v>Family</v>
      </c>
      <c r="M3578" s="2" t="str">
        <f>_xlfn.XLOOKUP(Table1[[#This Row],[Rating Category]],Recommendation!A$2:A$6,Recommendation!B$2:B$6)</f>
        <v>Guidance</v>
      </c>
      <c r="N3578" s="2">
        <v>95</v>
      </c>
      <c r="O3578" s="2" t="str" cm="1">
        <f t="array" ref="O3578">_xlfn.IFS(Table1[[#This Row],[Duration]]&lt;90,"Short",Table1[[#This Row],[Duration]]&lt;180,"Medium",Table1[[#This Row],[Duration]]&lt;=240,"Long",TRUE,"Seasons")</f>
        <v>Medium</v>
      </c>
      <c r="P3578" s="3" t="s">
        <v>46</v>
      </c>
    </row>
    <row r="3579" spans="1:16" ht="28">
      <c r="A3579" s="2" t="s">
        <v>15400</v>
      </c>
      <c r="B3579" s="2" t="s">
        <v>0</v>
      </c>
      <c r="C3579" s="3" t="s">
        <v>15401</v>
      </c>
      <c r="D3579" s="3" t="s">
        <v>15402</v>
      </c>
      <c r="E3579" s="3" t="s">
        <v>15402</v>
      </c>
      <c r="F3579" s="3" t="s">
        <v>28</v>
      </c>
      <c r="G3579" s="7" t="s">
        <v>9857</v>
      </c>
      <c r="H3579" s="4">
        <v>2021</v>
      </c>
      <c r="I3579" s="2">
        <v>2002</v>
      </c>
      <c r="J3579" s="2">
        <f ca="1">YEAR(TODAY())-Table1[[#This Row],[Release_year]]</f>
        <v>24</v>
      </c>
      <c r="K3579" s="2" t="s">
        <v>124</v>
      </c>
      <c r="L3579" s="2" t="str">
        <f>_xlfn.XLOOKUP(Table1[[#This Row],[Rating]],Ratings!A$2:A$15,Ratings!B$2:B$15)</f>
        <v>Adult</v>
      </c>
      <c r="M3579" s="2" t="str">
        <f>_xlfn.XLOOKUP(Table1[[#This Row],[Rating Category]],Recommendation!A$2:A$6,Recommendation!B$2:B$6)</f>
        <v>Restricted</v>
      </c>
      <c r="N3579" s="2">
        <v>108</v>
      </c>
      <c r="O3579" s="2" t="str" cm="1">
        <f t="array" ref="O3579">_xlfn.IFS(Table1[[#This Row],[Duration]]&lt;90,"Short",Table1[[#This Row],[Duration]]&lt;180,"Medium",Table1[[#This Row],[Duration]]&lt;=240,"Long",TRUE,"Seasons")</f>
        <v>Medium</v>
      </c>
      <c r="P3579" s="3" t="s">
        <v>231</v>
      </c>
    </row>
    <row r="3580" spans="1:16" ht="14">
      <c r="A3580" s="2" t="s">
        <v>15403</v>
      </c>
      <c r="B3580" s="2" t="s">
        <v>0</v>
      </c>
      <c r="C3580" s="3" t="s">
        <v>15404</v>
      </c>
      <c r="D3580" s="3" t="s">
        <v>7309</v>
      </c>
      <c r="E3580" s="3" t="s">
        <v>8515</v>
      </c>
      <c r="F3580" s="3" t="s">
        <v>1</v>
      </c>
      <c r="G3580" s="7" t="s">
        <v>12363</v>
      </c>
      <c r="H3580" s="4">
        <v>2021</v>
      </c>
      <c r="I3580" s="2">
        <v>2010</v>
      </c>
      <c r="J3580" s="2">
        <f ca="1">YEAR(TODAY())-Table1[[#This Row],[Release_year]]</f>
        <v>16</v>
      </c>
      <c r="K3580" s="2" t="s">
        <v>14374</v>
      </c>
      <c r="L3580" s="2" t="str">
        <f>_xlfn.XLOOKUP(Table1[[#This Row],[Rating]],Ratings!A$2:A$15,Ratings!B$2:B$15)</f>
        <v>Not Rated</v>
      </c>
      <c r="M3580" s="2" t="str">
        <f>_xlfn.XLOOKUP(Table1[[#This Row],[Rating Category]],Recommendation!A$2:A$6,Recommendation!B$2:B$6)</f>
        <v>Guidance</v>
      </c>
      <c r="N3580" s="2">
        <v>65</v>
      </c>
      <c r="O3580" s="2" t="str" cm="1">
        <f t="array" ref="O3580">_xlfn.IFS(Table1[[#This Row],[Duration]]&lt;90,"Short",Table1[[#This Row],[Duration]]&lt;180,"Medium",Table1[[#This Row],[Duration]]&lt;=240,"Long",TRUE,"Seasons")</f>
        <v>Short</v>
      </c>
      <c r="P3580" s="3" t="s">
        <v>683</v>
      </c>
    </row>
    <row r="3581" spans="1:16" ht="70">
      <c r="A3581" s="2" t="s">
        <v>15405</v>
      </c>
      <c r="B3581" s="2" t="s">
        <v>0</v>
      </c>
      <c r="C3581" s="3" t="s">
        <v>15406</v>
      </c>
      <c r="D3581" s="3" t="s">
        <v>15407</v>
      </c>
      <c r="E3581" s="3" t="s">
        <v>15408</v>
      </c>
      <c r="F3581" s="3" t="s">
        <v>7971</v>
      </c>
      <c r="G3581" s="7" t="s">
        <v>9789</v>
      </c>
      <c r="H3581" s="4">
        <v>2021</v>
      </c>
      <c r="I3581" s="2">
        <v>2000</v>
      </c>
      <c r="J3581" s="2">
        <f ca="1">YEAR(TODAY())-Table1[[#This Row],[Release_year]]</f>
        <v>26</v>
      </c>
      <c r="K3581" s="2" t="s">
        <v>124</v>
      </c>
      <c r="L3581" s="2" t="str">
        <f>_xlfn.XLOOKUP(Table1[[#This Row],[Rating]],Ratings!A$2:A$15,Ratings!B$2:B$15)</f>
        <v>Adult</v>
      </c>
      <c r="M3581" s="2" t="str">
        <f>_xlfn.XLOOKUP(Table1[[#This Row],[Rating Category]],Recommendation!A$2:A$6,Recommendation!B$2:B$6)</f>
        <v>Restricted</v>
      </c>
      <c r="N3581" s="2">
        <v>110</v>
      </c>
      <c r="O3581" s="2" t="str" cm="1">
        <f t="array" ref="O3581">_xlfn.IFS(Table1[[#This Row],[Duration]]&lt;90,"Short",Table1[[#This Row],[Duration]]&lt;180,"Medium",Table1[[#This Row],[Duration]]&lt;=240,"Long",TRUE,"Seasons")</f>
        <v>Medium</v>
      </c>
      <c r="P3581" s="3" t="s">
        <v>23</v>
      </c>
    </row>
    <row r="3582" spans="1:16" ht="42">
      <c r="A3582" s="2" t="s">
        <v>15409</v>
      </c>
      <c r="B3582" s="2" t="s">
        <v>0</v>
      </c>
      <c r="C3582" s="3" t="s">
        <v>15410</v>
      </c>
      <c r="D3582" s="3" t="s">
        <v>15411</v>
      </c>
      <c r="E3582" s="3" t="s">
        <v>15412</v>
      </c>
      <c r="F3582" s="3" t="s">
        <v>1</v>
      </c>
      <c r="G3582" s="7" t="s">
        <v>9606</v>
      </c>
      <c r="H3582" s="4">
        <v>2021</v>
      </c>
      <c r="I3582" s="2">
        <v>2018</v>
      </c>
      <c r="J3582" s="2">
        <f ca="1">YEAR(TODAY())-Table1[[#This Row],[Release_year]]</f>
        <v>8</v>
      </c>
      <c r="K3582" s="2" t="s">
        <v>45</v>
      </c>
      <c r="L3582" s="2" t="str">
        <f>_xlfn.XLOOKUP(Table1[[#This Row],[Rating]],Ratings!A$2:A$15,Ratings!B$2:B$15)</f>
        <v>Family</v>
      </c>
      <c r="M3582" s="2" t="str">
        <f>_xlfn.XLOOKUP(Table1[[#This Row],[Rating Category]],Recommendation!A$2:A$6,Recommendation!B$2:B$6)</f>
        <v>Guidance</v>
      </c>
      <c r="N3582" s="2">
        <v>66</v>
      </c>
      <c r="O3582" s="2" t="str" cm="1">
        <f t="array" ref="O3582">_xlfn.IFS(Table1[[#This Row],[Duration]]&lt;90,"Short",Table1[[#This Row],[Duration]]&lt;180,"Medium",Table1[[#This Row],[Duration]]&lt;=240,"Long",TRUE,"Seasons")</f>
        <v>Short</v>
      </c>
      <c r="P3582" s="3" t="s">
        <v>11761</v>
      </c>
    </row>
    <row r="3583" spans="1:16" ht="42">
      <c r="A3583" s="2" t="s">
        <v>15413</v>
      </c>
      <c r="B3583" s="2" t="s">
        <v>0</v>
      </c>
      <c r="C3583" s="3" t="s">
        <v>15414</v>
      </c>
      <c r="D3583" s="3" t="s">
        <v>15415</v>
      </c>
      <c r="E3583" s="3" t="s">
        <v>15416</v>
      </c>
      <c r="F3583" s="3" t="s">
        <v>13</v>
      </c>
      <c r="G3583" s="7" t="s">
        <v>11886</v>
      </c>
      <c r="H3583" s="4">
        <v>2021</v>
      </c>
      <c r="I3583" s="2">
        <v>2017</v>
      </c>
      <c r="J3583" s="2">
        <f ca="1">YEAR(TODAY())-Table1[[#This Row],[Release_year]]</f>
        <v>9</v>
      </c>
      <c r="K3583" s="2" t="s">
        <v>7</v>
      </c>
      <c r="L3583" s="2" t="str">
        <f>_xlfn.XLOOKUP(Table1[[#This Row],[Rating]],Ratings!A$2:A$15,Ratings!B$2:B$15)</f>
        <v>Adult</v>
      </c>
      <c r="M3583" s="2" t="str">
        <f>_xlfn.XLOOKUP(Table1[[#This Row],[Rating Category]],Recommendation!A$2:A$6,Recommendation!B$2:B$6)</f>
        <v>Restricted</v>
      </c>
      <c r="N3583" s="2">
        <v>127</v>
      </c>
      <c r="O3583" s="2" t="str" cm="1">
        <f t="array" ref="O3583">_xlfn.IFS(Table1[[#This Row],[Duration]]&lt;90,"Short",Table1[[#This Row],[Duration]]&lt;180,"Medium",Table1[[#This Row],[Duration]]&lt;=240,"Long",TRUE,"Seasons")</f>
        <v>Medium</v>
      </c>
      <c r="P3583" s="3" t="s">
        <v>43</v>
      </c>
    </row>
    <row r="3584" spans="1:16" ht="56">
      <c r="A3584" s="2" t="s">
        <v>15417</v>
      </c>
      <c r="B3584" s="2" t="s">
        <v>0</v>
      </c>
      <c r="C3584" s="3" t="s">
        <v>15418</v>
      </c>
      <c r="D3584" s="3" t="s">
        <v>15419</v>
      </c>
      <c r="E3584" s="3" t="s">
        <v>15420</v>
      </c>
      <c r="F3584" s="3" t="s">
        <v>13</v>
      </c>
      <c r="G3584" s="7" t="s">
        <v>11151</v>
      </c>
      <c r="H3584" s="4">
        <v>2021</v>
      </c>
      <c r="I3584" s="2">
        <v>2015</v>
      </c>
      <c r="J3584" s="2">
        <f ca="1">YEAR(TODAY())-Table1[[#This Row],[Release_year]]</f>
        <v>11</v>
      </c>
      <c r="K3584" s="2" t="s">
        <v>29</v>
      </c>
      <c r="L3584" s="2" t="str">
        <f>_xlfn.XLOOKUP(Table1[[#This Row],[Rating]],Ratings!A$2:A$15,Ratings!B$2:B$15)</f>
        <v>Teen</v>
      </c>
      <c r="M3584" s="2" t="str">
        <f>_xlfn.XLOOKUP(Table1[[#This Row],[Rating Category]],Recommendation!A$2:A$6,Recommendation!B$2:B$6)</f>
        <v>Guidance</v>
      </c>
      <c r="N3584" s="2">
        <v>131</v>
      </c>
      <c r="O3584" s="2" t="str" cm="1">
        <f t="array" ref="O3584">_xlfn.IFS(Table1[[#This Row],[Duration]]&lt;90,"Short",Table1[[#This Row],[Duration]]&lt;180,"Medium",Table1[[#This Row],[Duration]]&lt;=240,"Long",TRUE,"Seasons")</f>
        <v>Medium</v>
      </c>
      <c r="P3584" s="3" t="s">
        <v>1794</v>
      </c>
    </row>
    <row r="3585" spans="1:16" ht="70">
      <c r="A3585" s="2" t="s">
        <v>15421</v>
      </c>
      <c r="B3585" s="2" t="s">
        <v>0</v>
      </c>
      <c r="C3585" s="3" t="s">
        <v>15422</v>
      </c>
      <c r="D3585" s="3" t="s">
        <v>15423</v>
      </c>
      <c r="E3585" s="3" t="s">
        <v>15424</v>
      </c>
      <c r="F3585" s="3" t="s">
        <v>404</v>
      </c>
      <c r="G3585" s="7" t="s">
        <v>15425</v>
      </c>
      <c r="H3585" s="4">
        <v>2021</v>
      </c>
      <c r="I3585" s="2">
        <v>2018</v>
      </c>
      <c r="J3585" s="2">
        <f ca="1">YEAR(TODAY())-Table1[[#This Row],[Release_year]]</f>
        <v>8</v>
      </c>
      <c r="K3585" s="2" t="s">
        <v>7</v>
      </c>
      <c r="L3585" s="2" t="str">
        <f>_xlfn.XLOOKUP(Table1[[#This Row],[Rating]],Ratings!A$2:A$15,Ratings!B$2:B$15)</f>
        <v>Adult</v>
      </c>
      <c r="M3585" s="2" t="str">
        <f>_xlfn.XLOOKUP(Table1[[#This Row],[Rating Category]],Recommendation!A$2:A$6,Recommendation!B$2:B$6)</f>
        <v>Restricted</v>
      </c>
      <c r="N3585" s="2">
        <v>88</v>
      </c>
      <c r="O3585" s="2" t="str" cm="1">
        <f t="array" ref="O3585">_xlfn.IFS(Table1[[#This Row],[Duration]]&lt;90,"Short",Table1[[#This Row],[Duration]]&lt;180,"Medium",Table1[[#This Row],[Duration]]&lt;=240,"Long",TRUE,"Seasons")</f>
        <v>Short</v>
      </c>
      <c r="P3585" s="3" t="s">
        <v>1923</v>
      </c>
    </row>
    <row r="3586" spans="1:16" ht="56">
      <c r="A3586" s="2" t="s">
        <v>15426</v>
      </c>
      <c r="B3586" s="2" t="s">
        <v>0</v>
      </c>
      <c r="C3586" s="3" t="s">
        <v>15427</v>
      </c>
      <c r="D3586" s="3" t="s">
        <v>15428</v>
      </c>
      <c r="E3586" s="3" t="s">
        <v>15429</v>
      </c>
      <c r="F3586" s="3" t="s">
        <v>1</v>
      </c>
      <c r="G3586" s="7" t="s">
        <v>15145</v>
      </c>
      <c r="H3586" s="4">
        <v>2021</v>
      </c>
      <c r="I3586" s="2">
        <v>2017</v>
      </c>
      <c r="J3586" s="2">
        <f ca="1">YEAR(TODAY())-Table1[[#This Row],[Release_year]]</f>
        <v>9</v>
      </c>
      <c r="K3586" s="2" t="s">
        <v>124</v>
      </c>
      <c r="L3586" s="2" t="str">
        <f>_xlfn.XLOOKUP(Table1[[#This Row],[Rating]],Ratings!A$2:A$15,Ratings!B$2:B$15)</f>
        <v>Adult</v>
      </c>
      <c r="M3586" s="2" t="str">
        <f>_xlfn.XLOOKUP(Table1[[#This Row],[Rating Category]],Recommendation!A$2:A$6,Recommendation!B$2:B$6)</f>
        <v>Restricted</v>
      </c>
      <c r="N3586" s="2">
        <v>97</v>
      </c>
      <c r="O3586" s="2" t="str" cm="1">
        <f t="array" ref="O3586">_xlfn.IFS(Table1[[#This Row],[Duration]]&lt;90,"Short",Table1[[#This Row],[Duration]]&lt;180,"Medium",Table1[[#This Row],[Duration]]&lt;=240,"Long",TRUE,"Seasons")</f>
        <v>Medium</v>
      </c>
      <c r="P3586" s="3" t="s">
        <v>269</v>
      </c>
    </row>
    <row r="3587" spans="1:16" ht="70">
      <c r="A3587" s="2" t="s">
        <v>15430</v>
      </c>
      <c r="B3587" s="2" t="s">
        <v>0</v>
      </c>
      <c r="C3587" s="3" t="s">
        <v>15431</v>
      </c>
      <c r="D3587" s="3" t="s">
        <v>15432</v>
      </c>
      <c r="E3587" s="3" t="s">
        <v>15433</v>
      </c>
      <c r="F3587" s="3" t="s">
        <v>1239</v>
      </c>
      <c r="G3587" s="7" t="s">
        <v>15434</v>
      </c>
      <c r="H3587" s="4">
        <v>2021</v>
      </c>
      <c r="I3587" s="2">
        <v>2016</v>
      </c>
      <c r="J3587" s="2">
        <f ca="1">YEAR(TODAY())-Table1[[#This Row],[Release_year]]</f>
        <v>10</v>
      </c>
      <c r="K3587" s="2" t="s">
        <v>29</v>
      </c>
      <c r="L3587" s="2" t="str">
        <f>_xlfn.XLOOKUP(Table1[[#This Row],[Rating]],Ratings!A$2:A$15,Ratings!B$2:B$15)</f>
        <v>Teen</v>
      </c>
      <c r="M3587" s="2" t="str">
        <f>_xlfn.XLOOKUP(Table1[[#This Row],[Rating Category]],Recommendation!A$2:A$6,Recommendation!B$2:B$6)</f>
        <v>Guidance</v>
      </c>
      <c r="N3587" s="2">
        <v>116</v>
      </c>
      <c r="O3587" s="2" t="str" cm="1">
        <f t="array" ref="O3587">_xlfn.IFS(Table1[[#This Row],[Duration]]&lt;90,"Short",Table1[[#This Row],[Duration]]&lt;180,"Medium",Table1[[#This Row],[Duration]]&lt;=240,"Long",TRUE,"Seasons")</f>
        <v>Medium</v>
      </c>
      <c r="P3587" s="3" t="s">
        <v>523</v>
      </c>
    </row>
    <row r="3588" spans="1:16" ht="70">
      <c r="A3588" s="2" t="s">
        <v>15435</v>
      </c>
      <c r="B3588" s="2" t="s">
        <v>4</v>
      </c>
      <c r="C3588" s="3" t="s">
        <v>15436</v>
      </c>
      <c r="D3588" s="3" t="s">
        <v>15437</v>
      </c>
      <c r="E3588" s="3" t="s">
        <v>15438</v>
      </c>
      <c r="F3588" s="3" t="s">
        <v>248</v>
      </c>
      <c r="G3588" s="7" t="s">
        <v>9374</v>
      </c>
      <c r="H3588" s="4">
        <v>2021</v>
      </c>
      <c r="I3588" s="2">
        <v>2018</v>
      </c>
      <c r="J3588" s="2">
        <f ca="1">YEAR(TODAY())-Table1[[#This Row],[Release_year]]</f>
        <v>8</v>
      </c>
      <c r="K3588" s="2" t="s">
        <v>7</v>
      </c>
      <c r="L3588" s="2" t="str">
        <f>_xlfn.XLOOKUP(Table1[[#This Row],[Rating]],Ratings!A$2:A$15,Ratings!B$2:B$15)</f>
        <v>Adult</v>
      </c>
      <c r="M3588" s="2" t="str">
        <f>_xlfn.XLOOKUP(Table1[[#This Row],[Rating Category]],Recommendation!A$2:A$6,Recommendation!B$2:B$6)</f>
        <v>Restricted</v>
      </c>
      <c r="N3588" s="2" t="s">
        <v>11</v>
      </c>
      <c r="O3588" s="2" t="str" cm="1">
        <f t="array" ref="O3588">_xlfn.IFS(Table1[[#This Row],[Duration]]&lt;90,"Short",Table1[[#This Row],[Duration]]&lt;180,"Medium",Table1[[#This Row],[Duration]]&lt;=240,"Long",TRUE,"Seasons")</f>
        <v>Seasons</v>
      </c>
      <c r="P3588" s="3" t="s">
        <v>532</v>
      </c>
    </row>
    <row r="3589" spans="1:16" ht="42">
      <c r="A3589" s="2" t="s">
        <v>15439</v>
      </c>
      <c r="B3589" s="2" t="s">
        <v>0</v>
      </c>
      <c r="C3589" s="3" t="s">
        <v>15440</v>
      </c>
      <c r="D3589" s="3" t="s">
        <v>15441</v>
      </c>
      <c r="E3589" s="3" t="s">
        <v>15442</v>
      </c>
      <c r="F3589" s="3" t="s">
        <v>13</v>
      </c>
      <c r="G3589" s="7" t="s">
        <v>5405</v>
      </c>
      <c r="H3589" s="4">
        <v>2021</v>
      </c>
      <c r="I3589" s="2">
        <v>2012</v>
      </c>
      <c r="J3589" s="2">
        <f ca="1">YEAR(TODAY())-Table1[[#This Row],[Release_year]]</f>
        <v>14</v>
      </c>
      <c r="K3589" s="2" t="s">
        <v>29</v>
      </c>
      <c r="L3589" s="2" t="str">
        <f>_xlfn.XLOOKUP(Table1[[#This Row],[Rating]],Ratings!A$2:A$15,Ratings!B$2:B$15)</f>
        <v>Teen</v>
      </c>
      <c r="M3589" s="2" t="str">
        <f>_xlfn.XLOOKUP(Table1[[#This Row],[Rating Category]],Recommendation!A$2:A$6,Recommendation!B$2:B$6)</f>
        <v>Guidance</v>
      </c>
      <c r="N3589" s="2">
        <v>117</v>
      </c>
      <c r="O3589" s="2" t="str" cm="1">
        <f t="array" ref="O3589">_xlfn.IFS(Table1[[#This Row],[Duration]]&lt;90,"Short",Table1[[#This Row],[Duration]]&lt;180,"Medium",Table1[[#This Row],[Duration]]&lt;=240,"Long",TRUE,"Seasons")</f>
        <v>Medium</v>
      </c>
      <c r="P3589" s="3" t="s">
        <v>192</v>
      </c>
    </row>
    <row r="3590" spans="1:16" ht="42">
      <c r="A3590" s="2" t="s">
        <v>15443</v>
      </c>
      <c r="B3590" s="2" t="s">
        <v>0</v>
      </c>
      <c r="C3590" s="3" t="s">
        <v>15444</v>
      </c>
      <c r="D3590" s="3" t="s">
        <v>15445</v>
      </c>
      <c r="E3590" s="3" t="s">
        <v>15446</v>
      </c>
      <c r="F3590" s="3" t="s">
        <v>1</v>
      </c>
      <c r="G3590" s="7" t="s">
        <v>8806</v>
      </c>
      <c r="H3590" s="4">
        <v>2021</v>
      </c>
      <c r="I3590" s="2">
        <v>2019</v>
      </c>
      <c r="J3590" s="2">
        <f ca="1">YEAR(TODAY())-Table1[[#This Row],[Release_year]]</f>
        <v>7</v>
      </c>
      <c r="K3590" s="2" t="s">
        <v>7</v>
      </c>
      <c r="L3590" s="2" t="str">
        <f>_xlfn.XLOOKUP(Table1[[#This Row],[Rating]],Ratings!A$2:A$15,Ratings!B$2:B$15)</f>
        <v>Adult</v>
      </c>
      <c r="M3590" s="2" t="str">
        <f>_xlfn.XLOOKUP(Table1[[#This Row],[Rating Category]],Recommendation!A$2:A$6,Recommendation!B$2:B$6)</f>
        <v>Restricted</v>
      </c>
      <c r="N3590" s="2">
        <v>79</v>
      </c>
      <c r="O3590" s="2" t="str" cm="1">
        <f t="array" ref="O3590">_xlfn.IFS(Table1[[#This Row],[Duration]]&lt;90,"Short",Table1[[#This Row],[Duration]]&lt;180,"Medium",Table1[[#This Row],[Duration]]&lt;=240,"Long",TRUE,"Seasons")</f>
        <v>Short</v>
      </c>
      <c r="P3590" s="3" t="s">
        <v>251</v>
      </c>
    </row>
    <row r="3591" spans="1:16" ht="84">
      <c r="A3591" s="2" t="s">
        <v>15447</v>
      </c>
      <c r="B3591" s="2" t="s">
        <v>0</v>
      </c>
      <c r="C3591" s="3" t="s">
        <v>15448</v>
      </c>
      <c r="D3591" s="3" t="s">
        <v>298</v>
      </c>
      <c r="E3591" s="3" t="s">
        <v>15449</v>
      </c>
      <c r="F3591" s="3" t="s">
        <v>225</v>
      </c>
      <c r="G3591" s="7" t="s">
        <v>9973</v>
      </c>
      <c r="H3591" s="4">
        <v>2021</v>
      </c>
      <c r="I3591" s="2">
        <v>2001</v>
      </c>
      <c r="J3591" s="2">
        <f ca="1">YEAR(TODAY())-Table1[[#This Row],[Release_year]]</f>
        <v>25</v>
      </c>
      <c r="K3591" s="2" t="s">
        <v>124</v>
      </c>
      <c r="L3591" s="2" t="str">
        <f>_xlfn.XLOOKUP(Table1[[#This Row],[Rating]],Ratings!A$2:A$15,Ratings!B$2:B$15)</f>
        <v>Adult</v>
      </c>
      <c r="M3591" s="2" t="str">
        <f>_xlfn.XLOOKUP(Table1[[#This Row],[Rating Category]],Recommendation!A$2:A$6,Recommendation!B$2:B$6)</f>
        <v>Restricted</v>
      </c>
      <c r="N3591" s="2">
        <v>144</v>
      </c>
      <c r="O3591" s="2" t="str" cm="1">
        <f t="array" ref="O3591">_xlfn.IFS(Table1[[#This Row],[Duration]]&lt;90,"Short",Table1[[#This Row],[Duration]]&lt;180,"Medium",Table1[[#This Row],[Duration]]&lt;=240,"Long",TRUE,"Seasons")</f>
        <v>Medium</v>
      </c>
      <c r="P3591" s="3" t="s">
        <v>98</v>
      </c>
    </row>
    <row r="3592" spans="1:16" ht="70">
      <c r="A3592" s="2" t="s">
        <v>15450</v>
      </c>
      <c r="B3592" s="2" t="s">
        <v>0</v>
      </c>
      <c r="C3592" s="3" t="s">
        <v>15451</v>
      </c>
      <c r="D3592" s="3" t="s">
        <v>4054</v>
      </c>
      <c r="E3592" s="3" t="s">
        <v>15452</v>
      </c>
      <c r="F3592" s="3" t="s">
        <v>1</v>
      </c>
      <c r="G3592" s="7" t="s">
        <v>15453</v>
      </c>
      <c r="H3592" s="4">
        <v>2021</v>
      </c>
      <c r="I3592" s="2">
        <v>2018</v>
      </c>
      <c r="J3592" s="2">
        <f ca="1">YEAR(TODAY())-Table1[[#This Row],[Release_year]]</f>
        <v>8</v>
      </c>
      <c r="K3592" s="2" t="s">
        <v>2</v>
      </c>
      <c r="L3592" s="2" t="str">
        <f>_xlfn.XLOOKUP(Table1[[#This Row],[Rating]],Ratings!A$2:A$15,Ratings!B$2:B$15)</f>
        <v>Teen</v>
      </c>
      <c r="M3592" s="2" t="str">
        <f>_xlfn.XLOOKUP(Table1[[#This Row],[Rating Category]],Recommendation!A$2:A$6,Recommendation!B$2:B$6)</f>
        <v>Guidance</v>
      </c>
      <c r="N3592" s="2">
        <v>135</v>
      </c>
      <c r="O3592" s="2" t="str" cm="1">
        <f t="array" ref="O3592">_xlfn.IFS(Table1[[#This Row],[Duration]]&lt;90,"Short",Table1[[#This Row],[Duration]]&lt;180,"Medium",Table1[[#This Row],[Duration]]&lt;=240,"Long",TRUE,"Seasons")</f>
        <v>Medium</v>
      </c>
      <c r="P3592" s="3" t="s">
        <v>307</v>
      </c>
    </row>
    <row r="3593" spans="1:16" ht="42">
      <c r="A3593" s="2" t="s">
        <v>15454</v>
      </c>
      <c r="B3593" s="2" t="s">
        <v>0</v>
      </c>
      <c r="C3593" s="3" t="s">
        <v>15455</v>
      </c>
      <c r="D3593" s="3" t="s">
        <v>15456</v>
      </c>
      <c r="E3593" s="3" t="s">
        <v>15457</v>
      </c>
      <c r="F3593" s="3" t="s">
        <v>1</v>
      </c>
      <c r="G3593" s="7" t="s">
        <v>15458</v>
      </c>
      <c r="H3593" s="4">
        <v>2021</v>
      </c>
      <c r="I3593" s="2">
        <v>2017</v>
      </c>
      <c r="J3593" s="2">
        <f ca="1">YEAR(TODAY())-Table1[[#This Row],[Release_year]]</f>
        <v>9</v>
      </c>
      <c r="K3593" s="2" t="s">
        <v>7</v>
      </c>
      <c r="L3593" s="2" t="str">
        <f>_xlfn.XLOOKUP(Table1[[#This Row],[Rating]],Ratings!A$2:A$15,Ratings!B$2:B$15)</f>
        <v>Adult</v>
      </c>
      <c r="M3593" s="2" t="str">
        <f>_xlfn.XLOOKUP(Table1[[#This Row],[Rating Category]],Recommendation!A$2:A$6,Recommendation!B$2:B$6)</f>
        <v>Restricted</v>
      </c>
      <c r="N3593" s="2">
        <v>88</v>
      </c>
      <c r="O3593" s="2" t="str" cm="1">
        <f t="array" ref="O3593">_xlfn.IFS(Table1[[#This Row],[Duration]]&lt;90,"Short",Table1[[#This Row],[Duration]]&lt;180,"Medium",Table1[[#This Row],[Duration]]&lt;=240,"Long",TRUE,"Seasons")</f>
        <v>Short</v>
      </c>
      <c r="P3593" s="3" t="s">
        <v>125</v>
      </c>
    </row>
    <row r="3594" spans="1:16" ht="56">
      <c r="A3594" s="2" t="s">
        <v>15459</v>
      </c>
      <c r="B3594" s="2" t="s">
        <v>0</v>
      </c>
      <c r="C3594" s="3" t="s">
        <v>15460</v>
      </c>
      <c r="D3594" s="3" t="s">
        <v>8195</v>
      </c>
      <c r="E3594" s="3" t="s">
        <v>15461</v>
      </c>
      <c r="F3594" s="3" t="s">
        <v>1</v>
      </c>
      <c r="G3594" s="7" t="s">
        <v>7942</v>
      </c>
      <c r="H3594" s="4">
        <v>2021</v>
      </c>
      <c r="I3594" s="2">
        <v>2007</v>
      </c>
      <c r="J3594" s="2">
        <f ca="1">YEAR(TODAY())-Table1[[#This Row],[Release_year]]</f>
        <v>19</v>
      </c>
      <c r="K3594" s="2" t="s">
        <v>124</v>
      </c>
      <c r="L3594" s="2" t="str">
        <f>_xlfn.XLOOKUP(Table1[[#This Row],[Rating]],Ratings!A$2:A$15,Ratings!B$2:B$15)</f>
        <v>Adult</v>
      </c>
      <c r="M3594" s="2" t="str">
        <f>_xlfn.XLOOKUP(Table1[[#This Row],[Rating Category]],Recommendation!A$2:A$6,Recommendation!B$2:B$6)</f>
        <v>Restricted</v>
      </c>
      <c r="N3594" s="2">
        <v>116</v>
      </c>
      <c r="O3594" s="2" t="str" cm="1">
        <f t="array" ref="O3594">_xlfn.IFS(Table1[[#This Row],[Duration]]&lt;90,"Short",Table1[[#This Row],[Duration]]&lt;180,"Medium",Table1[[#This Row],[Duration]]&lt;=240,"Long",TRUE,"Seasons")</f>
        <v>Medium</v>
      </c>
      <c r="P3594" s="3" t="s">
        <v>517</v>
      </c>
    </row>
    <row r="3595" spans="1:16" ht="42">
      <c r="A3595" s="2" t="s">
        <v>15462</v>
      </c>
      <c r="B3595" s="2" t="s">
        <v>0</v>
      </c>
      <c r="C3595" s="3" t="s">
        <v>15463</v>
      </c>
      <c r="D3595" s="3" t="s">
        <v>15464</v>
      </c>
      <c r="E3595" s="3" t="s">
        <v>15465</v>
      </c>
      <c r="F3595" s="3" t="s">
        <v>764</v>
      </c>
      <c r="G3595" s="7" t="s">
        <v>12855</v>
      </c>
      <c r="H3595" s="4">
        <v>2021</v>
      </c>
      <c r="I3595" s="2">
        <v>2017</v>
      </c>
      <c r="J3595" s="2">
        <f ca="1">YEAR(TODAY())-Table1[[#This Row],[Release_year]]</f>
        <v>9</v>
      </c>
      <c r="K3595" s="2" t="s">
        <v>7</v>
      </c>
      <c r="L3595" s="2" t="str">
        <f>_xlfn.XLOOKUP(Table1[[#This Row],[Rating]],Ratings!A$2:A$15,Ratings!B$2:B$15)</f>
        <v>Adult</v>
      </c>
      <c r="M3595" s="2" t="str">
        <f>_xlfn.XLOOKUP(Table1[[#This Row],[Rating Category]],Recommendation!A$2:A$6,Recommendation!B$2:B$6)</f>
        <v>Restricted</v>
      </c>
      <c r="N3595" s="2">
        <v>91</v>
      </c>
      <c r="O3595" s="2" t="str" cm="1">
        <f t="array" ref="O3595">_xlfn.IFS(Table1[[#This Row],[Duration]]&lt;90,"Short",Table1[[#This Row],[Duration]]&lt;180,"Medium",Table1[[#This Row],[Duration]]&lt;=240,"Long",TRUE,"Seasons")</f>
        <v>Medium</v>
      </c>
      <c r="P3595" s="3" t="s">
        <v>89</v>
      </c>
    </row>
    <row r="3596" spans="1:16" ht="42">
      <c r="A3596" s="2" t="s">
        <v>15466</v>
      </c>
      <c r="B3596" s="2" t="s">
        <v>0</v>
      </c>
      <c r="C3596" s="3" t="s">
        <v>15467</v>
      </c>
      <c r="D3596" s="3" t="s">
        <v>15468</v>
      </c>
      <c r="E3596" s="3" t="s">
        <v>15469</v>
      </c>
      <c r="F3596" s="3" t="s">
        <v>1</v>
      </c>
      <c r="G3596" s="7" t="s">
        <v>12241</v>
      </c>
      <c r="H3596" s="4">
        <v>2021</v>
      </c>
      <c r="I3596" s="2">
        <v>2015</v>
      </c>
      <c r="J3596" s="2">
        <f ca="1">YEAR(TODAY())-Table1[[#This Row],[Release_year]]</f>
        <v>11</v>
      </c>
      <c r="K3596" s="2" t="s">
        <v>2</v>
      </c>
      <c r="L3596" s="2" t="str">
        <f>_xlfn.XLOOKUP(Table1[[#This Row],[Rating]],Ratings!A$2:A$15,Ratings!B$2:B$15)</f>
        <v>Teen</v>
      </c>
      <c r="M3596" s="2" t="str">
        <f>_xlfn.XLOOKUP(Table1[[#This Row],[Rating Category]],Recommendation!A$2:A$6,Recommendation!B$2:B$6)</f>
        <v>Guidance</v>
      </c>
      <c r="N3596" s="2">
        <v>90</v>
      </c>
      <c r="O3596" s="2" t="str" cm="1">
        <f t="array" ref="O3596">_xlfn.IFS(Table1[[#This Row],[Duration]]&lt;90,"Short",Table1[[#This Row],[Duration]]&lt;180,"Medium",Table1[[#This Row],[Duration]]&lt;=240,"Long",TRUE,"Seasons")</f>
        <v>Medium</v>
      </c>
      <c r="P3596" s="3" t="s">
        <v>51</v>
      </c>
    </row>
    <row r="3597" spans="1:16" ht="56">
      <c r="A3597" s="2" t="s">
        <v>15470</v>
      </c>
      <c r="B3597" s="2" t="s">
        <v>0</v>
      </c>
      <c r="C3597" s="3" t="s">
        <v>15471</v>
      </c>
      <c r="D3597" s="3" t="s">
        <v>15472</v>
      </c>
      <c r="E3597" s="3" t="s">
        <v>15473</v>
      </c>
      <c r="F3597" s="3" t="s">
        <v>1</v>
      </c>
      <c r="G3597" s="7" t="s">
        <v>15474</v>
      </c>
      <c r="H3597" s="4">
        <v>2021</v>
      </c>
      <c r="I3597" s="2">
        <v>2018</v>
      </c>
      <c r="J3597" s="2">
        <f ca="1">YEAR(TODAY())-Table1[[#This Row],[Release_year]]</f>
        <v>8</v>
      </c>
      <c r="K3597" s="2" t="s">
        <v>124</v>
      </c>
      <c r="L3597" s="2" t="str">
        <f>_xlfn.XLOOKUP(Table1[[#This Row],[Rating]],Ratings!A$2:A$15,Ratings!B$2:B$15)</f>
        <v>Adult</v>
      </c>
      <c r="M3597" s="2" t="str">
        <f>_xlfn.XLOOKUP(Table1[[#This Row],[Rating Category]],Recommendation!A$2:A$6,Recommendation!B$2:B$6)</f>
        <v>Restricted</v>
      </c>
      <c r="N3597" s="2">
        <v>129</v>
      </c>
      <c r="O3597" s="2" t="str" cm="1">
        <f t="array" ref="O3597">_xlfn.IFS(Table1[[#This Row],[Duration]]&lt;90,"Short",Table1[[#This Row],[Duration]]&lt;180,"Medium",Table1[[#This Row],[Duration]]&lt;=240,"Long",TRUE,"Seasons")</f>
        <v>Medium</v>
      </c>
      <c r="P3597" s="3" t="s">
        <v>6743</v>
      </c>
    </row>
    <row r="3598" spans="1:16" ht="42">
      <c r="A3598" s="2" t="s">
        <v>15475</v>
      </c>
      <c r="B3598" s="2" t="s">
        <v>0</v>
      </c>
      <c r="C3598" s="3" t="s">
        <v>15476</v>
      </c>
      <c r="D3598" s="3" t="s">
        <v>15477</v>
      </c>
      <c r="E3598" s="3" t="s">
        <v>15478</v>
      </c>
      <c r="F3598" s="3" t="s">
        <v>1</v>
      </c>
      <c r="G3598" s="7" t="s">
        <v>6575</v>
      </c>
      <c r="H3598" s="4">
        <v>2021</v>
      </c>
      <c r="I3598" s="2">
        <v>2016</v>
      </c>
      <c r="J3598" s="2">
        <f ca="1">YEAR(TODAY())-Table1[[#This Row],[Release_year]]</f>
        <v>10</v>
      </c>
      <c r="K3598" s="2" t="s">
        <v>124</v>
      </c>
      <c r="L3598" s="2" t="str">
        <f>_xlfn.XLOOKUP(Table1[[#This Row],[Rating]],Ratings!A$2:A$15,Ratings!B$2:B$15)</f>
        <v>Adult</v>
      </c>
      <c r="M3598" s="2" t="str">
        <f>_xlfn.XLOOKUP(Table1[[#This Row],[Rating Category]],Recommendation!A$2:A$6,Recommendation!B$2:B$6)</f>
        <v>Restricted</v>
      </c>
      <c r="N3598" s="2">
        <v>120</v>
      </c>
      <c r="O3598" s="2" t="str" cm="1">
        <f t="array" ref="O3598">_xlfn.IFS(Table1[[#This Row],[Duration]]&lt;90,"Short",Table1[[#This Row],[Duration]]&lt;180,"Medium",Table1[[#This Row],[Duration]]&lt;=240,"Long",TRUE,"Seasons")</f>
        <v>Medium</v>
      </c>
      <c r="P3598" s="3" t="s">
        <v>885</v>
      </c>
    </row>
    <row r="3599" spans="1:16" ht="42">
      <c r="A3599" s="2" t="s">
        <v>15479</v>
      </c>
      <c r="B3599" s="2" t="s">
        <v>0</v>
      </c>
      <c r="C3599" s="3" t="s">
        <v>15480</v>
      </c>
      <c r="D3599" s="3" t="s">
        <v>15481</v>
      </c>
      <c r="E3599" s="3" t="s">
        <v>15482</v>
      </c>
      <c r="F3599" s="3" t="s">
        <v>327</v>
      </c>
      <c r="G3599" s="7" t="s">
        <v>15483</v>
      </c>
      <c r="H3599" s="4">
        <v>2021</v>
      </c>
      <c r="I3599" s="2">
        <v>2015</v>
      </c>
      <c r="J3599" s="2">
        <f ca="1">YEAR(TODAY())-Table1[[#This Row],[Release_year]]</f>
        <v>11</v>
      </c>
      <c r="K3599" s="2" t="s">
        <v>16</v>
      </c>
      <c r="L3599" s="2" t="str">
        <f>_xlfn.XLOOKUP(Table1[[#This Row],[Rating]],Ratings!A$2:A$15,Ratings!B$2:B$15)</f>
        <v>Family</v>
      </c>
      <c r="M3599" s="2" t="str">
        <f>_xlfn.XLOOKUP(Table1[[#This Row],[Rating Category]],Recommendation!A$2:A$6,Recommendation!B$2:B$6)</f>
        <v>Guidance</v>
      </c>
      <c r="N3599" s="2">
        <v>91</v>
      </c>
      <c r="O3599" s="2" t="str" cm="1">
        <f t="array" ref="O3599">_xlfn.IFS(Table1[[#This Row],[Duration]]&lt;90,"Short",Table1[[#This Row],[Duration]]&lt;180,"Medium",Table1[[#This Row],[Duration]]&lt;=240,"Long",TRUE,"Seasons")</f>
        <v>Medium</v>
      </c>
      <c r="P3599" s="3" t="s">
        <v>17</v>
      </c>
    </row>
    <row r="3600" spans="1:16" ht="70">
      <c r="A3600" s="2" t="s">
        <v>15484</v>
      </c>
      <c r="B3600" s="2" t="s">
        <v>0</v>
      </c>
      <c r="C3600" s="3" t="s">
        <v>15485</v>
      </c>
      <c r="D3600" s="3" t="s">
        <v>15486</v>
      </c>
      <c r="E3600" s="3" t="s">
        <v>15487</v>
      </c>
      <c r="F3600" s="3" t="s">
        <v>215</v>
      </c>
      <c r="G3600" s="7" t="s">
        <v>12098</v>
      </c>
      <c r="H3600" s="4">
        <v>2021</v>
      </c>
      <c r="I3600" s="2">
        <v>2017</v>
      </c>
      <c r="J3600" s="2">
        <f ca="1">YEAR(TODAY())-Table1[[#This Row],[Release_year]]</f>
        <v>9</v>
      </c>
      <c r="K3600" s="2" t="s">
        <v>7</v>
      </c>
      <c r="L3600" s="2" t="str">
        <f>_xlfn.XLOOKUP(Table1[[#This Row],[Rating]],Ratings!A$2:A$15,Ratings!B$2:B$15)</f>
        <v>Adult</v>
      </c>
      <c r="M3600" s="2" t="str">
        <f>_xlfn.XLOOKUP(Table1[[#This Row],[Rating Category]],Recommendation!A$2:A$6,Recommendation!B$2:B$6)</f>
        <v>Restricted</v>
      </c>
      <c r="N3600" s="2">
        <v>85</v>
      </c>
      <c r="O3600" s="2" t="str" cm="1">
        <f t="array" ref="O3600">_xlfn.IFS(Table1[[#This Row],[Duration]]&lt;90,"Short",Table1[[#This Row],[Duration]]&lt;180,"Medium",Table1[[#This Row],[Duration]]&lt;=240,"Long",TRUE,"Seasons")</f>
        <v>Short</v>
      </c>
      <c r="P3600" s="3" t="s">
        <v>1923</v>
      </c>
    </row>
    <row r="3601" spans="1:16" ht="56">
      <c r="A3601" s="2" t="s">
        <v>15488</v>
      </c>
      <c r="B3601" s="2" t="s">
        <v>0</v>
      </c>
      <c r="C3601" s="3" t="s">
        <v>15489</v>
      </c>
      <c r="D3601" s="3" t="s">
        <v>15490</v>
      </c>
      <c r="E3601" s="3" t="s">
        <v>15491</v>
      </c>
      <c r="F3601" s="3" t="s">
        <v>215</v>
      </c>
      <c r="G3601" s="7" t="s">
        <v>6815</v>
      </c>
      <c r="H3601" s="4">
        <v>2021</v>
      </c>
      <c r="I3601" s="2">
        <v>2016</v>
      </c>
      <c r="J3601" s="2">
        <f ca="1">YEAR(TODAY())-Table1[[#This Row],[Release_year]]</f>
        <v>10</v>
      </c>
      <c r="K3601" s="2" t="s">
        <v>124</v>
      </c>
      <c r="L3601" s="2" t="str">
        <f>_xlfn.XLOOKUP(Table1[[#This Row],[Rating]],Ratings!A$2:A$15,Ratings!B$2:B$15)</f>
        <v>Adult</v>
      </c>
      <c r="M3601" s="2" t="str">
        <f>_xlfn.XLOOKUP(Table1[[#This Row],[Rating Category]],Recommendation!A$2:A$6,Recommendation!B$2:B$6)</f>
        <v>Restricted</v>
      </c>
      <c r="N3601" s="2">
        <v>88</v>
      </c>
      <c r="O3601" s="2" t="str" cm="1">
        <f t="array" ref="O3601">_xlfn.IFS(Table1[[#This Row],[Duration]]&lt;90,"Short",Table1[[#This Row],[Duration]]&lt;180,"Medium",Table1[[#This Row],[Duration]]&lt;=240,"Long",TRUE,"Seasons")</f>
        <v>Short</v>
      </c>
      <c r="P3601" s="3" t="s">
        <v>384</v>
      </c>
    </row>
    <row r="3602" spans="1:16" ht="42">
      <c r="A3602" s="2" t="s">
        <v>15492</v>
      </c>
      <c r="B3602" s="2" t="s">
        <v>0</v>
      </c>
      <c r="C3602" s="3" t="s">
        <v>15493</v>
      </c>
      <c r="D3602" s="3" t="s">
        <v>15494</v>
      </c>
      <c r="E3602" s="3" t="s">
        <v>15495</v>
      </c>
      <c r="F3602" s="3" t="s">
        <v>1</v>
      </c>
      <c r="G3602" s="7" t="s">
        <v>8375</v>
      </c>
      <c r="H3602" s="4">
        <v>2021</v>
      </c>
      <c r="I3602" s="2">
        <v>2001</v>
      </c>
      <c r="J3602" s="2">
        <f ca="1">YEAR(TODAY())-Table1[[#This Row],[Release_year]]</f>
        <v>25</v>
      </c>
      <c r="K3602" s="2" t="s">
        <v>124</v>
      </c>
      <c r="L3602" s="2" t="str">
        <f>_xlfn.XLOOKUP(Table1[[#This Row],[Rating]],Ratings!A$2:A$15,Ratings!B$2:B$15)</f>
        <v>Adult</v>
      </c>
      <c r="M3602" s="2" t="str">
        <f>_xlfn.XLOOKUP(Table1[[#This Row],[Rating Category]],Recommendation!A$2:A$6,Recommendation!B$2:B$6)</f>
        <v>Restricted</v>
      </c>
      <c r="N3602" s="2">
        <v>123</v>
      </c>
      <c r="O3602" s="2" t="str" cm="1">
        <f t="array" ref="O3602">_xlfn.IFS(Table1[[#This Row],[Duration]]&lt;90,"Short",Table1[[#This Row],[Duration]]&lt;180,"Medium",Table1[[#This Row],[Duration]]&lt;=240,"Long",TRUE,"Seasons")</f>
        <v>Medium</v>
      </c>
      <c r="P3602" s="3" t="s">
        <v>251</v>
      </c>
    </row>
    <row r="3603" spans="1:16" ht="70">
      <c r="A3603" s="2" t="s">
        <v>15496</v>
      </c>
      <c r="B3603" s="2" t="s">
        <v>0</v>
      </c>
      <c r="C3603" s="3" t="s">
        <v>15497</v>
      </c>
      <c r="D3603" s="3" t="s">
        <v>15498</v>
      </c>
      <c r="E3603" s="3" t="s">
        <v>15499</v>
      </c>
      <c r="F3603" s="3" t="s">
        <v>15500</v>
      </c>
      <c r="G3603" s="7" t="s">
        <v>13924</v>
      </c>
      <c r="H3603" s="4">
        <v>2021</v>
      </c>
      <c r="I3603" s="2">
        <v>2013</v>
      </c>
      <c r="J3603" s="2">
        <f ca="1">YEAR(TODAY())-Table1[[#This Row],[Release_year]]</f>
        <v>13</v>
      </c>
      <c r="K3603" s="2" t="s">
        <v>12565</v>
      </c>
      <c r="L3603" s="2" t="str">
        <f>_xlfn.XLOOKUP(Table1[[#This Row],[Rating]],Ratings!A$2:A$15,Ratings!B$2:B$15)</f>
        <v>Adult</v>
      </c>
      <c r="M3603" s="2" t="str">
        <f>_xlfn.XLOOKUP(Table1[[#This Row],[Rating Category]],Recommendation!A$2:A$6,Recommendation!B$2:B$6)</f>
        <v>Restricted</v>
      </c>
      <c r="N3603" s="2">
        <v>180</v>
      </c>
      <c r="O3603" s="2" t="str" cm="1">
        <f t="array" ref="O3603">_xlfn.IFS(Table1[[#This Row],[Duration]]&lt;90,"Short",Table1[[#This Row],[Duration]]&lt;180,"Medium",Table1[[#This Row],[Duration]]&lt;=240,"Long",TRUE,"Seasons")</f>
        <v>Long</v>
      </c>
      <c r="P3603" s="3" t="s">
        <v>23</v>
      </c>
    </row>
    <row r="3604" spans="1:16" ht="56">
      <c r="A3604" s="2" t="s">
        <v>15501</v>
      </c>
      <c r="B3604" s="2" t="s">
        <v>0</v>
      </c>
      <c r="C3604" s="3" t="s">
        <v>15502</v>
      </c>
      <c r="D3604" s="3" t="s">
        <v>15503</v>
      </c>
      <c r="E3604" s="3" t="s">
        <v>15504</v>
      </c>
      <c r="F3604" s="3" t="s">
        <v>1</v>
      </c>
      <c r="G3604" s="7" t="s">
        <v>9513</v>
      </c>
      <c r="H3604" s="4">
        <v>2021</v>
      </c>
      <c r="I3604" s="2">
        <v>2013</v>
      </c>
      <c r="J3604" s="2">
        <f ca="1">YEAR(TODAY())-Table1[[#This Row],[Release_year]]</f>
        <v>13</v>
      </c>
      <c r="K3604" s="2" t="s">
        <v>2</v>
      </c>
      <c r="L3604" s="2" t="str">
        <f>_xlfn.XLOOKUP(Table1[[#This Row],[Rating]],Ratings!A$2:A$15,Ratings!B$2:B$15)</f>
        <v>Teen</v>
      </c>
      <c r="M3604" s="2" t="str">
        <f>_xlfn.XLOOKUP(Table1[[#This Row],[Rating Category]],Recommendation!A$2:A$6,Recommendation!B$2:B$6)</f>
        <v>Guidance</v>
      </c>
      <c r="N3604" s="2">
        <v>98</v>
      </c>
      <c r="O3604" s="2" t="str" cm="1">
        <f t="array" ref="O3604">_xlfn.IFS(Table1[[#This Row],[Duration]]&lt;90,"Short",Table1[[#This Row],[Duration]]&lt;180,"Medium",Table1[[#This Row],[Duration]]&lt;=240,"Long",TRUE,"Seasons")</f>
        <v>Medium</v>
      </c>
      <c r="P3604" s="3" t="s">
        <v>269</v>
      </c>
    </row>
    <row r="3605" spans="1:16" ht="42">
      <c r="A3605" s="2" t="s">
        <v>15505</v>
      </c>
      <c r="B3605" s="2" t="s">
        <v>0</v>
      </c>
      <c r="C3605" s="3" t="s">
        <v>15506</v>
      </c>
      <c r="D3605" s="3" t="s">
        <v>15507</v>
      </c>
      <c r="E3605" s="3" t="s">
        <v>15508</v>
      </c>
      <c r="F3605" s="3" t="s">
        <v>1</v>
      </c>
      <c r="G3605" s="7" t="s">
        <v>14057</v>
      </c>
      <c r="H3605" s="4">
        <v>2021</v>
      </c>
      <c r="I3605" s="2">
        <v>2016</v>
      </c>
      <c r="J3605" s="2">
        <f ca="1">YEAR(TODAY())-Table1[[#This Row],[Release_year]]</f>
        <v>10</v>
      </c>
      <c r="K3605" s="2" t="s">
        <v>124</v>
      </c>
      <c r="L3605" s="2" t="str">
        <f>_xlfn.XLOOKUP(Table1[[#This Row],[Rating]],Ratings!A$2:A$15,Ratings!B$2:B$15)</f>
        <v>Adult</v>
      </c>
      <c r="M3605" s="2" t="str">
        <f>_xlfn.XLOOKUP(Table1[[#This Row],[Rating Category]],Recommendation!A$2:A$6,Recommendation!B$2:B$6)</f>
        <v>Restricted</v>
      </c>
      <c r="N3605" s="2">
        <v>90</v>
      </c>
      <c r="O3605" s="2" t="str" cm="1">
        <f t="array" ref="O3605">_xlfn.IFS(Table1[[#This Row],[Duration]]&lt;90,"Short",Table1[[#This Row],[Duration]]&lt;180,"Medium",Table1[[#This Row],[Duration]]&lt;=240,"Long",TRUE,"Seasons")</f>
        <v>Medium</v>
      </c>
      <c r="P3605" s="3" t="s">
        <v>72</v>
      </c>
    </row>
    <row r="3606" spans="1:16" ht="56">
      <c r="A3606" s="2" t="s">
        <v>15509</v>
      </c>
      <c r="B3606" s="2" t="s">
        <v>0</v>
      </c>
      <c r="C3606" s="3" t="s">
        <v>15510</v>
      </c>
      <c r="D3606" s="3" t="s">
        <v>10984</v>
      </c>
      <c r="E3606" s="3" t="s">
        <v>15511</v>
      </c>
      <c r="F3606" s="3" t="s">
        <v>917</v>
      </c>
      <c r="G3606" s="7" t="s">
        <v>9651</v>
      </c>
      <c r="H3606" s="4">
        <v>2021</v>
      </c>
      <c r="I3606" s="2">
        <v>2013</v>
      </c>
      <c r="J3606" s="2">
        <f ca="1">YEAR(TODAY())-Table1[[#This Row],[Release_year]]</f>
        <v>13</v>
      </c>
      <c r="K3606" s="2" t="s">
        <v>124</v>
      </c>
      <c r="L3606" s="2" t="str">
        <f>_xlfn.XLOOKUP(Table1[[#This Row],[Rating]],Ratings!A$2:A$15,Ratings!B$2:B$15)</f>
        <v>Adult</v>
      </c>
      <c r="M3606" s="2" t="str">
        <f>_xlfn.XLOOKUP(Table1[[#This Row],[Rating Category]],Recommendation!A$2:A$6,Recommendation!B$2:B$6)</f>
        <v>Restricted</v>
      </c>
      <c r="N3606" s="2">
        <v>90</v>
      </c>
      <c r="O3606" s="2" t="str" cm="1">
        <f t="array" ref="O3606">_xlfn.IFS(Table1[[#This Row],[Duration]]&lt;90,"Short",Table1[[#This Row],[Duration]]&lt;180,"Medium",Table1[[#This Row],[Duration]]&lt;=240,"Long",TRUE,"Seasons")</f>
        <v>Medium</v>
      </c>
      <c r="P3606" s="3" t="s">
        <v>1986</v>
      </c>
    </row>
    <row r="3607" spans="1:16" ht="56">
      <c r="A3607" s="2" t="s">
        <v>15512</v>
      </c>
      <c r="B3607" s="2" t="s">
        <v>0</v>
      </c>
      <c r="C3607" s="3" t="s">
        <v>15513</v>
      </c>
      <c r="D3607" s="3" t="s">
        <v>1678</v>
      </c>
      <c r="E3607" s="3" t="s">
        <v>15514</v>
      </c>
      <c r="F3607" s="3" t="s">
        <v>294</v>
      </c>
      <c r="G3607" s="7" t="s">
        <v>3390</v>
      </c>
      <c r="H3607" s="4">
        <v>2021</v>
      </c>
      <c r="I3607" s="2">
        <v>1999</v>
      </c>
      <c r="J3607" s="2">
        <f ca="1">YEAR(TODAY())-Table1[[#This Row],[Release_year]]</f>
        <v>27</v>
      </c>
      <c r="K3607" s="2" t="s">
        <v>2</v>
      </c>
      <c r="L3607" s="2" t="str">
        <f>_xlfn.XLOOKUP(Table1[[#This Row],[Rating]],Ratings!A$2:A$15,Ratings!B$2:B$15)</f>
        <v>Teen</v>
      </c>
      <c r="M3607" s="2" t="str">
        <f>_xlfn.XLOOKUP(Table1[[#This Row],[Rating Category]],Recommendation!A$2:A$6,Recommendation!B$2:B$6)</f>
        <v>Guidance</v>
      </c>
      <c r="N3607" s="2">
        <v>94</v>
      </c>
      <c r="O3607" s="2" t="str" cm="1">
        <f t="array" ref="O3607">_xlfn.IFS(Table1[[#This Row],[Duration]]&lt;90,"Short",Table1[[#This Row],[Duration]]&lt;180,"Medium",Table1[[#This Row],[Duration]]&lt;=240,"Long",TRUE,"Seasons")</f>
        <v>Medium</v>
      </c>
      <c r="P3607" s="3" t="s">
        <v>328</v>
      </c>
    </row>
    <row r="3608" spans="1:16" ht="56">
      <c r="A3608" s="2" t="s">
        <v>15515</v>
      </c>
      <c r="B3608" s="2" t="s">
        <v>0</v>
      </c>
      <c r="C3608" s="3" t="s">
        <v>15516</v>
      </c>
      <c r="D3608" s="3" t="s">
        <v>15517</v>
      </c>
      <c r="E3608" s="3" t="s">
        <v>15518</v>
      </c>
      <c r="F3608" s="3" t="s">
        <v>1</v>
      </c>
      <c r="G3608" s="7" t="s">
        <v>15519</v>
      </c>
      <c r="H3608" s="4">
        <v>2021</v>
      </c>
      <c r="I3608" s="2">
        <v>2010</v>
      </c>
      <c r="J3608" s="2">
        <f ca="1">YEAR(TODAY())-Table1[[#This Row],[Release_year]]</f>
        <v>16</v>
      </c>
      <c r="K3608" s="2" t="s">
        <v>124</v>
      </c>
      <c r="L3608" s="2" t="str">
        <f>_xlfn.XLOOKUP(Table1[[#This Row],[Rating]],Ratings!A$2:A$15,Ratings!B$2:B$15)</f>
        <v>Adult</v>
      </c>
      <c r="M3608" s="2" t="str">
        <f>_xlfn.XLOOKUP(Table1[[#This Row],[Rating Category]],Recommendation!A$2:A$6,Recommendation!B$2:B$6)</f>
        <v>Restricted</v>
      </c>
      <c r="N3608" s="2">
        <v>112</v>
      </c>
      <c r="O3608" s="2" t="str" cm="1">
        <f t="array" ref="O3608">_xlfn.IFS(Table1[[#This Row],[Duration]]&lt;90,"Short",Table1[[#This Row],[Duration]]&lt;180,"Medium",Table1[[#This Row],[Duration]]&lt;=240,"Long",TRUE,"Seasons")</f>
        <v>Medium</v>
      </c>
      <c r="P3608" s="3" t="s">
        <v>608</v>
      </c>
    </row>
    <row r="3609" spans="1:16" ht="14">
      <c r="A3609" s="2" t="s">
        <v>15520</v>
      </c>
      <c r="B3609" s="2" t="s">
        <v>0</v>
      </c>
      <c r="C3609" s="3" t="s">
        <v>15521</v>
      </c>
      <c r="D3609" s="3" t="s">
        <v>15522</v>
      </c>
      <c r="E3609" s="3" t="s">
        <v>15523</v>
      </c>
      <c r="F3609" s="3" t="s">
        <v>1</v>
      </c>
      <c r="G3609" s="7" t="s">
        <v>8917</v>
      </c>
      <c r="H3609" s="4">
        <v>2021</v>
      </c>
      <c r="I3609" s="2">
        <v>2018</v>
      </c>
      <c r="J3609" s="2">
        <f ca="1">YEAR(TODAY())-Table1[[#This Row],[Release_year]]</f>
        <v>8</v>
      </c>
      <c r="K3609" s="2" t="s">
        <v>7</v>
      </c>
      <c r="L3609" s="2" t="str">
        <f>_xlfn.XLOOKUP(Table1[[#This Row],[Rating]],Ratings!A$2:A$15,Ratings!B$2:B$15)</f>
        <v>Adult</v>
      </c>
      <c r="M3609" s="2" t="str">
        <f>_xlfn.XLOOKUP(Table1[[#This Row],[Rating Category]],Recommendation!A$2:A$6,Recommendation!B$2:B$6)</f>
        <v>Restricted</v>
      </c>
      <c r="N3609" s="2">
        <v>97</v>
      </c>
      <c r="O3609" s="2" t="str" cm="1">
        <f t="array" ref="O3609">_xlfn.IFS(Table1[[#This Row],[Duration]]&lt;90,"Short",Table1[[#This Row],[Duration]]&lt;180,"Medium",Table1[[#This Row],[Duration]]&lt;=240,"Long",TRUE,"Seasons")</f>
        <v>Medium</v>
      </c>
      <c r="P3609" s="3" t="s">
        <v>3</v>
      </c>
    </row>
    <row r="3610" spans="1:16" ht="56">
      <c r="A3610" s="2" t="s">
        <v>15524</v>
      </c>
      <c r="B3610" s="2" t="s">
        <v>0</v>
      </c>
      <c r="C3610" s="3" t="s">
        <v>15525</v>
      </c>
      <c r="D3610" s="3" t="s">
        <v>15526</v>
      </c>
      <c r="E3610" s="3" t="s">
        <v>15527</v>
      </c>
      <c r="F3610" s="3" t="s">
        <v>404</v>
      </c>
      <c r="G3610" s="7" t="s">
        <v>15528</v>
      </c>
      <c r="H3610" s="4">
        <v>2021</v>
      </c>
      <c r="I3610" s="2">
        <v>2015</v>
      </c>
      <c r="J3610" s="2">
        <f ca="1">YEAR(TODAY())-Table1[[#This Row],[Release_year]]</f>
        <v>11</v>
      </c>
      <c r="K3610" s="2" t="s">
        <v>181</v>
      </c>
      <c r="L3610" s="2" t="str">
        <f>_xlfn.XLOOKUP(Table1[[#This Row],[Rating]],Ratings!A$2:A$15,Ratings!B$2:B$15)</f>
        <v>Family</v>
      </c>
      <c r="M3610" s="2" t="str">
        <f>_xlfn.XLOOKUP(Table1[[#This Row],[Rating Category]],Recommendation!A$2:A$6,Recommendation!B$2:B$6)</f>
        <v>Guidance</v>
      </c>
      <c r="N3610" s="2">
        <v>47</v>
      </c>
      <c r="O3610" s="2" t="str" cm="1">
        <f t="array" ref="O3610">_xlfn.IFS(Table1[[#This Row],[Duration]]&lt;90,"Short",Table1[[#This Row],[Duration]]&lt;180,"Medium",Table1[[#This Row],[Duration]]&lt;=240,"Long",TRUE,"Seasons")</f>
        <v>Short</v>
      </c>
      <c r="P3610" s="3" t="s">
        <v>17</v>
      </c>
    </row>
    <row r="3611" spans="1:16" ht="14">
      <c r="A3611" s="2" t="s">
        <v>15529</v>
      </c>
      <c r="B3611" s="2" t="s">
        <v>0</v>
      </c>
      <c r="C3611" s="3" t="s">
        <v>15530</v>
      </c>
      <c r="D3611" s="3" t="s">
        <v>15531</v>
      </c>
      <c r="E3611" s="3" t="s">
        <v>15532</v>
      </c>
      <c r="F3611" s="3" t="s">
        <v>15533</v>
      </c>
      <c r="G3611" s="7" t="s">
        <v>11500</v>
      </c>
      <c r="H3611" s="4">
        <v>2021</v>
      </c>
      <c r="I3611" s="2">
        <v>2017</v>
      </c>
      <c r="J3611" s="2">
        <f ca="1">YEAR(TODAY())-Table1[[#This Row],[Release_year]]</f>
        <v>9</v>
      </c>
      <c r="K3611" s="2" t="s">
        <v>7</v>
      </c>
      <c r="L3611" s="2" t="str">
        <f>_xlfn.XLOOKUP(Table1[[#This Row],[Rating]],Ratings!A$2:A$15,Ratings!B$2:B$15)</f>
        <v>Adult</v>
      </c>
      <c r="M3611" s="2" t="str">
        <f>_xlfn.XLOOKUP(Table1[[#This Row],[Rating Category]],Recommendation!A$2:A$6,Recommendation!B$2:B$6)</f>
        <v>Restricted</v>
      </c>
      <c r="N3611" s="2">
        <v>99</v>
      </c>
      <c r="O3611" s="2" t="str" cm="1">
        <f t="array" ref="O3611">_xlfn.IFS(Table1[[#This Row],[Duration]]&lt;90,"Short",Table1[[#This Row],[Duration]]&lt;180,"Medium",Table1[[#This Row],[Duration]]&lt;=240,"Long",TRUE,"Seasons")</f>
        <v>Medium</v>
      </c>
      <c r="P3611" s="3" t="s">
        <v>3</v>
      </c>
    </row>
    <row r="3612" spans="1:16" ht="56">
      <c r="A3612" s="2" t="s">
        <v>15534</v>
      </c>
      <c r="B3612" s="2" t="s">
        <v>0</v>
      </c>
      <c r="C3612" s="3" t="s">
        <v>15535</v>
      </c>
      <c r="D3612" s="3" t="s">
        <v>15536</v>
      </c>
      <c r="E3612" s="3" t="s">
        <v>15537</v>
      </c>
      <c r="F3612" s="3" t="s">
        <v>13</v>
      </c>
      <c r="G3612" s="7" t="s">
        <v>7532</v>
      </c>
      <c r="H3612" s="4">
        <v>2021</v>
      </c>
      <c r="I3612" s="2">
        <v>1973</v>
      </c>
      <c r="J3612" s="2">
        <f ca="1">YEAR(TODAY())-Table1[[#This Row],[Release_year]]</f>
        <v>53</v>
      </c>
      <c r="K3612" s="2" t="s">
        <v>29</v>
      </c>
      <c r="L3612" s="2" t="str">
        <f>_xlfn.XLOOKUP(Table1[[#This Row],[Rating]],Ratings!A$2:A$15,Ratings!B$2:B$15)</f>
        <v>Teen</v>
      </c>
      <c r="M3612" s="2" t="str">
        <f>_xlfn.XLOOKUP(Table1[[#This Row],[Rating Category]],Recommendation!A$2:A$6,Recommendation!B$2:B$6)</f>
        <v>Guidance</v>
      </c>
      <c r="N3612" s="2">
        <v>168</v>
      </c>
      <c r="O3612" s="2" t="str" cm="1">
        <f t="array" ref="O3612">_xlfn.IFS(Table1[[#This Row],[Duration]]&lt;90,"Short",Table1[[#This Row],[Duration]]&lt;180,"Medium",Table1[[#This Row],[Duration]]&lt;=240,"Long",TRUE,"Seasons")</f>
        <v>Medium</v>
      </c>
      <c r="P3612" s="3" t="s">
        <v>765</v>
      </c>
    </row>
    <row r="3613" spans="1:16" ht="56">
      <c r="A3613" s="2" t="s">
        <v>15538</v>
      </c>
      <c r="B3613" s="2" t="s">
        <v>0</v>
      </c>
      <c r="C3613" s="3" t="s">
        <v>15539</v>
      </c>
      <c r="D3613" s="3" t="s">
        <v>15540</v>
      </c>
      <c r="E3613" s="3" t="s">
        <v>15541</v>
      </c>
      <c r="F3613" s="3" t="s">
        <v>28</v>
      </c>
      <c r="G3613" s="7" t="s">
        <v>10198</v>
      </c>
      <c r="H3613" s="4">
        <v>2021</v>
      </c>
      <c r="I3613" s="2">
        <v>2018</v>
      </c>
      <c r="J3613" s="2">
        <f ca="1">YEAR(TODAY())-Table1[[#This Row],[Release_year]]</f>
        <v>8</v>
      </c>
      <c r="K3613" s="2" t="s">
        <v>29</v>
      </c>
      <c r="L3613" s="2" t="str">
        <f>_xlfn.XLOOKUP(Table1[[#This Row],[Rating]],Ratings!A$2:A$15,Ratings!B$2:B$15)</f>
        <v>Teen</v>
      </c>
      <c r="M3613" s="2" t="str">
        <f>_xlfn.XLOOKUP(Table1[[#This Row],[Rating Category]],Recommendation!A$2:A$6,Recommendation!B$2:B$6)</f>
        <v>Guidance</v>
      </c>
      <c r="N3613" s="2">
        <v>99</v>
      </c>
      <c r="O3613" s="2" t="str" cm="1">
        <f t="array" ref="O3613">_xlfn.IFS(Table1[[#This Row],[Duration]]&lt;90,"Short",Table1[[#This Row],[Duration]]&lt;180,"Medium",Table1[[#This Row],[Duration]]&lt;=240,"Long",TRUE,"Seasons")</f>
        <v>Medium</v>
      </c>
      <c r="P3613" s="3" t="s">
        <v>183</v>
      </c>
    </row>
    <row r="3614" spans="1:16" ht="56">
      <c r="A3614" s="2" t="s">
        <v>15542</v>
      </c>
      <c r="B3614" s="2" t="s">
        <v>0</v>
      </c>
      <c r="C3614" s="3" t="s">
        <v>15543</v>
      </c>
      <c r="D3614" s="3" t="s">
        <v>15544</v>
      </c>
      <c r="E3614" s="3" t="s">
        <v>15545</v>
      </c>
      <c r="F3614" s="3" t="s">
        <v>15546</v>
      </c>
      <c r="G3614" s="7" t="s">
        <v>15547</v>
      </c>
      <c r="H3614" s="4">
        <v>2021</v>
      </c>
      <c r="I3614" s="2">
        <v>2017</v>
      </c>
      <c r="J3614" s="2">
        <f ca="1">YEAR(TODAY())-Table1[[#This Row],[Release_year]]</f>
        <v>9</v>
      </c>
      <c r="K3614" s="2" t="s">
        <v>29</v>
      </c>
      <c r="L3614" s="2" t="str">
        <f>_xlfn.XLOOKUP(Table1[[#This Row],[Rating]],Ratings!A$2:A$15,Ratings!B$2:B$15)</f>
        <v>Teen</v>
      </c>
      <c r="M3614" s="2" t="str">
        <f>_xlfn.XLOOKUP(Table1[[#This Row],[Rating Category]],Recommendation!A$2:A$6,Recommendation!B$2:B$6)</f>
        <v>Guidance</v>
      </c>
      <c r="N3614" s="2">
        <v>92</v>
      </c>
      <c r="O3614" s="2" t="str" cm="1">
        <f t="array" ref="O3614">_xlfn.IFS(Table1[[#This Row],[Duration]]&lt;90,"Short",Table1[[#This Row],[Duration]]&lt;180,"Medium",Table1[[#This Row],[Duration]]&lt;=240,"Long",TRUE,"Seasons")</f>
        <v>Medium</v>
      </c>
      <c r="P3614" s="3" t="s">
        <v>1911</v>
      </c>
    </row>
    <row r="3615" spans="1:16" ht="98">
      <c r="A3615" s="2" t="s">
        <v>15548</v>
      </c>
      <c r="B3615" s="2" t="s">
        <v>0</v>
      </c>
      <c r="C3615" s="3" t="s">
        <v>15549</v>
      </c>
      <c r="D3615" s="3" t="s">
        <v>15550</v>
      </c>
      <c r="E3615" s="3" t="s">
        <v>15551</v>
      </c>
      <c r="F3615" s="3" t="s">
        <v>1</v>
      </c>
      <c r="G3615" s="7" t="s">
        <v>14608</v>
      </c>
      <c r="H3615" s="4">
        <v>2021</v>
      </c>
      <c r="I3615" s="2">
        <v>2008</v>
      </c>
      <c r="J3615" s="2">
        <f ca="1">YEAR(TODAY())-Table1[[#This Row],[Release_year]]</f>
        <v>18</v>
      </c>
      <c r="K3615" s="2" t="s">
        <v>16</v>
      </c>
      <c r="L3615" s="2" t="str">
        <f>_xlfn.XLOOKUP(Table1[[#This Row],[Rating]],Ratings!A$2:A$15,Ratings!B$2:B$15)</f>
        <v>Family</v>
      </c>
      <c r="M3615" s="2" t="str">
        <f>_xlfn.XLOOKUP(Table1[[#This Row],[Rating Category]],Recommendation!A$2:A$6,Recommendation!B$2:B$6)</f>
        <v>Guidance</v>
      </c>
      <c r="N3615" s="2">
        <v>99</v>
      </c>
      <c r="O3615" s="2" t="str" cm="1">
        <f t="array" ref="O3615">_xlfn.IFS(Table1[[#This Row],[Duration]]&lt;90,"Short",Table1[[#This Row],[Duration]]&lt;180,"Medium",Table1[[#This Row],[Duration]]&lt;=240,"Long",TRUE,"Seasons")</f>
        <v>Medium</v>
      </c>
      <c r="P3615" s="3" t="s">
        <v>46</v>
      </c>
    </row>
    <row r="3616" spans="1:16" ht="14">
      <c r="A3616" s="2" t="s">
        <v>15552</v>
      </c>
      <c r="B3616" s="2" t="s">
        <v>0</v>
      </c>
      <c r="C3616" s="3" t="s">
        <v>15553</v>
      </c>
      <c r="D3616" s="3" t="s">
        <v>15554</v>
      </c>
      <c r="E3616" s="3" t="s">
        <v>15555</v>
      </c>
      <c r="F3616" s="3" t="s">
        <v>1</v>
      </c>
      <c r="G3616" s="7" t="s">
        <v>15556</v>
      </c>
      <c r="H3616" s="4">
        <v>2021</v>
      </c>
      <c r="I3616" s="2">
        <v>2017</v>
      </c>
      <c r="J3616" s="2">
        <f ca="1">YEAR(TODAY())-Table1[[#This Row],[Release_year]]</f>
        <v>9</v>
      </c>
      <c r="K3616" s="2" t="s">
        <v>29</v>
      </c>
      <c r="L3616" s="2" t="str">
        <f>_xlfn.XLOOKUP(Table1[[#This Row],[Rating]],Ratings!A$2:A$15,Ratings!B$2:B$15)</f>
        <v>Teen</v>
      </c>
      <c r="M3616" s="2" t="str">
        <f>_xlfn.XLOOKUP(Table1[[#This Row],[Rating Category]],Recommendation!A$2:A$6,Recommendation!B$2:B$6)</f>
        <v>Guidance</v>
      </c>
      <c r="N3616" s="2">
        <v>89</v>
      </c>
      <c r="O3616" s="2" t="str" cm="1">
        <f t="array" ref="O3616">_xlfn.IFS(Table1[[#This Row],[Duration]]&lt;90,"Short",Table1[[#This Row],[Duration]]&lt;180,"Medium",Table1[[#This Row],[Duration]]&lt;=240,"Long",TRUE,"Seasons")</f>
        <v>Short</v>
      </c>
      <c r="P3616" s="3" t="s">
        <v>3</v>
      </c>
    </row>
    <row r="3617" spans="1:16" ht="42">
      <c r="A3617" s="2" t="s">
        <v>15557</v>
      </c>
      <c r="B3617" s="2" t="s">
        <v>0</v>
      </c>
      <c r="C3617" s="3" t="s">
        <v>15558</v>
      </c>
      <c r="D3617" s="3" t="s">
        <v>15559</v>
      </c>
      <c r="E3617" s="3" t="s">
        <v>15560</v>
      </c>
      <c r="F3617" s="3" t="s">
        <v>1621</v>
      </c>
      <c r="G3617" s="7" t="s">
        <v>13923</v>
      </c>
      <c r="H3617" s="4">
        <v>2021</v>
      </c>
      <c r="I3617" s="2">
        <v>2015</v>
      </c>
      <c r="J3617" s="2">
        <f ca="1">YEAR(TODAY())-Table1[[#This Row],[Release_year]]</f>
        <v>11</v>
      </c>
      <c r="K3617" s="2" t="s">
        <v>7</v>
      </c>
      <c r="L3617" s="2" t="str">
        <f>_xlfn.XLOOKUP(Table1[[#This Row],[Rating]],Ratings!A$2:A$15,Ratings!B$2:B$15)</f>
        <v>Adult</v>
      </c>
      <c r="M3617" s="2" t="str">
        <f>_xlfn.XLOOKUP(Table1[[#This Row],[Rating Category]],Recommendation!A$2:A$6,Recommendation!B$2:B$6)</f>
        <v>Restricted</v>
      </c>
      <c r="N3617" s="2">
        <v>88</v>
      </c>
      <c r="O3617" s="2" t="str" cm="1">
        <f t="array" ref="O3617">_xlfn.IFS(Table1[[#This Row],[Duration]]&lt;90,"Short",Table1[[#This Row],[Duration]]&lt;180,"Medium",Table1[[#This Row],[Duration]]&lt;=240,"Long",TRUE,"Seasons")</f>
        <v>Short</v>
      </c>
      <c r="P3617" s="3" t="s">
        <v>56</v>
      </c>
    </row>
    <row r="3618" spans="1:16" ht="42">
      <c r="A3618" s="2" t="s">
        <v>15562</v>
      </c>
      <c r="B3618" s="2" t="s">
        <v>0</v>
      </c>
      <c r="C3618" s="3" t="s">
        <v>15563</v>
      </c>
      <c r="D3618" s="3" t="s">
        <v>15564</v>
      </c>
      <c r="E3618" s="3" t="s">
        <v>15565</v>
      </c>
      <c r="F3618" s="3" t="s">
        <v>1</v>
      </c>
      <c r="G3618" s="7" t="s">
        <v>3390</v>
      </c>
      <c r="H3618" s="4">
        <v>2021</v>
      </c>
      <c r="I3618" s="2">
        <v>1967</v>
      </c>
      <c r="J3618" s="2">
        <f ca="1">YEAR(TODAY())-Table1[[#This Row],[Release_year]]</f>
        <v>59</v>
      </c>
      <c r="K3618" s="2" t="s">
        <v>124</v>
      </c>
      <c r="L3618" s="2" t="str">
        <f>_xlfn.XLOOKUP(Table1[[#This Row],[Rating]],Ratings!A$2:A$15,Ratings!B$2:B$15)</f>
        <v>Adult</v>
      </c>
      <c r="M3618" s="2" t="str">
        <f>_xlfn.XLOOKUP(Table1[[#This Row],[Rating Category]],Recommendation!A$2:A$6,Recommendation!B$2:B$6)</f>
        <v>Restricted</v>
      </c>
      <c r="N3618" s="2">
        <v>111</v>
      </c>
      <c r="O3618" s="2" t="str" cm="1">
        <f t="array" ref="O3618">_xlfn.IFS(Table1[[#This Row],[Duration]]&lt;90,"Short",Table1[[#This Row],[Duration]]&lt;180,"Medium",Table1[[#This Row],[Duration]]&lt;=240,"Long",TRUE,"Seasons")</f>
        <v>Medium</v>
      </c>
      <c r="P3618" s="3" t="s">
        <v>104</v>
      </c>
    </row>
    <row r="3619" spans="1:16" ht="70">
      <c r="A3619" s="2" t="s">
        <v>15566</v>
      </c>
      <c r="B3619" s="2" t="s">
        <v>0</v>
      </c>
      <c r="C3619" s="3" t="s">
        <v>15567</v>
      </c>
      <c r="D3619" s="3" t="s">
        <v>15568</v>
      </c>
      <c r="E3619" s="3" t="s">
        <v>15569</v>
      </c>
      <c r="F3619" s="3" t="s">
        <v>13</v>
      </c>
      <c r="G3619" s="7" t="s">
        <v>11939</v>
      </c>
      <c r="H3619" s="4">
        <v>2021</v>
      </c>
      <c r="I3619" s="2">
        <v>2003</v>
      </c>
      <c r="J3619" s="2">
        <f ca="1">YEAR(TODAY())-Table1[[#This Row],[Release_year]]</f>
        <v>23</v>
      </c>
      <c r="K3619" s="2" t="s">
        <v>7</v>
      </c>
      <c r="L3619" s="2" t="str">
        <f>_xlfn.XLOOKUP(Table1[[#This Row],[Rating]],Ratings!A$2:A$15,Ratings!B$2:B$15)</f>
        <v>Adult</v>
      </c>
      <c r="M3619" s="2" t="str">
        <f>_xlfn.XLOOKUP(Table1[[#This Row],[Rating Category]],Recommendation!A$2:A$6,Recommendation!B$2:B$6)</f>
        <v>Restricted</v>
      </c>
      <c r="N3619" s="2">
        <v>79</v>
      </c>
      <c r="O3619" s="2" t="str" cm="1">
        <f t="array" ref="O3619">_xlfn.IFS(Table1[[#This Row],[Duration]]&lt;90,"Short",Table1[[#This Row],[Duration]]&lt;180,"Medium",Table1[[#This Row],[Duration]]&lt;=240,"Long",TRUE,"Seasons")</f>
        <v>Short</v>
      </c>
      <c r="P3619" s="3" t="s">
        <v>90</v>
      </c>
    </row>
    <row r="3620" spans="1:16" ht="28">
      <c r="A3620" s="2" t="s">
        <v>15570</v>
      </c>
      <c r="B3620" s="2" t="s">
        <v>0</v>
      </c>
      <c r="C3620" s="3" t="s">
        <v>15571</v>
      </c>
      <c r="D3620" s="3" t="s">
        <v>15572</v>
      </c>
      <c r="E3620" s="3" t="s">
        <v>15573</v>
      </c>
      <c r="F3620" s="3" t="s">
        <v>1</v>
      </c>
      <c r="G3620" s="7" t="s">
        <v>12183</v>
      </c>
      <c r="H3620" s="4">
        <v>2021</v>
      </c>
      <c r="I3620" s="2">
        <v>2017</v>
      </c>
      <c r="J3620" s="2">
        <f ca="1">YEAR(TODAY())-Table1[[#This Row],[Release_year]]</f>
        <v>9</v>
      </c>
      <c r="K3620" s="2" t="s">
        <v>7</v>
      </c>
      <c r="L3620" s="2" t="str">
        <f>_xlfn.XLOOKUP(Table1[[#This Row],[Rating]],Ratings!A$2:A$15,Ratings!B$2:B$15)</f>
        <v>Adult</v>
      </c>
      <c r="M3620" s="2" t="str">
        <f>_xlfn.XLOOKUP(Table1[[#This Row],[Rating Category]],Recommendation!A$2:A$6,Recommendation!B$2:B$6)</f>
        <v>Restricted</v>
      </c>
      <c r="N3620" s="2">
        <v>86</v>
      </c>
      <c r="O3620" s="2" t="str" cm="1">
        <f t="array" ref="O3620">_xlfn.IFS(Table1[[#This Row],[Duration]]&lt;90,"Short",Table1[[#This Row],[Duration]]&lt;180,"Medium",Table1[[#This Row],[Duration]]&lt;=240,"Long",TRUE,"Seasons")</f>
        <v>Short</v>
      </c>
      <c r="P3620" s="3" t="s">
        <v>208</v>
      </c>
    </row>
    <row r="3621" spans="1:16" ht="42">
      <c r="A3621" s="2" t="s">
        <v>15574</v>
      </c>
      <c r="B3621" s="2" t="s">
        <v>0</v>
      </c>
      <c r="C3621" s="3" t="s">
        <v>15575</v>
      </c>
      <c r="D3621" s="3" t="s">
        <v>15576</v>
      </c>
      <c r="E3621" s="3" t="s">
        <v>15577</v>
      </c>
      <c r="F3621" s="3" t="s">
        <v>15578</v>
      </c>
      <c r="G3621" s="7" t="s">
        <v>13243</v>
      </c>
      <c r="H3621" s="4">
        <v>2021</v>
      </c>
      <c r="I3621" s="2">
        <v>2016</v>
      </c>
      <c r="J3621" s="2">
        <f ca="1">YEAR(TODAY())-Table1[[#This Row],[Release_year]]</f>
        <v>10</v>
      </c>
      <c r="K3621" s="2" t="s">
        <v>29</v>
      </c>
      <c r="L3621" s="2" t="str">
        <f>_xlfn.XLOOKUP(Table1[[#This Row],[Rating]],Ratings!A$2:A$15,Ratings!B$2:B$15)</f>
        <v>Teen</v>
      </c>
      <c r="M3621" s="2" t="str">
        <f>_xlfn.XLOOKUP(Table1[[#This Row],[Rating Category]],Recommendation!A$2:A$6,Recommendation!B$2:B$6)</f>
        <v>Guidance</v>
      </c>
      <c r="N3621" s="2">
        <v>74</v>
      </c>
      <c r="O3621" s="2" t="str" cm="1">
        <f t="array" ref="O3621">_xlfn.IFS(Table1[[#This Row],[Duration]]&lt;90,"Short",Table1[[#This Row],[Duration]]&lt;180,"Medium",Table1[[#This Row],[Duration]]&lt;=240,"Long",TRUE,"Seasons")</f>
        <v>Short</v>
      </c>
      <c r="P3621" s="3" t="s">
        <v>49</v>
      </c>
    </row>
    <row r="3622" spans="1:16" ht="42">
      <c r="A3622" s="2" t="s">
        <v>15579</v>
      </c>
      <c r="B3622" s="2" t="s">
        <v>0</v>
      </c>
      <c r="C3622" s="3" t="s">
        <v>15580</v>
      </c>
      <c r="D3622" s="3" t="s">
        <v>15581</v>
      </c>
      <c r="E3622" s="3" t="s">
        <v>15582</v>
      </c>
      <c r="F3622" s="3" t="s">
        <v>744</v>
      </c>
      <c r="G3622" s="7" t="s">
        <v>5963</v>
      </c>
      <c r="H3622" s="4">
        <v>2021</v>
      </c>
      <c r="I3622" s="2">
        <v>2017</v>
      </c>
      <c r="J3622" s="2">
        <f ca="1">YEAR(TODAY())-Table1[[#This Row],[Release_year]]</f>
        <v>9</v>
      </c>
      <c r="K3622" s="2" t="s">
        <v>7</v>
      </c>
      <c r="L3622" s="2" t="str">
        <f>_xlfn.XLOOKUP(Table1[[#This Row],[Rating]],Ratings!A$2:A$15,Ratings!B$2:B$15)</f>
        <v>Adult</v>
      </c>
      <c r="M3622" s="2" t="str">
        <f>_xlfn.XLOOKUP(Table1[[#This Row],[Rating Category]],Recommendation!A$2:A$6,Recommendation!B$2:B$6)</f>
        <v>Restricted</v>
      </c>
      <c r="N3622" s="2">
        <v>84</v>
      </c>
      <c r="O3622" s="2" t="str" cm="1">
        <f t="array" ref="O3622">_xlfn.IFS(Table1[[#This Row],[Duration]]&lt;90,"Short",Table1[[#This Row],[Duration]]&lt;180,"Medium",Table1[[#This Row],[Duration]]&lt;=240,"Long",TRUE,"Seasons")</f>
        <v>Short</v>
      </c>
      <c r="P3622" s="3" t="s">
        <v>922</v>
      </c>
    </row>
    <row r="3623" spans="1:16" ht="28">
      <c r="A3623" s="2" t="s">
        <v>15583</v>
      </c>
      <c r="B3623" s="2" t="s">
        <v>0</v>
      </c>
      <c r="C3623" s="3" t="s">
        <v>15584</v>
      </c>
      <c r="D3623" s="3" t="s">
        <v>15585</v>
      </c>
      <c r="E3623" s="3" t="s">
        <v>15586</v>
      </c>
      <c r="F3623" s="3" t="s">
        <v>750</v>
      </c>
      <c r="G3623" s="7" t="s">
        <v>12520</v>
      </c>
      <c r="H3623" s="4">
        <v>2021</v>
      </c>
      <c r="I3623" s="2">
        <v>2013</v>
      </c>
      <c r="J3623" s="2">
        <f ca="1">YEAR(TODAY())-Table1[[#This Row],[Release_year]]</f>
        <v>13</v>
      </c>
      <c r="K3623" s="2" t="s">
        <v>16</v>
      </c>
      <c r="L3623" s="2" t="str">
        <f>_xlfn.XLOOKUP(Table1[[#This Row],[Rating]],Ratings!A$2:A$15,Ratings!B$2:B$15)</f>
        <v>Family</v>
      </c>
      <c r="M3623" s="2" t="str">
        <f>_xlfn.XLOOKUP(Table1[[#This Row],[Rating Category]],Recommendation!A$2:A$6,Recommendation!B$2:B$6)</f>
        <v>Guidance</v>
      </c>
      <c r="N3623" s="2">
        <v>80</v>
      </c>
      <c r="O3623" s="2" t="str" cm="1">
        <f t="array" ref="O3623">_xlfn.IFS(Table1[[#This Row],[Duration]]&lt;90,"Short",Table1[[#This Row],[Duration]]&lt;180,"Medium",Table1[[#This Row],[Duration]]&lt;=240,"Long",TRUE,"Seasons")</f>
        <v>Short</v>
      </c>
      <c r="P3623" s="3" t="s">
        <v>17</v>
      </c>
    </row>
    <row r="3624" spans="1:16" ht="56">
      <c r="A3624" s="2" t="s">
        <v>15587</v>
      </c>
      <c r="B3624" s="2" t="s">
        <v>0</v>
      </c>
      <c r="C3624" s="3" t="s">
        <v>15588</v>
      </c>
      <c r="D3624" s="3" t="s">
        <v>15589</v>
      </c>
      <c r="E3624" s="3" t="s">
        <v>15590</v>
      </c>
      <c r="F3624" s="3" t="s">
        <v>1</v>
      </c>
      <c r="G3624" s="7" t="s">
        <v>9338</v>
      </c>
      <c r="H3624" s="4">
        <v>2021</v>
      </c>
      <c r="I3624" s="2">
        <v>2016</v>
      </c>
      <c r="J3624" s="2">
        <f ca="1">YEAR(TODAY())-Table1[[#This Row],[Release_year]]</f>
        <v>10</v>
      </c>
      <c r="K3624" s="2" t="s">
        <v>7</v>
      </c>
      <c r="L3624" s="2" t="str">
        <f>_xlfn.XLOOKUP(Table1[[#This Row],[Rating]],Ratings!A$2:A$15,Ratings!B$2:B$15)</f>
        <v>Adult</v>
      </c>
      <c r="M3624" s="2" t="str">
        <f>_xlfn.XLOOKUP(Table1[[#This Row],[Rating Category]],Recommendation!A$2:A$6,Recommendation!B$2:B$6)</f>
        <v>Restricted</v>
      </c>
      <c r="N3624" s="2">
        <v>86</v>
      </c>
      <c r="O3624" s="2" t="str" cm="1">
        <f t="array" ref="O3624">_xlfn.IFS(Table1[[#This Row],[Duration]]&lt;90,"Short",Table1[[#This Row],[Duration]]&lt;180,"Medium",Table1[[#This Row],[Duration]]&lt;=240,"Long",TRUE,"Seasons")</f>
        <v>Short</v>
      </c>
      <c r="P3624" s="3" t="s">
        <v>254</v>
      </c>
    </row>
    <row r="3625" spans="1:16" ht="42">
      <c r="A3625" s="2" t="s">
        <v>15591</v>
      </c>
      <c r="B3625" s="2" t="s">
        <v>0</v>
      </c>
      <c r="C3625" s="3" t="s">
        <v>15592</v>
      </c>
      <c r="D3625" s="3" t="s">
        <v>15593</v>
      </c>
      <c r="E3625" s="3" t="s">
        <v>15594</v>
      </c>
      <c r="F3625" s="3" t="s">
        <v>1</v>
      </c>
      <c r="G3625" s="7" t="s">
        <v>9220</v>
      </c>
      <c r="H3625" s="4">
        <v>2021</v>
      </c>
      <c r="I3625" s="2">
        <v>2018</v>
      </c>
      <c r="J3625" s="2">
        <f ca="1">YEAR(TODAY())-Table1[[#This Row],[Release_year]]</f>
        <v>8</v>
      </c>
      <c r="K3625" s="2" t="s">
        <v>7</v>
      </c>
      <c r="L3625" s="2" t="str">
        <f>_xlfn.XLOOKUP(Table1[[#This Row],[Rating]],Ratings!A$2:A$15,Ratings!B$2:B$15)</f>
        <v>Adult</v>
      </c>
      <c r="M3625" s="2" t="str">
        <f>_xlfn.XLOOKUP(Table1[[#This Row],[Rating Category]],Recommendation!A$2:A$6,Recommendation!B$2:B$6)</f>
        <v>Restricted</v>
      </c>
      <c r="N3625" s="2">
        <v>90</v>
      </c>
      <c r="O3625" s="2" t="str" cm="1">
        <f t="array" ref="O3625">_xlfn.IFS(Table1[[#This Row],[Duration]]&lt;90,"Short",Table1[[#This Row],[Duration]]&lt;180,"Medium",Table1[[#This Row],[Duration]]&lt;=240,"Long",TRUE,"Seasons")</f>
        <v>Medium</v>
      </c>
      <c r="P3625" s="3" t="s">
        <v>12421</v>
      </c>
    </row>
    <row r="3626" spans="1:16" ht="28">
      <c r="A3626" s="2" t="s">
        <v>15595</v>
      </c>
      <c r="B3626" s="2" t="s">
        <v>0</v>
      </c>
      <c r="C3626" s="3" t="s">
        <v>15596</v>
      </c>
      <c r="D3626" s="3" t="s">
        <v>2046</v>
      </c>
      <c r="E3626" s="3" t="s">
        <v>15597</v>
      </c>
      <c r="F3626" s="3" t="s">
        <v>1</v>
      </c>
      <c r="G3626" s="7" t="s">
        <v>15598</v>
      </c>
      <c r="H3626" s="4">
        <v>2021</v>
      </c>
      <c r="I3626" s="2">
        <v>2007</v>
      </c>
      <c r="J3626" s="2">
        <f ca="1">YEAR(TODAY())-Table1[[#This Row],[Release_year]]</f>
        <v>19</v>
      </c>
      <c r="K3626" s="2" t="s">
        <v>16</v>
      </c>
      <c r="L3626" s="2" t="str">
        <f>_xlfn.XLOOKUP(Table1[[#This Row],[Rating]],Ratings!A$2:A$15,Ratings!B$2:B$15)</f>
        <v>Family</v>
      </c>
      <c r="M3626" s="2" t="str">
        <f>_xlfn.XLOOKUP(Table1[[#This Row],[Rating Category]],Recommendation!A$2:A$6,Recommendation!B$2:B$6)</f>
        <v>Guidance</v>
      </c>
      <c r="N3626" s="2">
        <v>102</v>
      </c>
      <c r="O3626" s="2" t="str" cm="1">
        <f t="array" ref="O3626">_xlfn.IFS(Table1[[#This Row],[Duration]]&lt;90,"Short",Table1[[#This Row],[Duration]]&lt;180,"Medium",Table1[[#This Row],[Duration]]&lt;=240,"Long",TRUE,"Seasons")</f>
        <v>Medium</v>
      </c>
      <c r="P3626" s="3" t="s">
        <v>46</v>
      </c>
    </row>
    <row r="3627" spans="1:16" ht="28">
      <c r="A3627" s="2" t="s">
        <v>15599</v>
      </c>
      <c r="B3627" s="2" t="s">
        <v>4</v>
      </c>
      <c r="C3627" s="3" t="s">
        <v>15600</v>
      </c>
      <c r="D3627" s="3" t="s">
        <v>15601</v>
      </c>
      <c r="E3627" s="3" t="s">
        <v>15602</v>
      </c>
      <c r="F3627" s="3" t="s">
        <v>15603</v>
      </c>
      <c r="G3627" s="7" t="s">
        <v>15604</v>
      </c>
      <c r="H3627" s="4">
        <v>2021</v>
      </c>
      <c r="I3627" s="2">
        <v>2013</v>
      </c>
      <c r="J3627" s="2">
        <f ca="1">YEAR(TODAY())-Table1[[#This Row],[Release_year]]</f>
        <v>13</v>
      </c>
      <c r="K3627" s="2" t="s">
        <v>29</v>
      </c>
      <c r="L3627" s="2" t="str">
        <f>_xlfn.XLOOKUP(Table1[[#This Row],[Rating]],Ratings!A$2:A$15,Ratings!B$2:B$15)</f>
        <v>Teen</v>
      </c>
      <c r="M3627" s="2" t="str">
        <f>_xlfn.XLOOKUP(Table1[[#This Row],[Rating Category]],Recommendation!A$2:A$6,Recommendation!B$2:B$6)</f>
        <v>Guidance</v>
      </c>
      <c r="N3627" s="2" t="s">
        <v>11</v>
      </c>
      <c r="O3627" s="2" t="str" cm="1">
        <f t="array" ref="O3627">_xlfn.IFS(Table1[[#This Row],[Duration]]&lt;90,"Short",Table1[[#This Row],[Duration]]&lt;180,"Medium",Table1[[#This Row],[Duration]]&lt;=240,"Long",TRUE,"Seasons")</f>
        <v>Seasons</v>
      </c>
      <c r="P3627" s="3" t="s">
        <v>780</v>
      </c>
    </row>
    <row r="3628" spans="1:16" ht="42">
      <c r="A3628" s="2" t="s">
        <v>15605</v>
      </c>
      <c r="B3628" s="2" t="s">
        <v>0</v>
      </c>
      <c r="C3628" s="3" t="s">
        <v>15606</v>
      </c>
      <c r="D3628" s="3" t="s">
        <v>15607</v>
      </c>
      <c r="E3628" s="3" t="s">
        <v>15608</v>
      </c>
      <c r="F3628" s="3" t="s">
        <v>1</v>
      </c>
      <c r="G3628" s="7" t="s">
        <v>12241</v>
      </c>
      <c r="H3628" s="4">
        <v>2021</v>
      </c>
      <c r="I3628" s="2">
        <v>2016</v>
      </c>
      <c r="J3628" s="2">
        <f ca="1">YEAR(TODAY())-Table1[[#This Row],[Release_year]]</f>
        <v>10</v>
      </c>
      <c r="K3628" s="2" t="s">
        <v>7</v>
      </c>
      <c r="L3628" s="2" t="str">
        <f>_xlfn.XLOOKUP(Table1[[#This Row],[Rating]],Ratings!A$2:A$15,Ratings!B$2:B$15)</f>
        <v>Adult</v>
      </c>
      <c r="M3628" s="2" t="str">
        <f>_xlfn.XLOOKUP(Table1[[#This Row],[Rating Category]],Recommendation!A$2:A$6,Recommendation!B$2:B$6)</f>
        <v>Restricted</v>
      </c>
      <c r="N3628" s="2">
        <v>92</v>
      </c>
      <c r="O3628" s="2" t="str" cm="1">
        <f t="array" ref="O3628">_xlfn.IFS(Table1[[#This Row],[Duration]]&lt;90,"Short",Table1[[#This Row],[Duration]]&lt;180,"Medium",Table1[[#This Row],[Duration]]&lt;=240,"Long",TRUE,"Seasons")</f>
        <v>Medium</v>
      </c>
      <c r="P3628" s="3" t="s">
        <v>650</v>
      </c>
    </row>
    <row r="3629" spans="1:16" ht="56">
      <c r="A3629" s="2" t="s">
        <v>15609</v>
      </c>
      <c r="B3629" s="2" t="s">
        <v>0</v>
      </c>
      <c r="C3629" s="3" t="s">
        <v>15610</v>
      </c>
      <c r="D3629" s="3" t="s">
        <v>9622</v>
      </c>
      <c r="E3629" s="3" t="s">
        <v>9622</v>
      </c>
      <c r="F3629" s="3" t="s">
        <v>13</v>
      </c>
      <c r="G3629" s="7" t="s">
        <v>12241</v>
      </c>
      <c r="H3629" s="4">
        <v>2021</v>
      </c>
      <c r="I3629" s="2">
        <v>2015</v>
      </c>
      <c r="J3629" s="2">
        <f ca="1">YEAR(TODAY())-Table1[[#This Row],[Release_year]]</f>
        <v>11</v>
      </c>
      <c r="K3629" s="2" t="s">
        <v>7</v>
      </c>
      <c r="L3629" s="2" t="str">
        <f>_xlfn.XLOOKUP(Table1[[#This Row],[Rating]],Ratings!A$2:A$15,Ratings!B$2:B$15)</f>
        <v>Adult</v>
      </c>
      <c r="M3629" s="2" t="str">
        <f>_xlfn.XLOOKUP(Table1[[#This Row],[Rating Category]],Recommendation!A$2:A$6,Recommendation!B$2:B$6)</f>
        <v>Restricted</v>
      </c>
      <c r="N3629" s="2">
        <v>81</v>
      </c>
      <c r="O3629" s="2" t="str" cm="1">
        <f t="array" ref="O3629">_xlfn.IFS(Table1[[#This Row],[Duration]]&lt;90,"Short",Table1[[#This Row],[Duration]]&lt;180,"Medium",Table1[[#This Row],[Duration]]&lt;=240,"Long",TRUE,"Seasons")</f>
        <v>Short</v>
      </c>
      <c r="P3629" s="3" t="s">
        <v>1883</v>
      </c>
    </row>
    <row r="3630" spans="1:16" ht="42">
      <c r="A3630" s="2" t="s">
        <v>15611</v>
      </c>
      <c r="B3630" s="2" t="s">
        <v>0</v>
      </c>
      <c r="C3630" s="3" t="s">
        <v>15612</v>
      </c>
      <c r="D3630" s="3" t="s">
        <v>15613</v>
      </c>
      <c r="E3630" s="3" t="s">
        <v>15614</v>
      </c>
      <c r="F3630" s="3" t="s">
        <v>64</v>
      </c>
      <c r="G3630" s="7" t="s">
        <v>15615</v>
      </c>
      <c r="H3630" s="4">
        <v>2021</v>
      </c>
      <c r="I3630" s="2">
        <v>2018</v>
      </c>
      <c r="J3630" s="2">
        <f ca="1">YEAR(TODAY())-Table1[[#This Row],[Release_year]]</f>
        <v>8</v>
      </c>
      <c r="K3630" s="2" t="s">
        <v>7</v>
      </c>
      <c r="L3630" s="2" t="str">
        <f>_xlfn.XLOOKUP(Table1[[#This Row],[Rating]],Ratings!A$2:A$15,Ratings!B$2:B$15)</f>
        <v>Adult</v>
      </c>
      <c r="M3630" s="2" t="str">
        <f>_xlfn.XLOOKUP(Table1[[#This Row],[Rating Category]],Recommendation!A$2:A$6,Recommendation!B$2:B$6)</f>
        <v>Restricted</v>
      </c>
      <c r="N3630" s="2">
        <v>116</v>
      </c>
      <c r="O3630" s="2" t="str" cm="1">
        <f t="array" ref="O3630">_xlfn.IFS(Table1[[#This Row],[Duration]]&lt;90,"Short",Table1[[#This Row],[Duration]]&lt;180,"Medium",Table1[[#This Row],[Duration]]&lt;=240,"Long",TRUE,"Seasons")</f>
        <v>Medium</v>
      </c>
      <c r="P3630" s="3" t="s">
        <v>885</v>
      </c>
    </row>
    <row r="3631" spans="1:16" ht="42">
      <c r="A3631" s="2" t="s">
        <v>15616</v>
      </c>
      <c r="B3631" s="2" t="s">
        <v>0</v>
      </c>
      <c r="C3631" s="3" t="s">
        <v>15617</v>
      </c>
      <c r="D3631" s="3" t="s">
        <v>15618</v>
      </c>
      <c r="E3631" s="3" t="s">
        <v>15619</v>
      </c>
      <c r="F3631" s="3" t="s">
        <v>1</v>
      </c>
      <c r="G3631" s="7" t="s">
        <v>11047</v>
      </c>
      <c r="H3631" s="4">
        <v>2021</v>
      </c>
      <c r="I3631" s="2">
        <v>2005</v>
      </c>
      <c r="J3631" s="2">
        <f ca="1">YEAR(TODAY())-Table1[[#This Row],[Release_year]]</f>
        <v>21</v>
      </c>
      <c r="K3631" s="2" t="s">
        <v>124</v>
      </c>
      <c r="L3631" s="2" t="str">
        <f>_xlfn.XLOOKUP(Table1[[#This Row],[Rating]],Ratings!A$2:A$15,Ratings!B$2:B$15)</f>
        <v>Adult</v>
      </c>
      <c r="M3631" s="2" t="str">
        <f>_xlfn.XLOOKUP(Table1[[#This Row],[Rating Category]],Recommendation!A$2:A$6,Recommendation!B$2:B$6)</f>
        <v>Restricted</v>
      </c>
      <c r="N3631" s="2">
        <v>110</v>
      </c>
      <c r="O3631" s="2" t="str" cm="1">
        <f t="array" ref="O3631">_xlfn.IFS(Table1[[#This Row],[Duration]]&lt;90,"Short",Table1[[#This Row],[Duration]]&lt;180,"Medium",Table1[[#This Row],[Duration]]&lt;=240,"Long",TRUE,"Seasons")</f>
        <v>Medium</v>
      </c>
      <c r="P3631" s="3" t="s">
        <v>1986</v>
      </c>
    </row>
    <row r="3632" spans="1:16" ht="42">
      <c r="A3632" s="2" t="s">
        <v>15620</v>
      </c>
      <c r="B3632" s="2" t="s">
        <v>0</v>
      </c>
      <c r="C3632" s="3" t="s">
        <v>15621</v>
      </c>
      <c r="D3632" s="3" t="s">
        <v>15622</v>
      </c>
      <c r="E3632" s="3" t="s">
        <v>15623</v>
      </c>
      <c r="F3632" s="3" t="s">
        <v>1</v>
      </c>
      <c r="G3632" s="7" t="s">
        <v>12681</v>
      </c>
      <c r="H3632" s="4">
        <v>2021</v>
      </c>
      <c r="I3632" s="2">
        <v>2017</v>
      </c>
      <c r="J3632" s="2">
        <f ca="1">YEAR(TODAY())-Table1[[#This Row],[Release_year]]</f>
        <v>9</v>
      </c>
      <c r="K3632" s="2" t="s">
        <v>2</v>
      </c>
      <c r="L3632" s="2" t="str">
        <f>_xlfn.XLOOKUP(Table1[[#This Row],[Rating]],Ratings!A$2:A$15,Ratings!B$2:B$15)</f>
        <v>Teen</v>
      </c>
      <c r="M3632" s="2" t="str">
        <f>_xlfn.XLOOKUP(Table1[[#This Row],[Rating Category]],Recommendation!A$2:A$6,Recommendation!B$2:B$6)</f>
        <v>Guidance</v>
      </c>
      <c r="N3632" s="2">
        <v>95</v>
      </c>
      <c r="O3632" s="2" t="str" cm="1">
        <f t="array" ref="O3632">_xlfn.IFS(Table1[[#This Row],[Duration]]&lt;90,"Short",Table1[[#This Row],[Duration]]&lt;180,"Medium",Table1[[#This Row],[Duration]]&lt;=240,"Long",TRUE,"Seasons")</f>
        <v>Medium</v>
      </c>
      <c r="P3632" s="3" t="s">
        <v>72</v>
      </c>
    </row>
    <row r="3633" spans="1:16" ht="56">
      <c r="A3633" s="2" t="s">
        <v>15624</v>
      </c>
      <c r="B3633" s="2" t="s">
        <v>0</v>
      </c>
      <c r="C3633" s="3" t="s">
        <v>15625</v>
      </c>
      <c r="D3633" s="3" t="s">
        <v>129</v>
      </c>
      <c r="E3633" s="3" t="s">
        <v>15626</v>
      </c>
      <c r="F3633" s="3" t="s">
        <v>1</v>
      </c>
      <c r="G3633" s="7" t="s">
        <v>10774</v>
      </c>
      <c r="H3633" s="4">
        <v>2021</v>
      </c>
      <c r="I3633" s="2">
        <v>2009</v>
      </c>
      <c r="J3633" s="2">
        <f ca="1">YEAR(TODAY())-Table1[[#This Row],[Release_year]]</f>
        <v>17</v>
      </c>
      <c r="K3633" s="2" t="s">
        <v>124</v>
      </c>
      <c r="L3633" s="2" t="str">
        <f>_xlfn.XLOOKUP(Table1[[#This Row],[Rating]],Ratings!A$2:A$15,Ratings!B$2:B$15)</f>
        <v>Adult</v>
      </c>
      <c r="M3633" s="2" t="str">
        <f>_xlfn.XLOOKUP(Table1[[#This Row],[Rating Category]],Recommendation!A$2:A$6,Recommendation!B$2:B$6)</f>
        <v>Restricted</v>
      </c>
      <c r="N3633" s="2">
        <v>133</v>
      </c>
      <c r="O3633" s="2" t="str" cm="1">
        <f t="array" ref="O3633">_xlfn.IFS(Table1[[#This Row],[Duration]]&lt;90,"Short",Table1[[#This Row],[Duration]]&lt;180,"Medium",Table1[[#This Row],[Duration]]&lt;=240,"Long",TRUE,"Seasons")</f>
        <v>Medium</v>
      </c>
      <c r="P3633" s="3" t="s">
        <v>131</v>
      </c>
    </row>
    <row r="3634" spans="1:16" ht="56">
      <c r="A3634" s="2" t="s">
        <v>15627</v>
      </c>
      <c r="B3634" s="2" t="s">
        <v>0</v>
      </c>
      <c r="C3634" s="3" t="s">
        <v>15628</v>
      </c>
      <c r="D3634" s="3" t="s">
        <v>15629</v>
      </c>
      <c r="E3634" s="3" t="s">
        <v>15630</v>
      </c>
      <c r="F3634" s="3" t="s">
        <v>1420</v>
      </c>
      <c r="G3634" s="7" t="s">
        <v>15631</v>
      </c>
      <c r="H3634" s="4">
        <v>2021</v>
      </c>
      <c r="I3634" s="2">
        <v>2017</v>
      </c>
      <c r="J3634" s="2">
        <f ca="1">YEAR(TODAY())-Table1[[#This Row],[Release_year]]</f>
        <v>9</v>
      </c>
      <c r="K3634" s="2" t="s">
        <v>7</v>
      </c>
      <c r="L3634" s="2" t="str">
        <f>_xlfn.XLOOKUP(Table1[[#This Row],[Rating]],Ratings!A$2:A$15,Ratings!B$2:B$15)</f>
        <v>Adult</v>
      </c>
      <c r="M3634" s="2" t="str">
        <f>_xlfn.XLOOKUP(Table1[[#This Row],[Rating Category]],Recommendation!A$2:A$6,Recommendation!B$2:B$6)</f>
        <v>Restricted</v>
      </c>
      <c r="N3634" s="2">
        <v>120</v>
      </c>
      <c r="O3634" s="2" t="str" cm="1">
        <f t="array" ref="O3634">_xlfn.IFS(Table1[[#This Row],[Duration]]&lt;90,"Short",Table1[[#This Row],[Duration]]&lt;180,"Medium",Table1[[#This Row],[Duration]]&lt;=240,"Long",TRUE,"Seasons")</f>
        <v>Medium</v>
      </c>
      <c r="P3634" s="3" t="s">
        <v>384</v>
      </c>
    </row>
    <row r="3635" spans="1:16" ht="56">
      <c r="A3635" s="2" t="s">
        <v>15632</v>
      </c>
      <c r="B3635" s="2" t="s">
        <v>0</v>
      </c>
      <c r="C3635" s="3" t="s">
        <v>15633</v>
      </c>
      <c r="D3635" s="3" t="s">
        <v>15634</v>
      </c>
      <c r="E3635" s="3" t="s">
        <v>15635</v>
      </c>
      <c r="F3635" s="3" t="s">
        <v>404</v>
      </c>
      <c r="G3635" s="7" t="s">
        <v>15636</v>
      </c>
      <c r="H3635" s="4">
        <v>2021</v>
      </c>
      <c r="I3635" s="2">
        <v>2016</v>
      </c>
      <c r="J3635" s="2">
        <f ca="1">YEAR(TODAY())-Table1[[#This Row],[Release_year]]</f>
        <v>10</v>
      </c>
      <c r="K3635" s="2" t="s">
        <v>45</v>
      </c>
      <c r="L3635" s="2" t="str">
        <f>_xlfn.XLOOKUP(Table1[[#This Row],[Rating]],Ratings!A$2:A$15,Ratings!B$2:B$15)</f>
        <v>Family</v>
      </c>
      <c r="M3635" s="2" t="str">
        <f>_xlfn.XLOOKUP(Table1[[#This Row],[Rating Category]],Recommendation!A$2:A$6,Recommendation!B$2:B$6)</f>
        <v>Guidance</v>
      </c>
      <c r="N3635" s="2">
        <v>91</v>
      </c>
      <c r="O3635" s="2" t="str" cm="1">
        <f t="array" ref="O3635">_xlfn.IFS(Table1[[#This Row],[Duration]]&lt;90,"Short",Table1[[#This Row],[Duration]]&lt;180,"Medium",Table1[[#This Row],[Duration]]&lt;=240,"Long",TRUE,"Seasons")</f>
        <v>Medium</v>
      </c>
      <c r="P3635" s="3" t="s">
        <v>46</v>
      </c>
    </row>
    <row r="3636" spans="1:16" ht="28">
      <c r="A3636" s="2" t="s">
        <v>15637</v>
      </c>
      <c r="B3636" s="2" t="s">
        <v>0</v>
      </c>
      <c r="C3636" s="3" t="s">
        <v>15638</v>
      </c>
      <c r="D3636" s="3" t="s">
        <v>15634</v>
      </c>
      <c r="E3636" s="3" t="s">
        <v>15639</v>
      </c>
      <c r="F3636" s="3" t="s">
        <v>404</v>
      </c>
      <c r="G3636" s="7" t="s">
        <v>12855</v>
      </c>
      <c r="H3636" s="4">
        <v>2021</v>
      </c>
      <c r="I3636" s="2">
        <v>2017</v>
      </c>
      <c r="J3636" s="2">
        <f ca="1">YEAR(TODAY())-Table1[[#This Row],[Release_year]]</f>
        <v>9</v>
      </c>
      <c r="K3636" s="2" t="s">
        <v>45</v>
      </c>
      <c r="L3636" s="2" t="str">
        <f>_xlfn.XLOOKUP(Table1[[#This Row],[Rating]],Ratings!A$2:A$15,Ratings!B$2:B$15)</f>
        <v>Family</v>
      </c>
      <c r="M3636" s="2" t="str">
        <f>_xlfn.XLOOKUP(Table1[[#This Row],[Rating Category]],Recommendation!A$2:A$6,Recommendation!B$2:B$6)</f>
        <v>Guidance</v>
      </c>
      <c r="N3636" s="2">
        <v>90</v>
      </c>
      <c r="O3636" s="2" t="str" cm="1">
        <f t="array" ref="O3636">_xlfn.IFS(Table1[[#This Row],[Duration]]&lt;90,"Short",Table1[[#This Row],[Duration]]&lt;180,"Medium",Table1[[#This Row],[Duration]]&lt;=240,"Long",TRUE,"Seasons")</f>
        <v>Medium</v>
      </c>
      <c r="P3636" s="3" t="s">
        <v>46</v>
      </c>
    </row>
    <row r="3637" spans="1:16" ht="28">
      <c r="A3637" s="2" t="s">
        <v>15640</v>
      </c>
      <c r="B3637" s="2" t="s">
        <v>0</v>
      </c>
      <c r="C3637" s="3" t="s">
        <v>15641</v>
      </c>
      <c r="D3637" s="3" t="s">
        <v>15634</v>
      </c>
      <c r="E3637" s="3" t="s">
        <v>15642</v>
      </c>
      <c r="F3637" s="3" t="s">
        <v>404</v>
      </c>
      <c r="G3637" s="7" t="s">
        <v>15636</v>
      </c>
      <c r="H3637" s="4">
        <v>2021</v>
      </c>
      <c r="I3637" s="2">
        <v>2017</v>
      </c>
      <c r="J3637" s="2">
        <f ca="1">YEAR(TODAY())-Table1[[#This Row],[Release_year]]</f>
        <v>9</v>
      </c>
      <c r="K3637" s="2" t="s">
        <v>45</v>
      </c>
      <c r="L3637" s="2" t="str">
        <f>_xlfn.XLOOKUP(Table1[[#This Row],[Rating]],Ratings!A$2:A$15,Ratings!B$2:B$15)</f>
        <v>Family</v>
      </c>
      <c r="M3637" s="2" t="str">
        <f>_xlfn.XLOOKUP(Table1[[#This Row],[Rating Category]],Recommendation!A$2:A$6,Recommendation!B$2:B$6)</f>
        <v>Guidance</v>
      </c>
      <c r="N3637" s="2">
        <v>90</v>
      </c>
      <c r="O3637" s="2" t="str" cm="1">
        <f t="array" ref="O3637">_xlfn.IFS(Table1[[#This Row],[Duration]]&lt;90,"Short",Table1[[#This Row],[Duration]]&lt;180,"Medium",Table1[[#This Row],[Duration]]&lt;=240,"Long",TRUE,"Seasons")</f>
        <v>Medium</v>
      </c>
      <c r="P3637" s="3" t="s">
        <v>46</v>
      </c>
    </row>
    <row r="3638" spans="1:16" ht="56">
      <c r="A3638" s="2" t="s">
        <v>15643</v>
      </c>
      <c r="B3638" s="2" t="s">
        <v>0</v>
      </c>
      <c r="C3638" s="3" t="s">
        <v>15644</v>
      </c>
      <c r="D3638" s="3" t="s">
        <v>15645</v>
      </c>
      <c r="E3638" s="3" t="s">
        <v>15646</v>
      </c>
      <c r="F3638" s="3" t="s">
        <v>9837</v>
      </c>
      <c r="G3638" s="7" t="s">
        <v>9290</v>
      </c>
      <c r="H3638" s="4">
        <v>2021</v>
      </c>
      <c r="I3638" s="2">
        <v>2018</v>
      </c>
      <c r="J3638" s="2">
        <f ca="1">YEAR(TODAY())-Table1[[#This Row],[Release_year]]</f>
        <v>8</v>
      </c>
      <c r="K3638" s="2" t="s">
        <v>7</v>
      </c>
      <c r="L3638" s="2" t="str">
        <f>_xlfn.XLOOKUP(Table1[[#This Row],[Rating]],Ratings!A$2:A$15,Ratings!B$2:B$15)</f>
        <v>Adult</v>
      </c>
      <c r="M3638" s="2" t="str">
        <f>_xlfn.XLOOKUP(Table1[[#This Row],[Rating Category]],Recommendation!A$2:A$6,Recommendation!B$2:B$6)</f>
        <v>Restricted</v>
      </c>
      <c r="N3638" s="2">
        <v>103</v>
      </c>
      <c r="O3638" s="2" t="str" cm="1">
        <f t="array" ref="O3638">_xlfn.IFS(Table1[[#This Row],[Duration]]&lt;90,"Short",Table1[[#This Row],[Duration]]&lt;180,"Medium",Table1[[#This Row],[Duration]]&lt;=240,"Long",TRUE,"Seasons")</f>
        <v>Medium</v>
      </c>
      <c r="P3638" s="3" t="s">
        <v>384</v>
      </c>
    </row>
    <row r="3639" spans="1:16" ht="28">
      <c r="A3639" s="2" t="s">
        <v>15647</v>
      </c>
      <c r="B3639" s="2" t="s">
        <v>0</v>
      </c>
      <c r="C3639" s="3" t="s">
        <v>15648</v>
      </c>
      <c r="D3639" s="3" t="s">
        <v>15649</v>
      </c>
      <c r="E3639" s="3" t="s">
        <v>15650</v>
      </c>
      <c r="F3639" s="3" t="s">
        <v>1</v>
      </c>
      <c r="G3639" s="7" t="s">
        <v>9015</v>
      </c>
      <c r="H3639" s="4">
        <v>2021</v>
      </c>
      <c r="I3639" s="2">
        <v>2018</v>
      </c>
      <c r="J3639" s="2">
        <f ca="1">YEAR(TODAY())-Table1[[#This Row],[Release_year]]</f>
        <v>8</v>
      </c>
      <c r="K3639" s="2" t="s">
        <v>7</v>
      </c>
      <c r="L3639" s="2" t="str">
        <f>_xlfn.XLOOKUP(Table1[[#This Row],[Rating]],Ratings!A$2:A$15,Ratings!B$2:B$15)</f>
        <v>Adult</v>
      </c>
      <c r="M3639" s="2" t="str">
        <f>_xlfn.XLOOKUP(Table1[[#This Row],[Rating Category]],Recommendation!A$2:A$6,Recommendation!B$2:B$6)</f>
        <v>Restricted</v>
      </c>
      <c r="N3639" s="2">
        <v>98</v>
      </c>
      <c r="O3639" s="2" t="str" cm="1">
        <f t="array" ref="O3639">_xlfn.IFS(Table1[[#This Row],[Duration]]&lt;90,"Short",Table1[[#This Row],[Duration]]&lt;180,"Medium",Table1[[#This Row],[Duration]]&lt;=240,"Long",TRUE,"Seasons")</f>
        <v>Medium</v>
      </c>
      <c r="P3639" s="3" t="s">
        <v>1986</v>
      </c>
    </row>
    <row r="3640" spans="1:16" ht="42">
      <c r="A3640" s="2" t="s">
        <v>15651</v>
      </c>
      <c r="B3640" s="2" t="s">
        <v>0</v>
      </c>
      <c r="C3640" s="3" t="s">
        <v>15652</v>
      </c>
      <c r="D3640" s="3" t="s">
        <v>15653</v>
      </c>
      <c r="E3640" s="3" t="s">
        <v>15654</v>
      </c>
      <c r="F3640" s="3" t="s">
        <v>1</v>
      </c>
      <c r="G3640" s="7" t="s">
        <v>7639</v>
      </c>
      <c r="H3640" s="4">
        <v>2021</v>
      </c>
      <c r="I3640" s="2">
        <v>2010</v>
      </c>
      <c r="J3640" s="2">
        <f ca="1">YEAR(TODAY())-Table1[[#This Row],[Release_year]]</f>
        <v>16</v>
      </c>
      <c r="K3640" s="2" t="s">
        <v>2</v>
      </c>
      <c r="L3640" s="2" t="str">
        <f>_xlfn.XLOOKUP(Table1[[#This Row],[Rating]],Ratings!A$2:A$15,Ratings!B$2:B$15)</f>
        <v>Teen</v>
      </c>
      <c r="M3640" s="2" t="str">
        <f>_xlfn.XLOOKUP(Table1[[#This Row],[Rating Category]],Recommendation!A$2:A$6,Recommendation!B$2:B$6)</f>
        <v>Guidance</v>
      </c>
      <c r="N3640" s="2">
        <v>119</v>
      </c>
      <c r="O3640" s="2" t="str" cm="1">
        <f t="array" ref="O3640">_xlfn.IFS(Table1[[#This Row],[Duration]]&lt;90,"Short",Table1[[#This Row],[Duration]]&lt;180,"Medium",Table1[[#This Row],[Duration]]&lt;=240,"Long",TRUE,"Seasons")</f>
        <v>Medium</v>
      </c>
      <c r="P3640" s="3" t="s">
        <v>264</v>
      </c>
    </row>
    <row r="3641" spans="1:16" ht="70">
      <c r="A3641" s="2" t="s">
        <v>15655</v>
      </c>
      <c r="B3641" s="2" t="s">
        <v>0</v>
      </c>
      <c r="C3641" s="3" t="s">
        <v>15656</v>
      </c>
      <c r="D3641" s="3" t="s">
        <v>15657</v>
      </c>
      <c r="E3641" s="3" t="s">
        <v>15658</v>
      </c>
      <c r="F3641" s="3" t="s">
        <v>15659</v>
      </c>
      <c r="G3641" s="7" t="s">
        <v>9198</v>
      </c>
      <c r="H3641" s="4">
        <v>2021</v>
      </c>
      <c r="I3641" s="2">
        <v>2018</v>
      </c>
      <c r="J3641" s="2">
        <f ca="1">YEAR(TODAY())-Table1[[#This Row],[Release_year]]</f>
        <v>8</v>
      </c>
      <c r="K3641" s="2" t="s">
        <v>7</v>
      </c>
      <c r="L3641" s="2" t="str">
        <f>_xlfn.XLOOKUP(Table1[[#This Row],[Rating]],Ratings!A$2:A$15,Ratings!B$2:B$15)</f>
        <v>Adult</v>
      </c>
      <c r="M3641" s="2" t="str">
        <f>_xlfn.XLOOKUP(Table1[[#This Row],[Rating Category]],Recommendation!A$2:A$6,Recommendation!B$2:B$6)</f>
        <v>Restricted</v>
      </c>
      <c r="N3641" s="2">
        <v>148</v>
      </c>
      <c r="O3641" s="2" t="str" cm="1">
        <f t="array" ref="O3641">_xlfn.IFS(Table1[[#This Row],[Duration]]&lt;90,"Short",Table1[[#This Row],[Duration]]&lt;180,"Medium",Table1[[#This Row],[Duration]]&lt;=240,"Long",TRUE,"Seasons")</f>
        <v>Medium</v>
      </c>
      <c r="P3641" s="3" t="s">
        <v>23</v>
      </c>
    </row>
    <row r="3642" spans="1:16" ht="42">
      <c r="A3642" s="2" t="s">
        <v>15660</v>
      </c>
      <c r="B3642" s="2" t="s">
        <v>0</v>
      </c>
      <c r="C3642" s="3" t="s">
        <v>15661</v>
      </c>
      <c r="D3642" s="3" t="s">
        <v>15662</v>
      </c>
      <c r="E3642" s="3" t="s">
        <v>15663</v>
      </c>
      <c r="F3642" s="3" t="s">
        <v>1</v>
      </c>
      <c r="G3642" s="7" t="s">
        <v>12324</v>
      </c>
      <c r="H3642" s="4">
        <v>2021</v>
      </c>
      <c r="I3642" s="2">
        <v>2017</v>
      </c>
      <c r="J3642" s="2">
        <f ca="1">YEAR(TODAY())-Table1[[#This Row],[Release_year]]</f>
        <v>9</v>
      </c>
      <c r="K3642" s="2" t="s">
        <v>7</v>
      </c>
      <c r="L3642" s="2" t="str">
        <f>_xlfn.XLOOKUP(Table1[[#This Row],[Rating]],Ratings!A$2:A$15,Ratings!B$2:B$15)</f>
        <v>Adult</v>
      </c>
      <c r="M3642" s="2" t="str">
        <f>_xlfn.XLOOKUP(Table1[[#This Row],[Rating Category]],Recommendation!A$2:A$6,Recommendation!B$2:B$6)</f>
        <v>Restricted</v>
      </c>
      <c r="N3642" s="2">
        <v>94</v>
      </c>
      <c r="O3642" s="2" t="str" cm="1">
        <f t="array" ref="O3642">_xlfn.IFS(Table1[[#This Row],[Duration]]&lt;90,"Short",Table1[[#This Row],[Duration]]&lt;180,"Medium",Table1[[#This Row],[Duration]]&lt;=240,"Long",TRUE,"Seasons")</f>
        <v>Medium</v>
      </c>
      <c r="P3642" s="3" t="s">
        <v>7432</v>
      </c>
    </row>
    <row r="3643" spans="1:16" ht="42">
      <c r="A3643" s="2" t="s">
        <v>15664</v>
      </c>
      <c r="B3643" s="2" t="s">
        <v>0</v>
      </c>
      <c r="C3643" s="3" t="s">
        <v>15665</v>
      </c>
      <c r="D3643" s="3" t="s">
        <v>15666</v>
      </c>
      <c r="E3643" s="3" t="s">
        <v>15667</v>
      </c>
      <c r="F3643" s="3" t="s">
        <v>1</v>
      </c>
      <c r="G3643" s="7" t="s">
        <v>8120</v>
      </c>
      <c r="H3643" s="4">
        <v>2021</v>
      </c>
      <c r="I3643" s="2">
        <v>1960</v>
      </c>
      <c r="J3643" s="2">
        <f ca="1">YEAR(TODAY())-Table1[[#This Row],[Release_year]]</f>
        <v>66</v>
      </c>
      <c r="K3643" s="2" t="s">
        <v>29</v>
      </c>
      <c r="L3643" s="2" t="str">
        <f>_xlfn.XLOOKUP(Table1[[#This Row],[Rating]],Ratings!A$2:A$15,Ratings!B$2:B$15)</f>
        <v>Teen</v>
      </c>
      <c r="M3643" s="2" t="str">
        <f>_xlfn.XLOOKUP(Table1[[#This Row],[Rating Category]],Recommendation!A$2:A$6,Recommendation!B$2:B$6)</f>
        <v>Guidance</v>
      </c>
      <c r="N3643" s="2">
        <v>108</v>
      </c>
      <c r="O3643" s="2" t="str" cm="1">
        <f t="array" ref="O3643">_xlfn.IFS(Table1[[#This Row],[Duration]]&lt;90,"Short",Table1[[#This Row],[Duration]]&lt;180,"Medium",Table1[[#This Row],[Duration]]&lt;=240,"Long",TRUE,"Seasons")</f>
        <v>Medium</v>
      </c>
      <c r="P3643" s="3" t="s">
        <v>15668</v>
      </c>
    </row>
    <row r="3644" spans="1:16" ht="70">
      <c r="A3644" s="2" t="s">
        <v>15669</v>
      </c>
      <c r="B3644" s="2" t="s">
        <v>0</v>
      </c>
      <c r="C3644" s="3" t="s">
        <v>15670</v>
      </c>
      <c r="D3644" s="3" t="s">
        <v>15671</v>
      </c>
      <c r="E3644" s="3" t="s">
        <v>15672</v>
      </c>
      <c r="F3644" s="3" t="s">
        <v>2900</v>
      </c>
      <c r="G3644" s="7" t="s">
        <v>15673</v>
      </c>
      <c r="H3644" s="4">
        <v>2021</v>
      </c>
      <c r="I3644" s="2">
        <v>2016</v>
      </c>
      <c r="J3644" s="2">
        <f ca="1">YEAR(TODAY())-Table1[[#This Row],[Release_year]]</f>
        <v>10</v>
      </c>
      <c r="K3644" s="2" t="s">
        <v>124</v>
      </c>
      <c r="L3644" s="2" t="str">
        <f>_xlfn.XLOOKUP(Table1[[#This Row],[Rating]],Ratings!A$2:A$15,Ratings!B$2:B$15)</f>
        <v>Adult</v>
      </c>
      <c r="M3644" s="2" t="str">
        <f>_xlfn.XLOOKUP(Table1[[#This Row],[Rating Category]],Recommendation!A$2:A$6,Recommendation!B$2:B$6)</f>
        <v>Restricted</v>
      </c>
      <c r="N3644" s="2">
        <v>114</v>
      </c>
      <c r="O3644" s="2" t="str" cm="1">
        <f t="array" ref="O3644">_xlfn.IFS(Table1[[#This Row],[Duration]]&lt;90,"Short",Table1[[#This Row],[Duration]]&lt;180,"Medium",Table1[[#This Row],[Duration]]&lt;=240,"Long",TRUE,"Seasons")</f>
        <v>Medium</v>
      </c>
      <c r="P3644" s="3" t="s">
        <v>23</v>
      </c>
    </row>
    <row r="3645" spans="1:16" ht="28">
      <c r="A3645" s="2" t="s">
        <v>15674</v>
      </c>
      <c r="B3645" s="2" t="s">
        <v>0</v>
      </c>
      <c r="C3645" s="3" t="s">
        <v>15675</v>
      </c>
      <c r="D3645" s="3" t="s">
        <v>15676</v>
      </c>
      <c r="E3645" s="3" t="s">
        <v>15677</v>
      </c>
      <c r="F3645" s="3" t="s">
        <v>1</v>
      </c>
      <c r="G3645" s="7" t="s">
        <v>8997</v>
      </c>
      <c r="H3645" s="4">
        <v>2021</v>
      </c>
      <c r="I3645" s="2">
        <v>2016</v>
      </c>
      <c r="J3645" s="2">
        <f ca="1">YEAR(TODAY())-Table1[[#This Row],[Release_year]]</f>
        <v>10</v>
      </c>
      <c r="K3645" s="2" t="s">
        <v>124</v>
      </c>
      <c r="L3645" s="2" t="str">
        <f>_xlfn.XLOOKUP(Table1[[#This Row],[Rating]],Ratings!A$2:A$15,Ratings!B$2:B$15)</f>
        <v>Adult</v>
      </c>
      <c r="M3645" s="2" t="str">
        <f>_xlfn.XLOOKUP(Table1[[#This Row],[Rating Category]],Recommendation!A$2:A$6,Recommendation!B$2:B$6)</f>
        <v>Restricted</v>
      </c>
      <c r="N3645" s="2">
        <v>98</v>
      </c>
      <c r="O3645" s="2" t="str" cm="1">
        <f t="array" ref="O3645">_xlfn.IFS(Table1[[#This Row],[Duration]]&lt;90,"Short",Table1[[#This Row],[Duration]]&lt;180,"Medium",Table1[[#This Row],[Duration]]&lt;=240,"Long",TRUE,"Seasons")</f>
        <v>Medium</v>
      </c>
      <c r="P3645" s="3" t="s">
        <v>1368</v>
      </c>
    </row>
    <row r="3646" spans="1:16" ht="56">
      <c r="A3646" s="2" t="s">
        <v>15678</v>
      </c>
      <c r="B3646" s="2" t="s">
        <v>0</v>
      </c>
      <c r="C3646" s="3" t="s">
        <v>15679</v>
      </c>
      <c r="D3646" s="3" t="s">
        <v>2448</v>
      </c>
      <c r="E3646" s="3" t="s">
        <v>15680</v>
      </c>
      <c r="F3646" s="3" t="s">
        <v>1064</v>
      </c>
      <c r="G3646" s="7" t="s">
        <v>10714</v>
      </c>
      <c r="H3646" s="4">
        <v>2021</v>
      </c>
      <c r="I3646" s="2">
        <v>2014</v>
      </c>
      <c r="J3646" s="2">
        <f ca="1">YEAR(TODAY())-Table1[[#This Row],[Release_year]]</f>
        <v>12</v>
      </c>
      <c r="K3646" s="2" t="s">
        <v>29</v>
      </c>
      <c r="L3646" s="2" t="str">
        <f>_xlfn.XLOOKUP(Table1[[#This Row],[Rating]],Ratings!A$2:A$15,Ratings!B$2:B$15)</f>
        <v>Teen</v>
      </c>
      <c r="M3646" s="2" t="str">
        <f>_xlfn.XLOOKUP(Table1[[#This Row],[Rating Category]],Recommendation!A$2:A$6,Recommendation!B$2:B$6)</f>
        <v>Guidance</v>
      </c>
      <c r="N3646" s="2">
        <v>151</v>
      </c>
      <c r="O3646" s="2" t="str" cm="1">
        <f t="array" ref="O3646">_xlfn.IFS(Table1[[#This Row],[Duration]]&lt;90,"Short",Table1[[#This Row],[Duration]]&lt;180,"Medium",Table1[[#This Row],[Duration]]&lt;=240,"Long",TRUE,"Seasons")</f>
        <v>Medium</v>
      </c>
      <c r="P3646" s="3" t="s">
        <v>1861</v>
      </c>
    </row>
    <row r="3647" spans="1:16" ht="56">
      <c r="A3647" s="2" t="s">
        <v>15681</v>
      </c>
      <c r="B3647" s="2" t="s">
        <v>0</v>
      </c>
      <c r="C3647" s="3" t="s">
        <v>15682</v>
      </c>
      <c r="D3647" s="3" t="s">
        <v>15683</v>
      </c>
      <c r="E3647" s="3" t="s">
        <v>15684</v>
      </c>
      <c r="F3647" s="3" t="s">
        <v>670</v>
      </c>
      <c r="G3647" s="7" t="s">
        <v>13506</v>
      </c>
      <c r="H3647" s="4">
        <v>2021</v>
      </c>
      <c r="I3647" s="2">
        <v>2016</v>
      </c>
      <c r="J3647" s="2">
        <f ca="1">YEAR(TODAY())-Table1[[#This Row],[Release_year]]</f>
        <v>10</v>
      </c>
      <c r="K3647" s="2" t="s">
        <v>7</v>
      </c>
      <c r="L3647" s="2" t="str">
        <f>_xlfn.XLOOKUP(Table1[[#This Row],[Rating]],Ratings!A$2:A$15,Ratings!B$2:B$15)</f>
        <v>Adult</v>
      </c>
      <c r="M3647" s="2" t="str">
        <f>_xlfn.XLOOKUP(Table1[[#This Row],[Rating Category]],Recommendation!A$2:A$6,Recommendation!B$2:B$6)</f>
        <v>Restricted</v>
      </c>
      <c r="N3647" s="2">
        <v>78</v>
      </c>
      <c r="O3647" s="2" t="str" cm="1">
        <f t="array" ref="O3647">_xlfn.IFS(Table1[[#This Row],[Duration]]&lt;90,"Short",Table1[[#This Row],[Duration]]&lt;180,"Medium",Table1[[#This Row],[Duration]]&lt;=240,"Long",TRUE,"Seasons")</f>
        <v>Short</v>
      </c>
      <c r="P3647" s="3" t="s">
        <v>63</v>
      </c>
    </row>
    <row r="3648" spans="1:16" ht="42">
      <c r="A3648" s="2" t="s">
        <v>15685</v>
      </c>
      <c r="B3648" s="2" t="s">
        <v>0</v>
      </c>
      <c r="C3648" s="3" t="s">
        <v>15686</v>
      </c>
      <c r="D3648" s="3" t="s">
        <v>15687</v>
      </c>
      <c r="E3648" s="3" t="s">
        <v>15688</v>
      </c>
      <c r="F3648" s="3" t="s">
        <v>15689</v>
      </c>
      <c r="G3648" s="7" t="s">
        <v>9095</v>
      </c>
      <c r="H3648" s="4">
        <v>2021</v>
      </c>
      <c r="I3648" s="2">
        <v>2018</v>
      </c>
      <c r="J3648" s="2">
        <f ca="1">YEAR(TODAY())-Table1[[#This Row],[Release_year]]</f>
        <v>8</v>
      </c>
      <c r="K3648" s="2" t="s">
        <v>7</v>
      </c>
      <c r="L3648" s="2" t="str">
        <f>_xlfn.XLOOKUP(Table1[[#This Row],[Rating]],Ratings!A$2:A$15,Ratings!B$2:B$15)</f>
        <v>Adult</v>
      </c>
      <c r="M3648" s="2" t="str">
        <f>_xlfn.XLOOKUP(Table1[[#This Row],[Rating Category]],Recommendation!A$2:A$6,Recommendation!B$2:B$6)</f>
        <v>Restricted</v>
      </c>
      <c r="N3648" s="2">
        <v>125</v>
      </c>
      <c r="O3648" s="2" t="str" cm="1">
        <f t="array" ref="O3648">_xlfn.IFS(Table1[[#This Row],[Duration]]&lt;90,"Short",Table1[[#This Row],[Duration]]&lt;180,"Medium",Table1[[#This Row],[Duration]]&lt;=240,"Long",TRUE,"Seasons")</f>
        <v>Medium</v>
      </c>
      <c r="P3648" s="3" t="s">
        <v>192</v>
      </c>
    </row>
    <row r="3649" spans="1:16" ht="42">
      <c r="A3649" s="2" t="s">
        <v>15690</v>
      </c>
      <c r="B3649" s="2" t="s">
        <v>0</v>
      </c>
      <c r="C3649" s="3" t="s">
        <v>15691</v>
      </c>
      <c r="D3649" s="3" t="s">
        <v>10492</v>
      </c>
      <c r="E3649" s="3" t="s">
        <v>15692</v>
      </c>
      <c r="F3649" s="3" t="s">
        <v>13</v>
      </c>
      <c r="G3649" s="7" t="s">
        <v>12472</v>
      </c>
      <c r="H3649" s="4">
        <v>2021</v>
      </c>
      <c r="I3649" s="2">
        <v>2015</v>
      </c>
      <c r="J3649" s="2">
        <f ca="1">YEAR(TODAY())-Table1[[#This Row],[Release_year]]</f>
        <v>11</v>
      </c>
      <c r="K3649" s="2" t="s">
        <v>29</v>
      </c>
      <c r="L3649" s="2" t="str">
        <f>_xlfn.XLOOKUP(Table1[[#This Row],[Rating]],Ratings!A$2:A$15,Ratings!B$2:B$15)</f>
        <v>Teen</v>
      </c>
      <c r="M3649" s="2" t="str">
        <f>_xlfn.XLOOKUP(Table1[[#This Row],[Rating Category]],Recommendation!A$2:A$6,Recommendation!B$2:B$6)</f>
        <v>Guidance</v>
      </c>
      <c r="N3649" s="2">
        <v>126</v>
      </c>
      <c r="O3649" s="2" t="str" cm="1">
        <f t="array" ref="O3649">_xlfn.IFS(Table1[[#This Row],[Duration]]&lt;90,"Short",Table1[[#This Row],[Duration]]&lt;180,"Medium",Table1[[#This Row],[Duration]]&lt;=240,"Long",TRUE,"Seasons")</f>
        <v>Medium</v>
      </c>
      <c r="P3649" s="3" t="s">
        <v>43</v>
      </c>
    </row>
    <row r="3650" spans="1:16" ht="56">
      <c r="A3650" s="2" t="s">
        <v>15693</v>
      </c>
      <c r="B3650" s="2" t="s">
        <v>4</v>
      </c>
      <c r="C3650" s="3" t="s">
        <v>15694</v>
      </c>
      <c r="D3650" s="3" t="s">
        <v>15695</v>
      </c>
      <c r="E3650" s="3" t="s">
        <v>15696</v>
      </c>
      <c r="F3650" s="3" t="s">
        <v>2038</v>
      </c>
      <c r="G3650" s="7" t="s">
        <v>13453</v>
      </c>
      <c r="H3650" s="4">
        <v>2021</v>
      </c>
      <c r="I3650" s="2">
        <v>2014</v>
      </c>
      <c r="J3650" s="2">
        <f ca="1">YEAR(TODAY())-Table1[[#This Row],[Release_year]]</f>
        <v>12</v>
      </c>
      <c r="K3650" s="2" t="s">
        <v>29</v>
      </c>
      <c r="L3650" s="2" t="str">
        <f>_xlfn.XLOOKUP(Table1[[#This Row],[Rating]],Ratings!A$2:A$15,Ratings!B$2:B$15)</f>
        <v>Teen</v>
      </c>
      <c r="M3650" s="2" t="str">
        <f>_xlfn.XLOOKUP(Table1[[#This Row],[Rating Category]],Recommendation!A$2:A$6,Recommendation!B$2:B$6)</f>
        <v>Guidance</v>
      </c>
      <c r="N3650" s="2" t="s">
        <v>11</v>
      </c>
      <c r="O3650" s="2" t="str" cm="1">
        <f t="array" ref="O3650">_xlfn.IFS(Table1[[#This Row],[Duration]]&lt;90,"Short",Table1[[#This Row],[Duration]]&lt;180,"Medium",Table1[[#This Row],[Duration]]&lt;=240,"Long",TRUE,"Seasons")</f>
        <v>Seasons</v>
      </c>
      <c r="P3650" s="3" t="s">
        <v>15697</v>
      </c>
    </row>
    <row r="3651" spans="1:16" ht="42">
      <c r="A3651" s="2" t="s">
        <v>15698</v>
      </c>
      <c r="B3651" s="2" t="s">
        <v>0</v>
      </c>
      <c r="C3651" s="3" t="s">
        <v>15699</v>
      </c>
      <c r="D3651" s="3" t="s">
        <v>15700</v>
      </c>
      <c r="E3651" s="3" t="s">
        <v>15701</v>
      </c>
      <c r="F3651" s="3" t="s">
        <v>1</v>
      </c>
      <c r="G3651" s="7" t="s">
        <v>15702</v>
      </c>
      <c r="H3651" s="4">
        <v>2021</v>
      </c>
      <c r="I3651" s="2">
        <v>2016</v>
      </c>
      <c r="J3651" s="2">
        <f ca="1">YEAR(TODAY())-Table1[[#This Row],[Release_year]]</f>
        <v>10</v>
      </c>
      <c r="K3651" s="2" t="s">
        <v>7</v>
      </c>
      <c r="L3651" s="2" t="str">
        <f>_xlfn.XLOOKUP(Table1[[#This Row],[Rating]],Ratings!A$2:A$15,Ratings!B$2:B$15)</f>
        <v>Adult</v>
      </c>
      <c r="M3651" s="2" t="str">
        <f>_xlfn.XLOOKUP(Table1[[#This Row],[Rating Category]],Recommendation!A$2:A$6,Recommendation!B$2:B$6)</f>
        <v>Restricted</v>
      </c>
      <c r="N3651" s="2">
        <v>104</v>
      </c>
      <c r="O3651" s="2" t="str" cm="1">
        <f t="array" ref="O3651">_xlfn.IFS(Table1[[#This Row],[Duration]]&lt;90,"Short",Table1[[#This Row],[Duration]]&lt;180,"Medium",Table1[[#This Row],[Duration]]&lt;=240,"Long",TRUE,"Seasons")</f>
        <v>Medium</v>
      </c>
      <c r="P3651" s="3" t="s">
        <v>36</v>
      </c>
    </row>
    <row r="3652" spans="1:16" ht="42">
      <c r="A3652" s="2" t="s">
        <v>15703</v>
      </c>
      <c r="B3652" s="2" t="s">
        <v>0</v>
      </c>
      <c r="C3652" s="3" t="s">
        <v>15704</v>
      </c>
      <c r="D3652" s="3" t="s">
        <v>15705</v>
      </c>
      <c r="E3652" s="3" t="s">
        <v>15706</v>
      </c>
      <c r="F3652" s="3" t="s">
        <v>1</v>
      </c>
      <c r="G3652" s="7" t="s">
        <v>12176</v>
      </c>
      <c r="H3652" s="4">
        <v>2021</v>
      </c>
      <c r="I3652" s="2">
        <v>2017</v>
      </c>
      <c r="J3652" s="2">
        <f ca="1">YEAR(TODAY())-Table1[[#This Row],[Release_year]]</f>
        <v>9</v>
      </c>
      <c r="K3652" s="2" t="s">
        <v>181</v>
      </c>
      <c r="L3652" s="2" t="str">
        <f>_xlfn.XLOOKUP(Table1[[#This Row],[Rating]],Ratings!A$2:A$15,Ratings!B$2:B$15)</f>
        <v>Family</v>
      </c>
      <c r="M3652" s="2" t="str">
        <f>_xlfn.XLOOKUP(Table1[[#This Row],[Rating Category]],Recommendation!A$2:A$6,Recommendation!B$2:B$6)</f>
        <v>Guidance</v>
      </c>
      <c r="N3652" s="2">
        <v>104</v>
      </c>
      <c r="O3652" s="2" t="str" cm="1">
        <f t="array" ref="O3652">_xlfn.IFS(Table1[[#This Row],[Duration]]&lt;90,"Short",Table1[[#This Row],[Duration]]&lt;180,"Medium",Table1[[#This Row],[Duration]]&lt;=240,"Long",TRUE,"Seasons")</f>
        <v>Medium</v>
      </c>
      <c r="P3652" s="3" t="s">
        <v>863</v>
      </c>
    </row>
    <row r="3653" spans="1:16" ht="42">
      <c r="A3653" s="2" t="s">
        <v>15707</v>
      </c>
      <c r="B3653" s="2" t="s">
        <v>0</v>
      </c>
      <c r="C3653" s="3" t="s">
        <v>15708</v>
      </c>
      <c r="D3653" s="3" t="s">
        <v>15709</v>
      </c>
      <c r="E3653" s="3" t="s">
        <v>15710</v>
      </c>
      <c r="F3653" s="3" t="s">
        <v>1</v>
      </c>
      <c r="G3653" s="7" t="s">
        <v>15711</v>
      </c>
      <c r="H3653" s="4">
        <v>2021</v>
      </c>
      <c r="I3653" s="2">
        <v>2014</v>
      </c>
      <c r="J3653" s="2">
        <f ca="1">YEAR(TODAY())-Table1[[#This Row],[Release_year]]</f>
        <v>12</v>
      </c>
      <c r="K3653" s="2" t="s">
        <v>124</v>
      </c>
      <c r="L3653" s="2" t="str">
        <f>_xlfn.XLOOKUP(Table1[[#This Row],[Rating]],Ratings!A$2:A$15,Ratings!B$2:B$15)</f>
        <v>Adult</v>
      </c>
      <c r="M3653" s="2" t="str">
        <f>_xlfn.XLOOKUP(Table1[[#This Row],[Rating Category]],Recommendation!A$2:A$6,Recommendation!B$2:B$6)</f>
        <v>Restricted</v>
      </c>
      <c r="N3653" s="2">
        <v>117</v>
      </c>
      <c r="O3653" s="2" t="str" cm="1">
        <f t="array" ref="O3653">_xlfn.IFS(Table1[[#This Row],[Duration]]&lt;90,"Short",Table1[[#This Row],[Duration]]&lt;180,"Medium",Table1[[#This Row],[Duration]]&lt;=240,"Long",TRUE,"Seasons")</f>
        <v>Medium</v>
      </c>
      <c r="P3653" s="3" t="s">
        <v>517</v>
      </c>
    </row>
    <row r="3654" spans="1:16" ht="56">
      <c r="A3654" s="2" t="s">
        <v>15712</v>
      </c>
      <c r="B3654" s="2" t="s">
        <v>0</v>
      </c>
      <c r="C3654" s="3" t="s">
        <v>15713</v>
      </c>
      <c r="D3654" s="3" t="s">
        <v>15714</v>
      </c>
      <c r="E3654" s="3" t="s">
        <v>15715</v>
      </c>
      <c r="F3654" s="3" t="s">
        <v>1</v>
      </c>
      <c r="G3654" s="7" t="s">
        <v>3390</v>
      </c>
      <c r="H3654" s="4">
        <v>2021</v>
      </c>
      <c r="I3654" s="2">
        <v>1998</v>
      </c>
      <c r="J3654" s="2">
        <f ca="1">YEAR(TODAY())-Table1[[#This Row],[Release_year]]</f>
        <v>28</v>
      </c>
      <c r="K3654" s="2" t="s">
        <v>2</v>
      </c>
      <c r="L3654" s="2" t="str">
        <f>_xlfn.XLOOKUP(Table1[[#This Row],[Rating]],Ratings!A$2:A$15,Ratings!B$2:B$15)</f>
        <v>Teen</v>
      </c>
      <c r="M3654" s="2" t="str">
        <f>_xlfn.XLOOKUP(Table1[[#This Row],[Rating Category]],Recommendation!A$2:A$6,Recommendation!B$2:B$6)</f>
        <v>Guidance</v>
      </c>
      <c r="N3654" s="2">
        <v>101</v>
      </c>
      <c r="O3654" s="2" t="str" cm="1">
        <f t="array" ref="O3654">_xlfn.IFS(Table1[[#This Row],[Duration]]&lt;90,"Short",Table1[[#This Row],[Duration]]&lt;180,"Medium",Table1[[#This Row],[Duration]]&lt;=240,"Long",TRUE,"Seasons")</f>
        <v>Medium</v>
      </c>
      <c r="P3654" s="3" t="s">
        <v>254</v>
      </c>
    </row>
    <row r="3655" spans="1:16" ht="42">
      <c r="A3655" s="2" t="s">
        <v>15716</v>
      </c>
      <c r="B3655" s="2" t="s">
        <v>0</v>
      </c>
      <c r="C3655" s="3" t="s">
        <v>15717</v>
      </c>
      <c r="D3655" s="3" t="s">
        <v>15718</v>
      </c>
      <c r="E3655" s="3" t="s">
        <v>15719</v>
      </c>
      <c r="F3655" s="3" t="s">
        <v>225</v>
      </c>
      <c r="G3655" s="7" t="s">
        <v>8375</v>
      </c>
      <c r="H3655" s="4">
        <v>2021</v>
      </c>
      <c r="I3655" s="2">
        <v>1992</v>
      </c>
      <c r="J3655" s="2">
        <f ca="1">YEAR(TODAY())-Table1[[#This Row],[Release_year]]</f>
        <v>34</v>
      </c>
      <c r="K3655" s="2" t="s">
        <v>124</v>
      </c>
      <c r="L3655" s="2" t="str">
        <f>_xlfn.XLOOKUP(Table1[[#This Row],[Rating]],Ratings!A$2:A$15,Ratings!B$2:B$15)</f>
        <v>Adult</v>
      </c>
      <c r="M3655" s="2" t="str">
        <f>_xlfn.XLOOKUP(Table1[[#This Row],[Rating Category]],Recommendation!A$2:A$6,Recommendation!B$2:B$6)</f>
        <v>Restricted</v>
      </c>
      <c r="N3655" s="2">
        <v>99</v>
      </c>
      <c r="O3655" s="2" t="str" cm="1">
        <f t="array" ref="O3655">_xlfn.IFS(Table1[[#This Row],[Duration]]&lt;90,"Short",Table1[[#This Row],[Duration]]&lt;180,"Medium",Table1[[#This Row],[Duration]]&lt;=240,"Long",TRUE,"Seasons")</f>
        <v>Medium</v>
      </c>
      <c r="P3655" s="3" t="s">
        <v>1738</v>
      </c>
    </row>
    <row r="3656" spans="1:16" ht="56">
      <c r="A3656" s="2" t="s">
        <v>15720</v>
      </c>
      <c r="B3656" s="2" t="s">
        <v>0</v>
      </c>
      <c r="C3656" s="3" t="s">
        <v>15721</v>
      </c>
      <c r="D3656" s="3" t="s">
        <v>15722</v>
      </c>
      <c r="E3656" s="3" t="s">
        <v>15723</v>
      </c>
      <c r="F3656" s="3" t="s">
        <v>13</v>
      </c>
      <c r="G3656" s="7" t="s">
        <v>11373</v>
      </c>
      <c r="H3656" s="4">
        <v>2021</v>
      </c>
      <c r="I3656" s="2">
        <v>2017</v>
      </c>
      <c r="J3656" s="2">
        <f ca="1">YEAR(TODAY())-Table1[[#This Row],[Release_year]]</f>
        <v>9</v>
      </c>
      <c r="K3656" s="2" t="s">
        <v>45</v>
      </c>
      <c r="L3656" s="2" t="str">
        <f>_xlfn.XLOOKUP(Table1[[#This Row],[Rating]],Ratings!A$2:A$15,Ratings!B$2:B$15)</f>
        <v>Family</v>
      </c>
      <c r="M3656" s="2" t="str">
        <f>_xlfn.XLOOKUP(Table1[[#This Row],[Rating Category]],Recommendation!A$2:A$6,Recommendation!B$2:B$6)</f>
        <v>Guidance</v>
      </c>
      <c r="N3656" s="2">
        <v>126</v>
      </c>
      <c r="O3656" s="2" t="str" cm="1">
        <f t="array" ref="O3656">_xlfn.IFS(Table1[[#This Row],[Duration]]&lt;90,"Short",Table1[[#This Row],[Duration]]&lt;180,"Medium",Table1[[#This Row],[Duration]]&lt;=240,"Long",TRUE,"Seasons")</f>
        <v>Medium</v>
      </c>
      <c r="P3656" s="3" t="s">
        <v>192</v>
      </c>
    </row>
    <row r="3657" spans="1:16" ht="56">
      <c r="A3657" s="2" t="s">
        <v>15724</v>
      </c>
      <c r="B3657" s="2" t="s">
        <v>0</v>
      </c>
      <c r="C3657" s="3" t="s">
        <v>15725</v>
      </c>
      <c r="D3657" s="3" t="s">
        <v>15726</v>
      </c>
      <c r="E3657" s="3" t="s">
        <v>15727</v>
      </c>
      <c r="F3657" s="3" t="s">
        <v>588</v>
      </c>
      <c r="G3657" s="7" t="s">
        <v>11001</v>
      </c>
      <c r="H3657" s="4">
        <v>2021</v>
      </c>
      <c r="I3657" s="2">
        <v>2016</v>
      </c>
      <c r="J3657" s="2">
        <f ca="1">YEAR(TODAY())-Table1[[#This Row],[Release_year]]</f>
        <v>10</v>
      </c>
      <c r="K3657" s="2" t="s">
        <v>7</v>
      </c>
      <c r="L3657" s="2" t="str">
        <f>_xlfn.XLOOKUP(Table1[[#This Row],[Rating]],Ratings!A$2:A$15,Ratings!B$2:B$15)</f>
        <v>Adult</v>
      </c>
      <c r="M3657" s="2" t="str">
        <f>_xlfn.XLOOKUP(Table1[[#This Row],[Rating Category]],Recommendation!A$2:A$6,Recommendation!B$2:B$6)</f>
        <v>Restricted</v>
      </c>
      <c r="N3657" s="2">
        <v>92</v>
      </c>
      <c r="O3657" s="2" t="str" cm="1">
        <f t="array" ref="O3657">_xlfn.IFS(Table1[[#This Row],[Duration]]&lt;90,"Short",Table1[[#This Row],[Duration]]&lt;180,"Medium",Table1[[#This Row],[Duration]]&lt;=240,"Long",TRUE,"Seasons")</f>
        <v>Medium</v>
      </c>
      <c r="P3657" s="3" t="s">
        <v>43</v>
      </c>
    </row>
    <row r="3658" spans="1:16" ht="56">
      <c r="A3658" s="2" t="s">
        <v>15728</v>
      </c>
      <c r="B3658" s="2" t="s">
        <v>0</v>
      </c>
      <c r="C3658" s="3" t="s">
        <v>15729</v>
      </c>
      <c r="D3658" s="3" t="s">
        <v>15730</v>
      </c>
      <c r="E3658" s="3" t="s">
        <v>15731</v>
      </c>
      <c r="F3658" s="3" t="s">
        <v>1500</v>
      </c>
      <c r="G3658" s="7" t="s">
        <v>9547</v>
      </c>
      <c r="H3658" s="4">
        <v>2021</v>
      </c>
      <c r="I3658" s="2">
        <v>2008</v>
      </c>
      <c r="J3658" s="2">
        <f ca="1">YEAR(TODAY())-Table1[[#This Row],[Release_year]]</f>
        <v>18</v>
      </c>
      <c r="K3658" s="2" t="s">
        <v>29</v>
      </c>
      <c r="L3658" s="2" t="str">
        <f>_xlfn.XLOOKUP(Table1[[#This Row],[Rating]],Ratings!A$2:A$15,Ratings!B$2:B$15)</f>
        <v>Teen</v>
      </c>
      <c r="M3658" s="2" t="str">
        <f>_xlfn.XLOOKUP(Table1[[#This Row],[Rating Category]],Recommendation!A$2:A$6,Recommendation!B$2:B$6)</f>
        <v>Guidance</v>
      </c>
      <c r="N3658" s="2">
        <v>131</v>
      </c>
      <c r="O3658" s="2" t="str" cm="1">
        <f t="array" ref="O3658">_xlfn.IFS(Table1[[#This Row],[Duration]]&lt;90,"Short",Table1[[#This Row],[Duration]]&lt;180,"Medium",Table1[[#This Row],[Duration]]&lt;=240,"Long",TRUE,"Seasons")</f>
        <v>Medium</v>
      </c>
      <c r="P3658" s="3" t="s">
        <v>43</v>
      </c>
    </row>
    <row r="3659" spans="1:16" ht="42">
      <c r="A3659" s="2" t="s">
        <v>15732</v>
      </c>
      <c r="B3659" s="2" t="s">
        <v>0</v>
      </c>
      <c r="C3659" s="3" t="s">
        <v>15733</v>
      </c>
      <c r="D3659" s="3" t="s">
        <v>15734</v>
      </c>
      <c r="E3659" s="3" t="s">
        <v>15735</v>
      </c>
      <c r="F3659" s="3" t="s">
        <v>3145</v>
      </c>
      <c r="G3659" s="7" t="s">
        <v>4317</v>
      </c>
      <c r="H3659" s="4">
        <v>2021</v>
      </c>
      <c r="I3659" s="2">
        <v>2015</v>
      </c>
      <c r="J3659" s="2">
        <f ca="1">YEAR(TODAY())-Table1[[#This Row],[Release_year]]</f>
        <v>11</v>
      </c>
      <c r="K3659" s="2" t="s">
        <v>124</v>
      </c>
      <c r="L3659" s="2" t="str">
        <f>_xlfn.XLOOKUP(Table1[[#This Row],[Rating]],Ratings!A$2:A$15,Ratings!B$2:B$15)</f>
        <v>Adult</v>
      </c>
      <c r="M3659" s="2" t="str">
        <f>_xlfn.XLOOKUP(Table1[[#This Row],[Rating Category]],Recommendation!A$2:A$6,Recommendation!B$2:B$6)</f>
        <v>Restricted</v>
      </c>
      <c r="N3659" s="2">
        <v>119</v>
      </c>
      <c r="O3659" s="2" t="str" cm="1">
        <f t="array" ref="O3659">_xlfn.IFS(Table1[[#This Row],[Duration]]&lt;90,"Short",Table1[[#This Row],[Duration]]&lt;180,"Medium",Table1[[#This Row],[Duration]]&lt;=240,"Long",TRUE,"Seasons")</f>
        <v>Medium</v>
      </c>
      <c r="P3659" s="3" t="s">
        <v>4100</v>
      </c>
    </row>
    <row r="3660" spans="1:16" ht="70">
      <c r="A3660" s="2" t="s">
        <v>15736</v>
      </c>
      <c r="B3660" s="2" t="s">
        <v>0</v>
      </c>
      <c r="C3660" s="3" t="s">
        <v>15737</v>
      </c>
      <c r="D3660" s="3" t="s">
        <v>15738</v>
      </c>
      <c r="E3660" s="3" t="s">
        <v>15739</v>
      </c>
      <c r="F3660" s="3" t="s">
        <v>1</v>
      </c>
      <c r="G3660" s="7" t="s">
        <v>9015</v>
      </c>
      <c r="H3660" s="4">
        <v>2021</v>
      </c>
      <c r="I3660" s="2">
        <v>1976</v>
      </c>
      <c r="J3660" s="2">
        <f ca="1">YEAR(TODAY())-Table1[[#This Row],[Release_year]]</f>
        <v>50</v>
      </c>
      <c r="K3660" s="2" t="s">
        <v>124</v>
      </c>
      <c r="L3660" s="2" t="str">
        <f>_xlfn.XLOOKUP(Table1[[#This Row],[Rating]],Ratings!A$2:A$15,Ratings!B$2:B$15)</f>
        <v>Adult</v>
      </c>
      <c r="M3660" s="2" t="str">
        <f>_xlfn.XLOOKUP(Table1[[#This Row],[Rating Category]],Recommendation!A$2:A$6,Recommendation!B$2:B$6)</f>
        <v>Restricted</v>
      </c>
      <c r="N3660" s="2">
        <v>98</v>
      </c>
      <c r="O3660" s="2" t="str" cm="1">
        <f t="array" ref="O3660">_xlfn.IFS(Table1[[#This Row],[Duration]]&lt;90,"Short",Table1[[#This Row],[Duration]]&lt;180,"Medium",Table1[[#This Row],[Duration]]&lt;=240,"Long",TRUE,"Seasons")</f>
        <v>Medium</v>
      </c>
      <c r="P3660" s="3" t="s">
        <v>15740</v>
      </c>
    </row>
    <row r="3661" spans="1:16" ht="42">
      <c r="A3661" s="2" t="s">
        <v>15741</v>
      </c>
      <c r="B3661" s="2" t="s">
        <v>0</v>
      </c>
      <c r="C3661" s="3" t="s">
        <v>15742</v>
      </c>
      <c r="D3661" s="3" t="s">
        <v>6832</v>
      </c>
      <c r="E3661" s="3" t="s">
        <v>15743</v>
      </c>
      <c r="F3661" s="3" t="s">
        <v>1</v>
      </c>
      <c r="G3661" s="7" t="s">
        <v>7942</v>
      </c>
      <c r="H3661" s="4">
        <v>2021</v>
      </c>
      <c r="I3661" s="2">
        <v>2009</v>
      </c>
      <c r="J3661" s="2">
        <f ca="1">YEAR(TODAY())-Table1[[#This Row],[Release_year]]</f>
        <v>17</v>
      </c>
      <c r="K3661" s="2" t="s">
        <v>2</v>
      </c>
      <c r="L3661" s="2" t="str">
        <f>_xlfn.XLOOKUP(Table1[[#This Row],[Rating]],Ratings!A$2:A$15,Ratings!B$2:B$15)</f>
        <v>Teen</v>
      </c>
      <c r="M3661" s="2" t="str">
        <f>_xlfn.XLOOKUP(Table1[[#This Row],[Rating Category]],Recommendation!A$2:A$6,Recommendation!B$2:B$6)</f>
        <v>Guidance</v>
      </c>
      <c r="N3661" s="2">
        <v>85</v>
      </c>
      <c r="O3661" s="2" t="str" cm="1">
        <f t="array" ref="O3661">_xlfn.IFS(Table1[[#This Row],[Duration]]&lt;90,"Short",Table1[[#This Row],[Duration]]&lt;180,"Medium",Table1[[#This Row],[Duration]]&lt;=240,"Long",TRUE,"Seasons")</f>
        <v>Short</v>
      </c>
      <c r="P3661" s="3" t="s">
        <v>7594</v>
      </c>
    </row>
    <row r="3662" spans="1:16" ht="42">
      <c r="A3662" s="2" t="s">
        <v>15744</v>
      </c>
      <c r="B3662" s="2" t="s">
        <v>0</v>
      </c>
      <c r="C3662" s="3" t="s">
        <v>15745</v>
      </c>
      <c r="D3662" s="3" t="s">
        <v>15746</v>
      </c>
      <c r="E3662" s="3" t="s">
        <v>15747</v>
      </c>
      <c r="F3662" s="3" t="s">
        <v>312</v>
      </c>
      <c r="G3662" s="7" t="s">
        <v>15748</v>
      </c>
      <c r="H3662" s="4">
        <v>2021</v>
      </c>
      <c r="I3662" s="2">
        <v>2012</v>
      </c>
      <c r="J3662" s="2">
        <f ca="1">YEAR(TODAY())-Table1[[#This Row],[Release_year]]</f>
        <v>14</v>
      </c>
      <c r="K3662" s="2" t="s">
        <v>124</v>
      </c>
      <c r="L3662" s="2" t="str">
        <f>_xlfn.XLOOKUP(Table1[[#This Row],[Rating]],Ratings!A$2:A$15,Ratings!B$2:B$15)</f>
        <v>Adult</v>
      </c>
      <c r="M3662" s="2" t="str">
        <f>_xlfn.XLOOKUP(Table1[[#This Row],[Rating Category]],Recommendation!A$2:A$6,Recommendation!B$2:B$6)</f>
        <v>Restricted</v>
      </c>
      <c r="N3662" s="2">
        <v>84</v>
      </c>
      <c r="O3662" s="2" t="str" cm="1">
        <f t="array" ref="O3662">_xlfn.IFS(Table1[[#This Row],[Duration]]&lt;90,"Short",Table1[[#This Row],[Duration]]&lt;180,"Medium",Table1[[#This Row],[Duration]]&lt;=240,"Long",TRUE,"Seasons")</f>
        <v>Short</v>
      </c>
      <c r="P3662" s="3" t="s">
        <v>72</v>
      </c>
    </row>
    <row r="3663" spans="1:16" ht="28">
      <c r="A3663" s="2" t="s">
        <v>15749</v>
      </c>
      <c r="B3663" s="2" t="s">
        <v>0</v>
      </c>
      <c r="C3663" s="3" t="s">
        <v>15750</v>
      </c>
      <c r="D3663" s="3" t="s">
        <v>353</v>
      </c>
      <c r="E3663" s="3" t="s">
        <v>15751</v>
      </c>
      <c r="F3663" s="3" t="s">
        <v>15752</v>
      </c>
      <c r="G3663" s="7" t="s">
        <v>5001</v>
      </c>
      <c r="H3663" s="4">
        <v>2021</v>
      </c>
      <c r="I3663" s="2">
        <v>2006</v>
      </c>
      <c r="J3663" s="2">
        <f ca="1">YEAR(TODAY())-Table1[[#This Row],[Release_year]]</f>
        <v>20</v>
      </c>
      <c r="K3663" s="2" t="s">
        <v>2</v>
      </c>
      <c r="L3663" s="2" t="str">
        <f>_xlfn.XLOOKUP(Table1[[#This Row],[Rating]],Ratings!A$2:A$15,Ratings!B$2:B$15)</f>
        <v>Teen</v>
      </c>
      <c r="M3663" s="2" t="str">
        <f>_xlfn.XLOOKUP(Table1[[#This Row],[Rating Category]],Recommendation!A$2:A$6,Recommendation!B$2:B$6)</f>
        <v>Guidance</v>
      </c>
      <c r="N3663" s="2">
        <v>145</v>
      </c>
      <c r="O3663" s="2" t="str" cm="1">
        <f t="array" ref="O3663">_xlfn.IFS(Table1[[#This Row],[Duration]]&lt;90,"Short",Table1[[#This Row],[Duration]]&lt;180,"Medium",Table1[[#This Row],[Duration]]&lt;=240,"Long",TRUE,"Seasons")</f>
        <v>Medium</v>
      </c>
      <c r="P3663" s="3" t="s">
        <v>125</v>
      </c>
    </row>
    <row r="3664" spans="1:16" ht="70">
      <c r="A3664" s="2" t="s">
        <v>15753</v>
      </c>
      <c r="B3664" s="2" t="s">
        <v>0</v>
      </c>
      <c r="C3664" s="3" t="s">
        <v>15754</v>
      </c>
      <c r="D3664" s="3" t="s">
        <v>15755</v>
      </c>
      <c r="E3664" s="3" t="s">
        <v>15755</v>
      </c>
      <c r="F3664" s="3" t="s">
        <v>413</v>
      </c>
      <c r="G3664" s="7" t="s">
        <v>11255</v>
      </c>
      <c r="H3664" s="4">
        <v>2021</v>
      </c>
      <c r="I3664" s="2">
        <v>1992</v>
      </c>
      <c r="J3664" s="2">
        <f ca="1">YEAR(TODAY())-Table1[[#This Row],[Release_year]]</f>
        <v>34</v>
      </c>
      <c r="K3664" s="2" t="s">
        <v>7</v>
      </c>
      <c r="L3664" s="2" t="str">
        <f>_xlfn.XLOOKUP(Table1[[#This Row],[Rating]],Ratings!A$2:A$15,Ratings!B$2:B$15)</f>
        <v>Adult</v>
      </c>
      <c r="M3664" s="2" t="str">
        <f>_xlfn.XLOOKUP(Table1[[#This Row],[Rating Category]],Recommendation!A$2:A$6,Recommendation!B$2:B$6)</f>
        <v>Restricted</v>
      </c>
      <c r="N3664" s="2">
        <v>125</v>
      </c>
      <c r="O3664" s="2" t="str" cm="1">
        <f t="array" ref="O3664">_xlfn.IFS(Table1[[#This Row],[Duration]]&lt;90,"Short",Table1[[#This Row],[Duration]]&lt;180,"Medium",Table1[[#This Row],[Duration]]&lt;=240,"Long",TRUE,"Seasons")</f>
        <v>Medium</v>
      </c>
      <c r="P3664" s="3" t="s">
        <v>90</v>
      </c>
    </row>
    <row r="3665" spans="1:16" ht="70">
      <c r="A3665" s="2" t="s">
        <v>15756</v>
      </c>
      <c r="B3665" s="2" t="s">
        <v>0</v>
      </c>
      <c r="C3665" s="3" t="s">
        <v>15757</v>
      </c>
      <c r="D3665" s="3" t="s">
        <v>15755</v>
      </c>
      <c r="E3665" s="3" t="s">
        <v>15758</v>
      </c>
      <c r="F3665" s="3" t="s">
        <v>413</v>
      </c>
      <c r="G3665" s="7" t="s">
        <v>11146</v>
      </c>
      <c r="H3665" s="4">
        <v>2021</v>
      </c>
      <c r="I3665" s="2">
        <v>1992</v>
      </c>
      <c r="J3665" s="2">
        <f ca="1">YEAR(TODAY())-Table1[[#This Row],[Release_year]]</f>
        <v>34</v>
      </c>
      <c r="K3665" s="2" t="s">
        <v>7</v>
      </c>
      <c r="L3665" s="2" t="str">
        <f>_xlfn.XLOOKUP(Table1[[#This Row],[Rating]],Ratings!A$2:A$15,Ratings!B$2:B$15)</f>
        <v>Adult</v>
      </c>
      <c r="M3665" s="2" t="str">
        <f>_xlfn.XLOOKUP(Table1[[#This Row],[Rating Category]],Recommendation!A$2:A$6,Recommendation!B$2:B$6)</f>
        <v>Restricted</v>
      </c>
      <c r="N3665" s="2">
        <v>108</v>
      </c>
      <c r="O3665" s="2" t="str" cm="1">
        <f t="array" ref="O3665">_xlfn.IFS(Table1[[#This Row],[Duration]]&lt;90,"Short",Table1[[#This Row],[Duration]]&lt;180,"Medium",Table1[[#This Row],[Duration]]&lt;=240,"Long",TRUE,"Seasons")</f>
        <v>Medium</v>
      </c>
      <c r="P3665" s="3" t="s">
        <v>90</v>
      </c>
    </row>
    <row r="3666" spans="1:16" ht="42">
      <c r="A3666" s="2" t="s">
        <v>15759</v>
      </c>
      <c r="B3666" s="2" t="s">
        <v>0</v>
      </c>
      <c r="C3666" s="3" t="s">
        <v>15760</v>
      </c>
      <c r="D3666" s="3" t="s">
        <v>15761</v>
      </c>
      <c r="E3666" s="3" t="s">
        <v>15762</v>
      </c>
      <c r="F3666" s="3" t="s">
        <v>1</v>
      </c>
      <c r="G3666" s="7" t="s">
        <v>8120</v>
      </c>
      <c r="H3666" s="4">
        <v>2021</v>
      </c>
      <c r="I3666" s="2">
        <v>1958</v>
      </c>
      <c r="J3666" s="2">
        <f ca="1">YEAR(TODAY())-Table1[[#This Row],[Release_year]]</f>
        <v>68</v>
      </c>
      <c r="K3666" s="2" t="s">
        <v>14374</v>
      </c>
      <c r="L3666" s="2" t="str">
        <f>_xlfn.XLOOKUP(Table1[[#This Row],[Rating]],Ratings!A$2:A$15,Ratings!B$2:B$15)</f>
        <v>Not Rated</v>
      </c>
      <c r="M3666" s="2" t="str">
        <f>_xlfn.XLOOKUP(Table1[[#This Row],[Rating Category]],Recommendation!A$2:A$6,Recommendation!B$2:B$6)</f>
        <v>Guidance</v>
      </c>
      <c r="N3666" s="2">
        <v>108</v>
      </c>
      <c r="O3666" s="2" t="str" cm="1">
        <f t="array" ref="O3666">_xlfn.IFS(Table1[[#This Row],[Duration]]&lt;90,"Short",Table1[[#This Row],[Duration]]&lt;180,"Medium",Table1[[#This Row],[Duration]]&lt;=240,"Long",TRUE,"Seasons")</f>
        <v>Medium</v>
      </c>
      <c r="P3666" s="3" t="s">
        <v>436</v>
      </c>
    </row>
    <row r="3667" spans="1:16" ht="70">
      <c r="A3667" s="2" t="s">
        <v>15763</v>
      </c>
      <c r="B3667" s="2" t="s">
        <v>0</v>
      </c>
      <c r="C3667" s="3" t="s">
        <v>15764</v>
      </c>
      <c r="D3667" s="3" t="s">
        <v>3639</v>
      </c>
      <c r="E3667" s="3" t="s">
        <v>15765</v>
      </c>
      <c r="F3667" s="3" t="s">
        <v>2085</v>
      </c>
      <c r="G3667" s="7" t="s">
        <v>9789</v>
      </c>
      <c r="H3667" s="4">
        <v>2021</v>
      </c>
      <c r="I3667" s="2">
        <v>2010</v>
      </c>
      <c r="J3667" s="2">
        <f ca="1">YEAR(TODAY())-Table1[[#This Row],[Release_year]]</f>
        <v>16</v>
      </c>
      <c r="K3667" s="2" t="s">
        <v>16</v>
      </c>
      <c r="L3667" s="2" t="str">
        <f>_xlfn.XLOOKUP(Table1[[#This Row],[Rating]],Ratings!A$2:A$15,Ratings!B$2:B$15)</f>
        <v>Family</v>
      </c>
      <c r="M3667" s="2" t="str">
        <f>_xlfn.XLOOKUP(Table1[[#This Row],[Rating Category]],Recommendation!A$2:A$6,Recommendation!B$2:B$6)</f>
        <v>Guidance</v>
      </c>
      <c r="N3667" s="2">
        <v>82</v>
      </c>
      <c r="O3667" s="2" t="str" cm="1">
        <f t="array" ref="O3667">_xlfn.IFS(Table1[[#This Row],[Duration]]&lt;90,"Short",Table1[[#This Row],[Duration]]&lt;180,"Medium",Table1[[#This Row],[Duration]]&lt;=240,"Long",TRUE,"Seasons")</f>
        <v>Short</v>
      </c>
      <c r="P3667" s="3" t="s">
        <v>46</v>
      </c>
    </row>
    <row r="3668" spans="1:16" ht="56">
      <c r="A3668" s="2" t="s">
        <v>15766</v>
      </c>
      <c r="B3668" s="2" t="s">
        <v>0</v>
      </c>
      <c r="C3668" s="3" t="s">
        <v>15767</v>
      </c>
      <c r="D3668" s="3" t="s">
        <v>15768</v>
      </c>
      <c r="E3668" s="3" t="s">
        <v>15769</v>
      </c>
      <c r="F3668" s="3" t="s">
        <v>3384</v>
      </c>
      <c r="G3668" s="7" t="s">
        <v>12932</v>
      </c>
      <c r="H3668" s="4">
        <v>2021</v>
      </c>
      <c r="I3668" s="2">
        <v>2016</v>
      </c>
      <c r="J3668" s="2">
        <f ca="1">YEAR(TODAY())-Table1[[#This Row],[Release_year]]</f>
        <v>10</v>
      </c>
      <c r="K3668" s="2" t="s">
        <v>7</v>
      </c>
      <c r="L3668" s="2" t="str">
        <f>_xlfn.XLOOKUP(Table1[[#This Row],[Rating]],Ratings!A$2:A$15,Ratings!B$2:B$15)</f>
        <v>Adult</v>
      </c>
      <c r="M3668" s="2" t="str">
        <f>_xlfn.XLOOKUP(Table1[[#This Row],[Rating Category]],Recommendation!A$2:A$6,Recommendation!B$2:B$6)</f>
        <v>Restricted</v>
      </c>
      <c r="N3668" s="2">
        <v>77</v>
      </c>
      <c r="O3668" s="2" t="str" cm="1">
        <f t="array" ref="O3668">_xlfn.IFS(Table1[[#This Row],[Duration]]&lt;90,"Short",Table1[[#This Row],[Duration]]&lt;180,"Medium",Table1[[#This Row],[Duration]]&lt;=240,"Long",TRUE,"Seasons")</f>
        <v>Short</v>
      </c>
      <c r="P3668" s="3" t="s">
        <v>935</v>
      </c>
    </row>
    <row r="3669" spans="1:16" ht="42">
      <c r="A3669" s="2" t="s">
        <v>15770</v>
      </c>
      <c r="B3669" s="2" t="s">
        <v>0</v>
      </c>
      <c r="C3669" s="3" t="s">
        <v>15771</v>
      </c>
      <c r="D3669" s="3" t="s">
        <v>15772</v>
      </c>
      <c r="E3669" s="3" t="s">
        <v>15773</v>
      </c>
      <c r="F3669" s="3" t="s">
        <v>13</v>
      </c>
      <c r="G3669" s="7" t="s">
        <v>13243</v>
      </c>
      <c r="H3669" s="4">
        <v>2021</v>
      </c>
      <c r="I3669" s="2">
        <v>2012</v>
      </c>
      <c r="J3669" s="2">
        <f ca="1">YEAR(TODAY())-Table1[[#This Row],[Release_year]]</f>
        <v>14</v>
      </c>
      <c r="K3669" s="2" t="s">
        <v>45</v>
      </c>
      <c r="L3669" s="2" t="str">
        <f>_xlfn.XLOOKUP(Table1[[#This Row],[Rating]],Ratings!A$2:A$15,Ratings!B$2:B$15)</f>
        <v>Family</v>
      </c>
      <c r="M3669" s="2" t="str">
        <f>_xlfn.XLOOKUP(Table1[[#This Row],[Rating Category]],Recommendation!A$2:A$6,Recommendation!B$2:B$6)</f>
        <v>Guidance</v>
      </c>
      <c r="N3669" s="2">
        <v>156</v>
      </c>
      <c r="O3669" s="2" t="str" cm="1">
        <f t="array" ref="O3669">_xlfn.IFS(Table1[[#This Row],[Duration]]&lt;90,"Short",Table1[[#This Row],[Duration]]&lt;180,"Medium",Table1[[#This Row],[Duration]]&lt;=240,"Long",TRUE,"Seasons")</f>
        <v>Medium</v>
      </c>
      <c r="P3669" s="3" t="s">
        <v>49</v>
      </c>
    </row>
    <row r="3670" spans="1:16" ht="42">
      <c r="A3670" s="2" t="s">
        <v>15774</v>
      </c>
      <c r="B3670" s="2" t="s">
        <v>0</v>
      </c>
      <c r="C3670" s="3" t="s">
        <v>15775</v>
      </c>
      <c r="D3670" s="3" t="s">
        <v>15776</v>
      </c>
      <c r="E3670" s="3" t="s">
        <v>15777</v>
      </c>
      <c r="F3670" s="3" t="s">
        <v>1</v>
      </c>
      <c r="G3670" s="7" t="s">
        <v>7486</v>
      </c>
      <c r="H3670" s="4">
        <v>2021</v>
      </c>
      <c r="I3670" s="2">
        <v>2000</v>
      </c>
      <c r="J3670" s="2">
        <f ca="1">YEAR(TODAY())-Table1[[#This Row],[Release_year]]</f>
        <v>26</v>
      </c>
      <c r="K3670" s="2" t="s">
        <v>2</v>
      </c>
      <c r="L3670" s="2" t="str">
        <f>_xlfn.XLOOKUP(Table1[[#This Row],[Rating]],Ratings!A$2:A$15,Ratings!B$2:B$15)</f>
        <v>Teen</v>
      </c>
      <c r="M3670" s="2" t="str">
        <f>_xlfn.XLOOKUP(Table1[[#This Row],[Rating Category]],Recommendation!A$2:A$6,Recommendation!B$2:B$6)</f>
        <v>Guidance</v>
      </c>
      <c r="N3670" s="2">
        <v>116</v>
      </c>
      <c r="O3670" s="2" t="str" cm="1">
        <f t="array" ref="O3670">_xlfn.IFS(Table1[[#This Row],[Duration]]&lt;90,"Short",Table1[[#This Row],[Duration]]&lt;180,"Medium",Table1[[#This Row],[Duration]]&lt;=240,"Long",TRUE,"Seasons")</f>
        <v>Medium</v>
      </c>
      <c r="P3670" s="3" t="s">
        <v>251</v>
      </c>
    </row>
    <row r="3671" spans="1:16" ht="56">
      <c r="A3671" s="2" t="s">
        <v>15778</v>
      </c>
      <c r="B3671" s="2" t="s">
        <v>0</v>
      </c>
      <c r="C3671" s="3" t="s">
        <v>15779</v>
      </c>
      <c r="D3671" s="3" t="s">
        <v>15780</v>
      </c>
      <c r="E3671" s="3" t="s">
        <v>15781</v>
      </c>
      <c r="F3671" s="3" t="s">
        <v>13</v>
      </c>
      <c r="G3671" s="7" t="s">
        <v>10423</v>
      </c>
      <c r="H3671" s="4">
        <v>2021</v>
      </c>
      <c r="I3671" s="2">
        <v>2014</v>
      </c>
      <c r="J3671" s="2">
        <f ca="1">YEAR(TODAY())-Table1[[#This Row],[Release_year]]</f>
        <v>12</v>
      </c>
      <c r="K3671" s="2" t="s">
        <v>45</v>
      </c>
      <c r="L3671" s="2" t="str">
        <f>_xlfn.XLOOKUP(Table1[[#This Row],[Rating]],Ratings!A$2:A$15,Ratings!B$2:B$15)</f>
        <v>Family</v>
      </c>
      <c r="M3671" s="2" t="str">
        <f>_xlfn.XLOOKUP(Table1[[#This Row],[Rating Category]],Recommendation!A$2:A$6,Recommendation!B$2:B$6)</f>
        <v>Guidance</v>
      </c>
      <c r="N3671" s="2">
        <v>126</v>
      </c>
      <c r="O3671" s="2" t="str" cm="1">
        <f t="array" ref="O3671">_xlfn.IFS(Table1[[#This Row],[Duration]]&lt;90,"Short",Table1[[#This Row],[Duration]]&lt;180,"Medium",Table1[[#This Row],[Duration]]&lt;=240,"Long",TRUE,"Seasons")</f>
        <v>Medium</v>
      </c>
      <c r="P3671" s="3" t="s">
        <v>1262</v>
      </c>
    </row>
    <row r="3672" spans="1:16" ht="42">
      <c r="A3672" s="2" t="s">
        <v>15782</v>
      </c>
      <c r="B3672" s="2" t="s">
        <v>0</v>
      </c>
      <c r="C3672" s="3" t="s">
        <v>15783</v>
      </c>
      <c r="D3672" s="3" t="s">
        <v>15784</v>
      </c>
      <c r="E3672" s="3" t="s">
        <v>15785</v>
      </c>
      <c r="F3672" s="3" t="s">
        <v>13</v>
      </c>
      <c r="G3672" s="7" t="s">
        <v>11886</v>
      </c>
      <c r="H3672" s="4">
        <v>2021</v>
      </c>
      <c r="I3672" s="2">
        <v>2010</v>
      </c>
      <c r="J3672" s="2">
        <f ca="1">YEAR(TODAY())-Table1[[#This Row],[Release_year]]</f>
        <v>16</v>
      </c>
      <c r="K3672" s="2" t="s">
        <v>29</v>
      </c>
      <c r="L3672" s="2" t="str">
        <f>_xlfn.XLOOKUP(Table1[[#This Row],[Rating]],Ratings!A$2:A$15,Ratings!B$2:B$15)</f>
        <v>Teen</v>
      </c>
      <c r="M3672" s="2" t="str">
        <f>_xlfn.XLOOKUP(Table1[[#This Row],[Rating Category]],Recommendation!A$2:A$6,Recommendation!B$2:B$6)</f>
        <v>Guidance</v>
      </c>
      <c r="N3672" s="2">
        <v>129</v>
      </c>
      <c r="O3672" s="2" t="str" cm="1">
        <f t="array" ref="O3672">_xlfn.IFS(Table1[[#This Row],[Duration]]&lt;90,"Short",Table1[[#This Row],[Duration]]&lt;180,"Medium",Table1[[#This Row],[Duration]]&lt;=240,"Long",TRUE,"Seasons")</f>
        <v>Medium</v>
      </c>
      <c r="P3672" s="3" t="s">
        <v>192</v>
      </c>
    </row>
    <row r="3673" spans="1:16" ht="56">
      <c r="A3673" s="2" t="s">
        <v>15786</v>
      </c>
      <c r="B3673" s="2" t="s">
        <v>0</v>
      </c>
      <c r="C3673" s="3" t="s">
        <v>15787</v>
      </c>
      <c r="D3673" s="3" t="s">
        <v>559</v>
      </c>
      <c r="E3673" s="3" t="s">
        <v>15788</v>
      </c>
      <c r="F3673" s="3" t="s">
        <v>13</v>
      </c>
      <c r="G3673" s="7" t="s">
        <v>7532</v>
      </c>
      <c r="H3673" s="4">
        <v>2021</v>
      </c>
      <c r="I3673" s="2">
        <v>2000</v>
      </c>
      <c r="J3673" s="2">
        <f ca="1">YEAR(TODAY())-Table1[[#This Row],[Release_year]]</f>
        <v>26</v>
      </c>
      <c r="K3673" s="2" t="s">
        <v>29</v>
      </c>
      <c r="L3673" s="2" t="str">
        <f>_xlfn.XLOOKUP(Table1[[#This Row],[Rating]],Ratings!A$2:A$15,Ratings!B$2:B$15)</f>
        <v>Teen</v>
      </c>
      <c r="M3673" s="2" t="str">
        <f>_xlfn.XLOOKUP(Table1[[#This Row],[Rating Category]],Recommendation!A$2:A$6,Recommendation!B$2:B$6)</f>
        <v>Guidance</v>
      </c>
      <c r="N3673" s="2">
        <v>132</v>
      </c>
      <c r="O3673" s="2" t="str" cm="1">
        <f t="array" ref="O3673">_xlfn.IFS(Table1[[#This Row],[Duration]]&lt;90,"Short",Table1[[#This Row],[Duration]]&lt;180,"Medium",Table1[[#This Row],[Duration]]&lt;=240,"Long",TRUE,"Seasons")</f>
        <v>Medium</v>
      </c>
      <c r="P3673" s="3" t="s">
        <v>63</v>
      </c>
    </row>
    <row r="3674" spans="1:16" ht="42">
      <c r="A3674" s="2" t="s">
        <v>15789</v>
      </c>
      <c r="B3674" s="2" t="s">
        <v>0</v>
      </c>
      <c r="C3674" s="3" t="s">
        <v>15790</v>
      </c>
      <c r="D3674" s="3" t="s">
        <v>15791</v>
      </c>
      <c r="E3674" s="3" t="s">
        <v>15792</v>
      </c>
      <c r="F3674" s="3" t="s">
        <v>8537</v>
      </c>
      <c r="G3674" s="7" t="s">
        <v>11543</v>
      </c>
      <c r="H3674" s="4">
        <v>2021</v>
      </c>
      <c r="I3674" s="2">
        <v>2017</v>
      </c>
      <c r="J3674" s="2">
        <f ca="1">YEAR(TODAY())-Table1[[#This Row],[Release_year]]</f>
        <v>9</v>
      </c>
      <c r="K3674" s="2" t="s">
        <v>29</v>
      </c>
      <c r="L3674" s="2" t="str">
        <f>_xlfn.XLOOKUP(Table1[[#This Row],[Rating]],Ratings!A$2:A$15,Ratings!B$2:B$15)</f>
        <v>Teen</v>
      </c>
      <c r="M3674" s="2" t="str">
        <f>_xlfn.XLOOKUP(Table1[[#This Row],[Rating Category]],Recommendation!A$2:A$6,Recommendation!B$2:B$6)</f>
        <v>Guidance</v>
      </c>
      <c r="N3674" s="2">
        <v>118</v>
      </c>
      <c r="O3674" s="2" t="str" cm="1">
        <f t="array" ref="O3674">_xlfn.IFS(Table1[[#This Row],[Duration]]&lt;90,"Short",Table1[[#This Row],[Duration]]&lt;180,"Medium",Table1[[#This Row],[Duration]]&lt;=240,"Long",TRUE,"Seasons")</f>
        <v>Medium</v>
      </c>
      <c r="P3674" s="3" t="s">
        <v>192</v>
      </c>
    </row>
    <row r="3675" spans="1:16" ht="42">
      <c r="A3675" s="2" t="s">
        <v>15793</v>
      </c>
      <c r="B3675" s="2" t="s">
        <v>0</v>
      </c>
      <c r="C3675" s="3" t="s">
        <v>15794</v>
      </c>
      <c r="D3675" s="3" t="s">
        <v>15795</v>
      </c>
      <c r="E3675" s="3" t="s">
        <v>15796</v>
      </c>
      <c r="F3675" s="3" t="s">
        <v>15797</v>
      </c>
      <c r="G3675" s="7" t="s">
        <v>13363</v>
      </c>
      <c r="H3675" s="4">
        <v>2021</v>
      </c>
      <c r="I3675" s="2">
        <v>2010</v>
      </c>
      <c r="J3675" s="2">
        <f ca="1">YEAR(TODAY())-Table1[[#This Row],[Release_year]]</f>
        <v>16</v>
      </c>
      <c r="K3675" s="2" t="s">
        <v>181</v>
      </c>
      <c r="L3675" s="2" t="str">
        <f>_xlfn.XLOOKUP(Table1[[#This Row],[Rating]],Ratings!A$2:A$15,Ratings!B$2:B$15)</f>
        <v>Family</v>
      </c>
      <c r="M3675" s="2" t="str">
        <f>_xlfn.XLOOKUP(Table1[[#This Row],[Rating Category]],Recommendation!A$2:A$6,Recommendation!B$2:B$6)</f>
        <v>Guidance</v>
      </c>
      <c r="N3675" s="2">
        <v>87</v>
      </c>
      <c r="O3675" s="2" t="str" cm="1">
        <f t="array" ref="O3675">_xlfn.IFS(Table1[[#This Row],[Duration]]&lt;90,"Short",Table1[[#This Row],[Duration]]&lt;180,"Medium",Table1[[#This Row],[Duration]]&lt;=240,"Long",TRUE,"Seasons")</f>
        <v>Short</v>
      </c>
      <c r="P3675" s="3" t="s">
        <v>49</v>
      </c>
    </row>
    <row r="3676" spans="1:16" ht="42">
      <c r="A3676" s="2" t="s">
        <v>15798</v>
      </c>
      <c r="B3676" s="2" t="s">
        <v>0</v>
      </c>
      <c r="C3676" s="3" t="s">
        <v>15799</v>
      </c>
      <c r="D3676" s="3" t="s">
        <v>15800</v>
      </c>
      <c r="E3676" s="3" t="s">
        <v>15801</v>
      </c>
      <c r="F3676" s="3" t="s">
        <v>1</v>
      </c>
      <c r="G3676" s="7" t="s">
        <v>7003</v>
      </c>
      <c r="H3676" s="4">
        <v>2021</v>
      </c>
      <c r="I3676" s="2">
        <v>2018</v>
      </c>
      <c r="J3676" s="2">
        <f ca="1">YEAR(TODAY())-Table1[[#This Row],[Release_year]]</f>
        <v>8</v>
      </c>
      <c r="K3676" s="2" t="s">
        <v>16</v>
      </c>
      <c r="L3676" s="2" t="str">
        <f>_xlfn.XLOOKUP(Table1[[#This Row],[Rating]],Ratings!A$2:A$15,Ratings!B$2:B$15)</f>
        <v>Family</v>
      </c>
      <c r="M3676" s="2" t="str">
        <f>_xlfn.XLOOKUP(Table1[[#This Row],[Rating Category]],Recommendation!A$2:A$6,Recommendation!B$2:B$6)</f>
        <v>Guidance</v>
      </c>
      <c r="N3676" s="2">
        <v>95</v>
      </c>
      <c r="O3676" s="2" t="str" cm="1">
        <f t="array" ref="O3676">_xlfn.IFS(Table1[[#This Row],[Duration]]&lt;90,"Short",Table1[[#This Row],[Duration]]&lt;180,"Medium",Table1[[#This Row],[Duration]]&lt;=240,"Long",TRUE,"Seasons")</f>
        <v>Medium</v>
      </c>
      <c r="P3676" s="3" t="s">
        <v>251</v>
      </c>
    </row>
    <row r="3677" spans="1:16" ht="56">
      <c r="A3677" s="2" t="s">
        <v>15802</v>
      </c>
      <c r="B3677" s="2" t="s">
        <v>0</v>
      </c>
      <c r="C3677" s="3" t="s">
        <v>15803</v>
      </c>
      <c r="D3677" s="3" t="s">
        <v>15804</v>
      </c>
      <c r="E3677" s="3" t="s">
        <v>15805</v>
      </c>
      <c r="F3677" s="3" t="s">
        <v>1064</v>
      </c>
      <c r="G3677" s="7" t="s">
        <v>9957</v>
      </c>
      <c r="H3677" s="4">
        <v>2021</v>
      </c>
      <c r="I3677" s="2">
        <v>2016</v>
      </c>
      <c r="J3677" s="2">
        <f ca="1">YEAR(TODAY())-Table1[[#This Row],[Release_year]]</f>
        <v>10</v>
      </c>
      <c r="K3677" s="2" t="s">
        <v>29</v>
      </c>
      <c r="L3677" s="2" t="str">
        <f>_xlfn.XLOOKUP(Table1[[#This Row],[Rating]],Ratings!A$2:A$15,Ratings!B$2:B$15)</f>
        <v>Teen</v>
      </c>
      <c r="M3677" s="2" t="str">
        <f>_xlfn.XLOOKUP(Table1[[#This Row],[Rating Category]],Recommendation!A$2:A$6,Recommendation!B$2:B$6)</f>
        <v>Guidance</v>
      </c>
      <c r="N3677" s="2">
        <v>86</v>
      </c>
      <c r="O3677" s="2" t="str" cm="1">
        <f t="array" ref="O3677">_xlfn.IFS(Table1[[#This Row],[Duration]]&lt;90,"Short",Table1[[#This Row],[Duration]]&lt;180,"Medium",Table1[[#This Row],[Duration]]&lt;=240,"Long",TRUE,"Seasons")</f>
        <v>Short</v>
      </c>
      <c r="P3677" s="3" t="s">
        <v>218</v>
      </c>
    </row>
    <row r="3678" spans="1:16" ht="42">
      <c r="A3678" s="2" t="s">
        <v>15806</v>
      </c>
      <c r="B3678" s="2" t="s">
        <v>0</v>
      </c>
      <c r="C3678" s="3" t="s">
        <v>15807</v>
      </c>
      <c r="D3678" s="3" t="s">
        <v>15808</v>
      </c>
      <c r="E3678" s="3" t="s">
        <v>15809</v>
      </c>
      <c r="F3678" s="3" t="s">
        <v>10296</v>
      </c>
      <c r="G3678" s="7" t="s">
        <v>10774</v>
      </c>
      <c r="H3678" s="4">
        <v>2021</v>
      </c>
      <c r="I3678" s="2">
        <v>2017</v>
      </c>
      <c r="J3678" s="2">
        <f ca="1">YEAR(TODAY())-Table1[[#This Row],[Release_year]]</f>
        <v>9</v>
      </c>
      <c r="K3678" s="2" t="s">
        <v>2</v>
      </c>
      <c r="L3678" s="2" t="str">
        <f>_xlfn.XLOOKUP(Table1[[#This Row],[Rating]],Ratings!A$2:A$15,Ratings!B$2:B$15)</f>
        <v>Teen</v>
      </c>
      <c r="M3678" s="2" t="str">
        <f>_xlfn.XLOOKUP(Table1[[#This Row],[Rating Category]],Recommendation!A$2:A$6,Recommendation!B$2:B$6)</f>
        <v>Guidance</v>
      </c>
      <c r="N3678" s="2">
        <v>106</v>
      </c>
      <c r="O3678" s="2" t="str" cm="1">
        <f t="array" ref="O3678">_xlfn.IFS(Table1[[#This Row],[Duration]]&lt;90,"Short",Table1[[#This Row],[Duration]]&lt;180,"Medium",Table1[[#This Row],[Duration]]&lt;=240,"Long",TRUE,"Seasons")</f>
        <v>Medium</v>
      </c>
      <c r="P3678" s="3" t="s">
        <v>251</v>
      </c>
    </row>
    <row r="3679" spans="1:16" ht="70">
      <c r="A3679" s="2" t="s">
        <v>15810</v>
      </c>
      <c r="B3679" s="2" t="s">
        <v>0</v>
      </c>
      <c r="C3679" s="3" t="s">
        <v>15811</v>
      </c>
      <c r="D3679" s="3" t="s">
        <v>416</v>
      </c>
      <c r="E3679" s="3" t="s">
        <v>15812</v>
      </c>
      <c r="F3679" s="3" t="s">
        <v>223</v>
      </c>
      <c r="G3679" s="7" t="s">
        <v>7486</v>
      </c>
      <c r="H3679" s="4">
        <v>2021</v>
      </c>
      <c r="I3679" s="2">
        <v>2005</v>
      </c>
      <c r="J3679" s="2">
        <f ca="1">YEAR(TODAY())-Table1[[#This Row],[Release_year]]</f>
        <v>21</v>
      </c>
      <c r="K3679" s="2" t="s">
        <v>16</v>
      </c>
      <c r="L3679" s="2" t="str">
        <f>_xlfn.XLOOKUP(Table1[[#This Row],[Rating]],Ratings!A$2:A$15,Ratings!B$2:B$15)</f>
        <v>Family</v>
      </c>
      <c r="M3679" s="2" t="str">
        <f>_xlfn.XLOOKUP(Table1[[#This Row],[Rating Category]],Recommendation!A$2:A$6,Recommendation!B$2:B$6)</f>
        <v>Guidance</v>
      </c>
      <c r="N3679" s="2">
        <v>115</v>
      </c>
      <c r="O3679" s="2" t="str" cm="1">
        <f t="array" ref="O3679">_xlfn.IFS(Table1[[#This Row],[Duration]]&lt;90,"Short",Table1[[#This Row],[Duration]]&lt;180,"Medium",Table1[[#This Row],[Duration]]&lt;=240,"Long",TRUE,"Seasons")</f>
        <v>Medium</v>
      </c>
      <c r="P3679" s="3" t="s">
        <v>46</v>
      </c>
    </row>
    <row r="3680" spans="1:16" ht="56">
      <c r="A3680" s="2" t="s">
        <v>15813</v>
      </c>
      <c r="B3680" s="2" t="s">
        <v>0</v>
      </c>
      <c r="C3680" s="3" t="s">
        <v>15814</v>
      </c>
      <c r="D3680" s="3" t="s">
        <v>1225</v>
      </c>
      <c r="E3680" s="3" t="s">
        <v>15815</v>
      </c>
      <c r="F3680" s="3" t="s">
        <v>1</v>
      </c>
      <c r="G3680" s="7" t="s">
        <v>8375</v>
      </c>
      <c r="H3680" s="4">
        <v>2021</v>
      </c>
      <c r="I3680" s="2">
        <v>2003</v>
      </c>
      <c r="J3680" s="2">
        <f ca="1">YEAR(TODAY())-Table1[[#This Row],[Release_year]]</f>
        <v>23</v>
      </c>
      <c r="K3680" s="2" t="s">
        <v>2</v>
      </c>
      <c r="L3680" s="2" t="str">
        <f>_xlfn.XLOOKUP(Table1[[#This Row],[Rating]],Ratings!A$2:A$15,Ratings!B$2:B$15)</f>
        <v>Teen</v>
      </c>
      <c r="M3680" s="2" t="str">
        <f>_xlfn.XLOOKUP(Table1[[#This Row],[Rating Category]],Recommendation!A$2:A$6,Recommendation!B$2:B$6)</f>
        <v>Guidance</v>
      </c>
      <c r="N3680" s="2">
        <v>106</v>
      </c>
      <c r="O3680" s="2" t="str" cm="1">
        <f t="array" ref="O3680">_xlfn.IFS(Table1[[#This Row],[Duration]]&lt;90,"Short",Table1[[#This Row],[Duration]]&lt;180,"Medium",Table1[[#This Row],[Duration]]&lt;=240,"Long",TRUE,"Seasons")</f>
        <v>Medium</v>
      </c>
      <c r="P3680" s="3" t="s">
        <v>328</v>
      </c>
    </row>
    <row r="3681" spans="1:16" ht="56">
      <c r="A3681" s="2" t="s">
        <v>15816</v>
      </c>
      <c r="B3681" s="2" t="s">
        <v>0</v>
      </c>
      <c r="C3681" s="3" t="s">
        <v>15817</v>
      </c>
      <c r="D3681" s="3" t="s">
        <v>15818</v>
      </c>
      <c r="E3681" s="3" t="s">
        <v>15819</v>
      </c>
      <c r="F3681" s="3" t="s">
        <v>1</v>
      </c>
      <c r="G3681" s="7" t="s">
        <v>7924</v>
      </c>
      <c r="H3681" s="4">
        <v>2021</v>
      </c>
      <c r="I3681" s="2">
        <v>1973</v>
      </c>
      <c r="J3681" s="2">
        <f ca="1">YEAR(TODAY())-Table1[[#This Row],[Release_year]]</f>
        <v>53</v>
      </c>
      <c r="K3681" s="2" t="s">
        <v>246</v>
      </c>
      <c r="L3681" s="2" t="str">
        <f>_xlfn.XLOOKUP(Table1[[#This Row],[Rating]],Ratings!A$2:A$15,Ratings!B$2:B$15)</f>
        <v>Family</v>
      </c>
      <c r="M3681" s="2" t="str">
        <f>_xlfn.XLOOKUP(Table1[[#This Row],[Rating Category]],Recommendation!A$2:A$6,Recommendation!B$2:B$6)</f>
        <v>Guidance</v>
      </c>
      <c r="N3681" s="2">
        <v>94</v>
      </c>
      <c r="O3681" s="2" t="str" cm="1">
        <f t="array" ref="O3681">_xlfn.IFS(Table1[[#This Row],[Duration]]&lt;90,"Short",Table1[[#This Row],[Duration]]&lt;180,"Medium",Table1[[#This Row],[Duration]]&lt;=240,"Long",TRUE,"Seasons")</f>
        <v>Medium</v>
      </c>
      <c r="P3681" s="3" t="s">
        <v>15820</v>
      </c>
    </row>
    <row r="3682" spans="1:16" ht="56">
      <c r="A3682" s="2" t="s">
        <v>15821</v>
      </c>
      <c r="B3682" s="2" t="s">
        <v>0</v>
      </c>
      <c r="C3682" s="3" t="s">
        <v>15822</v>
      </c>
      <c r="D3682" s="3" t="s">
        <v>559</v>
      </c>
      <c r="E3682" s="3" t="s">
        <v>15823</v>
      </c>
      <c r="F3682" s="3" t="s">
        <v>13</v>
      </c>
      <c r="G3682" s="7" t="s">
        <v>13121</v>
      </c>
      <c r="H3682" s="4">
        <v>2021</v>
      </c>
      <c r="I3682" s="2">
        <v>2013</v>
      </c>
      <c r="J3682" s="2">
        <f ca="1">YEAR(TODAY())-Table1[[#This Row],[Release_year]]</f>
        <v>13</v>
      </c>
      <c r="K3682" s="2" t="s">
        <v>45</v>
      </c>
      <c r="L3682" s="2" t="str">
        <f>_xlfn.XLOOKUP(Table1[[#This Row],[Rating]],Ratings!A$2:A$15,Ratings!B$2:B$15)</f>
        <v>Family</v>
      </c>
      <c r="M3682" s="2" t="str">
        <f>_xlfn.XLOOKUP(Table1[[#This Row],[Rating Category]],Recommendation!A$2:A$6,Recommendation!B$2:B$6)</f>
        <v>Guidance</v>
      </c>
      <c r="N3682" s="2">
        <v>121</v>
      </c>
      <c r="O3682" s="2" t="str" cm="1">
        <f t="array" ref="O3682">_xlfn.IFS(Table1[[#This Row],[Duration]]&lt;90,"Short",Table1[[#This Row],[Duration]]&lt;180,"Medium",Table1[[#This Row],[Duration]]&lt;=240,"Long",TRUE,"Seasons")</f>
        <v>Medium</v>
      </c>
      <c r="P3682" s="3" t="s">
        <v>66</v>
      </c>
    </row>
    <row r="3683" spans="1:16" ht="28">
      <c r="A3683" s="2" t="s">
        <v>15824</v>
      </c>
      <c r="B3683" s="2" t="s">
        <v>0</v>
      </c>
      <c r="C3683" s="3" t="s">
        <v>15825</v>
      </c>
      <c r="D3683" s="3" t="s">
        <v>2144</v>
      </c>
      <c r="E3683" s="3" t="s">
        <v>15826</v>
      </c>
      <c r="F3683" s="3" t="s">
        <v>1</v>
      </c>
      <c r="G3683" s="7" t="s">
        <v>7486</v>
      </c>
      <c r="H3683" s="4">
        <v>2021</v>
      </c>
      <c r="I3683" s="2">
        <v>1997</v>
      </c>
      <c r="J3683" s="2">
        <f ca="1">YEAR(TODAY())-Table1[[#This Row],[Release_year]]</f>
        <v>29</v>
      </c>
      <c r="K3683" s="2" t="s">
        <v>124</v>
      </c>
      <c r="L3683" s="2" t="str">
        <f>_xlfn.XLOOKUP(Table1[[#This Row],[Rating]],Ratings!A$2:A$15,Ratings!B$2:B$15)</f>
        <v>Adult</v>
      </c>
      <c r="M3683" s="2" t="str">
        <f>_xlfn.XLOOKUP(Table1[[#This Row],[Rating Category]],Recommendation!A$2:A$6,Recommendation!B$2:B$6)</f>
        <v>Restricted</v>
      </c>
      <c r="N3683" s="2">
        <v>113</v>
      </c>
      <c r="O3683" s="2" t="str" cm="1">
        <f t="array" ref="O3683">_xlfn.IFS(Table1[[#This Row],[Duration]]&lt;90,"Short",Table1[[#This Row],[Duration]]&lt;180,"Medium",Table1[[#This Row],[Duration]]&lt;=240,"Long",TRUE,"Seasons")</f>
        <v>Medium</v>
      </c>
      <c r="P3683" s="3" t="s">
        <v>14919</v>
      </c>
    </row>
    <row r="3684" spans="1:16" ht="70">
      <c r="A3684" s="2" t="s">
        <v>15827</v>
      </c>
      <c r="B3684" s="2" t="s">
        <v>0</v>
      </c>
      <c r="C3684" s="3" t="s">
        <v>15828</v>
      </c>
      <c r="D3684" s="3" t="s">
        <v>15829</v>
      </c>
      <c r="E3684" s="3" t="s">
        <v>15830</v>
      </c>
      <c r="F3684" s="3" t="s">
        <v>5315</v>
      </c>
      <c r="G3684" s="7" t="s">
        <v>11716</v>
      </c>
      <c r="H3684" s="4">
        <v>2021</v>
      </c>
      <c r="I3684" s="2">
        <v>2017</v>
      </c>
      <c r="J3684" s="2">
        <f ca="1">YEAR(TODAY())-Table1[[#This Row],[Release_year]]</f>
        <v>9</v>
      </c>
      <c r="K3684" s="2" t="s">
        <v>7</v>
      </c>
      <c r="L3684" s="2" t="str">
        <f>_xlfn.XLOOKUP(Table1[[#This Row],[Rating]],Ratings!A$2:A$15,Ratings!B$2:B$15)</f>
        <v>Adult</v>
      </c>
      <c r="M3684" s="2" t="str">
        <f>_xlfn.XLOOKUP(Table1[[#This Row],[Rating Category]],Recommendation!A$2:A$6,Recommendation!B$2:B$6)</f>
        <v>Restricted</v>
      </c>
      <c r="N3684" s="2">
        <v>129</v>
      </c>
      <c r="O3684" s="2" t="str" cm="1">
        <f t="array" ref="O3684">_xlfn.IFS(Table1[[#This Row],[Duration]]&lt;90,"Short",Table1[[#This Row],[Duration]]&lt;180,"Medium",Table1[[#This Row],[Duration]]&lt;=240,"Long",TRUE,"Seasons")</f>
        <v>Medium</v>
      </c>
      <c r="P3684" s="3" t="s">
        <v>90</v>
      </c>
    </row>
    <row r="3685" spans="1:16" ht="42">
      <c r="A3685" s="2" t="s">
        <v>15831</v>
      </c>
      <c r="B3685" s="2" t="s">
        <v>0</v>
      </c>
      <c r="C3685" s="3" t="s">
        <v>15832</v>
      </c>
      <c r="D3685" s="3" t="s">
        <v>15833</v>
      </c>
      <c r="E3685" s="3" t="s">
        <v>15834</v>
      </c>
      <c r="F3685" s="3" t="s">
        <v>1</v>
      </c>
      <c r="G3685" s="7" t="s">
        <v>15835</v>
      </c>
      <c r="H3685" s="4">
        <v>2021</v>
      </c>
      <c r="I3685" s="2">
        <v>2016</v>
      </c>
      <c r="J3685" s="2">
        <f ca="1">YEAR(TODAY())-Table1[[#This Row],[Release_year]]</f>
        <v>10</v>
      </c>
      <c r="K3685" s="2" t="s">
        <v>45</v>
      </c>
      <c r="L3685" s="2" t="str">
        <f>_xlfn.XLOOKUP(Table1[[#This Row],[Rating]],Ratings!A$2:A$15,Ratings!B$2:B$15)</f>
        <v>Family</v>
      </c>
      <c r="M3685" s="2" t="str">
        <f>_xlfn.XLOOKUP(Table1[[#This Row],[Rating Category]],Recommendation!A$2:A$6,Recommendation!B$2:B$6)</f>
        <v>Guidance</v>
      </c>
      <c r="N3685" s="2">
        <v>99</v>
      </c>
      <c r="O3685" s="2" t="str" cm="1">
        <f t="array" ref="O3685">_xlfn.IFS(Table1[[#This Row],[Duration]]&lt;90,"Short",Table1[[#This Row],[Duration]]&lt;180,"Medium",Table1[[#This Row],[Duration]]&lt;=240,"Long",TRUE,"Seasons")</f>
        <v>Medium</v>
      </c>
      <c r="P3685" s="3" t="s">
        <v>231</v>
      </c>
    </row>
    <row r="3686" spans="1:16" ht="70">
      <c r="A3686" s="2" t="s">
        <v>15836</v>
      </c>
      <c r="B3686" s="2" t="s">
        <v>0</v>
      </c>
      <c r="C3686" s="3" t="s">
        <v>15837</v>
      </c>
      <c r="D3686" s="3" t="s">
        <v>15838</v>
      </c>
      <c r="E3686" s="3" t="s">
        <v>15839</v>
      </c>
      <c r="F3686" s="3" t="s">
        <v>3343</v>
      </c>
      <c r="G3686" s="7" t="s">
        <v>13453</v>
      </c>
      <c r="H3686" s="4">
        <v>2021</v>
      </c>
      <c r="I3686" s="2">
        <v>2015</v>
      </c>
      <c r="J3686" s="2">
        <f ca="1">YEAR(TODAY())-Table1[[#This Row],[Release_year]]</f>
        <v>11</v>
      </c>
      <c r="K3686" s="2" t="s">
        <v>29</v>
      </c>
      <c r="L3686" s="2" t="str">
        <f>_xlfn.XLOOKUP(Table1[[#This Row],[Rating]],Ratings!A$2:A$15,Ratings!B$2:B$15)</f>
        <v>Teen</v>
      </c>
      <c r="M3686" s="2" t="str">
        <f>_xlfn.XLOOKUP(Table1[[#This Row],[Rating Category]],Recommendation!A$2:A$6,Recommendation!B$2:B$6)</f>
        <v>Guidance</v>
      </c>
      <c r="N3686" s="2">
        <v>116</v>
      </c>
      <c r="O3686" s="2" t="str" cm="1">
        <f t="array" ref="O3686">_xlfn.IFS(Table1[[#This Row],[Duration]]&lt;90,"Short",Table1[[#This Row],[Duration]]&lt;180,"Medium",Table1[[#This Row],[Duration]]&lt;=240,"Long",TRUE,"Seasons")</f>
        <v>Medium</v>
      </c>
      <c r="P3686" s="3" t="s">
        <v>23</v>
      </c>
    </row>
    <row r="3687" spans="1:16" ht="56">
      <c r="A3687" s="2" t="s">
        <v>15840</v>
      </c>
      <c r="B3687" s="2" t="s">
        <v>0</v>
      </c>
      <c r="C3687" s="3" t="s">
        <v>15841</v>
      </c>
      <c r="D3687" s="3" t="s">
        <v>1551</v>
      </c>
      <c r="E3687" s="3" t="s">
        <v>15842</v>
      </c>
      <c r="F3687" s="3" t="s">
        <v>1</v>
      </c>
      <c r="G3687" s="7" t="s">
        <v>11255</v>
      </c>
      <c r="H3687" s="4">
        <v>2021</v>
      </c>
      <c r="I3687" s="2">
        <v>2012</v>
      </c>
      <c r="J3687" s="2">
        <f ca="1">YEAR(TODAY())-Table1[[#This Row],[Release_year]]</f>
        <v>14</v>
      </c>
      <c r="K3687" s="2" t="s">
        <v>124</v>
      </c>
      <c r="L3687" s="2" t="str">
        <f>_xlfn.XLOOKUP(Table1[[#This Row],[Rating]],Ratings!A$2:A$15,Ratings!B$2:B$15)</f>
        <v>Adult</v>
      </c>
      <c r="M3687" s="2" t="str">
        <f>_xlfn.XLOOKUP(Table1[[#This Row],[Rating Category]],Recommendation!A$2:A$6,Recommendation!B$2:B$6)</f>
        <v>Restricted</v>
      </c>
      <c r="N3687" s="2">
        <v>88</v>
      </c>
      <c r="O3687" s="2" t="str" cm="1">
        <f t="array" ref="O3687">_xlfn.IFS(Table1[[#This Row],[Duration]]&lt;90,"Short",Table1[[#This Row],[Duration]]&lt;180,"Medium",Table1[[#This Row],[Duration]]&lt;=240,"Long",TRUE,"Seasons")</f>
        <v>Short</v>
      </c>
      <c r="P3687" s="3" t="s">
        <v>1368</v>
      </c>
    </row>
    <row r="3688" spans="1:16" ht="56">
      <c r="A3688" s="2" t="s">
        <v>15843</v>
      </c>
      <c r="B3688" s="2" t="s">
        <v>0</v>
      </c>
      <c r="C3688" s="3" t="s">
        <v>15844</v>
      </c>
      <c r="D3688" s="3" t="s">
        <v>15845</v>
      </c>
      <c r="E3688" s="3" t="s">
        <v>15846</v>
      </c>
      <c r="F3688" s="3" t="s">
        <v>13</v>
      </c>
      <c r="G3688" s="7" t="s">
        <v>8636</v>
      </c>
      <c r="H3688" s="4">
        <v>2021</v>
      </c>
      <c r="I3688" s="2">
        <v>2019</v>
      </c>
      <c r="J3688" s="2">
        <f ca="1">YEAR(TODAY())-Table1[[#This Row],[Release_year]]</f>
        <v>7</v>
      </c>
      <c r="K3688" s="2" t="s">
        <v>87</v>
      </c>
      <c r="L3688" s="2" t="str">
        <f>_xlfn.XLOOKUP(Table1[[#This Row],[Rating]],Ratings!A$2:A$15,Ratings!B$2:B$15)</f>
        <v>Kids</v>
      </c>
      <c r="M3688" s="2" t="str">
        <f>_xlfn.XLOOKUP(Table1[[#This Row],[Rating Category]],Recommendation!A$2:A$6,Recommendation!B$2:B$6)</f>
        <v>Safe</v>
      </c>
      <c r="N3688" s="2">
        <v>112</v>
      </c>
      <c r="O3688" s="2" t="str" cm="1">
        <f t="array" ref="O3688">_xlfn.IFS(Table1[[#This Row],[Duration]]&lt;90,"Short",Table1[[#This Row],[Duration]]&lt;180,"Medium",Table1[[#This Row],[Duration]]&lt;=240,"Long",TRUE,"Seasons")</f>
        <v>Medium</v>
      </c>
      <c r="P3688" s="3" t="s">
        <v>17</v>
      </c>
    </row>
    <row r="3689" spans="1:16" ht="42">
      <c r="A3689" s="2" t="s">
        <v>15847</v>
      </c>
      <c r="B3689" s="2" t="s">
        <v>0</v>
      </c>
      <c r="C3689" s="3" t="s">
        <v>15848</v>
      </c>
      <c r="D3689" s="3" t="s">
        <v>15849</v>
      </c>
      <c r="E3689" s="3" t="s">
        <v>15850</v>
      </c>
      <c r="F3689" s="3" t="s">
        <v>13</v>
      </c>
      <c r="G3689" s="7" t="s">
        <v>11373</v>
      </c>
      <c r="H3689" s="4">
        <v>2021</v>
      </c>
      <c r="I3689" s="2">
        <v>2017</v>
      </c>
      <c r="J3689" s="2">
        <f ca="1">YEAR(TODAY())-Table1[[#This Row],[Release_year]]</f>
        <v>9</v>
      </c>
      <c r="K3689" s="2" t="s">
        <v>29</v>
      </c>
      <c r="L3689" s="2" t="str">
        <f>_xlfn.XLOOKUP(Table1[[#This Row],[Rating]],Ratings!A$2:A$15,Ratings!B$2:B$15)</f>
        <v>Teen</v>
      </c>
      <c r="M3689" s="2" t="str">
        <f>_xlfn.XLOOKUP(Table1[[#This Row],[Rating Category]],Recommendation!A$2:A$6,Recommendation!B$2:B$6)</f>
        <v>Guidance</v>
      </c>
      <c r="N3689" s="2">
        <v>113</v>
      </c>
      <c r="O3689" s="2" t="str" cm="1">
        <f t="array" ref="O3689">_xlfn.IFS(Table1[[#This Row],[Duration]]&lt;90,"Short",Table1[[#This Row],[Duration]]&lt;180,"Medium",Table1[[#This Row],[Duration]]&lt;=240,"Long",TRUE,"Seasons")</f>
        <v>Medium</v>
      </c>
      <c r="P3689" s="3" t="s">
        <v>56</v>
      </c>
    </row>
    <row r="3690" spans="1:16" ht="56">
      <c r="A3690" s="2" t="s">
        <v>15851</v>
      </c>
      <c r="B3690" s="2" t="s">
        <v>0</v>
      </c>
      <c r="C3690" s="3" t="s">
        <v>15852</v>
      </c>
      <c r="D3690" s="3" t="s">
        <v>15853</v>
      </c>
      <c r="E3690" s="3" t="s">
        <v>15854</v>
      </c>
      <c r="F3690" s="3" t="s">
        <v>1</v>
      </c>
      <c r="G3690" s="7" t="s">
        <v>15855</v>
      </c>
      <c r="H3690" s="4">
        <v>2021</v>
      </c>
      <c r="I3690" s="2">
        <v>2005</v>
      </c>
      <c r="J3690" s="2">
        <f ca="1">YEAR(TODAY())-Table1[[#This Row],[Release_year]]</f>
        <v>21</v>
      </c>
      <c r="K3690" s="2" t="s">
        <v>246</v>
      </c>
      <c r="L3690" s="2" t="str">
        <f>_xlfn.XLOOKUP(Table1[[#This Row],[Rating]],Ratings!A$2:A$15,Ratings!B$2:B$15)</f>
        <v>Family</v>
      </c>
      <c r="M3690" s="2" t="str">
        <f>_xlfn.XLOOKUP(Table1[[#This Row],[Rating Category]],Recommendation!A$2:A$6,Recommendation!B$2:B$6)</f>
        <v>Guidance</v>
      </c>
      <c r="N3690" s="2">
        <v>82</v>
      </c>
      <c r="O3690" s="2" t="str" cm="1">
        <f t="array" ref="O3690">_xlfn.IFS(Table1[[#This Row],[Duration]]&lt;90,"Short",Table1[[#This Row],[Duration]]&lt;180,"Medium",Table1[[#This Row],[Duration]]&lt;=240,"Long",TRUE,"Seasons")</f>
        <v>Short</v>
      </c>
      <c r="P3690" s="3" t="s">
        <v>46</v>
      </c>
    </row>
    <row r="3691" spans="1:16" ht="70">
      <c r="A3691" s="2" t="s">
        <v>15856</v>
      </c>
      <c r="B3691" s="2" t="s">
        <v>0</v>
      </c>
      <c r="C3691" s="3" t="s">
        <v>15857</v>
      </c>
      <c r="D3691" s="3" t="s">
        <v>5081</v>
      </c>
      <c r="E3691" s="3" t="s">
        <v>15858</v>
      </c>
      <c r="F3691" s="3" t="s">
        <v>132</v>
      </c>
      <c r="G3691" s="7" t="s">
        <v>9458</v>
      </c>
      <c r="H3691" s="4">
        <v>2021</v>
      </c>
      <c r="I3691" s="2">
        <v>2018</v>
      </c>
      <c r="J3691" s="2">
        <f ca="1">YEAR(TODAY())-Table1[[#This Row],[Release_year]]</f>
        <v>8</v>
      </c>
      <c r="K3691" s="2" t="s">
        <v>7</v>
      </c>
      <c r="L3691" s="2" t="str">
        <f>_xlfn.XLOOKUP(Table1[[#This Row],[Rating]],Ratings!A$2:A$15,Ratings!B$2:B$15)</f>
        <v>Adult</v>
      </c>
      <c r="M3691" s="2" t="str">
        <f>_xlfn.XLOOKUP(Table1[[#This Row],[Rating Category]],Recommendation!A$2:A$6,Recommendation!B$2:B$6)</f>
        <v>Restricted</v>
      </c>
      <c r="N3691" s="2">
        <v>98</v>
      </c>
      <c r="O3691" s="2" t="str" cm="1">
        <f t="array" ref="O3691">_xlfn.IFS(Table1[[#This Row],[Duration]]&lt;90,"Short",Table1[[#This Row],[Duration]]&lt;180,"Medium",Table1[[#This Row],[Duration]]&lt;=240,"Long",TRUE,"Seasons")</f>
        <v>Medium</v>
      </c>
      <c r="P3691" s="3" t="s">
        <v>192</v>
      </c>
    </row>
    <row r="3692" spans="1:16" ht="42">
      <c r="A3692" s="2" t="s">
        <v>15859</v>
      </c>
      <c r="B3692" s="2" t="s">
        <v>0</v>
      </c>
      <c r="C3692" s="3" t="s">
        <v>15860</v>
      </c>
      <c r="D3692" s="3" t="s">
        <v>15861</v>
      </c>
      <c r="E3692" s="3" t="s">
        <v>15862</v>
      </c>
      <c r="F3692" s="3" t="s">
        <v>1</v>
      </c>
      <c r="G3692" s="7" t="s">
        <v>7532</v>
      </c>
      <c r="H3692" s="4">
        <v>2021</v>
      </c>
      <c r="I3692" s="2">
        <v>1988</v>
      </c>
      <c r="J3692" s="2">
        <f ca="1">YEAR(TODAY())-Table1[[#This Row],[Release_year]]</f>
        <v>38</v>
      </c>
      <c r="K3692" s="2" t="s">
        <v>124</v>
      </c>
      <c r="L3692" s="2" t="str">
        <f>_xlfn.XLOOKUP(Table1[[#This Row],[Rating]],Ratings!A$2:A$15,Ratings!B$2:B$15)</f>
        <v>Adult</v>
      </c>
      <c r="M3692" s="2" t="str">
        <f>_xlfn.XLOOKUP(Table1[[#This Row],[Rating Category]],Recommendation!A$2:A$6,Recommendation!B$2:B$6)</f>
        <v>Restricted</v>
      </c>
      <c r="N3692" s="2">
        <v>87</v>
      </c>
      <c r="O3692" s="2" t="str" cm="1">
        <f t="array" ref="O3692">_xlfn.IFS(Table1[[#This Row],[Duration]]&lt;90,"Short",Table1[[#This Row],[Duration]]&lt;180,"Medium",Table1[[#This Row],[Duration]]&lt;=240,"Long",TRUE,"Seasons")</f>
        <v>Short</v>
      </c>
      <c r="P3692" s="3" t="s">
        <v>1738</v>
      </c>
    </row>
    <row r="3693" spans="1:16" ht="56">
      <c r="A3693" s="2" t="s">
        <v>15863</v>
      </c>
      <c r="B3693" s="2" t="s">
        <v>0</v>
      </c>
      <c r="C3693" s="3" t="s">
        <v>15864</v>
      </c>
      <c r="D3693" s="3" t="s">
        <v>15865</v>
      </c>
      <c r="E3693" s="3" t="s">
        <v>15866</v>
      </c>
      <c r="F3693" s="3" t="s">
        <v>1420</v>
      </c>
      <c r="G3693" s="7" t="s">
        <v>15867</v>
      </c>
      <c r="H3693" s="4">
        <v>2021</v>
      </c>
      <c r="I3693" s="2">
        <v>2017</v>
      </c>
      <c r="J3693" s="2">
        <f ca="1">YEAR(TODAY())-Table1[[#This Row],[Release_year]]</f>
        <v>9</v>
      </c>
      <c r="K3693" s="2" t="s">
        <v>7</v>
      </c>
      <c r="L3693" s="2" t="str">
        <f>_xlfn.XLOOKUP(Table1[[#This Row],[Rating]],Ratings!A$2:A$15,Ratings!B$2:B$15)</f>
        <v>Adult</v>
      </c>
      <c r="M3693" s="2" t="str">
        <f>_xlfn.XLOOKUP(Table1[[#This Row],[Rating Category]],Recommendation!A$2:A$6,Recommendation!B$2:B$6)</f>
        <v>Restricted</v>
      </c>
      <c r="N3693" s="2">
        <v>111</v>
      </c>
      <c r="O3693" s="2" t="str" cm="1">
        <f t="array" ref="O3693">_xlfn.IFS(Table1[[#This Row],[Duration]]&lt;90,"Short",Table1[[#This Row],[Duration]]&lt;180,"Medium",Table1[[#This Row],[Duration]]&lt;=240,"Long",TRUE,"Seasons")</f>
        <v>Medium</v>
      </c>
      <c r="P3693" s="3" t="s">
        <v>384</v>
      </c>
    </row>
    <row r="3694" spans="1:16" ht="70">
      <c r="A3694" s="2" t="s">
        <v>15868</v>
      </c>
      <c r="B3694" s="2" t="s">
        <v>0</v>
      </c>
      <c r="C3694" s="3" t="s">
        <v>15869</v>
      </c>
      <c r="D3694" s="3" t="s">
        <v>15870</v>
      </c>
      <c r="E3694" s="3" t="s">
        <v>15871</v>
      </c>
      <c r="F3694" s="3" t="s">
        <v>15872</v>
      </c>
      <c r="G3694" s="7" t="s">
        <v>12176</v>
      </c>
      <c r="H3694" s="4">
        <v>2021</v>
      </c>
      <c r="I3694" s="2">
        <v>2012</v>
      </c>
      <c r="J3694" s="2">
        <f ca="1">YEAR(TODAY())-Table1[[#This Row],[Release_year]]</f>
        <v>14</v>
      </c>
      <c r="K3694" s="2" t="s">
        <v>14374</v>
      </c>
      <c r="L3694" s="2" t="str">
        <f>_xlfn.XLOOKUP(Table1[[#This Row],[Rating]],Ratings!A$2:A$15,Ratings!B$2:B$15)</f>
        <v>Not Rated</v>
      </c>
      <c r="M3694" s="2" t="str">
        <f>_xlfn.XLOOKUP(Table1[[#This Row],[Rating Category]],Recommendation!A$2:A$6,Recommendation!B$2:B$6)</f>
        <v>Guidance</v>
      </c>
      <c r="N3694" s="2">
        <v>105</v>
      </c>
      <c r="O3694" s="2" t="str" cm="1">
        <f t="array" ref="O3694">_xlfn.IFS(Table1[[#This Row],[Duration]]&lt;90,"Short",Table1[[#This Row],[Duration]]&lt;180,"Medium",Table1[[#This Row],[Duration]]&lt;=240,"Long",TRUE,"Seasons")</f>
        <v>Medium</v>
      </c>
      <c r="P3694" s="3" t="s">
        <v>23</v>
      </c>
    </row>
    <row r="3695" spans="1:16" ht="70">
      <c r="A3695" s="2" t="s">
        <v>15873</v>
      </c>
      <c r="B3695" s="2" t="s">
        <v>0</v>
      </c>
      <c r="C3695" s="3" t="s">
        <v>15874</v>
      </c>
      <c r="D3695" s="3" t="s">
        <v>15875</v>
      </c>
      <c r="E3695" s="3" t="s">
        <v>15876</v>
      </c>
      <c r="F3695" s="3" t="s">
        <v>223</v>
      </c>
      <c r="G3695" s="7" t="s">
        <v>7486</v>
      </c>
      <c r="H3695" s="4">
        <v>2021</v>
      </c>
      <c r="I3695" s="2">
        <v>1968</v>
      </c>
      <c r="J3695" s="2">
        <f ca="1">YEAR(TODAY())-Table1[[#This Row],[Release_year]]</f>
        <v>58</v>
      </c>
      <c r="K3695" s="2" t="s">
        <v>246</v>
      </c>
      <c r="L3695" s="2" t="str">
        <f>_xlfn.XLOOKUP(Table1[[#This Row],[Rating]],Ratings!A$2:A$15,Ratings!B$2:B$15)</f>
        <v>Family</v>
      </c>
      <c r="M3695" s="2" t="str">
        <f>_xlfn.XLOOKUP(Table1[[#This Row],[Rating Category]],Recommendation!A$2:A$6,Recommendation!B$2:B$6)</f>
        <v>Guidance</v>
      </c>
      <c r="N3695" s="2">
        <v>146</v>
      </c>
      <c r="O3695" s="2" t="str" cm="1">
        <f t="array" ref="O3695">_xlfn.IFS(Table1[[#This Row],[Duration]]&lt;90,"Short",Table1[[#This Row],[Duration]]&lt;180,"Medium",Table1[[#This Row],[Duration]]&lt;=240,"Long",TRUE,"Seasons")</f>
        <v>Medium</v>
      </c>
      <c r="P3695" s="3" t="s">
        <v>4022</v>
      </c>
    </row>
    <row r="3696" spans="1:16" ht="42">
      <c r="A3696" s="2" t="s">
        <v>15877</v>
      </c>
      <c r="B3696" s="2" t="s">
        <v>0</v>
      </c>
      <c r="C3696" s="3" t="s">
        <v>15878</v>
      </c>
      <c r="D3696" s="3" t="s">
        <v>15879</v>
      </c>
      <c r="E3696" s="3" t="s">
        <v>15880</v>
      </c>
      <c r="F3696" s="3" t="s">
        <v>15881</v>
      </c>
      <c r="G3696" s="7" t="s">
        <v>7486</v>
      </c>
      <c r="H3696" s="4">
        <v>2021</v>
      </c>
      <c r="I3696" s="2">
        <v>2009</v>
      </c>
      <c r="J3696" s="2">
        <f ca="1">YEAR(TODAY())-Table1[[#This Row],[Release_year]]</f>
        <v>17</v>
      </c>
      <c r="K3696" s="2" t="s">
        <v>124</v>
      </c>
      <c r="L3696" s="2" t="str">
        <f>_xlfn.XLOOKUP(Table1[[#This Row],[Rating]],Ratings!A$2:A$15,Ratings!B$2:B$15)</f>
        <v>Adult</v>
      </c>
      <c r="M3696" s="2" t="str">
        <f>_xlfn.XLOOKUP(Table1[[#This Row],[Rating Category]],Recommendation!A$2:A$6,Recommendation!B$2:B$6)</f>
        <v>Restricted</v>
      </c>
      <c r="N3696" s="2">
        <v>96</v>
      </c>
      <c r="O3696" s="2" t="str" cm="1">
        <f t="array" ref="O3696">_xlfn.IFS(Table1[[#This Row],[Duration]]&lt;90,"Short",Table1[[#This Row],[Duration]]&lt;180,"Medium",Table1[[#This Row],[Duration]]&lt;=240,"Long",TRUE,"Seasons")</f>
        <v>Medium</v>
      </c>
      <c r="P3696" s="3" t="s">
        <v>1986</v>
      </c>
    </row>
    <row r="3697" spans="1:16" ht="28">
      <c r="A3697" s="2" t="s">
        <v>15882</v>
      </c>
      <c r="B3697" s="2" t="s">
        <v>0</v>
      </c>
      <c r="C3697" s="3" t="s">
        <v>15883</v>
      </c>
      <c r="D3697" s="3" t="s">
        <v>15884</v>
      </c>
      <c r="E3697" s="3" t="s">
        <v>15885</v>
      </c>
      <c r="F3697" s="3" t="s">
        <v>1</v>
      </c>
      <c r="G3697" s="7" t="s">
        <v>15886</v>
      </c>
      <c r="H3697" s="4">
        <v>2021</v>
      </c>
      <c r="I3697" s="2">
        <v>2017</v>
      </c>
      <c r="J3697" s="2">
        <f ca="1">YEAR(TODAY())-Table1[[#This Row],[Release_year]]</f>
        <v>9</v>
      </c>
      <c r="K3697" s="2" t="s">
        <v>7</v>
      </c>
      <c r="L3697" s="2" t="str">
        <f>_xlfn.XLOOKUP(Table1[[#This Row],[Rating]],Ratings!A$2:A$15,Ratings!B$2:B$15)</f>
        <v>Adult</v>
      </c>
      <c r="M3697" s="2" t="str">
        <f>_xlfn.XLOOKUP(Table1[[#This Row],[Rating Category]],Recommendation!A$2:A$6,Recommendation!B$2:B$6)</f>
        <v>Restricted</v>
      </c>
      <c r="N3697" s="2">
        <v>80</v>
      </c>
      <c r="O3697" s="2" t="str" cm="1">
        <f t="array" ref="O3697">_xlfn.IFS(Table1[[#This Row],[Duration]]&lt;90,"Short",Table1[[#This Row],[Duration]]&lt;180,"Medium",Table1[[#This Row],[Duration]]&lt;=240,"Long",TRUE,"Seasons")</f>
        <v>Short</v>
      </c>
      <c r="P3697" s="3" t="s">
        <v>231</v>
      </c>
    </row>
    <row r="3698" spans="1:16" ht="42">
      <c r="A3698" s="2" t="s">
        <v>15887</v>
      </c>
      <c r="B3698" s="2" t="s">
        <v>0</v>
      </c>
      <c r="C3698" s="3" t="s">
        <v>15888</v>
      </c>
      <c r="D3698" s="3" t="s">
        <v>15889</v>
      </c>
      <c r="E3698" s="3" t="s">
        <v>15890</v>
      </c>
      <c r="F3698" s="3" t="s">
        <v>1</v>
      </c>
      <c r="G3698" s="7" t="s">
        <v>8997</v>
      </c>
      <c r="H3698" s="4">
        <v>2021</v>
      </c>
      <c r="I3698" s="2">
        <v>2014</v>
      </c>
      <c r="J3698" s="2">
        <f ca="1">YEAR(TODAY())-Table1[[#This Row],[Release_year]]</f>
        <v>12</v>
      </c>
      <c r="K3698" s="2" t="s">
        <v>16</v>
      </c>
      <c r="L3698" s="2" t="str">
        <f>_xlfn.XLOOKUP(Table1[[#This Row],[Rating]],Ratings!A$2:A$15,Ratings!B$2:B$15)</f>
        <v>Family</v>
      </c>
      <c r="M3698" s="2" t="str">
        <f>_xlfn.XLOOKUP(Table1[[#This Row],[Rating Category]],Recommendation!A$2:A$6,Recommendation!B$2:B$6)</f>
        <v>Guidance</v>
      </c>
      <c r="N3698" s="2">
        <v>99</v>
      </c>
      <c r="O3698" s="2" t="str" cm="1">
        <f t="array" ref="O3698">_xlfn.IFS(Table1[[#This Row],[Duration]]&lt;90,"Short",Table1[[#This Row],[Duration]]&lt;180,"Medium",Table1[[#This Row],[Duration]]&lt;=240,"Long",TRUE,"Seasons")</f>
        <v>Medium</v>
      </c>
      <c r="P3698" s="3" t="s">
        <v>7244</v>
      </c>
    </row>
    <row r="3699" spans="1:16" ht="42">
      <c r="A3699" s="2" t="s">
        <v>15891</v>
      </c>
      <c r="B3699" s="2" t="s">
        <v>0</v>
      </c>
      <c r="C3699" s="3" t="s">
        <v>15892</v>
      </c>
      <c r="D3699" s="3" t="s">
        <v>15893</v>
      </c>
      <c r="E3699" s="3" t="s">
        <v>15894</v>
      </c>
      <c r="F3699" s="3" t="s">
        <v>744</v>
      </c>
      <c r="G3699" s="7" t="s">
        <v>8074</v>
      </c>
      <c r="H3699" s="4">
        <v>2021</v>
      </c>
      <c r="I3699" s="2">
        <v>2012</v>
      </c>
      <c r="J3699" s="2">
        <f ca="1">YEAR(TODAY())-Table1[[#This Row],[Release_year]]</f>
        <v>14</v>
      </c>
      <c r="K3699" s="2" t="s">
        <v>45</v>
      </c>
      <c r="L3699" s="2" t="str">
        <f>_xlfn.XLOOKUP(Table1[[#This Row],[Rating]],Ratings!A$2:A$15,Ratings!B$2:B$15)</f>
        <v>Family</v>
      </c>
      <c r="M3699" s="2" t="str">
        <f>_xlfn.XLOOKUP(Table1[[#This Row],[Rating Category]],Recommendation!A$2:A$6,Recommendation!B$2:B$6)</f>
        <v>Guidance</v>
      </c>
      <c r="N3699" s="2">
        <v>87</v>
      </c>
      <c r="O3699" s="2" t="str" cm="1">
        <f t="array" ref="O3699">_xlfn.IFS(Table1[[#This Row],[Duration]]&lt;90,"Short",Table1[[#This Row],[Duration]]&lt;180,"Medium",Table1[[#This Row],[Duration]]&lt;=240,"Long",TRUE,"Seasons")</f>
        <v>Short</v>
      </c>
      <c r="P3699" s="3" t="s">
        <v>254</v>
      </c>
    </row>
    <row r="3700" spans="1:16" ht="42">
      <c r="A3700" s="2" t="s">
        <v>15895</v>
      </c>
      <c r="B3700" s="2" t="s">
        <v>0</v>
      </c>
      <c r="C3700" s="3" t="s">
        <v>15896</v>
      </c>
      <c r="D3700" s="3" t="s">
        <v>15897</v>
      </c>
      <c r="E3700" s="3" t="s">
        <v>15898</v>
      </c>
      <c r="F3700" s="3" t="s">
        <v>1</v>
      </c>
      <c r="G3700" s="7" t="s">
        <v>9568</v>
      </c>
      <c r="H3700" s="4">
        <v>2021</v>
      </c>
      <c r="I3700" s="2">
        <v>2015</v>
      </c>
      <c r="J3700" s="2">
        <f ca="1">YEAR(TODAY())-Table1[[#This Row],[Release_year]]</f>
        <v>11</v>
      </c>
      <c r="K3700" s="2" t="s">
        <v>181</v>
      </c>
      <c r="L3700" s="2" t="str">
        <f>_xlfn.XLOOKUP(Table1[[#This Row],[Rating]],Ratings!A$2:A$15,Ratings!B$2:B$15)</f>
        <v>Family</v>
      </c>
      <c r="M3700" s="2" t="str">
        <f>_xlfn.XLOOKUP(Table1[[#This Row],[Rating Category]],Recommendation!A$2:A$6,Recommendation!B$2:B$6)</f>
        <v>Guidance</v>
      </c>
      <c r="N3700" s="2">
        <v>88</v>
      </c>
      <c r="O3700" s="2" t="str" cm="1">
        <f t="array" ref="O3700">_xlfn.IFS(Table1[[#This Row],[Duration]]&lt;90,"Short",Table1[[#This Row],[Duration]]&lt;180,"Medium",Table1[[#This Row],[Duration]]&lt;=240,"Long",TRUE,"Seasons")</f>
        <v>Short</v>
      </c>
      <c r="P3700" s="3" t="s">
        <v>6278</v>
      </c>
    </row>
    <row r="3701" spans="1:16" ht="42">
      <c r="A3701" s="2" t="s">
        <v>15899</v>
      </c>
      <c r="B3701" s="2" t="s">
        <v>0</v>
      </c>
      <c r="C3701" s="3" t="s">
        <v>15900</v>
      </c>
      <c r="D3701" s="3" t="s">
        <v>837</v>
      </c>
      <c r="E3701" s="3" t="s">
        <v>15901</v>
      </c>
      <c r="F3701" s="3" t="s">
        <v>1</v>
      </c>
      <c r="G3701" s="7" t="s">
        <v>9973</v>
      </c>
      <c r="H3701" s="4">
        <v>2021</v>
      </c>
      <c r="I3701" s="2">
        <v>2004</v>
      </c>
      <c r="J3701" s="2">
        <f ca="1">YEAR(TODAY())-Table1[[#This Row],[Release_year]]</f>
        <v>22</v>
      </c>
      <c r="K3701" s="2" t="s">
        <v>16</v>
      </c>
      <c r="L3701" s="2" t="str">
        <f>_xlfn.XLOOKUP(Table1[[#This Row],[Rating]],Ratings!A$2:A$15,Ratings!B$2:B$15)</f>
        <v>Family</v>
      </c>
      <c r="M3701" s="2" t="str">
        <f>_xlfn.XLOOKUP(Table1[[#This Row],[Rating Category]],Recommendation!A$2:A$6,Recommendation!B$2:B$6)</f>
        <v>Guidance</v>
      </c>
      <c r="N3701" s="2">
        <v>99</v>
      </c>
      <c r="O3701" s="2" t="str" cm="1">
        <f t="array" ref="O3701">_xlfn.IFS(Table1[[#This Row],[Duration]]&lt;90,"Short",Table1[[#This Row],[Duration]]&lt;180,"Medium",Table1[[#This Row],[Duration]]&lt;=240,"Long",TRUE,"Seasons")</f>
        <v>Medium</v>
      </c>
      <c r="P3701" s="3" t="s">
        <v>46</v>
      </c>
    </row>
    <row r="3702" spans="1:16" ht="42">
      <c r="A3702" s="2" t="s">
        <v>15902</v>
      </c>
      <c r="B3702" s="2" t="s">
        <v>0</v>
      </c>
      <c r="C3702" s="3" t="s">
        <v>15903</v>
      </c>
      <c r="D3702" s="3" t="s">
        <v>15904</v>
      </c>
      <c r="E3702" s="3" t="s">
        <v>15905</v>
      </c>
      <c r="F3702" s="3" t="s">
        <v>1</v>
      </c>
      <c r="G3702" s="7" t="s">
        <v>9547</v>
      </c>
      <c r="H3702" s="4">
        <v>2021</v>
      </c>
      <c r="I3702" s="2">
        <v>2018</v>
      </c>
      <c r="J3702" s="2">
        <f ca="1">YEAR(TODAY())-Table1[[#This Row],[Release_year]]</f>
        <v>8</v>
      </c>
      <c r="K3702" s="2" t="s">
        <v>16</v>
      </c>
      <c r="L3702" s="2" t="str">
        <f>_xlfn.XLOOKUP(Table1[[#This Row],[Rating]],Ratings!A$2:A$15,Ratings!B$2:B$15)</f>
        <v>Family</v>
      </c>
      <c r="M3702" s="2" t="str">
        <f>_xlfn.XLOOKUP(Table1[[#This Row],[Rating Category]],Recommendation!A$2:A$6,Recommendation!B$2:B$6)</f>
        <v>Guidance</v>
      </c>
      <c r="N3702" s="2">
        <v>104</v>
      </c>
      <c r="O3702" s="2" t="str" cm="1">
        <f t="array" ref="O3702">_xlfn.IFS(Table1[[#This Row],[Duration]]&lt;90,"Short",Table1[[#This Row],[Duration]]&lt;180,"Medium",Table1[[#This Row],[Duration]]&lt;=240,"Long",TRUE,"Seasons")</f>
        <v>Medium</v>
      </c>
      <c r="P3702" s="3" t="s">
        <v>863</v>
      </c>
    </row>
    <row r="3703" spans="1:16" ht="42">
      <c r="A3703" s="2" t="s">
        <v>15906</v>
      </c>
      <c r="B3703" s="2" t="s">
        <v>0</v>
      </c>
      <c r="C3703" s="3" t="s">
        <v>15907</v>
      </c>
      <c r="D3703" s="3" t="s">
        <v>12671</v>
      </c>
      <c r="E3703" s="3" t="s">
        <v>15908</v>
      </c>
      <c r="F3703" s="3" t="s">
        <v>670</v>
      </c>
      <c r="G3703" s="7" t="s">
        <v>11466</v>
      </c>
      <c r="H3703" s="4">
        <v>2021</v>
      </c>
      <c r="I3703" s="2">
        <v>2006</v>
      </c>
      <c r="J3703" s="2">
        <f ca="1">YEAR(TODAY())-Table1[[#This Row],[Release_year]]</f>
        <v>20</v>
      </c>
      <c r="K3703" s="2" t="s">
        <v>124</v>
      </c>
      <c r="L3703" s="2" t="str">
        <f>_xlfn.XLOOKUP(Table1[[#This Row],[Rating]],Ratings!A$2:A$15,Ratings!B$2:B$15)</f>
        <v>Adult</v>
      </c>
      <c r="M3703" s="2" t="str">
        <f>_xlfn.XLOOKUP(Table1[[#This Row],[Rating Category]],Recommendation!A$2:A$6,Recommendation!B$2:B$6)</f>
        <v>Restricted</v>
      </c>
      <c r="N3703" s="2">
        <v>104</v>
      </c>
      <c r="O3703" s="2" t="str" cm="1">
        <f t="array" ref="O3703">_xlfn.IFS(Table1[[#This Row],[Duration]]&lt;90,"Short",Table1[[#This Row],[Duration]]&lt;180,"Medium",Table1[[#This Row],[Duration]]&lt;=240,"Long",TRUE,"Seasons")</f>
        <v>Medium</v>
      </c>
      <c r="P3703" s="3" t="s">
        <v>89</v>
      </c>
    </row>
    <row r="3704" spans="1:16" ht="42">
      <c r="A3704" s="2" t="s">
        <v>15909</v>
      </c>
      <c r="B3704" s="2" t="s">
        <v>0</v>
      </c>
      <c r="C3704" s="3" t="s">
        <v>15910</v>
      </c>
      <c r="D3704" s="3" t="s">
        <v>15911</v>
      </c>
      <c r="E3704" s="3" t="s">
        <v>15912</v>
      </c>
      <c r="F3704" s="3" t="s">
        <v>8537</v>
      </c>
      <c r="G3704" s="7" t="s">
        <v>9892</v>
      </c>
      <c r="H3704" s="4">
        <v>2021</v>
      </c>
      <c r="I3704" s="2">
        <v>2017</v>
      </c>
      <c r="J3704" s="2">
        <f ca="1">YEAR(TODAY())-Table1[[#This Row],[Release_year]]</f>
        <v>9</v>
      </c>
      <c r="K3704" s="2" t="s">
        <v>29</v>
      </c>
      <c r="L3704" s="2" t="str">
        <f>_xlfn.XLOOKUP(Table1[[#This Row],[Rating]],Ratings!A$2:A$15,Ratings!B$2:B$15)</f>
        <v>Teen</v>
      </c>
      <c r="M3704" s="2" t="str">
        <f>_xlfn.XLOOKUP(Table1[[#This Row],[Rating Category]],Recommendation!A$2:A$6,Recommendation!B$2:B$6)</f>
        <v>Guidance</v>
      </c>
      <c r="N3704" s="2">
        <v>118</v>
      </c>
      <c r="O3704" s="2" t="str" cm="1">
        <f t="array" ref="O3704">_xlfn.IFS(Table1[[#This Row],[Duration]]&lt;90,"Short",Table1[[#This Row],[Duration]]&lt;180,"Medium",Table1[[#This Row],[Duration]]&lt;=240,"Long",TRUE,"Seasons")</f>
        <v>Medium</v>
      </c>
      <c r="P3704" s="3" t="s">
        <v>56</v>
      </c>
    </row>
    <row r="3705" spans="1:16" ht="56">
      <c r="A3705" s="2" t="s">
        <v>15913</v>
      </c>
      <c r="B3705" s="2" t="s">
        <v>0</v>
      </c>
      <c r="C3705" s="3" t="s">
        <v>15914</v>
      </c>
      <c r="D3705" s="3" t="s">
        <v>15266</v>
      </c>
      <c r="E3705" s="3" t="s">
        <v>15915</v>
      </c>
      <c r="F3705" s="3" t="s">
        <v>13</v>
      </c>
      <c r="G3705" s="7" t="s">
        <v>7532</v>
      </c>
      <c r="H3705" s="4">
        <v>2021</v>
      </c>
      <c r="I3705" s="2">
        <v>1975</v>
      </c>
      <c r="J3705" s="2">
        <f ca="1">YEAR(TODAY())-Table1[[#This Row],[Release_year]]</f>
        <v>51</v>
      </c>
      <c r="K3705" s="2" t="s">
        <v>45</v>
      </c>
      <c r="L3705" s="2" t="str">
        <f>_xlfn.XLOOKUP(Table1[[#This Row],[Rating]],Ratings!A$2:A$15,Ratings!B$2:B$15)</f>
        <v>Family</v>
      </c>
      <c r="M3705" s="2" t="str">
        <f>_xlfn.XLOOKUP(Table1[[#This Row],[Rating Category]],Recommendation!A$2:A$6,Recommendation!B$2:B$6)</f>
        <v>Guidance</v>
      </c>
      <c r="N3705" s="2">
        <v>127</v>
      </c>
      <c r="O3705" s="2" t="str" cm="1">
        <f t="array" ref="O3705">_xlfn.IFS(Table1[[#This Row],[Duration]]&lt;90,"Short",Table1[[#This Row],[Duration]]&lt;180,"Medium",Table1[[#This Row],[Duration]]&lt;=240,"Long",TRUE,"Seasons")</f>
        <v>Medium</v>
      </c>
      <c r="P3705" s="3" t="s">
        <v>15916</v>
      </c>
    </row>
    <row r="3706" spans="1:16" ht="84">
      <c r="A3706" s="2" t="s">
        <v>15917</v>
      </c>
      <c r="B3706" s="2" t="s">
        <v>0</v>
      </c>
      <c r="C3706" s="3" t="s">
        <v>15918</v>
      </c>
      <c r="D3706" s="3" t="s">
        <v>1482</v>
      </c>
      <c r="E3706" s="3" t="s">
        <v>15919</v>
      </c>
      <c r="F3706" s="3" t="s">
        <v>1</v>
      </c>
      <c r="G3706" s="7" t="s">
        <v>15920</v>
      </c>
      <c r="H3706" s="4">
        <v>2021</v>
      </c>
      <c r="I3706" s="2">
        <v>2009</v>
      </c>
      <c r="J3706" s="2">
        <f ca="1">YEAR(TODAY())-Table1[[#This Row],[Release_year]]</f>
        <v>17</v>
      </c>
      <c r="K3706" s="2" t="s">
        <v>2</v>
      </c>
      <c r="L3706" s="2" t="str">
        <f>_xlfn.XLOOKUP(Table1[[#This Row],[Rating]],Ratings!A$2:A$15,Ratings!B$2:B$15)</f>
        <v>Teen</v>
      </c>
      <c r="M3706" s="2" t="str">
        <f>_xlfn.XLOOKUP(Table1[[#This Row],[Rating Category]],Recommendation!A$2:A$6,Recommendation!B$2:B$6)</f>
        <v>Guidance</v>
      </c>
      <c r="N3706" s="2">
        <v>109</v>
      </c>
      <c r="O3706" s="2" t="str" cm="1">
        <f t="array" ref="O3706">_xlfn.IFS(Table1[[#This Row],[Duration]]&lt;90,"Short",Table1[[#This Row],[Duration]]&lt;180,"Medium",Table1[[#This Row],[Duration]]&lt;=240,"Long",TRUE,"Seasons")</f>
        <v>Medium</v>
      </c>
      <c r="P3706" s="3" t="s">
        <v>825</v>
      </c>
    </row>
    <row r="3707" spans="1:16" ht="70">
      <c r="A3707" s="2" t="s">
        <v>15921</v>
      </c>
      <c r="B3707" s="2" t="s">
        <v>0</v>
      </c>
      <c r="C3707" s="3" t="s">
        <v>15922</v>
      </c>
      <c r="D3707" s="3" t="s">
        <v>15923</v>
      </c>
      <c r="E3707" s="3" t="s">
        <v>15924</v>
      </c>
      <c r="F3707" s="3" t="s">
        <v>15925</v>
      </c>
      <c r="G3707" s="7" t="s">
        <v>7486</v>
      </c>
      <c r="H3707" s="4">
        <v>2021</v>
      </c>
      <c r="I3707" s="2">
        <v>2002</v>
      </c>
      <c r="J3707" s="2">
        <f ca="1">YEAR(TODAY())-Table1[[#This Row],[Release_year]]</f>
        <v>24</v>
      </c>
      <c r="K3707" s="2" t="s">
        <v>124</v>
      </c>
      <c r="L3707" s="2" t="str">
        <f>_xlfn.XLOOKUP(Table1[[#This Row],[Rating]],Ratings!A$2:A$15,Ratings!B$2:B$15)</f>
        <v>Adult</v>
      </c>
      <c r="M3707" s="2" t="str">
        <f>_xlfn.XLOOKUP(Table1[[#This Row],[Rating Category]],Recommendation!A$2:A$6,Recommendation!B$2:B$6)</f>
        <v>Restricted</v>
      </c>
      <c r="N3707" s="2">
        <v>130</v>
      </c>
      <c r="O3707" s="2" t="str" cm="1">
        <f t="array" ref="O3707">_xlfn.IFS(Table1[[#This Row],[Duration]]&lt;90,"Short",Table1[[#This Row],[Duration]]&lt;180,"Medium",Table1[[#This Row],[Duration]]&lt;=240,"Long",TRUE,"Seasons")</f>
        <v>Medium</v>
      </c>
      <c r="P3707" s="3" t="s">
        <v>23</v>
      </c>
    </row>
    <row r="3708" spans="1:16" ht="56">
      <c r="A3708" s="2" t="s">
        <v>15926</v>
      </c>
      <c r="B3708" s="2" t="s">
        <v>0</v>
      </c>
      <c r="C3708" s="3" t="s">
        <v>15927</v>
      </c>
      <c r="D3708" s="3" t="s">
        <v>15928</v>
      </c>
      <c r="E3708" s="3" t="s">
        <v>15929</v>
      </c>
      <c r="F3708" s="3" t="s">
        <v>28</v>
      </c>
      <c r="G3708" s="7" t="s">
        <v>15930</v>
      </c>
      <c r="H3708" s="4">
        <v>2021</v>
      </c>
      <c r="I3708" s="2">
        <v>2016</v>
      </c>
      <c r="J3708" s="2">
        <f ca="1">YEAR(TODAY())-Table1[[#This Row],[Release_year]]</f>
        <v>10</v>
      </c>
      <c r="K3708" s="2" t="s">
        <v>7</v>
      </c>
      <c r="L3708" s="2" t="str">
        <f>_xlfn.XLOOKUP(Table1[[#This Row],[Rating]],Ratings!A$2:A$15,Ratings!B$2:B$15)</f>
        <v>Adult</v>
      </c>
      <c r="M3708" s="2" t="str">
        <f>_xlfn.XLOOKUP(Table1[[#This Row],[Rating Category]],Recommendation!A$2:A$6,Recommendation!B$2:B$6)</f>
        <v>Restricted</v>
      </c>
      <c r="N3708" s="2">
        <v>110</v>
      </c>
      <c r="O3708" s="2" t="str" cm="1">
        <f t="array" ref="O3708">_xlfn.IFS(Table1[[#This Row],[Duration]]&lt;90,"Short",Table1[[#This Row],[Duration]]&lt;180,"Medium",Table1[[#This Row],[Duration]]&lt;=240,"Long",TRUE,"Seasons")</f>
        <v>Medium</v>
      </c>
      <c r="P3708" s="3" t="s">
        <v>89</v>
      </c>
    </row>
    <row r="3709" spans="1:16" ht="28">
      <c r="A3709" s="2" t="s">
        <v>15931</v>
      </c>
      <c r="B3709" s="2" t="s">
        <v>0</v>
      </c>
      <c r="C3709" s="3" t="s">
        <v>15932</v>
      </c>
      <c r="D3709" s="3" t="s">
        <v>15933</v>
      </c>
      <c r="E3709" s="3" t="s">
        <v>15934</v>
      </c>
      <c r="F3709" s="3" t="s">
        <v>1</v>
      </c>
      <c r="G3709" s="7" t="s">
        <v>8022</v>
      </c>
      <c r="H3709" s="4">
        <v>2021</v>
      </c>
      <c r="I3709" s="2">
        <v>2019</v>
      </c>
      <c r="J3709" s="2">
        <f ca="1">YEAR(TODAY())-Table1[[#This Row],[Release_year]]</f>
        <v>7</v>
      </c>
      <c r="K3709" s="2" t="s">
        <v>7</v>
      </c>
      <c r="L3709" s="2" t="str">
        <f>_xlfn.XLOOKUP(Table1[[#This Row],[Rating]],Ratings!A$2:A$15,Ratings!B$2:B$15)</f>
        <v>Adult</v>
      </c>
      <c r="M3709" s="2" t="str">
        <f>_xlfn.XLOOKUP(Table1[[#This Row],[Rating Category]],Recommendation!A$2:A$6,Recommendation!B$2:B$6)</f>
        <v>Restricted</v>
      </c>
      <c r="N3709" s="2">
        <v>88</v>
      </c>
      <c r="O3709" s="2" t="str" cm="1">
        <f t="array" ref="O3709">_xlfn.IFS(Table1[[#This Row],[Duration]]&lt;90,"Short",Table1[[#This Row],[Duration]]&lt;180,"Medium",Table1[[#This Row],[Duration]]&lt;=240,"Long",TRUE,"Seasons")</f>
        <v>Short</v>
      </c>
      <c r="P3709" s="3" t="s">
        <v>231</v>
      </c>
    </row>
    <row r="3710" spans="1:16" ht="42">
      <c r="A3710" s="2" t="s">
        <v>15935</v>
      </c>
      <c r="B3710" s="2" t="s">
        <v>0</v>
      </c>
      <c r="C3710" s="3" t="s">
        <v>15936</v>
      </c>
      <c r="D3710" s="3" t="s">
        <v>15937</v>
      </c>
      <c r="E3710" s="3" t="s">
        <v>15938</v>
      </c>
      <c r="F3710" s="3" t="s">
        <v>13292</v>
      </c>
      <c r="G3710" s="7" t="s">
        <v>8727</v>
      </c>
      <c r="H3710" s="4">
        <v>2021</v>
      </c>
      <c r="I3710" s="2">
        <v>2010</v>
      </c>
      <c r="J3710" s="2">
        <f ca="1">YEAR(TODAY())-Table1[[#This Row],[Release_year]]</f>
        <v>16</v>
      </c>
      <c r="K3710" s="2" t="s">
        <v>2</v>
      </c>
      <c r="L3710" s="2" t="str">
        <f>_xlfn.XLOOKUP(Table1[[#This Row],[Rating]],Ratings!A$2:A$15,Ratings!B$2:B$15)</f>
        <v>Teen</v>
      </c>
      <c r="M3710" s="2" t="str">
        <f>_xlfn.XLOOKUP(Table1[[#This Row],[Rating Category]],Recommendation!A$2:A$6,Recommendation!B$2:B$6)</f>
        <v>Guidance</v>
      </c>
      <c r="N3710" s="2">
        <v>106</v>
      </c>
      <c r="O3710" s="2" t="str" cm="1">
        <f t="array" ref="O3710">_xlfn.IFS(Table1[[#This Row],[Duration]]&lt;90,"Short",Table1[[#This Row],[Duration]]&lt;180,"Medium",Table1[[#This Row],[Duration]]&lt;=240,"Long",TRUE,"Seasons")</f>
        <v>Medium</v>
      </c>
      <c r="P3710" s="3" t="s">
        <v>307</v>
      </c>
    </row>
    <row r="3711" spans="1:16" ht="42">
      <c r="A3711" s="2" t="s">
        <v>15939</v>
      </c>
      <c r="B3711" s="2" t="s">
        <v>0</v>
      </c>
      <c r="C3711" s="3" t="s">
        <v>15940</v>
      </c>
      <c r="D3711" s="3" t="s">
        <v>15941</v>
      </c>
      <c r="E3711" s="3" t="s">
        <v>15942</v>
      </c>
      <c r="F3711" s="3" t="s">
        <v>1</v>
      </c>
      <c r="G3711" s="7" t="s">
        <v>11791</v>
      </c>
      <c r="H3711" s="4">
        <v>2021</v>
      </c>
      <c r="I3711" s="2">
        <v>1993</v>
      </c>
      <c r="J3711" s="2">
        <f ca="1">YEAR(TODAY())-Table1[[#This Row],[Release_year]]</f>
        <v>33</v>
      </c>
      <c r="K3711" s="2" t="s">
        <v>45</v>
      </c>
      <c r="L3711" s="2" t="str">
        <f>_xlfn.XLOOKUP(Table1[[#This Row],[Rating]],Ratings!A$2:A$15,Ratings!B$2:B$15)</f>
        <v>Family</v>
      </c>
      <c r="M3711" s="2" t="str">
        <f>_xlfn.XLOOKUP(Table1[[#This Row],[Rating Category]],Recommendation!A$2:A$6,Recommendation!B$2:B$6)</f>
        <v>Guidance</v>
      </c>
      <c r="N3711" s="2">
        <v>91</v>
      </c>
      <c r="O3711" s="2" t="str" cm="1">
        <f t="array" ref="O3711">_xlfn.IFS(Table1[[#This Row],[Duration]]&lt;90,"Short",Table1[[#This Row],[Duration]]&lt;180,"Medium",Table1[[#This Row],[Duration]]&lt;=240,"Long",TRUE,"Seasons")</f>
        <v>Medium</v>
      </c>
      <c r="P3711" s="3" t="s">
        <v>251</v>
      </c>
    </row>
    <row r="3712" spans="1:16" ht="42">
      <c r="A3712" s="2" t="s">
        <v>15943</v>
      </c>
      <c r="B3712" s="2" t="s">
        <v>0</v>
      </c>
      <c r="C3712" s="3" t="s">
        <v>15944</v>
      </c>
      <c r="D3712" s="3" t="s">
        <v>15945</v>
      </c>
      <c r="E3712" s="3" t="s">
        <v>15946</v>
      </c>
      <c r="F3712" s="3" t="s">
        <v>1</v>
      </c>
      <c r="G3712" s="7" t="s">
        <v>15947</v>
      </c>
      <c r="H3712" s="4">
        <v>2021</v>
      </c>
      <c r="I3712" s="2">
        <v>2018</v>
      </c>
      <c r="J3712" s="2">
        <f ca="1">YEAR(TODAY())-Table1[[#This Row],[Release_year]]</f>
        <v>8</v>
      </c>
      <c r="K3712" s="2" t="s">
        <v>7</v>
      </c>
      <c r="L3712" s="2" t="str">
        <f>_xlfn.XLOOKUP(Table1[[#This Row],[Rating]],Ratings!A$2:A$15,Ratings!B$2:B$15)</f>
        <v>Adult</v>
      </c>
      <c r="M3712" s="2" t="str">
        <f>_xlfn.XLOOKUP(Table1[[#This Row],[Rating Category]],Recommendation!A$2:A$6,Recommendation!B$2:B$6)</f>
        <v>Restricted</v>
      </c>
      <c r="N3712" s="2">
        <v>103</v>
      </c>
      <c r="O3712" s="2" t="str" cm="1">
        <f t="array" ref="O3712">_xlfn.IFS(Table1[[#This Row],[Duration]]&lt;90,"Short",Table1[[#This Row],[Duration]]&lt;180,"Medium",Table1[[#This Row],[Duration]]&lt;=240,"Long",TRUE,"Seasons")</f>
        <v>Medium</v>
      </c>
      <c r="P3712" s="3" t="s">
        <v>72</v>
      </c>
    </row>
    <row r="3713" spans="1:16" ht="42">
      <c r="A3713" s="2" t="s">
        <v>15948</v>
      </c>
      <c r="B3713" s="2" t="s">
        <v>0</v>
      </c>
      <c r="C3713" s="3" t="s">
        <v>15949</v>
      </c>
      <c r="D3713" s="3" t="s">
        <v>15950</v>
      </c>
      <c r="E3713" s="3" t="s">
        <v>15951</v>
      </c>
      <c r="F3713" s="3" t="s">
        <v>1</v>
      </c>
      <c r="G3713" s="7" t="s">
        <v>8120</v>
      </c>
      <c r="H3713" s="4">
        <v>2021</v>
      </c>
      <c r="I3713" s="2">
        <v>1973</v>
      </c>
      <c r="J3713" s="2">
        <f ca="1">YEAR(TODAY())-Table1[[#This Row],[Release_year]]</f>
        <v>53</v>
      </c>
      <c r="K3713" s="2" t="s">
        <v>16</v>
      </c>
      <c r="L3713" s="2" t="str">
        <f>_xlfn.XLOOKUP(Table1[[#This Row],[Rating]],Ratings!A$2:A$15,Ratings!B$2:B$15)</f>
        <v>Family</v>
      </c>
      <c r="M3713" s="2" t="str">
        <f>_xlfn.XLOOKUP(Table1[[#This Row],[Rating Category]],Recommendation!A$2:A$6,Recommendation!B$2:B$6)</f>
        <v>Guidance</v>
      </c>
      <c r="N3713" s="2">
        <v>89</v>
      </c>
      <c r="O3713" s="2" t="str" cm="1">
        <f t="array" ref="O3713">_xlfn.IFS(Table1[[#This Row],[Duration]]&lt;90,"Short",Table1[[#This Row],[Duration]]&lt;180,"Medium",Table1[[#This Row],[Duration]]&lt;=240,"Long",TRUE,"Seasons")</f>
        <v>Short</v>
      </c>
      <c r="P3713" s="3" t="s">
        <v>484</v>
      </c>
    </row>
    <row r="3714" spans="1:16" ht="56">
      <c r="A3714" s="2" t="s">
        <v>15952</v>
      </c>
      <c r="B3714" s="2" t="s">
        <v>0</v>
      </c>
      <c r="C3714" s="3" t="s">
        <v>15953</v>
      </c>
      <c r="D3714" s="3" t="s">
        <v>14096</v>
      </c>
      <c r="E3714" s="3" t="s">
        <v>15954</v>
      </c>
      <c r="F3714" s="3" t="s">
        <v>1</v>
      </c>
      <c r="G3714" s="7" t="s">
        <v>7486</v>
      </c>
      <c r="H3714" s="4">
        <v>2021</v>
      </c>
      <c r="I3714" s="2">
        <v>2006</v>
      </c>
      <c r="J3714" s="2">
        <f ca="1">YEAR(TODAY())-Table1[[#This Row],[Release_year]]</f>
        <v>20</v>
      </c>
      <c r="K3714" s="2" t="s">
        <v>2</v>
      </c>
      <c r="L3714" s="2" t="str">
        <f>_xlfn.XLOOKUP(Table1[[#This Row],[Rating]],Ratings!A$2:A$15,Ratings!B$2:B$15)</f>
        <v>Teen</v>
      </c>
      <c r="M3714" s="2" t="str">
        <f>_xlfn.XLOOKUP(Table1[[#This Row],[Rating Category]],Recommendation!A$2:A$6,Recommendation!B$2:B$6)</f>
        <v>Guidance</v>
      </c>
      <c r="N3714" s="2">
        <v>108</v>
      </c>
      <c r="O3714" s="2" t="str" cm="1">
        <f t="array" ref="O3714">_xlfn.IFS(Table1[[#This Row],[Duration]]&lt;90,"Short",Table1[[#This Row],[Duration]]&lt;180,"Medium",Table1[[#This Row],[Duration]]&lt;=240,"Long",TRUE,"Seasons")</f>
        <v>Medium</v>
      </c>
      <c r="P3714" s="3" t="s">
        <v>15955</v>
      </c>
    </row>
    <row r="3715" spans="1:16" ht="28">
      <c r="A3715" s="2" t="s">
        <v>15956</v>
      </c>
      <c r="B3715" s="2" t="s">
        <v>0</v>
      </c>
      <c r="C3715" s="3" t="s">
        <v>15957</v>
      </c>
      <c r="D3715" s="3" t="s">
        <v>15958</v>
      </c>
      <c r="E3715" s="3" t="s">
        <v>15959</v>
      </c>
      <c r="F3715" s="3" t="s">
        <v>1</v>
      </c>
      <c r="G3715" s="7" t="s">
        <v>8477</v>
      </c>
      <c r="H3715" s="4">
        <v>2021</v>
      </c>
      <c r="I3715" s="2">
        <v>2017</v>
      </c>
      <c r="J3715" s="2">
        <f ca="1">YEAR(TODAY())-Table1[[#This Row],[Release_year]]</f>
        <v>9</v>
      </c>
      <c r="K3715" s="2" t="s">
        <v>7</v>
      </c>
      <c r="L3715" s="2" t="str">
        <f>_xlfn.XLOOKUP(Table1[[#This Row],[Rating]],Ratings!A$2:A$15,Ratings!B$2:B$15)</f>
        <v>Adult</v>
      </c>
      <c r="M3715" s="2" t="str">
        <f>_xlfn.XLOOKUP(Table1[[#This Row],[Rating Category]],Recommendation!A$2:A$6,Recommendation!B$2:B$6)</f>
        <v>Restricted</v>
      </c>
      <c r="N3715" s="2">
        <v>124</v>
      </c>
      <c r="O3715" s="2" t="str" cm="1">
        <f t="array" ref="O3715">_xlfn.IFS(Table1[[#This Row],[Duration]]&lt;90,"Short",Table1[[#This Row],[Duration]]&lt;180,"Medium",Table1[[#This Row],[Duration]]&lt;=240,"Long",TRUE,"Seasons")</f>
        <v>Medium</v>
      </c>
      <c r="P3715" s="3" t="s">
        <v>231</v>
      </c>
    </row>
    <row r="3716" spans="1:16" ht="56">
      <c r="A3716" s="2" t="s">
        <v>15960</v>
      </c>
      <c r="B3716" s="2" t="s">
        <v>0</v>
      </c>
      <c r="C3716" s="3" t="s">
        <v>15961</v>
      </c>
      <c r="D3716" s="3" t="s">
        <v>15962</v>
      </c>
      <c r="E3716" s="3" t="s">
        <v>15963</v>
      </c>
      <c r="F3716" s="3" t="s">
        <v>223</v>
      </c>
      <c r="G3716" s="7" t="s">
        <v>12463</v>
      </c>
      <c r="H3716" s="4">
        <v>2021</v>
      </c>
      <c r="I3716" s="2">
        <v>2013</v>
      </c>
      <c r="J3716" s="2">
        <f ca="1">YEAR(TODAY())-Table1[[#This Row],[Release_year]]</f>
        <v>13</v>
      </c>
      <c r="K3716" s="2" t="s">
        <v>124</v>
      </c>
      <c r="L3716" s="2" t="str">
        <f>_xlfn.XLOOKUP(Table1[[#This Row],[Rating]],Ratings!A$2:A$15,Ratings!B$2:B$15)</f>
        <v>Adult</v>
      </c>
      <c r="M3716" s="2" t="str">
        <f>_xlfn.XLOOKUP(Table1[[#This Row],[Rating Category]],Recommendation!A$2:A$6,Recommendation!B$2:B$6)</f>
        <v>Restricted</v>
      </c>
      <c r="N3716" s="2">
        <v>96</v>
      </c>
      <c r="O3716" s="2" t="str" cm="1">
        <f t="array" ref="O3716">_xlfn.IFS(Table1[[#This Row],[Duration]]&lt;90,"Short",Table1[[#This Row],[Duration]]&lt;180,"Medium",Table1[[#This Row],[Duration]]&lt;=240,"Long",TRUE,"Seasons")</f>
        <v>Medium</v>
      </c>
      <c r="P3716" s="3" t="s">
        <v>131</v>
      </c>
    </row>
    <row r="3717" spans="1:16" ht="42">
      <c r="A3717" s="2" t="s">
        <v>15964</v>
      </c>
      <c r="B3717" s="2" t="s">
        <v>0</v>
      </c>
      <c r="C3717" s="3" t="s">
        <v>15965</v>
      </c>
      <c r="D3717" s="3" t="s">
        <v>15966</v>
      </c>
      <c r="E3717" s="3" t="s">
        <v>15967</v>
      </c>
      <c r="F3717" s="3" t="s">
        <v>15968</v>
      </c>
      <c r="G3717" s="7" t="s">
        <v>12774</v>
      </c>
      <c r="H3717" s="4">
        <v>2021</v>
      </c>
      <c r="I3717" s="2">
        <v>2012</v>
      </c>
      <c r="J3717" s="2">
        <f ca="1">YEAR(TODAY())-Table1[[#This Row],[Release_year]]</f>
        <v>14</v>
      </c>
      <c r="K3717" s="2" t="s">
        <v>124</v>
      </c>
      <c r="L3717" s="2" t="str">
        <f>_xlfn.XLOOKUP(Table1[[#This Row],[Rating]],Ratings!A$2:A$15,Ratings!B$2:B$15)</f>
        <v>Adult</v>
      </c>
      <c r="M3717" s="2" t="str">
        <f>_xlfn.XLOOKUP(Table1[[#This Row],[Rating Category]],Recommendation!A$2:A$6,Recommendation!B$2:B$6)</f>
        <v>Restricted</v>
      </c>
      <c r="N3717" s="2">
        <v>172</v>
      </c>
      <c r="O3717" s="2" t="str" cm="1">
        <f t="array" ref="O3717">_xlfn.IFS(Table1[[#This Row],[Duration]]&lt;90,"Short",Table1[[#This Row],[Duration]]&lt;180,"Medium",Table1[[#This Row],[Duration]]&lt;=240,"Long",TRUE,"Seasons")</f>
        <v>Medium</v>
      </c>
      <c r="P3717" s="3" t="s">
        <v>15969</v>
      </c>
    </row>
    <row r="3718" spans="1:16" ht="42">
      <c r="A3718" s="2" t="s">
        <v>15970</v>
      </c>
      <c r="B3718" s="2" t="s">
        <v>0</v>
      </c>
      <c r="C3718" s="3" t="s">
        <v>15971</v>
      </c>
      <c r="D3718" s="3" t="s">
        <v>5689</v>
      </c>
      <c r="E3718" s="3" t="s">
        <v>15972</v>
      </c>
      <c r="F3718" s="3" t="s">
        <v>15973</v>
      </c>
      <c r="G3718" s="7" t="s">
        <v>15974</v>
      </c>
      <c r="H3718" s="4">
        <v>2021</v>
      </c>
      <c r="I3718" s="2">
        <v>2014</v>
      </c>
      <c r="J3718" s="2">
        <f ca="1">YEAR(TODAY())-Table1[[#This Row],[Release_year]]</f>
        <v>12</v>
      </c>
      <c r="K3718" s="2" t="s">
        <v>124</v>
      </c>
      <c r="L3718" s="2" t="str">
        <f>_xlfn.XLOOKUP(Table1[[#This Row],[Rating]],Ratings!A$2:A$15,Ratings!B$2:B$15)</f>
        <v>Adult</v>
      </c>
      <c r="M3718" s="2" t="str">
        <f>_xlfn.XLOOKUP(Table1[[#This Row],[Rating Category]],Recommendation!A$2:A$6,Recommendation!B$2:B$6)</f>
        <v>Restricted</v>
      </c>
      <c r="N3718" s="2">
        <v>124</v>
      </c>
      <c r="O3718" s="2" t="str" cm="1">
        <f t="array" ref="O3718">_xlfn.IFS(Table1[[#This Row],[Duration]]&lt;90,"Short",Table1[[#This Row],[Duration]]&lt;180,"Medium",Table1[[#This Row],[Duration]]&lt;=240,"Long",TRUE,"Seasons")</f>
        <v>Medium</v>
      </c>
      <c r="P3718" s="3" t="s">
        <v>43</v>
      </c>
    </row>
    <row r="3719" spans="1:16" ht="56">
      <c r="A3719" s="2" t="s">
        <v>15975</v>
      </c>
      <c r="B3719" s="2" t="s">
        <v>0</v>
      </c>
      <c r="C3719" s="3" t="s">
        <v>15976</v>
      </c>
      <c r="D3719" s="3" t="s">
        <v>15977</v>
      </c>
      <c r="E3719" s="3" t="s">
        <v>15978</v>
      </c>
      <c r="F3719" s="3" t="s">
        <v>1</v>
      </c>
      <c r="G3719" s="7" t="s">
        <v>7486</v>
      </c>
      <c r="H3719" s="4">
        <v>2021</v>
      </c>
      <c r="I3719" s="2">
        <v>2008</v>
      </c>
      <c r="J3719" s="2">
        <f ca="1">YEAR(TODAY())-Table1[[#This Row],[Release_year]]</f>
        <v>18</v>
      </c>
      <c r="K3719" s="2" t="s">
        <v>2</v>
      </c>
      <c r="L3719" s="2" t="str">
        <f>_xlfn.XLOOKUP(Table1[[#This Row],[Rating]],Ratings!A$2:A$15,Ratings!B$2:B$15)</f>
        <v>Teen</v>
      </c>
      <c r="M3719" s="2" t="str">
        <f>_xlfn.XLOOKUP(Table1[[#This Row],[Rating Category]],Recommendation!A$2:A$6,Recommendation!B$2:B$6)</f>
        <v>Guidance</v>
      </c>
      <c r="N3719" s="2">
        <v>85</v>
      </c>
      <c r="O3719" s="2" t="str" cm="1">
        <f t="array" ref="O3719">_xlfn.IFS(Table1[[#This Row],[Duration]]&lt;90,"Short",Table1[[#This Row],[Duration]]&lt;180,"Medium",Table1[[#This Row],[Duration]]&lt;=240,"Long",TRUE,"Seasons")</f>
        <v>Short</v>
      </c>
      <c r="P3719" s="3" t="s">
        <v>825</v>
      </c>
    </row>
    <row r="3720" spans="1:16" ht="56">
      <c r="A3720" s="2" t="s">
        <v>15979</v>
      </c>
      <c r="B3720" s="2" t="s">
        <v>0</v>
      </c>
      <c r="C3720" s="3" t="s">
        <v>15980</v>
      </c>
      <c r="D3720" s="3" t="s">
        <v>15981</v>
      </c>
      <c r="E3720" s="3" t="s">
        <v>15982</v>
      </c>
      <c r="F3720" s="3" t="s">
        <v>463</v>
      </c>
      <c r="G3720" s="7" t="s">
        <v>7486</v>
      </c>
      <c r="H3720" s="4">
        <v>2021</v>
      </c>
      <c r="I3720" s="2">
        <v>2005</v>
      </c>
      <c r="J3720" s="2">
        <f ca="1">YEAR(TODAY())-Table1[[#This Row],[Release_year]]</f>
        <v>21</v>
      </c>
      <c r="K3720" s="2" t="s">
        <v>2</v>
      </c>
      <c r="L3720" s="2" t="str">
        <f>_xlfn.XLOOKUP(Table1[[#This Row],[Rating]],Ratings!A$2:A$15,Ratings!B$2:B$15)</f>
        <v>Teen</v>
      </c>
      <c r="M3720" s="2" t="str">
        <f>_xlfn.XLOOKUP(Table1[[#This Row],[Rating Category]],Recommendation!A$2:A$6,Recommendation!B$2:B$6)</f>
        <v>Guidance</v>
      </c>
      <c r="N3720" s="2">
        <v>137</v>
      </c>
      <c r="O3720" s="2" t="str" cm="1">
        <f t="array" ref="O3720">_xlfn.IFS(Table1[[#This Row],[Duration]]&lt;90,"Short",Table1[[#This Row],[Duration]]&lt;180,"Medium",Table1[[#This Row],[Duration]]&lt;=240,"Long",TRUE,"Seasons")</f>
        <v>Medium</v>
      </c>
      <c r="P3720" s="3" t="s">
        <v>885</v>
      </c>
    </row>
    <row r="3721" spans="1:16" ht="42">
      <c r="A3721" s="2" t="s">
        <v>15983</v>
      </c>
      <c r="B3721" s="2" t="s">
        <v>0</v>
      </c>
      <c r="C3721" s="3" t="s">
        <v>15984</v>
      </c>
      <c r="D3721" s="3" t="s">
        <v>1678</v>
      </c>
      <c r="E3721" s="3" t="s">
        <v>15985</v>
      </c>
      <c r="F3721" s="3" t="s">
        <v>1</v>
      </c>
      <c r="G3721" s="7" t="s">
        <v>8120</v>
      </c>
      <c r="H3721" s="4">
        <v>2021</v>
      </c>
      <c r="I3721" s="2">
        <v>2007</v>
      </c>
      <c r="J3721" s="2">
        <f ca="1">YEAR(TODAY())-Table1[[#This Row],[Release_year]]</f>
        <v>19</v>
      </c>
      <c r="K3721" s="2" t="s">
        <v>2</v>
      </c>
      <c r="L3721" s="2" t="str">
        <f>_xlfn.XLOOKUP(Table1[[#This Row],[Rating]],Ratings!A$2:A$15,Ratings!B$2:B$15)</f>
        <v>Teen</v>
      </c>
      <c r="M3721" s="2" t="str">
        <f>_xlfn.XLOOKUP(Table1[[#This Row],[Rating Category]],Recommendation!A$2:A$6,Recommendation!B$2:B$6)</f>
        <v>Guidance</v>
      </c>
      <c r="N3721" s="2">
        <v>91</v>
      </c>
      <c r="O3721" s="2" t="str" cm="1">
        <f t="array" ref="O3721">_xlfn.IFS(Table1[[#This Row],[Duration]]&lt;90,"Short",Table1[[#This Row],[Duration]]&lt;180,"Medium",Table1[[#This Row],[Duration]]&lt;=240,"Long",TRUE,"Seasons")</f>
        <v>Medium</v>
      </c>
      <c r="P3721" s="3" t="s">
        <v>328</v>
      </c>
    </row>
    <row r="3722" spans="1:16" ht="70">
      <c r="A3722" s="2" t="s">
        <v>15986</v>
      </c>
      <c r="B3722" s="2" t="s">
        <v>0</v>
      </c>
      <c r="C3722" s="3" t="s">
        <v>15987</v>
      </c>
      <c r="D3722" s="3" t="s">
        <v>15988</v>
      </c>
      <c r="E3722" s="3" t="s">
        <v>15989</v>
      </c>
      <c r="F3722" s="3" t="s">
        <v>13</v>
      </c>
      <c r="G3722" s="7" t="s">
        <v>12391</v>
      </c>
      <c r="H3722" s="4">
        <v>2021</v>
      </c>
      <c r="I3722" s="2">
        <v>2017</v>
      </c>
      <c r="J3722" s="2">
        <f ca="1">YEAR(TODAY())-Table1[[#This Row],[Release_year]]</f>
        <v>9</v>
      </c>
      <c r="K3722" s="2" t="s">
        <v>45</v>
      </c>
      <c r="L3722" s="2" t="str">
        <f>_xlfn.XLOOKUP(Table1[[#This Row],[Rating]],Ratings!A$2:A$15,Ratings!B$2:B$15)</f>
        <v>Family</v>
      </c>
      <c r="M3722" s="2" t="str">
        <f>_xlfn.XLOOKUP(Table1[[#This Row],[Rating Category]],Recommendation!A$2:A$6,Recommendation!B$2:B$6)</f>
        <v>Guidance</v>
      </c>
      <c r="N3722" s="2">
        <v>120</v>
      </c>
      <c r="O3722" s="2" t="str" cm="1">
        <f t="array" ref="O3722">_xlfn.IFS(Table1[[#This Row],[Duration]]&lt;90,"Short",Table1[[#This Row],[Duration]]&lt;180,"Medium",Table1[[#This Row],[Duration]]&lt;=240,"Long",TRUE,"Seasons")</f>
        <v>Medium</v>
      </c>
      <c r="P3722" s="3" t="s">
        <v>1923</v>
      </c>
    </row>
    <row r="3723" spans="1:16" ht="42">
      <c r="A3723" s="2" t="s">
        <v>15990</v>
      </c>
      <c r="B3723" s="2" t="s">
        <v>0</v>
      </c>
      <c r="C3723" s="3" t="s">
        <v>15991</v>
      </c>
      <c r="D3723" s="3" t="s">
        <v>15992</v>
      </c>
      <c r="E3723" s="3" t="s">
        <v>15993</v>
      </c>
      <c r="F3723" s="3" t="s">
        <v>13</v>
      </c>
      <c r="G3723" s="7" t="s">
        <v>15125</v>
      </c>
      <c r="H3723" s="4">
        <v>2021</v>
      </c>
      <c r="I3723" s="2">
        <v>2016</v>
      </c>
      <c r="J3723" s="2">
        <f ca="1">YEAR(TODAY())-Table1[[#This Row],[Release_year]]</f>
        <v>10</v>
      </c>
      <c r="K3723" s="2" t="s">
        <v>29</v>
      </c>
      <c r="L3723" s="2" t="str">
        <f>_xlfn.XLOOKUP(Table1[[#This Row],[Rating]],Ratings!A$2:A$15,Ratings!B$2:B$15)</f>
        <v>Teen</v>
      </c>
      <c r="M3723" s="2" t="str">
        <f>_xlfn.XLOOKUP(Table1[[#This Row],[Rating Category]],Recommendation!A$2:A$6,Recommendation!B$2:B$6)</f>
        <v>Guidance</v>
      </c>
      <c r="N3723" s="2">
        <v>118</v>
      </c>
      <c r="O3723" s="2" t="str" cm="1">
        <f t="array" ref="O3723">_xlfn.IFS(Table1[[#This Row],[Duration]]&lt;90,"Short",Table1[[#This Row],[Duration]]&lt;180,"Medium",Table1[[#This Row],[Duration]]&lt;=240,"Long",TRUE,"Seasons")</f>
        <v>Medium</v>
      </c>
      <c r="P3723" s="3" t="s">
        <v>269</v>
      </c>
    </row>
    <row r="3724" spans="1:16" ht="70">
      <c r="A3724" s="2" t="s">
        <v>15994</v>
      </c>
      <c r="B3724" s="2" t="s">
        <v>0</v>
      </c>
      <c r="C3724" s="3" t="s">
        <v>15995</v>
      </c>
      <c r="D3724" s="3" t="s">
        <v>15996</v>
      </c>
      <c r="E3724" s="3" t="s">
        <v>15997</v>
      </c>
      <c r="F3724" s="3" t="s">
        <v>15998</v>
      </c>
      <c r="G3724" s="7" t="s">
        <v>11317</v>
      </c>
      <c r="H3724" s="4">
        <v>2021</v>
      </c>
      <c r="I3724" s="2">
        <v>2015</v>
      </c>
      <c r="J3724" s="2">
        <f ca="1">YEAR(TODAY())-Table1[[#This Row],[Release_year]]</f>
        <v>11</v>
      </c>
      <c r="K3724" s="2" t="s">
        <v>124</v>
      </c>
      <c r="L3724" s="2" t="str">
        <f>_xlfn.XLOOKUP(Table1[[#This Row],[Rating]],Ratings!A$2:A$15,Ratings!B$2:B$15)</f>
        <v>Adult</v>
      </c>
      <c r="M3724" s="2" t="str">
        <f>_xlfn.XLOOKUP(Table1[[#This Row],[Rating Category]],Recommendation!A$2:A$6,Recommendation!B$2:B$6)</f>
        <v>Restricted</v>
      </c>
      <c r="N3724" s="2">
        <v>110</v>
      </c>
      <c r="O3724" s="2" t="str" cm="1">
        <f t="array" ref="O3724">_xlfn.IFS(Table1[[#This Row],[Duration]]&lt;90,"Short",Table1[[#This Row],[Duration]]&lt;180,"Medium",Table1[[#This Row],[Duration]]&lt;=240,"Long",TRUE,"Seasons")</f>
        <v>Medium</v>
      </c>
      <c r="P3724" s="3" t="s">
        <v>23</v>
      </c>
    </row>
    <row r="3725" spans="1:16" ht="42">
      <c r="A3725" s="2" t="s">
        <v>15999</v>
      </c>
      <c r="B3725" s="2" t="s">
        <v>0</v>
      </c>
      <c r="C3725" s="3" t="s">
        <v>16000</v>
      </c>
      <c r="D3725" s="3" t="s">
        <v>13004</v>
      </c>
      <c r="E3725" s="3" t="s">
        <v>16001</v>
      </c>
      <c r="F3725" s="3" t="s">
        <v>13</v>
      </c>
      <c r="G3725" s="7" t="s">
        <v>11519</v>
      </c>
      <c r="H3725" s="4">
        <v>2021</v>
      </c>
      <c r="I3725" s="2">
        <v>2008</v>
      </c>
      <c r="J3725" s="2">
        <f ca="1">YEAR(TODAY())-Table1[[#This Row],[Release_year]]</f>
        <v>18</v>
      </c>
      <c r="K3725" s="2" t="s">
        <v>29</v>
      </c>
      <c r="L3725" s="2" t="str">
        <f>_xlfn.XLOOKUP(Table1[[#This Row],[Rating]],Ratings!A$2:A$15,Ratings!B$2:B$15)</f>
        <v>Teen</v>
      </c>
      <c r="M3725" s="2" t="str">
        <f>_xlfn.XLOOKUP(Table1[[#This Row],[Rating Category]],Recommendation!A$2:A$6,Recommendation!B$2:B$6)</f>
        <v>Guidance</v>
      </c>
      <c r="N3725" s="2">
        <v>114</v>
      </c>
      <c r="O3725" s="2" t="str" cm="1">
        <f t="array" ref="O3725">_xlfn.IFS(Table1[[#This Row],[Duration]]&lt;90,"Short",Table1[[#This Row],[Duration]]&lt;180,"Medium",Table1[[#This Row],[Duration]]&lt;=240,"Long",TRUE,"Seasons")</f>
        <v>Medium</v>
      </c>
      <c r="P3725" s="3" t="s">
        <v>43</v>
      </c>
    </row>
    <row r="3726" spans="1:16" ht="42">
      <c r="A3726" s="2" t="s">
        <v>16002</v>
      </c>
      <c r="B3726" s="2" t="s">
        <v>0</v>
      </c>
      <c r="C3726" s="3" t="s">
        <v>16003</v>
      </c>
      <c r="D3726" s="3" t="s">
        <v>16004</v>
      </c>
      <c r="E3726" s="3" t="s">
        <v>16005</v>
      </c>
      <c r="F3726" s="3" t="s">
        <v>2961</v>
      </c>
      <c r="G3726" s="7" t="s">
        <v>8473</v>
      </c>
      <c r="H3726" s="4">
        <v>2021</v>
      </c>
      <c r="I3726" s="2">
        <v>2016</v>
      </c>
      <c r="J3726" s="2">
        <f ca="1">YEAR(TODAY())-Table1[[#This Row],[Release_year]]</f>
        <v>10</v>
      </c>
      <c r="K3726" s="2" t="s">
        <v>124</v>
      </c>
      <c r="L3726" s="2" t="str">
        <f>_xlfn.XLOOKUP(Table1[[#This Row],[Rating]],Ratings!A$2:A$15,Ratings!B$2:B$15)</f>
        <v>Adult</v>
      </c>
      <c r="M3726" s="2" t="str">
        <f>_xlfn.XLOOKUP(Table1[[#This Row],[Rating Category]],Recommendation!A$2:A$6,Recommendation!B$2:B$6)</f>
        <v>Restricted</v>
      </c>
      <c r="N3726" s="2">
        <v>112</v>
      </c>
      <c r="O3726" s="2" t="str" cm="1">
        <f t="array" ref="O3726">_xlfn.IFS(Table1[[#This Row],[Duration]]&lt;90,"Short",Table1[[#This Row],[Duration]]&lt;180,"Medium",Table1[[#This Row],[Duration]]&lt;=240,"Long",TRUE,"Seasons")</f>
        <v>Medium</v>
      </c>
      <c r="P3726" s="3" t="s">
        <v>131</v>
      </c>
    </row>
    <row r="3727" spans="1:16" ht="70">
      <c r="A3727" s="2" t="s">
        <v>16006</v>
      </c>
      <c r="B3727" s="2" t="s">
        <v>0</v>
      </c>
      <c r="C3727" s="3" t="s">
        <v>16007</v>
      </c>
      <c r="D3727" s="3" t="s">
        <v>961</v>
      </c>
      <c r="E3727" s="3" t="s">
        <v>16008</v>
      </c>
      <c r="F3727" s="3" t="s">
        <v>13</v>
      </c>
      <c r="G3727" s="7" t="s">
        <v>11939</v>
      </c>
      <c r="H3727" s="4">
        <v>2021</v>
      </c>
      <c r="I3727" s="2">
        <v>2002</v>
      </c>
      <c r="J3727" s="2">
        <f ca="1">YEAR(TODAY())-Table1[[#This Row],[Release_year]]</f>
        <v>24</v>
      </c>
      <c r="K3727" s="2" t="s">
        <v>7</v>
      </c>
      <c r="L3727" s="2" t="str">
        <f>_xlfn.XLOOKUP(Table1[[#This Row],[Rating]],Ratings!A$2:A$15,Ratings!B$2:B$15)</f>
        <v>Adult</v>
      </c>
      <c r="M3727" s="2" t="str">
        <f>_xlfn.XLOOKUP(Table1[[#This Row],[Rating Category]],Recommendation!A$2:A$6,Recommendation!B$2:B$6)</f>
        <v>Restricted</v>
      </c>
      <c r="N3727" s="2">
        <v>137</v>
      </c>
      <c r="O3727" s="2" t="str" cm="1">
        <f t="array" ref="O3727">_xlfn.IFS(Table1[[#This Row],[Duration]]&lt;90,"Short",Table1[[#This Row],[Duration]]&lt;180,"Medium",Table1[[#This Row],[Duration]]&lt;=240,"Long",TRUE,"Seasons")</f>
        <v>Medium</v>
      </c>
      <c r="P3727" s="3" t="s">
        <v>90</v>
      </c>
    </row>
    <row r="3728" spans="1:16" ht="28">
      <c r="A3728" s="2" t="s">
        <v>16009</v>
      </c>
      <c r="B3728" s="2" t="s">
        <v>0</v>
      </c>
      <c r="C3728" s="3" t="s">
        <v>16010</v>
      </c>
      <c r="D3728" s="3" t="s">
        <v>16011</v>
      </c>
      <c r="E3728" s="3" t="s">
        <v>16012</v>
      </c>
      <c r="F3728" s="3" t="s">
        <v>16013</v>
      </c>
      <c r="G3728" s="7" t="s">
        <v>10724</v>
      </c>
      <c r="H3728" s="4">
        <v>2021</v>
      </c>
      <c r="I3728" s="2">
        <v>2016</v>
      </c>
      <c r="J3728" s="2">
        <f ca="1">YEAR(TODAY())-Table1[[#This Row],[Release_year]]</f>
        <v>10</v>
      </c>
      <c r="K3728" s="2" t="s">
        <v>7</v>
      </c>
      <c r="L3728" s="2" t="str">
        <f>_xlfn.XLOOKUP(Table1[[#This Row],[Rating]],Ratings!A$2:A$15,Ratings!B$2:B$15)</f>
        <v>Adult</v>
      </c>
      <c r="M3728" s="2" t="str">
        <f>_xlfn.XLOOKUP(Table1[[#This Row],[Rating Category]],Recommendation!A$2:A$6,Recommendation!B$2:B$6)</f>
        <v>Restricted</v>
      </c>
      <c r="N3728" s="2">
        <v>84</v>
      </c>
      <c r="O3728" s="2" t="str" cm="1">
        <f t="array" ref="O3728">_xlfn.IFS(Table1[[#This Row],[Duration]]&lt;90,"Short",Table1[[#This Row],[Duration]]&lt;180,"Medium",Table1[[#This Row],[Duration]]&lt;=240,"Long",TRUE,"Seasons")</f>
        <v>Short</v>
      </c>
      <c r="P3728" s="3" t="s">
        <v>131</v>
      </c>
    </row>
    <row r="3729" spans="1:16" ht="56">
      <c r="A3729" s="2" t="s">
        <v>16014</v>
      </c>
      <c r="B3729" s="2" t="s">
        <v>0</v>
      </c>
      <c r="C3729" s="3" t="s">
        <v>16015</v>
      </c>
      <c r="D3729" s="3" t="s">
        <v>4602</v>
      </c>
      <c r="E3729" s="3" t="s">
        <v>16016</v>
      </c>
      <c r="F3729" s="3" t="s">
        <v>1</v>
      </c>
      <c r="G3729" s="7" t="s">
        <v>11194</v>
      </c>
      <c r="H3729" s="4">
        <v>2021</v>
      </c>
      <c r="I3729" s="2">
        <v>2013</v>
      </c>
      <c r="J3729" s="2">
        <f ca="1">YEAR(TODAY())-Table1[[#This Row],[Release_year]]</f>
        <v>13</v>
      </c>
      <c r="K3729" s="2" t="s">
        <v>124</v>
      </c>
      <c r="L3729" s="2" t="str">
        <f>_xlfn.XLOOKUP(Table1[[#This Row],[Rating]],Ratings!A$2:A$15,Ratings!B$2:B$15)</f>
        <v>Adult</v>
      </c>
      <c r="M3729" s="2" t="str">
        <f>_xlfn.XLOOKUP(Table1[[#This Row],[Rating Category]],Recommendation!A$2:A$6,Recommendation!B$2:B$6)</f>
        <v>Restricted</v>
      </c>
      <c r="N3729" s="2">
        <v>96</v>
      </c>
      <c r="O3729" s="2" t="str" cm="1">
        <f t="array" ref="O3729">_xlfn.IFS(Table1[[#This Row],[Duration]]&lt;90,"Short",Table1[[#This Row],[Duration]]&lt;180,"Medium",Table1[[#This Row],[Duration]]&lt;=240,"Long",TRUE,"Seasons")</f>
        <v>Medium</v>
      </c>
      <c r="P3729" s="3" t="s">
        <v>1675</v>
      </c>
    </row>
    <row r="3730" spans="1:16" ht="42">
      <c r="A3730" s="2" t="s">
        <v>16017</v>
      </c>
      <c r="B3730" s="2" t="s">
        <v>0</v>
      </c>
      <c r="C3730" s="3" t="s">
        <v>16018</v>
      </c>
      <c r="D3730" s="3" t="s">
        <v>16019</v>
      </c>
      <c r="E3730" s="3" t="s">
        <v>16020</v>
      </c>
      <c r="F3730" s="3" t="s">
        <v>1239</v>
      </c>
      <c r="G3730" s="7" t="s">
        <v>11080</v>
      </c>
      <c r="H3730" s="4">
        <v>2021</v>
      </c>
      <c r="I3730" s="2">
        <v>2014</v>
      </c>
      <c r="J3730" s="2">
        <f ca="1">YEAR(TODAY())-Table1[[#This Row],[Release_year]]</f>
        <v>12</v>
      </c>
      <c r="K3730" s="2" t="s">
        <v>7</v>
      </c>
      <c r="L3730" s="2" t="str">
        <f>_xlfn.XLOOKUP(Table1[[#This Row],[Rating]],Ratings!A$2:A$15,Ratings!B$2:B$15)</f>
        <v>Adult</v>
      </c>
      <c r="M3730" s="2" t="str">
        <f>_xlfn.XLOOKUP(Table1[[#This Row],[Rating Category]],Recommendation!A$2:A$6,Recommendation!B$2:B$6)</f>
        <v>Restricted</v>
      </c>
      <c r="N3730" s="2">
        <v>112</v>
      </c>
      <c r="O3730" s="2" t="str" cm="1">
        <f t="array" ref="O3730">_xlfn.IFS(Table1[[#This Row],[Duration]]&lt;90,"Short",Table1[[#This Row],[Duration]]&lt;180,"Medium",Table1[[#This Row],[Duration]]&lt;=240,"Long",TRUE,"Seasons")</f>
        <v>Medium</v>
      </c>
      <c r="P3730" s="3" t="s">
        <v>622</v>
      </c>
    </row>
    <row r="3731" spans="1:16" ht="28">
      <c r="A3731" s="2" t="s">
        <v>16021</v>
      </c>
      <c r="B3731" s="2" t="s">
        <v>0</v>
      </c>
      <c r="C3731" s="3" t="s">
        <v>16022</v>
      </c>
      <c r="D3731" s="3" t="s">
        <v>16023</v>
      </c>
      <c r="E3731" s="3" t="s">
        <v>16024</v>
      </c>
      <c r="F3731" s="3" t="s">
        <v>588</v>
      </c>
      <c r="G3731" s="7" t="s">
        <v>16025</v>
      </c>
      <c r="H3731" s="4">
        <v>2021</v>
      </c>
      <c r="I3731" s="2">
        <v>2017</v>
      </c>
      <c r="J3731" s="2">
        <f ca="1">YEAR(TODAY())-Table1[[#This Row],[Release_year]]</f>
        <v>9</v>
      </c>
      <c r="K3731" s="2" t="s">
        <v>124</v>
      </c>
      <c r="L3731" s="2" t="str">
        <f>_xlfn.XLOOKUP(Table1[[#This Row],[Rating]],Ratings!A$2:A$15,Ratings!B$2:B$15)</f>
        <v>Adult</v>
      </c>
      <c r="M3731" s="2" t="str">
        <f>_xlfn.XLOOKUP(Table1[[#This Row],[Rating Category]],Recommendation!A$2:A$6,Recommendation!B$2:B$6)</f>
        <v>Restricted</v>
      </c>
      <c r="N3731" s="2">
        <v>90</v>
      </c>
      <c r="O3731" s="2" t="str" cm="1">
        <f t="array" ref="O3731">_xlfn.IFS(Table1[[#This Row],[Duration]]&lt;90,"Short",Table1[[#This Row],[Duration]]&lt;180,"Medium",Table1[[#This Row],[Duration]]&lt;=240,"Long",TRUE,"Seasons")</f>
        <v>Medium</v>
      </c>
      <c r="P3731" s="3" t="s">
        <v>208</v>
      </c>
    </row>
    <row r="3732" spans="1:16" ht="42">
      <c r="A3732" s="2" t="s">
        <v>16026</v>
      </c>
      <c r="B3732" s="2" t="s">
        <v>0</v>
      </c>
      <c r="C3732" s="3" t="s">
        <v>8191</v>
      </c>
      <c r="D3732" s="3" t="s">
        <v>2186</v>
      </c>
      <c r="E3732" s="3" t="s">
        <v>8192</v>
      </c>
      <c r="F3732" s="3" t="s">
        <v>53</v>
      </c>
      <c r="G3732" s="7" t="s">
        <v>8189</v>
      </c>
      <c r="H3732" s="4">
        <v>2021</v>
      </c>
      <c r="I3732" s="2">
        <v>2014</v>
      </c>
      <c r="J3732" s="2">
        <f ca="1">YEAR(TODAY())-Table1[[#This Row],[Release_year]]</f>
        <v>12</v>
      </c>
      <c r="K3732" s="2" t="s">
        <v>7</v>
      </c>
      <c r="L3732" s="2" t="str">
        <f>_xlfn.XLOOKUP(Table1[[#This Row],[Rating]],Ratings!A$2:A$15,Ratings!B$2:B$15)</f>
        <v>Adult</v>
      </c>
      <c r="M3732" s="2" t="str">
        <f>_xlfn.XLOOKUP(Table1[[#This Row],[Rating Category]],Recommendation!A$2:A$6,Recommendation!B$2:B$6)</f>
        <v>Restricted</v>
      </c>
      <c r="N3732" s="2">
        <v>106</v>
      </c>
      <c r="O3732" s="2" t="str" cm="1">
        <f t="array" ref="O3732">_xlfn.IFS(Table1[[#This Row],[Duration]]&lt;90,"Short",Table1[[#This Row],[Duration]]&lt;180,"Medium",Table1[[#This Row],[Duration]]&lt;=240,"Long",TRUE,"Seasons")</f>
        <v>Medium</v>
      </c>
      <c r="P3732" s="3" t="s">
        <v>89</v>
      </c>
    </row>
    <row r="3733" spans="1:16" ht="56">
      <c r="A3733" s="2" t="s">
        <v>16027</v>
      </c>
      <c r="B3733" s="2" t="s">
        <v>0</v>
      </c>
      <c r="C3733" s="3" t="s">
        <v>16028</v>
      </c>
      <c r="D3733" s="3" t="s">
        <v>961</v>
      </c>
      <c r="E3733" s="3" t="s">
        <v>16029</v>
      </c>
      <c r="F3733" s="3" t="s">
        <v>13</v>
      </c>
      <c r="G3733" s="7" t="s">
        <v>9563</v>
      </c>
      <c r="H3733" s="4">
        <v>2021</v>
      </c>
      <c r="I3733" s="2">
        <v>2008</v>
      </c>
      <c r="J3733" s="2">
        <f ca="1">YEAR(TODAY())-Table1[[#This Row],[Release_year]]</f>
        <v>18</v>
      </c>
      <c r="K3733" s="2" t="s">
        <v>29</v>
      </c>
      <c r="L3733" s="2" t="str">
        <f>_xlfn.XLOOKUP(Table1[[#This Row],[Rating]],Ratings!A$2:A$15,Ratings!B$2:B$15)</f>
        <v>Teen</v>
      </c>
      <c r="M3733" s="2" t="str">
        <f>_xlfn.XLOOKUP(Table1[[#This Row],[Rating Category]],Recommendation!A$2:A$6,Recommendation!B$2:B$6)</f>
        <v>Guidance</v>
      </c>
      <c r="N3733" s="2">
        <v>116</v>
      </c>
      <c r="O3733" s="2" t="str" cm="1">
        <f t="array" ref="O3733">_xlfn.IFS(Table1[[#This Row],[Duration]]&lt;90,"Short",Table1[[#This Row],[Duration]]&lt;180,"Medium",Table1[[#This Row],[Duration]]&lt;=240,"Long",TRUE,"Seasons")</f>
        <v>Medium</v>
      </c>
      <c r="P3733" s="3" t="s">
        <v>3420</v>
      </c>
    </row>
    <row r="3734" spans="1:16" ht="56">
      <c r="A3734" s="2" t="s">
        <v>16030</v>
      </c>
      <c r="B3734" s="2" t="s">
        <v>0</v>
      </c>
      <c r="C3734" s="3" t="s">
        <v>16031</v>
      </c>
      <c r="D3734" s="3" t="s">
        <v>16032</v>
      </c>
      <c r="E3734" s="3" t="s">
        <v>16033</v>
      </c>
      <c r="F3734" s="3" t="s">
        <v>1</v>
      </c>
      <c r="G3734" s="7" t="s">
        <v>3390</v>
      </c>
      <c r="H3734" s="4">
        <v>2021</v>
      </c>
      <c r="I3734" s="2">
        <v>1967</v>
      </c>
      <c r="J3734" s="2">
        <f ca="1">YEAR(TODAY())-Table1[[#This Row],[Release_year]]</f>
        <v>59</v>
      </c>
      <c r="K3734" s="2" t="s">
        <v>29</v>
      </c>
      <c r="L3734" s="2" t="str">
        <f>_xlfn.XLOOKUP(Table1[[#This Row],[Rating]],Ratings!A$2:A$15,Ratings!B$2:B$15)</f>
        <v>Teen</v>
      </c>
      <c r="M3734" s="2" t="str">
        <f>_xlfn.XLOOKUP(Table1[[#This Row],[Rating Category]],Recommendation!A$2:A$6,Recommendation!B$2:B$6)</f>
        <v>Guidance</v>
      </c>
      <c r="N3734" s="2">
        <v>127</v>
      </c>
      <c r="O3734" s="2" t="str" cm="1">
        <f t="array" ref="O3734">_xlfn.IFS(Table1[[#This Row],[Duration]]&lt;90,"Short",Table1[[#This Row],[Duration]]&lt;180,"Medium",Table1[[#This Row],[Duration]]&lt;=240,"Long",TRUE,"Seasons")</f>
        <v>Medium</v>
      </c>
      <c r="P3734" s="3" t="s">
        <v>436</v>
      </c>
    </row>
    <row r="3735" spans="1:16" ht="56">
      <c r="A3735" s="2" t="s">
        <v>16034</v>
      </c>
      <c r="B3735" s="2" t="s">
        <v>0</v>
      </c>
      <c r="C3735" s="3" t="s">
        <v>16035</v>
      </c>
      <c r="D3735" s="3" t="s">
        <v>7539</v>
      </c>
      <c r="E3735" s="3" t="s">
        <v>16036</v>
      </c>
      <c r="F3735" s="3" t="s">
        <v>404</v>
      </c>
      <c r="G3735" s="7" t="s">
        <v>16037</v>
      </c>
      <c r="H3735" s="4">
        <v>2021</v>
      </c>
      <c r="I3735" s="2">
        <v>2017</v>
      </c>
      <c r="J3735" s="2">
        <f ca="1">YEAR(TODAY())-Table1[[#This Row],[Release_year]]</f>
        <v>9</v>
      </c>
      <c r="K3735" s="2" t="s">
        <v>16</v>
      </c>
      <c r="L3735" s="2" t="str">
        <f>_xlfn.XLOOKUP(Table1[[#This Row],[Rating]],Ratings!A$2:A$15,Ratings!B$2:B$15)</f>
        <v>Family</v>
      </c>
      <c r="M3735" s="2" t="str">
        <f>_xlfn.XLOOKUP(Table1[[#This Row],[Rating Category]],Recommendation!A$2:A$6,Recommendation!B$2:B$6)</f>
        <v>Guidance</v>
      </c>
      <c r="N3735" s="2">
        <v>96</v>
      </c>
      <c r="O3735" s="2" t="str" cm="1">
        <f t="array" ref="O3735">_xlfn.IFS(Table1[[#This Row],[Duration]]&lt;90,"Short",Table1[[#This Row],[Duration]]&lt;180,"Medium",Table1[[#This Row],[Duration]]&lt;=240,"Long",TRUE,"Seasons")</f>
        <v>Medium</v>
      </c>
      <c r="P3735" s="3" t="s">
        <v>46</v>
      </c>
    </row>
    <row r="3736" spans="1:16" ht="42">
      <c r="A3736" s="2" t="s">
        <v>16038</v>
      </c>
      <c r="B3736" s="2" t="s">
        <v>0</v>
      </c>
      <c r="C3736" s="3" t="s">
        <v>16039</v>
      </c>
      <c r="D3736" s="3" t="s">
        <v>16040</v>
      </c>
      <c r="E3736" s="3" t="s">
        <v>16041</v>
      </c>
      <c r="F3736" s="3" t="s">
        <v>1</v>
      </c>
      <c r="G3736" s="7" t="s">
        <v>13325</v>
      </c>
      <c r="H3736" s="4">
        <v>2021</v>
      </c>
      <c r="I3736" s="2">
        <v>2009</v>
      </c>
      <c r="J3736" s="2">
        <f ca="1">YEAR(TODAY())-Table1[[#This Row],[Release_year]]</f>
        <v>17</v>
      </c>
      <c r="K3736" s="2" t="s">
        <v>16</v>
      </c>
      <c r="L3736" s="2" t="str">
        <f>_xlfn.XLOOKUP(Table1[[#This Row],[Rating]],Ratings!A$2:A$15,Ratings!B$2:B$15)</f>
        <v>Family</v>
      </c>
      <c r="M3736" s="2" t="str">
        <f>_xlfn.XLOOKUP(Table1[[#This Row],[Rating Category]],Recommendation!A$2:A$6,Recommendation!B$2:B$6)</f>
        <v>Guidance</v>
      </c>
      <c r="N3736" s="2">
        <v>101</v>
      </c>
      <c r="O3736" s="2" t="str" cm="1">
        <f t="array" ref="O3736">_xlfn.IFS(Table1[[#This Row],[Duration]]&lt;90,"Short",Table1[[#This Row],[Duration]]&lt;180,"Medium",Table1[[#This Row],[Duration]]&lt;=240,"Long",TRUE,"Seasons")</f>
        <v>Medium</v>
      </c>
      <c r="P3736" s="3" t="s">
        <v>17</v>
      </c>
    </row>
    <row r="3737" spans="1:16" ht="42">
      <c r="A3737" s="2" t="s">
        <v>16042</v>
      </c>
      <c r="B3737" s="2" t="s">
        <v>0</v>
      </c>
      <c r="C3737" s="3" t="s">
        <v>16043</v>
      </c>
      <c r="D3737" s="3" t="s">
        <v>16044</v>
      </c>
      <c r="E3737" s="3" t="s">
        <v>16045</v>
      </c>
      <c r="F3737" s="3" t="s">
        <v>404</v>
      </c>
      <c r="G3737" s="7" t="s">
        <v>11373</v>
      </c>
      <c r="H3737" s="4">
        <v>2021</v>
      </c>
      <c r="I3737" s="2">
        <v>2018</v>
      </c>
      <c r="J3737" s="2">
        <f ca="1">YEAR(TODAY())-Table1[[#This Row],[Release_year]]</f>
        <v>8</v>
      </c>
      <c r="K3737" s="2" t="s">
        <v>29</v>
      </c>
      <c r="L3737" s="2" t="str">
        <f>_xlfn.XLOOKUP(Table1[[#This Row],[Rating]],Ratings!A$2:A$15,Ratings!B$2:B$15)</f>
        <v>Teen</v>
      </c>
      <c r="M3737" s="2" t="str">
        <f>_xlfn.XLOOKUP(Table1[[#This Row],[Rating Category]],Recommendation!A$2:A$6,Recommendation!B$2:B$6)</f>
        <v>Guidance</v>
      </c>
      <c r="N3737" s="2">
        <v>88</v>
      </c>
      <c r="O3737" s="2" t="str" cm="1">
        <f t="array" ref="O3737">_xlfn.IFS(Table1[[#This Row],[Duration]]&lt;90,"Short",Table1[[#This Row],[Duration]]&lt;180,"Medium",Table1[[#This Row],[Duration]]&lt;=240,"Long",TRUE,"Seasons")</f>
        <v>Short</v>
      </c>
      <c r="P3737" s="3" t="s">
        <v>131</v>
      </c>
    </row>
    <row r="3738" spans="1:16" ht="56">
      <c r="A3738" s="2" t="s">
        <v>16046</v>
      </c>
      <c r="B3738" s="2" t="s">
        <v>0</v>
      </c>
      <c r="C3738" s="3" t="s">
        <v>16047</v>
      </c>
      <c r="D3738" s="3" t="s">
        <v>16048</v>
      </c>
      <c r="E3738" s="3" t="s">
        <v>16049</v>
      </c>
      <c r="F3738" s="3" t="s">
        <v>1</v>
      </c>
      <c r="G3738" s="7" t="s">
        <v>16050</v>
      </c>
      <c r="H3738" s="4">
        <v>2021</v>
      </c>
      <c r="I3738" s="2">
        <v>2016</v>
      </c>
      <c r="J3738" s="2">
        <f ca="1">YEAR(TODAY())-Table1[[#This Row],[Release_year]]</f>
        <v>10</v>
      </c>
      <c r="K3738" s="2" t="s">
        <v>181</v>
      </c>
      <c r="L3738" s="2" t="str">
        <f>_xlfn.XLOOKUP(Table1[[#This Row],[Rating]],Ratings!A$2:A$15,Ratings!B$2:B$15)</f>
        <v>Family</v>
      </c>
      <c r="M3738" s="2" t="str">
        <f>_xlfn.XLOOKUP(Table1[[#This Row],[Rating Category]],Recommendation!A$2:A$6,Recommendation!B$2:B$6)</f>
        <v>Guidance</v>
      </c>
      <c r="N3738" s="2">
        <v>75</v>
      </c>
      <c r="O3738" s="2" t="str" cm="1">
        <f t="array" ref="O3738">_xlfn.IFS(Table1[[#This Row],[Duration]]&lt;90,"Short",Table1[[#This Row],[Duration]]&lt;180,"Medium",Table1[[#This Row],[Duration]]&lt;=240,"Long",TRUE,"Seasons")</f>
        <v>Short</v>
      </c>
      <c r="P3738" s="3" t="s">
        <v>16051</v>
      </c>
    </row>
    <row r="3739" spans="1:16" ht="56">
      <c r="A3739" s="2" t="s">
        <v>16052</v>
      </c>
      <c r="B3739" s="2" t="s">
        <v>0</v>
      </c>
      <c r="C3739" s="3" t="s">
        <v>16053</v>
      </c>
      <c r="D3739" s="3" t="s">
        <v>3210</v>
      </c>
      <c r="E3739" s="3" t="s">
        <v>16054</v>
      </c>
      <c r="F3739" s="3" t="s">
        <v>463</v>
      </c>
      <c r="G3739" s="7" t="s">
        <v>8375</v>
      </c>
      <c r="H3739" s="4">
        <v>2021</v>
      </c>
      <c r="I3739" s="2">
        <v>2004</v>
      </c>
      <c r="J3739" s="2">
        <f ca="1">YEAR(TODAY())-Table1[[#This Row],[Release_year]]</f>
        <v>22</v>
      </c>
      <c r="K3739" s="2" t="s">
        <v>124</v>
      </c>
      <c r="L3739" s="2" t="str">
        <f>_xlfn.XLOOKUP(Table1[[#This Row],[Rating]],Ratings!A$2:A$15,Ratings!B$2:B$15)</f>
        <v>Adult</v>
      </c>
      <c r="M3739" s="2" t="str">
        <f>_xlfn.XLOOKUP(Table1[[#This Row],[Rating Category]],Recommendation!A$2:A$6,Recommendation!B$2:B$6)</f>
        <v>Restricted</v>
      </c>
      <c r="N3739" s="2">
        <v>112</v>
      </c>
      <c r="O3739" s="2" t="str" cm="1">
        <f t="array" ref="O3739">_xlfn.IFS(Table1[[#This Row],[Duration]]&lt;90,"Short",Table1[[#This Row],[Duration]]&lt;180,"Medium",Table1[[#This Row],[Duration]]&lt;=240,"Long",TRUE,"Seasons")</f>
        <v>Medium</v>
      </c>
      <c r="P3739" s="3" t="s">
        <v>517</v>
      </c>
    </row>
    <row r="3740" spans="1:16" ht="28">
      <c r="A3740" s="2" t="s">
        <v>16055</v>
      </c>
      <c r="B3740" s="2" t="s">
        <v>0</v>
      </c>
      <c r="C3740" s="3" t="s">
        <v>16056</v>
      </c>
      <c r="D3740" s="3" t="s">
        <v>16057</v>
      </c>
      <c r="E3740" s="3" t="s">
        <v>16058</v>
      </c>
      <c r="F3740" s="3" t="s">
        <v>13</v>
      </c>
      <c r="G3740" s="7" t="s">
        <v>9198</v>
      </c>
      <c r="H3740" s="4">
        <v>2021</v>
      </c>
      <c r="I3740" s="2">
        <v>2016</v>
      </c>
      <c r="J3740" s="2">
        <f ca="1">YEAR(TODAY())-Table1[[#This Row],[Release_year]]</f>
        <v>10</v>
      </c>
      <c r="K3740" s="2" t="s">
        <v>7</v>
      </c>
      <c r="L3740" s="2" t="str">
        <f>_xlfn.XLOOKUP(Table1[[#This Row],[Rating]],Ratings!A$2:A$15,Ratings!B$2:B$15)</f>
        <v>Adult</v>
      </c>
      <c r="M3740" s="2" t="str">
        <f>_xlfn.XLOOKUP(Table1[[#This Row],[Rating Category]],Recommendation!A$2:A$6,Recommendation!B$2:B$6)</f>
        <v>Restricted</v>
      </c>
      <c r="N3740" s="2">
        <v>110</v>
      </c>
      <c r="O3740" s="2" t="str" cm="1">
        <f t="array" ref="O3740">_xlfn.IFS(Table1[[#This Row],[Duration]]&lt;90,"Short",Table1[[#This Row],[Duration]]&lt;180,"Medium",Table1[[#This Row],[Duration]]&lt;=240,"Long",TRUE,"Seasons")</f>
        <v>Medium</v>
      </c>
      <c r="P3740" s="3" t="s">
        <v>269</v>
      </c>
    </row>
    <row r="3741" spans="1:16" ht="70">
      <c r="A3741" s="2" t="s">
        <v>16059</v>
      </c>
      <c r="B3741" s="2" t="s">
        <v>0</v>
      </c>
      <c r="C3741" s="3" t="s">
        <v>16060</v>
      </c>
      <c r="D3741" s="3" t="s">
        <v>16061</v>
      </c>
      <c r="E3741" s="3" t="s">
        <v>16062</v>
      </c>
      <c r="F3741" s="3" t="s">
        <v>16063</v>
      </c>
      <c r="G3741" s="7" t="s">
        <v>9568</v>
      </c>
      <c r="H3741" s="4">
        <v>2021</v>
      </c>
      <c r="I3741" s="2">
        <v>2000</v>
      </c>
      <c r="J3741" s="2">
        <f ca="1">YEAR(TODAY())-Table1[[#This Row],[Release_year]]</f>
        <v>26</v>
      </c>
      <c r="K3741" s="2" t="s">
        <v>2</v>
      </c>
      <c r="L3741" s="2" t="str">
        <f>_xlfn.XLOOKUP(Table1[[#This Row],[Rating]],Ratings!A$2:A$15,Ratings!B$2:B$15)</f>
        <v>Teen</v>
      </c>
      <c r="M3741" s="2" t="str">
        <f>_xlfn.XLOOKUP(Table1[[#This Row],[Rating Category]],Recommendation!A$2:A$6,Recommendation!B$2:B$6)</f>
        <v>Guidance</v>
      </c>
      <c r="N3741" s="2">
        <v>120</v>
      </c>
      <c r="O3741" s="2" t="str" cm="1">
        <f t="array" ref="O3741">_xlfn.IFS(Table1[[#This Row],[Duration]]&lt;90,"Short",Table1[[#This Row],[Duration]]&lt;180,"Medium",Table1[[#This Row],[Duration]]&lt;=240,"Long",TRUE,"Seasons")</f>
        <v>Medium</v>
      </c>
      <c r="P3741" s="3" t="s">
        <v>4440</v>
      </c>
    </row>
    <row r="3742" spans="1:16" ht="56">
      <c r="A3742" s="2" t="s">
        <v>16064</v>
      </c>
      <c r="B3742" s="2" t="s">
        <v>0</v>
      </c>
      <c r="C3742" s="3" t="s">
        <v>16065</v>
      </c>
      <c r="D3742" s="3" t="s">
        <v>16066</v>
      </c>
      <c r="E3742" s="3" t="s">
        <v>16067</v>
      </c>
      <c r="F3742" s="3" t="s">
        <v>1</v>
      </c>
      <c r="G3742" s="7" t="s">
        <v>12515</v>
      </c>
      <c r="H3742" s="4">
        <v>2021</v>
      </c>
      <c r="I3742" s="2">
        <v>2017</v>
      </c>
      <c r="J3742" s="2">
        <f ca="1">YEAR(TODAY())-Table1[[#This Row],[Release_year]]</f>
        <v>9</v>
      </c>
      <c r="K3742" s="2" t="s">
        <v>124</v>
      </c>
      <c r="L3742" s="2" t="str">
        <f>_xlfn.XLOOKUP(Table1[[#This Row],[Rating]],Ratings!A$2:A$15,Ratings!B$2:B$15)</f>
        <v>Adult</v>
      </c>
      <c r="M3742" s="2" t="str">
        <f>_xlfn.XLOOKUP(Table1[[#This Row],[Rating Category]],Recommendation!A$2:A$6,Recommendation!B$2:B$6)</f>
        <v>Restricted</v>
      </c>
      <c r="N3742" s="2">
        <v>90</v>
      </c>
      <c r="O3742" s="2" t="str" cm="1">
        <f t="array" ref="O3742">_xlfn.IFS(Table1[[#This Row],[Duration]]&lt;90,"Short",Table1[[#This Row],[Duration]]&lt;180,"Medium",Table1[[#This Row],[Duration]]&lt;=240,"Long",TRUE,"Seasons")</f>
        <v>Medium</v>
      </c>
      <c r="P3742" s="3" t="s">
        <v>617</v>
      </c>
    </row>
    <row r="3743" spans="1:16" ht="14">
      <c r="A3743" s="2" t="s">
        <v>16068</v>
      </c>
      <c r="B3743" s="2" t="s">
        <v>0</v>
      </c>
      <c r="C3743" s="3" t="s">
        <v>16069</v>
      </c>
      <c r="D3743" s="3" t="s">
        <v>16070</v>
      </c>
      <c r="E3743" s="3" t="s">
        <v>16071</v>
      </c>
      <c r="F3743" s="3" t="s">
        <v>1</v>
      </c>
      <c r="G3743" s="7" t="s">
        <v>16072</v>
      </c>
      <c r="H3743" s="4">
        <v>2021</v>
      </c>
      <c r="I3743" s="2">
        <v>2013</v>
      </c>
      <c r="J3743" s="2">
        <f ca="1">YEAR(TODAY())-Table1[[#This Row],[Release_year]]</f>
        <v>13</v>
      </c>
      <c r="K3743" s="2" t="s">
        <v>124</v>
      </c>
      <c r="L3743" s="2" t="str">
        <f>_xlfn.XLOOKUP(Table1[[#This Row],[Rating]],Ratings!A$2:A$15,Ratings!B$2:B$15)</f>
        <v>Adult</v>
      </c>
      <c r="M3743" s="2" t="str">
        <f>_xlfn.XLOOKUP(Table1[[#This Row],[Rating Category]],Recommendation!A$2:A$6,Recommendation!B$2:B$6)</f>
        <v>Restricted</v>
      </c>
      <c r="N3743" s="2">
        <v>82</v>
      </c>
      <c r="O3743" s="2" t="str" cm="1">
        <f t="array" ref="O3743">_xlfn.IFS(Table1[[#This Row],[Duration]]&lt;90,"Short",Table1[[#This Row],[Duration]]&lt;180,"Medium",Table1[[#This Row],[Duration]]&lt;=240,"Long",TRUE,"Seasons")</f>
        <v>Short</v>
      </c>
      <c r="P3743" s="3" t="s">
        <v>3</v>
      </c>
    </row>
    <row r="3744" spans="1:16" ht="70">
      <c r="A3744" s="2" t="s">
        <v>16073</v>
      </c>
      <c r="B3744" s="2" t="s">
        <v>0</v>
      </c>
      <c r="C3744" s="3" t="s">
        <v>16074</v>
      </c>
      <c r="D3744" s="3" t="s">
        <v>16075</v>
      </c>
      <c r="E3744" s="3" t="s">
        <v>16076</v>
      </c>
      <c r="F3744" s="3" t="s">
        <v>13</v>
      </c>
      <c r="G3744" s="7" t="s">
        <v>12027</v>
      </c>
      <c r="H3744" s="4">
        <v>2021</v>
      </c>
      <c r="I3744" s="2">
        <v>2015</v>
      </c>
      <c r="J3744" s="2">
        <f ca="1">YEAR(TODAY())-Table1[[#This Row],[Release_year]]</f>
        <v>11</v>
      </c>
      <c r="K3744" s="2" t="s">
        <v>29</v>
      </c>
      <c r="L3744" s="2" t="str">
        <f>_xlfn.XLOOKUP(Table1[[#This Row],[Rating]],Ratings!A$2:A$15,Ratings!B$2:B$15)</f>
        <v>Teen</v>
      </c>
      <c r="M3744" s="2" t="str">
        <f>_xlfn.XLOOKUP(Table1[[#This Row],[Rating Category]],Recommendation!A$2:A$6,Recommendation!B$2:B$6)</f>
        <v>Guidance</v>
      </c>
      <c r="N3744" s="2">
        <v>118</v>
      </c>
      <c r="O3744" s="2" t="str" cm="1">
        <f t="array" ref="O3744">_xlfn.IFS(Table1[[#This Row],[Duration]]&lt;90,"Short",Table1[[#This Row],[Duration]]&lt;180,"Medium",Table1[[#This Row],[Duration]]&lt;=240,"Long",TRUE,"Seasons")</f>
        <v>Medium</v>
      </c>
      <c r="P3744" s="3" t="s">
        <v>90</v>
      </c>
    </row>
    <row r="3745" spans="1:16" ht="42">
      <c r="A3745" s="2" t="s">
        <v>16077</v>
      </c>
      <c r="B3745" s="2" t="s">
        <v>0</v>
      </c>
      <c r="C3745" s="3" t="s">
        <v>16078</v>
      </c>
      <c r="D3745" s="3" t="s">
        <v>9288</v>
      </c>
      <c r="E3745" s="3" t="s">
        <v>16079</v>
      </c>
      <c r="F3745" s="3" t="s">
        <v>53</v>
      </c>
      <c r="G3745" s="7" t="s">
        <v>9238</v>
      </c>
      <c r="H3745" s="4">
        <v>2021</v>
      </c>
      <c r="I3745" s="2">
        <v>2015</v>
      </c>
      <c r="J3745" s="2">
        <f ca="1">YEAR(TODAY())-Table1[[#This Row],[Release_year]]</f>
        <v>11</v>
      </c>
      <c r="K3745" s="2" t="s">
        <v>7</v>
      </c>
      <c r="L3745" s="2" t="str">
        <f>_xlfn.XLOOKUP(Table1[[#This Row],[Rating]],Ratings!A$2:A$15,Ratings!B$2:B$15)</f>
        <v>Adult</v>
      </c>
      <c r="M3745" s="2" t="str">
        <f>_xlfn.XLOOKUP(Table1[[#This Row],[Rating Category]],Recommendation!A$2:A$6,Recommendation!B$2:B$6)</f>
        <v>Restricted</v>
      </c>
      <c r="N3745" s="2">
        <v>153</v>
      </c>
      <c r="O3745" s="2" t="str" cm="1">
        <f t="array" ref="O3745">_xlfn.IFS(Table1[[#This Row],[Duration]]&lt;90,"Short",Table1[[#This Row],[Duration]]&lt;180,"Medium",Table1[[#This Row],[Duration]]&lt;=240,"Long",TRUE,"Seasons")</f>
        <v>Medium</v>
      </c>
      <c r="P3745" s="3" t="s">
        <v>583</v>
      </c>
    </row>
    <row r="3746" spans="1:16" ht="56">
      <c r="A3746" s="2" t="s">
        <v>16080</v>
      </c>
      <c r="B3746" s="2" t="s">
        <v>0</v>
      </c>
      <c r="C3746" s="3" t="s">
        <v>16081</v>
      </c>
      <c r="D3746" s="3" t="s">
        <v>16082</v>
      </c>
      <c r="E3746" s="3" t="s">
        <v>16083</v>
      </c>
      <c r="F3746" s="3" t="s">
        <v>1</v>
      </c>
      <c r="G3746" s="7" t="s">
        <v>11791</v>
      </c>
      <c r="H3746" s="4">
        <v>2021</v>
      </c>
      <c r="I3746" s="2">
        <v>1989</v>
      </c>
      <c r="J3746" s="2">
        <f ca="1">YEAR(TODAY())-Table1[[#This Row],[Release_year]]</f>
        <v>37</v>
      </c>
      <c r="K3746" s="2" t="s">
        <v>16</v>
      </c>
      <c r="L3746" s="2" t="str">
        <f>_xlfn.XLOOKUP(Table1[[#This Row],[Rating]],Ratings!A$2:A$15,Ratings!B$2:B$15)</f>
        <v>Family</v>
      </c>
      <c r="M3746" s="2" t="str">
        <f>_xlfn.XLOOKUP(Table1[[#This Row],[Rating Category]],Recommendation!A$2:A$6,Recommendation!B$2:B$6)</f>
        <v>Guidance</v>
      </c>
      <c r="N3746" s="2">
        <v>117</v>
      </c>
      <c r="O3746" s="2" t="str" cm="1">
        <f t="array" ref="O3746">_xlfn.IFS(Table1[[#This Row],[Duration]]&lt;90,"Short",Table1[[#This Row],[Duration]]&lt;180,"Medium",Table1[[#This Row],[Duration]]&lt;=240,"Long",TRUE,"Seasons")</f>
        <v>Medium</v>
      </c>
      <c r="P3746" s="3" t="s">
        <v>251</v>
      </c>
    </row>
    <row r="3747" spans="1:16" ht="56">
      <c r="A3747" s="2" t="s">
        <v>16086</v>
      </c>
      <c r="B3747" s="2" t="s">
        <v>0</v>
      </c>
      <c r="C3747" s="3" t="s">
        <v>16087</v>
      </c>
      <c r="D3747" s="3" t="s">
        <v>16088</v>
      </c>
      <c r="E3747" s="3" t="s">
        <v>16089</v>
      </c>
      <c r="F3747" s="3" t="s">
        <v>1</v>
      </c>
      <c r="G3747" s="7" t="s">
        <v>9973</v>
      </c>
      <c r="H3747" s="4">
        <v>2021</v>
      </c>
      <c r="I3747" s="2">
        <v>2003</v>
      </c>
      <c r="J3747" s="2">
        <f ca="1">YEAR(TODAY())-Table1[[#This Row],[Release_year]]</f>
        <v>23</v>
      </c>
      <c r="K3747" s="2" t="s">
        <v>16</v>
      </c>
      <c r="L3747" s="2" t="str">
        <f>_xlfn.XLOOKUP(Table1[[#This Row],[Rating]],Ratings!A$2:A$15,Ratings!B$2:B$15)</f>
        <v>Family</v>
      </c>
      <c r="M3747" s="2" t="str">
        <f>_xlfn.XLOOKUP(Table1[[#This Row],[Rating Category]],Recommendation!A$2:A$6,Recommendation!B$2:B$6)</f>
        <v>Guidance</v>
      </c>
      <c r="N3747" s="2">
        <v>93</v>
      </c>
      <c r="O3747" s="2" t="str" cm="1">
        <f t="array" ref="O3747">_xlfn.IFS(Table1[[#This Row],[Duration]]&lt;90,"Short",Table1[[#This Row],[Duration]]&lt;180,"Medium",Table1[[#This Row],[Duration]]&lt;=240,"Long",TRUE,"Seasons")</f>
        <v>Medium</v>
      </c>
      <c r="P3747" s="3" t="s">
        <v>46</v>
      </c>
    </row>
    <row r="3748" spans="1:16" ht="56">
      <c r="A3748" s="2" t="s">
        <v>16090</v>
      </c>
      <c r="B3748" s="2" t="s">
        <v>0</v>
      </c>
      <c r="C3748" s="3" t="s">
        <v>16091</v>
      </c>
      <c r="D3748" s="3" t="s">
        <v>16092</v>
      </c>
      <c r="E3748" s="3" t="s">
        <v>16093</v>
      </c>
      <c r="F3748" s="3" t="s">
        <v>1</v>
      </c>
      <c r="G3748" s="7" t="s">
        <v>8456</v>
      </c>
      <c r="H3748" s="4">
        <v>2021</v>
      </c>
      <c r="I3748" s="2">
        <v>2019</v>
      </c>
      <c r="J3748" s="2">
        <f ca="1">YEAR(TODAY())-Table1[[#This Row],[Release_year]]</f>
        <v>7</v>
      </c>
      <c r="K3748" s="2" t="s">
        <v>7</v>
      </c>
      <c r="L3748" s="2" t="str">
        <f>_xlfn.XLOOKUP(Table1[[#This Row],[Rating]],Ratings!A$2:A$15,Ratings!B$2:B$15)</f>
        <v>Adult</v>
      </c>
      <c r="M3748" s="2" t="str">
        <f>_xlfn.XLOOKUP(Table1[[#This Row],[Rating Category]],Recommendation!A$2:A$6,Recommendation!B$2:B$6)</f>
        <v>Restricted</v>
      </c>
      <c r="N3748" s="2">
        <v>82</v>
      </c>
      <c r="O3748" s="2" t="str" cm="1">
        <f t="array" ref="O3748">_xlfn.IFS(Table1[[#This Row],[Duration]]&lt;90,"Short",Table1[[#This Row],[Duration]]&lt;180,"Medium",Table1[[#This Row],[Duration]]&lt;=240,"Long",TRUE,"Seasons")</f>
        <v>Short</v>
      </c>
      <c r="P3748" s="3" t="s">
        <v>1675</v>
      </c>
    </row>
    <row r="3749" spans="1:16" ht="70">
      <c r="A3749" s="2" t="s">
        <v>16094</v>
      </c>
      <c r="B3749" s="2" t="s">
        <v>0</v>
      </c>
      <c r="C3749" s="3" t="s">
        <v>16095</v>
      </c>
      <c r="D3749" s="3" t="s">
        <v>16096</v>
      </c>
      <c r="E3749" s="3" t="s">
        <v>16097</v>
      </c>
      <c r="F3749" s="3" t="s">
        <v>670</v>
      </c>
      <c r="G3749" s="7" t="s">
        <v>13610</v>
      </c>
      <c r="H3749" s="4">
        <v>2021</v>
      </c>
      <c r="I3749" s="2">
        <v>2015</v>
      </c>
      <c r="J3749" s="2">
        <f ca="1">YEAR(TODAY())-Table1[[#This Row],[Release_year]]</f>
        <v>11</v>
      </c>
      <c r="K3749" s="2" t="s">
        <v>14374</v>
      </c>
      <c r="L3749" s="2" t="str">
        <f>_xlfn.XLOOKUP(Table1[[#This Row],[Rating]],Ratings!A$2:A$15,Ratings!B$2:B$15)</f>
        <v>Not Rated</v>
      </c>
      <c r="M3749" s="2" t="str">
        <f>_xlfn.XLOOKUP(Table1[[#This Row],[Rating Category]],Recommendation!A$2:A$6,Recommendation!B$2:B$6)</f>
        <v>Guidance</v>
      </c>
      <c r="N3749" s="2">
        <v>115</v>
      </c>
      <c r="O3749" s="2" t="str" cm="1">
        <f t="array" ref="O3749">_xlfn.IFS(Table1[[#This Row],[Duration]]&lt;90,"Short",Table1[[#This Row],[Duration]]&lt;180,"Medium",Table1[[#This Row],[Duration]]&lt;=240,"Long",TRUE,"Seasons")</f>
        <v>Medium</v>
      </c>
      <c r="P3749" s="3" t="s">
        <v>541</v>
      </c>
    </row>
    <row r="3750" spans="1:16" ht="42">
      <c r="A3750" s="2" t="s">
        <v>16098</v>
      </c>
      <c r="B3750" s="2" t="s">
        <v>0</v>
      </c>
      <c r="C3750" s="3" t="s">
        <v>16099</v>
      </c>
      <c r="D3750" s="3" t="s">
        <v>16100</v>
      </c>
      <c r="E3750" s="3" t="s">
        <v>16101</v>
      </c>
      <c r="F3750" s="3" t="s">
        <v>13</v>
      </c>
      <c r="G3750" s="7" t="s">
        <v>11373</v>
      </c>
      <c r="H3750" s="4">
        <v>2021</v>
      </c>
      <c r="I3750" s="2">
        <v>2017</v>
      </c>
      <c r="J3750" s="2">
        <f ca="1">YEAR(TODAY())-Table1[[#This Row],[Release_year]]</f>
        <v>9</v>
      </c>
      <c r="K3750" s="2" t="s">
        <v>29</v>
      </c>
      <c r="L3750" s="2" t="str">
        <f>_xlfn.XLOOKUP(Table1[[#This Row],[Rating]],Ratings!A$2:A$15,Ratings!B$2:B$15)</f>
        <v>Teen</v>
      </c>
      <c r="M3750" s="2" t="str">
        <f>_xlfn.XLOOKUP(Table1[[#This Row],[Rating Category]],Recommendation!A$2:A$6,Recommendation!B$2:B$6)</f>
        <v>Guidance</v>
      </c>
      <c r="N3750" s="2">
        <v>151</v>
      </c>
      <c r="O3750" s="2" t="str" cm="1">
        <f t="array" ref="O3750">_xlfn.IFS(Table1[[#This Row],[Duration]]&lt;90,"Short",Table1[[#This Row],[Duration]]&lt;180,"Medium",Table1[[#This Row],[Duration]]&lt;=240,"Long",TRUE,"Seasons")</f>
        <v>Medium</v>
      </c>
      <c r="P3750" s="3" t="s">
        <v>43</v>
      </c>
    </row>
    <row r="3751" spans="1:16" ht="70">
      <c r="A3751" s="2" t="s">
        <v>16102</v>
      </c>
      <c r="B3751" s="2" t="s">
        <v>0</v>
      </c>
      <c r="C3751" s="3" t="s">
        <v>16103</v>
      </c>
      <c r="D3751" s="3" t="s">
        <v>16104</v>
      </c>
      <c r="E3751" s="3" t="s">
        <v>16105</v>
      </c>
      <c r="F3751" s="3" t="s">
        <v>1563</v>
      </c>
      <c r="G3751" s="7" t="s">
        <v>11791</v>
      </c>
      <c r="H3751" s="4">
        <v>2021</v>
      </c>
      <c r="I3751" s="2">
        <v>2015</v>
      </c>
      <c r="J3751" s="2">
        <f ca="1">YEAR(TODAY())-Table1[[#This Row],[Release_year]]</f>
        <v>11</v>
      </c>
      <c r="K3751" s="2" t="s">
        <v>7</v>
      </c>
      <c r="L3751" s="2" t="str">
        <f>_xlfn.XLOOKUP(Table1[[#This Row],[Rating]],Ratings!A$2:A$15,Ratings!B$2:B$15)</f>
        <v>Adult</v>
      </c>
      <c r="M3751" s="2" t="str">
        <f>_xlfn.XLOOKUP(Table1[[#This Row],[Rating Category]],Recommendation!A$2:A$6,Recommendation!B$2:B$6)</f>
        <v>Restricted</v>
      </c>
      <c r="N3751" s="2">
        <v>103</v>
      </c>
      <c r="O3751" s="2" t="str" cm="1">
        <f t="array" ref="O3751">_xlfn.IFS(Table1[[#This Row],[Duration]]&lt;90,"Short",Table1[[#This Row],[Duration]]&lt;180,"Medium",Table1[[#This Row],[Duration]]&lt;=240,"Long",TRUE,"Seasons")</f>
        <v>Medium</v>
      </c>
      <c r="P3751" s="3" t="s">
        <v>23</v>
      </c>
    </row>
    <row r="3752" spans="1:16" ht="56">
      <c r="A3752" s="2" t="s">
        <v>16106</v>
      </c>
      <c r="B3752" s="2" t="s">
        <v>0</v>
      </c>
      <c r="C3752" s="3" t="s">
        <v>16107</v>
      </c>
      <c r="D3752" s="3" t="s">
        <v>16108</v>
      </c>
      <c r="E3752" s="3" t="s">
        <v>16109</v>
      </c>
      <c r="F3752" s="3" t="s">
        <v>1</v>
      </c>
      <c r="G3752" s="7" t="s">
        <v>12130</v>
      </c>
      <c r="H3752" s="4">
        <v>2021</v>
      </c>
      <c r="I3752" s="2">
        <v>2013</v>
      </c>
      <c r="J3752" s="2">
        <f ca="1">YEAR(TODAY())-Table1[[#This Row],[Release_year]]</f>
        <v>13</v>
      </c>
      <c r="K3752" s="2" t="s">
        <v>124</v>
      </c>
      <c r="L3752" s="2" t="str">
        <f>_xlfn.XLOOKUP(Table1[[#This Row],[Rating]],Ratings!A$2:A$15,Ratings!B$2:B$15)</f>
        <v>Adult</v>
      </c>
      <c r="M3752" s="2" t="str">
        <f>_xlfn.XLOOKUP(Table1[[#This Row],[Rating Category]],Recommendation!A$2:A$6,Recommendation!B$2:B$6)</f>
        <v>Restricted</v>
      </c>
      <c r="N3752" s="2">
        <v>117</v>
      </c>
      <c r="O3752" s="2" t="str" cm="1">
        <f t="array" ref="O3752">_xlfn.IFS(Table1[[#This Row],[Duration]]&lt;90,"Short",Table1[[#This Row],[Duration]]&lt;180,"Medium",Table1[[#This Row],[Duration]]&lt;=240,"Long",TRUE,"Seasons")</f>
        <v>Medium</v>
      </c>
      <c r="P3752" s="3" t="s">
        <v>1675</v>
      </c>
    </row>
    <row r="3753" spans="1:16" ht="42">
      <c r="A3753" s="2" t="s">
        <v>16110</v>
      </c>
      <c r="B3753" s="2" t="s">
        <v>0</v>
      </c>
      <c r="C3753" s="3" t="s">
        <v>16111</v>
      </c>
      <c r="D3753" s="3" t="s">
        <v>11490</v>
      </c>
      <c r="E3753" s="3" t="s">
        <v>16112</v>
      </c>
      <c r="F3753" s="3" t="s">
        <v>16113</v>
      </c>
      <c r="G3753" s="7" t="s">
        <v>11368</v>
      </c>
      <c r="H3753" s="4">
        <v>2021</v>
      </c>
      <c r="I3753" s="2">
        <v>2017</v>
      </c>
      <c r="J3753" s="2">
        <f ca="1">YEAR(TODAY())-Table1[[#This Row],[Release_year]]</f>
        <v>9</v>
      </c>
      <c r="K3753" s="2" t="s">
        <v>45</v>
      </c>
      <c r="L3753" s="2" t="str">
        <f>_xlfn.XLOOKUP(Table1[[#This Row],[Rating]],Ratings!A$2:A$15,Ratings!B$2:B$15)</f>
        <v>Family</v>
      </c>
      <c r="M3753" s="2" t="str">
        <f>_xlfn.XLOOKUP(Table1[[#This Row],[Rating Category]],Recommendation!A$2:A$6,Recommendation!B$2:B$6)</f>
        <v>Guidance</v>
      </c>
      <c r="N3753" s="2">
        <v>100</v>
      </c>
      <c r="O3753" s="2" t="str" cm="1">
        <f t="array" ref="O3753">_xlfn.IFS(Table1[[#This Row],[Duration]]&lt;90,"Short",Table1[[#This Row],[Duration]]&lt;180,"Medium",Table1[[#This Row],[Duration]]&lt;=240,"Long",TRUE,"Seasons")</f>
        <v>Medium</v>
      </c>
      <c r="P3753" s="3" t="s">
        <v>43</v>
      </c>
    </row>
    <row r="3754" spans="1:16" ht="70">
      <c r="A3754" s="2" t="s">
        <v>16114</v>
      </c>
      <c r="B3754" s="2" t="s">
        <v>0</v>
      </c>
      <c r="C3754" s="3" t="s">
        <v>16115</v>
      </c>
      <c r="D3754" s="3" t="s">
        <v>16116</v>
      </c>
      <c r="E3754" s="3" t="s">
        <v>16117</v>
      </c>
      <c r="F3754" s="3" t="s">
        <v>963</v>
      </c>
      <c r="G3754" s="7" t="s">
        <v>13243</v>
      </c>
      <c r="H3754" s="4">
        <v>2021</v>
      </c>
      <c r="I3754" s="2">
        <v>2016</v>
      </c>
      <c r="J3754" s="2">
        <f ca="1">YEAR(TODAY())-Table1[[#This Row],[Release_year]]</f>
        <v>10</v>
      </c>
      <c r="K3754" s="2" t="s">
        <v>7</v>
      </c>
      <c r="L3754" s="2" t="str">
        <f>_xlfn.XLOOKUP(Table1[[#This Row],[Rating]],Ratings!A$2:A$15,Ratings!B$2:B$15)</f>
        <v>Adult</v>
      </c>
      <c r="M3754" s="2" t="str">
        <f>_xlfn.XLOOKUP(Table1[[#This Row],[Rating Category]],Recommendation!A$2:A$6,Recommendation!B$2:B$6)</f>
        <v>Restricted</v>
      </c>
      <c r="N3754" s="2">
        <v>70</v>
      </c>
      <c r="O3754" s="2" t="str" cm="1">
        <f t="array" ref="O3754">_xlfn.IFS(Table1[[#This Row],[Duration]]&lt;90,"Short",Table1[[#This Row],[Duration]]&lt;180,"Medium",Table1[[#This Row],[Duration]]&lt;=240,"Long",TRUE,"Seasons")</f>
        <v>Short</v>
      </c>
      <c r="P3754" s="3" t="s">
        <v>23</v>
      </c>
    </row>
    <row r="3755" spans="1:16" ht="42">
      <c r="A3755" s="2" t="s">
        <v>16118</v>
      </c>
      <c r="B3755" s="2" t="s">
        <v>0</v>
      </c>
      <c r="C3755" s="3" t="s">
        <v>16119</v>
      </c>
      <c r="D3755" s="3" t="s">
        <v>16120</v>
      </c>
      <c r="E3755" s="3" t="s">
        <v>16121</v>
      </c>
      <c r="F3755" s="3" t="s">
        <v>1</v>
      </c>
      <c r="G3755" s="7" t="s">
        <v>16122</v>
      </c>
      <c r="H3755" s="4">
        <v>2021</v>
      </c>
      <c r="I3755" s="2">
        <v>2015</v>
      </c>
      <c r="J3755" s="2">
        <f ca="1">YEAR(TODAY())-Table1[[#This Row],[Release_year]]</f>
        <v>11</v>
      </c>
      <c r="K3755" s="2" t="s">
        <v>7</v>
      </c>
      <c r="L3755" s="2" t="str">
        <f>_xlfn.XLOOKUP(Table1[[#This Row],[Rating]],Ratings!A$2:A$15,Ratings!B$2:B$15)</f>
        <v>Adult</v>
      </c>
      <c r="M3755" s="2" t="str">
        <f>_xlfn.XLOOKUP(Table1[[#This Row],[Rating Category]],Recommendation!A$2:A$6,Recommendation!B$2:B$6)</f>
        <v>Restricted</v>
      </c>
      <c r="N3755" s="2">
        <v>103</v>
      </c>
      <c r="O3755" s="2" t="str" cm="1">
        <f t="array" ref="O3755">_xlfn.IFS(Table1[[#This Row],[Duration]]&lt;90,"Short",Table1[[#This Row],[Duration]]&lt;180,"Medium",Table1[[#This Row],[Duration]]&lt;=240,"Long",TRUE,"Seasons")</f>
        <v>Medium</v>
      </c>
      <c r="P3755" s="3" t="s">
        <v>231</v>
      </c>
    </row>
    <row r="3756" spans="1:16" ht="42">
      <c r="A3756" s="2" t="s">
        <v>16123</v>
      </c>
      <c r="B3756" s="2" t="s">
        <v>0</v>
      </c>
      <c r="C3756" s="3" t="s">
        <v>16124</v>
      </c>
      <c r="D3756" s="3" t="s">
        <v>611</v>
      </c>
      <c r="E3756" s="3" t="s">
        <v>16125</v>
      </c>
      <c r="F3756" s="3" t="s">
        <v>1</v>
      </c>
      <c r="G3756" s="7" t="s">
        <v>8543</v>
      </c>
      <c r="H3756" s="4">
        <v>2021</v>
      </c>
      <c r="I3756" s="2">
        <v>1997</v>
      </c>
      <c r="J3756" s="2">
        <f ca="1">YEAR(TODAY())-Table1[[#This Row],[Release_year]]</f>
        <v>29</v>
      </c>
      <c r="K3756" s="2" t="s">
        <v>2</v>
      </c>
      <c r="L3756" s="2" t="str">
        <f>_xlfn.XLOOKUP(Table1[[#This Row],[Rating]],Ratings!A$2:A$15,Ratings!B$2:B$15)</f>
        <v>Teen</v>
      </c>
      <c r="M3756" s="2" t="str">
        <f>_xlfn.XLOOKUP(Table1[[#This Row],[Rating Category]],Recommendation!A$2:A$6,Recommendation!B$2:B$6)</f>
        <v>Guidance</v>
      </c>
      <c r="N3756" s="2">
        <v>108</v>
      </c>
      <c r="O3756" s="2" t="str" cm="1">
        <f t="array" ref="O3756">_xlfn.IFS(Table1[[#This Row],[Duration]]&lt;90,"Short",Table1[[#This Row],[Duration]]&lt;180,"Medium",Table1[[#This Row],[Duration]]&lt;=240,"Long",TRUE,"Seasons")</f>
        <v>Medium</v>
      </c>
      <c r="P3756" s="3" t="s">
        <v>125</v>
      </c>
    </row>
    <row r="3757" spans="1:16" ht="42">
      <c r="A3757" s="2" t="s">
        <v>16126</v>
      </c>
      <c r="B3757" s="2" t="s">
        <v>0</v>
      </c>
      <c r="C3757" s="3" t="s">
        <v>16127</v>
      </c>
      <c r="D3757" s="3" t="s">
        <v>16128</v>
      </c>
      <c r="E3757" s="3" t="s">
        <v>16129</v>
      </c>
      <c r="F3757" s="3" t="s">
        <v>13</v>
      </c>
      <c r="G3757" s="7" t="s">
        <v>12241</v>
      </c>
      <c r="H3757" s="4">
        <v>2021</v>
      </c>
      <c r="I3757" s="2">
        <v>2016</v>
      </c>
      <c r="J3757" s="2">
        <f ca="1">YEAR(TODAY())-Table1[[#This Row],[Release_year]]</f>
        <v>10</v>
      </c>
      <c r="K3757" s="2" t="s">
        <v>7</v>
      </c>
      <c r="L3757" s="2" t="str">
        <f>_xlfn.XLOOKUP(Table1[[#This Row],[Rating]],Ratings!A$2:A$15,Ratings!B$2:B$15)</f>
        <v>Adult</v>
      </c>
      <c r="M3757" s="2" t="str">
        <f>_xlfn.XLOOKUP(Table1[[#This Row],[Rating Category]],Recommendation!A$2:A$6,Recommendation!B$2:B$6)</f>
        <v>Restricted</v>
      </c>
      <c r="N3757" s="2">
        <v>91</v>
      </c>
      <c r="O3757" s="2" t="str" cm="1">
        <f t="array" ref="O3757">_xlfn.IFS(Table1[[#This Row],[Duration]]&lt;90,"Short",Table1[[#This Row],[Duration]]&lt;180,"Medium",Table1[[#This Row],[Duration]]&lt;=240,"Long",TRUE,"Seasons")</f>
        <v>Medium</v>
      </c>
      <c r="P3757" s="3" t="s">
        <v>89</v>
      </c>
    </row>
    <row r="3758" spans="1:16" ht="56">
      <c r="A3758" s="2" t="s">
        <v>16130</v>
      </c>
      <c r="B3758" s="2" t="s">
        <v>0</v>
      </c>
      <c r="C3758" s="3" t="s">
        <v>16131</v>
      </c>
      <c r="D3758" s="3" t="s">
        <v>16132</v>
      </c>
      <c r="E3758" s="3" t="s">
        <v>16133</v>
      </c>
      <c r="F3758" s="3" t="s">
        <v>16134</v>
      </c>
      <c r="G3758" s="7" t="s">
        <v>8294</v>
      </c>
      <c r="H3758" s="4">
        <v>2021</v>
      </c>
      <c r="I3758" s="2">
        <v>2016</v>
      </c>
      <c r="J3758" s="2">
        <f ca="1">YEAR(TODAY())-Table1[[#This Row],[Release_year]]</f>
        <v>10</v>
      </c>
      <c r="K3758" s="2" t="s">
        <v>124</v>
      </c>
      <c r="L3758" s="2" t="str">
        <f>_xlfn.XLOOKUP(Table1[[#This Row],[Rating]],Ratings!A$2:A$15,Ratings!B$2:B$15)</f>
        <v>Adult</v>
      </c>
      <c r="M3758" s="2" t="str">
        <f>_xlfn.XLOOKUP(Table1[[#This Row],[Rating Category]],Recommendation!A$2:A$6,Recommendation!B$2:B$6)</f>
        <v>Restricted</v>
      </c>
      <c r="N3758" s="2">
        <v>93</v>
      </c>
      <c r="O3758" s="2" t="str" cm="1">
        <f t="array" ref="O3758">_xlfn.IFS(Table1[[#This Row],[Duration]]&lt;90,"Short",Table1[[#This Row],[Duration]]&lt;180,"Medium",Table1[[#This Row],[Duration]]&lt;=240,"Long",TRUE,"Seasons")</f>
        <v>Medium</v>
      </c>
      <c r="P3758" s="3" t="s">
        <v>131</v>
      </c>
    </row>
    <row r="3759" spans="1:16" ht="56">
      <c r="A3759" s="2" t="s">
        <v>16135</v>
      </c>
      <c r="B3759" s="2" t="s">
        <v>0</v>
      </c>
      <c r="C3759" s="3" t="s">
        <v>16136</v>
      </c>
      <c r="D3759" s="3" t="s">
        <v>289</v>
      </c>
      <c r="E3759" s="3" t="s">
        <v>16137</v>
      </c>
      <c r="F3759" s="3" t="s">
        <v>2106</v>
      </c>
      <c r="G3759" s="7" t="s">
        <v>14928</v>
      </c>
      <c r="H3759" s="4">
        <v>2021</v>
      </c>
      <c r="I3759" s="2">
        <v>2015</v>
      </c>
      <c r="J3759" s="2">
        <f ca="1">YEAR(TODAY())-Table1[[#This Row],[Release_year]]</f>
        <v>11</v>
      </c>
      <c r="K3759" s="2" t="s">
        <v>124</v>
      </c>
      <c r="L3759" s="2" t="str">
        <f>_xlfn.XLOOKUP(Table1[[#This Row],[Rating]],Ratings!A$2:A$15,Ratings!B$2:B$15)</f>
        <v>Adult</v>
      </c>
      <c r="M3759" s="2" t="str">
        <f>_xlfn.XLOOKUP(Table1[[#This Row],[Rating Category]],Recommendation!A$2:A$6,Recommendation!B$2:B$6)</f>
        <v>Restricted</v>
      </c>
      <c r="N3759" s="2">
        <v>113</v>
      </c>
      <c r="O3759" s="2" t="str" cm="1">
        <f t="array" ref="O3759">_xlfn.IFS(Table1[[#This Row],[Duration]]&lt;90,"Short",Table1[[#This Row],[Duration]]&lt;180,"Medium",Table1[[#This Row],[Duration]]&lt;=240,"Long",TRUE,"Seasons")</f>
        <v>Medium</v>
      </c>
      <c r="P3759" s="3" t="s">
        <v>89</v>
      </c>
    </row>
    <row r="3760" spans="1:16" ht="70">
      <c r="A3760" s="2" t="s">
        <v>16138</v>
      </c>
      <c r="B3760" s="2" t="s">
        <v>0</v>
      </c>
      <c r="C3760" s="3" t="s">
        <v>16139</v>
      </c>
      <c r="D3760" s="3" t="s">
        <v>16140</v>
      </c>
      <c r="E3760" s="3" t="s">
        <v>16141</v>
      </c>
      <c r="F3760" s="3" t="s">
        <v>13</v>
      </c>
      <c r="G3760" s="7" t="s">
        <v>8727</v>
      </c>
      <c r="H3760" s="4">
        <v>2021</v>
      </c>
      <c r="I3760" s="2">
        <v>2003</v>
      </c>
      <c r="J3760" s="2">
        <f ca="1">YEAR(TODAY())-Table1[[#This Row],[Release_year]]</f>
        <v>23</v>
      </c>
      <c r="K3760" s="2" t="s">
        <v>7</v>
      </c>
      <c r="L3760" s="2" t="str">
        <f>_xlfn.XLOOKUP(Table1[[#This Row],[Rating]],Ratings!A$2:A$15,Ratings!B$2:B$15)</f>
        <v>Adult</v>
      </c>
      <c r="M3760" s="2" t="str">
        <f>_xlfn.XLOOKUP(Table1[[#This Row],[Rating Category]],Recommendation!A$2:A$6,Recommendation!B$2:B$6)</f>
        <v>Restricted</v>
      </c>
      <c r="N3760" s="2">
        <v>116</v>
      </c>
      <c r="O3760" s="2" t="str" cm="1">
        <f t="array" ref="O3760">_xlfn.IFS(Table1[[#This Row],[Duration]]&lt;90,"Short",Table1[[#This Row],[Duration]]&lt;180,"Medium",Table1[[#This Row],[Duration]]&lt;=240,"Long",TRUE,"Seasons")</f>
        <v>Medium</v>
      </c>
      <c r="P3760" s="3" t="s">
        <v>622</v>
      </c>
    </row>
    <row r="3761" spans="1:16" ht="42">
      <c r="A3761" s="2" t="s">
        <v>16142</v>
      </c>
      <c r="B3761" s="2" t="s">
        <v>0</v>
      </c>
      <c r="C3761" s="3" t="s">
        <v>16143</v>
      </c>
      <c r="D3761" s="3" t="s">
        <v>16144</v>
      </c>
      <c r="E3761" s="3" t="s">
        <v>16145</v>
      </c>
      <c r="F3761" s="3" t="s">
        <v>13</v>
      </c>
      <c r="G3761" s="7" t="s">
        <v>12472</v>
      </c>
      <c r="H3761" s="4">
        <v>2021</v>
      </c>
      <c r="I3761" s="2">
        <v>2016</v>
      </c>
      <c r="J3761" s="2">
        <f ca="1">YEAR(TODAY())-Table1[[#This Row],[Release_year]]</f>
        <v>10</v>
      </c>
      <c r="K3761" s="2" t="s">
        <v>29</v>
      </c>
      <c r="L3761" s="2" t="str">
        <f>_xlfn.XLOOKUP(Table1[[#This Row],[Rating]],Ratings!A$2:A$15,Ratings!B$2:B$15)</f>
        <v>Teen</v>
      </c>
      <c r="M3761" s="2" t="str">
        <f>_xlfn.XLOOKUP(Table1[[#This Row],[Rating Category]],Recommendation!A$2:A$6,Recommendation!B$2:B$6)</f>
        <v>Guidance</v>
      </c>
      <c r="N3761" s="2">
        <v>121</v>
      </c>
      <c r="O3761" s="2" t="str" cm="1">
        <f t="array" ref="O3761">_xlfn.IFS(Table1[[#This Row],[Duration]]&lt;90,"Short",Table1[[#This Row],[Duration]]&lt;180,"Medium",Table1[[#This Row],[Duration]]&lt;=240,"Long",TRUE,"Seasons")</f>
        <v>Medium</v>
      </c>
      <c r="P3761" s="3" t="s">
        <v>43</v>
      </c>
    </row>
    <row r="3762" spans="1:16" ht="42">
      <c r="A3762" s="2" t="s">
        <v>16146</v>
      </c>
      <c r="B3762" s="2" t="s">
        <v>0</v>
      </c>
      <c r="C3762" s="3" t="s">
        <v>16147</v>
      </c>
      <c r="D3762" s="3" t="s">
        <v>16148</v>
      </c>
      <c r="E3762" s="3" t="s">
        <v>16149</v>
      </c>
      <c r="F3762" s="3" t="s">
        <v>223</v>
      </c>
      <c r="G3762" s="7" t="s">
        <v>12946</v>
      </c>
      <c r="H3762" s="4">
        <v>2021</v>
      </c>
      <c r="I3762" s="2">
        <v>1991</v>
      </c>
      <c r="J3762" s="2">
        <f ca="1">YEAR(TODAY())-Table1[[#This Row],[Release_year]]</f>
        <v>35</v>
      </c>
      <c r="K3762" s="2" t="s">
        <v>14374</v>
      </c>
      <c r="L3762" s="2" t="str">
        <f>_xlfn.XLOOKUP(Table1[[#This Row],[Rating]],Ratings!A$2:A$15,Ratings!B$2:B$15)</f>
        <v>Not Rated</v>
      </c>
      <c r="M3762" s="2" t="str">
        <f>_xlfn.XLOOKUP(Table1[[#This Row],[Rating Category]],Recommendation!A$2:A$6,Recommendation!B$2:B$6)</f>
        <v>Guidance</v>
      </c>
      <c r="N3762" s="2">
        <v>112</v>
      </c>
      <c r="O3762" s="2" t="str" cm="1">
        <f t="array" ref="O3762">_xlfn.IFS(Table1[[#This Row],[Duration]]&lt;90,"Short",Table1[[#This Row],[Duration]]&lt;180,"Medium",Table1[[#This Row],[Duration]]&lt;=240,"Long",TRUE,"Seasons")</f>
        <v>Medium</v>
      </c>
      <c r="P3762" s="3" t="s">
        <v>656</v>
      </c>
    </row>
    <row r="3763" spans="1:16" ht="42">
      <c r="A3763" s="2" t="s">
        <v>16150</v>
      </c>
      <c r="B3763" s="2" t="s">
        <v>0</v>
      </c>
      <c r="C3763" s="3" t="s">
        <v>16151</v>
      </c>
      <c r="D3763" s="3" t="s">
        <v>16152</v>
      </c>
      <c r="E3763" s="3" t="s">
        <v>16153</v>
      </c>
      <c r="F3763" s="3" t="s">
        <v>1</v>
      </c>
      <c r="G3763" s="7" t="s">
        <v>16154</v>
      </c>
      <c r="H3763" s="4">
        <v>2021</v>
      </c>
      <c r="I3763" s="2">
        <v>2017</v>
      </c>
      <c r="J3763" s="2">
        <f ca="1">YEAR(TODAY())-Table1[[#This Row],[Release_year]]</f>
        <v>9</v>
      </c>
      <c r="K3763" s="2" t="s">
        <v>7</v>
      </c>
      <c r="L3763" s="2" t="str">
        <f>_xlfn.XLOOKUP(Table1[[#This Row],[Rating]],Ratings!A$2:A$15,Ratings!B$2:B$15)</f>
        <v>Adult</v>
      </c>
      <c r="M3763" s="2" t="str">
        <f>_xlfn.XLOOKUP(Table1[[#This Row],[Rating Category]],Recommendation!A$2:A$6,Recommendation!B$2:B$6)</f>
        <v>Restricted</v>
      </c>
      <c r="N3763" s="2">
        <v>76</v>
      </c>
      <c r="O3763" s="2" t="str" cm="1">
        <f t="array" ref="O3763">_xlfn.IFS(Table1[[#This Row],[Duration]]&lt;90,"Short",Table1[[#This Row],[Duration]]&lt;180,"Medium",Table1[[#This Row],[Duration]]&lt;=240,"Long",TRUE,"Seasons")</f>
        <v>Short</v>
      </c>
      <c r="P3763" s="3" t="s">
        <v>517</v>
      </c>
    </row>
    <row r="3764" spans="1:16" ht="42">
      <c r="A3764" s="2" t="s">
        <v>16155</v>
      </c>
      <c r="B3764" s="2" t="s">
        <v>0</v>
      </c>
      <c r="C3764" s="3" t="s">
        <v>16156</v>
      </c>
      <c r="D3764" s="3" t="s">
        <v>16157</v>
      </c>
      <c r="E3764" s="3" t="s">
        <v>16158</v>
      </c>
      <c r="F3764" s="3" t="s">
        <v>1621</v>
      </c>
      <c r="G3764" s="7" t="s">
        <v>9238</v>
      </c>
      <c r="H3764" s="4">
        <v>2021</v>
      </c>
      <c r="I3764" s="2">
        <v>2018</v>
      </c>
      <c r="J3764" s="2">
        <f ca="1">YEAR(TODAY())-Table1[[#This Row],[Release_year]]</f>
        <v>8</v>
      </c>
      <c r="K3764" s="2" t="s">
        <v>45</v>
      </c>
      <c r="L3764" s="2" t="str">
        <f>_xlfn.XLOOKUP(Table1[[#This Row],[Rating]],Ratings!A$2:A$15,Ratings!B$2:B$15)</f>
        <v>Family</v>
      </c>
      <c r="M3764" s="2" t="str">
        <f>_xlfn.XLOOKUP(Table1[[#This Row],[Rating Category]],Recommendation!A$2:A$6,Recommendation!B$2:B$6)</f>
        <v>Guidance</v>
      </c>
      <c r="N3764" s="2">
        <v>81</v>
      </c>
      <c r="O3764" s="2" t="str" cm="1">
        <f t="array" ref="O3764">_xlfn.IFS(Table1[[#This Row],[Duration]]&lt;90,"Short",Table1[[#This Row],[Duration]]&lt;180,"Medium",Table1[[#This Row],[Duration]]&lt;=240,"Long",TRUE,"Seasons")</f>
        <v>Short</v>
      </c>
      <c r="P3764" s="3" t="s">
        <v>56</v>
      </c>
    </row>
    <row r="3765" spans="1:16" ht="14">
      <c r="A3765" s="2" t="s">
        <v>16159</v>
      </c>
      <c r="B3765" s="2" t="s">
        <v>0</v>
      </c>
      <c r="C3765" s="3" t="s">
        <v>16160</v>
      </c>
      <c r="D3765" s="3" t="s">
        <v>16161</v>
      </c>
      <c r="E3765" s="3" t="s">
        <v>15738</v>
      </c>
      <c r="F3765" s="3" t="s">
        <v>1</v>
      </c>
      <c r="G3765" s="7" t="s">
        <v>10311</v>
      </c>
      <c r="H3765" s="4">
        <v>2021</v>
      </c>
      <c r="I3765" s="2">
        <v>2015</v>
      </c>
      <c r="J3765" s="2">
        <f ca="1">YEAR(TODAY())-Table1[[#This Row],[Release_year]]</f>
        <v>11</v>
      </c>
      <c r="K3765" s="2" t="s">
        <v>124</v>
      </c>
      <c r="L3765" s="2" t="str">
        <f>_xlfn.XLOOKUP(Table1[[#This Row],[Rating]],Ratings!A$2:A$15,Ratings!B$2:B$15)</f>
        <v>Adult</v>
      </c>
      <c r="M3765" s="2" t="str">
        <f>_xlfn.XLOOKUP(Table1[[#This Row],[Rating Category]],Recommendation!A$2:A$6,Recommendation!B$2:B$6)</f>
        <v>Restricted</v>
      </c>
      <c r="N3765" s="2">
        <v>110</v>
      </c>
      <c r="O3765" s="2" t="str" cm="1">
        <f t="array" ref="O3765">_xlfn.IFS(Table1[[#This Row],[Duration]]&lt;90,"Short",Table1[[#This Row],[Duration]]&lt;180,"Medium",Table1[[#This Row],[Duration]]&lt;=240,"Long",TRUE,"Seasons")</f>
        <v>Medium</v>
      </c>
      <c r="P3765" s="3" t="s">
        <v>3</v>
      </c>
    </row>
    <row r="3766" spans="1:16" ht="42">
      <c r="A3766" s="2" t="s">
        <v>16162</v>
      </c>
      <c r="B3766" s="2" t="s">
        <v>0</v>
      </c>
      <c r="C3766" s="3" t="s">
        <v>16163</v>
      </c>
      <c r="D3766" s="3" t="s">
        <v>16164</v>
      </c>
      <c r="E3766" s="3" t="s">
        <v>16165</v>
      </c>
      <c r="F3766" s="3" t="s">
        <v>28</v>
      </c>
      <c r="G3766" s="7" t="s">
        <v>9568</v>
      </c>
      <c r="H3766" s="4">
        <v>2021</v>
      </c>
      <c r="I3766" s="2">
        <v>2018</v>
      </c>
      <c r="J3766" s="2">
        <f ca="1">YEAR(TODAY())-Table1[[#This Row],[Release_year]]</f>
        <v>8</v>
      </c>
      <c r="K3766" s="2" t="s">
        <v>7</v>
      </c>
      <c r="L3766" s="2" t="str">
        <f>_xlfn.XLOOKUP(Table1[[#This Row],[Rating]],Ratings!A$2:A$15,Ratings!B$2:B$15)</f>
        <v>Adult</v>
      </c>
      <c r="M3766" s="2" t="str">
        <f>_xlfn.XLOOKUP(Table1[[#This Row],[Rating Category]],Recommendation!A$2:A$6,Recommendation!B$2:B$6)</f>
        <v>Restricted</v>
      </c>
      <c r="N3766" s="2">
        <v>90</v>
      </c>
      <c r="O3766" s="2" t="str" cm="1">
        <f t="array" ref="O3766">_xlfn.IFS(Table1[[#This Row],[Duration]]&lt;90,"Short",Table1[[#This Row],[Duration]]&lt;180,"Medium",Table1[[#This Row],[Duration]]&lt;=240,"Long",TRUE,"Seasons")</f>
        <v>Medium</v>
      </c>
      <c r="P3766" s="3" t="s">
        <v>72</v>
      </c>
    </row>
    <row r="3767" spans="1:16" ht="56">
      <c r="A3767" s="2" t="s">
        <v>16166</v>
      </c>
      <c r="B3767" s="2" t="s">
        <v>0</v>
      </c>
      <c r="C3767" s="3" t="s">
        <v>16167</v>
      </c>
      <c r="D3767" s="3" t="s">
        <v>16168</v>
      </c>
      <c r="E3767" s="3" t="s">
        <v>16169</v>
      </c>
      <c r="F3767" s="3" t="s">
        <v>13</v>
      </c>
      <c r="G3767" s="7" t="s">
        <v>7532</v>
      </c>
      <c r="H3767" s="4">
        <v>2021</v>
      </c>
      <c r="I3767" s="2">
        <v>2006</v>
      </c>
      <c r="J3767" s="2">
        <f ca="1">YEAR(TODAY())-Table1[[#This Row],[Release_year]]</f>
        <v>20</v>
      </c>
      <c r="K3767" s="2" t="s">
        <v>29</v>
      </c>
      <c r="L3767" s="2" t="str">
        <f>_xlfn.XLOOKUP(Table1[[#This Row],[Rating]],Ratings!A$2:A$15,Ratings!B$2:B$15)</f>
        <v>Teen</v>
      </c>
      <c r="M3767" s="2" t="str">
        <f>_xlfn.XLOOKUP(Table1[[#This Row],[Rating Category]],Recommendation!A$2:A$6,Recommendation!B$2:B$6)</f>
        <v>Guidance</v>
      </c>
      <c r="N3767" s="2">
        <v>97</v>
      </c>
      <c r="O3767" s="2" t="str" cm="1">
        <f t="array" ref="O3767">_xlfn.IFS(Table1[[#This Row],[Duration]]&lt;90,"Short",Table1[[#This Row],[Duration]]&lt;180,"Medium",Table1[[#This Row],[Duration]]&lt;=240,"Long",TRUE,"Seasons")</f>
        <v>Medium</v>
      </c>
      <c r="P3767" s="3" t="s">
        <v>1961</v>
      </c>
    </row>
    <row r="3768" spans="1:16" ht="56">
      <c r="A3768" s="2" t="s">
        <v>16170</v>
      </c>
      <c r="B3768" s="2" t="s">
        <v>0</v>
      </c>
      <c r="C3768" s="3" t="s">
        <v>16171</v>
      </c>
      <c r="D3768" s="3" t="s">
        <v>16172</v>
      </c>
      <c r="E3768" s="3" t="s">
        <v>16173</v>
      </c>
      <c r="F3768" s="3" t="s">
        <v>1</v>
      </c>
      <c r="G3768" s="7" t="s">
        <v>9705</v>
      </c>
      <c r="H3768" s="4">
        <v>2021</v>
      </c>
      <c r="I3768" s="2">
        <v>2018</v>
      </c>
      <c r="J3768" s="2">
        <f ca="1">YEAR(TODAY())-Table1[[#This Row],[Release_year]]</f>
        <v>8</v>
      </c>
      <c r="K3768" s="2" t="s">
        <v>29</v>
      </c>
      <c r="L3768" s="2" t="str">
        <f>_xlfn.XLOOKUP(Table1[[#This Row],[Rating]],Ratings!A$2:A$15,Ratings!B$2:B$15)</f>
        <v>Teen</v>
      </c>
      <c r="M3768" s="2" t="str">
        <f>_xlfn.XLOOKUP(Table1[[#This Row],[Rating Category]],Recommendation!A$2:A$6,Recommendation!B$2:B$6)</f>
        <v>Guidance</v>
      </c>
      <c r="N3768" s="2">
        <v>86</v>
      </c>
      <c r="O3768" s="2" t="str" cm="1">
        <f t="array" ref="O3768">_xlfn.IFS(Table1[[#This Row],[Duration]]&lt;90,"Short",Table1[[#This Row],[Duration]]&lt;180,"Medium",Table1[[#This Row],[Duration]]&lt;=240,"Long",TRUE,"Seasons")</f>
        <v>Short</v>
      </c>
      <c r="P3768" s="3" t="s">
        <v>131</v>
      </c>
    </row>
    <row r="3769" spans="1:16" ht="56">
      <c r="A3769" s="2" t="s">
        <v>16174</v>
      </c>
      <c r="B3769" s="2" t="s">
        <v>0</v>
      </c>
      <c r="C3769" s="3" t="s">
        <v>16175</v>
      </c>
      <c r="D3769" s="3" t="s">
        <v>8762</v>
      </c>
      <c r="E3769" s="3" t="s">
        <v>16176</v>
      </c>
      <c r="F3769" s="3" t="s">
        <v>1</v>
      </c>
      <c r="G3769" s="7" t="s">
        <v>6885</v>
      </c>
      <c r="H3769" s="4">
        <v>2021</v>
      </c>
      <c r="I3769" s="2">
        <v>2016</v>
      </c>
      <c r="J3769" s="2">
        <f ca="1">YEAR(TODAY())-Table1[[#This Row],[Release_year]]</f>
        <v>10</v>
      </c>
      <c r="K3769" s="2" t="s">
        <v>2</v>
      </c>
      <c r="L3769" s="2" t="str">
        <f>_xlfn.XLOOKUP(Table1[[#This Row],[Rating]],Ratings!A$2:A$15,Ratings!B$2:B$15)</f>
        <v>Teen</v>
      </c>
      <c r="M3769" s="2" t="str">
        <f>_xlfn.XLOOKUP(Table1[[#This Row],[Rating Category]],Recommendation!A$2:A$6,Recommendation!B$2:B$6)</f>
        <v>Guidance</v>
      </c>
      <c r="N3769" s="2">
        <v>94</v>
      </c>
      <c r="O3769" s="2" t="str" cm="1">
        <f t="array" ref="O3769">_xlfn.IFS(Table1[[#This Row],[Duration]]&lt;90,"Short",Table1[[#This Row],[Duration]]&lt;180,"Medium",Table1[[#This Row],[Duration]]&lt;=240,"Long",TRUE,"Seasons")</f>
        <v>Medium</v>
      </c>
      <c r="P3769" s="3" t="s">
        <v>269</v>
      </c>
    </row>
    <row r="3770" spans="1:16" ht="28">
      <c r="A3770" s="2" t="s">
        <v>16177</v>
      </c>
      <c r="B3770" s="2" t="s">
        <v>0</v>
      </c>
      <c r="C3770" s="3" t="s">
        <v>16178</v>
      </c>
      <c r="D3770" s="3" t="s">
        <v>16179</v>
      </c>
      <c r="E3770" s="3" t="s">
        <v>16180</v>
      </c>
      <c r="F3770" s="3" t="s">
        <v>13</v>
      </c>
      <c r="G3770" s="7" t="s">
        <v>9563</v>
      </c>
      <c r="H3770" s="4">
        <v>2021</v>
      </c>
      <c r="I3770" s="2">
        <v>2016</v>
      </c>
      <c r="J3770" s="2">
        <f ca="1">YEAR(TODAY())-Table1[[#This Row],[Release_year]]</f>
        <v>10</v>
      </c>
      <c r="K3770" s="2" t="s">
        <v>29</v>
      </c>
      <c r="L3770" s="2" t="str">
        <f>_xlfn.XLOOKUP(Table1[[#This Row],[Rating]],Ratings!A$2:A$15,Ratings!B$2:B$15)</f>
        <v>Teen</v>
      </c>
      <c r="M3770" s="2" t="str">
        <f>_xlfn.XLOOKUP(Table1[[#This Row],[Rating Category]],Recommendation!A$2:A$6,Recommendation!B$2:B$6)</f>
        <v>Guidance</v>
      </c>
      <c r="N3770" s="2">
        <v>83</v>
      </c>
      <c r="O3770" s="2" t="str" cm="1">
        <f t="array" ref="O3770">_xlfn.IFS(Table1[[#This Row],[Duration]]&lt;90,"Short",Table1[[#This Row],[Duration]]&lt;180,"Medium",Table1[[#This Row],[Duration]]&lt;=240,"Long",TRUE,"Seasons")</f>
        <v>Short</v>
      </c>
      <c r="P3770" s="3" t="s">
        <v>269</v>
      </c>
    </row>
    <row r="3771" spans="1:16" ht="42">
      <c r="A3771" s="2" t="s">
        <v>16181</v>
      </c>
      <c r="B3771" s="2" t="s">
        <v>0</v>
      </c>
      <c r="C3771" s="3" t="s">
        <v>16182</v>
      </c>
      <c r="D3771" s="3" t="s">
        <v>14716</v>
      </c>
      <c r="E3771" s="3" t="s">
        <v>16183</v>
      </c>
      <c r="F3771" s="3" t="s">
        <v>1</v>
      </c>
      <c r="G3771" s="7" t="s">
        <v>14718</v>
      </c>
      <c r="H3771" s="4">
        <v>2021</v>
      </c>
      <c r="I3771" s="2">
        <v>2012</v>
      </c>
      <c r="J3771" s="2">
        <f ca="1">YEAR(TODAY())-Table1[[#This Row],[Release_year]]</f>
        <v>14</v>
      </c>
      <c r="K3771" s="2" t="s">
        <v>16184</v>
      </c>
      <c r="L3771" s="2" t="str">
        <f>_xlfn.XLOOKUP(Table1[[#This Row],[Rating]],Ratings!A$2:A$15,Ratings!B$2:B$15)</f>
        <v>Kids</v>
      </c>
      <c r="M3771" s="2" t="str">
        <f>_xlfn.XLOOKUP(Table1[[#This Row],[Rating Category]],Recommendation!A$2:A$6,Recommendation!B$2:B$6)</f>
        <v>Safe</v>
      </c>
      <c r="N3771" s="2">
        <v>43</v>
      </c>
      <c r="O3771" s="2" t="str" cm="1">
        <f t="array" ref="O3771">_xlfn.IFS(Table1[[#This Row],[Duration]]&lt;90,"Short",Table1[[#This Row],[Duration]]&lt;180,"Medium",Table1[[#This Row],[Duration]]&lt;=240,"Long",TRUE,"Seasons")</f>
        <v>Short</v>
      </c>
      <c r="P3771" s="3" t="s">
        <v>46</v>
      </c>
    </row>
    <row r="3772" spans="1:16" ht="42">
      <c r="A3772" s="2" t="s">
        <v>16185</v>
      </c>
      <c r="B3772" s="2" t="s">
        <v>0</v>
      </c>
      <c r="C3772" s="3" t="s">
        <v>16186</v>
      </c>
      <c r="D3772" s="3" t="s">
        <v>16187</v>
      </c>
      <c r="E3772" s="3" t="s">
        <v>16188</v>
      </c>
      <c r="F3772" s="3" t="s">
        <v>404</v>
      </c>
      <c r="G3772" s="7" t="s">
        <v>8074</v>
      </c>
      <c r="H3772" s="4">
        <v>2021</v>
      </c>
      <c r="I3772" s="2">
        <v>2011</v>
      </c>
      <c r="J3772" s="2">
        <f ca="1">YEAR(TODAY())-Table1[[#This Row],[Release_year]]</f>
        <v>15</v>
      </c>
      <c r="K3772" s="2" t="s">
        <v>45</v>
      </c>
      <c r="L3772" s="2" t="str">
        <f>_xlfn.XLOOKUP(Table1[[#This Row],[Rating]],Ratings!A$2:A$15,Ratings!B$2:B$15)</f>
        <v>Family</v>
      </c>
      <c r="M3772" s="2" t="str">
        <f>_xlfn.XLOOKUP(Table1[[#This Row],[Rating Category]],Recommendation!A$2:A$6,Recommendation!B$2:B$6)</f>
        <v>Guidance</v>
      </c>
      <c r="N3772" s="2">
        <v>92</v>
      </c>
      <c r="O3772" s="2" t="str" cm="1">
        <f t="array" ref="O3772">_xlfn.IFS(Table1[[#This Row],[Duration]]&lt;90,"Short",Table1[[#This Row],[Duration]]&lt;180,"Medium",Table1[[#This Row],[Duration]]&lt;=240,"Long",TRUE,"Seasons")</f>
        <v>Medium</v>
      </c>
      <c r="P3772" s="3" t="s">
        <v>254</v>
      </c>
    </row>
    <row r="3773" spans="1:16" ht="70">
      <c r="A3773" s="2" t="s">
        <v>16189</v>
      </c>
      <c r="B3773" s="2" t="s">
        <v>0</v>
      </c>
      <c r="C3773" s="3" t="s">
        <v>16190</v>
      </c>
      <c r="D3773" s="3" t="s">
        <v>16191</v>
      </c>
      <c r="E3773" s="3" t="s">
        <v>16192</v>
      </c>
      <c r="F3773" s="3" t="s">
        <v>1</v>
      </c>
      <c r="G3773" s="7" t="s">
        <v>5195</v>
      </c>
      <c r="H3773" s="4">
        <v>2021</v>
      </c>
      <c r="I3773" s="2">
        <v>2010</v>
      </c>
      <c r="J3773" s="2">
        <f ca="1">YEAR(TODAY())-Table1[[#This Row],[Release_year]]</f>
        <v>16</v>
      </c>
      <c r="K3773" s="2" t="s">
        <v>124</v>
      </c>
      <c r="L3773" s="2" t="str">
        <f>_xlfn.XLOOKUP(Table1[[#This Row],[Rating]],Ratings!A$2:A$15,Ratings!B$2:B$15)</f>
        <v>Adult</v>
      </c>
      <c r="M3773" s="2" t="str">
        <f>_xlfn.XLOOKUP(Table1[[#This Row],[Rating Category]],Recommendation!A$2:A$6,Recommendation!B$2:B$6)</f>
        <v>Restricted</v>
      </c>
      <c r="N3773" s="2">
        <v>93</v>
      </c>
      <c r="O3773" s="2" t="str" cm="1">
        <f t="array" ref="O3773">_xlfn.IFS(Table1[[#This Row],[Duration]]&lt;90,"Short",Table1[[#This Row],[Duration]]&lt;180,"Medium",Table1[[#This Row],[Duration]]&lt;=240,"Long",TRUE,"Seasons")</f>
        <v>Medium</v>
      </c>
      <c r="P3773" s="3" t="s">
        <v>72</v>
      </c>
    </row>
    <row r="3774" spans="1:16" ht="70">
      <c r="A3774" s="2" t="s">
        <v>16193</v>
      </c>
      <c r="B3774" s="2" t="s">
        <v>0</v>
      </c>
      <c r="C3774" s="3" t="s">
        <v>16194</v>
      </c>
      <c r="D3774" s="3" t="s">
        <v>16195</v>
      </c>
      <c r="E3774" s="3" t="s">
        <v>16196</v>
      </c>
      <c r="F3774" s="3" t="s">
        <v>1</v>
      </c>
      <c r="G3774" s="7" t="s">
        <v>16197</v>
      </c>
      <c r="H3774" s="4">
        <v>2021</v>
      </c>
      <c r="I3774" s="2">
        <v>2017</v>
      </c>
      <c r="J3774" s="2">
        <f ca="1">YEAR(TODAY())-Table1[[#This Row],[Release_year]]</f>
        <v>9</v>
      </c>
      <c r="K3774" s="2" t="s">
        <v>124</v>
      </c>
      <c r="L3774" s="2" t="str">
        <f>_xlfn.XLOOKUP(Table1[[#This Row],[Rating]],Ratings!A$2:A$15,Ratings!B$2:B$15)</f>
        <v>Adult</v>
      </c>
      <c r="M3774" s="2" t="str">
        <f>_xlfn.XLOOKUP(Table1[[#This Row],[Rating Category]],Recommendation!A$2:A$6,Recommendation!B$2:B$6)</f>
        <v>Restricted</v>
      </c>
      <c r="N3774" s="2">
        <v>88</v>
      </c>
      <c r="O3774" s="2" t="str" cm="1">
        <f t="array" ref="O3774">_xlfn.IFS(Table1[[#This Row],[Duration]]&lt;90,"Short",Table1[[#This Row],[Duration]]&lt;180,"Medium",Table1[[#This Row],[Duration]]&lt;=240,"Long",TRUE,"Seasons")</f>
        <v>Short</v>
      </c>
      <c r="P3774" s="3" t="s">
        <v>617</v>
      </c>
    </row>
    <row r="3775" spans="1:16" ht="42">
      <c r="A3775" s="2" t="s">
        <v>16198</v>
      </c>
      <c r="B3775" s="2" t="s">
        <v>0</v>
      </c>
      <c r="C3775" s="3" t="s">
        <v>16199</v>
      </c>
      <c r="D3775" s="3" t="s">
        <v>16200</v>
      </c>
      <c r="E3775" s="3" t="s">
        <v>16201</v>
      </c>
      <c r="F3775" s="3" t="s">
        <v>28</v>
      </c>
      <c r="G3775" s="7" t="s">
        <v>11939</v>
      </c>
      <c r="H3775" s="4">
        <v>2021</v>
      </c>
      <c r="I3775" s="2">
        <v>2017</v>
      </c>
      <c r="J3775" s="2">
        <f ca="1">YEAR(TODAY())-Table1[[#This Row],[Release_year]]</f>
        <v>9</v>
      </c>
      <c r="K3775" s="2" t="s">
        <v>7</v>
      </c>
      <c r="L3775" s="2" t="str">
        <f>_xlfn.XLOOKUP(Table1[[#This Row],[Rating]],Ratings!A$2:A$15,Ratings!B$2:B$15)</f>
        <v>Adult</v>
      </c>
      <c r="M3775" s="2" t="str">
        <f>_xlfn.XLOOKUP(Table1[[#This Row],[Rating Category]],Recommendation!A$2:A$6,Recommendation!B$2:B$6)</f>
        <v>Restricted</v>
      </c>
      <c r="N3775" s="2">
        <v>53</v>
      </c>
      <c r="O3775" s="2" t="str" cm="1">
        <f t="array" ref="O3775">_xlfn.IFS(Table1[[#This Row],[Duration]]&lt;90,"Short",Table1[[#This Row],[Duration]]&lt;180,"Medium",Table1[[#This Row],[Duration]]&lt;=240,"Long",TRUE,"Seasons")</f>
        <v>Short</v>
      </c>
      <c r="P3775" s="3" t="s">
        <v>16202</v>
      </c>
    </row>
    <row r="3776" spans="1:16" ht="28">
      <c r="A3776" s="2" t="s">
        <v>16203</v>
      </c>
      <c r="B3776" s="2" t="s">
        <v>0</v>
      </c>
      <c r="C3776" s="3" t="s">
        <v>16204</v>
      </c>
      <c r="D3776" s="3" t="s">
        <v>4662</v>
      </c>
      <c r="E3776" s="3" t="s">
        <v>16205</v>
      </c>
      <c r="F3776" s="3" t="s">
        <v>13</v>
      </c>
      <c r="G3776" s="7" t="s">
        <v>7476</v>
      </c>
      <c r="H3776" s="4">
        <v>2021</v>
      </c>
      <c r="I3776" s="2">
        <v>2002</v>
      </c>
      <c r="J3776" s="2">
        <f ca="1">YEAR(TODAY())-Table1[[#This Row],[Release_year]]</f>
        <v>24</v>
      </c>
      <c r="K3776" s="2" t="s">
        <v>7</v>
      </c>
      <c r="L3776" s="2" t="str">
        <f>_xlfn.XLOOKUP(Table1[[#This Row],[Rating]],Ratings!A$2:A$15,Ratings!B$2:B$15)</f>
        <v>Adult</v>
      </c>
      <c r="M3776" s="2" t="str">
        <f>_xlfn.XLOOKUP(Table1[[#This Row],[Rating Category]],Recommendation!A$2:A$6,Recommendation!B$2:B$6)</f>
        <v>Restricted</v>
      </c>
      <c r="N3776" s="2">
        <v>156</v>
      </c>
      <c r="O3776" s="2" t="str" cm="1">
        <f t="array" ref="O3776">_xlfn.IFS(Table1[[#This Row],[Duration]]&lt;90,"Short",Table1[[#This Row],[Duration]]&lt;180,"Medium",Table1[[#This Row],[Duration]]&lt;=240,"Long",TRUE,"Seasons")</f>
        <v>Medium</v>
      </c>
      <c r="P3776" s="3" t="s">
        <v>206</v>
      </c>
    </row>
    <row r="3777" spans="1:16" ht="14">
      <c r="A3777" s="2" t="s">
        <v>16206</v>
      </c>
      <c r="B3777" s="2" t="s">
        <v>0</v>
      </c>
      <c r="C3777" s="3" t="s">
        <v>16207</v>
      </c>
      <c r="D3777" s="3" t="s">
        <v>16208</v>
      </c>
      <c r="E3777" s="3" t="s">
        <v>16209</v>
      </c>
      <c r="F3777" s="3" t="s">
        <v>1</v>
      </c>
      <c r="G3777" s="7" t="s">
        <v>13121</v>
      </c>
      <c r="H3777" s="4">
        <v>2021</v>
      </c>
      <c r="I3777" s="2">
        <v>2016</v>
      </c>
      <c r="J3777" s="2">
        <f ca="1">YEAR(TODAY())-Table1[[#This Row],[Release_year]]</f>
        <v>10</v>
      </c>
      <c r="K3777" s="2" t="s">
        <v>29</v>
      </c>
      <c r="L3777" s="2" t="str">
        <f>_xlfn.XLOOKUP(Table1[[#This Row],[Rating]],Ratings!A$2:A$15,Ratings!B$2:B$15)</f>
        <v>Teen</v>
      </c>
      <c r="M3777" s="2" t="str">
        <f>_xlfn.XLOOKUP(Table1[[#This Row],[Rating Category]],Recommendation!A$2:A$6,Recommendation!B$2:B$6)</f>
        <v>Guidance</v>
      </c>
      <c r="N3777" s="2">
        <v>79</v>
      </c>
      <c r="O3777" s="2" t="str" cm="1">
        <f t="array" ref="O3777">_xlfn.IFS(Table1[[#This Row],[Duration]]&lt;90,"Short",Table1[[#This Row],[Duration]]&lt;180,"Medium",Table1[[#This Row],[Duration]]&lt;=240,"Long",TRUE,"Seasons")</f>
        <v>Short</v>
      </c>
      <c r="P3777" s="3" t="s">
        <v>3</v>
      </c>
    </row>
    <row r="3778" spans="1:16" ht="28">
      <c r="A3778" s="2" t="s">
        <v>16210</v>
      </c>
      <c r="B3778" s="2" t="s">
        <v>0</v>
      </c>
      <c r="C3778" s="3" t="s">
        <v>16211</v>
      </c>
      <c r="D3778" s="3" t="s">
        <v>16212</v>
      </c>
      <c r="E3778" s="3" t="s">
        <v>16213</v>
      </c>
      <c r="F3778" s="3" t="s">
        <v>1</v>
      </c>
      <c r="G3778" s="7" t="s">
        <v>11047</v>
      </c>
      <c r="H3778" s="4">
        <v>2021</v>
      </c>
      <c r="I3778" s="2">
        <v>2018</v>
      </c>
      <c r="J3778" s="2">
        <f ca="1">YEAR(TODAY())-Table1[[#This Row],[Release_year]]</f>
        <v>8</v>
      </c>
      <c r="K3778" s="2" t="s">
        <v>124</v>
      </c>
      <c r="L3778" s="2" t="str">
        <f>_xlfn.XLOOKUP(Table1[[#This Row],[Rating]],Ratings!A$2:A$15,Ratings!B$2:B$15)</f>
        <v>Adult</v>
      </c>
      <c r="M3778" s="2" t="str">
        <f>_xlfn.XLOOKUP(Table1[[#This Row],[Rating Category]],Recommendation!A$2:A$6,Recommendation!B$2:B$6)</f>
        <v>Restricted</v>
      </c>
      <c r="N3778" s="2">
        <v>96</v>
      </c>
      <c r="O3778" s="2" t="str" cm="1">
        <f t="array" ref="O3778">_xlfn.IFS(Table1[[#This Row],[Duration]]&lt;90,"Short",Table1[[#This Row],[Duration]]&lt;180,"Medium",Table1[[#This Row],[Duration]]&lt;=240,"Long",TRUE,"Seasons")</f>
        <v>Medium</v>
      </c>
      <c r="P3778" s="3" t="s">
        <v>1368</v>
      </c>
    </row>
    <row r="3779" spans="1:16" ht="42">
      <c r="A3779" s="2" t="s">
        <v>16214</v>
      </c>
      <c r="B3779" s="2" t="s">
        <v>0</v>
      </c>
      <c r="C3779" s="3" t="s">
        <v>16215</v>
      </c>
      <c r="D3779" s="3" t="s">
        <v>16216</v>
      </c>
      <c r="E3779" s="3" t="s">
        <v>16217</v>
      </c>
      <c r="F3779" s="3" t="s">
        <v>1</v>
      </c>
      <c r="G3779" s="7" t="s">
        <v>6287</v>
      </c>
      <c r="H3779" s="4">
        <v>2021</v>
      </c>
      <c r="I3779" s="2">
        <v>2018</v>
      </c>
      <c r="J3779" s="2">
        <f ca="1">YEAR(TODAY())-Table1[[#This Row],[Release_year]]</f>
        <v>8</v>
      </c>
      <c r="K3779" s="2" t="s">
        <v>124</v>
      </c>
      <c r="L3779" s="2" t="str">
        <f>_xlfn.XLOOKUP(Table1[[#This Row],[Rating]],Ratings!A$2:A$15,Ratings!B$2:B$15)</f>
        <v>Adult</v>
      </c>
      <c r="M3779" s="2" t="str">
        <f>_xlfn.XLOOKUP(Table1[[#This Row],[Rating Category]],Recommendation!A$2:A$6,Recommendation!B$2:B$6)</f>
        <v>Restricted</v>
      </c>
      <c r="N3779" s="2">
        <v>140</v>
      </c>
      <c r="O3779" s="2" t="str" cm="1">
        <f t="array" ref="O3779">_xlfn.IFS(Table1[[#This Row],[Duration]]&lt;90,"Short",Table1[[#This Row],[Duration]]&lt;180,"Medium",Table1[[#This Row],[Duration]]&lt;=240,"Long",TRUE,"Seasons")</f>
        <v>Medium</v>
      </c>
      <c r="P3779" s="3" t="s">
        <v>125</v>
      </c>
    </row>
    <row r="3780" spans="1:16" ht="14">
      <c r="A3780" s="2" t="s">
        <v>16218</v>
      </c>
      <c r="B3780" s="2" t="s">
        <v>0</v>
      </c>
      <c r="C3780" s="3" t="s">
        <v>16219</v>
      </c>
      <c r="D3780" s="3" t="s">
        <v>15494</v>
      </c>
      <c r="E3780" s="3" t="s">
        <v>16220</v>
      </c>
      <c r="F3780" s="3" t="s">
        <v>1</v>
      </c>
      <c r="G3780" s="7" t="s">
        <v>16221</v>
      </c>
      <c r="H3780" s="4">
        <v>2021</v>
      </c>
      <c r="I3780" s="2">
        <v>1992</v>
      </c>
      <c r="J3780" s="2">
        <f ca="1">YEAR(TODAY())-Table1[[#This Row],[Release_year]]</f>
        <v>34</v>
      </c>
      <c r="K3780" s="2" t="s">
        <v>124</v>
      </c>
      <c r="L3780" s="2" t="str">
        <f>_xlfn.XLOOKUP(Table1[[#This Row],[Rating]],Ratings!A$2:A$15,Ratings!B$2:B$15)</f>
        <v>Adult</v>
      </c>
      <c r="M3780" s="2" t="str">
        <f>_xlfn.XLOOKUP(Table1[[#This Row],[Rating Category]],Recommendation!A$2:A$6,Recommendation!B$2:B$6)</f>
        <v>Restricted</v>
      </c>
      <c r="N3780" s="2">
        <v>62</v>
      </c>
      <c r="O3780" s="2" t="str" cm="1">
        <f t="array" ref="O3780">_xlfn.IFS(Table1[[#This Row],[Duration]]&lt;90,"Short",Table1[[#This Row],[Duration]]&lt;180,"Medium",Table1[[#This Row],[Duration]]&lt;=240,"Long",TRUE,"Seasons")</f>
        <v>Short</v>
      </c>
      <c r="P3780" s="3" t="s">
        <v>683</v>
      </c>
    </row>
    <row r="3781" spans="1:16" ht="28">
      <c r="A3781" s="2" t="s">
        <v>16222</v>
      </c>
      <c r="B3781" s="2" t="s">
        <v>0</v>
      </c>
      <c r="C3781" s="3" t="s">
        <v>16223</v>
      </c>
      <c r="D3781" s="3" t="s">
        <v>16224</v>
      </c>
      <c r="E3781" s="3" t="s">
        <v>16225</v>
      </c>
      <c r="F3781" s="3" t="s">
        <v>1</v>
      </c>
      <c r="G3781" s="7" t="s">
        <v>11568</v>
      </c>
      <c r="H3781" s="4">
        <v>2021</v>
      </c>
      <c r="I3781" s="2">
        <v>2017</v>
      </c>
      <c r="J3781" s="2">
        <f ca="1">YEAR(TODAY())-Table1[[#This Row],[Release_year]]</f>
        <v>9</v>
      </c>
      <c r="K3781" s="2" t="s">
        <v>7</v>
      </c>
      <c r="L3781" s="2" t="str">
        <f>_xlfn.XLOOKUP(Table1[[#This Row],[Rating]],Ratings!A$2:A$15,Ratings!B$2:B$15)</f>
        <v>Adult</v>
      </c>
      <c r="M3781" s="2" t="str">
        <f>_xlfn.XLOOKUP(Table1[[#This Row],[Rating Category]],Recommendation!A$2:A$6,Recommendation!B$2:B$6)</f>
        <v>Restricted</v>
      </c>
      <c r="N3781" s="2">
        <v>76</v>
      </c>
      <c r="O3781" s="2" t="str" cm="1">
        <f t="array" ref="O3781">_xlfn.IFS(Table1[[#This Row],[Duration]]&lt;90,"Short",Table1[[#This Row],[Duration]]&lt;180,"Medium",Table1[[#This Row],[Duration]]&lt;=240,"Long",TRUE,"Seasons")</f>
        <v>Short</v>
      </c>
      <c r="P3781" s="3" t="s">
        <v>1368</v>
      </c>
    </row>
    <row r="3782" spans="1:16" ht="56">
      <c r="A3782" s="2" t="s">
        <v>16226</v>
      </c>
      <c r="B3782" s="2" t="s">
        <v>0</v>
      </c>
      <c r="C3782" s="3" t="s">
        <v>16227</v>
      </c>
      <c r="D3782" s="3" t="s">
        <v>16228</v>
      </c>
      <c r="E3782" s="3" t="s">
        <v>16229</v>
      </c>
      <c r="F3782" s="3" t="s">
        <v>1155</v>
      </c>
      <c r="G3782" s="7" t="s">
        <v>8709</v>
      </c>
      <c r="H3782" s="4">
        <v>2021</v>
      </c>
      <c r="I3782" s="2">
        <v>2017</v>
      </c>
      <c r="J3782" s="2">
        <f ca="1">YEAR(TODAY())-Table1[[#This Row],[Release_year]]</f>
        <v>9</v>
      </c>
      <c r="K3782" s="2" t="s">
        <v>29</v>
      </c>
      <c r="L3782" s="2" t="str">
        <f>_xlfn.XLOOKUP(Table1[[#This Row],[Rating]],Ratings!A$2:A$15,Ratings!B$2:B$15)</f>
        <v>Teen</v>
      </c>
      <c r="M3782" s="2" t="str">
        <f>_xlfn.XLOOKUP(Table1[[#This Row],[Rating Category]],Recommendation!A$2:A$6,Recommendation!B$2:B$6)</f>
        <v>Guidance</v>
      </c>
      <c r="N3782" s="2">
        <v>99</v>
      </c>
      <c r="O3782" s="2" t="str" cm="1">
        <f t="array" ref="O3782">_xlfn.IFS(Table1[[#This Row],[Duration]]&lt;90,"Short",Table1[[#This Row],[Duration]]&lt;180,"Medium",Table1[[#This Row],[Duration]]&lt;=240,"Long",TRUE,"Seasons")</f>
        <v>Medium</v>
      </c>
      <c r="P3782" s="3" t="s">
        <v>384</v>
      </c>
    </row>
    <row r="3783" spans="1:16" ht="42">
      <c r="A3783" s="2" t="s">
        <v>16230</v>
      </c>
      <c r="B3783" s="2" t="s">
        <v>0</v>
      </c>
      <c r="C3783" s="3" t="s">
        <v>16231</v>
      </c>
      <c r="D3783" s="3" t="s">
        <v>16232</v>
      </c>
      <c r="E3783" s="3" t="s">
        <v>16233</v>
      </c>
      <c r="F3783" s="3" t="s">
        <v>16234</v>
      </c>
      <c r="G3783" s="7" t="s">
        <v>16235</v>
      </c>
      <c r="H3783" s="4">
        <v>2021</v>
      </c>
      <c r="I3783" s="2">
        <v>2016</v>
      </c>
      <c r="J3783" s="2">
        <f ca="1">YEAR(TODAY())-Table1[[#This Row],[Release_year]]</f>
        <v>10</v>
      </c>
      <c r="K3783" s="2" t="s">
        <v>124</v>
      </c>
      <c r="L3783" s="2" t="str">
        <f>_xlfn.XLOOKUP(Table1[[#This Row],[Rating]],Ratings!A$2:A$15,Ratings!B$2:B$15)</f>
        <v>Adult</v>
      </c>
      <c r="M3783" s="2" t="str">
        <f>_xlfn.XLOOKUP(Table1[[#This Row],[Rating Category]],Recommendation!A$2:A$6,Recommendation!B$2:B$6)</f>
        <v>Restricted</v>
      </c>
      <c r="N3783" s="2">
        <v>97</v>
      </c>
      <c r="O3783" s="2" t="str" cm="1">
        <f t="array" ref="O3783">_xlfn.IFS(Table1[[#This Row],[Duration]]&lt;90,"Short",Table1[[#This Row],[Duration]]&lt;180,"Medium",Table1[[#This Row],[Duration]]&lt;=240,"Long",TRUE,"Seasons")</f>
        <v>Medium</v>
      </c>
      <c r="P3783" s="3" t="s">
        <v>51</v>
      </c>
    </row>
    <row r="3784" spans="1:16" ht="56">
      <c r="A3784" s="2" t="s">
        <v>16236</v>
      </c>
      <c r="B3784" s="2" t="s">
        <v>0</v>
      </c>
      <c r="C3784" s="3" t="s">
        <v>16237</v>
      </c>
      <c r="D3784" s="3" t="s">
        <v>16238</v>
      </c>
      <c r="E3784" s="3" t="s">
        <v>16239</v>
      </c>
      <c r="F3784" s="3" t="s">
        <v>1</v>
      </c>
      <c r="G3784" s="7" t="s">
        <v>8500</v>
      </c>
      <c r="H3784" s="4">
        <v>2021</v>
      </c>
      <c r="I3784" s="2">
        <v>2019</v>
      </c>
      <c r="J3784" s="2">
        <f ca="1">YEAR(TODAY())-Table1[[#This Row],[Release_year]]</f>
        <v>7</v>
      </c>
      <c r="K3784" s="2" t="s">
        <v>29</v>
      </c>
      <c r="L3784" s="2" t="str">
        <f>_xlfn.XLOOKUP(Table1[[#This Row],[Rating]],Ratings!A$2:A$15,Ratings!B$2:B$15)</f>
        <v>Teen</v>
      </c>
      <c r="M3784" s="2" t="str">
        <f>_xlfn.XLOOKUP(Table1[[#This Row],[Rating Category]],Recommendation!A$2:A$6,Recommendation!B$2:B$6)</f>
        <v>Guidance</v>
      </c>
      <c r="N3784" s="2">
        <v>87</v>
      </c>
      <c r="O3784" s="2" t="str" cm="1">
        <f t="array" ref="O3784">_xlfn.IFS(Table1[[#This Row],[Duration]]&lt;90,"Short",Table1[[#This Row],[Duration]]&lt;180,"Medium",Table1[[#This Row],[Duration]]&lt;=240,"Long",TRUE,"Seasons")</f>
        <v>Short</v>
      </c>
      <c r="P3784" s="3" t="s">
        <v>51</v>
      </c>
    </row>
    <row r="3785" spans="1:16" ht="56">
      <c r="A3785" s="2" t="s">
        <v>16240</v>
      </c>
      <c r="B3785" s="2" t="s">
        <v>0</v>
      </c>
      <c r="C3785" s="3" t="s">
        <v>16241</v>
      </c>
      <c r="D3785" s="3" t="s">
        <v>16242</v>
      </c>
      <c r="E3785" s="3" t="s">
        <v>16243</v>
      </c>
      <c r="F3785" s="3" t="s">
        <v>16244</v>
      </c>
      <c r="G3785" s="7" t="s">
        <v>12977</v>
      </c>
      <c r="H3785" s="4">
        <v>2021</v>
      </c>
      <c r="I3785" s="2">
        <v>2016</v>
      </c>
      <c r="J3785" s="2">
        <f ca="1">YEAR(TODAY())-Table1[[#This Row],[Release_year]]</f>
        <v>10</v>
      </c>
      <c r="K3785" s="2" t="s">
        <v>7</v>
      </c>
      <c r="L3785" s="2" t="str">
        <f>_xlfn.XLOOKUP(Table1[[#This Row],[Rating]],Ratings!A$2:A$15,Ratings!B$2:B$15)</f>
        <v>Adult</v>
      </c>
      <c r="M3785" s="2" t="str">
        <f>_xlfn.XLOOKUP(Table1[[#This Row],[Rating Category]],Recommendation!A$2:A$6,Recommendation!B$2:B$6)</f>
        <v>Restricted</v>
      </c>
      <c r="N3785" s="2">
        <v>108</v>
      </c>
      <c r="O3785" s="2" t="str" cm="1">
        <f t="array" ref="O3785">_xlfn.IFS(Table1[[#This Row],[Duration]]&lt;90,"Short",Table1[[#This Row],[Duration]]&lt;180,"Medium",Table1[[#This Row],[Duration]]&lt;=240,"Long",TRUE,"Seasons")</f>
        <v>Medium</v>
      </c>
      <c r="P3785" s="3" t="s">
        <v>43</v>
      </c>
    </row>
    <row r="3786" spans="1:16" ht="42">
      <c r="A3786" s="2" t="s">
        <v>16245</v>
      </c>
      <c r="B3786" s="2" t="s">
        <v>0</v>
      </c>
      <c r="C3786" s="3" t="s">
        <v>16246</v>
      </c>
      <c r="D3786" s="3" t="s">
        <v>16247</v>
      </c>
      <c r="E3786" s="3" t="s">
        <v>16248</v>
      </c>
      <c r="F3786" s="3" t="s">
        <v>404</v>
      </c>
      <c r="G3786" s="7" t="s">
        <v>5336</v>
      </c>
      <c r="H3786" s="4">
        <v>2021</v>
      </c>
      <c r="I3786" s="2">
        <v>2017</v>
      </c>
      <c r="J3786" s="2">
        <f ca="1">YEAR(TODAY())-Table1[[#This Row],[Release_year]]</f>
        <v>9</v>
      </c>
      <c r="K3786" s="2" t="s">
        <v>7</v>
      </c>
      <c r="L3786" s="2" t="str">
        <f>_xlfn.XLOOKUP(Table1[[#This Row],[Rating]],Ratings!A$2:A$15,Ratings!B$2:B$15)</f>
        <v>Adult</v>
      </c>
      <c r="M3786" s="2" t="str">
        <f>_xlfn.XLOOKUP(Table1[[#This Row],[Rating Category]],Recommendation!A$2:A$6,Recommendation!B$2:B$6)</f>
        <v>Restricted</v>
      </c>
      <c r="N3786" s="2">
        <v>94</v>
      </c>
      <c r="O3786" s="2" t="str" cm="1">
        <f t="array" ref="O3786">_xlfn.IFS(Table1[[#This Row],[Duration]]&lt;90,"Short",Table1[[#This Row],[Duration]]&lt;180,"Medium",Table1[[#This Row],[Duration]]&lt;=240,"Long",TRUE,"Seasons")</f>
        <v>Medium</v>
      </c>
      <c r="P3786" s="3" t="s">
        <v>7594</v>
      </c>
    </row>
    <row r="3787" spans="1:16" ht="42">
      <c r="A3787" s="2" t="s">
        <v>16249</v>
      </c>
      <c r="B3787" s="2" t="s">
        <v>0</v>
      </c>
      <c r="C3787" s="3" t="s">
        <v>16250</v>
      </c>
      <c r="D3787" s="3" t="s">
        <v>15153</v>
      </c>
      <c r="E3787" s="3" t="s">
        <v>16251</v>
      </c>
      <c r="F3787" s="3" t="s">
        <v>13</v>
      </c>
      <c r="G3787" s="7" t="s">
        <v>12176</v>
      </c>
      <c r="H3787" s="4">
        <v>2021</v>
      </c>
      <c r="I3787" s="2">
        <v>2004</v>
      </c>
      <c r="J3787" s="2">
        <f ca="1">YEAR(TODAY())-Table1[[#This Row],[Release_year]]</f>
        <v>22</v>
      </c>
      <c r="K3787" s="2" t="s">
        <v>45</v>
      </c>
      <c r="L3787" s="2" t="str">
        <f>_xlfn.XLOOKUP(Table1[[#This Row],[Rating]],Ratings!A$2:A$15,Ratings!B$2:B$15)</f>
        <v>Family</v>
      </c>
      <c r="M3787" s="2" t="str">
        <f>_xlfn.XLOOKUP(Table1[[#This Row],[Rating Category]],Recommendation!A$2:A$6,Recommendation!B$2:B$6)</f>
        <v>Guidance</v>
      </c>
      <c r="N3787" s="2">
        <v>123</v>
      </c>
      <c r="O3787" s="2" t="str" cm="1">
        <f t="array" ref="O3787">_xlfn.IFS(Table1[[#This Row],[Duration]]&lt;90,"Short",Table1[[#This Row],[Duration]]&lt;180,"Medium",Table1[[#This Row],[Duration]]&lt;=240,"Long",TRUE,"Seasons")</f>
        <v>Medium</v>
      </c>
      <c r="P3787" s="3" t="s">
        <v>43</v>
      </c>
    </row>
    <row r="3788" spans="1:16" ht="70">
      <c r="A3788" s="2" t="s">
        <v>16252</v>
      </c>
      <c r="B3788" s="2" t="s">
        <v>0</v>
      </c>
      <c r="C3788" s="3" t="s">
        <v>16253</v>
      </c>
      <c r="D3788" s="3" t="s">
        <v>4454</v>
      </c>
      <c r="E3788" s="3" t="s">
        <v>16254</v>
      </c>
      <c r="F3788" s="3" t="s">
        <v>13</v>
      </c>
      <c r="G3788" s="7" t="s">
        <v>7532</v>
      </c>
      <c r="H3788" s="4">
        <v>2021</v>
      </c>
      <c r="I3788" s="2">
        <v>2007</v>
      </c>
      <c r="J3788" s="2">
        <f ca="1">YEAR(TODAY())-Table1[[#This Row],[Release_year]]</f>
        <v>19</v>
      </c>
      <c r="K3788" s="2" t="s">
        <v>29</v>
      </c>
      <c r="L3788" s="2" t="str">
        <f>_xlfn.XLOOKUP(Table1[[#This Row],[Rating]],Ratings!A$2:A$15,Ratings!B$2:B$15)</f>
        <v>Teen</v>
      </c>
      <c r="M3788" s="2" t="str">
        <f>_xlfn.XLOOKUP(Table1[[#This Row],[Rating Category]],Recommendation!A$2:A$6,Recommendation!B$2:B$6)</f>
        <v>Guidance</v>
      </c>
      <c r="N3788" s="2">
        <v>128</v>
      </c>
      <c r="O3788" s="2" t="str" cm="1">
        <f t="array" ref="O3788">_xlfn.IFS(Table1[[#This Row],[Duration]]&lt;90,"Short",Table1[[#This Row],[Duration]]&lt;180,"Medium",Table1[[#This Row],[Duration]]&lt;=240,"Long",TRUE,"Seasons")</f>
        <v>Medium</v>
      </c>
      <c r="P3788" s="3" t="s">
        <v>523</v>
      </c>
    </row>
    <row r="3789" spans="1:16" ht="70">
      <c r="A3789" s="2" t="s">
        <v>16255</v>
      </c>
      <c r="B3789" s="2" t="s">
        <v>0</v>
      </c>
      <c r="C3789" s="3" t="s">
        <v>16256</v>
      </c>
      <c r="D3789" s="3" t="s">
        <v>16257</v>
      </c>
      <c r="E3789" s="3" t="s">
        <v>16258</v>
      </c>
      <c r="F3789" s="3" t="s">
        <v>383</v>
      </c>
      <c r="G3789" s="7" t="s">
        <v>16259</v>
      </c>
      <c r="H3789" s="4">
        <v>2021</v>
      </c>
      <c r="I3789" s="2">
        <v>2018</v>
      </c>
      <c r="J3789" s="2">
        <f ca="1">YEAR(TODAY())-Table1[[#This Row],[Release_year]]</f>
        <v>8</v>
      </c>
      <c r="K3789" s="2" t="s">
        <v>29</v>
      </c>
      <c r="L3789" s="2" t="str">
        <f>_xlfn.XLOOKUP(Table1[[#This Row],[Rating]],Ratings!A$2:A$15,Ratings!B$2:B$15)</f>
        <v>Teen</v>
      </c>
      <c r="M3789" s="2" t="str">
        <f>_xlfn.XLOOKUP(Table1[[#This Row],[Rating Category]],Recommendation!A$2:A$6,Recommendation!B$2:B$6)</f>
        <v>Guidance</v>
      </c>
      <c r="N3789" s="2">
        <v>132</v>
      </c>
      <c r="O3789" s="2" t="str" cm="1">
        <f t="array" ref="O3789">_xlfn.IFS(Table1[[#This Row],[Duration]]&lt;90,"Short",Table1[[#This Row],[Duration]]&lt;180,"Medium",Table1[[#This Row],[Duration]]&lt;=240,"Long",TRUE,"Seasons")</f>
        <v>Medium</v>
      </c>
      <c r="P3789" s="3" t="s">
        <v>5815</v>
      </c>
    </row>
    <row r="3790" spans="1:16" ht="14">
      <c r="A3790" s="2" t="s">
        <v>16260</v>
      </c>
      <c r="B3790" s="2" t="s">
        <v>0</v>
      </c>
      <c r="C3790" s="3" t="s">
        <v>16261</v>
      </c>
      <c r="D3790" s="3" t="s">
        <v>16262</v>
      </c>
      <c r="E3790" s="3" t="s">
        <v>16263</v>
      </c>
      <c r="F3790" s="3" t="s">
        <v>28</v>
      </c>
      <c r="G3790" s="7" t="s">
        <v>12800</v>
      </c>
      <c r="H3790" s="4">
        <v>2021</v>
      </c>
      <c r="I3790" s="2">
        <v>2017</v>
      </c>
      <c r="J3790" s="2">
        <f ca="1">YEAR(TODAY())-Table1[[#This Row],[Release_year]]</f>
        <v>9</v>
      </c>
      <c r="K3790" s="2" t="s">
        <v>45</v>
      </c>
      <c r="L3790" s="2" t="str">
        <f>_xlfn.XLOOKUP(Table1[[#This Row],[Rating]],Ratings!A$2:A$15,Ratings!B$2:B$15)</f>
        <v>Family</v>
      </c>
      <c r="M3790" s="2" t="str">
        <f>_xlfn.XLOOKUP(Table1[[#This Row],[Rating Category]],Recommendation!A$2:A$6,Recommendation!B$2:B$6)</f>
        <v>Guidance</v>
      </c>
      <c r="N3790" s="2">
        <v>93</v>
      </c>
      <c r="O3790" s="2" t="str" cm="1">
        <f t="array" ref="O3790">_xlfn.IFS(Table1[[#This Row],[Duration]]&lt;90,"Short",Table1[[#This Row],[Duration]]&lt;180,"Medium",Table1[[#This Row],[Duration]]&lt;=240,"Long",TRUE,"Seasons")</f>
        <v>Medium</v>
      </c>
      <c r="P3790" s="3" t="s">
        <v>3</v>
      </c>
    </row>
    <row r="3791" spans="1:16" ht="56">
      <c r="A3791" s="2" t="s">
        <v>16264</v>
      </c>
      <c r="B3791" s="2" t="s">
        <v>0</v>
      </c>
      <c r="C3791" s="3" t="s">
        <v>16265</v>
      </c>
      <c r="D3791" s="3" t="s">
        <v>16266</v>
      </c>
      <c r="E3791" s="3" t="s">
        <v>16267</v>
      </c>
      <c r="F3791" s="3" t="s">
        <v>1140</v>
      </c>
      <c r="G3791" s="7" t="s">
        <v>13681</v>
      </c>
      <c r="H3791" s="4">
        <v>2021</v>
      </c>
      <c r="I3791" s="2">
        <v>2015</v>
      </c>
      <c r="J3791" s="2">
        <f ca="1">YEAR(TODAY())-Table1[[#This Row],[Release_year]]</f>
        <v>11</v>
      </c>
      <c r="K3791" s="2" t="s">
        <v>14374</v>
      </c>
      <c r="L3791" s="2" t="str">
        <f>_xlfn.XLOOKUP(Table1[[#This Row],[Rating]],Ratings!A$2:A$15,Ratings!B$2:B$15)</f>
        <v>Not Rated</v>
      </c>
      <c r="M3791" s="2" t="str">
        <f>_xlfn.XLOOKUP(Table1[[#This Row],[Rating Category]],Recommendation!A$2:A$6,Recommendation!B$2:B$6)</f>
        <v>Guidance</v>
      </c>
      <c r="N3791" s="2">
        <v>96</v>
      </c>
      <c r="O3791" s="2" t="str" cm="1">
        <f t="array" ref="O3791">_xlfn.IFS(Table1[[#This Row],[Duration]]&lt;90,"Short",Table1[[#This Row],[Duration]]&lt;180,"Medium",Table1[[#This Row],[Duration]]&lt;=240,"Long",TRUE,"Seasons")</f>
        <v>Medium</v>
      </c>
      <c r="P3791" s="3" t="s">
        <v>43</v>
      </c>
    </row>
    <row r="3792" spans="1:16" ht="70">
      <c r="A3792" s="2" t="s">
        <v>16268</v>
      </c>
      <c r="B3792" s="2" t="s">
        <v>0</v>
      </c>
      <c r="C3792" s="3" t="s">
        <v>16269</v>
      </c>
      <c r="D3792" s="3" t="s">
        <v>14849</v>
      </c>
      <c r="E3792" s="3" t="s">
        <v>16270</v>
      </c>
      <c r="F3792" s="3" t="s">
        <v>223</v>
      </c>
      <c r="G3792" s="7" t="s">
        <v>7532</v>
      </c>
      <c r="H3792" s="4">
        <v>2021</v>
      </c>
      <c r="I3792" s="2">
        <v>2002</v>
      </c>
      <c r="J3792" s="2">
        <f ca="1">YEAR(TODAY())-Table1[[#This Row],[Release_year]]</f>
        <v>24</v>
      </c>
      <c r="K3792" s="2" t="s">
        <v>2</v>
      </c>
      <c r="L3792" s="2" t="str">
        <f>_xlfn.XLOOKUP(Table1[[#This Row],[Rating]],Ratings!A$2:A$15,Ratings!B$2:B$15)</f>
        <v>Teen</v>
      </c>
      <c r="M3792" s="2" t="str">
        <f>_xlfn.XLOOKUP(Table1[[#This Row],[Rating Category]],Recommendation!A$2:A$6,Recommendation!B$2:B$6)</f>
        <v>Guidance</v>
      </c>
      <c r="N3792" s="2">
        <v>133</v>
      </c>
      <c r="O3792" s="2" t="str" cm="1">
        <f t="array" ref="O3792">_xlfn.IFS(Table1[[#This Row],[Duration]]&lt;90,"Short",Table1[[#This Row],[Duration]]&lt;180,"Medium",Table1[[#This Row],[Duration]]&lt;=240,"Long",TRUE,"Seasons")</f>
        <v>Medium</v>
      </c>
      <c r="P3792" s="3" t="s">
        <v>125</v>
      </c>
    </row>
    <row r="3793" spans="1:16" ht="56">
      <c r="A3793" s="2" t="s">
        <v>16271</v>
      </c>
      <c r="B3793" s="2" t="s">
        <v>0</v>
      </c>
      <c r="C3793" s="3" t="s">
        <v>16272</v>
      </c>
      <c r="D3793" s="3" t="s">
        <v>13062</v>
      </c>
      <c r="E3793" s="3" t="s">
        <v>16273</v>
      </c>
      <c r="F3793" s="3" t="s">
        <v>13</v>
      </c>
      <c r="G3793" s="7" t="s">
        <v>11791</v>
      </c>
      <c r="H3793" s="4">
        <v>2021</v>
      </c>
      <c r="I3793" s="2">
        <v>2002</v>
      </c>
      <c r="J3793" s="2">
        <f ca="1">YEAR(TODAY())-Table1[[#This Row],[Release_year]]</f>
        <v>24</v>
      </c>
      <c r="K3793" s="2" t="s">
        <v>29</v>
      </c>
      <c r="L3793" s="2" t="str">
        <f>_xlfn.XLOOKUP(Table1[[#This Row],[Rating]],Ratings!A$2:A$15,Ratings!B$2:B$15)</f>
        <v>Teen</v>
      </c>
      <c r="M3793" s="2" t="str">
        <f>_xlfn.XLOOKUP(Table1[[#This Row],[Rating Category]],Recommendation!A$2:A$6,Recommendation!B$2:B$6)</f>
        <v>Guidance</v>
      </c>
      <c r="N3793" s="2">
        <v>176</v>
      </c>
      <c r="O3793" s="2" t="str" cm="1">
        <f t="array" ref="O3793">_xlfn.IFS(Table1[[#This Row],[Duration]]&lt;90,"Short",Table1[[#This Row],[Duration]]&lt;180,"Medium",Table1[[#This Row],[Duration]]&lt;=240,"Long",TRUE,"Seasons")</f>
        <v>Medium</v>
      </c>
      <c r="P3793" s="3" t="s">
        <v>575</v>
      </c>
    </row>
    <row r="3794" spans="1:16" ht="56">
      <c r="A3794" s="2" t="s">
        <v>16274</v>
      </c>
      <c r="B3794" s="2" t="s">
        <v>0</v>
      </c>
      <c r="C3794" s="3" t="s">
        <v>16275</v>
      </c>
      <c r="D3794" s="3" t="s">
        <v>1211</v>
      </c>
      <c r="E3794" s="3" t="s">
        <v>16276</v>
      </c>
      <c r="F3794" s="3" t="s">
        <v>1</v>
      </c>
      <c r="G3794" s="7" t="s">
        <v>7486</v>
      </c>
      <c r="H3794" s="4">
        <v>2021</v>
      </c>
      <c r="I3794" s="2">
        <v>2010</v>
      </c>
      <c r="J3794" s="2">
        <f ca="1">YEAR(TODAY())-Table1[[#This Row],[Release_year]]</f>
        <v>16</v>
      </c>
      <c r="K3794" s="2" t="s">
        <v>2</v>
      </c>
      <c r="L3794" s="2" t="str">
        <f>_xlfn.XLOOKUP(Table1[[#This Row],[Rating]],Ratings!A$2:A$15,Ratings!B$2:B$15)</f>
        <v>Teen</v>
      </c>
      <c r="M3794" s="2" t="str">
        <f>_xlfn.XLOOKUP(Table1[[#This Row],[Rating Category]],Recommendation!A$2:A$6,Recommendation!B$2:B$6)</f>
        <v>Guidance</v>
      </c>
      <c r="N3794" s="2">
        <v>115</v>
      </c>
      <c r="O3794" s="2" t="str" cm="1">
        <f t="array" ref="O3794">_xlfn.IFS(Table1[[#This Row],[Duration]]&lt;90,"Short",Table1[[#This Row],[Duration]]&lt;180,"Medium",Table1[[#This Row],[Duration]]&lt;=240,"Long",TRUE,"Seasons")</f>
        <v>Medium</v>
      </c>
      <c r="P3794" s="3" t="s">
        <v>72</v>
      </c>
    </row>
    <row r="3795" spans="1:16" ht="56">
      <c r="A3795" s="2" t="s">
        <v>16277</v>
      </c>
      <c r="B3795" s="2" t="s">
        <v>0</v>
      </c>
      <c r="C3795" s="3" t="s">
        <v>16278</v>
      </c>
      <c r="D3795" s="3" t="s">
        <v>16279</v>
      </c>
      <c r="E3795" s="3" t="s">
        <v>16280</v>
      </c>
      <c r="F3795" s="3" t="s">
        <v>413</v>
      </c>
      <c r="G3795" s="7" t="s">
        <v>11146</v>
      </c>
      <c r="H3795" s="4">
        <v>2021</v>
      </c>
      <c r="I3795" s="2">
        <v>1985</v>
      </c>
      <c r="J3795" s="2">
        <f ca="1">YEAR(TODAY())-Table1[[#This Row],[Release_year]]</f>
        <v>41</v>
      </c>
      <c r="K3795" s="2" t="s">
        <v>29</v>
      </c>
      <c r="L3795" s="2" t="str">
        <f>_xlfn.XLOOKUP(Table1[[#This Row],[Rating]],Ratings!A$2:A$15,Ratings!B$2:B$15)</f>
        <v>Teen</v>
      </c>
      <c r="M3795" s="2" t="str">
        <f>_xlfn.XLOOKUP(Table1[[#This Row],[Rating Category]],Recommendation!A$2:A$6,Recommendation!B$2:B$6)</f>
        <v>Guidance</v>
      </c>
      <c r="N3795" s="2">
        <v>90</v>
      </c>
      <c r="O3795" s="2" t="str" cm="1">
        <f t="array" ref="O3795">_xlfn.IFS(Table1[[#This Row],[Duration]]&lt;90,"Short",Table1[[#This Row],[Duration]]&lt;180,"Medium",Table1[[#This Row],[Duration]]&lt;=240,"Long",TRUE,"Seasons")</f>
        <v>Medium</v>
      </c>
      <c r="P3795" s="3" t="s">
        <v>384</v>
      </c>
    </row>
    <row r="3796" spans="1:16" ht="14">
      <c r="A3796" s="2" t="s">
        <v>16281</v>
      </c>
      <c r="B3796" s="2" t="s">
        <v>0</v>
      </c>
      <c r="C3796" s="3" t="s">
        <v>16282</v>
      </c>
      <c r="D3796" s="3" t="s">
        <v>16283</v>
      </c>
      <c r="E3796" s="3" t="s">
        <v>16283</v>
      </c>
      <c r="F3796" s="3" t="s">
        <v>1</v>
      </c>
      <c r="G3796" s="7" t="s">
        <v>12241</v>
      </c>
      <c r="H3796" s="4">
        <v>2021</v>
      </c>
      <c r="I3796" s="2">
        <v>2017</v>
      </c>
      <c r="J3796" s="2">
        <f ca="1">YEAR(TODAY())-Table1[[#This Row],[Release_year]]</f>
        <v>9</v>
      </c>
      <c r="K3796" s="2" t="s">
        <v>7</v>
      </c>
      <c r="L3796" s="2" t="str">
        <f>_xlfn.XLOOKUP(Table1[[#This Row],[Rating]],Ratings!A$2:A$15,Ratings!B$2:B$15)</f>
        <v>Adult</v>
      </c>
      <c r="M3796" s="2" t="str">
        <f>_xlfn.XLOOKUP(Table1[[#This Row],[Rating Category]],Recommendation!A$2:A$6,Recommendation!B$2:B$6)</f>
        <v>Restricted</v>
      </c>
      <c r="N3796" s="2">
        <v>111</v>
      </c>
      <c r="O3796" s="2" t="str" cm="1">
        <f t="array" ref="O3796">_xlfn.IFS(Table1[[#This Row],[Duration]]&lt;90,"Short",Table1[[#This Row],[Duration]]&lt;180,"Medium",Table1[[#This Row],[Duration]]&lt;=240,"Long",TRUE,"Seasons")</f>
        <v>Medium</v>
      </c>
      <c r="P3796" s="3" t="s">
        <v>3</v>
      </c>
    </row>
    <row r="3797" spans="1:16" ht="56">
      <c r="A3797" s="2" t="s">
        <v>16284</v>
      </c>
      <c r="B3797" s="2" t="s">
        <v>0</v>
      </c>
      <c r="C3797" s="3" t="s">
        <v>16285</v>
      </c>
      <c r="D3797" s="3" t="s">
        <v>16286</v>
      </c>
      <c r="E3797" s="3" t="s">
        <v>16287</v>
      </c>
      <c r="F3797" s="3" t="s">
        <v>1</v>
      </c>
      <c r="G3797" s="7" t="s">
        <v>12018</v>
      </c>
      <c r="H3797" s="4">
        <v>2021</v>
      </c>
      <c r="I3797" s="2">
        <v>2017</v>
      </c>
      <c r="J3797" s="2">
        <f ca="1">YEAR(TODAY())-Table1[[#This Row],[Release_year]]</f>
        <v>9</v>
      </c>
      <c r="K3797" s="2" t="s">
        <v>29</v>
      </c>
      <c r="L3797" s="2" t="str">
        <f>_xlfn.XLOOKUP(Table1[[#This Row],[Rating]],Ratings!A$2:A$15,Ratings!B$2:B$15)</f>
        <v>Teen</v>
      </c>
      <c r="M3797" s="2" t="str">
        <f>_xlfn.XLOOKUP(Table1[[#This Row],[Rating Category]],Recommendation!A$2:A$6,Recommendation!B$2:B$6)</f>
        <v>Guidance</v>
      </c>
      <c r="N3797" s="2">
        <v>87</v>
      </c>
      <c r="O3797" s="2" t="str" cm="1">
        <f t="array" ref="O3797">_xlfn.IFS(Table1[[#This Row],[Duration]]&lt;90,"Short",Table1[[#This Row],[Duration]]&lt;180,"Medium",Table1[[#This Row],[Duration]]&lt;=240,"Long",TRUE,"Seasons")</f>
        <v>Short</v>
      </c>
      <c r="P3797" s="3" t="s">
        <v>51</v>
      </c>
    </row>
    <row r="3798" spans="1:16" ht="70">
      <c r="A3798" s="2" t="s">
        <v>16288</v>
      </c>
      <c r="B3798" s="2" t="s">
        <v>0</v>
      </c>
      <c r="C3798" s="3" t="s">
        <v>16289</v>
      </c>
      <c r="D3798" s="3" t="s">
        <v>304</v>
      </c>
      <c r="E3798" s="3" t="s">
        <v>16290</v>
      </c>
      <c r="F3798" s="3" t="s">
        <v>16291</v>
      </c>
      <c r="G3798" s="7" t="s">
        <v>8074</v>
      </c>
      <c r="H3798" s="4">
        <v>2021</v>
      </c>
      <c r="I3798" s="2">
        <v>2009</v>
      </c>
      <c r="J3798" s="2">
        <f ca="1">YEAR(TODAY())-Table1[[#This Row],[Release_year]]</f>
        <v>17</v>
      </c>
      <c r="K3798" s="2" t="s">
        <v>124</v>
      </c>
      <c r="L3798" s="2" t="str">
        <f>_xlfn.XLOOKUP(Table1[[#This Row],[Rating]],Ratings!A$2:A$15,Ratings!B$2:B$15)</f>
        <v>Adult</v>
      </c>
      <c r="M3798" s="2" t="str">
        <f>_xlfn.XLOOKUP(Table1[[#This Row],[Rating Category]],Recommendation!A$2:A$6,Recommendation!B$2:B$6)</f>
        <v>Restricted</v>
      </c>
      <c r="N3798" s="2">
        <v>112</v>
      </c>
      <c r="O3798" s="2" t="str" cm="1">
        <f t="array" ref="O3798">_xlfn.IFS(Table1[[#This Row],[Duration]]&lt;90,"Short",Table1[[#This Row],[Duration]]&lt;180,"Medium",Table1[[#This Row],[Duration]]&lt;=240,"Long",TRUE,"Seasons")</f>
        <v>Medium</v>
      </c>
      <c r="P3798" s="3" t="s">
        <v>5815</v>
      </c>
    </row>
    <row r="3799" spans="1:16" ht="42">
      <c r="A3799" s="2" t="s">
        <v>16292</v>
      </c>
      <c r="B3799" s="2" t="s">
        <v>0</v>
      </c>
      <c r="C3799" s="3" t="s">
        <v>16293</v>
      </c>
      <c r="D3799" s="3" t="s">
        <v>16294</v>
      </c>
      <c r="E3799" s="3" t="s">
        <v>16295</v>
      </c>
      <c r="F3799" s="3" t="s">
        <v>16296</v>
      </c>
      <c r="G3799" s="7" t="s">
        <v>8120</v>
      </c>
      <c r="H3799" s="4">
        <v>2021</v>
      </c>
      <c r="I3799" s="2">
        <v>1965</v>
      </c>
      <c r="J3799" s="2">
        <f ca="1">YEAR(TODAY())-Table1[[#This Row],[Release_year]]</f>
        <v>61</v>
      </c>
      <c r="K3799" s="2" t="s">
        <v>2</v>
      </c>
      <c r="L3799" s="2" t="str">
        <f>_xlfn.XLOOKUP(Table1[[#This Row],[Rating]],Ratings!A$2:A$15,Ratings!B$2:B$15)</f>
        <v>Teen</v>
      </c>
      <c r="M3799" s="2" t="str">
        <f>_xlfn.XLOOKUP(Table1[[#This Row],[Rating Category]],Recommendation!A$2:A$6,Recommendation!B$2:B$6)</f>
        <v>Guidance</v>
      </c>
      <c r="N3799" s="2">
        <v>200</v>
      </c>
      <c r="O3799" s="2" t="str" cm="1">
        <f t="array" ref="O3799">_xlfn.IFS(Table1[[#This Row],[Duration]]&lt;90,"Short",Table1[[#This Row],[Duration]]&lt;180,"Medium",Table1[[#This Row],[Duration]]&lt;=240,"Long",TRUE,"Seasons")</f>
        <v>Long</v>
      </c>
      <c r="P3799" s="3" t="s">
        <v>15668</v>
      </c>
    </row>
    <row r="3800" spans="1:16" ht="42">
      <c r="A3800" s="2" t="s">
        <v>16297</v>
      </c>
      <c r="B3800" s="2" t="s">
        <v>0</v>
      </c>
      <c r="C3800" s="3" t="s">
        <v>16298</v>
      </c>
      <c r="D3800" s="3" t="s">
        <v>16299</v>
      </c>
      <c r="E3800" s="3" t="s">
        <v>16300</v>
      </c>
      <c r="F3800" s="3" t="s">
        <v>1</v>
      </c>
      <c r="G3800" s="7" t="s">
        <v>13596</v>
      </c>
      <c r="H3800" s="4">
        <v>2021</v>
      </c>
      <c r="I3800" s="2">
        <v>2016</v>
      </c>
      <c r="J3800" s="2">
        <f ca="1">YEAR(TODAY())-Table1[[#This Row],[Release_year]]</f>
        <v>10</v>
      </c>
      <c r="K3800" s="2" t="s">
        <v>7</v>
      </c>
      <c r="L3800" s="2" t="str">
        <f>_xlfn.XLOOKUP(Table1[[#This Row],[Rating]],Ratings!A$2:A$15,Ratings!B$2:B$15)</f>
        <v>Adult</v>
      </c>
      <c r="M3800" s="2" t="str">
        <f>_xlfn.XLOOKUP(Table1[[#This Row],[Rating Category]],Recommendation!A$2:A$6,Recommendation!B$2:B$6)</f>
        <v>Restricted</v>
      </c>
      <c r="N3800" s="2">
        <v>93</v>
      </c>
      <c r="O3800" s="2" t="str" cm="1">
        <f t="array" ref="O3800">_xlfn.IFS(Table1[[#This Row],[Duration]]&lt;90,"Short",Table1[[#This Row],[Duration]]&lt;180,"Medium",Table1[[#This Row],[Duration]]&lt;=240,"Long",TRUE,"Seasons")</f>
        <v>Medium</v>
      </c>
      <c r="P3800" s="3" t="s">
        <v>131</v>
      </c>
    </row>
    <row r="3801" spans="1:16" ht="56">
      <c r="A3801" s="2" t="s">
        <v>16301</v>
      </c>
      <c r="B3801" s="2" t="s">
        <v>0</v>
      </c>
      <c r="C3801" s="3" t="s">
        <v>16302</v>
      </c>
      <c r="D3801" s="3" t="s">
        <v>16303</v>
      </c>
      <c r="E3801" s="3" t="s">
        <v>16304</v>
      </c>
      <c r="F3801" s="3" t="s">
        <v>1</v>
      </c>
      <c r="G3801" s="7" t="s">
        <v>9001</v>
      </c>
      <c r="H3801" s="4">
        <v>2021</v>
      </c>
      <c r="I3801" s="2">
        <v>2019</v>
      </c>
      <c r="J3801" s="2">
        <f ca="1">YEAR(TODAY())-Table1[[#This Row],[Release_year]]</f>
        <v>7</v>
      </c>
      <c r="K3801" s="2" t="s">
        <v>45</v>
      </c>
      <c r="L3801" s="2" t="str">
        <f>_xlfn.XLOOKUP(Table1[[#This Row],[Rating]],Ratings!A$2:A$15,Ratings!B$2:B$15)</f>
        <v>Family</v>
      </c>
      <c r="M3801" s="2" t="str">
        <f>_xlfn.XLOOKUP(Table1[[#This Row],[Rating Category]],Recommendation!A$2:A$6,Recommendation!B$2:B$6)</f>
        <v>Guidance</v>
      </c>
      <c r="N3801" s="2">
        <v>90</v>
      </c>
      <c r="O3801" s="2" t="str" cm="1">
        <f t="array" ref="O3801">_xlfn.IFS(Table1[[#This Row],[Duration]]&lt;90,"Short",Table1[[#This Row],[Duration]]&lt;180,"Medium",Table1[[#This Row],[Duration]]&lt;=240,"Long",TRUE,"Seasons")</f>
        <v>Medium</v>
      </c>
      <c r="P3801" s="3" t="s">
        <v>17</v>
      </c>
    </row>
    <row r="3802" spans="1:16" ht="56">
      <c r="A3802" s="2" t="s">
        <v>16305</v>
      </c>
      <c r="B3802" s="2" t="s">
        <v>0</v>
      </c>
      <c r="C3802" s="3" t="s">
        <v>16306</v>
      </c>
      <c r="D3802" s="3" t="s">
        <v>16307</v>
      </c>
      <c r="E3802" s="3" t="s">
        <v>16308</v>
      </c>
      <c r="F3802" s="3" t="s">
        <v>1</v>
      </c>
      <c r="G3802" s="7" t="s">
        <v>9651</v>
      </c>
      <c r="H3802" s="4">
        <v>2021</v>
      </c>
      <c r="I3802" s="2">
        <v>2014</v>
      </c>
      <c r="J3802" s="2">
        <f ca="1">YEAR(TODAY())-Table1[[#This Row],[Release_year]]</f>
        <v>12</v>
      </c>
      <c r="K3802" s="2" t="s">
        <v>16</v>
      </c>
      <c r="L3802" s="2" t="str">
        <f>_xlfn.XLOOKUP(Table1[[#This Row],[Rating]],Ratings!A$2:A$15,Ratings!B$2:B$15)</f>
        <v>Family</v>
      </c>
      <c r="M3802" s="2" t="str">
        <f>_xlfn.XLOOKUP(Table1[[#This Row],[Rating Category]],Recommendation!A$2:A$6,Recommendation!B$2:B$6)</f>
        <v>Guidance</v>
      </c>
      <c r="N3802" s="2">
        <v>107</v>
      </c>
      <c r="O3802" s="2" t="str" cm="1">
        <f t="array" ref="O3802">_xlfn.IFS(Table1[[#This Row],[Duration]]&lt;90,"Short",Table1[[#This Row],[Duration]]&lt;180,"Medium",Table1[[#This Row],[Duration]]&lt;=240,"Long",TRUE,"Seasons")</f>
        <v>Medium</v>
      </c>
      <c r="P3802" s="3" t="s">
        <v>247</v>
      </c>
    </row>
    <row r="3803" spans="1:16" ht="42">
      <c r="A3803" s="2" t="s">
        <v>16309</v>
      </c>
      <c r="B3803" s="2" t="s">
        <v>0</v>
      </c>
      <c r="C3803" s="3" t="s">
        <v>16310</v>
      </c>
      <c r="D3803" s="3" t="s">
        <v>15738</v>
      </c>
      <c r="E3803" s="3" t="s">
        <v>16311</v>
      </c>
      <c r="F3803" s="3" t="s">
        <v>16312</v>
      </c>
      <c r="G3803" s="7" t="s">
        <v>8404</v>
      </c>
      <c r="H3803" s="4">
        <v>2021</v>
      </c>
      <c r="I3803" s="2">
        <v>2019</v>
      </c>
      <c r="J3803" s="2">
        <f ca="1">YEAR(TODAY())-Table1[[#This Row],[Release_year]]</f>
        <v>7</v>
      </c>
      <c r="K3803" s="2" t="s">
        <v>124</v>
      </c>
      <c r="L3803" s="2" t="str">
        <f>_xlfn.XLOOKUP(Table1[[#This Row],[Rating]],Ratings!A$2:A$15,Ratings!B$2:B$15)</f>
        <v>Adult</v>
      </c>
      <c r="M3803" s="2" t="str">
        <f>_xlfn.XLOOKUP(Table1[[#This Row],[Rating Category]],Recommendation!A$2:A$6,Recommendation!B$2:B$6)</f>
        <v>Restricted</v>
      </c>
      <c r="N3803" s="2">
        <v>89</v>
      </c>
      <c r="O3803" s="2" t="str" cm="1">
        <f t="array" ref="O3803">_xlfn.IFS(Table1[[#This Row],[Duration]]&lt;90,"Short",Table1[[#This Row],[Duration]]&lt;180,"Medium",Table1[[#This Row],[Duration]]&lt;=240,"Long",TRUE,"Seasons")</f>
        <v>Short</v>
      </c>
      <c r="P3803" s="3" t="s">
        <v>206</v>
      </c>
    </row>
    <row r="3804" spans="1:16" ht="42">
      <c r="A3804" s="2" t="s">
        <v>16313</v>
      </c>
      <c r="B3804" s="2" t="s">
        <v>0</v>
      </c>
      <c r="C3804" s="3" t="s">
        <v>16314</v>
      </c>
      <c r="D3804" s="3" t="s">
        <v>16315</v>
      </c>
      <c r="E3804" s="3" t="s">
        <v>16316</v>
      </c>
      <c r="F3804" s="3" t="s">
        <v>1</v>
      </c>
      <c r="G3804" s="7" t="s">
        <v>12167</v>
      </c>
      <c r="H3804" s="4">
        <v>2021</v>
      </c>
      <c r="I3804" s="2">
        <v>2015</v>
      </c>
      <c r="J3804" s="2">
        <f ca="1">YEAR(TODAY())-Table1[[#This Row],[Release_year]]</f>
        <v>11</v>
      </c>
      <c r="K3804" s="2" t="s">
        <v>29</v>
      </c>
      <c r="L3804" s="2" t="str">
        <f>_xlfn.XLOOKUP(Table1[[#This Row],[Rating]],Ratings!A$2:A$15,Ratings!B$2:B$15)</f>
        <v>Teen</v>
      </c>
      <c r="M3804" s="2" t="str">
        <f>_xlfn.XLOOKUP(Table1[[#This Row],[Rating Category]],Recommendation!A$2:A$6,Recommendation!B$2:B$6)</f>
        <v>Guidance</v>
      </c>
      <c r="N3804" s="2">
        <v>83</v>
      </c>
      <c r="O3804" s="2" t="str" cm="1">
        <f t="array" ref="O3804">_xlfn.IFS(Table1[[#This Row],[Duration]]&lt;90,"Short",Table1[[#This Row],[Duration]]&lt;180,"Medium",Table1[[#This Row],[Duration]]&lt;=240,"Long",TRUE,"Seasons")</f>
        <v>Short</v>
      </c>
      <c r="P3804" s="3" t="s">
        <v>650</v>
      </c>
    </row>
    <row r="3805" spans="1:16" ht="42">
      <c r="A3805" s="2" t="s">
        <v>16317</v>
      </c>
      <c r="B3805" s="2" t="s">
        <v>0</v>
      </c>
      <c r="C3805" s="3" t="s">
        <v>16318</v>
      </c>
      <c r="D3805" s="3" t="s">
        <v>16319</v>
      </c>
      <c r="E3805" s="3" t="s">
        <v>16320</v>
      </c>
      <c r="F3805" s="3" t="s">
        <v>1</v>
      </c>
      <c r="G3805" s="7" t="s">
        <v>7003</v>
      </c>
      <c r="H3805" s="4">
        <v>2021</v>
      </c>
      <c r="I3805" s="2">
        <v>2015</v>
      </c>
      <c r="J3805" s="2">
        <f ca="1">YEAR(TODAY())-Table1[[#This Row],[Release_year]]</f>
        <v>11</v>
      </c>
      <c r="K3805" s="2" t="s">
        <v>2</v>
      </c>
      <c r="L3805" s="2" t="str">
        <f>_xlfn.XLOOKUP(Table1[[#This Row],[Rating]],Ratings!A$2:A$15,Ratings!B$2:B$15)</f>
        <v>Teen</v>
      </c>
      <c r="M3805" s="2" t="str">
        <f>_xlfn.XLOOKUP(Table1[[#This Row],[Rating Category]],Recommendation!A$2:A$6,Recommendation!B$2:B$6)</f>
        <v>Guidance</v>
      </c>
      <c r="N3805" s="2">
        <v>96</v>
      </c>
      <c r="O3805" s="2" t="str" cm="1">
        <f t="array" ref="O3805">_xlfn.IFS(Table1[[#This Row],[Duration]]&lt;90,"Short",Table1[[#This Row],[Duration]]&lt;180,"Medium",Table1[[#This Row],[Duration]]&lt;=240,"Long",TRUE,"Seasons")</f>
        <v>Medium</v>
      </c>
      <c r="P3805" s="3" t="s">
        <v>72</v>
      </c>
    </row>
    <row r="3806" spans="1:16" ht="42">
      <c r="A3806" s="2" t="s">
        <v>16321</v>
      </c>
      <c r="B3806" s="2" t="s">
        <v>0</v>
      </c>
      <c r="C3806" s="3" t="s">
        <v>16322</v>
      </c>
      <c r="D3806" s="3" t="s">
        <v>16323</v>
      </c>
      <c r="E3806" s="3" t="s">
        <v>16324</v>
      </c>
      <c r="F3806" s="3" t="s">
        <v>16325</v>
      </c>
      <c r="G3806" s="7" t="s">
        <v>8082</v>
      </c>
      <c r="H3806" s="4">
        <v>2021</v>
      </c>
      <c r="I3806" s="2">
        <v>2010</v>
      </c>
      <c r="J3806" s="2">
        <f ca="1">YEAR(TODAY())-Table1[[#This Row],[Release_year]]</f>
        <v>16</v>
      </c>
      <c r="K3806" s="2" t="s">
        <v>124</v>
      </c>
      <c r="L3806" s="2" t="str">
        <f>_xlfn.XLOOKUP(Table1[[#This Row],[Rating]],Ratings!A$2:A$15,Ratings!B$2:B$15)</f>
        <v>Adult</v>
      </c>
      <c r="M3806" s="2" t="str">
        <f>_xlfn.XLOOKUP(Table1[[#This Row],[Rating Category]],Recommendation!A$2:A$6,Recommendation!B$2:B$6)</f>
        <v>Restricted</v>
      </c>
      <c r="N3806" s="2">
        <v>99</v>
      </c>
      <c r="O3806" s="2" t="str" cm="1">
        <f t="array" ref="O3806">_xlfn.IFS(Table1[[#This Row],[Duration]]&lt;90,"Short",Table1[[#This Row],[Duration]]&lt;180,"Medium",Table1[[#This Row],[Duration]]&lt;=240,"Long",TRUE,"Seasons")</f>
        <v>Medium</v>
      </c>
      <c r="P3806" s="3" t="s">
        <v>617</v>
      </c>
    </row>
    <row r="3807" spans="1:16" ht="70">
      <c r="A3807" s="2" t="s">
        <v>16326</v>
      </c>
      <c r="B3807" s="2" t="s">
        <v>0</v>
      </c>
      <c r="C3807" s="3" t="s">
        <v>16327</v>
      </c>
      <c r="D3807" s="3" t="s">
        <v>14754</v>
      </c>
      <c r="E3807" s="3" t="s">
        <v>16328</v>
      </c>
      <c r="F3807" s="3" t="s">
        <v>215</v>
      </c>
      <c r="G3807" s="7" t="s">
        <v>5780</v>
      </c>
      <c r="H3807" s="4">
        <v>2021</v>
      </c>
      <c r="I3807" s="2">
        <v>2015</v>
      </c>
      <c r="J3807" s="2">
        <f ca="1">YEAR(TODAY())-Table1[[#This Row],[Release_year]]</f>
        <v>11</v>
      </c>
      <c r="K3807" s="2" t="s">
        <v>7</v>
      </c>
      <c r="L3807" s="2" t="str">
        <f>_xlfn.XLOOKUP(Table1[[#This Row],[Rating]],Ratings!A$2:A$15,Ratings!B$2:B$15)</f>
        <v>Adult</v>
      </c>
      <c r="M3807" s="2" t="str">
        <f>_xlfn.XLOOKUP(Table1[[#This Row],[Rating Category]],Recommendation!A$2:A$6,Recommendation!B$2:B$6)</f>
        <v>Restricted</v>
      </c>
      <c r="N3807" s="2">
        <v>95</v>
      </c>
      <c r="O3807" s="2" t="str" cm="1">
        <f t="array" ref="O3807">_xlfn.IFS(Table1[[#This Row],[Duration]]&lt;90,"Short",Table1[[#This Row],[Duration]]&lt;180,"Medium",Table1[[#This Row],[Duration]]&lt;=240,"Long",TRUE,"Seasons")</f>
        <v>Medium</v>
      </c>
      <c r="P3807" s="3" t="s">
        <v>14756</v>
      </c>
    </row>
    <row r="3808" spans="1:16" ht="70">
      <c r="A3808" s="2" t="s">
        <v>16329</v>
      </c>
      <c r="B3808" s="2" t="s">
        <v>0</v>
      </c>
      <c r="C3808" s="3" t="s">
        <v>16330</v>
      </c>
      <c r="D3808" s="3" t="s">
        <v>14754</v>
      </c>
      <c r="E3808" s="3" t="s">
        <v>16331</v>
      </c>
      <c r="F3808" s="3" t="s">
        <v>215</v>
      </c>
      <c r="G3808" s="7" t="s">
        <v>5780</v>
      </c>
      <c r="H3808" s="4">
        <v>2021</v>
      </c>
      <c r="I3808" s="2">
        <v>2016</v>
      </c>
      <c r="J3808" s="2">
        <f ca="1">YEAR(TODAY())-Table1[[#This Row],[Release_year]]</f>
        <v>10</v>
      </c>
      <c r="K3808" s="2" t="s">
        <v>7</v>
      </c>
      <c r="L3808" s="2" t="str">
        <f>_xlfn.XLOOKUP(Table1[[#This Row],[Rating]],Ratings!A$2:A$15,Ratings!B$2:B$15)</f>
        <v>Adult</v>
      </c>
      <c r="M3808" s="2" t="str">
        <f>_xlfn.XLOOKUP(Table1[[#This Row],[Rating Category]],Recommendation!A$2:A$6,Recommendation!B$2:B$6)</f>
        <v>Restricted</v>
      </c>
      <c r="N3808" s="2">
        <v>88</v>
      </c>
      <c r="O3808" s="2" t="str" cm="1">
        <f t="array" ref="O3808">_xlfn.IFS(Table1[[#This Row],[Duration]]&lt;90,"Short",Table1[[#This Row],[Duration]]&lt;180,"Medium",Table1[[#This Row],[Duration]]&lt;=240,"Long",TRUE,"Seasons")</f>
        <v>Short</v>
      </c>
      <c r="P3808" s="3" t="s">
        <v>14756</v>
      </c>
    </row>
    <row r="3809" spans="1:16" ht="70">
      <c r="A3809" s="2" t="s">
        <v>16332</v>
      </c>
      <c r="B3809" s="2" t="s">
        <v>0</v>
      </c>
      <c r="C3809" s="3" t="s">
        <v>16333</v>
      </c>
      <c r="D3809" s="3" t="s">
        <v>14754</v>
      </c>
      <c r="E3809" s="3" t="s">
        <v>16334</v>
      </c>
      <c r="F3809" s="3" t="s">
        <v>215</v>
      </c>
      <c r="G3809" s="7" t="s">
        <v>5780</v>
      </c>
      <c r="H3809" s="4">
        <v>2021</v>
      </c>
      <c r="I3809" s="2">
        <v>2017</v>
      </c>
      <c r="J3809" s="2">
        <f ca="1">YEAR(TODAY())-Table1[[#This Row],[Release_year]]</f>
        <v>9</v>
      </c>
      <c r="K3809" s="2" t="s">
        <v>29</v>
      </c>
      <c r="L3809" s="2" t="str">
        <f>_xlfn.XLOOKUP(Table1[[#This Row],[Rating]],Ratings!A$2:A$15,Ratings!B$2:B$15)</f>
        <v>Teen</v>
      </c>
      <c r="M3809" s="2" t="str">
        <f>_xlfn.XLOOKUP(Table1[[#This Row],[Rating Category]],Recommendation!A$2:A$6,Recommendation!B$2:B$6)</f>
        <v>Guidance</v>
      </c>
      <c r="N3809" s="2">
        <v>94</v>
      </c>
      <c r="O3809" s="2" t="str" cm="1">
        <f t="array" ref="O3809">_xlfn.IFS(Table1[[#This Row],[Duration]]&lt;90,"Short",Table1[[#This Row],[Duration]]&lt;180,"Medium",Table1[[#This Row],[Duration]]&lt;=240,"Long",TRUE,"Seasons")</f>
        <v>Medium</v>
      </c>
      <c r="P3809" s="3" t="s">
        <v>14756</v>
      </c>
    </row>
    <row r="3810" spans="1:16" ht="42">
      <c r="A3810" s="2" t="s">
        <v>16335</v>
      </c>
      <c r="B3810" s="2" t="s">
        <v>0</v>
      </c>
      <c r="C3810" s="3" t="s">
        <v>16336</v>
      </c>
      <c r="D3810" s="3" t="s">
        <v>16337</v>
      </c>
      <c r="E3810" s="3" t="s">
        <v>16338</v>
      </c>
      <c r="F3810" s="3" t="s">
        <v>28</v>
      </c>
      <c r="G3810" s="7" t="s">
        <v>9762</v>
      </c>
      <c r="H3810" s="4">
        <v>2021</v>
      </c>
      <c r="I3810" s="2">
        <v>2016</v>
      </c>
      <c r="J3810" s="2">
        <f ca="1">YEAR(TODAY())-Table1[[#This Row],[Release_year]]</f>
        <v>10</v>
      </c>
      <c r="K3810" s="2" t="s">
        <v>124</v>
      </c>
      <c r="L3810" s="2" t="str">
        <f>_xlfn.XLOOKUP(Table1[[#This Row],[Rating]],Ratings!A$2:A$15,Ratings!B$2:B$15)</f>
        <v>Adult</v>
      </c>
      <c r="M3810" s="2" t="str">
        <f>_xlfn.XLOOKUP(Table1[[#This Row],[Rating Category]],Recommendation!A$2:A$6,Recommendation!B$2:B$6)</f>
        <v>Restricted</v>
      </c>
      <c r="N3810" s="2">
        <v>93</v>
      </c>
      <c r="O3810" s="2" t="str" cm="1">
        <f t="array" ref="O3810">_xlfn.IFS(Table1[[#This Row],[Duration]]&lt;90,"Short",Table1[[#This Row],[Duration]]&lt;180,"Medium",Table1[[#This Row],[Duration]]&lt;=240,"Long",TRUE,"Seasons")</f>
        <v>Medium</v>
      </c>
      <c r="P3810" s="3" t="s">
        <v>583</v>
      </c>
    </row>
    <row r="3811" spans="1:16" ht="42">
      <c r="A3811" s="2" t="s">
        <v>16339</v>
      </c>
      <c r="B3811" s="2" t="s">
        <v>0</v>
      </c>
      <c r="C3811" s="3" t="s">
        <v>16340</v>
      </c>
      <c r="D3811" s="3" t="s">
        <v>16341</v>
      </c>
      <c r="E3811" s="3" t="s">
        <v>16342</v>
      </c>
      <c r="F3811" s="3" t="s">
        <v>28</v>
      </c>
      <c r="G3811" s="7" t="s">
        <v>13243</v>
      </c>
      <c r="H3811" s="4">
        <v>2021</v>
      </c>
      <c r="I3811" s="2">
        <v>2016</v>
      </c>
      <c r="J3811" s="2">
        <f ca="1">YEAR(TODAY())-Table1[[#This Row],[Release_year]]</f>
        <v>10</v>
      </c>
      <c r="K3811" s="2" t="s">
        <v>7</v>
      </c>
      <c r="L3811" s="2" t="str">
        <f>_xlfn.XLOOKUP(Table1[[#This Row],[Rating]],Ratings!A$2:A$15,Ratings!B$2:B$15)</f>
        <v>Adult</v>
      </c>
      <c r="M3811" s="2" t="str">
        <f>_xlfn.XLOOKUP(Table1[[#This Row],[Rating Category]],Recommendation!A$2:A$6,Recommendation!B$2:B$6)</f>
        <v>Restricted</v>
      </c>
      <c r="N3811" s="2">
        <v>93</v>
      </c>
      <c r="O3811" s="2" t="str" cm="1">
        <f t="array" ref="O3811">_xlfn.IFS(Table1[[#This Row],[Duration]]&lt;90,"Short",Table1[[#This Row],[Duration]]&lt;180,"Medium",Table1[[#This Row],[Duration]]&lt;=240,"Long",TRUE,"Seasons")</f>
        <v>Medium</v>
      </c>
      <c r="P3811" s="3" t="s">
        <v>49</v>
      </c>
    </row>
    <row r="3812" spans="1:16" ht="42">
      <c r="A3812" s="2" t="s">
        <v>16343</v>
      </c>
      <c r="B3812" s="2" t="s">
        <v>0</v>
      </c>
      <c r="C3812" s="3" t="s">
        <v>16344</v>
      </c>
      <c r="D3812" s="3" t="s">
        <v>6274</v>
      </c>
      <c r="E3812" s="3" t="s">
        <v>16345</v>
      </c>
      <c r="F3812" s="3" t="s">
        <v>1</v>
      </c>
      <c r="G3812" s="7" t="s">
        <v>13121</v>
      </c>
      <c r="H3812" s="4">
        <v>2021</v>
      </c>
      <c r="I3812" s="2">
        <v>2016</v>
      </c>
      <c r="J3812" s="2">
        <f ca="1">YEAR(TODAY())-Table1[[#This Row],[Release_year]]</f>
        <v>10</v>
      </c>
      <c r="K3812" s="2" t="s">
        <v>124</v>
      </c>
      <c r="L3812" s="2" t="str">
        <f>_xlfn.XLOOKUP(Table1[[#This Row],[Rating]],Ratings!A$2:A$15,Ratings!B$2:B$15)</f>
        <v>Adult</v>
      </c>
      <c r="M3812" s="2" t="str">
        <f>_xlfn.XLOOKUP(Table1[[#This Row],[Rating Category]],Recommendation!A$2:A$6,Recommendation!B$2:B$6)</f>
        <v>Restricted</v>
      </c>
      <c r="N3812" s="2">
        <v>92</v>
      </c>
      <c r="O3812" s="2" t="str" cm="1">
        <f t="array" ref="O3812">_xlfn.IFS(Table1[[#This Row],[Duration]]&lt;90,"Short",Table1[[#This Row],[Duration]]&lt;180,"Medium",Table1[[#This Row],[Duration]]&lt;=240,"Long",TRUE,"Seasons")</f>
        <v>Medium</v>
      </c>
      <c r="P3812" s="3" t="s">
        <v>269</v>
      </c>
    </row>
    <row r="3813" spans="1:16" ht="42">
      <c r="A3813" s="2" t="s">
        <v>16346</v>
      </c>
      <c r="B3813" s="2" t="s">
        <v>0</v>
      </c>
      <c r="C3813" s="3" t="s">
        <v>16347</v>
      </c>
      <c r="D3813" s="3" t="s">
        <v>11155</v>
      </c>
      <c r="E3813" s="3" t="s">
        <v>16348</v>
      </c>
      <c r="F3813" s="3" t="s">
        <v>1</v>
      </c>
      <c r="G3813" s="7" t="s">
        <v>7486</v>
      </c>
      <c r="H3813" s="4">
        <v>2021</v>
      </c>
      <c r="I3813" s="2">
        <v>1997</v>
      </c>
      <c r="J3813" s="2">
        <f ca="1">YEAR(TODAY())-Table1[[#This Row],[Release_year]]</f>
        <v>29</v>
      </c>
      <c r="K3813" s="2" t="s">
        <v>124</v>
      </c>
      <c r="L3813" s="2" t="str">
        <f>_xlfn.XLOOKUP(Table1[[#This Row],[Rating]],Ratings!A$2:A$15,Ratings!B$2:B$15)</f>
        <v>Adult</v>
      </c>
      <c r="M3813" s="2" t="str">
        <f>_xlfn.XLOOKUP(Table1[[#This Row],[Rating Category]],Recommendation!A$2:A$6,Recommendation!B$2:B$6)</f>
        <v>Restricted</v>
      </c>
      <c r="N3813" s="2">
        <v>127</v>
      </c>
      <c r="O3813" s="2" t="str" cm="1">
        <f t="array" ref="O3813">_xlfn.IFS(Table1[[#This Row],[Duration]]&lt;90,"Short",Table1[[#This Row],[Duration]]&lt;180,"Medium",Table1[[#This Row],[Duration]]&lt;=240,"Long",TRUE,"Seasons")</f>
        <v>Medium</v>
      </c>
      <c r="P3813" s="3" t="s">
        <v>131</v>
      </c>
    </row>
    <row r="3814" spans="1:16" ht="56">
      <c r="A3814" s="2" t="s">
        <v>16349</v>
      </c>
      <c r="B3814" s="2" t="s">
        <v>0</v>
      </c>
      <c r="C3814" s="3" t="s">
        <v>16350</v>
      </c>
      <c r="D3814" s="3" t="s">
        <v>1708</v>
      </c>
      <c r="E3814" s="3" t="s">
        <v>16351</v>
      </c>
      <c r="F3814" s="3" t="s">
        <v>16352</v>
      </c>
      <c r="G3814" s="7" t="s">
        <v>4139</v>
      </c>
      <c r="H3814" s="4">
        <v>2021</v>
      </c>
      <c r="I3814" s="2">
        <v>2005</v>
      </c>
      <c r="J3814" s="2">
        <f ca="1">YEAR(TODAY())-Table1[[#This Row],[Release_year]]</f>
        <v>21</v>
      </c>
      <c r="K3814" s="2" t="s">
        <v>124</v>
      </c>
      <c r="L3814" s="2" t="str">
        <f>_xlfn.XLOOKUP(Table1[[#This Row],[Rating]],Ratings!A$2:A$15,Ratings!B$2:B$15)</f>
        <v>Adult</v>
      </c>
      <c r="M3814" s="2" t="str">
        <f>_xlfn.XLOOKUP(Table1[[#This Row],[Rating Category]],Recommendation!A$2:A$6,Recommendation!B$2:B$6)</f>
        <v>Restricted</v>
      </c>
      <c r="N3814" s="2">
        <v>105</v>
      </c>
      <c r="O3814" s="2" t="str" cm="1">
        <f t="array" ref="O3814">_xlfn.IFS(Table1[[#This Row],[Duration]]&lt;90,"Short",Table1[[#This Row],[Duration]]&lt;180,"Medium",Table1[[#This Row],[Duration]]&lt;=240,"Long",TRUE,"Seasons")</f>
        <v>Medium</v>
      </c>
      <c r="P3814" s="3" t="s">
        <v>825</v>
      </c>
    </row>
    <row r="3815" spans="1:16" ht="70">
      <c r="A3815" s="2" t="s">
        <v>16353</v>
      </c>
      <c r="B3815" s="2" t="s">
        <v>0</v>
      </c>
      <c r="C3815" s="3" t="s">
        <v>16354</v>
      </c>
      <c r="D3815" s="3" t="s">
        <v>15755</v>
      </c>
      <c r="E3815" s="3" t="s">
        <v>16355</v>
      </c>
      <c r="F3815" s="3" t="s">
        <v>413</v>
      </c>
      <c r="G3815" s="7" t="s">
        <v>11255</v>
      </c>
      <c r="H3815" s="4">
        <v>2021</v>
      </c>
      <c r="I3815" s="2">
        <v>1989</v>
      </c>
      <c r="J3815" s="2">
        <f ca="1">YEAR(TODAY())-Table1[[#This Row],[Release_year]]</f>
        <v>37</v>
      </c>
      <c r="K3815" s="2" t="s">
        <v>29</v>
      </c>
      <c r="L3815" s="2" t="str">
        <f>_xlfn.XLOOKUP(Table1[[#This Row],[Rating]],Ratings!A$2:A$15,Ratings!B$2:B$15)</f>
        <v>Teen</v>
      </c>
      <c r="M3815" s="2" t="str">
        <f>_xlfn.XLOOKUP(Table1[[#This Row],[Rating Category]],Recommendation!A$2:A$6,Recommendation!B$2:B$6)</f>
        <v>Guidance</v>
      </c>
      <c r="N3815" s="2">
        <v>94</v>
      </c>
      <c r="O3815" s="2" t="str" cm="1">
        <f t="array" ref="O3815">_xlfn.IFS(Table1[[#This Row],[Duration]]&lt;90,"Short",Table1[[#This Row],[Duration]]&lt;180,"Medium",Table1[[#This Row],[Duration]]&lt;=240,"Long",TRUE,"Seasons")</f>
        <v>Medium</v>
      </c>
      <c r="P3815" s="3" t="s">
        <v>523</v>
      </c>
    </row>
    <row r="3816" spans="1:16" ht="56">
      <c r="A3816" s="2" t="s">
        <v>16356</v>
      </c>
      <c r="B3816" s="2" t="s">
        <v>0</v>
      </c>
      <c r="C3816" s="3" t="s">
        <v>16357</v>
      </c>
      <c r="D3816" s="3" t="s">
        <v>16358</v>
      </c>
      <c r="E3816" s="3" t="s">
        <v>16359</v>
      </c>
      <c r="F3816" s="3" t="s">
        <v>1</v>
      </c>
      <c r="G3816" s="7" t="s">
        <v>9533</v>
      </c>
      <c r="H3816" s="4">
        <v>2021</v>
      </c>
      <c r="I3816" s="2">
        <v>2008</v>
      </c>
      <c r="J3816" s="2">
        <f ca="1">YEAR(TODAY())-Table1[[#This Row],[Release_year]]</f>
        <v>18</v>
      </c>
      <c r="K3816" s="2" t="s">
        <v>2</v>
      </c>
      <c r="L3816" s="2" t="str">
        <f>_xlfn.XLOOKUP(Table1[[#This Row],[Rating]],Ratings!A$2:A$15,Ratings!B$2:B$15)</f>
        <v>Teen</v>
      </c>
      <c r="M3816" s="2" t="str">
        <f>_xlfn.XLOOKUP(Table1[[#This Row],[Rating Category]],Recommendation!A$2:A$6,Recommendation!B$2:B$6)</f>
        <v>Guidance</v>
      </c>
      <c r="N3816" s="2">
        <v>104</v>
      </c>
      <c r="O3816" s="2" t="str" cm="1">
        <f t="array" ref="O3816">_xlfn.IFS(Table1[[#This Row],[Duration]]&lt;90,"Short",Table1[[#This Row],[Duration]]&lt;180,"Medium",Table1[[#This Row],[Duration]]&lt;=240,"Long",TRUE,"Seasons")</f>
        <v>Medium</v>
      </c>
      <c r="P3816" s="3" t="s">
        <v>458</v>
      </c>
    </row>
    <row r="3817" spans="1:16" ht="42">
      <c r="A3817" s="2" t="s">
        <v>16360</v>
      </c>
      <c r="B3817" s="2" t="s">
        <v>0</v>
      </c>
      <c r="C3817" s="3" t="s">
        <v>16361</v>
      </c>
      <c r="D3817" s="3" t="s">
        <v>16362</v>
      </c>
      <c r="E3817" s="3" t="s">
        <v>16363</v>
      </c>
      <c r="F3817" s="3" t="s">
        <v>1</v>
      </c>
      <c r="G3817" s="7" t="s">
        <v>9173</v>
      </c>
      <c r="H3817" s="4">
        <v>2021</v>
      </c>
      <c r="I3817" s="2">
        <v>2003</v>
      </c>
      <c r="J3817" s="2">
        <f ca="1">YEAR(TODAY())-Table1[[#This Row],[Release_year]]</f>
        <v>23</v>
      </c>
      <c r="K3817" s="2" t="s">
        <v>16</v>
      </c>
      <c r="L3817" s="2" t="str">
        <f>_xlfn.XLOOKUP(Table1[[#This Row],[Rating]],Ratings!A$2:A$15,Ratings!B$2:B$15)</f>
        <v>Family</v>
      </c>
      <c r="M3817" s="2" t="str">
        <f>_xlfn.XLOOKUP(Table1[[#This Row],[Rating Category]],Recommendation!A$2:A$6,Recommendation!B$2:B$6)</f>
        <v>Guidance</v>
      </c>
      <c r="N3817" s="2">
        <v>82</v>
      </c>
      <c r="O3817" s="2" t="str" cm="1">
        <f t="array" ref="O3817">_xlfn.IFS(Table1[[#This Row],[Duration]]&lt;90,"Short",Table1[[#This Row],[Duration]]&lt;180,"Medium",Table1[[#This Row],[Duration]]&lt;=240,"Long",TRUE,"Seasons")</f>
        <v>Short</v>
      </c>
      <c r="P3817" s="3" t="s">
        <v>46</v>
      </c>
    </row>
    <row r="3818" spans="1:16" ht="42">
      <c r="A3818" s="2" t="s">
        <v>16364</v>
      </c>
      <c r="B3818" s="2" t="s">
        <v>0</v>
      </c>
      <c r="C3818" s="3" t="s">
        <v>16365</v>
      </c>
      <c r="D3818" s="3" t="s">
        <v>16366</v>
      </c>
      <c r="E3818" s="3" t="s">
        <v>16367</v>
      </c>
      <c r="F3818" s="3" t="s">
        <v>16368</v>
      </c>
      <c r="G3818" s="7" t="s">
        <v>9001</v>
      </c>
      <c r="H3818" s="4">
        <v>2021</v>
      </c>
      <c r="I3818" s="2">
        <v>2018</v>
      </c>
      <c r="J3818" s="2">
        <f ca="1">YEAR(TODAY())-Table1[[#This Row],[Release_year]]</f>
        <v>8</v>
      </c>
      <c r="K3818" s="2" t="s">
        <v>16</v>
      </c>
      <c r="L3818" s="2" t="str">
        <f>_xlfn.XLOOKUP(Table1[[#This Row],[Rating]],Ratings!A$2:A$15,Ratings!B$2:B$15)</f>
        <v>Family</v>
      </c>
      <c r="M3818" s="2" t="str">
        <f>_xlfn.XLOOKUP(Table1[[#This Row],[Rating Category]],Recommendation!A$2:A$6,Recommendation!B$2:B$6)</f>
        <v>Guidance</v>
      </c>
      <c r="N3818" s="2">
        <v>86</v>
      </c>
      <c r="O3818" s="2" t="str" cm="1">
        <f t="array" ref="O3818">_xlfn.IFS(Table1[[#This Row],[Duration]]&lt;90,"Short",Table1[[#This Row],[Duration]]&lt;180,"Medium",Table1[[#This Row],[Duration]]&lt;=240,"Long",TRUE,"Seasons")</f>
        <v>Short</v>
      </c>
      <c r="P3818" s="3" t="s">
        <v>46</v>
      </c>
    </row>
    <row r="3819" spans="1:16" ht="42">
      <c r="A3819" s="2" t="s">
        <v>16369</v>
      </c>
      <c r="B3819" s="2" t="s">
        <v>0</v>
      </c>
      <c r="C3819" s="3" t="s">
        <v>16370</v>
      </c>
      <c r="D3819" s="3" t="s">
        <v>16371</v>
      </c>
      <c r="E3819" s="3" t="s">
        <v>16372</v>
      </c>
      <c r="F3819" s="3" t="s">
        <v>1</v>
      </c>
      <c r="G3819" s="7" t="s">
        <v>7486</v>
      </c>
      <c r="H3819" s="4">
        <v>2021</v>
      </c>
      <c r="I3819" s="2">
        <v>1996</v>
      </c>
      <c r="J3819" s="2">
        <f ca="1">YEAR(TODAY())-Table1[[#This Row],[Release_year]]</f>
        <v>30</v>
      </c>
      <c r="K3819" s="2" t="s">
        <v>2</v>
      </c>
      <c r="L3819" s="2" t="str">
        <f>_xlfn.XLOOKUP(Table1[[#This Row],[Rating]],Ratings!A$2:A$15,Ratings!B$2:B$15)</f>
        <v>Teen</v>
      </c>
      <c r="M3819" s="2" t="str">
        <f>_xlfn.XLOOKUP(Table1[[#This Row],[Rating Category]],Recommendation!A$2:A$6,Recommendation!B$2:B$6)</f>
        <v>Guidance</v>
      </c>
      <c r="N3819" s="2">
        <v>103</v>
      </c>
      <c r="O3819" s="2" t="str" cm="1">
        <f t="array" ref="O3819">_xlfn.IFS(Table1[[#This Row],[Duration]]&lt;90,"Short",Table1[[#This Row],[Duration]]&lt;180,"Medium",Table1[[#This Row],[Duration]]&lt;=240,"Long",TRUE,"Seasons")</f>
        <v>Medium</v>
      </c>
      <c r="P3819" s="3" t="s">
        <v>307</v>
      </c>
    </row>
    <row r="3820" spans="1:16" ht="56">
      <c r="A3820" s="2" t="s">
        <v>16373</v>
      </c>
      <c r="B3820" s="2" t="s">
        <v>0</v>
      </c>
      <c r="C3820" s="3" t="s">
        <v>16374</v>
      </c>
      <c r="D3820" s="3" t="s">
        <v>16375</v>
      </c>
      <c r="E3820" s="3" t="s">
        <v>16376</v>
      </c>
      <c r="F3820" s="3" t="s">
        <v>1</v>
      </c>
      <c r="G3820" s="7" t="s">
        <v>7486</v>
      </c>
      <c r="H3820" s="4">
        <v>2021</v>
      </c>
      <c r="I3820" s="2">
        <v>2015</v>
      </c>
      <c r="J3820" s="2">
        <f ca="1">YEAR(TODAY())-Table1[[#This Row],[Release_year]]</f>
        <v>11</v>
      </c>
      <c r="K3820" s="2" t="s">
        <v>2</v>
      </c>
      <c r="L3820" s="2" t="str">
        <f>_xlfn.XLOOKUP(Table1[[#This Row],[Rating]],Ratings!A$2:A$15,Ratings!B$2:B$15)</f>
        <v>Teen</v>
      </c>
      <c r="M3820" s="2" t="str">
        <f>_xlfn.XLOOKUP(Table1[[#This Row],[Rating Category]],Recommendation!A$2:A$6,Recommendation!B$2:B$6)</f>
        <v>Guidance</v>
      </c>
      <c r="N3820" s="2">
        <v>97</v>
      </c>
      <c r="O3820" s="2" t="str" cm="1">
        <f t="array" ref="O3820">_xlfn.IFS(Table1[[#This Row],[Duration]]&lt;90,"Short",Table1[[#This Row],[Duration]]&lt;180,"Medium",Table1[[#This Row],[Duration]]&lt;=240,"Long",TRUE,"Seasons")</f>
        <v>Medium</v>
      </c>
      <c r="P3820" s="3" t="s">
        <v>307</v>
      </c>
    </row>
    <row r="3821" spans="1:16" ht="42">
      <c r="A3821" s="2" t="s">
        <v>16377</v>
      </c>
      <c r="B3821" s="2" t="s">
        <v>0</v>
      </c>
      <c r="C3821" s="3" t="s">
        <v>16378</v>
      </c>
      <c r="D3821" s="3" t="s">
        <v>16379</v>
      </c>
      <c r="E3821" s="3" t="s">
        <v>16380</v>
      </c>
      <c r="F3821" s="3" t="s">
        <v>1</v>
      </c>
      <c r="G3821" s="7" t="s">
        <v>7486</v>
      </c>
      <c r="H3821" s="4">
        <v>2021</v>
      </c>
      <c r="I3821" s="2">
        <v>2000</v>
      </c>
      <c r="J3821" s="2">
        <f ca="1">YEAR(TODAY())-Table1[[#This Row],[Release_year]]</f>
        <v>26</v>
      </c>
      <c r="K3821" s="2" t="s">
        <v>16</v>
      </c>
      <c r="L3821" s="2" t="str">
        <f>_xlfn.XLOOKUP(Table1[[#This Row],[Rating]],Ratings!A$2:A$15,Ratings!B$2:B$15)</f>
        <v>Family</v>
      </c>
      <c r="M3821" s="2" t="str">
        <f>_xlfn.XLOOKUP(Table1[[#This Row],[Rating Category]],Recommendation!A$2:A$6,Recommendation!B$2:B$6)</f>
        <v>Guidance</v>
      </c>
      <c r="N3821" s="2">
        <v>84</v>
      </c>
      <c r="O3821" s="2" t="str" cm="1">
        <f t="array" ref="O3821">_xlfn.IFS(Table1[[#This Row],[Duration]]&lt;90,"Short",Table1[[#This Row],[Duration]]&lt;180,"Medium",Table1[[#This Row],[Duration]]&lt;=240,"Long",TRUE,"Seasons")</f>
        <v>Short</v>
      </c>
      <c r="P3821" s="3" t="s">
        <v>307</v>
      </c>
    </row>
    <row r="3822" spans="1:16" ht="56">
      <c r="A3822" s="2" t="s">
        <v>16381</v>
      </c>
      <c r="B3822" s="2" t="s">
        <v>0</v>
      </c>
      <c r="C3822" s="3" t="s">
        <v>16382</v>
      </c>
      <c r="D3822" s="3" t="s">
        <v>16383</v>
      </c>
      <c r="E3822" s="3" t="s">
        <v>16384</v>
      </c>
      <c r="F3822" s="3" t="s">
        <v>1</v>
      </c>
      <c r="G3822" s="7" t="s">
        <v>12945</v>
      </c>
      <c r="H3822" s="4">
        <v>2021</v>
      </c>
      <c r="I3822" s="2">
        <v>2017</v>
      </c>
      <c r="J3822" s="2">
        <f ca="1">YEAR(TODAY())-Table1[[#This Row],[Release_year]]</f>
        <v>9</v>
      </c>
      <c r="K3822" s="2" t="s">
        <v>2</v>
      </c>
      <c r="L3822" s="2" t="str">
        <f>_xlfn.XLOOKUP(Table1[[#This Row],[Rating]],Ratings!A$2:A$15,Ratings!B$2:B$15)</f>
        <v>Teen</v>
      </c>
      <c r="M3822" s="2" t="str">
        <f>_xlfn.XLOOKUP(Table1[[#This Row],[Rating Category]],Recommendation!A$2:A$6,Recommendation!B$2:B$6)</f>
        <v>Guidance</v>
      </c>
      <c r="N3822" s="2">
        <v>98</v>
      </c>
      <c r="O3822" s="2" t="str" cm="1">
        <f t="array" ref="O3822">_xlfn.IFS(Table1[[#This Row],[Duration]]&lt;90,"Short",Table1[[#This Row],[Duration]]&lt;180,"Medium",Table1[[#This Row],[Duration]]&lt;=240,"Long",TRUE,"Seasons")</f>
        <v>Medium</v>
      </c>
      <c r="P3822" s="3" t="s">
        <v>307</v>
      </c>
    </row>
    <row r="3823" spans="1:16" ht="14">
      <c r="A3823" s="2" t="s">
        <v>16385</v>
      </c>
      <c r="B3823" s="2" t="s">
        <v>0</v>
      </c>
      <c r="C3823" s="3" t="s">
        <v>16386</v>
      </c>
      <c r="D3823" s="3" t="s">
        <v>16387</v>
      </c>
      <c r="E3823" s="3" t="s">
        <v>16388</v>
      </c>
      <c r="F3823" s="3" t="s">
        <v>1</v>
      </c>
      <c r="G3823" s="7" t="s">
        <v>11373</v>
      </c>
      <c r="H3823" s="4">
        <v>2021</v>
      </c>
      <c r="I3823" s="2">
        <v>2017</v>
      </c>
      <c r="J3823" s="2">
        <f ca="1">YEAR(TODAY())-Table1[[#This Row],[Release_year]]</f>
        <v>9</v>
      </c>
      <c r="K3823" s="2" t="s">
        <v>181</v>
      </c>
      <c r="L3823" s="2" t="str">
        <f>_xlfn.XLOOKUP(Table1[[#This Row],[Rating]],Ratings!A$2:A$15,Ratings!B$2:B$15)</f>
        <v>Family</v>
      </c>
      <c r="M3823" s="2" t="str">
        <f>_xlfn.XLOOKUP(Table1[[#This Row],[Rating Category]],Recommendation!A$2:A$6,Recommendation!B$2:B$6)</f>
        <v>Guidance</v>
      </c>
      <c r="N3823" s="2">
        <v>42</v>
      </c>
      <c r="O3823" s="2" t="str" cm="1">
        <f t="array" ref="O3823">_xlfn.IFS(Table1[[#This Row],[Duration]]&lt;90,"Short",Table1[[#This Row],[Duration]]&lt;180,"Medium",Table1[[#This Row],[Duration]]&lt;=240,"Long",TRUE,"Seasons")</f>
        <v>Short</v>
      </c>
      <c r="P3823" s="3" t="s">
        <v>3</v>
      </c>
    </row>
    <row r="3824" spans="1:16" ht="42">
      <c r="A3824" s="2" t="s">
        <v>16389</v>
      </c>
      <c r="B3824" s="2" t="s">
        <v>0</v>
      </c>
      <c r="C3824" s="3" t="s">
        <v>16390</v>
      </c>
      <c r="D3824" s="3" t="s">
        <v>16391</v>
      </c>
      <c r="E3824" s="3" t="s">
        <v>16392</v>
      </c>
      <c r="F3824" s="3" t="s">
        <v>16393</v>
      </c>
      <c r="G3824" s="7" t="s">
        <v>12176</v>
      </c>
      <c r="H3824" s="4">
        <v>2021</v>
      </c>
      <c r="I3824" s="2">
        <v>2017</v>
      </c>
      <c r="J3824" s="2">
        <f ca="1">YEAR(TODAY())-Table1[[#This Row],[Release_year]]</f>
        <v>9</v>
      </c>
      <c r="K3824" s="2" t="s">
        <v>45</v>
      </c>
      <c r="L3824" s="2" t="str">
        <f>_xlfn.XLOOKUP(Table1[[#This Row],[Rating]],Ratings!A$2:A$15,Ratings!B$2:B$15)</f>
        <v>Family</v>
      </c>
      <c r="M3824" s="2" t="str">
        <f>_xlfn.XLOOKUP(Table1[[#This Row],[Rating Category]],Recommendation!A$2:A$6,Recommendation!B$2:B$6)</f>
        <v>Guidance</v>
      </c>
      <c r="N3824" s="2">
        <v>89</v>
      </c>
      <c r="O3824" s="2" t="str" cm="1">
        <f t="array" ref="O3824">_xlfn.IFS(Table1[[#This Row],[Duration]]&lt;90,"Short",Table1[[#This Row],[Duration]]&lt;180,"Medium",Table1[[#This Row],[Duration]]&lt;=240,"Long",TRUE,"Seasons")</f>
        <v>Short</v>
      </c>
      <c r="P3824" s="3" t="s">
        <v>49</v>
      </c>
    </row>
    <row r="3825" spans="1:16" ht="70">
      <c r="A3825" s="2" t="s">
        <v>16395</v>
      </c>
      <c r="B3825" s="2" t="s">
        <v>0</v>
      </c>
      <c r="C3825" s="3" t="s">
        <v>16396</v>
      </c>
      <c r="D3825" s="3" t="s">
        <v>16397</v>
      </c>
      <c r="E3825" s="3" t="s">
        <v>16398</v>
      </c>
      <c r="F3825" s="3" t="s">
        <v>16399</v>
      </c>
      <c r="G3825" s="7" t="s">
        <v>13923</v>
      </c>
      <c r="H3825" s="4">
        <v>2021</v>
      </c>
      <c r="I3825" s="2">
        <v>2014</v>
      </c>
      <c r="J3825" s="2">
        <f ca="1">YEAR(TODAY())-Table1[[#This Row],[Release_year]]</f>
        <v>12</v>
      </c>
      <c r="K3825" s="2" t="s">
        <v>29</v>
      </c>
      <c r="L3825" s="2" t="str">
        <f>_xlfn.XLOOKUP(Table1[[#This Row],[Rating]],Ratings!A$2:A$15,Ratings!B$2:B$15)</f>
        <v>Teen</v>
      </c>
      <c r="M3825" s="2" t="str">
        <f>_xlfn.XLOOKUP(Table1[[#This Row],[Rating Category]],Recommendation!A$2:A$6,Recommendation!B$2:B$6)</f>
        <v>Guidance</v>
      </c>
      <c r="N3825" s="2">
        <v>93</v>
      </c>
      <c r="O3825" s="2" t="str" cm="1">
        <f t="array" ref="O3825">_xlfn.IFS(Table1[[#This Row],[Duration]]&lt;90,"Short",Table1[[#This Row],[Duration]]&lt;180,"Medium",Table1[[#This Row],[Duration]]&lt;=240,"Long",TRUE,"Seasons")</f>
        <v>Medium</v>
      </c>
      <c r="P3825" s="3" t="s">
        <v>23</v>
      </c>
    </row>
    <row r="3826" spans="1:16" ht="70">
      <c r="A3826" s="2" t="s">
        <v>16400</v>
      </c>
      <c r="B3826" s="2" t="s">
        <v>0</v>
      </c>
      <c r="C3826" s="3" t="s">
        <v>16401</v>
      </c>
      <c r="D3826" s="3" t="s">
        <v>16402</v>
      </c>
      <c r="E3826" s="3" t="s">
        <v>16403</v>
      </c>
      <c r="F3826" s="3" t="s">
        <v>13</v>
      </c>
      <c r="G3826" s="7" t="s">
        <v>11939</v>
      </c>
      <c r="H3826" s="4">
        <v>2021</v>
      </c>
      <c r="I3826" s="2">
        <v>2003</v>
      </c>
      <c r="J3826" s="2">
        <f ca="1">YEAR(TODAY())-Table1[[#This Row],[Release_year]]</f>
        <v>23</v>
      </c>
      <c r="K3826" s="2" t="s">
        <v>29</v>
      </c>
      <c r="L3826" s="2" t="str">
        <f>_xlfn.XLOOKUP(Table1[[#This Row],[Rating]],Ratings!A$2:A$15,Ratings!B$2:B$15)</f>
        <v>Teen</v>
      </c>
      <c r="M3826" s="2" t="str">
        <f>_xlfn.XLOOKUP(Table1[[#This Row],[Rating Category]],Recommendation!A$2:A$6,Recommendation!B$2:B$6)</f>
        <v>Guidance</v>
      </c>
      <c r="N3826" s="2">
        <v>162</v>
      </c>
      <c r="O3826" s="2" t="str" cm="1">
        <f t="array" ref="O3826">_xlfn.IFS(Table1[[#This Row],[Duration]]&lt;90,"Short",Table1[[#This Row],[Duration]]&lt;180,"Medium",Table1[[#This Row],[Duration]]&lt;=240,"Long",TRUE,"Seasons")</f>
        <v>Medium</v>
      </c>
      <c r="P3826" s="3" t="s">
        <v>90</v>
      </c>
    </row>
    <row r="3827" spans="1:16" ht="42">
      <c r="A3827" s="2" t="s">
        <v>16404</v>
      </c>
      <c r="B3827" s="2" t="s">
        <v>0</v>
      </c>
      <c r="C3827" s="3" t="s">
        <v>16405</v>
      </c>
      <c r="D3827" s="3" t="s">
        <v>2721</v>
      </c>
      <c r="E3827" s="3" t="s">
        <v>16406</v>
      </c>
      <c r="F3827" s="3" t="s">
        <v>1</v>
      </c>
      <c r="G3827" s="7" t="s">
        <v>8375</v>
      </c>
      <c r="H3827" s="4">
        <v>2021</v>
      </c>
      <c r="I3827" s="2">
        <v>2003</v>
      </c>
      <c r="J3827" s="2">
        <f ca="1">YEAR(TODAY())-Table1[[#This Row],[Release_year]]</f>
        <v>23</v>
      </c>
      <c r="K3827" s="2" t="s">
        <v>2</v>
      </c>
      <c r="L3827" s="2" t="str">
        <f>_xlfn.XLOOKUP(Table1[[#This Row],[Rating]],Ratings!A$2:A$15,Ratings!B$2:B$15)</f>
        <v>Teen</v>
      </c>
      <c r="M3827" s="2" t="str">
        <f>_xlfn.XLOOKUP(Table1[[#This Row],[Rating Category]],Recommendation!A$2:A$6,Recommendation!B$2:B$6)</f>
        <v>Guidance</v>
      </c>
      <c r="N3827" s="2">
        <v>85</v>
      </c>
      <c r="O3827" s="2" t="str" cm="1">
        <f t="array" ref="O3827">_xlfn.IFS(Table1[[#This Row],[Duration]]&lt;90,"Short",Table1[[#This Row],[Duration]]&lt;180,"Medium",Table1[[#This Row],[Duration]]&lt;=240,"Long",TRUE,"Seasons")</f>
        <v>Short</v>
      </c>
      <c r="P3827" s="3" t="s">
        <v>72</v>
      </c>
    </row>
    <row r="3828" spans="1:16" ht="14">
      <c r="A3828" s="2" t="s">
        <v>16407</v>
      </c>
      <c r="B3828" s="2" t="s">
        <v>0</v>
      </c>
      <c r="C3828" s="3" t="s">
        <v>16408</v>
      </c>
      <c r="D3828" s="3" t="s">
        <v>16409</v>
      </c>
      <c r="E3828" s="3" t="s">
        <v>16410</v>
      </c>
      <c r="F3828" s="3" t="s">
        <v>28</v>
      </c>
      <c r="G3828" s="7" t="s">
        <v>9789</v>
      </c>
      <c r="H3828" s="4">
        <v>2021</v>
      </c>
      <c r="I3828" s="2">
        <v>2016</v>
      </c>
      <c r="J3828" s="2">
        <f ca="1">YEAR(TODAY())-Table1[[#This Row],[Release_year]]</f>
        <v>10</v>
      </c>
      <c r="K3828" s="2" t="s">
        <v>29</v>
      </c>
      <c r="L3828" s="2" t="str">
        <f>_xlfn.XLOOKUP(Table1[[#This Row],[Rating]],Ratings!A$2:A$15,Ratings!B$2:B$15)</f>
        <v>Teen</v>
      </c>
      <c r="M3828" s="2" t="str">
        <f>_xlfn.XLOOKUP(Table1[[#This Row],[Rating Category]],Recommendation!A$2:A$6,Recommendation!B$2:B$6)</f>
        <v>Guidance</v>
      </c>
      <c r="N3828" s="2">
        <v>52</v>
      </c>
      <c r="O3828" s="2" t="str" cm="1">
        <f t="array" ref="O3828">_xlfn.IFS(Table1[[#This Row],[Duration]]&lt;90,"Short",Table1[[#This Row],[Duration]]&lt;180,"Medium",Table1[[#This Row],[Duration]]&lt;=240,"Long",TRUE,"Seasons")</f>
        <v>Short</v>
      </c>
      <c r="P3828" s="3" t="s">
        <v>3</v>
      </c>
    </row>
    <row r="3829" spans="1:16" ht="56">
      <c r="A3829" s="2" t="s">
        <v>16411</v>
      </c>
      <c r="B3829" s="2" t="s">
        <v>0</v>
      </c>
      <c r="C3829" s="3" t="s">
        <v>16412</v>
      </c>
      <c r="D3829" s="3" t="s">
        <v>16413</v>
      </c>
      <c r="E3829" s="3" t="s">
        <v>16414</v>
      </c>
      <c r="F3829" s="3" t="s">
        <v>1</v>
      </c>
      <c r="G3829" s="7" t="s">
        <v>8375</v>
      </c>
      <c r="H3829" s="4">
        <v>2021</v>
      </c>
      <c r="I3829" s="2">
        <v>2014</v>
      </c>
      <c r="J3829" s="2">
        <f ca="1">YEAR(TODAY())-Table1[[#This Row],[Release_year]]</f>
        <v>12</v>
      </c>
      <c r="K3829" s="2" t="s">
        <v>16</v>
      </c>
      <c r="L3829" s="2" t="str">
        <f>_xlfn.XLOOKUP(Table1[[#This Row],[Rating]],Ratings!A$2:A$15,Ratings!B$2:B$15)</f>
        <v>Family</v>
      </c>
      <c r="M3829" s="2" t="str">
        <f>_xlfn.XLOOKUP(Table1[[#This Row],[Rating Category]],Recommendation!A$2:A$6,Recommendation!B$2:B$6)</f>
        <v>Guidance</v>
      </c>
      <c r="N3829" s="2">
        <v>91</v>
      </c>
      <c r="O3829" s="2" t="str" cm="1">
        <f t="array" ref="O3829">_xlfn.IFS(Table1[[#This Row],[Duration]]&lt;90,"Short",Table1[[#This Row],[Duration]]&lt;180,"Medium",Table1[[#This Row],[Duration]]&lt;=240,"Long",TRUE,"Seasons")</f>
        <v>Medium</v>
      </c>
      <c r="P3829" s="3" t="s">
        <v>3154</v>
      </c>
    </row>
    <row r="3830" spans="1:16" ht="42">
      <c r="A3830" s="2" t="s">
        <v>16415</v>
      </c>
      <c r="B3830" s="2" t="s">
        <v>0</v>
      </c>
      <c r="C3830" s="3" t="s">
        <v>16416</v>
      </c>
      <c r="D3830" s="3" t="s">
        <v>16417</v>
      </c>
      <c r="E3830" s="3" t="s">
        <v>16418</v>
      </c>
      <c r="F3830" s="3" t="s">
        <v>1</v>
      </c>
      <c r="G3830" s="7" t="s">
        <v>4776</v>
      </c>
      <c r="H3830" s="4">
        <v>2021</v>
      </c>
      <c r="I3830" s="2">
        <v>2015</v>
      </c>
      <c r="J3830" s="2">
        <f ca="1">YEAR(TODAY())-Table1[[#This Row],[Release_year]]</f>
        <v>11</v>
      </c>
      <c r="K3830" s="2" t="s">
        <v>16</v>
      </c>
      <c r="L3830" s="2" t="str">
        <f>_xlfn.XLOOKUP(Table1[[#This Row],[Rating]],Ratings!A$2:A$15,Ratings!B$2:B$15)</f>
        <v>Family</v>
      </c>
      <c r="M3830" s="2" t="str">
        <f>_xlfn.XLOOKUP(Table1[[#This Row],[Rating Category]],Recommendation!A$2:A$6,Recommendation!B$2:B$6)</f>
        <v>Guidance</v>
      </c>
      <c r="N3830" s="2">
        <v>106</v>
      </c>
      <c r="O3830" s="2" t="str" cm="1">
        <f t="array" ref="O3830">_xlfn.IFS(Table1[[#This Row],[Duration]]&lt;90,"Short",Table1[[#This Row],[Duration]]&lt;180,"Medium",Table1[[#This Row],[Duration]]&lt;=240,"Long",TRUE,"Seasons")</f>
        <v>Medium</v>
      </c>
      <c r="P3830" s="3" t="s">
        <v>251</v>
      </c>
    </row>
    <row r="3831" spans="1:16" ht="56">
      <c r="A3831" s="2" t="s">
        <v>16419</v>
      </c>
      <c r="B3831" s="2" t="s">
        <v>0</v>
      </c>
      <c r="C3831" s="3" t="s">
        <v>16420</v>
      </c>
      <c r="D3831" s="3" t="s">
        <v>16421</v>
      </c>
      <c r="E3831" s="3" t="s">
        <v>16422</v>
      </c>
      <c r="F3831" s="3" t="s">
        <v>1</v>
      </c>
      <c r="G3831" s="7" t="s">
        <v>4139</v>
      </c>
      <c r="H3831" s="4">
        <v>2021</v>
      </c>
      <c r="I3831" s="2">
        <v>2010</v>
      </c>
      <c r="J3831" s="2">
        <f ca="1">YEAR(TODAY())-Table1[[#This Row],[Release_year]]</f>
        <v>16</v>
      </c>
      <c r="K3831" s="2" t="s">
        <v>2</v>
      </c>
      <c r="L3831" s="2" t="str">
        <f>_xlfn.XLOOKUP(Table1[[#This Row],[Rating]],Ratings!A$2:A$15,Ratings!B$2:B$15)</f>
        <v>Teen</v>
      </c>
      <c r="M3831" s="2" t="str">
        <f>_xlfn.XLOOKUP(Table1[[#This Row],[Rating Category]],Recommendation!A$2:A$6,Recommendation!B$2:B$6)</f>
        <v>Guidance</v>
      </c>
      <c r="N3831" s="2">
        <v>92</v>
      </c>
      <c r="O3831" s="2" t="str" cm="1">
        <f t="array" ref="O3831">_xlfn.IFS(Table1[[#This Row],[Duration]]&lt;90,"Short",Table1[[#This Row],[Duration]]&lt;180,"Medium",Table1[[#This Row],[Duration]]&lt;=240,"Long",TRUE,"Seasons")</f>
        <v>Medium</v>
      </c>
      <c r="P3831" s="3" t="s">
        <v>254</v>
      </c>
    </row>
    <row r="3832" spans="1:16" ht="42">
      <c r="A3832" s="2" t="s">
        <v>16423</v>
      </c>
      <c r="B3832" s="2" t="s">
        <v>0</v>
      </c>
      <c r="C3832" s="3" t="s">
        <v>16424</v>
      </c>
      <c r="D3832" s="3" t="s">
        <v>3675</v>
      </c>
      <c r="E3832" s="3" t="s">
        <v>16425</v>
      </c>
      <c r="F3832" s="3" t="s">
        <v>1</v>
      </c>
      <c r="G3832" s="7" t="s">
        <v>8516</v>
      </c>
      <c r="H3832" s="4">
        <v>2021</v>
      </c>
      <c r="I3832" s="2">
        <v>2010</v>
      </c>
      <c r="J3832" s="2">
        <f ca="1">YEAR(TODAY())-Table1[[#This Row],[Release_year]]</f>
        <v>16</v>
      </c>
      <c r="K3832" s="2" t="s">
        <v>2</v>
      </c>
      <c r="L3832" s="2" t="str">
        <f>_xlfn.XLOOKUP(Table1[[#This Row],[Rating]],Ratings!A$2:A$15,Ratings!B$2:B$15)</f>
        <v>Teen</v>
      </c>
      <c r="M3832" s="2" t="str">
        <f>_xlfn.XLOOKUP(Table1[[#This Row],[Rating Category]],Recommendation!A$2:A$6,Recommendation!B$2:B$6)</f>
        <v>Guidance</v>
      </c>
      <c r="N3832" s="2">
        <v>140</v>
      </c>
      <c r="O3832" s="2" t="str" cm="1">
        <f t="array" ref="O3832">_xlfn.IFS(Table1[[#This Row],[Duration]]&lt;90,"Short",Table1[[#This Row],[Duration]]&lt;180,"Medium",Table1[[#This Row],[Duration]]&lt;=240,"Long",TRUE,"Seasons")</f>
        <v>Medium</v>
      </c>
      <c r="P3832" s="3" t="s">
        <v>264</v>
      </c>
    </row>
    <row r="3833" spans="1:16" ht="14">
      <c r="A3833" s="2" t="s">
        <v>16426</v>
      </c>
      <c r="B3833" s="2" t="s">
        <v>0</v>
      </c>
      <c r="C3833" s="3" t="s">
        <v>16427</v>
      </c>
      <c r="D3833" s="3" t="s">
        <v>16428</v>
      </c>
      <c r="E3833" s="3" t="s">
        <v>3398</v>
      </c>
      <c r="F3833" s="3" t="s">
        <v>1</v>
      </c>
      <c r="G3833" s="7" t="s">
        <v>11721</v>
      </c>
      <c r="H3833" s="4">
        <v>2021</v>
      </c>
      <c r="I3833" s="2">
        <v>1983</v>
      </c>
      <c r="J3833" s="2">
        <f ca="1">YEAR(TODAY())-Table1[[#This Row],[Release_year]]</f>
        <v>43</v>
      </c>
      <c r="K3833" s="2" t="s">
        <v>7</v>
      </c>
      <c r="L3833" s="2" t="str">
        <f>_xlfn.XLOOKUP(Table1[[#This Row],[Rating]],Ratings!A$2:A$15,Ratings!B$2:B$15)</f>
        <v>Adult</v>
      </c>
      <c r="M3833" s="2" t="str">
        <f>_xlfn.XLOOKUP(Table1[[#This Row],[Rating Category]],Recommendation!A$2:A$6,Recommendation!B$2:B$6)</f>
        <v>Restricted</v>
      </c>
      <c r="N3833" s="2">
        <v>69</v>
      </c>
      <c r="O3833" s="2" t="str" cm="1">
        <f t="array" ref="O3833">_xlfn.IFS(Table1[[#This Row],[Duration]]&lt;90,"Short",Table1[[#This Row],[Duration]]&lt;180,"Medium",Table1[[#This Row],[Duration]]&lt;=240,"Long",TRUE,"Seasons")</f>
        <v>Short</v>
      </c>
      <c r="P3833" s="3" t="s">
        <v>683</v>
      </c>
    </row>
    <row r="3834" spans="1:16" ht="56">
      <c r="A3834" s="2" t="s">
        <v>16429</v>
      </c>
      <c r="B3834" s="2" t="s">
        <v>0</v>
      </c>
      <c r="C3834" s="3" t="s">
        <v>16430</v>
      </c>
      <c r="D3834" s="3" t="s">
        <v>16431</v>
      </c>
      <c r="E3834" s="3" t="s">
        <v>16432</v>
      </c>
      <c r="F3834" s="3" t="s">
        <v>13</v>
      </c>
      <c r="G3834" s="7" t="s">
        <v>11001</v>
      </c>
      <c r="H3834" s="4">
        <v>2021</v>
      </c>
      <c r="I3834" s="2">
        <v>2018</v>
      </c>
      <c r="J3834" s="2">
        <f ca="1">YEAR(TODAY())-Table1[[#This Row],[Release_year]]</f>
        <v>8</v>
      </c>
      <c r="K3834" s="2" t="s">
        <v>29</v>
      </c>
      <c r="L3834" s="2" t="str">
        <f>_xlfn.XLOOKUP(Table1[[#This Row],[Rating]],Ratings!A$2:A$15,Ratings!B$2:B$15)</f>
        <v>Teen</v>
      </c>
      <c r="M3834" s="2" t="str">
        <f>_xlfn.XLOOKUP(Table1[[#This Row],[Rating Category]],Recommendation!A$2:A$6,Recommendation!B$2:B$6)</f>
        <v>Guidance</v>
      </c>
      <c r="N3834" s="2">
        <v>153</v>
      </c>
      <c r="O3834" s="2" t="str" cm="1">
        <f t="array" ref="O3834">_xlfn.IFS(Table1[[#This Row],[Duration]]&lt;90,"Short",Table1[[#This Row],[Duration]]&lt;180,"Medium",Table1[[#This Row],[Duration]]&lt;=240,"Long",TRUE,"Seasons")</f>
        <v>Medium</v>
      </c>
      <c r="P3834" s="3" t="s">
        <v>218</v>
      </c>
    </row>
    <row r="3835" spans="1:16" ht="42">
      <c r="A3835" s="2" t="s">
        <v>16433</v>
      </c>
      <c r="B3835" s="2" t="s">
        <v>0</v>
      </c>
      <c r="C3835" s="3" t="s">
        <v>16434</v>
      </c>
      <c r="D3835" s="3" t="s">
        <v>16435</v>
      </c>
      <c r="E3835" s="3" t="s">
        <v>16436</v>
      </c>
      <c r="F3835" s="3" t="s">
        <v>13</v>
      </c>
      <c r="G3835" s="7" t="s">
        <v>12296</v>
      </c>
      <c r="H3835" s="4">
        <v>2021</v>
      </c>
      <c r="I3835" s="2">
        <v>2015</v>
      </c>
      <c r="J3835" s="2">
        <f ca="1">YEAR(TODAY())-Table1[[#This Row],[Release_year]]</f>
        <v>11</v>
      </c>
      <c r="K3835" s="2" t="s">
        <v>29</v>
      </c>
      <c r="L3835" s="2" t="str">
        <f>_xlfn.XLOOKUP(Table1[[#This Row],[Rating]],Ratings!A$2:A$15,Ratings!B$2:B$15)</f>
        <v>Teen</v>
      </c>
      <c r="M3835" s="2" t="str">
        <f>_xlfn.XLOOKUP(Table1[[#This Row],[Rating Category]],Recommendation!A$2:A$6,Recommendation!B$2:B$6)</f>
        <v>Guidance</v>
      </c>
      <c r="N3835" s="2">
        <v>124</v>
      </c>
      <c r="O3835" s="2" t="str" cm="1">
        <f t="array" ref="O3835">_xlfn.IFS(Table1[[#This Row],[Duration]]&lt;90,"Short",Table1[[#This Row],[Duration]]&lt;180,"Medium",Table1[[#This Row],[Duration]]&lt;=240,"Long",TRUE,"Seasons")</f>
        <v>Medium</v>
      </c>
      <c r="P3835" s="3" t="s">
        <v>43</v>
      </c>
    </row>
    <row r="3836" spans="1:16" ht="70">
      <c r="A3836" s="2" t="s">
        <v>16437</v>
      </c>
      <c r="B3836" s="2" t="s">
        <v>0</v>
      </c>
      <c r="C3836" s="3" t="s">
        <v>16438</v>
      </c>
      <c r="D3836" s="3" t="s">
        <v>15153</v>
      </c>
      <c r="E3836" s="3" t="s">
        <v>16439</v>
      </c>
      <c r="F3836" s="3" t="s">
        <v>13</v>
      </c>
      <c r="G3836" s="7" t="s">
        <v>11886</v>
      </c>
      <c r="H3836" s="4">
        <v>2021</v>
      </c>
      <c r="I3836" s="2">
        <v>2009</v>
      </c>
      <c r="J3836" s="2">
        <f ca="1">YEAR(TODAY())-Table1[[#This Row],[Release_year]]</f>
        <v>17</v>
      </c>
      <c r="K3836" s="2" t="s">
        <v>45</v>
      </c>
      <c r="L3836" s="2" t="str">
        <f>_xlfn.XLOOKUP(Table1[[#This Row],[Rating]],Ratings!A$2:A$15,Ratings!B$2:B$15)</f>
        <v>Family</v>
      </c>
      <c r="M3836" s="2" t="str">
        <f>_xlfn.XLOOKUP(Table1[[#This Row],[Rating Category]],Recommendation!A$2:A$6,Recommendation!B$2:B$6)</f>
        <v>Guidance</v>
      </c>
      <c r="N3836" s="2">
        <v>120</v>
      </c>
      <c r="O3836" s="2" t="str" cm="1">
        <f t="array" ref="O3836">_xlfn.IFS(Table1[[#This Row],[Duration]]&lt;90,"Short",Table1[[#This Row],[Duration]]&lt;180,"Medium",Table1[[#This Row],[Duration]]&lt;=240,"Long",TRUE,"Seasons")</f>
        <v>Medium</v>
      </c>
      <c r="P3836" s="3" t="s">
        <v>23</v>
      </c>
    </row>
    <row r="3837" spans="1:16" ht="42">
      <c r="A3837" s="2" t="s">
        <v>16440</v>
      </c>
      <c r="B3837" s="2" t="s">
        <v>0</v>
      </c>
      <c r="C3837" s="3" t="s">
        <v>16441</v>
      </c>
      <c r="D3837" s="3" t="s">
        <v>10114</v>
      </c>
      <c r="E3837" s="3" t="s">
        <v>16442</v>
      </c>
      <c r="F3837" s="3" t="s">
        <v>13</v>
      </c>
      <c r="G3837" s="7" t="s">
        <v>8727</v>
      </c>
      <c r="H3837" s="4">
        <v>2021</v>
      </c>
      <c r="I3837" s="2">
        <v>2004</v>
      </c>
      <c r="J3837" s="2">
        <f ca="1">YEAR(TODAY())-Table1[[#This Row],[Release_year]]</f>
        <v>22</v>
      </c>
      <c r="K3837" s="2" t="s">
        <v>7</v>
      </c>
      <c r="L3837" s="2" t="str">
        <f>_xlfn.XLOOKUP(Table1[[#This Row],[Rating]],Ratings!A$2:A$15,Ratings!B$2:B$15)</f>
        <v>Adult</v>
      </c>
      <c r="M3837" s="2" t="str">
        <f>_xlfn.XLOOKUP(Table1[[#This Row],[Rating Category]],Recommendation!A$2:A$6,Recommendation!B$2:B$6)</f>
        <v>Restricted</v>
      </c>
      <c r="N3837" s="2">
        <v>134</v>
      </c>
      <c r="O3837" s="2" t="str" cm="1">
        <f t="array" ref="O3837">_xlfn.IFS(Table1[[#This Row],[Duration]]&lt;90,"Short",Table1[[#This Row],[Duration]]&lt;180,"Medium",Table1[[#This Row],[Duration]]&lt;=240,"Long",TRUE,"Seasons")</f>
        <v>Medium</v>
      </c>
      <c r="P3837" s="3" t="s">
        <v>89</v>
      </c>
    </row>
    <row r="3838" spans="1:16" ht="56">
      <c r="A3838" s="2" t="s">
        <v>16443</v>
      </c>
      <c r="B3838" s="2" t="s">
        <v>0</v>
      </c>
      <c r="C3838" s="3" t="s">
        <v>16444</v>
      </c>
      <c r="D3838" s="3" t="s">
        <v>16445</v>
      </c>
      <c r="E3838" s="3" t="s">
        <v>16446</v>
      </c>
      <c r="F3838" s="3" t="s">
        <v>16447</v>
      </c>
      <c r="G3838" s="7" t="s">
        <v>16448</v>
      </c>
      <c r="H3838" s="4">
        <v>2021</v>
      </c>
      <c r="I3838" s="2">
        <v>2012</v>
      </c>
      <c r="J3838" s="2">
        <f ca="1">YEAR(TODAY())-Table1[[#This Row],[Release_year]]</f>
        <v>14</v>
      </c>
      <c r="K3838" s="2" t="s">
        <v>124</v>
      </c>
      <c r="L3838" s="2" t="str">
        <f>_xlfn.XLOOKUP(Table1[[#This Row],[Rating]],Ratings!A$2:A$15,Ratings!B$2:B$15)</f>
        <v>Adult</v>
      </c>
      <c r="M3838" s="2" t="str">
        <f>_xlfn.XLOOKUP(Table1[[#This Row],[Rating Category]],Recommendation!A$2:A$6,Recommendation!B$2:B$6)</f>
        <v>Restricted</v>
      </c>
      <c r="N3838" s="2">
        <v>105</v>
      </c>
      <c r="O3838" s="2" t="str" cm="1">
        <f t="array" ref="O3838">_xlfn.IFS(Table1[[#This Row],[Duration]]&lt;90,"Short",Table1[[#This Row],[Duration]]&lt;180,"Medium",Table1[[#This Row],[Duration]]&lt;=240,"Long",TRUE,"Seasons")</f>
        <v>Medium</v>
      </c>
      <c r="P3838" s="3" t="s">
        <v>125</v>
      </c>
    </row>
    <row r="3839" spans="1:16" ht="42">
      <c r="A3839" s="2" t="s">
        <v>16449</v>
      </c>
      <c r="B3839" s="2" t="s">
        <v>0</v>
      </c>
      <c r="C3839" s="3" t="s">
        <v>16450</v>
      </c>
      <c r="D3839" s="3" t="s">
        <v>4237</v>
      </c>
      <c r="E3839" s="3" t="s">
        <v>9740</v>
      </c>
      <c r="F3839" s="3" t="s">
        <v>16451</v>
      </c>
      <c r="G3839" s="7" t="s">
        <v>12472</v>
      </c>
      <c r="H3839" s="4">
        <v>2021</v>
      </c>
      <c r="I3839" s="2">
        <v>2017</v>
      </c>
      <c r="J3839" s="2">
        <f ca="1">YEAR(TODAY())-Table1[[#This Row],[Release_year]]</f>
        <v>9</v>
      </c>
      <c r="K3839" s="2" t="s">
        <v>29</v>
      </c>
      <c r="L3839" s="2" t="str">
        <f>_xlfn.XLOOKUP(Table1[[#This Row],[Rating]],Ratings!A$2:A$15,Ratings!B$2:B$15)</f>
        <v>Teen</v>
      </c>
      <c r="M3839" s="2" t="str">
        <f>_xlfn.XLOOKUP(Table1[[#This Row],[Rating Category]],Recommendation!A$2:A$6,Recommendation!B$2:B$6)</f>
        <v>Guidance</v>
      </c>
      <c r="N3839" s="2">
        <v>119</v>
      </c>
      <c r="O3839" s="2" t="str" cm="1">
        <f t="array" ref="O3839">_xlfn.IFS(Table1[[#This Row],[Duration]]&lt;90,"Short",Table1[[#This Row],[Duration]]&lt;180,"Medium",Table1[[#This Row],[Duration]]&lt;=240,"Long",TRUE,"Seasons")</f>
        <v>Medium</v>
      </c>
      <c r="P3839" s="3" t="s">
        <v>49</v>
      </c>
    </row>
    <row r="3840" spans="1:16" ht="42">
      <c r="A3840" s="2" t="s">
        <v>16453</v>
      </c>
      <c r="B3840" s="2" t="s">
        <v>0</v>
      </c>
      <c r="C3840" s="3" t="s">
        <v>16454</v>
      </c>
      <c r="D3840" s="3" t="s">
        <v>16455</v>
      </c>
      <c r="E3840" s="3" t="s">
        <v>16456</v>
      </c>
      <c r="F3840" s="3" t="s">
        <v>1621</v>
      </c>
      <c r="G3840" s="7" t="s">
        <v>16457</v>
      </c>
      <c r="H3840" s="4">
        <v>2021</v>
      </c>
      <c r="I3840" s="2">
        <v>2006</v>
      </c>
      <c r="J3840" s="2">
        <f ca="1">YEAR(TODAY())-Table1[[#This Row],[Release_year]]</f>
        <v>20</v>
      </c>
      <c r="K3840" s="2" t="s">
        <v>7</v>
      </c>
      <c r="L3840" s="2" t="str">
        <f>_xlfn.XLOOKUP(Table1[[#This Row],[Rating]],Ratings!A$2:A$15,Ratings!B$2:B$15)</f>
        <v>Adult</v>
      </c>
      <c r="M3840" s="2" t="str">
        <f>_xlfn.XLOOKUP(Table1[[#This Row],[Rating Category]],Recommendation!A$2:A$6,Recommendation!B$2:B$6)</f>
        <v>Restricted</v>
      </c>
      <c r="N3840" s="2">
        <v>196</v>
      </c>
      <c r="O3840" s="2" t="str" cm="1">
        <f t="array" ref="O3840">_xlfn.IFS(Table1[[#This Row],[Duration]]&lt;90,"Short",Table1[[#This Row],[Duration]]&lt;180,"Medium",Table1[[#This Row],[Duration]]&lt;=240,"Long",TRUE,"Seasons")</f>
        <v>Long</v>
      </c>
      <c r="P3840" s="3" t="s">
        <v>6218</v>
      </c>
    </row>
    <row r="3841" spans="1:16" ht="28">
      <c r="A3841" s="2" t="s">
        <v>16458</v>
      </c>
      <c r="B3841" s="2" t="s">
        <v>0</v>
      </c>
      <c r="C3841" s="3" t="s">
        <v>16459</v>
      </c>
      <c r="D3841" s="3" t="s">
        <v>16460</v>
      </c>
      <c r="E3841" s="3" t="s">
        <v>16461</v>
      </c>
      <c r="F3841" s="3" t="s">
        <v>1</v>
      </c>
      <c r="G3841" s="7" t="s">
        <v>5195</v>
      </c>
      <c r="H3841" s="4">
        <v>2021</v>
      </c>
      <c r="I3841" s="2">
        <v>2019</v>
      </c>
      <c r="J3841" s="2">
        <f ca="1">YEAR(TODAY())-Table1[[#This Row],[Release_year]]</f>
        <v>7</v>
      </c>
      <c r="K3841" s="2" t="s">
        <v>124</v>
      </c>
      <c r="L3841" s="2" t="str">
        <f>_xlfn.XLOOKUP(Table1[[#This Row],[Rating]],Ratings!A$2:A$15,Ratings!B$2:B$15)</f>
        <v>Adult</v>
      </c>
      <c r="M3841" s="2" t="str">
        <f>_xlfn.XLOOKUP(Table1[[#This Row],[Rating Category]],Recommendation!A$2:A$6,Recommendation!B$2:B$6)</f>
        <v>Restricted</v>
      </c>
      <c r="N3841" s="2">
        <v>109</v>
      </c>
      <c r="O3841" s="2" t="str" cm="1">
        <f t="array" ref="O3841">_xlfn.IFS(Table1[[#This Row],[Duration]]&lt;90,"Short",Table1[[#This Row],[Duration]]&lt;180,"Medium",Table1[[#This Row],[Duration]]&lt;=240,"Long",TRUE,"Seasons")</f>
        <v>Medium</v>
      </c>
      <c r="P3841" s="3" t="s">
        <v>3247</v>
      </c>
    </row>
    <row r="3842" spans="1:16" ht="42">
      <c r="A3842" s="2" t="s">
        <v>16462</v>
      </c>
      <c r="B3842" s="2" t="s">
        <v>0</v>
      </c>
      <c r="C3842" s="3" t="s">
        <v>16463</v>
      </c>
      <c r="D3842" s="3" t="s">
        <v>16464</v>
      </c>
      <c r="E3842" s="3" t="s">
        <v>16465</v>
      </c>
      <c r="F3842" s="3" t="s">
        <v>215</v>
      </c>
      <c r="G3842" s="7" t="s">
        <v>12183</v>
      </c>
      <c r="H3842" s="4">
        <v>2021</v>
      </c>
      <c r="I3842" s="2">
        <v>2014</v>
      </c>
      <c r="J3842" s="2">
        <f ca="1">YEAR(TODAY())-Table1[[#This Row],[Release_year]]</f>
        <v>12</v>
      </c>
      <c r="K3842" s="2" t="s">
        <v>29</v>
      </c>
      <c r="L3842" s="2" t="str">
        <f>_xlfn.XLOOKUP(Table1[[#This Row],[Rating]],Ratings!A$2:A$15,Ratings!B$2:B$15)</f>
        <v>Teen</v>
      </c>
      <c r="M3842" s="2" t="str">
        <f>_xlfn.XLOOKUP(Table1[[#This Row],[Rating Category]],Recommendation!A$2:A$6,Recommendation!B$2:B$6)</f>
        <v>Guidance</v>
      </c>
      <c r="N3842" s="2">
        <v>93</v>
      </c>
      <c r="O3842" s="2" t="str" cm="1">
        <f t="array" ref="O3842">_xlfn.IFS(Table1[[#This Row],[Duration]]&lt;90,"Short",Table1[[#This Row],[Duration]]&lt;180,"Medium",Table1[[#This Row],[Duration]]&lt;=240,"Long",TRUE,"Seasons")</f>
        <v>Medium</v>
      </c>
      <c r="P3842" s="3" t="s">
        <v>49</v>
      </c>
    </row>
    <row r="3843" spans="1:16" ht="42">
      <c r="A3843" s="2" t="s">
        <v>16466</v>
      </c>
      <c r="B3843" s="2" t="s">
        <v>0</v>
      </c>
      <c r="C3843" s="3" t="s">
        <v>16467</v>
      </c>
      <c r="D3843" s="3" t="s">
        <v>16468</v>
      </c>
      <c r="E3843" s="3" t="s">
        <v>16469</v>
      </c>
      <c r="F3843" s="3" t="s">
        <v>28</v>
      </c>
      <c r="G3843" s="7" t="s">
        <v>16470</v>
      </c>
      <c r="H3843" s="4">
        <v>2021</v>
      </c>
      <c r="I3843" s="2">
        <v>2015</v>
      </c>
      <c r="J3843" s="2">
        <f ca="1">YEAR(TODAY())-Table1[[#This Row],[Release_year]]</f>
        <v>11</v>
      </c>
      <c r="K3843" s="2" t="s">
        <v>45</v>
      </c>
      <c r="L3843" s="2" t="str">
        <f>_xlfn.XLOOKUP(Table1[[#This Row],[Rating]],Ratings!A$2:A$15,Ratings!B$2:B$15)</f>
        <v>Family</v>
      </c>
      <c r="M3843" s="2" t="str">
        <f>_xlfn.XLOOKUP(Table1[[#This Row],[Rating Category]],Recommendation!A$2:A$6,Recommendation!B$2:B$6)</f>
        <v>Guidance</v>
      </c>
      <c r="N3843" s="2">
        <v>102</v>
      </c>
      <c r="O3843" s="2" t="str" cm="1">
        <f t="array" ref="O3843">_xlfn.IFS(Table1[[#This Row],[Duration]]&lt;90,"Short",Table1[[#This Row],[Duration]]&lt;180,"Medium",Table1[[#This Row],[Duration]]&lt;=240,"Long",TRUE,"Seasons")</f>
        <v>Medium</v>
      </c>
      <c r="P3843" s="3" t="s">
        <v>3</v>
      </c>
    </row>
    <row r="3844" spans="1:16" ht="28">
      <c r="A3844" s="2" t="s">
        <v>16471</v>
      </c>
      <c r="B3844" s="2" t="s">
        <v>0</v>
      </c>
      <c r="C3844" s="3" t="s">
        <v>16472</v>
      </c>
      <c r="D3844" s="3" t="s">
        <v>16473</v>
      </c>
      <c r="E3844" s="3" t="s">
        <v>16474</v>
      </c>
      <c r="F3844" s="3" t="s">
        <v>1</v>
      </c>
      <c r="G3844" s="7" t="s">
        <v>11194</v>
      </c>
      <c r="H3844" s="4">
        <v>2021</v>
      </c>
      <c r="I3844" s="2">
        <v>2016</v>
      </c>
      <c r="J3844" s="2">
        <f ca="1">YEAR(TODAY())-Table1[[#This Row],[Release_year]]</f>
        <v>10</v>
      </c>
      <c r="K3844" s="2" t="s">
        <v>7</v>
      </c>
      <c r="L3844" s="2" t="str">
        <f>_xlfn.XLOOKUP(Table1[[#This Row],[Rating]],Ratings!A$2:A$15,Ratings!B$2:B$15)</f>
        <v>Adult</v>
      </c>
      <c r="M3844" s="2" t="str">
        <f>_xlfn.XLOOKUP(Table1[[#This Row],[Rating Category]],Recommendation!A$2:A$6,Recommendation!B$2:B$6)</f>
        <v>Restricted</v>
      </c>
      <c r="N3844" s="2">
        <v>82</v>
      </c>
      <c r="O3844" s="2" t="str" cm="1">
        <f t="array" ref="O3844">_xlfn.IFS(Table1[[#This Row],[Duration]]&lt;90,"Short",Table1[[#This Row],[Duration]]&lt;180,"Medium",Table1[[#This Row],[Duration]]&lt;=240,"Long",TRUE,"Seasons")</f>
        <v>Short</v>
      </c>
      <c r="P3844" s="3" t="s">
        <v>1368</v>
      </c>
    </row>
    <row r="3845" spans="1:16" ht="42">
      <c r="A3845" s="2" t="s">
        <v>16475</v>
      </c>
      <c r="B3845" s="2" t="s">
        <v>0</v>
      </c>
      <c r="C3845" s="3" t="s">
        <v>16476</v>
      </c>
      <c r="D3845" s="3" t="s">
        <v>16477</v>
      </c>
      <c r="E3845" s="3" t="s">
        <v>16478</v>
      </c>
      <c r="F3845" s="3" t="s">
        <v>1064</v>
      </c>
      <c r="G3845" s="7" t="s">
        <v>10714</v>
      </c>
      <c r="H3845" s="4">
        <v>2021</v>
      </c>
      <c r="I3845" s="2">
        <v>2016</v>
      </c>
      <c r="J3845" s="2">
        <f ca="1">YEAR(TODAY())-Table1[[#This Row],[Release_year]]</f>
        <v>10</v>
      </c>
      <c r="K3845" s="2" t="s">
        <v>45</v>
      </c>
      <c r="L3845" s="2" t="str">
        <f>_xlfn.XLOOKUP(Table1[[#This Row],[Rating]],Ratings!A$2:A$15,Ratings!B$2:B$15)</f>
        <v>Family</v>
      </c>
      <c r="M3845" s="2" t="str">
        <f>_xlfn.XLOOKUP(Table1[[#This Row],[Rating Category]],Recommendation!A$2:A$6,Recommendation!B$2:B$6)</f>
        <v>Guidance</v>
      </c>
      <c r="N3845" s="2">
        <v>74</v>
      </c>
      <c r="O3845" s="2" t="str" cm="1">
        <f t="array" ref="O3845">_xlfn.IFS(Table1[[#This Row],[Duration]]&lt;90,"Short",Table1[[#This Row],[Duration]]&lt;180,"Medium",Table1[[#This Row],[Duration]]&lt;=240,"Long",TRUE,"Seasons")</f>
        <v>Short</v>
      </c>
      <c r="P3845" s="3" t="s">
        <v>43</v>
      </c>
    </row>
    <row r="3846" spans="1:16" ht="56">
      <c r="A3846" s="2" t="s">
        <v>16479</v>
      </c>
      <c r="B3846" s="2" t="s">
        <v>0</v>
      </c>
      <c r="C3846" s="3" t="s">
        <v>16480</v>
      </c>
      <c r="D3846" s="3" t="s">
        <v>16481</v>
      </c>
      <c r="E3846" s="3" t="s">
        <v>16482</v>
      </c>
      <c r="F3846" s="3" t="s">
        <v>64</v>
      </c>
      <c r="G3846" s="7" t="s">
        <v>12063</v>
      </c>
      <c r="H3846" s="4">
        <v>2021</v>
      </c>
      <c r="I3846" s="2">
        <v>2016</v>
      </c>
      <c r="J3846" s="2">
        <f ca="1">YEAR(TODAY())-Table1[[#This Row],[Release_year]]</f>
        <v>10</v>
      </c>
      <c r="K3846" s="2" t="s">
        <v>7</v>
      </c>
      <c r="L3846" s="2" t="str">
        <f>_xlfn.XLOOKUP(Table1[[#This Row],[Rating]],Ratings!A$2:A$15,Ratings!B$2:B$15)</f>
        <v>Adult</v>
      </c>
      <c r="M3846" s="2" t="str">
        <f>_xlfn.XLOOKUP(Table1[[#This Row],[Rating Category]],Recommendation!A$2:A$6,Recommendation!B$2:B$6)</f>
        <v>Restricted</v>
      </c>
      <c r="N3846" s="2">
        <v>94</v>
      </c>
      <c r="O3846" s="2" t="str" cm="1">
        <f t="array" ref="O3846">_xlfn.IFS(Table1[[#This Row],[Duration]]&lt;90,"Short",Table1[[#This Row],[Duration]]&lt;180,"Medium",Table1[[#This Row],[Duration]]&lt;=240,"Long",TRUE,"Seasons")</f>
        <v>Medium</v>
      </c>
      <c r="P3846" s="3" t="s">
        <v>575</v>
      </c>
    </row>
    <row r="3847" spans="1:16" ht="56">
      <c r="A3847" s="2" t="s">
        <v>16483</v>
      </c>
      <c r="B3847" s="2" t="s">
        <v>0</v>
      </c>
      <c r="C3847" s="3" t="s">
        <v>16484</v>
      </c>
      <c r="D3847" s="3" t="s">
        <v>16485</v>
      </c>
      <c r="E3847" s="3" t="s">
        <v>16486</v>
      </c>
      <c r="F3847" s="3" t="s">
        <v>1</v>
      </c>
      <c r="G3847" s="7" t="s">
        <v>4567</v>
      </c>
      <c r="H3847" s="4">
        <v>2021</v>
      </c>
      <c r="I3847" s="2">
        <v>2006</v>
      </c>
      <c r="J3847" s="2">
        <f ca="1">YEAR(TODAY())-Table1[[#This Row],[Release_year]]</f>
        <v>20</v>
      </c>
      <c r="K3847" s="2" t="s">
        <v>2</v>
      </c>
      <c r="L3847" s="2" t="str">
        <f>_xlfn.XLOOKUP(Table1[[#This Row],[Rating]],Ratings!A$2:A$15,Ratings!B$2:B$15)</f>
        <v>Teen</v>
      </c>
      <c r="M3847" s="2" t="str">
        <f>_xlfn.XLOOKUP(Table1[[#This Row],[Rating Category]],Recommendation!A$2:A$6,Recommendation!B$2:B$6)</f>
        <v>Guidance</v>
      </c>
      <c r="N3847" s="2">
        <v>108</v>
      </c>
      <c r="O3847" s="2" t="str" cm="1">
        <f t="array" ref="O3847">_xlfn.IFS(Table1[[#This Row],[Duration]]&lt;90,"Short",Table1[[#This Row],[Duration]]&lt;180,"Medium",Table1[[#This Row],[Duration]]&lt;=240,"Long",TRUE,"Seasons")</f>
        <v>Medium</v>
      </c>
      <c r="P3847" s="3" t="s">
        <v>254</v>
      </c>
    </row>
    <row r="3848" spans="1:16" ht="70">
      <c r="A3848" s="2" t="s">
        <v>16487</v>
      </c>
      <c r="B3848" s="2" t="s">
        <v>0</v>
      </c>
      <c r="C3848" s="3" t="s">
        <v>16488</v>
      </c>
      <c r="D3848" s="3" t="s">
        <v>16489</v>
      </c>
      <c r="E3848" s="3" t="s">
        <v>16490</v>
      </c>
      <c r="F3848" s="3" t="s">
        <v>13</v>
      </c>
      <c r="G3848" s="7" t="s">
        <v>7532</v>
      </c>
      <c r="H3848" s="4">
        <v>2021</v>
      </c>
      <c r="I3848" s="2">
        <v>2002</v>
      </c>
      <c r="J3848" s="2">
        <f ca="1">YEAR(TODAY())-Table1[[#This Row],[Release_year]]</f>
        <v>24</v>
      </c>
      <c r="K3848" s="2" t="s">
        <v>29</v>
      </c>
      <c r="L3848" s="2" t="str">
        <f>_xlfn.XLOOKUP(Table1[[#This Row],[Rating]],Ratings!A$2:A$15,Ratings!B$2:B$15)</f>
        <v>Teen</v>
      </c>
      <c r="M3848" s="2" t="str">
        <f>_xlfn.XLOOKUP(Table1[[#This Row],[Rating Category]],Recommendation!A$2:A$6,Recommendation!B$2:B$6)</f>
        <v>Guidance</v>
      </c>
      <c r="N3848" s="2">
        <v>151</v>
      </c>
      <c r="O3848" s="2" t="str" cm="1">
        <f t="array" ref="O3848">_xlfn.IFS(Table1[[#This Row],[Duration]]&lt;90,"Short",Table1[[#This Row],[Duration]]&lt;180,"Medium",Table1[[#This Row],[Duration]]&lt;=240,"Long",TRUE,"Seasons")</f>
        <v>Medium</v>
      </c>
      <c r="P3848" s="3" t="s">
        <v>23</v>
      </c>
    </row>
    <row r="3849" spans="1:16" ht="56">
      <c r="A3849" s="2" t="s">
        <v>16491</v>
      </c>
      <c r="B3849" s="2" t="s">
        <v>0</v>
      </c>
      <c r="C3849" s="3" t="s">
        <v>16492</v>
      </c>
      <c r="D3849" s="3" t="s">
        <v>1890</v>
      </c>
      <c r="E3849" s="3" t="s">
        <v>16493</v>
      </c>
      <c r="F3849" s="3" t="s">
        <v>1</v>
      </c>
      <c r="G3849" s="7" t="s">
        <v>7924</v>
      </c>
      <c r="H3849" s="4">
        <v>2021</v>
      </c>
      <c r="I3849" s="2">
        <v>2012</v>
      </c>
      <c r="J3849" s="2">
        <f ca="1">YEAR(TODAY())-Table1[[#This Row],[Release_year]]</f>
        <v>14</v>
      </c>
      <c r="K3849" s="2" t="s">
        <v>124</v>
      </c>
      <c r="L3849" s="2" t="str">
        <f>_xlfn.XLOOKUP(Table1[[#This Row],[Rating]],Ratings!A$2:A$15,Ratings!B$2:B$15)</f>
        <v>Adult</v>
      </c>
      <c r="M3849" s="2" t="str">
        <f>_xlfn.XLOOKUP(Table1[[#This Row],[Rating Category]],Recommendation!A$2:A$6,Recommendation!B$2:B$6)</f>
        <v>Restricted</v>
      </c>
      <c r="N3849" s="2">
        <v>109</v>
      </c>
      <c r="O3849" s="2" t="str" cm="1">
        <f t="array" ref="O3849">_xlfn.IFS(Table1[[#This Row],[Duration]]&lt;90,"Short",Table1[[#This Row],[Duration]]&lt;180,"Medium",Table1[[#This Row],[Duration]]&lt;=240,"Long",TRUE,"Seasons")</f>
        <v>Medium</v>
      </c>
      <c r="P3849" s="3" t="s">
        <v>125</v>
      </c>
    </row>
    <row r="3850" spans="1:16" ht="28">
      <c r="A3850" s="2" t="s">
        <v>16494</v>
      </c>
      <c r="B3850" s="2" t="s">
        <v>0</v>
      </c>
      <c r="C3850" s="3" t="s">
        <v>16495</v>
      </c>
      <c r="D3850" s="3" t="s">
        <v>16496</v>
      </c>
      <c r="E3850" s="3" t="s">
        <v>16497</v>
      </c>
      <c r="F3850" s="3" t="s">
        <v>16498</v>
      </c>
      <c r="G3850" s="7" t="s">
        <v>11316</v>
      </c>
      <c r="H3850" s="4">
        <v>2021</v>
      </c>
      <c r="I3850" s="2">
        <v>2013</v>
      </c>
      <c r="J3850" s="2">
        <f ca="1">YEAR(TODAY())-Table1[[#This Row],[Release_year]]</f>
        <v>13</v>
      </c>
      <c r="K3850" s="2" t="s">
        <v>124</v>
      </c>
      <c r="L3850" s="2" t="str">
        <f>_xlfn.XLOOKUP(Table1[[#This Row],[Rating]],Ratings!A$2:A$15,Ratings!B$2:B$15)</f>
        <v>Adult</v>
      </c>
      <c r="M3850" s="2" t="str">
        <f>_xlfn.XLOOKUP(Table1[[#This Row],[Rating Category]],Recommendation!A$2:A$6,Recommendation!B$2:B$6)</f>
        <v>Restricted</v>
      </c>
      <c r="N3850" s="2">
        <v>91</v>
      </c>
      <c r="O3850" s="2" t="str" cm="1">
        <f t="array" ref="O3850">_xlfn.IFS(Table1[[#This Row],[Duration]]&lt;90,"Short",Table1[[#This Row],[Duration]]&lt;180,"Medium",Table1[[#This Row],[Duration]]&lt;=240,"Long",TRUE,"Seasons")</f>
        <v>Medium</v>
      </c>
      <c r="P3850" s="3" t="s">
        <v>1986</v>
      </c>
    </row>
    <row r="3851" spans="1:16" ht="14">
      <c r="A3851" s="2" t="s">
        <v>16499</v>
      </c>
      <c r="B3851" s="2" t="s">
        <v>0</v>
      </c>
      <c r="C3851" s="3" t="s">
        <v>16500</v>
      </c>
      <c r="D3851" s="3" t="s">
        <v>16501</v>
      </c>
      <c r="E3851" s="3" t="s">
        <v>16502</v>
      </c>
      <c r="F3851" s="3" t="s">
        <v>1</v>
      </c>
      <c r="G3851" s="7" t="s">
        <v>16503</v>
      </c>
      <c r="H3851" s="4">
        <v>2021</v>
      </c>
      <c r="I3851" s="2">
        <v>2016</v>
      </c>
      <c r="J3851" s="2">
        <f ca="1">YEAR(TODAY())-Table1[[#This Row],[Release_year]]</f>
        <v>10</v>
      </c>
      <c r="K3851" s="2" t="s">
        <v>29</v>
      </c>
      <c r="L3851" s="2" t="str">
        <f>_xlfn.XLOOKUP(Table1[[#This Row],[Rating]],Ratings!A$2:A$15,Ratings!B$2:B$15)</f>
        <v>Teen</v>
      </c>
      <c r="M3851" s="2" t="str">
        <f>_xlfn.XLOOKUP(Table1[[#This Row],[Rating Category]],Recommendation!A$2:A$6,Recommendation!B$2:B$6)</f>
        <v>Guidance</v>
      </c>
      <c r="N3851" s="2">
        <v>93</v>
      </c>
      <c r="O3851" s="2" t="str" cm="1">
        <f t="array" ref="O3851">_xlfn.IFS(Table1[[#This Row],[Duration]]&lt;90,"Short",Table1[[#This Row],[Duration]]&lt;180,"Medium",Table1[[#This Row],[Duration]]&lt;=240,"Long",TRUE,"Seasons")</f>
        <v>Medium</v>
      </c>
      <c r="P3851" s="3" t="s">
        <v>3</v>
      </c>
    </row>
    <row r="3852" spans="1:16" ht="56">
      <c r="A3852" s="2" t="s">
        <v>16504</v>
      </c>
      <c r="B3852" s="2" t="s">
        <v>0</v>
      </c>
      <c r="C3852" s="3" t="s">
        <v>16505</v>
      </c>
      <c r="D3852" s="3" t="s">
        <v>16506</v>
      </c>
      <c r="E3852" s="3" t="s">
        <v>16507</v>
      </c>
      <c r="F3852" s="3" t="s">
        <v>404</v>
      </c>
      <c r="G3852" s="7" t="s">
        <v>16508</v>
      </c>
      <c r="H3852" s="4">
        <v>2021</v>
      </c>
      <c r="I3852" s="2">
        <v>2018</v>
      </c>
      <c r="J3852" s="2">
        <f ca="1">YEAR(TODAY())-Table1[[#This Row],[Release_year]]</f>
        <v>8</v>
      </c>
      <c r="K3852" s="2" t="s">
        <v>7</v>
      </c>
      <c r="L3852" s="2" t="str">
        <f>_xlfn.XLOOKUP(Table1[[#This Row],[Rating]],Ratings!A$2:A$15,Ratings!B$2:B$15)</f>
        <v>Adult</v>
      </c>
      <c r="M3852" s="2" t="str">
        <f>_xlfn.XLOOKUP(Table1[[#This Row],[Rating Category]],Recommendation!A$2:A$6,Recommendation!B$2:B$6)</f>
        <v>Restricted</v>
      </c>
      <c r="N3852" s="2">
        <v>85</v>
      </c>
      <c r="O3852" s="2" t="str" cm="1">
        <f t="array" ref="O3852">_xlfn.IFS(Table1[[#This Row],[Duration]]&lt;90,"Short",Table1[[#This Row],[Duration]]&lt;180,"Medium",Table1[[#This Row],[Duration]]&lt;=240,"Long",TRUE,"Seasons")</f>
        <v>Short</v>
      </c>
      <c r="P3852" s="3" t="s">
        <v>608</v>
      </c>
    </row>
    <row r="3853" spans="1:16" ht="42">
      <c r="A3853" s="2" t="s">
        <v>16509</v>
      </c>
      <c r="B3853" s="2" t="s">
        <v>0</v>
      </c>
      <c r="C3853" s="3" t="s">
        <v>16510</v>
      </c>
      <c r="D3853" s="3" t="s">
        <v>16511</v>
      </c>
      <c r="E3853" s="3" t="s">
        <v>16512</v>
      </c>
      <c r="F3853" s="3" t="s">
        <v>3814</v>
      </c>
      <c r="G3853" s="7" t="s">
        <v>3390</v>
      </c>
      <c r="H3853" s="4">
        <v>2021</v>
      </c>
      <c r="I3853" s="2">
        <v>1973</v>
      </c>
      <c r="J3853" s="2">
        <f ca="1">YEAR(TODAY())-Table1[[#This Row],[Release_year]]</f>
        <v>53</v>
      </c>
      <c r="K3853" s="2" t="s">
        <v>124</v>
      </c>
      <c r="L3853" s="2" t="str">
        <f>_xlfn.XLOOKUP(Table1[[#This Row],[Rating]],Ratings!A$2:A$15,Ratings!B$2:B$15)</f>
        <v>Adult</v>
      </c>
      <c r="M3853" s="2" t="str">
        <f>_xlfn.XLOOKUP(Table1[[#This Row],[Rating Category]],Recommendation!A$2:A$6,Recommendation!B$2:B$6)</f>
        <v>Restricted</v>
      </c>
      <c r="N3853" s="2">
        <v>103</v>
      </c>
      <c r="O3853" s="2" t="str" cm="1">
        <f t="array" ref="O3853">_xlfn.IFS(Table1[[#This Row],[Duration]]&lt;90,"Short",Table1[[#This Row],[Duration]]&lt;180,"Medium",Table1[[#This Row],[Duration]]&lt;=240,"Long",TRUE,"Seasons")</f>
        <v>Medium</v>
      </c>
      <c r="P3853" s="3" t="s">
        <v>484</v>
      </c>
    </row>
    <row r="3854" spans="1:16" ht="42">
      <c r="A3854" s="2" t="s">
        <v>16513</v>
      </c>
      <c r="B3854" s="2" t="s">
        <v>0</v>
      </c>
      <c r="C3854" s="3" t="s">
        <v>16514</v>
      </c>
      <c r="D3854" s="3" t="s">
        <v>633</v>
      </c>
      <c r="E3854" s="3" t="s">
        <v>16515</v>
      </c>
      <c r="F3854" s="3" t="s">
        <v>16516</v>
      </c>
      <c r="G3854" s="7" t="s">
        <v>16517</v>
      </c>
      <c r="H3854" s="4">
        <v>2021</v>
      </c>
      <c r="I3854" s="2">
        <v>2015</v>
      </c>
      <c r="J3854" s="2">
        <f ca="1">YEAR(TODAY())-Table1[[#This Row],[Release_year]]</f>
        <v>11</v>
      </c>
      <c r="K3854" s="2" t="s">
        <v>2</v>
      </c>
      <c r="L3854" s="2" t="str">
        <f>_xlfn.XLOOKUP(Table1[[#This Row],[Rating]],Ratings!A$2:A$15,Ratings!B$2:B$15)</f>
        <v>Teen</v>
      </c>
      <c r="M3854" s="2" t="str">
        <f>_xlfn.XLOOKUP(Table1[[#This Row],[Rating Category]],Recommendation!A$2:A$6,Recommendation!B$2:B$6)</f>
        <v>Guidance</v>
      </c>
      <c r="N3854" s="2">
        <v>102</v>
      </c>
      <c r="O3854" s="2" t="str" cm="1">
        <f t="array" ref="O3854">_xlfn.IFS(Table1[[#This Row],[Duration]]&lt;90,"Short",Table1[[#This Row],[Duration]]&lt;180,"Medium",Table1[[#This Row],[Duration]]&lt;=240,"Long",TRUE,"Seasons")</f>
        <v>Medium</v>
      </c>
      <c r="P3854" s="3" t="s">
        <v>1402</v>
      </c>
    </row>
    <row r="3855" spans="1:16" ht="56">
      <c r="A3855" s="2" t="s">
        <v>16518</v>
      </c>
      <c r="B3855" s="2" t="s">
        <v>0</v>
      </c>
      <c r="C3855" s="3" t="s">
        <v>16519</v>
      </c>
      <c r="D3855" s="3" t="s">
        <v>16520</v>
      </c>
      <c r="E3855" s="3" t="s">
        <v>16521</v>
      </c>
      <c r="F3855" s="3" t="s">
        <v>1</v>
      </c>
      <c r="G3855" s="7" t="s">
        <v>15334</v>
      </c>
      <c r="H3855" s="4">
        <v>2021</v>
      </c>
      <c r="I3855" s="2">
        <v>2002</v>
      </c>
      <c r="J3855" s="2">
        <f ca="1">YEAR(TODAY())-Table1[[#This Row],[Release_year]]</f>
        <v>24</v>
      </c>
      <c r="K3855" s="2" t="s">
        <v>124</v>
      </c>
      <c r="L3855" s="2" t="str">
        <f>_xlfn.XLOOKUP(Table1[[#This Row],[Rating]],Ratings!A$2:A$15,Ratings!B$2:B$15)</f>
        <v>Adult</v>
      </c>
      <c r="M3855" s="2" t="str">
        <f>_xlfn.XLOOKUP(Table1[[#This Row],[Rating Category]],Recommendation!A$2:A$6,Recommendation!B$2:B$6)</f>
        <v>Restricted</v>
      </c>
      <c r="N3855" s="2">
        <v>107</v>
      </c>
      <c r="O3855" s="2" t="str" cm="1">
        <f t="array" ref="O3855">_xlfn.IFS(Table1[[#This Row],[Duration]]&lt;90,"Short",Table1[[#This Row],[Duration]]&lt;180,"Medium",Table1[[#This Row],[Duration]]&lt;=240,"Long",TRUE,"Seasons")</f>
        <v>Medium</v>
      </c>
      <c r="P3855" s="3" t="s">
        <v>890</v>
      </c>
    </row>
    <row r="3856" spans="1:16" ht="42">
      <c r="A3856" s="2" t="s">
        <v>16522</v>
      </c>
      <c r="B3856" s="2" t="s">
        <v>0</v>
      </c>
      <c r="C3856" s="3" t="s">
        <v>16523</v>
      </c>
      <c r="D3856" s="3" t="s">
        <v>16524</v>
      </c>
      <c r="E3856" s="3" t="s">
        <v>16525</v>
      </c>
      <c r="F3856" s="3" t="s">
        <v>951</v>
      </c>
      <c r="G3856" s="7" t="s">
        <v>8375</v>
      </c>
      <c r="H3856" s="4">
        <v>2021</v>
      </c>
      <c r="I3856" s="2">
        <v>1990</v>
      </c>
      <c r="J3856" s="2">
        <f ca="1">YEAR(TODAY())-Table1[[#This Row],[Release_year]]</f>
        <v>36</v>
      </c>
      <c r="K3856" s="2" t="s">
        <v>7</v>
      </c>
      <c r="L3856" s="2" t="str">
        <f>_xlfn.XLOOKUP(Table1[[#This Row],[Rating]],Ratings!A$2:A$15,Ratings!B$2:B$15)</f>
        <v>Adult</v>
      </c>
      <c r="M3856" s="2" t="str">
        <f>_xlfn.XLOOKUP(Table1[[#This Row],[Rating Category]],Recommendation!A$2:A$6,Recommendation!B$2:B$6)</f>
        <v>Restricted</v>
      </c>
      <c r="N3856" s="2">
        <v>88</v>
      </c>
      <c r="O3856" s="2" t="str" cm="1">
        <f t="array" ref="O3856">_xlfn.IFS(Table1[[#This Row],[Duration]]&lt;90,"Short",Table1[[#This Row],[Duration]]&lt;180,"Medium",Table1[[#This Row],[Duration]]&lt;=240,"Long",TRUE,"Seasons")</f>
        <v>Short</v>
      </c>
      <c r="P3856" s="3" t="s">
        <v>269</v>
      </c>
    </row>
    <row r="3857" spans="1:16" ht="56">
      <c r="A3857" s="2" t="s">
        <v>16526</v>
      </c>
      <c r="B3857" s="2" t="s">
        <v>0</v>
      </c>
      <c r="C3857" s="3" t="s">
        <v>16527</v>
      </c>
      <c r="D3857" s="3" t="s">
        <v>753</v>
      </c>
      <c r="E3857" s="3" t="s">
        <v>754</v>
      </c>
      <c r="F3857" s="3" t="s">
        <v>670</v>
      </c>
      <c r="G3857" s="7" t="s">
        <v>11316</v>
      </c>
      <c r="H3857" s="4">
        <v>2021</v>
      </c>
      <c r="I3857" s="2">
        <v>1985</v>
      </c>
      <c r="J3857" s="2">
        <f ca="1">YEAR(TODAY())-Table1[[#This Row],[Release_year]]</f>
        <v>41</v>
      </c>
      <c r="K3857" s="2" t="s">
        <v>14374</v>
      </c>
      <c r="L3857" s="2" t="str">
        <f>_xlfn.XLOOKUP(Table1[[#This Row],[Rating]],Ratings!A$2:A$15,Ratings!B$2:B$15)</f>
        <v>Not Rated</v>
      </c>
      <c r="M3857" s="2" t="str">
        <f>_xlfn.XLOOKUP(Table1[[#This Row],[Rating Category]],Recommendation!A$2:A$6,Recommendation!B$2:B$6)</f>
        <v>Guidance</v>
      </c>
      <c r="N3857" s="2">
        <v>95</v>
      </c>
      <c r="O3857" s="2" t="str" cm="1">
        <f t="array" ref="O3857">_xlfn.IFS(Table1[[#This Row],[Duration]]&lt;90,"Short",Table1[[#This Row],[Duration]]&lt;180,"Medium",Table1[[#This Row],[Duration]]&lt;=240,"Long",TRUE,"Seasons")</f>
        <v>Medium</v>
      </c>
      <c r="P3857" s="3" t="s">
        <v>755</v>
      </c>
    </row>
    <row r="3858" spans="1:16" ht="56">
      <c r="A3858" s="2" t="s">
        <v>16528</v>
      </c>
      <c r="B3858" s="2" t="s">
        <v>0</v>
      </c>
      <c r="C3858" s="3" t="s">
        <v>16529</v>
      </c>
      <c r="D3858" s="3" t="s">
        <v>16530</v>
      </c>
      <c r="E3858" s="3" t="s">
        <v>16531</v>
      </c>
      <c r="F3858" s="3" t="s">
        <v>50</v>
      </c>
      <c r="G3858" s="7" t="s">
        <v>15711</v>
      </c>
      <c r="H3858" s="4">
        <v>2021</v>
      </c>
      <c r="I3858" s="2">
        <v>2016</v>
      </c>
      <c r="J3858" s="2">
        <f ca="1">YEAR(TODAY())-Table1[[#This Row],[Release_year]]</f>
        <v>10</v>
      </c>
      <c r="K3858" s="2" t="s">
        <v>29</v>
      </c>
      <c r="L3858" s="2" t="str">
        <f>_xlfn.XLOOKUP(Table1[[#This Row],[Rating]],Ratings!A$2:A$15,Ratings!B$2:B$15)</f>
        <v>Teen</v>
      </c>
      <c r="M3858" s="2" t="str">
        <f>_xlfn.XLOOKUP(Table1[[#This Row],[Rating Category]],Recommendation!A$2:A$6,Recommendation!B$2:B$6)</f>
        <v>Guidance</v>
      </c>
      <c r="N3858" s="2">
        <v>100</v>
      </c>
      <c r="O3858" s="2" t="str" cm="1">
        <f t="array" ref="O3858">_xlfn.IFS(Table1[[#This Row],[Duration]]&lt;90,"Short",Table1[[#This Row],[Duration]]&lt;180,"Medium",Table1[[#This Row],[Duration]]&lt;=240,"Long",TRUE,"Seasons")</f>
        <v>Medium</v>
      </c>
      <c r="P3858" s="3" t="s">
        <v>218</v>
      </c>
    </row>
    <row r="3859" spans="1:16" ht="56">
      <c r="A3859" s="2" t="s">
        <v>16532</v>
      </c>
      <c r="B3859" s="2" t="s">
        <v>0</v>
      </c>
      <c r="C3859" s="3" t="s">
        <v>16533</v>
      </c>
      <c r="D3859" s="3" t="s">
        <v>16534</v>
      </c>
      <c r="E3859" s="3" t="s">
        <v>16535</v>
      </c>
      <c r="F3859" s="3" t="s">
        <v>658</v>
      </c>
      <c r="G3859" s="7" t="s">
        <v>8120</v>
      </c>
      <c r="H3859" s="4">
        <v>2021</v>
      </c>
      <c r="I3859" s="2">
        <v>2018</v>
      </c>
      <c r="J3859" s="2">
        <f ca="1">YEAR(TODAY())-Table1[[#This Row],[Release_year]]</f>
        <v>8</v>
      </c>
      <c r="K3859" s="2" t="s">
        <v>124</v>
      </c>
      <c r="L3859" s="2" t="str">
        <f>_xlfn.XLOOKUP(Table1[[#This Row],[Rating]],Ratings!A$2:A$15,Ratings!B$2:B$15)</f>
        <v>Adult</v>
      </c>
      <c r="M3859" s="2" t="str">
        <f>_xlfn.XLOOKUP(Table1[[#This Row],[Rating Category]],Recommendation!A$2:A$6,Recommendation!B$2:B$6)</f>
        <v>Restricted</v>
      </c>
      <c r="N3859" s="2">
        <v>110</v>
      </c>
      <c r="O3859" s="2" t="str" cm="1">
        <f t="array" ref="O3859">_xlfn.IFS(Table1[[#This Row],[Duration]]&lt;90,"Short",Table1[[#This Row],[Duration]]&lt;180,"Medium",Table1[[#This Row],[Duration]]&lt;=240,"Long",TRUE,"Seasons")</f>
        <v>Medium</v>
      </c>
      <c r="P3859" s="3" t="s">
        <v>1794</v>
      </c>
    </row>
    <row r="3860" spans="1:16" ht="56">
      <c r="A3860" s="2" t="s">
        <v>16537</v>
      </c>
      <c r="B3860" s="2" t="s">
        <v>0</v>
      </c>
      <c r="C3860" s="3" t="s">
        <v>16538</v>
      </c>
      <c r="D3860" s="3" t="s">
        <v>491</v>
      </c>
      <c r="E3860" s="3" t="s">
        <v>16539</v>
      </c>
      <c r="F3860" s="3" t="s">
        <v>1</v>
      </c>
      <c r="G3860" s="7" t="s">
        <v>9247</v>
      </c>
      <c r="H3860" s="4">
        <v>2021</v>
      </c>
      <c r="I3860" s="2">
        <v>2007</v>
      </c>
      <c r="J3860" s="2">
        <f ca="1">YEAR(TODAY())-Table1[[#This Row],[Release_year]]</f>
        <v>19</v>
      </c>
      <c r="K3860" s="2" t="s">
        <v>16</v>
      </c>
      <c r="L3860" s="2" t="str">
        <f>_xlfn.XLOOKUP(Table1[[#This Row],[Rating]],Ratings!A$2:A$15,Ratings!B$2:B$15)</f>
        <v>Family</v>
      </c>
      <c r="M3860" s="2" t="str">
        <f>_xlfn.XLOOKUP(Table1[[#This Row],[Rating Category]],Recommendation!A$2:A$6,Recommendation!B$2:B$6)</f>
        <v>Guidance</v>
      </c>
      <c r="N3860" s="2">
        <v>96</v>
      </c>
      <c r="O3860" s="2" t="str" cm="1">
        <f t="array" ref="O3860">_xlfn.IFS(Table1[[#This Row],[Duration]]&lt;90,"Short",Table1[[#This Row],[Duration]]&lt;180,"Medium",Table1[[#This Row],[Duration]]&lt;=240,"Long",TRUE,"Seasons")</f>
        <v>Medium</v>
      </c>
      <c r="P3860" s="3" t="s">
        <v>16540</v>
      </c>
    </row>
    <row r="3861" spans="1:16" ht="42">
      <c r="A3861" s="2" t="s">
        <v>16541</v>
      </c>
      <c r="B3861" s="2" t="s">
        <v>0</v>
      </c>
      <c r="C3861" s="3" t="s">
        <v>16542</v>
      </c>
      <c r="D3861" s="3" t="s">
        <v>1276</v>
      </c>
      <c r="E3861" s="3" t="s">
        <v>16543</v>
      </c>
      <c r="F3861" s="3" t="s">
        <v>223</v>
      </c>
      <c r="G3861" s="7" t="s">
        <v>7486</v>
      </c>
      <c r="H3861" s="4">
        <v>2021</v>
      </c>
      <c r="I3861" s="2">
        <v>1997</v>
      </c>
      <c r="J3861" s="2">
        <f ca="1">YEAR(TODAY())-Table1[[#This Row],[Release_year]]</f>
        <v>29</v>
      </c>
      <c r="K3861" s="2" t="s">
        <v>124</v>
      </c>
      <c r="L3861" s="2" t="str">
        <f>_xlfn.XLOOKUP(Table1[[#This Row],[Rating]],Ratings!A$2:A$15,Ratings!B$2:B$15)</f>
        <v>Adult</v>
      </c>
      <c r="M3861" s="2" t="str">
        <f>_xlfn.XLOOKUP(Table1[[#This Row],[Rating Category]],Recommendation!A$2:A$6,Recommendation!B$2:B$6)</f>
        <v>Restricted</v>
      </c>
      <c r="N3861" s="2">
        <v>96</v>
      </c>
      <c r="O3861" s="2" t="str" cm="1">
        <f t="array" ref="O3861">_xlfn.IFS(Table1[[#This Row],[Duration]]&lt;90,"Short",Table1[[#This Row],[Duration]]&lt;180,"Medium",Table1[[#This Row],[Duration]]&lt;=240,"Long",TRUE,"Seasons")</f>
        <v>Medium</v>
      </c>
      <c r="P3861" s="3" t="s">
        <v>78</v>
      </c>
    </row>
    <row r="3862" spans="1:16" ht="42">
      <c r="A3862" s="2" t="s">
        <v>16544</v>
      </c>
      <c r="B3862" s="2" t="s">
        <v>0</v>
      </c>
      <c r="C3862" s="3" t="s">
        <v>16545</v>
      </c>
      <c r="D3862" s="3" t="s">
        <v>16546</v>
      </c>
      <c r="E3862" s="3" t="s">
        <v>16547</v>
      </c>
      <c r="F3862" s="3" t="s">
        <v>1</v>
      </c>
      <c r="G3862" s="7" t="s">
        <v>7066</v>
      </c>
      <c r="H3862" s="4">
        <v>2021</v>
      </c>
      <c r="I3862" s="2">
        <v>2019</v>
      </c>
      <c r="J3862" s="2">
        <f ca="1">YEAR(TODAY())-Table1[[#This Row],[Release_year]]</f>
        <v>7</v>
      </c>
      <c r="K3862" s="2" t="s">
        <v>7</v>
      </c>
      <c r="L3862" s="2" t="str">
        <f>_xlfn.XLOOKUP(Table1[[#This Row],[Rating]],Ratings!A$2:A$15,Ratings!B$2:B$15)</f>
        <v>Adult</v>
      </c>
      <c r="M3862" s="2" t="str">
        <f>_xlfn.XLOOKUP(Table1[[#This Row],[Rating Category]],Recommendation!A$2:A$6,Recommendation!B$2:B$6)</f>
        <v>Restricted</v>
      </c>
      <c r="N3862" s="2">
        <v>98</v>
      </c>
      <c r="O3862" s="2" t="str" cm="1">
        <f t="array" ref="O3862">_xlfn.IFS(Table1[[#This Row],[Duration]]&lt;90,"Short",Table1[[#This Row],[Duration]]&lt;180,"Medium",Table1[[#This Row],[Duration]]&lt;=240,"Long",TRUE,"Seasons")</f>
        <v>Medium</v>
      </c>
      <c r="P3862" s="3" t="s">
        <v>922</v>
      </c>
    </row>
    <row r="3863" spans="1:16" ht="56">
      <c r="A3863" s="2" t="s">
        <v>16548</v>
      </c>
      <c r="B3863" s="2" t="s">
        <v>0</v>
      </c>
      <c r="C3863" s="3" t="s">
        <v>16549</v>
      </c>
      <c r="D3863" s="3" t="s">
        <v>14637</v>
      </c>
      <c r="E3863" s="3" t="s">
        <v>16550</v>
      </c>
      <c r="F3863" s="3" t="s">
        <v>16551</v>
      </c>
      <c r="G3863" s="7" t="s">
        <v>8997</v>
      </c>
      <c r="H3863" s="4">
        <v>2021</v>
      </c>
      <c r="I3863" s="2">
        <v>2019</v>
      </c>
      <c r="J3863" s="2">
        <f ca="1">YEAR(TODAY())-Table1[[#This Row],[Release_year]]</f>
        <v>7</v>
      </c>
      <c r="K3863" s="2" t="s">
        <v>124</v>
      </c>
      <c r="L3863" s="2" t="str">
        <f>_xlfn.XLOOKUP(Table1[[#This Row],[Rating]],Ratings!A$2:A$15,Ratings!B$2:B$15)</f>
        <v>Adult</v>
      </c>
      <c r="M3863" s="2" t="str">
        <f>_xlfn.XLOOKUP(Table1[[#This Row],[Rating Category]],Recommendation!A$2:A$6,Recommendation!B$2:B$6)</f>
        <v>Restricted</v>
      </c>
      <c r="N3863" s="2">
        <v>133</v>
      </c>
      <c r="O3863" s="2" t="str" cm="1">
        <f t="array" ref="O3863">_xlfn.IFS(Table1[[#This Row],[Duration]]&lt;90,"Short",Table1[[#This Row],[Duration]]&lt;180,"Medium",Table1[[#This Row],[Duration]]&lt;=240,"Long",TRUE,"Seasons")</f>
        <v>Medium</v>
      </c>
      <c r="P3863" s="3" t="s">
        <v>89</v>
      </c>
    </row>
    <row r="3864" spans="1:16" ht="42">
      <c r="A3864" s="2" t="s">
        <v>16552</v>
      </c>
      <c r="B3864" s="2" t="s">
        <v>0</v>
      </c>
      <c r="C3864" s="3" t="s">
        <v>16553</v>
      </c>
      <c r="D3864" s="3" t="s">
        <v>1283</v>
      </c>
      <c r="E3864" s="3" t="s">
        <v>16554</v>
      </c>
      <c r="F3864" s="3" t="s">
        <v>1</v>
      </c>
      <c r="G3864" s="7" t="s">
        <v>7942</v>
      </c>
      <c r="H3864" s="4">
        <v>2021</v>
      </c>
      <c r="I3864" s="2">
        <v>2001</v>
      </c>
      <c r="J3864" s="2">
        <f ca="1">YEAR(TODAY())-Table1[[#This Row],[Release_year]]</f>
        <v>25</v>
      </c>
      <c r="K3864" s="2" t="s">
        <v>2</v>
      </c>
      <c r="L3864" s="2" t="str">
        <f>_xlfn.XLOOKUP(Table1[[#This Row],[Rating]],Ratings!A$2:A$15,Ratings!B$2:B$15)</f>
        <v>Teen</v>
      </c>
      <c r="M3864" s="2" t="str">
        <f>_xlfn.XLOOKUP(Table1[[#This Row],[Rating Category]],Recommendation!A$2:A$6,Recommendation!B$2:B$6)</f>
        <v>Guidance</v>
      </c>
      <c r="N3864" s="2">
        <v>102</v>
      </c>
      <c r="O3864" s="2" t="str" cm="1">
        <f t="array" ref="O3864">_xlfn.IFS(Table1[[#This Row],[Duration]]&lt;90,"Short",Table1[[#This Row],[Duration]]&lt;180,"Medium",Table1[[#This Row],[Duration]]&lt;=240,"Long",TRUE,"Seasons")</f>
        <v>Medium</v>
      </c>
      <c r="P3864" s="3" t="s">
        <v>15955</v>
      </c>
    </row>
    <row r="3865" spans="1:16" ht="70">
      <c r="A3865" s="2" t="s">
        <v>16555</v>
      </c>
      <c r="B3865" s="2" t="s">
        <v>0</v>
      </c>
      <c r="C3865" s="3" t="s">
        <v>16556</v>
      </c>
      <c r="D3865" s="3" t="s">
        <v>16557</v>
      </c>
      <c r="E3865" s="3" t="s">
        <v>16558</v>
      </c>
      <c r="F3865" s="3" t="s">
        <v>28</v>
      </c>
      <c r="G3865" s="7" t="s">
        <v>14928</v>
      </c>
      <c r="H3865" s="4">
        <v>2021</v>
      </c>
      <c r="I3865" s="2">
        <v>2015</v>
      </c>
      <c r="J3865" s="2">
        <f ca="1">YEAR(TODAY())-Table1[[#This Row],[Release_year]]</f>
        <v>11</v>
      </c>
      <c r="K3865" s="2" t="s">
        <v>124</v>
      </c>
      <c r="L3865" s="2" t="str">
        <f>_xlfn.XLOOKUP(Table1[[#This Row],[Rating]],Ratings!A$2:A$15,Ratings!B$2:B$15)</f>
        <v>Adult</v>
      </c>
      <c r="M3865" s="2" t="str">
        <f>_xlfn.XLOOKUP(Table1[[#This Row],[Rating Category]],Recommendation!A$2:A$6,Recommendation!B$2:B$6)</f>
        <v>Restricted</v>
      </c>
      <c r="N3865" s="2">
        <v>108</v>
      </c>
      <c r="O3865" s="2" t="str" cm="1">
        <f t="array" ref="O3865">_xlfn.IFS(Table1[[#This Row],[Duration]]&lt;90,"Short",Table1[[#This Row],[Duration]]&lt;180,"Medium",Table1[[#This Row],[Duration]]&lt;=240,"Long",TRUE,"Seasons")</f>
        <v>Medium</v>
      </c>
      <c r="P3865" s="3" t="s">
        <v>23</v>
      </c>
    </row>
    <row r="3866" spans="1:16" ht="42">
      <c r="A3866" s="2" t="s">
        <v>16559</v>
      </c>
      <c r="B3866" s="2" t="s">
        <v>0</v>
      </c>
      <c r="C3866" s="3" t="s">
        <v>16560</v>
      </c>
      <c r="D3866" s="3" t="s">
        <v>16561</v>
      </c>
      <c r="E3866" s="3" t="s">
        <v>16562</v>
      </c>
      <c r="F3866" s="3" t="s">
        <v>1</v>
      </c>
      <c r="G3866" s="7" t="s">
        <v>8120</v>
      </c>
      <c r="H3866" s="4">
        <v>2021</v>
      </c>
      <c r="I3866" s="2">
        <v>1996</v>
      </c>
      <c r="J3866" s="2">
        <f ca="1">YEAR(TODAY())-Table1[[#This Row],[Release_year]]</f>
        <v>30</v>
      </c>
      <c r="K3866" s="2" t="s">
        <v>124</v>
      </c>
      <c r="L3866" s="2" t="str">
        <f>_xlfn.XLOOKUP(Table1[[#This Row],[Rating]],Ratings!A$2:A$15,Ratings!B$2:B$15)</f>
        <v>Adult</v>
      </c>
      <c r="M3866" s="2" t="str">
        <f>_xlfn.XLOOKUP(Table1[[#This Row],[Rating Category]],Recommendation!A$2:A$6,Recommendation!B$2:B$6)</f>
        <v>Restricted</v>
      </c>
      <c r="N3866" s="2">
        <v>133</v>
      </c>
      <c r="O3866" s="2" t="str" cm="1">
        <f t="array" ref="O3866">_xlfn.IFS(Table1[[#This Row],[Duration]]&lt;90,"Short",Table1[[#This Row],[Duration]]&lt;180,"Medium",Table1[[#This Row],[Duration]]&lt;=240,"Long",TRUE,"Seasons")</f>
        <v>Medium</v>
      </c>
      <c r="P3866" s="3" t="s">
        <v>125</v>
      </c>
    </row>
    <row r="3867" spans="1:16" ht="42">
      <c r="A3867" s="2" t="s">
        <v>16563</v>
      </c>
      <c r="B3867" s="2" t="s">
        <v>0</v>
      </c>
      <c r="C3867" s="3" t="s">
        <v>16564</v>
      </c>
      <c r="D3867" s="3" t="s">
        <v>16565</v>
      </c>
      <c r="E3867" s="3" t="s">
        <v>16566</v>
      </c>
      <c r="F3867" s="3" t="s">
        <v>1</v>
      </c>
      <c r="G3867" s="7" t="s">
        <v>16567</v>
      </c>
      <c r="H3867" s="4">
        <v>2021</v>
      </c>
      <c r="I3867" s="2">
        <v>2012</v>
      </c>
      <c r="J3867" s="2">
        <f ca="1">YEAR(TODAY())-Table1[[#This Row],[Release_year]]</f>
        <v>14</v>
      </c>
      <c r="K3867" s="2" t="s">
        <v>14374</v>
      </c>
      <c r="L3867" s="2" t="str">
        <f>_xlfn.XLOOKUP(Table1[[#This Row],[Rating]],Ratings!A$2:A$15,Ratings!B$2:B$15)</f>
        <v>Not Rated</v>
      </c>
      <c r="M3867" s="2" t="str">
        <f>_xlfn.XLOOKUP(Table1[[#This Row],[Rating Category]],Recommendation!A$2:A$6,Recommendation!B$2:B$6)</f>
        <v>Guidance</v>
      </c>
      <c r="N3867" s="2">
        <v>79</v>
      </c>
      <c r="O3867" s="2" t="str" cm="1">
        <f t="array" ref="O3867">_xlfn.IFS(Table1[[#This Row],[Duration]]&lt;90,"Short",Table1[[#This Row],[Duration]]&lt;180,"Medium",Table1[[#This Row],[Duration]]&lt;=240,"Long",TRUE,"Seasons")</f>
        <v>Short</v>
      </c>
      <c r="P3867" s="3" t="s">
        <v>254</v>
      </c>
    </row>
    <row r="3868" spans="1:16" ht="56">
      <c r="A3868" s="2" t="s">
        <v>16568</v>
      </c>
      <c r="B3868" s="2" t="s">
        <v>0</v>
      </c>
      <c r="C3868" s="3" t="s">
        <v>16569</v>
      </c>
      <c r="D3868" s="3" t="s">
        <v>1708</v>
      </c>
      <c r="E3868" s="3" t="s">
        <v>16570</v>
      </c>
      <c r="F3868" s="3" t="s">
        <v>1</v>
      </c>
      <c r="G3868" s="7" t="s">
        <v>8375</v>
      </c>
      <c r="H3868" s="4">
        <v>2021</v>
      </c>
      <c r="I3868" s="2">
        <v>2001</v>
      </c>
      <c r="J3868" s="2">
        <f ca="1">YEAR(TODAY())-Table1[[#This Row],[Release_year]]</f>
        <v>25</v>
      </c>
      <c r="K3868" s="2" t="s">
        <v>124</v>
      </c>
      <c r="L3868" s="2" t="str">
        <f>_xlfn.XLOOKUP(Table1[[#This Row],[Rating]],Ratings!A$2:A$15,Ratings!B$2:B$15)</f>
        <v>Adult</v>
      </c>
      <c r="M3868" s="2" t="str">
        <f>_xlfn.XLOOKUP(Table1[[#This Row],[Rating Category]],Recommendation!A$2:A$6,Recommendation!B$2:B$6)</f>
        <v>Restricted</v>
      </c>
      <c r="N3868" s="2">
        <v>101</v>
      </c>
      <c r="O3868" s="2" t="str" cm="1">
        <f t="array" ref="O3868">_xlfn.IFS(Table1[[#This Row],[Duration]]&lt;90,"Short",Table1[[#This Row],[Duration]]&lt;180,"Medium",Table1[[#This Row],[Duration]]&lt;=240,"Long",TRUE,"Seasons")</f>
        <v>Medium</v>
      </c>
      <c r="P3868" s="3" t="s">
        <v>125</v>
      </c>
    </row>
    <row r="3869" spans="1:16" ht="56">
      <c r="A3869" s="2" t="s">
        <v>16571</v>
      </c>
      <c r="B3869" s="2" t="s">
        <v>0</v>
      </c>
      <c r="C3869" s="3" t="s">
        <v>16572</v>
      </c>
      <c r="D3869" s="3" t="s">
        <v>16573</v>
      </c>
      <c r="E3869" s="3" t="s">
        <v>16574</v>
      </c>
      <c r="F3869" s="3" t="s">
        <v>1</v>
      </c>
      <c r="G3869" s="7" t="s">
        <v>8574</v>
      </c>
      <c r="H3869" s="4">
        <v>2021</v>
      </c>
      <c r="I3869" s="2">
        <v>2019</v>
      </c>
      <c r="J3869" s="2">
        <f ca="1">YEAR(TODAY())-Table1[[#This Row],[Release_year]]</f>
        <v>7</v>
      </c>
      <c r="K3869" s="2" t="s">
        <v>29</v>
      </c>
      <c r="L3869" s="2" t="str">
        <f>_xlfn.XLOOKUP(Table1[[#This Row],[Rating]],Ratings!A$2:A$15,Ratings!B$2:B$15)</f>
        <v>Teen</v>
      </c>
      <c r="M3869" s="2" t="str">
        <f>_xlfn.XLOOKUP(Table1[[#This Row],[Rating Category]],Recommendation!A$2:A$6,Recommendation!B$2:B$6)</f>
        <v>Guidance</v>
      </c>
      <c r="N3869" s="2">
        <v>81</v>
      </c>
      <c r="O3869" s="2" t="str" cm="1">
        <f t="array" ref="O3869">_xlfn.IFS(Table1[[#This Row],[Duration]]&lt;90,"Short",Table1[[#This Row],[Duration]]&lt;180,"Medium",Table1[[#This Row],[Duration]]&lt;=240,"Long",TRUE,"Seasons")</f>
        <v>Short</v>
      </c>
      <c r="P3869" s="3" t="s">
        <v>3420</v>
      </c>
    </row>
    <row r="3870" spans="1:16" ht="42">
      <c r="A3870" s="2" t="s">
        <v>16575</v>
      </c>
      <c r="B3870" s="2" t="s">
        <v>0</v>
      </c>
      <c r="C3870" s="3" t="s">
        <v>16576</v>
      </c>
      <c r="D3870" s="3" t="s">
        <v>2195</v>
      </c>
      <c r="E3870" s="3" t="s">
        <v>16577</v>
      </c>
      <c r="F3870" s="3" t="s">
        <v>53</v>
      </c>
      <c r="G3870" s="7" t="s">
        <v>13352</v>
      </c>
      <c r="H3870" s="4">
        <v>2021</v>
      </c>
      <c r="I3870" s="2">
        <v>2010</v>
      </c>
      <c r="J3870" s="2">
        <f ca="1">YEAR(TODAY())-Table1[[#This Row],[Release_year]]</f>
        <v>16</v>
      </c>
      <c r="K3870" s="2" t="s">
        <v>7</v>
      </c>
      <c r="L3870" s="2" t="str">
        <f>_xlfn.XLOOKUP(Table1[[#This Row],[Rating]],Ratings!A$2:A$15,Ratings!B$2:B$15)</f>
        <v>Adult</v>
      </c>
      <c r="M3870" s="2" t="str">
        <f>_xlfn.XLOOKUP(Table1[[#This Row],[Rating Category]],Recommendation!A$2:A$6,Recommendation!B$2:B$6)</f>
        <v>Restricted</v>
      </c>
      <c r="N3870" s="2">
        <v>99</v>
      </c>
      <c r="O3870" s="2" t="str" cm="1">
        <f t="array" ref="O3870">_xlfn.IFS(Table1[[#This Row],[Duration]]&lt;90,"Short",Table1[[#This Row],[Duration]]&lt;180,"Medium",Table1[[#This Row],[Duration]]&lt;=240,"Long",TRUE,"Seasons")</f>
        <v>Medium</v>
      </c>
      <c r="P3870" s="3" t="s">
        <v>56</v>
      </c>
    </row>
    <row r="3871" spans="1:16" ht="56">
      <c r="A3871" s="2" t="s">
        <v>16578</v>
      </c>
      <c r="B3871" s="2" t="s">
        <v>0</v>
      </c>
      <c r="C3871" s="3" t="s">
        <v>16579</v>
      </c>
      <c r="D3871" s="3" t="s">
        <v>2195</v>
      </c>
      <c r="E3871" s="3" t="s">
        <v>16580</v>
      </c>
      <c r="F3871" s="3" t="s">
        <v>53</v>
      </c>
      <c r="G3871" s="7" t="s">
        <v>13352</v>
      </c>
      <c r="H3871" s="4">
        <v>2021</v>
      </c>
      <c r="I3871" s="2">
        <v>2011</v>
      </c>
      <c r="J3871" s="2">
        <f ca="1">YEAR(TODAY())-Table1[[#This Row],[Release_year]]</f>
        <v>15</v>
      </c>
      <c r="K3871" s="2" t="s">
        <v>45</v>
      </c>
      <c r="L3871" s="2" t="str">
        <f>_xlfn.XLOOKUP(Table1[[#This Row],[Rating]],Ratings!A$2:A$15,Ratings!B$2:B$15)</f>
        <v>Family</v>
      </c>
      <c r="M3871" s="2" t="str">
        <f>_xlfn.XLOOKUP(Table1[[#This Row],[Rating Category]],Recommendation!A$2:A$6,Recommendation!B$2:B$6)</f>
        <v>Guidance</v>
      </c>
      <c r="N3871" s="2">
        <v>106</v>
      </c>
      <c r="O3871" s="2" t="str" cm="1">
        <f t="array" ref="O3871">_xlfn.IFS(Table1[[#This Row],[Duration]]&lt;90,"Short",Table1[[#This Row],[Duration]]&lt;180,"Medium",Table1[[#This Row],[Duration]]&lt;=240,"Long",TRUE,"Seasons")</f>
        <v>Medium</v>
      </c>
      <c r="P3871" s="3" t="s">
        <v>63</v>
      </c>
    </row>
    <row r="3872" spans="1:16" ht="42">
      <c r="A3872" s="2" t="s">
        <v>16581</v>
      </c>
      <c r="B3872" s="2" t="s">
        <v>0</v>
      </c>
      <c r="C3872" s="3" t="s">
        <v>16582</v>
      </c>
      <c r="D3872" s="3" t="s">
        <v>2195</v>
      </c>
      <c r="E3872" s="3" t="s">
        <v>16583</v>
      </c>
      <c r="F3872" s="3" t="s">
        <v>53</v>
      </c>
      <c r="G3872" s="7" t="s">
        <v>13352</v>
      </c>
      <c r="H3872" s="4">
        <v>2021</v>
      </c>
      <c r="I3872" s="2">
        <v>2014</v>
      </c>
      <c r="J3872" s="2">
        <f ca="1">YEAR(TODAY())-Table1[[#This Row],[Release_year]]</f>
        <v>12</v>
      </c>
      <c r="K3872" s="2" t="s">
        <v>45</v>
      </c>
      <c r="L3872" s="2" t="str">
        <f>_xlfn.XLOOKUP(Table1[[#This Row],[Rating]],Ratings!A$2:A$15,Ratings!B$2:B$15)</f>
        <v>Family</v>
      </c>
      <c r="M3872" s="2" t="str">
        <f>_xlfn.XLOOKUP(Table1[[#This Row],[Rating Category]],Recommendation!A$2:A$6,Recommendation!B$2:B$6)</f>
        <v>Guidance</v>
      </c>
      <c r="N3872" s="2">
        <v>103</v>
      </c>
      <c r="O3872" s="2" t="str" cm="1">
        <f t="array" ref="O3872">_xlfn.IFS(Table1[[#This Row],[Duration]]&lt;90,"Short",Table1[[#This Row],[Duration]]&lt;180,"Medium",Table1[[#This Row],[Duration]]&lt;=240,"Long",TRUE,"Seasons")</f>
        <v>Medium</v>
      </c>
      <c r="P3872" s="3" t="s">
        <v>56</v>
      </c>
    </row>
    <row r="3873" spans="1:16" ht="28">
      <c r="A3873" s="2" t="s">
        <v>16584</v>
      </c>
      <c r="B3873" s="2" t="s">
        <v>0</v>
      </c>
      <c r="C3873" s="3" t="s">
        <v>16585</v>
      </c>
      <c r="D3873" s="3" t="s">
        <v>16586</v>
      </c>
      <c r="E3873" s="3" t="s">
        <v>16587</v>
      </c>
      <c r="F3873" s="3" t="s">
        <v>1</v>
      </c>
      <c r="G3873" s="7" t="s">
        <v>16588</v>
      </c>
      <c r="H3873" s="4">
        <v>2021</v>
      </c>
      <c r="I3873" s="2">
        <v>2017</v>
      </c>
      <c r="J3873" s="2">
        <f ca="1">YEAR(TODAY())-Table1[[#This Row],[Release_year]]</f>
        <v>9</v>
      </c>
      <c r="K3873" s="2" t="s">
        <v>7</v>
      </c>
      <c r="L3873" s="2" t="str">
        <f>_xlfn.XLOOKUP(Table1[[#This Row],[Rating]],Ratings!A$2:A$15,Ratings!B$2:B$15)</f>
        <v>Adult</v>
      </c>
      <c r="M3873" s="2" t="str">
        <f>_xlfn.XLOOKUP(Table1[[#This Row],[Rating Category]],Recommendation!A$2:A$6,Recommendation!B$2:B$6)</f>
        <v>Restricted</v>
      </c>
      <c r="N3873" s="2">
        <v>92</v>
      </c>
      <c r="O3873" s="2" t="str" cm="1">
        <f t="array" ref="O3873">_xlfn.IFS(Table1[[#This Row],[Duration]]&lt;90,"Short",Table1[[#This Row],[Duration]]&lt;180,"Medium",Table1[[#This Row],[Duration]]&lt;=240,"Long",TRUE,"Seasons")</f>
        <v>Medium</v>
      </c>
      <c r="P3873" s="3" t="s">
        <v>254</v>
      </c>
    </row>
    <row r="3874" spans="1:16" ht="56">
      <c r="A3874" s="2" t="s">
        <v>16589</v>
      </c>
      <c r="B3874" s="2" t="s">
        <v>0</v>
      </c>
      <c r="C3874" s="3" t="s">
        <v>16590</v>
      </c>
      <c r="D3874" s="3" t="s">
        <v>16591</v>
      </c>
      <c r="E3874" s="3" t="s">
        <v>16592</v>
      </c>
      <c r="F3874" s="3" t="s">
        <v>1</v>
      </c>
      <c r="G3874" s="7" t="s">
        <v>12136</v>
      </c>
      <c r="H3874" s="4">
        <v>2021</v>
      </c>
      <c r="I3874" s="2">
        <v>2017</v>
      </c>
      <c r="J3874" s="2">
        <f ca="1">YEAR(TODAY())-Table1[[#This Row],[Release_year]]</f>
        <v>9</v>
      </c>
      <c r="K3874" s="2" t="s">
        <v>7</v>
      </c>
      <c r="L3874" s="2" t="str">
        <f>_xlfn.XLOOKUP(Table1[[#This Row],[Rating]],Ratings!A$2:A$15,Ratings!B$2:B$15)</f>
        <v>Adult</v>
      </c>
      <c r="M3874" s="2" t="str">
        <f>_xlfn.XLOOKUP(Table1[[#This Row],[Rating Category]],Recommendation!A$2:A$6,Recommendation!B$2:B$6)</f>
        <v>Restricted</v>
      </c>
      <c r="N3874" s="2">
        <v>89</v>
      </c>
      <c r="O3874" s="2" t="str" cm="1">
        <f t="array" ref="O3874">_xlfn.IFS(Table1[[#This Row],[Duration]]&lt;90,"Short",Table1[[#This Row],[Duration]]&lt;180,"Medium",Table1[[#This Row],[Duration]]&lt;=240,"Long",TRUE,"Seasons")</f>
        <v>Short</v>
      </c>
      <c r="P3874" s="3" t="s">
        <v>517</v>
      </c>
    </row>
    <row r="3875" spans="1:16" ht="70">
      <c r="A3875" s="2" t="s">
        <v>16593</v>
      </c>
      <c r="B3875" s="2" t="s">
        <v>0</v>
      </c>
      <c r="C3875" s="3" t="s">
        <v>16594</v>
      </c>
      <c r="D3875" s="3" t="s">
        <v>8930</v>
      </c>
      <c r="E3875" s="3" t="s">
        <v>16595</v>
      </c>
      <c r="F3875" s="3" t="s">
        <v>13</v>
      </c>
      <c r="G3875" s="7" t="s">
        <v>12027</v>
      </c>
      <c r="H3875" s="4">
        <v>2021</v>
      </c>
      <c r="I3875" s="2">
        <v>2011</v>
      </c>
      <c r="J3875" s="2">
        <f ca="1">YEAR(TODAY())-Table1[[#This Row],[Release_year]]</f>
        <v>15</v>
      </c>
      <c r="K3875" s="2" t="s">
        <v>29</v>
      </c>
      <c r="L3875" s="2" t="str">
        <f>_xlfn.XLOOKUP(Table1[[#This Row],[Rating]],Ratings!A$2:A$15,Ratings!B$2:B$15)</f>
        <v>Teen</v>
      </c>
      <c r="M3875" s="2" t="str">
        <f>_xlfn.XLOOKUP(Table1[[#This Row],[Rating Category]],Recommendation!A$2:A$6,Recommendation!B$2:B$6)</f>
        <v>Guidance</v>
      </c>
      <c r="N3875" s="2">
        <v>150</v>
      </c>
      <c r="O3875" s="2" t="str" cm="1">
        <f t="array" ref="O3875">_xlfn.IFS(Table1[[#This Row],[Duration]]&lt;90,"Short",Table1[[#This Row],[Duration]]&lt;180,"Medium",Table1[[#This Row],[Duration]]&lt;=240,"Long",TRUE,"Seasons")</f>
        <v>Medium</v>
      </c>
      <c r="P3875" s="3" t="s">
        <v>90</v>
      </c>
    </row>
    <row r="3876" spans="1:16" ht="42">
      <c r="A3876" s="2" t="s">
        <v>16596</v>
      </c>
      <c r="B3876" s="2" t="s">
        <v>0</v>
      </c>
      <c r="C3876" s="3" t="s">
        <v>16597</v>
      </c>
      <c r="D3876" s="3" t="s">
        <v>15589</v>
      </c>
      <c r="E3876" s="3" t="s">
        <v>16598</v>
      </c>
      <c r="F3876" s="3" t="s">
        <v>1</v>
      </c>
      <c r="G3876" s="7" t="s">
        <v>7486</v>
      </c>
      <c r="H3876" s="4">
        <v>2021</v>
      </c>
      <c r="I3876" s="2">
        <v>2019</v>
      </c>
      <c r="J3876" s="2">
        <f ca="1">YEAR(TODAY())-Table1[[#This Row],[Release_year]]</f>
        <v>7</v>
      </c>
      <c r="K3876" s="2" t="s">
        <v>29</v>
      </c>
      <c r="L3876" s="2" t="str">
        <f>_xlfn.XLOOKUP(Table1[[#This Row],[Rating]],Ratings!A$2:A$15,Ratings!B$2:B$15)</f>
        <v>Teen</v>
      </c>
      <c r="M3876" s="2" t="str">
        <f>_xlfn.XLOOKUP(Table1[[#This Row],[Rating Category]],Recommendation!A$2:A$6,Recommendation!B$2:B$6)</f>
        <v>Guidance</v>
      </c>
      <c r="N3876" s="2">
        <v>80</v>
      </c>
      <c r="O3876" s="2" t="str" cm="1">
        <f t="array" ref="O3876">_xlfn.IFS(Table1[[#This Row],[Duration]]&lt;90,"Short",Table1[[#This Row],[Duration]]&lt;180,"Medium",Table1[[#This Row],[Duration]]&lt;=240,"Long",TRUE,"Seasons")</f>
        <v>Short</v>
      </c>
      <c r="P3876" s="3" t="s">
        <v>72</v>
      </c>
    </row>
    <row r="3877" spans="1:16" ht="56">
      <c r="A3877" s="2" t="s">
        <v>16599</v>
      </c>
      <c r="B3877" s="2" t="s">
        <v>0</v>
      </c>
      <c r="C3877" s="3" t="s">
        <v>16600</v>
      </c>
      <c r="D3877" s="3" t="s">
        <v>15941</v>
      </c>
      <c r="E3877" s="3" t="s">
        <v>16601</v>
      </c>
      <c r="F3877" s="3" t="s">
        <v>1</v>
      </c>
      <c r="G3877" s="7" t="s">
        <v>8120</v>
      </c>
      <c r="H3877" s="4">
        <v>2021</v>
      </c>
      <c r="I3877" s="2">
        <v>1998</v>
      </c>
      <c r="J3877" s="2">
        <f ca="1">YEAR(TODAY())-Table1[[#This Row],[Release_year]]</f>
        <v>28</v>
      </c>
      <c r="K3877" s="2" t="s">
        <v>124</v>
      </c>
      <c r="L3877" s="2" t="str">
        <f>_xlfn.XLOOKUP(Table1[[#This Row],[Rating]],Ratings!A$2:A$15,Ratings!B$2:B$15)</f>
        <v>Adult</v>
      </c>
      <c r="M3877" s="2" t="str">
        <f>_xlfn.XLOOKUP(Table1[[#This Row],[Rating Category]],Recommendation!A$2:A$6,Recommendation!B$2:B$6)</f>
        <v>Restricted</v>
      </c>
      <c r="N3877" s="2">
        <v>124</v>
      </c>
      <c r="O3877" s="2" t="str" cm="1">
        <f t="array" ref="O3877">_xlfn.IFS(Table1[[#This Row],[Duration]]&lt;90,"Short",Table1[[#This Row],[Duration]]&lt;180,"Medium",Table1[[#This Row],[Duration]]&lt;=240,"Long",TRUE,"Seasons")</f>
        <v>Medium</v>
      </c>
      <c r="P3877" s="3" t="s">
        <v>51</v>
      </c>
    </row>
    <row r="3878" spans="1:16" ht="70">
      <c r="A3878" s="2" t="s">
        <v>16602</v>
      </c>
      <c r="B3878" s="2" t="s">
        <v>0</v>
      </c>
      <c r="C3878" s="3" t="s">
        <v>16603</v>
      </c>
      <c r="D3878" s="3" t="s">
        <v>16604</v>
      </c>
      <c r="E3878" s="3" t="s">
        <v>16605</v>
      </c>
      <c r="F3878" s="3" t="s">
        <v>963</v>
      </c>
      <c r="G3878" s="7" t="s">
        <v>9173</v>
      </c>
      <c r="H3878" s="4">
        <v>2021</v>
      </c>
      <c r="I3878" s="2">
        <v>2017</v>
      </c>
      <c r="J3878" s="2">
        <f ca="1">YEAR(TODAY())-Table1[[#This Row],[Release_year]]</f>
        <v>9</v>
      </c>
      <c r="K3878" s="2" t="s">
        <v>7</v>
      </c>
      <c r="L3878" s="2" t="str">
        <f>_xlfn.XLOOKUP(Table1[[#This Row],[Rating]],Ratings!A$2:A$15,Ratings!B$2:B$15)</f>
        <v>Adult</v>
      </c>
      <c r="M3878" s="2" t="str">
        <f>_xlfn.XLOOKUP(Table1[[#This Row],[Rating Category]],Recommendation!A$2:A$6,Recommendation!B$2:B$6)</f>
        <v>Restricted</v>
      </c>
      <c r="N3878" s="2">
        <v>99</v>
      </c>
      <c r="O3878" s="2" t="str" cm="1">
        <f t="array" ref="O3878">_xlfn.IFS(Table1[[#This Row],[Duration]]&lt;90,"Short",Table1[[#This Row],[Duration]]&lt;180,"Medium",Table1[[#This Row],[Duration]]&lt;=240,"Long",TRUE,"Seasons")</f>
        <v>Medium</v>
      </c>
      <c r="P3878" s="3" t="s">
        <v>23</v>
      </c>
    </row>
    <row r="3879" spans="1:16" ht="42">
      <c r="A3879" s="2" t="s">
        <v>16606</v>
      </c>
      <c r="B3879" s="2" t="s">
        <v>0</v>
      </c>
      <c r="C3879" s="3" t="s">
        <v>16607</v>
      </c>
      <c r="D3879" s="3" t="s">
        <v>16608</v>
      </c>
      <c r="E3879" s="3" t="s">
        <v>16609</v>
      </c>
      <c r="F3879" s="3" t="s">
        <v>1</v>
      </c>
      <c r="G3879" s="7" t="s">
        <v>8592</v>
      </c>
      <c r="H3879" s="4">
        <v>2021</v>
      </c>
      <c r="I3879" s="2">
        <v>2019</v>
      </c>
      <c r="J3879" s="2">
        <f ca="1">YEAR(TODAY())-Table1[[#This Row],[Release_year]]</f>
        <v>7</v>
      </c>
      <c r="K3879" s="2" t="s">
        <v>29</v>
      </c>
      <c r="L3879" s="2" t="str">
        <f>_xlfn.XLOOKUP(Table1[[#This Row],[Rating]],Ratings!A$2:A$15,Ratings!B$2:B$15)</f>
        <v>Teen</v>
      </c>
      <c r="M3879" s="2" t="str">
        <f>_xlfn.XLOOKUP(Table1[[#This Row],[Rating Category]],Recommendation!A$2:A$6,Recommendation!B$2:B$6)</f>
        <v>Guidance</v>
      </c>
      <c r="N3879" s="2">
        <v>91</v>
      </c>
      <c r="O3879" s="2" t="str" cm="1">
        <f t="array" ref="O3879">_xlfn.IFS(Table1[[#This Row],[Duration]]&lt;90,"Short",Table1[[#This Row],[Duration]]&lt;180,"Medium",Table1[[#This Row],[Duration]]&lt;=240,"Long",TRUE,"Seasons")</f>
        <v>Medium</v>
      </c>
      <c r="P3879" s="3" t="s">
        <v>51</v>
      </c>
    </row>
    <row r="3880" spans="1:16" ht="70">
      <c r="A3880" s="2" t="s">
        <v>16610</v>
      </c>
      <c r="B3880" s="2" t="s">
        <v>0</v>
      </c>
      <c r="C3880" s="3" t="s">
        <v>16611</v>
      </c>
      <c r="D3880" s="3" t="s">
        <v>16612</v>
      </c>
      <c r="E3880" s="3" t="s">
        <v>16613</v>
      </c>
      <c r="F3880" s="3" t="s">
        <v>13</v>
      </c>
      <c r="G3880" s="7" t="s">
        <v>12176</v>
      </c>
      <c r="H3880" s="4">
        <v>2021</v>
      </c>
      <c r="I3880" s="2">
        <v>2014</v>
      </c>
      <c r="J3880" s="2">
        <f ca="1">YEAR(TODAY())-Table1[[#This Row],[Release_year]]</f>
        <v>12</v>
      </c>
      <c r="K3880" s="2" t="s">
        <v>14374</v>
      </c>
      <c r="L3880" s="2" t="str">
        <f>_xlfn.XLOOKUP(Table1[[#This Row],[Rating]],Ratings!A$2:A$15,Ratings!B$2:B$15)</f>
        <v>Not Rated</v>
      </c>
      <c r="M3880" s="2" t="str">
        <f>_xlfn.XLOOKUP(Table1[[#This Row],[Rating Category]],Recommendation!A$2:A$6,Recommendation!B$2:B$6)</f>
        <v>Guidance</v>
      </c>
      <c r="N3880" s="2">
        <v>102</v>
      </c>
      <c r="O3880" s="2" t="str" cm="1">
        <f t="array" ref="O3880">_xlfn.IFS(Table1[[#This Row],[Duration]]&lt;90,"Short",Table1[[#This Row],[Duration]]&lt;180,"Medium",Table1[[#This Row],[Duration]]&lt;=240,"Long",TRUE,"Seasons")</f>
        <v>Medium</v>
      </c>
      <c r="P3880" s="3" t="s">
        <v>23</v>
      </c>
    </row>
    <row r="3881" spans="1:16" ht="42">
      <c r="A3881" s="2" t="s">
        <v>16614</v>
      </c>
      <c r="B3881" s="2" t="s">
        <v>0</v>
      </c>
      <c r="C3881" s="3" t="s">
        <v>16615</v>
      </c>
      <c r="D3881" s="3" t="s">
        <v>16616</v>
      </c>
      <c r="E3881" s="3" t="s">
        <v>16617</v>
      </c>
      <c r="F3881" s="3" t="s">
        <v>1155</v>
      </c>
      <c r="G3881" s="7" t="s">
        <v>8997</v>
      </c>
      <c r="H3881" s="4">
        <v>2021</v>
      </c>
      <c r="I3881" s="2">
        <v>2017</v>
      </c>
      <c r="J3881" s="2">
        <f ca="1">YEAR(TODAY())-Table1[[#This Row],[Release_year]]</f>
        <v>9</v>
      </c>
      <c r="K3881" s="2" t="s">
        <v>7</v>
      </c>
      <c r="L3881" s="2" t="str">
        <f>_xlfn.XLOOKUP(Table1[[#This Row],[Rating]],Ratings!A$2:A$15,Ratings!B$2:B$15)</f>
        <v>Adult</v>
      </c>
      <c r="M3881" s="2" t="str">
        <f>_xlfn.XLOOKUP(Table1[[#This Row],[Rating Category]],Recommendation!A$2:A$6,Recommendation!B$2:B$6)</f>
        <v>Restricted</v>
      </c>
      <c r="N3881" s="2">
        <v>94</v>
      </c>
      <c r="O3881" s="2" t="str" cm="1">
        <f t="array" ref="O3881">_xlfn.IFS(Table1[[#This Row],[Duration]]&lt;90,"Short",Table1[[#This Row],[Duration]]&lt;180,"Medium",Table1[[#This Row],[Duration]]&lt;=240,"Long",TRUE,"Seasons")</f>
        <v>Medium</v>
      </c>
      <c r="P3881" s="3" t="s">
        <v>56</v>
      </c>
    </row>
    <row r="3882" spans="1:16" ht="42">
      <c r="A3882" s="2" t="s">
        <v>16618</v>
      </c>
      <c r="B3882" s="2" t="s">
        <v>4</v>
      </c>
      <c r="C3882" s="3" t="s">
        <v>16619</v>
      </c>
      <c r="D3882" s="3" t="s">
        <v>16620</v>
      </c>
      <c r="E3882" s="3" t="s">
        <v>16621</v>
      </c>
      <c r="F3882" s="3" t="s">
        <v>28</v>
      </c>
      <c r="G3882" s="7" t="s">
        <v>16084</v>
      </c>
      <c r="H3882" s="4">
        <v>2021</v>
      </c>
      <c r="I3882" s="2">
        <v>2017</v>
      </c>
      <c r="J3882" s="2">
        <f ca="1">YEAR(TODAY())-Table1[[#This Row],[Release_year]]</f>
        <v>9</v>
      </c>
      <c r="K3882" s="2" t="s">
        <v>29</v>
      </c>
      <c r="L3882" s="2" t="str">
        <f>_xlfn.XLOOKUP(Table1[[#This Row],[Rating]],Ratings!A$2:A$15,Ratings!B$2:B$15)</f>
        <v>Teen</v>
      </c>
      <c r="M3882" s="2" t="str">
        <f>_xlfn.XLOOKUP(Table1[[#This Row],[Rating Category]],Recommendation!A$2:A$6,Recommendation!B$2:B$6)</f>
        <v>Guidance</v>
      </c>
      <c r="N3882" s="2" t="s">
        <v>150</v>
      </c>
      <c r="O3882" s="2" t="str" cm="1">
        <f t="array" ref="O3882">_xlfn.IFS(Table1[[#This Row],[Duration]]&lt;90,"Short",Table1[[#This Row],[Duration]]&lt;180,"Medium",Table1[[#This Row],[Duration]]&lt;=240,"Long",TRUE,"Seasons")</f>
        <v>Seasons</v>
      </c>
      <c r="P3882" s="3" t="s">
        <v>16622</v>
      </c>
    </row>
    <row r="3883" spans="1:16" ht="70">
      <c r="A3883" s="2" t="s">
        <v>16623</v>
      </c>
      <c r="B3883" s="2" t="s">
        <v>0</v>
      </c>
      <c r="C3883" s="3" t="s">
        <v>16624</v>
      </c>
      <c r="D3883" s="3" t="s">
        <v>16625</v>
      </c>
      <c r="E3883" s="3" t="s">
        <v>16626</v>
      </c>
      <c r="F3883" s="3" t="s">
        <v>1</v>
      </c>
      <c r="G3883" s="7" t="s">
        <v>8120</v>
      </c>
      <c r="H3883" s="4">
        <v>2021</v>
      </c>
      <c r="I3883" s="2">
        <v>1998</v>
      </c>
      <c r="J3883" s="2">
        <f ca="1">YEAR(TODAY())-Table1[[#This Row],[Release_year]]</f>
        <v>28</v>
      </c>
      <c r="K3883" s="2" t="s">
        <v>124</v>
      </c>
      <c r="L3883" s="2" t="str">
        <f>_xlfn.XLOOKUP(Table1[[#This Row],[Rating]],Ratings!A$2:A$15,Ratings!B$2:B$15)</f>
        <v>Adult</v>
      </c>
      <c r="M3883" s="2" t="str">
        <f>_xlfn.XLOOKUP(Table1[[#This Row],[Rating Category]],Recommendation!A$2:A$6,Recommendation!B$2:B$6)</f>
        <v>Restricted</v>
      </c>
      <c r="N3883" s="2">
        <v>118</v>
      </c>
      <c r="O3883" s="2" t="str" cm="1">
        <f t="array" ref="O3883">_xlfn.IFS(Table1[[#This Row],[Duration]]&lt;90,"Short",Table1[[#This Row],[Duration]]&lt;180,"Medium",Table1[[#This Row],[Duration]]&lt;=240,"Long",TRUE,"Seasons")</f>
        <v>Medium</v>
      </c>
      <c r="P3883" s="3" t="s">
        <v>14919</v>
      </c>
    </row>
    <row r="3884" spans="1:16" ht="28">
      <c r="A3884" s="2" t="s">
        <v>16627</v>
      </c>
      <c r="B3884" s="2" t="s">
        <v>0</v>
      </c>
      <c r="C3884" s="3" t="s">
        <v>16628</v>
      </c>
      <c r="D3884" s="3" t="s">
        <v>452</v>
      </c>
      <c r="E3884" s="3" t="s">
        <v>16629</v>
      </c>
      <c r="F3884" s="3" t="s">
        <v>1</v>
      </c>
      <c r="G3884" s="7" t="s">
        <v>16630</v>
      </c>
      <c r="H3884" s="4">
        <v>2021</v>
      </c>
      <c r="I3884" s="2">
        <v>2017</v>
      </c>
      <c r="J3884" s="2">
        <f ca="1">YEAR(TODAY())-Table1[[#This Row],[Release_year]]</f>
        <v>9</v>
      </c>
      <c r="K3884" s="2" t="s">
        <v>7</v>
      </c>
      <c r="L3884" s="2" t="str">
        <f>_xlfn.XLOOKUP(Table1[[#This Row],[Rating]],Ratings!A$2:A$15,Ratings!B$2:B$15)</f>
        <v>Adult</v>
      </c>
      <c r="M3884" s="2" t="str">
        <f>_xlfn.XLOOKUP(Table1[[#This Row],[Rating Category]],Recommendation!A$2:A$6,Recommendation!B$2:B$6)</f>
        <v>Restricted</v>
      </c>
      <c r="N3884" s="2">
        <v>70</v>
      </c>
      <c r="O3884" s="2" t="str" cm="1">
        <f t="array" ref="O3884">_xlfn.IFS(Table1[[#This Row],[Duration]]&lt;90,"Short",Table1[[#This Row],[Duration]]&lt;180,"Medium",Table1[[#This Row],[Duration]]&lt;=240,"Long",TRUE,"Seasons")</f>
        <v>Short</v>
      </c>
      <c r="P3884" s="3" t="s">
        <v>3</v>
      </c>
    </row>
    <row r="3885" spans="1:16" ht="42">
      <c r="A3885" s="2" t="s">
        <v>16631</v>
      </c>
      <c r="B3885" s="2" t="s">
        <v>0</v>
      </c>
      <c r="C3885" s="3" t="s">
        <v>16632</v>
      </c>
      <c r="D3885" s="3" t="s">
        <v>16633</v>
      </c>
      <c r="E3885" s="3" t="s">
        <v>16634</v>
      </c>
      <c r="F3885" s="3" t="s">
        <v>1</v>
      </c>
      <c r="G3885" s="7" t="s">
        <v>5538</v>
      </c>
      <c r="H3885" s="4">
        <v>2021</v>
      </c>
      <c r="I3885" s="2">
        <v>1971</v>
      </c>
      <c r="J3885" s="2">
        <f ca="1">YEAR(TODAY())-Table1[[#This Row],[Release_year]]</f>
        <v>55</v>
      </c>
      <c r="K3885" s="2" t="s">
        <v>246</v>
      </c>
      <c r="L3885" s="2" t="str">
        <f>_xlfn.XLOOKUP(Table1[[#This Row],[Rating]],Ratings!A$2:A$15,Ratings!B$2:B$15)</f>
        <v>Family</v>
      </c>
      <c r="M3885" s="2" t="str">
        <f>_xlfn.XLOOKUP(Table1[[#This Row],[Rating Category]],Recommendation!A$2:A$6,Recommendation!B$2:B$6)</f>
        <v>Guidance</v>
      </c>
      <c r="N3885" s="2">
        <v>181</v>
      </c>
      <c r="O3885" s="2" t="str" cm="1">
        <f t="array" ref="O3885">_xlfn.IFS(Table1[[#This Row],[Duration]]&lt;90,"Short",Table1[[#This Row],[Duration]]&lt;180,"Medium",Table1[[#This Row],[Duration]]&lt;=240,"Long",TRUE,"Seasons")</f>
        <v>Long</v>
      </c>
      <c r="P3885" s="3" t="s">
        <v>16635</v>
      </c>
    </row>
    <row r="3886" spans="1:16" ht="42">
      <c r="A3886" s="2" t="s">
        <v>16636</v>
      </c>
      <c r="B3886" s="2" t="s">
        <v>0</v>
      </c>
      <c r="C3886" s="3" t="s">
        <v>16637</v>
      </c>
      <c r="D3886" s="3" t="s">
        <v>16638</v>
      </c>
      <c r="E3886" s="3" t="s">
        <v>16639</v>
      </c>
      <c r="F3886" s="3" t="s">
        <v>132</v>
      </c>
      <c r="G3886" s="7" t="s">
        <v>16640</v>
      </c>
      <c r="H3886" s="4">
        <v>2021</v>
      </c>
      <c r="I3886" s="2">
        <v>2015</v>
      </c>
      <c r="J3886" s="2">
        <f ca="1">YEAR(TODAY())-Table1[[#This Row],[Release_year]]</f>
        <v>11</v>
      </c>
      <c r="K3886" s="2" t="s">
        <v>14374</v>
      </c>
      <c r="L3886" s="2" t="str">
        <f>_xlfn.XLOOKUP(Table1[[#This Row],[Rating]],Ratings!A$2:A$15,Ratings!B$2:B$15)</f>
        <v>Not Rated</v>
      </c>
      <c r="M3886" s="2" t="str">
        <f>_xlfn.XLOOKUP(Table1[[#This Row],[Rating Category]],Recommendation!A$2:A$6,Recommendation!B$2:B$6)</f>
        <v>Guidance</v>
      </c>
      <c r="N3886" s="2">
        <v>101</v>
      </c>
      <c r="O3886" s="2" t="str" cm="1">
        <f t="array" ref="O3886">_xlfn.IFS(Table1[[#This Row],[Duration]]&lt;90,"Short",Table1[[#This Row],[Duration]]&lt;180,"Medium",Table1[[#This Row],[Duration]]&lt;=240,"Long",TRUE,"Seasons")</f>
        <v>Medium</v>
      </c>
      <c r="P3886" s="3" t="s">
        <v>43</v>
      </c>
    </row>
    <row r="3887" spans="1:16" ht="28">
      <c r="A3887" s="2" t="s">
        <v>16641</v>
      </c>
      <c r="B3887" s="2" t="s">
        <v>0</v>
      </c>
      <c r="C3887" s="3" t="s">
        <v>16642</v>
      </c>
      <c r="D3887" s="3" t="s">
        <v>16643</v>
      </c>
      <c r="E3887" s="3" t="s">
        <v>16643</v>
      </c>
      <c r="F3887" s="3" t="s">
        <v>28</v>
      </c>
      <c r="G3887" s="7" t="s">
        <v>13923</v>
      </c>
      <c r="H3887" s="4">
        <v>2021</v>
      </c>
      <c r="I3887" s="2">
        <v>2008</v>
      </c>
      <c r="J3887" s="2">
        <f ca="1">YEAR(TODAY())-Table1[[#This Row],[Release_year]]</f>
        <v>18</v>
      </c>
      <c r="K3887" s="2" t="s">
        <v>87</v>
      </c>
      <c r="L3887" s="2" t="str">
        <f>_xlfn.XLOOKUP(Table1[[#This Row],[Rating]],Ratings!A$2:A$15,Ratings!B$2:B$15)</f>
        <v>Kids</v>
      </c>
      <c r="M3887" s="2" t="str">
        <f>_xlfn.XLOOKUP(Table1[[#This Row],[Rating Category]],Recommendation!A$2:A$6,Recommendation!B$2:B$6)</f>
        <v>Safe</v>
      </c>
      <c r="N3887" s="2">
        <v>29</v>
      </c>
      <c r="O3887" s="2" t="str" cm="1">
        <f t="array" ref="O3887">_xlfn.IFS(Table1[[#This Row],[Duration]]&lt;90,"Short",Table1[[#This Row],[Duration]]&lt;180,"Medium",Table1[[#This Row],[Duration]]&lt;=240,"Long",TRUE,"Seasons")</f>
        <v>Short</v>
      </c>
      <c r="P3887" s="3" t="s">
        <v>46</v>
      </c>
    </row>
    <row r="3888" spans="1:16" ht="14">
      <c r="A3888" s="2" t="s">
        <v>16644</v>
      </c>
      <c r="B3888" s="2" t="s">
        <v>0</v>
      </c>
      <c r="C3888" s="3" t="s">
        <v>16645</v>
      </c>
      <c r="D3888" s="3" t="s">
        <v>16646</v>
      </c>
      <c r="E3888" s="3" t="s">
        <v>16647</v>
      </c>
      <c r="F3888" s="3" t="s">
        <v>1</v>
      </c>
      <c r="G3888" s="7" t="s">
        <v>16648</v>
      </c>
      <c r="H3888" s="4">
        <v>2021</v>
      </c>
      <c r="I3888" s="2">
        <v>2016</v>
      </c>
      <c r="J3888" s="2">
        <f ca="1">YEAR(TODAY())-Table1[[#This Row],[Release_year]]</f>
        <v>10</v>
      </c>
      <c r="K3888" s="2" t="s">
        <v>45</v>
      </c>
      <c r="L3888" s="2" t="str">
        <f>_xlfn.XLOOKUP(Table1[[#This Row],[Rating]],Ratings!A$2:A$15,Ratings!B$2:B$15)</f>
        <v>Family</v>
      </c>
      <c r="M3888" s="2" t="str">
        <f>_xlfn.XLOOKUP(Table1[[#This Row],[Rating Category]],Recommendation!A$2:A$6,Recommendation!B$2:B$6)</f>
        <v>Guidance</v>
      </c>
      <c r="N3888" s="2">
        <v>92</v>
      </c>
      <c r="O3888" s="2" t="str" cm="1">
        <f t="array" ref="O3888">_xlfn.IFS(Table1[[#This Row],[Duration]]&lt;90,"Short",Table1[[#This Row],[Duration]]&lt;180,"Medium",Table1[[#This Row],[Duration]]&lt;=240,"Long",TRUE,"Seasons")</f>
        <v>Medium</v>
      </c>
      <c r="P3888" s="3" t="s">
        <v>3</v>
      </c>
    </row>
    <row r="3889" spans="1:16" ht="14">
      <c r="A3889" s="2" t="s">
        <v>16649</v>
      </c>
      <c r="B3889" s="2" t="s">
        <v>0</v>
      </c>
      <c r="C3889" s="3" t="s">
        <v>16650</v>
      </c>
      <c r="D3889" s="3" t="s">
        <v>16651</v>
      </c>
      <c r="E3889" s="3" t="s">
        <v>16652</v>
      </c>
      <c r="F3889" s="3" t="s">
        <v>1</v>
      </c>
      <c r="G3889" s="7" t="s">
        <v>10423</v>
      </c>
      <c r="H3889" s="4">
        <v>2021</v>
      </c>
      <c r="I3889" s="2">
        <v>2017</v>
      </c>
      <c r="J3889" s="2">
        <f ca="1">YEAR(TODAY())-Table1[[#This Row],[Release_year]]</f>
        <v>9</v>
      </c>
      <c r="K3889" s="2" t="s">
        <v>7</v>
      </c>
      <c r="L3889" s="2" t="str">
        <f>_xlfn.XLOOKUP(Table1[[#This Row],[Rating]],Ratings!A$2:A$15,Ratings!B$2:B$15)</f>
        <v>Adult</v>
      </c>
      <c r="M3889" s="2" t="str">
        <f>_xlfn.XLOOKUP(Table1[[#This Row],[Rating Category]],Recommendation!A$2:A$6,Recommendation!B$2:B$6)</f>
        <v>Restricted</v>
      </c>
      <c r="N3889" s="2">
        <v>94</v>
      </c>
      <c r="O3889" s="2" t="str" cm="1">
        <f t="array" ref="O3889">_xlfn.IFS(Table1[[#This Row],[Duration]]&lt;90,"Short",Table1[[#This Row],[Duration]]&lt;180,"Medium",Table1[[#This Row],[Duration]]&lt;=240,"Long",TRUE,"Seasons")</f>
        <v>Medium</v>
      </c>
      <c r="P3889" s="3" t="s">
        <v>3</v>
      </c>
    </row>
    <row r="3890" spans="1:16" ht="42">
      <c r="A3890" s="2" t="s">
        <v>16653</v>
      </c>
      <c r="B3890" s="2" t="s">
        <v>0</v>
      </c>
      <c r="C3890" s="3" t="s">
        <v>16654</v>
      </c>
      <c r="D3890" s="3" t="s">
        <v>2448</v>
      </c>
      <c r="E3890" s="3" t="s">
        <v>16655</v>
      </c>
      <c r="F3890" s="3" t="s">
        <v>1064</v>
      </c>
      <c r="G3890" s="7" t="s">
        <v>10689</v>
      </c>
      <c r="H3890" s="4">
        <v>2021</v>
      </c>
      <c r="I3890" s="2">
        <v>2015</v>
      </c>
      <c r="J3890" s="2">
        <f ca="1">YEAR(TODAY())-Table1[[#This Row],[Release_year]]</f>
        <v>11</v>
      </c>
      <c r="K3890" s="2" t="s">
        <v>45</v>
      </c>
      <c r="L3890" s="2" t="str">
        <f>_xlfn.XLOOKUP(Table1[[#This Row],[Rating]],Ratings!A$2:A$15,Ratings!B$2:B$15)</f>
        <v>Family</v>
      </c>
      <c r="M3890" s="2" t="str">
        <f>_xlfn.XLOOKUP(Table1[[#This Row],[Rating Category]],Recommendation!A$2:A$6,Recommendation!B$2:B$6)</f>
        <v>Guidance</v>
      </c>
      <c r="N3890" s="2">
        <v>118</v>
      </c>
      <c r="O3890" s="2" t="str" cm="1">
        <f t="array" ref="O3890">_xlfn.IFS(Table1[[#This Row],[Duration]]&lt;90,"Short",Table1[[#This Row],[Duration]]&lt;180,"Medium",Table1[[#This Row],[Duration]]&lt;=240,"Long",TRUE,"Seasons")</f>
        <v>Medium</v>
      </c>
      <c r="P3890" s="3" t="s">
        <v>43</v>
      </c>
    </row>
    <row r="3891" spans="1:16" ht="42">
      <c r="A3891" s="2" t="s">
        <v>16656</v>
      </c>
      <c r="B3891" s="2" t="s">
        <v>0</v>
      </c>
      <c r="C3891" s="3" t="s">
        <v>16657</v>
      </c>
      <c r="D3891" s="3" t="s">
        <v>16658</v>
      </c>
      <c r="E3891" s="3" t="s">
        <v>16659</v>
      </c>
      <c r="F3891" s="3" t="s">
        <v>1</v>
      </c>
      <c r="G3891" s="7" t="s">
        <v>7486</v>
      </c>
      <c r="H3891" s="4">
        <v>2021</v>
      </c>
      <c r="I3891" s="2">
        <v>2000</v>
      </c>
      <c r="J3891" s="2">
        <f ca="1">YEAR(TODAY())-Table1[[#This Row],[Release_year]]</f>
        <v>26</v>
      </c>
      <c r="K3891" s="2" t="s">
        <v>124</v>
      </c>
      <c r="L3891" s="2" t="str">
        <f>_xlfn.XLOOKUP(Table1[[#This Row],[Rating]],Ratings!A$2:A$15,Ratings!B$2:B$15)</f>
        <v>Adult</v>
      </c>
      <c r="M3891" s="2" t="str">
        <f>_xlfn.XLOOKUP(Table1[[#This Row],[Rating Category]],Recommendation!A$2:A$6,Recommendation!B$2:B$6)</f>
        <v>Restricted</v>
      </c>
      <c r="N3891" s="2">
        <v>98</v>
      </c>
      <c r="O3891" s="2" t="str" cm="1">
        <f t="array" ref="O3891">_xlfn.IFS(Table1[[#This Row],[Duration]]&lt;90,"Short",Table1[[#This Row],[Duration]]&lt;180,"Medium",Table1[[#This Row],[Duration]]&lt;=240,"Long",TRUE,"Seasons")</f>
        <v>Medium</v>
      </c>
      <c r="P3891" s="3" t="s">
        <v>16660</v>
      </c>
    </row>
    <row r="3892" spans="1:16" ht="42">
      <c r="A3892" s="2" t="s">
        <v>16661</v>
      </c>
      <c r="B3892" s="2" t="s">
        <v>0</v>
      </c>
      <c r="C3892" s="3" t="s">
        <v>16662</v>
      </c>
      <c r="D3892" s="3" t="s">
        <v>16663</v>
      </c>
      <c r="E3892" s="3" t="s">
        <v>16664</v>
      </c>
      <c r="F3892" s="3" t="s">
        <v>287</v>
      </c>
      <c r="G3892" s="7" t="s">
        <v>7486</v>
      </c>
      <c r="H3892" s="4">
        <v>2021</v>
      </c>
      <c r="I3892" s="2">
        <v>2003</v>
      </c>
      <c r="J3892" s="2">
        <f ca="1">YEAR(TODAY())-Table1[[#This Row],[Release_year]]</f>
        <v>23</v>
      </c>
      <c r="K3892" s="2" t="s">
        <v>124</v>
      </c>
      <c r="L3892" s="2" t="str">
        <f>_xlfn.XLOOKUP(Table1[[#This Row],[Rating]],Ratings!A$2:A$15,Ratings!B$2:B$15)</f>
        <v>Adult</v>
      </c>
      <c r="M3892" s="2" t="str">
        <f>_xlfn.XLOOKUP(Table1[[#This Row],[Rating Category]],Recommendation!A$2:A$6,Recommendation!B$2:B$6)</f>
        <v>Restricted</v>
      </c>
      <c r="N3892" s="2">
        <v>90</v>
      </c>
      <c r="O3892" s="2" t="str" cm="1">
        <f t="array" ref="O3892">_xlfn.IFS(Table1[[#This Row],[Duration]]&lt;90,"Short",Table1[[#This Row],[Duration]]&lt;180,"Medium",Table1[[#This Row],[Duration]]&lt;=240,"Long",TRUE,"Seasons")</f>
        <v>Medium</v>
      </c>
      <c r="P3892" s="3" t="s">
        <v>1368</v>
      </c>
    </row>
    <row r="3893" spans="1:16" ht="56">
      <c r="A3893" s="2" t="s">
        <v>16665</v>
      </c>
      <c r="B3893" s="2" t="s">
        <v>0</v>
      </c>
      <c r="C3893" s="3" t="s">
        <v>16666</v>
      </c>
      <c r="D3893" s="3" t="s">
        <v>16658</v>
      </c>
      <c r="E3893" s="3" t="s">
        <v>16667</v>
      </c>
      <c r="F3893" s="3" t="s">
        <v>463</v>
      </c>
      <c r="G3893" s="7" t="s">
        <v>7486</v>
      </c>
      <c r="H3893" s="4">
        <v>2021</v>
      </c>
      <c r="I3893" s="2">
        <v>2006</v>
      </c>
      <c r="J3893" s="2">
        <f ca="1">YEAR(TODAY())-Table1[[#This Row],[Release_year]]</f>
        <v>20</v>
      </c>
      <c r="K3893" s="2" t="s">
        <v>124</v>
      </c>
      <c r="L3893" s="2" t="str">
        <f>_xlfn.XLOOKUP(Table1[[#This Row],[Rating]],Ratings!A$2:A$15,Ratings!B$2:B$15)</f>
        <v>Adult</v>
      </c>
      <c r="M3893" s="2" t="str">
        <f>_xlfn.XLOOKUP(Table1[[#This Row],[Rating Category]],Recommendation!A$2:A$6,Recommendation!B$2:B$6)</f>
        <v>Restricted</v>
      </c>
      <c r="N3893" s="2">
        <v>93</v>
      </c>
      <c r="O3893" s="2" t="str" cm="1">
        <f t="array" ref="O3893">_xlfn.IFS(Table1[[#This Row],[Duration]]&lt;90,"Short",Table1[[#This Row],[Duration]]&lt;180,"Medium",Table1[[#This Row],[Duration]]&lt;=240,"Long",TRUE,"Seasons")</f>
        <v>Medium</v>
      </c>
      <c r="P3893" s="3" t="s">
        <v>617</v>
      </c>
    </row>
    <row r="3894" spans="1:16" ht="42">
      <c r="A3894" s="2" t="s">
        <v>16668</v>
      </c>
      <c r="B3894" s="2" t="s">
        <v>0</v>
      </c>
      <c r="C3894" s="3" t="s">
        <v>16669</v>
      </c>
      <c r="D3894" s="3" t="s">
        <v>16670</v>
      </c>
      <c r="E3894" s="3" t="s">
        <v>16671</v>
      </c>
      <c r="F3894" s="3" t="s">
        <v>9233</v>
      </c>
      <c r="G3894" s="7" t="s">
        <v>13306</v>
      </c>
      <c r="H3894" s="4">
        <v>2021</v>
      </c>
      <c r="I3894" s="2">
        <v>2016</v>
      </c>
      <c r="J3894" s="2">
        <f ca="1">YEAR(TODAY())-Table1[[#This Row],[Release_year]]</f>
        <v>10</v>
      </c>
      <c r="K3894" s="2" t="s">
        <v>29</v>
      </c>
      <c r="L3894" s="2" t="str">
        <f>_xlfn.XLOOKUP(Table1[[#This Row],[Rating]],Ratings!A$2:A$15,Ratings!B$2:B$15)</f>
        <v>Teen</v>
      </c>
      <c r="M3894" s="2" t="str">
        <f>_xlfn.XLOOKUP(Table1[[#This Row],[Rating Category]],Recommendation!A$2:A$6,Recommendation!B$2:B$6)</f>
        <v>Guidance</v>
      </c>
      <c r="N3894" s="2">
        <v>114</v>
      </c>
      <c r="O3894" s="2" t="str" cm="1">
        <f t="array" ref="O3894">_xlfn.IFS(Table1[[#This Row],[Duration]]&lt;90,"Short",Table1[[#This Row],[Duration]]&lt;180,"Medium",Table1[[#This Row],[Duration]]&lt;=240,"Long",TRUE,"Seasons")</f>
        <v>Medium</v>
      </c>
      <c r="P3894" s="3" t="s">
        <v>49</v>
      </c>
    </row>
    <row r="3895" spans="1:16" ht="70">
      <c r="A3895" s="2" t="s">
        <v>16672</v>
      </c>
      <c r="B3895" s="2" t="s">
        <v>0</v>
      </c>
      <c r="C3895" s="3" t="s">
        <v>16673</v>
      </c>
      <c r="D3895" s="3" t="s">
        <v>16674</v>
      </c>
      <c r="E3895" s="3" t="s">
        <v>16675</v>
      </c>
      <c r="F3895" s="3" t="s">
        <v>13</v>
      </c>
      <c r="G3895" s="7" t="s">
        <v>16676</v>
      </c>
      <c r="H3895" s="4">
        <v>2021</v>
      </c>
      <c r="I3895" s="2">
        <v>2013</v>
      </c>
      <c r="J3895" s="2">
        <f ca="1">YEAR(TODAY())-Table1[[#This Row],[Release_year]]</f>
        <v>13</v>
      </c>
      <c r="K3895" s="2" t="s">
        <v>7</v>
      </c>
      <c r="L3895" s="2" t="str">
        <f>_xlfn.XLOOKUP(Table1[[#This Row],[Rating]],Ratings!A$2:A$15,Ratings!B$2:B$15)</f>
        <v>Adult</v>
      </c>
      <c r="M3895" s="2" t="str">
        <f>_xlfn.XLOOKUP(Table1[[#This Row],[Rating Category]],Recommendation!A$2:A$6,Recommendation!B$2:B$6)</f>
        <v>Restricted</v>
      </c>
      <c r="N3895" s="2">
        <v>99</v>
      </c>
      <c r="O3895" s="2" t="str" cm="1">
        <f t="array" ref="O3895">_xlfn.IFS(Table1[[#This Row],[Duration]]&lt;90,"Short",Table1[[#This Row],[Duration]]&lt;180,"Medium",Table1[[#This Row],[Duration]]&lt;=240,"Long",TRUE,"Seasons")</f>
        <v>Medium</v>
      </c>
      <c r="P3895" s="3" t="s">
        <v>23</v>
      </c>
    </row>
    <row r="3896" spans="1:16" ht="28">
      <c r="A3896" s="2" t="s">
        <v>16677</v>
      </c>
      <c r="B3896" s="2" t="s">
        <v>0</v>
      </c>
      <c r="C3896" s="3" t="s">
        <v>16678</v>
      </c>
      <c r="D3896" s="3" t="s">
        <v>16679</v>
      </c>
      <c r="E3896" s="3" t="s">
        <v>16680</v>
      </c>
      <c r="F3896" s="3" t="s">
        <v>1</v>
      </c>
      <c r="G3896" s="7" t="s">
        <v>9069</v>
      </c>
      <c r="H3896" s="4">
        <v>2021</v>
      </c>
      <c r="I3896" s="2">
        <v>2018</v>
      </c>
      <c r="J3896" s="2">
        <f ca="1">YEAR(TODAY())-Table1[[#This Row],[Release_year]]</f>
        <v>8</v>
      </c>
      <c r="K3896" s="2" t="s">
        <v>29</v>
      </c>
      <c r="L3896" s="2" t="str">
        <f>_xlfn.XLOOKUP(Table1[[#This Row],[Rating]],Ratings!A$2:A$15,Ratings!B$2:B$15)</f>
        <v>Teen</v>
      </c>
      <c r="M3896" s="2" t="str">
        <f>_xlfn.XLOOKUP(Table1[[#This Row],[Rating Category]],Recommendation!A$2:A$6,Recommendation!B$2:B$6)</f>
        <v>Guidance</v>
      </c>
      <c r="N3896" s="2">
        <v>96</v>
      </c>
      <c r="O3896" s="2" t="str" cm="1">
        <f t="array" ref="O3896">_xlfn.IFS(Table1[[#This Row],[Duration]]&lt;90,"Short",Table1[[#This Row],[Duration]]&lt;180,"Medium",Table1[[#This Row],[Duration]]&lt;=240,"Long",TRUE,"Seasons")</f>
        <v>Medium</v>
      </c>
      <c r="P3896" s="3" t="s">
        <v>254</v>
      </c>
    </row>
    <row r="3897" spans="1:16" ht="42">
      <c r="A3897" s="2" t="s">
        <v>16681</v>
      </c>
      <c r="B3897" s="2" t="s">
        <v>0</v>
      </c>
      <c r="C3897" s="3" t="s">
        <v>16682</v>
      </c>
      <c r="D3897" s="3" t="s">
        <v>344</v>
      </c>
      <c r="E3897" s="3" t="s">
        <v>16683</v>
      </c>
      <c r="F3897" s="3" t="s">
        <v>516</v>
      </c>
      <c r="G3897" s="7" t="s">
        <v>8543</v>
      </c>
      <c r="H3897" s="4">
        <v>2021</v>
      </c>
      <c r="I3897" s="2">
        <v>2017</v>
      </c>
      <c r="J3897" s="2">
        <f ca="1">YEAR(TODAY())-Table1[[#This Row],[Release_year]]</f>
        <v>9</v>
      </c>
      <c r="K3897" s="2" t="s">
        <v>124</v>
      </c>
      <c r="L3897" s="2" t="str">
        <f>_xlfn.XLOOKUP(Table1[[#This Row],[Rating]],Ratings!A$2:A$15,Ratings!B$2:B$15)</f>
        <v>Adult</v>
      </c>
      <c r="M3897" s="2" t="str">
        <f>_xlfn.XLOOKUP(Table1[[#This Row],[Rating Category]],Recommendation!A$2:A$6,Recommendation!B$2:B$6)</f>
        <v>Restricted</v>
      </c>
      <c r="N3897" s="2">
        <v>102</v>
      </c>
      <c r="O3897" s="2" t="str" cm="1">
        <f t="array" ref="O3897">_xlfn.IFS(Table1[[#This Row],[Duration]]&lt;90,"Short",Table1[[#This Row],[Duration]]&lt;180,"Medium",Table1[[#This Row],[Duration]]&lt;=240,"Long",TRUE,"Seasons")</f>
        <v>Medium</v>
      </c>
      <c r="P3897" s="3" t="s">
        <v>125</v>
      </c>
    </row>
    <row r="3898" spans="1:16" ht="42">
      <c r="A3898" s="2" t="s">
        <v>16684</v>
      </c>
      <c r="B3898" s="2" t="s">
        <v>0</v>
      </c>
      <c r="C3898" s="3" t="s">
        <v>16685</v>
      </c>
      <c r="D3898" s="3" t="s">
        <v>16686</v>
      </c>
      <c r="E3898" s="3" t="s">
        <v>16687</v>
      </c>
      <c r="F3898" s="3" t="s">
        <v>28</v>
      </c>
      <c r="G3898" s="7" t="s">
        <v>13280</v>
      </c>
      <c r="H3898" s="4">
        <v>2021</v>
      </c>
      <c r="I3898" s="2">
        <v>2016</v>
      </c>
      <c r="J3898" s="2">
        <f ca="1">YEAR(TODAY())-Table1[[#This Row],[Release_year]]</f>
        <v>10</v>
      </c>
      <c r="K3898" s="2" t="s">
        <v>7</v>
      </c>
      <c r="L3898" s="2" t="str">
        <f>_xlfn.XLOOKUP(Table1[[#This Row],[Rating]],Ratings!A$2:A$15,Ratings!B$2:B$15)</f>
        <v>Adult</v>
      </c>
      <c r="M3898" s="2" t="str">
        <f>_xlfn.XLOOKUP(Table1[[#This Row],[Rating Category]],Recommendation!A$2:A$6,Recommendation!B$2:B$6)</f>
        <v>Restricted</v>
      </c>
      <c r="N3898" s="2">
        <v>90</v>
      </c>
      <c r="O3898" s="2" t="str" cm="1">
        <f t="array" ref="O3898">_xlfn.IFS(Table1[[#This Row],[Duration]]&lt;90,"Short",Table1[[#This Row],[Duration]]&lt;180,"Medium",Table1[[#This Row],[Duration]]&lt;=240,"Long",TRUE,"Seasons")</f>
        <v>Medium</v>
      </c>
      <c r="P3898" s="3" t="s">
        <v>583</v>
      </c>
    </row>
    <row r="3899" spans="1:16" ht="14">
      <c r="A3899" s="2" t="s">
        <v>16688</v>
      </c>
      <c r="B3899" s="2" t="s">
        <v>0</v>
      </c>
      <c r="C3899" s="3" t="s">
        <v>16689</v>
      </c>
      <c r="D3899" s="3" t="s">
        <v>16690</v>
      </c>
      <c r="E3899" s="3" t="s">
        <v>16691</v>
      </c>
      <c r="F3899" s="3" t="s">
        <v>1</v>
      </c>
      <c r="G3899" s="7" t="s">
        <v>10774</v>
      </c>
      <c r="H3899" s="4">
        <v>2021</v>
      </c>
      <c r="I3899" s="2">
        <v>2015</v>
      </c>
      <c r="J3899" s="2">
        <f ca="1">YEAR(TODAY())-Table1[[#This Row],[Release_year]]</f>
        <v>11</v>
      </c>
      <c r="K3899" s="2" t="s">
        <v>14374</v>
      </c>
      <c r="L3899" s="2" t="str">
        <f>_xlfn.XLOOKUP(Table1[[#This Row],[Rating]],Ratings!A$2:A$15,Ratings!B$2:B$15)</f>
        <v>Not Rated</v>
      </c>
      <c r="M3899" s="2" t="str">
        <f>_xlfn.XLOOKUP(Table1[[#This Row],[Rating Category]],Recommendation!A$2:A$6,Recommendation!B$2:B$6)</f>
        <v>Guidance</v>
      </c>
      <c r="N3899" s="2">
        <v>61</v>
      </c>
      <c r="O3899" s="2" t="str" cm="1">
        <f t="array" ref="O3899">_xlfn.IFS(Table1[[#This Row],[Duration]]&lt;90,"Short",Table1[[#This Row],[Duration]]&lt;180,"Medium",Table1[[#This Row],[Duration]]&lt;=240,"Long",TRUE,"Seasons")</f>
        <v>Short</v>
      </c>
      <c r="P3899" s="3" t="s">
        <v>3</v>
      </c>
    </row>
    <row r="3900" spans="1:16" ht="56">
      <c r="A3900" s="2" t="s">
        <v>16692</v>
      </c>
      <c r="B3900" s="2" t="s">
        <v>0</v>
      </c>
      <c r="C3900" s="3" t="s">
        <v>16693</v>
      </c>
      <c r="D3900" s="3" t="s">
        <v>16694</v>
      </c>
      <c r="E3900" s="3" t="s">
        <v>16695</v>
      </c>
      <c r="F3900" s="3" t="s">
        <v>413</v>
      </c>
      <c r="G3900" s="7" t="s">
        <v>8477</v>
      </c>
      <c r="H3900" s="4">
        <v>2021</v>
      </c>
      <c r="I3900" s="2">
        <v>1982</v>
      </c>
      <c r="J3900" s="2">
        <f ca="1">YEAR(TODAY())-Table1[[#This Row],[Release_year]]</f>
        <v>44</v>
      </c>
      <c r="K3900" s="2" t="s">
        <v>124</v>
      </c>
      <c r="L3900" s="2" t="str">
        <f>_xlfn.XLOOKUP(Table1[[#This Row],[Rating]],Ratings!A$2:A$15,Ratings!B$2:B$15)</f>
        <v>Adult</v>
      </c>
      <c r="M3900" s="2" t="str">
        <f>_xlfn.XLOOKUP(Table1[[#This Row],[Rating Category]],Recommendation!A$2:A$6,Recommendation!B$2:B$6)</f>
        <v>Restricted</v>
      </c>
      <c r="N3900" s="2">
        <v>104</v>
      </c>
      <c r="O3900" s="2" t="str" cm="1">
        <f t="array" ref="O3900">_xlfn.IFS(Table1[[#This Row],[Duration]]&lt;90,"Short",Table1[[#This Row],[Duration]]&lt;180,"Medium",Table1[[#This Row],[Duration]]&lt;=240,"Long",TRUE,"Seasons")</f>
        <v>Medium</v>
      </c>
      <c r="P3900" s="3" t="s">
        <v>384</v>
      </c>
    </row>
    <row r="3901" spans="1:16" ht="56">
      <c r="A3901" s="2" t="s">
        <v>16696</v>
      </c>
      <c r="B3901" s="2" t="s">
        <v>0</v>
      </c>
      <c r="C3901" s="3" t="s">
        <v>16697</v>
      </c>
      <c r="D3901" s="3" t="s">
        <v>16698</v>
      </c>
      <c r="E3901" s="3" t="s">
        <v>16699</v>
      </c>
      <c r="F3901" s="3" t="s">
        <v>744</v>
      </c>
      <c r="G3901" s="7" t="s">
        <v>16700</v>
      </c>
      <c r="H3901" s="4">
        <v>2021</v>
      </c>
      <c r="I3901" s="2">
        <v>2008</v>
      </c>
      <c r="J3901" s="2">
        <f ca="1">YEAR(TODAY())-Table1[[#This Row],[Release_year]]</f>
        <v>18</v>
      </c>
      <c r="K3901" s="2" t="s">
        <v>2</v>
      </c>
      <c r="L3901" s="2" t="str">
        <f>_xlfn.XLOOKUP(Table1[[#This Row],[Rating]],Ratings!A$2:A$15,Ratings!B$2:B$15)</f>
        <v>Teen</v>
      </c>
      <c r="M3901" s="2" t="str">
        <f>_xlfn.XLOOKUP(Table1[[#This Row],[Rating Category]],Recommendation!A$2:A$6,Recommendation!B$2:B$6)</f>
        <v>Guidance</v>
      </c>
      <c r="N3901" s="2">
        <v>119</v>
      </c>
      <c r="O3901" s="2" t="str" cm="1">
        <f t="array" ref="O3901">_xlfn.IFS(Table1[[#This Row],[Duration]]&lt;90,"Short",Table1[[#This Row],[Duration]]&lt;180,"Medium",Table1[[#This Row],[Duration]]&lt;=240,"Long",TRUE,"Seasons")</f>
        <v>Medium</v>
      </c>
      <c r="P3901" s="3" t="s">
        <v>251</v>
      </c>
    </row>
    <row r="3902" spans="1:16" ht="42">
      <c r="A3902" s="2" t="s">
        <v>16701</v>
      </c>
      <c r="B3902" s="2" t="s">
        <v>0</v>
      </c>
      <c r="C3902" s="3" t="s">
        <v>16702</v>
      </c>
      <c r="D3902" s="3" t="s">
        <v>5069</v>
      </c>
      <c r="E3902" s="3" t="s">
        <v>16703</v>
      </c>
      <c r="F3902" s="3" t="s">
        <v>1155</v>
      </c>
      <c r="G3902" s="7" t="s">
        <v>8944</v>
      </c>
      <c r="H3902" s="4">
        <v>2021</v>
      </c>
      <c r="I3902" s="2">
        <v>2016</v>
      </c>
      <c r="J3902" s="2">
        <f ca="1">YEAR(TODAY())-Table1[[#This Row],[Release_year]]</f>
        <v>10</v>
      </c>
      <c r="K3902" s="2" t="s">
        <v>29</v>
      </c>
      <c r="L3902" s="2" t="str">
        <f>_xlfn.XLOOKUP(Table1[[#This Row],[Rating]],Ratings!A$2:A$15,Ratings!B$2:B$15)</f>
        <v>Teen</v>
      </c>
      <c r="M3902" s="2" t="str">
        <f>_xlfn.XLOOKUP(Table1[[#This Row],[Rating Category]],Recommendation!A$2:A$6,Recommendation!B$2:B$6)</f>
        <v>Guidance</v>
      </c>
      <c r="N3902" s="2">
        <v>102</v>
      </c>
      <c r="O3902" s="2" t="str" cm="1">
        <f t="array" ref="O3902">_xlfn.IFS(Table1[[#This Row],[Duration]]&lt;90,"Short",Table1[[#This Row],[Duration]]&lt;180,"Medium",Table1[[#This Row],[Duration]]&lt;=240,"Long",TRUE,"Seasons")</f>
        <v>Medium</v>
      </c>
      <c r="P3902" s="3" t="s">
        <v>56</v>
      </c>
    </row>
    <row r="3903" spans="1:16" ht="56">
      <c r="A3903" s="2" t="s">
        <v>16704</v>
      </c>
      <c r="B3903" s="2" t="s">
        <v>0</v>
      </c>
      <c r="C3903" s="3" t="s">
        <v>16705</v>
      </c>
      <c r="D3903" s="3" t="s">
        <v>14666</v>
      </c>
      <c r="E3903" s="3" t="s">
        <v>16706</v>
      </c>
      <c r="F3903" s="3" t="s">
        <v>1</v>
      </c>
      <c r="G3903" s="7" t="s">
        <v>11255</v>
      </c>
      <c r="H3903" s="4">
        <v>2021</v>
      </c>
      <c r="I3903" s="2">
        <v>2018</v>
      </c>
      <c r="J3903" s="2">
        <f ca="1">YEAR(TODAY())-Table1[[#This Row],[Release_year]]</f>
        <v>8</v>
      </c>
      <c r="K3903" s="2" t="s">
        <v>7</v>
      </c>
      <c r="L3903" s="2" t="str">
        <f>_xlfn.XLOOKUP(Table1[[#This Row],[Rating]],Ratings!A$2:A$15,Ratings!B$2:B$15)</f>
        <v>Adult</v>
      </c>
      <c r="M3903" s="2" t="str">
        <f>_xlfn.XLOOKUP(Table1[[#This Row],[Rating Category]],Recommendation!A$2:A$6,Recommendation!B$2:B$6)</f>
        <v>Restricted</v>
      </c>
      <c r="N3903" s="2">
        <v>83</v>
      </c>
      <c r="O3903" s="2" t="str" cm="1">
        <f t="array" ref="O3903">_xlfn.IFS(Table1[[#This Row],[Duration]]&lt;90,"Short",Table1[[#This Row],[Duration]]&lt;180,"Medium",Table1[[#This Row],[Duration]]&lt;=240,"Long",TRUE,"Seasons")</f>
        <v>Short</v>
      </c>
      <c r="P3903" s="3" t="s">
        <v>6743</v>
      </c>
    </row>
    <row r="3904" spans="1:16" ht="56">
      <c r="A3904" s="2" t="s">
        <v>16707</v>
      </c>
      <c r="B3904" s="2" t="s">
        <v>0</v>
      </c>
      <c r="C3904" s="3" t="s">
        <v>16708</v>
      </c>
      <c r="D3904" s="3" t="s">
        <v>16709</v>
      </c>
      <c r="E3904" s="3" t="s">
        <v>16710</v>
      </c>
      <c r="F3904" s="3" t="s">
        <v>413</v>
      </c>
      <c r="G3904" s="7" t="s">
        <v>16711</v>
      </c>
      <c r="H3904" s="4">
        <v>2021</v>
      </c>
      <c r="I3904" s="2">
        <v>1978</v>
      </c>
      <c r="J3904" s="2">
        <f ca="1">YEAR(TODAY())-Table1[[#This Row],[Release_year]]</f>
        <v>48</v>
      </c>
      <c r="K3904" s="2" t="s">
        <v>7</v>
      </c>
      <c r="L3904" s="2" t="str">
        <f>_xlfn.XLOOKUP(Table1[[#This Row],[Rating]],Ratings!A$2:A$15,Ratings!B$2:B$15)</f>
        <v>Adult</v>
      </c>
      <c r="M3904" s="2" t="str">
        <f>_xlfn.XLOOKUP(Table1[[#This Row],[Rating Category]],Recommendation!A$2:A$6,Recommendation!B$2:B$6)</f>
        <v>Restricted</v>
      </c>
      <c r="N3904" s="2">
        <v>88</v>
      </c>
      <c r="O3904" s="2" t="str" cm="1">
        <f t="array" ref="O3904">_xlfn.IFS(Table1[[#This Row],[Duration]]&lt;90,"Short",Table1[[#This Row],[Duration]]&lt;180,"Medium",Table1[[#This Row],[Duration]]&lt;=240,"Long",TRUE,"Seasons")</f>
        <v>Short</v>
      </c>
      <c r="P3904" s="3" t="s">
        <v>384</v>
      </c>
    </row>
    <row r="3905" spans="1:16" ht="42">
      <c r="A3905" s="2" t="s">
        <v>16712</v>
      </c>
      <c r="B3905" s="2" t="s">
        <v>0</v>
      </c>
      <c r="C3905" s="3" t="s">
        <v>16713</v>
      </c>
      <c r="D3905" s="3" t="s">
        <v>16714</v>
      </c>
      <c r="E3905" s="3" t="s">
        <v>16714</v>
      </c>
      <c r="F3905" s="3" t="s">
        <v>16715</v>
      </c>
      <c r="G3905" s="7" t="s">
        <v>10336</v>
      </c>
      <c r="H3905" s="4">
        <v>2021</v>
      </c>
      <c r="I3905" s="2">
        <v>2017</v>
      </c>
      <c r="J3905" s="2">
        <f ca="1">YEAR(TODAY())-Table1[[#This Row],[Release_year]]</f>
        <v>9</v>
      </c>
      <c r="K3905" s="2" t="s">
        <v>7</v>
      </c>
      <c r="L3905" s="2" t="str">
        <f>_xlfn.XLOOKUP(Table1[[#This Row],[Rating]],Ratings!A$2:A$15,Ratings!B$2:B$15)</f>
        <v>Adult</v>
      </c>
      <c r="M3905" s="2" t="str">
        <f>_xlfn.XLOOKUP(Table1[[#This Row],[Rating Category]],Recommendation!A$2:A$6,Recommendation!B$2:B$6)</f>
        <v>Restricted</v>
      </c>
      <c r="N3905" s="2">
        <v>86</v>
      </c>
      <c r="O3905" s="2" t="str" cm="1">
        <f t="array" ref="O3905">_xlfn.IFS(Table1[[#This Row],[Duration]]&lt;90,"Short",Table1[[#This Row],[Duration]]&lt;180,"Medium",Table1[[#This Row],[Duration]]&lt;=240,"Long",TRUE,"Seasons")</f>
        <v>Short</v>
      </c>
      <c r="P3905" s="3" t="s">
        <v>49</v>
      </c>
    </row>
    <row r="3906" spans="1:16" ht="70">
      <c r="A3906" s="2" t="s">
        <v>16716</v>
      </c>
      <c r="B3906" s="2" t="s">
        <v>0</v>
      </c>
      <c r="C3906" s="3" t="s">
        <v>16717</v>
      </c>
      <c r="D3906" s="3" t="s">
        <v>7384</v>
      </c>
      <c r="E3906" s="3" t="s">
        <v>16718</v>
      </c>
      <c r="F3906" s="3" t="s">
        <v>1</v>
      </c>
      <c r="G3906" s="7" t="s">
        <v>6287</v>
      </c>
      <c r="H3906" s="4">
        <v>2021</v>
      </c>
      <c r="I3906" s="2">
        <v>2010</v>
      </c>
      <c r="J3906" s="2">
        <f ca="1">YEAR(TODAY())-Table1[[#This Row],[Release_year]]</f>
        <v>16</v>
      </c>
      <c r="K3906" s="2" t="s">
        <v>124</v>
      </c>
      <c r="L3906" s="2" t="str">
        <f>_xlfn.XLOOKUP(Table1[[#This Row],[Rating]],Ratings!A$2:A$15,Ratings!B$2:B$15)</f>
        <v>Adult</v>
      </c>
      <c r="M3906" s="2" t="str">
        <f>_xlfn.XLOOKUP(Table1[[#This Row],[Rating Category]],Recommendation!A$2:A$6,Recommendation!B$2:B$6)</f>
        <v>Restricted</v>
      </c>
      <c r="N3906" s="2">
        <v>134</v>
      </c>
      <c r="O3906" s="2" t="str" cm="1">
        <f t="array" ref="O3906">_xlfn.IFS(Table1[[#This Row],[Duration]]&lt;90,"Short",Table1[[#This Row],[Duration]]&lt;180,"Medium",Table1[[#This Row],[Duration]]&lt;=240,"Long",TRUE,"Seasons")</f>
        <v>Medium</v>
      </c>
      <c r="P3906" s="3" t="s">
        <v>251</v>
      </c>
    </row>
    <row r="3907" spans="1:16" ht="70">
      <c r="A3907" s="2" t="s">
        <v>16719</v>
      </c>
      <c r="B3907" s="2" t="s">
        <v>0</v>
      </c>
      <c r="C3907" s="3" t="s">
        <v>16720</v>
      </c>
      <c r="D3907" s="3" t="s">
        <v>16721</v>
      </c>
      <c r="E3907" s="3" t="s">
        <v>16722</v>
      </c>
      <c r="F3907" s="3" t="s">
        <v>50</v>
      </c>
      <c r="G3907" s="7" t="s">
        <v>8718</v>
      </c>
      <c r="H3907" s="4">
        <v>2021</v>
      </c>
      <c r="I3907" s="2">
        <v>2012</v>
      </c>
      <c r="J3907" s="2">
        <f ca="1">YEAR(TODAY())-Table1[[#This Row],[Release_year]]</f>
        <v>14</v>
      </c>
      <c r="K3907" s="2" t="s">
        <v>124</v>
      </c>
      <c r="L3907" s="2" t="str">
        <f>_xlfn.XLOOKUP(Table1[[#This Row],[Rating]],Ratings!A$2:A$15,Ratings!B$2:B$15)</f>
        <v>Adult</v>
      </c>
      <c r="M3907" s="2" t="str">
        <f>_xlfn.XLOOKUP(Table1[[#This Row],[Rating Category]],Recommendation!A$2:A$6,Recommendation!B$2:B$6)</f>
        <v>Restricted</v>
      </c>
      <c r="N3907" s="2">
        <v>145</v>
      </c>
      <c r="O3907" s="2" t="str" cm="1">
        <f t="array" ref="O3907">_xlfn.IFS(Table1[[#This Row],[Duration]]&lt;90,"Short",Table1[[#This Row],[Duration]]&lt;180,"Medium",Table1[[#This Row],[Duration]]&lt;=240,"Long",TRUE,"Seasons")</f>
        <v>Medium</v>
      </c>
      <c r="P3907" s="3" t="s">
        <v>43</v>
      </c>
    </row>
    <row r="3908" spans="1:16" ht="42">
      <c r="A3908" s="2" t="s">
        <v>16723</v>
      </c>
      <c r="B3908" s="2" t="s">
        <v>0</v>
      </c>
      <c r="C3908" s="3" t="s">
        <v>16724</v>
      </c>
      <c r="D3908" s="3" t="s">
        <v>16725</v>
      </c>
      <c r="E3908" s="3" t="s">
        <v>16726</v>
      </c>
      <c r="F3908" s="3" t="s">
        <v>28</v>
      </c>
      <c r="G3908" s="7" t="s">
        <v>8624</v>
      </c>
      <c r="H3908" s="4">
        <v>2021</v>
      </c>
      <c r="I3908" s="2">
        <v>2019</v>
      </c>
      <c r="J3908" s="2">
        <f ca="1">YEAR(TODAY())-Table1[[#This Row],[Release_year]]</f>
        <v>7</v>
      </c>
      <c r="K3908" s="2" t="s">
        <v>7</v>
      </c>
      <c r="L3908" s="2" t="str">
        <f>_xlfn.XLOOKUP(Table1[[#This Row],[Rating]],Ratings!A$2:A$15,Ratings!B$2:B$15)</f>
        <v>Adult</v>
      </c>
      <c r="M3908" s="2" t="str">
        <f>_xlfn.XLOOKUP(Table1[[#This Row],[Rating Category]],Recommendation!A$2:A$6,Recommendation!B$2:B$6)</f>
        <v>Restricted</v>
      </c>
      <c r="N3908" s="2">
        <v>95</v>
      </c>
      <c r="O3908" s="2" t="str" cm="1">
        <f t="array" ref="O3908">_xlfn.IFS(Table1[[#This Row],[Duration]]&lt;90,"Short",Table1[[#This Row],[Duration]]&lt;180,"Medium",Table1[[#This Row],[Duration]]&lt;=240,"Long",TRUE,"Seasons")</f>
        <v>Medium</v>
      </c>
      <c r="P3908" s="3" t="s">
        <v>72</v>
      </c>
    </row>
    <row r="3909" spans="1:16" ht="14">
      <c r="A3909" s="2" t="s">
        <v>16727</v>
      </c>
      <c r="B3909" s="2" t="s">
        <v>0</v>
      </c>
      <c r="C3909" s="3" t="s">
        <v>16728</v>
      </c>
      <c r="D3909" s="3" t="s">
        <v>16729</v>
      </c>
      <c r="E3909" s="3" t="s">
        <v>16730</v>
      </c>
      <c r="F3909" s="3" t="s">
        <v>1</v>
      </c>
      <c r="G3909" s="7" t="s">
        <v>8543</v>
      </c>
      <c r="H3909" s="4">
        <v>2021</v>
      </c>
      <c r="I3909" s="2">
        <v>2018</v>
      </c>
      <c r="J3909" s="2">
        <f ca="1">YEAR(TODAY())-Table1[[#This Row],[Release_year]]</f>
        <v>8</v>
      </c>
      <c r="K3909" s="2" t="s">
        <v>7</v>
      </c>
      <c r="L3909" s="2" t="str">
        <f>_xlfn.XLOOKUP(Table1[[#This Row],[Rating]],Ratings!A$2:A$15,Ratings!B$2:B$15)</f>
        <v>Adult</v>
      </c>
      <c r="M3909" s="2" t="str">
        <f>_xlfn.XLOOKUP(Table1[[#This Row],[Rating Category]],Recommendation!A$2:A$6,Recommendation!B$2:B$6)</f>
        <v>Restricted</v>
      </c>
      <c r="N3909" s="2">
        <v>93</v>
      </c>
      <c r="O3909" s="2" t="str" cm="1">
        <f t="array" ref="O3909">_xlfn.IFS(Table1[[#This Row],[Duration]]&lt;90,"Short",Table1[[#This Row],[Duration]]&lt;180,"Medium",Table1[[#This Row],[Duration]]&lt;=240,"Long",TRUE,"Seasons")</f>
        <v>Medium</v>
      </c>
      <c r="P3909" s="3" t="s">
        <v>3</v>
      </c>
    </row>
    <row r="3910" spans="1:16" ht="42">
      <c r="A3910" s="2" t="s">
        <v>16731</v>
      </c>
      <c r="B3910" s="2" t="s">
        <v>0</v>
      </c>
      <c r="C3910" s="3" t="s">
        <v>16732</v>
      </c>
      <c r="D3910" s="3" t="s">
        <v>15337</v>
      </c>
      <c r="E3910" s="3" t="s">
        <v>16733</v>
      </c>
      <c r="F3910" s="3" t="s">
        <v>1</v>
      </c>
      <c r="G3910" s="7" t="s">
        <v>11923</v>
      </c>
      <c r="H3910" s="4">
        <v>2021</v>
      </c>
      <c r="I3910" s="2">
        <v>1977</v>
      </c>
      <c r="J3910" s="2">
        <f ca="1">YEAR(TODAY())-Table1[[#This Row],[Release_year]]</f>
        <v>49</v>
      </c>
      <c r="K3910" s="2" t="s">
        <v>246</v>
      </c>
      <c r="L3910" s="2" t="str">
        <f>_xlfn.XLOOKUP(Table1[[#This Row],[Rating]],Ratings!A$2:A$15,Ratings!B$2:B$15)</f>
        <v>Family</v>
      </c>
      <c r="M3910" s="2" t="str">
        <f>_xlfn.XLOOKUP(Table1[[#This Row],[Rating Category]],Recommendation!A$2:A$6,Recommendation!B$2:B$6)</f>
        <v>Guidance</v>
      </c>
      <c r="N3910" s="2">
        <v>84</v>
      </c>
      <c r="O3910" s="2" t="str" cm="1">
        <f t="array" ref="O3910">_xlfn.IFS(Table1[[#This Row],[Duration]]&lt;90,"Short",Table1[[#This Row],[Duration]]&lt;180,"Medium",Table1[[#This Row],[Duration]]&lt;=240,"Long",TRUE,"Seasons")</f>
        <v>Short</v>
      </c>
      <c r="P3910" s="3" t="s">
        <v>17</v>
      </c>
    </row>
    <row r="3911" spans="1:16" ht="56">
      <c r="A3911" s="2" t="s">
        <v>16734</v>
      </c>
      <c r="B3911" s="2" t="s">
        <v>0</v>
      </c>
      <c r="C3911" s="3" t="s">
        <v>16735</v>
      </c>
      <c r="D3911" s="3" t="s">
        <v>16736</v>
      </c>
      <c r="E3911" s="3" t="s">
        <v>16737</v>
      </c>
      <c r="F3911" s="3" t="s">
        <v>28</v>
      </c>
      <c r="G3911" s="7" t="s">
        <v>12296</v>
      </c>
      <c r="H3911" s="4">
        <v>2021</v>
      </c>
      <c r="I3911" s="2">
        <v>2017</v>
      </c>
      <c r="J3911" s="2">
        <f ca="1">YEAR(TODAY())-Table1[[#This Row],[Release_year]]</f>
        <v>9</v>
      </c>
      <c r="K3911" s="2" t="s">
        <v>29</v>
      </c>
      <c r="L3911" s="2" t="str">
        <f>_xlfn.XLOOKUP(Table1[[#This Row],[Rating]],Ratings!A$2:A$15,Ratings!B$2:B$15)</f>
        <v>Teen</v>
      </c>
      <c r="M3911" s="2" t="str">
        <f>_xlfn.XLOOKUP(Table1[[#This Row],[Rating Category]],Recommendation!A$2:A$6,Recommendation!B$2:B$6)</f>
        <v>Guidance</v>
      </c>
      <c r="N3911" s="2">
        <v>81</v>
      </c>
      <c r="O3911" s="2" t="str" cm="1">
        <f t="array" ref="O3911">_xlfn.IFS(Table1[[#This Row],[Duration]]&lt;90,"Short",Table1[[#This Row],[Duration]]&lt;180,"Medium",Table1[[#This Row],[Duration]]&lt;=240,"Long",TRUE,"Seasons")</f>
        <v>Short</v>
      </c>
      <c r="P3911" s="3" t="s">
        <v>1883</v>
      </c>
    </row>
    <row r="3912" spans="1:16" ht="56">
      <c r="A3912" s="2" t="s">
        <v>16738</v>
      </c>
      <c r="B3912" s="2" t="s">
        <v>0</v>
      </c>
      <c r="C3912" s="3" t="s">
        <v>16739</v>
      </c>
      <c r="D3912" s="3" t="s">
        <v>16740</v>
      </c>
      <c r="E3912" s="3" t="s">
        <v>16741</v>
      </c>
      <c r="F3912" s="3" t="s">
        <v>1</v>
      </c>
      <c r="G3912" s="7" t="s">
        <v>8120</v>
      </c>
      <c r="H3912" s="4">
        <v>2021</v>
      </c>
      <c r="I3912" s="2">
        <v>1956</v>
      </c>
      <c r="J3912" s="2">
        <f ca="1">YEAR(TODAY())-Table1[[#This Row],[Release_year]]</f>
        <v>70</v>
      </c>
      <c r="K3912" s="2" t="s">
        <v>246</v>
      </c>
      <c r="L3912" s="2" t="str">
        <f>_xlfn.XLOOKUP(Table1[[#This Row],[Rating]],Ratings!A$2:A$15,Ratings!B$2:B$15)</f>
        <v>Family</v>
      </c>
      <c r="M3912" s="2" t="str">
        <f>_xlfn.XLOOKUP(Table1[[#This Row],[Rating Category]],Recommendation!A$2:A$6,Recommendation!B$2:B$6)</f>
        <v>Guidance</v>
      </c>
      <c r="N3912" s="2">
        <v>98</v>
      </c>
      <c r="O3912" s="2" t="str" cm="1">
        <f t="array" ref="O3912">_xlfn.IFS(Table1[[#This Row],[Duration]]&lt;90,"Short",Table1[[#This Row],[Duration]]&lt;180,"Medium",Table1[[#This Row],[Duration]]&lt;=240,"Long",TRUE,"Seasons")</f>
        <v>Medium</v>
      </c>
      <c r="P3912" s="3" t="s">
        <v>16742</v>
      </c>
    </row>
    <row r="3913" spans="1:16" ht="56">
      <c r="A3913" s="2" t="s">
        <v>16743</v>
      </c>
      <c r="B3913" s="2" t="s">
        <v>0</v>
      </c>
      <c r="C3913" s="3" t="s">
        <v>16744</v>
      </c>
      <c r="D3913" s="3" t="s">
        <v>16745</v>
      </c>
      <c r="E3913" s="3" t="s">
        <v>16746</v>
      </c>
      <c r="F3913" s="3" t="s">
        <v>294</v>
      </c>
      <c r="G3913" s="7" t="s">
        <v>3390</v>
      </c>
      <c r="H3913" s="4">
        <v>2021</v>
      </c>
      <c r="I3913" s="2">
        <v>2008</v>
      </c>
      <c r="J3913" s="2">
        <f ca="1">YEAR(TODAY())-Table1[[#This Row],[Release_year]]</f>
        <v>18</v>
      </c>
      <c r="K3913" s="2" t="s">
        <v>2</v>
      </c>
      <c r="L3913" s="2" t="str">
        <f>_xlfn.XLOOKUP(Table1[[#This Row],[Rating]],Ratings!A$2:A$15,Ratings!B$2:B$15)</f>
        <v>Teen</v>
      </c>
      <c r="M3913" s="2" t="str">
        <f>_xlfn.XLOOKUP(Table1[[#This Row],[Rating Category]],Recommendation!A$2:A$6,Recommendation!B$2:B$6)</f>
        <v>Guidance</v>
      </c>
      <c r="N3913" s="2">
        <v>88</v>
      </c>
      <c r="O3913" s="2" t="str" cm="1">
        <f t="array" ref="O3913">_xlfn.IFS(Table1[[#This Row],[Duration]]&lt;90,"Short",Table1[[#This Row],[Duration]]&lt;180,"Medium",Table1[[#This Row],[Duration]]&lt;=240,"Long",TRUE,"Seasons")</f>
        <v>Short</v>
      </c>
      <c r="P3913" s="3" t="s">
        <v>254</v>
      </c>
    </row>
    <row r="3914" spans="1:16" ht="70">
      <c r="A3914" s="2" t="s">
        <v>16747</v>
      </c>
      <c r="B3914" s="2" t="s">
        <v>0</v>
      </c>
      <c r="C3914" s="3" t="s">
        <v>16748</v>
      </c>
      <c r="D3914" s="3" t="s">
        <v>11155</v>
      </c>
      <c r="E3914" s="3" t="s">
        <v>16749</v>
      </c>
      <c r="F3914" s="3" t="s">
        <v>28</v>
      </c>
      <c r="G3914" s="7" t="s">
        <v>8727</v>
      </c>
      <c r="H3914" s="4">
        <v>2021</v>
      </c>
      <c r="I3914" s="2">
        <v>1994</v>
      </c>
      <c r="J3914" s="2">
        <f ca="1">YEAR(TODAY())-Table1[[#This Row],[Release_year]]</f>
        <v>32</v>
      </c>
      <c r="K3914" s="2" t="s">
        <v>124</v>
      </c>
      <c r="L3914" s="2" t="str">
        <f>_xlfn.XLOOKUP(Table1[[#This Row],[Rating]],Ratings!A$2:A$15,Ratings!B$2:B$15)</f>
        <v>Adult</v>
      </c>
      <c r="M3914" s="2" t="str">
        <f>_xlfn.XLOOKUP(Table1[[#This Row],[Rating Category]],Recommendation!A$2:A$6,Recommendation!B$2:B$6)</f>
        <v>Restricted</v>
      </c>
      <c r="N3914" s="2">
        <v>118</v>
      </c>
      <c r="O3914" s="2" t="str" cm="1">
        <f t="array" ref="O3914">_xlfn.IFS(Table1[[#This Row],[Duration]]&lt;90,"Short",Table1[[#This Row],[Duration]]&lt;180,"Medium",Table1[[#This Row],[Duration]]&lt;=240,"Long",TRUE,"Seasons")</f>
        <v>Medium</v>
      </c>
      <c r="P3914" s="3" t="s">
        <v>15916</v>
      </c>
    </row>
    <row r="3915" spans="1:16" ht="42">
      <c r="A3915" s="2" t="s">
        <v>16750</v>
      </c>
      <c r="B3915" s="2" t="s">
        <v>0</v>
      </c>
      <c r="C3915" s="3" t="s">
        <v>16751</v>
      </c>
      <c r="D3915" s="3" t="s">
        <v>15941</v>
      </c>
      <c r="E3915" s="3" t="s">
        <v>16752</v>
      </c>
      <c r="F3915" s="3" t="s">
        <v>463</v>
      </c>
      <c r="G3915" s="7" t="s">
        <v>9345</v>
      </c>
      <c r="H3915" s="4">
        <v>2021</v>
      </c>
      <c r="I3915" s="2">
        <v>2007</v>
      </c>
      <c r="J3915" s="2">
        <f ca="1">YEAR(TODAY())-Table1[[#This Row],[Release_year]]</f>
        <v>19</v>
      </c>
      <c r="K3915" s="2" t="s">
        <v>124</v>
      </c>
      <c r="L3915" s="2" t="str">
        <f>_xlfn.XLOOKUP(Table1[[#This Row],[Rating]],Ratings!A$2:A$15,Ratings!B$2:B$15)</f>
        <v>Adult</v>
      </c>
      <c r="M3915" s="2" t="str">
        <f>_xlfn.XLOOKUP(Table1[[#This Row],[Rating Category]],Recommendation!A$2:A$6,Recommendation!B$2:B$6)</f>
        <v>Restricted</v>
      </c>
      <c r="N3915" s="2">
        <v>113</v>
      </c>
      <c r="O3915" s="2" t="str" cm="1">
        <f t="array" ref="O3915">_xlfn.IFS(Table1[[#This Row],[Duration]]&lt;90,"Short",Table1[[#This Row],[Duration]]&lt;180,"Medium",Table1[[#This Row],[Duration]]&lt;=240,"Long",TRUE,"Seasons")</f>
        <v>Medium</v>
      </c>
      <c r="P3915" s="3" t="s">
        <v>131</v>
      </c>
    </row>
    <row r="3916" spans="1:16" ht="70">
      <c r="A3916" s="2" t="s">
        <v>16753</v>
      </c>
      <c r="B3916" s="2" t="s">
        <v>0</v>
      </c>
      <c r="C3916" s="3" t="s">
        <v>16754</v>
      </c>
      <c r="D3916" s="3" t="s">
        <v>7768</v>
      </c>
      <c r="E3916" s="3" t="s">
        <v>16755</v>
      </c>
      <c r="F3916" s="3" t="s">
        <v>16756</v>
      </c>
      <c r="G3916" s="7" t="s">
        <v>12520</v>
      </c>
      <c r="H3916" s="4">
        <v>2021</v>
      </c>
      <c r="I3916" s="2">
        <v>2012</v>
      </c>
      <c r="J3916" s="2">
        <f ca="1">YEAR(TODAY())-Table1[[#This Row],[Release_year]]</f>
        <v>14</v>
      </c>
      <c r="K3916" s="2" t="s">
        <v>124</v>
      </c>
      <c r="L3916" s="2" t="str">
        <f>_xlfn.XLOOKUP(Table1[[#This Row],[Rating]],Ratings!A$2:A$15,Ratings!B$2:B$15)</f>
        <v>Adult</v>
      </c>
      <c r="M3916" s="2" t="str">
        <f>_xlfn.XLOOKUP(Table1[[#This Row],[Rating Category]],Recommendation!A$2:A$6,Recommendation!B$2:B$6)</f>
        <v>Restricted</v>
      </c>
      <c r="N3916" s="2">
        <v>86</v>
      </c>
      <c r="O3916" s="2" t="str" cm="1">
        <f t="array" ref="O3916">_xlfn.IFS(Table1[[#This Row],[Duration]]&lt;90,"Short",Table1[[#This Row],[Duration]]&lt;180,"Medium",Table1[[#This Row],[Duration]]&lt;=240,"Long",TRUE,"Seasons")</f>
        <v>Short</v>
      </c>
      <c r="P3916" s="3" t="s">
        <v>269</v>
      </c>
    </row>
    <row r="3917" spans="1:16" ht="56">
      <c r="A3917" s="2" t="s">
        <v>16757</v>
      </c>
      <c r="B3917" s="2" t="s">
        <v>0</v>
      </c>
      <c r="C3917" s="3" t="s">
        <v>16758</v>
      </c>
      <c r="D3917" s="3" t="s">
        <v>16759</v>
      </c>
      <c r="E3917" s="3" t="s">
        <v>16760</v>
      </c>
      <c r="F3917" s="3" t="s">
        <v>1</v>
      </c>
      <c r="G3917" s="7" t="s">
        <v>5123</v>
      </c>
      <c r="H3917" s="4">
        <v>2021</v>
      </c>
      <c r="I3917" s="2">
        <v>2018</v>
      </c>
      <c r="J3917" s="2">
        <f ca="1">YEAR(TODAY())-Table1[[#This Row],[Release_year]]</f>
        <v>8</v>
      </c>
      <c r="K3917" s="2" t="s">
        <v>7</v>
      </c>
      <c r="L3917" s="2" t="str">
        <f>_xlfn.XLOOKUP(Table1[[#This Row],[Rating]],Ratings!A$2:A$15,Ratings!B$2:B$15)</f>
        <v>Adult</v>
      </c>
      <c r="M3917" s="2" t="str">
        <f>_xlfn.XLOOKUP(Table1[[#This Row],[Rating Category]],Recommendation!A$2:A$6,Recommendation!B$2:B$6)</f>
        <v>Restricted</v>
      </c>
      <c r="N3917" s="2">
        <v>91</v>
      </c>
      <c r="O3917" s="2" t="str" cm="1">
        <f t="array" ref="O3917">_xlfn.IFS(Table1[[#This Row],[Duration]]&lt;90,"Short",Table1[[#This Row],[Duration]]&lt;180,"Medium",Table1[[#This Row],[Duration]]&lt;=240,"Long",TRUE,"Seasons")</f>
        <v>Medium</v>
      </c>
      <c r="P3917" s="3" t="s">
        <v>269</v>
      </c>
    </row>
    <row r="3918" spans="1:16" ht="42">
      <c r="A3918" s="2" t="s">
        <v>16761</v>
      </c>
      <c r="B3918" s="2" t="s">
        <v>0</v>
      </c>
      <c r="C3918" s="3" t="s">
        <v>16762</v>
      </c>
      <c r="D3918" s="3" t="s">
        <v>5604</v>
      </c>
      <c r="E3918" s="3" t="s">
        <v>16763</v>
      </c>
      <c r="F3918" s="3" t="s">
        <v>1</v>
      </c>
      <c r="G3918" s="7" t="s">
        <v>3390</v>
      </c>
      <c r="H3918" s="4">
        <v>2021</v>
      </c>
      <c r="I3918" s="2">
        <v>2007</v>
      </c>
      <c r="J3918" s="2">
        <f ca="1">YEAR(TODAY())-Table1[[#This Row],[Release_year]]</f>
        <v>19</v>
      </c>
      <c r="K3918" s="2" t="s">
        <v>16</v>
      </c>
      <c r="L3918" s="2" t="str">
        <f>_xlfn.XLOOKUP(Table1[[#This Row],[Rating]],Ratings!A$2:A$15,Ratings!B$2:B$15)</f>
        <v>Family</v>
      </c>
      <c r="M3918" s="2" t="str">
        <f>_xlfn.XLOOKUP(Table1[[#This Row],[Rating Category]],Recommendation!A$2:A$6,Recommendation!B$2:B$6)</f>
        <v>Guidance</v>
      </c>
      <c r="N3918" s="2">
        <v>115</v>
      </c>
      <c r="O3918" s="2" t="str" cm="1">
        <f t="array" ref="O3918">_xlfn.IFS(Table1[[#This Row],[Duration]]&lt;90,"Short",Table1[[#This Row],[Duration]]&lt;180,"Medium",Table1[[#This Row],[Duration]]&lt;=240,"Long",TRUE,"Seasons")</f>
        <v>Medium</v>
      </c>
      <c r="P3918" s="3" t="s">
        <v>46</v>
      </c>
    </row>
    <row r="3919" spans="1:16" ht="56">
      <c r="A3919" s="2" t="s">
        <v>16764</v>
      </c>
      <c r="B3919" s="2" t="s">
        <v>0</v>
      </c>
      <c r="C3919" s="3" t="s">
        <v>16765</v>
      </c>
      <c r="D3919" s="3" t="s">
        <v>325</v>
      </c>
      <c r="E3919" s="3" t="s">
        <v>16766</v>
      </c>
      <c r="F3919" s="3" t="s">
        <v>16767</v>
      </c>
      <c r="G3919" s="7" t="s">
        <v>7486</v>
      </c>
      <c r="H3919" s="4">
        <v>2021</v>
      </c>
      <c r="I3919" s="2">
        <v>1993</v>
      </c>
      <c r="J3919" s="2">
        <f ca="1">YEAR(TODAY())-Table1[[#This Row],[Release_year]]</f>
        <v>33</v>
      </c>
      <c r="K3919" s="2" t="s">
        <v>16</v>
      </c>
      <c r="L3919" s="2" t="str">
        <f>_xlfn.XLOOKUP(Table1[[#This Row],[Rating]],Ratings!A$2:A$15,Ratings!B$2:B$15)</f>
        <v>Family</v>
      </c>
      <c r="M3919" s="2" t="str">
        <f>_xlfn.XLOOKUP(Table1[[#This Row],[Rating Category]],Recommendation!A$2:A$6,Recommendation!B$2:B$6)</f>
        <v>Guidance</v>
      </c>
      <c r="N3919" s="2">
        <v>112</v>
      </c>
      <c r="O3919" s="2" t="str" cm="1">
        <f t="array" ref="O3919">_xlfn.IFS(Table1[[#This Row],[Duration]]&lt;90,"Short",Table1[[#This Row],[Duration]]&lt;180,"Medium",Table1[[#This Row],[Duration]]&lt;=240,"Long",TRUE,"Seasons")</f>
        <v>Medium</v>
      </c>
      <c r="P3919" s="3" t="s">
        <v>247</v>
      </c>
    </row>
    <row r="3920" spans="1:16" ht="14">
      <c r="A3920" s="2" t="s">
        <v>16768</v>
      </c>
      <c r="B3920" s="2" t="s">
        <v>0</v>
      </c>
      <c r="C3920" s="3" t="s">
        <v>16769</v>
      </c>
      <c r="D3920" s="3" t="s">
        <v>16770</v>
      </c>
      <c r="E3920" s="3" t="s">
        <v>16771</v>
      </c>
      <c r="F3920" s="3" t="s">
        <v>16772</v>
      </c>
      <c r="G3920" s="7" t="s">
        <v>12241</v>
      </c>
      <c r="H3920" s="4">
        <v>2021</v>
      </c>
      <c r="I3920" s="2">
        <v>2015</v>
      </c>
      <c r="J3920" s="2">
        <f ca="1">YEAR(TODAY())-Table1[[#This Row],[Release_year]]</f>
        <v>11</v>
      </c>
      <c r="K3920" s="2" t="s">
        <v>124</v>
      </c>
      <c r="L3920" s="2" t="str">
        <f>_xlfn.XLOOKUP(Table1[[#This Row],[Rating]],Ratings!A$2:A$15,Ratings!B$2:B$15)</f>
        <v>Adult</v>
      </c>
      <c r="M3920" s="2" t="str">
        <f>_xlfn.XLOOKUP(Table1[[#This Row],[Rating Category]],Recommendation!A$2:A$6,Recommendation!B$2:B$6)</f>
        <v>Restricted</v>
      </c>
      <c r="N3920" s="2">
        <v>103</v>
      </c>
      <c r="O3920" s="2" t="str" cm="1">
        <f t="array" ref="O3920">_xlfn.IFS(Table1[[#This Row],[Duration]]&lt;90,"Short",Table1[[#This Row],[Duration]]&lt;180,"Medium",Table1[[#This Row],[Duration]]&lt;=240,"Long",TRUE,"Seasons")</f>
        <v>Medium</v>
      </c>
      <c r="P3920" s="3" t="s">
        <v>3</v>
      </c>
    </row>
    <row r="3921" spans="1:16" ht="42">
      <c r="A3921" s="2" t="s">
        <v>16773</v>
      </c>
      <c r="B3921" s="2" t="s">
        <v>0</v>
      </c>
      <c r="C3921" s="3" t="s">
        <v>16774</v>
      </c>
      <c r="D3921" s="3" t="s">
        <v>5896</v>
      </c>
      <c r="E3921" s="3" t="s">
        <v>16775</v>
      </c>
      <c r="F3921" s="3" t="s">
        <v>1155</v>
      </c>
      <c r="G3921" s="7" t="s">
        <v>8997</v>
      </c>
      <c r="H3921" s="4">
        <v>2021</v>
      </c>
      <c r="I3921" s="2">
        <v>2016</v>
      </c>
      <c r="J3921" s="2">
        <f ca="1">YEAR(TODAY())-Table1[[#This Row],[Release_year]]</f>
        <v>10</v>
      </c>
      <c r="K3921" s="2" t="s">
        <v>7</v>
      </c>
      <c r="L3921" s="2" t="str">
        <f>_xlfn.XLOOKUP(Table1[[#This Row],[Rating]],Ratings!A$2:A$15,Ratings!B$2:B$15)</f>
        <v>Adult</v>
      </c>
      <c r="M3921" s="2" t="str">
        <f>_xlfn.XLOOKUP(Table1[[#This Row],[Rating Category]],Recommendation!A$2:A$6,Recommendation!B$2:B$6)</f>
        <v>Restricted</v>
      </c>
      <c r="N3921" s="2">
        <v>116</v>
      </c>
      <c r="O3921" s="2" t="str" cm="1">
        <f t="array" ref="O3921">_xlfn.IFS(Table1[[#This Row],[Duration]]&lt;90,"Short",Table1[[#This Row],[Duration]]&lt;180,"Medium",Table1[[#This Row],[Duration]]&lt;=240,"Long",TRUE,"Seasons")</f>
        <v>Medium</v>
      </c>
      <c r="P3921" s="3" t="s">
        <v>56</v>
      </c>
    </row>
    <row r="3922" spans="1:16" ht="28">
      <c r="A3922" s="2" t="s">
        <v>16776</v>
      </c>
      <c r="B3922" s="2" t="s">
        <v>0</v>
      </c>
      <c r="C3922" s="3" t="s">
        <v>16777</v>
      </c>
      <c r="D3922" s="3" t="s">
        <v>16778</v>
      </c>
      <c r="E3922" s="3" t="s">
        <v>16779</v>
      </c>
      <c r="F3922" s="3" t="s">
        <v>1</v>
      </c>
      <c r="G3922" s="7" t="s">
        <v>16780</v>
      </c>
      <c r="H3922" s="4">
        <v>2021</v>
      </c>
      <c r="I3922" s="2">
        <v>2015</v>
      </c>
      <c r="J3922" s="2">
        <f ca="1">YEAR(TODAY())-Table1[[#This Row],[Release_year]]</f>
        <v>11</v>
      </c>
      <c r="K3922" s="2" t="s">
        <v>7</v>
      </c>
      <c r="L3922" s="2" t="str">
        <f>_xlfn.XLOOKUP(Table1[[#This Row],[Rating]],Ratings!A$2:A$15,Ratings!B$2:B$15)</f>
        <v>Adult</v>
      </c>
      <c r="M3922" s="2" t="str">
        <f>_xlfn.XLOOKUP(Table1[[#This Row],[Rating Category]],Recommendation!A$2:A$6,Recommendation!B$2:B$6)</f>
        <v>Restricted</v>
      </c>
      <c r="N3922" s="2">
        <v>72</v>
      </c>
      <c r="O3922" s="2" t="str" cm="1">
        <f t="array" ref="O3922">_xlfn.IFS(Table1[[#This Row],[Duration]]&lt;90,"Short",Table1[[#This Row],[Duration]]&lt;180,"Medium",Table1[[#This Row],[Duration]]&lt;=240,"Long",TRUE,"Seasons")</f>
        <v>Short</v>
      </c>
      <c r="P3922" s="3" t="s">
        <v>517</v>
      </c>
    </row>
    <row r="3923" spans="1:16" ht="56">
      <c r="A3923" s="2" t="s">
        <v>16781</v>
      </c>
      <c r="B3923" s="2" t="s">
        <v>0</v>
      </c>
      <c r="C3923" s="3" t="s">
        <v>16782</v>
      </c>
      <c r="D3923" s="3" t="s">
        <v>16783</v>
      </c>
      <c r="E3923" s="3" t="s">
        <v>16784</v>
      </c>
      <c r="F3923" s="3" t="s">
        <v>1</v>
      </c>
      <c r="G3923" s="7" t="s">
        <v>6979</v>
      </c>
      <c r="H3923" s="4">
        <v>2021</v>
      </c>
      <c r="I3923" s="2">
        <v>2019</v>
      </c>
      <c r="J3923" s="2">
        <f ca="1">YEAR(TODAY())-Table1[[#This Row],[Release_year]]</f>
        <v>7</v>
      </c>
      <c r="K3923" s="2" t="s">
        <v>45</v>
      </c>
      <c r="L3923" s="2" t="str">
        <f>_xlfn.XLOOKUP(Table1[[#This Row],[Rating]],Ratings!A$2:A$15,Ratings!B$2:B$15)</f>
        <v>Family</v>
      </c>
      <c r="M3923" s="2" t="str">
        <f>_xlfn.XLOOKUP(Table1[[#This Row],[Rating Category]],Recommendation!A$2:A$6,Recommendation!B$2:B$6)</f>
        <v>Guidance</v>
      </c>
      <c r="N3923" s="2">
        <v>104</v>
      </c>
      <c r="O3923" s="2" t="str" cm="1">
        <f t="array" ref="O3923">_xlfn.IFS(Table1[[#This Row],[Duration]]&lt;90,"Short",Table1[[#This Row],[Duration]]&lt;180,"Medium",Table1[[#This Row],[Duration]]&lt;=240,"Long",TRUE,"Seasons")</f>
        <v>Medium</v>
      </c>
      <c r="P3923" s="3" t="s">
        <v>458</v>
      </c>
    </row>
    <row r="3924" spans="1:16" ht="56">
      <c r="A3924" s="2" t="s">
        <v>16785</v>
      </c>
      <c r="B3924" s="2" t="s">
        <v>0</v>
      </c>
      <c r="C3924" s="3" t="s">
        <v>16786</v>
      </c>
      <c r="D3924" s="3" t="s">
        <v>16787</v>
      </c>
      <c r="E3924" s="3" t="s">
        <v>16788</v>
      </c>
      <c r="F3924" s="3" t="s">
        <v>1</v>
      </c>
      <c r="G3924" s="7" t="s">
        <v>7486</v>
      </c>
      <c r="H3924" s="4">
        <v>2021</v>
      </c>
      <c r="I3924" s="2">
        <v>2009</v>
      </c>
      <c r="J3924" s="2">
        <f ca="1">YEAR(TODAY())-Table1[[#This Row],[Release_year]]</f>
        <v>17</v>
      </c>
      <c r="K3924" s="2" t="s">
        <v>124</v>
      </c>
      <c r="L3924" s="2" t="str">
        <f>_xlfn.XLOOKUP(Table1[[#This Row],[Rating]],Ratings!A$2:A$15,Ratings!B$2:B$15)</f>
        <v>Adult</v>
      </c>
      <c r="M3924" s="2" t="str">
        <f>_xlfn.XLOOKUP(Table1[[#This Row],[Rating Category]],Recommendation!A$2:A$6,Recommendation!B$2:B$6)</f>
        <v>Restricted</v>
      </c>
      <c r="N3924" s="2">
        <v>97</v>
      </c>
      <c r="O3924" s="2" t="str" cm="1">
        <f t="array" ref="O3924">_xlfn.IFS(Table1[[#This Row],[Duration]]&lt;90,"Short",Table1[[#This Row],[Duration]]&lt;180,"Medium",Table1[[#This Row],[Duration]]&lt;=240,"Long",TRUE,"Seasons")</f>
        <v>Medium</v>
      </c>
      <c r="P3924" s="3" t="s">
        <v>617</v>
      </c>
    </row>
    <row r="3925" spans="1:16" ht="56">
      <c r="A3925" s="2" t="s">
        <v>16789</v>
      </c>
      <c r="B3925" s="2" t="s">
        <v>0</v>
      </c>
      <c r="C3925" s="3" t="s">
        <v>16790</v>
      </c>
      <c r="D3925" s="3" t="s">
        <v>16791</v>
      </c>
      <c r="E3925" s="3" t="s">
        <v>16792</v>
      </c>
      <c r="F3925" s="3" t="s">
        <v>963</v>
      </c>
      <c r="G3925" s="7" t="s">
        <v>16793</v>
      </c>
      <c r="H3925" s="4">
        <v>2021</v>
      </c>
      <c r="I3925" s="2">
        <v>2016</v>
      </c>
      <c r="J3925" s="2">
        <f ca="1">YEAR(TODAY())-Table1[[#This Row],[Release_year]]</f>
        <v>10</v>
      </c>
      <c r="K3925" s="2" t="s">
        <v>124</v>
      </c>
      <c r="L3925" s="2" t="str">
        <f>_xlfn.XLOOKUP(Table1[[#This Row],[Rating]],Ratings!A$2:A$15,Ratings!B$2:B$15)</f>
        <v>Adult</v>
      </c>
      <c r="M3925" s="2" t="str">
        <f>_xlfn.XLOOKUP(Table1[[#This Row],[Rating Category]],Recommendation!A$2:A$6,Recommendation!B$2:B$6)</f>
        <v>Restricted</v>
      </c>
      <c r="N3925" s="2">
        <v>92</v>
      </c>
      <c r="O3925" s="2" t="str" cm="1">
        <f t="array" ref="O3925">_xlfn.IFS(Table1[[#This Row],[Duration]]&lt;90,"Short",Table1[[#This Row],[Duration]]&lt;180,"Medium",Table1[[#This Row],[Duration]]&lt;=240,"Long",TRUE,"Seasons")</f>
        <v>Medium</v>
      </c>
      <c r="P3925" s="3" t="s">
        <v>583</v>
      </c>
    </row>
    <row r="3926" spans="1:16" ht="42">
      <c r="A3926" s="2" t="s">
        <v>16794</v>
      </c>
      <c r="B3926" s="2" t="s">
        <v>0</v>
      </c>
      <c r="C3926" s="3" t="s">
        <v>16795</v>
      </c>
      <c r="D3926" s="3" t="s">
        <v>1002</v>
      </c>
      <c r="E3926" s="3" t="s">
        <v>16796</v>
      </c>
      <c r="F3926" s="3" t="s">
        <v>1155</v>
      </c>
      <c r="G3926" s="7" t="s">
        <v>8997</v>
      </c>
      <c r="H3926" s="4">
        <v>2021</v>
      </c>
      <c r="I3926" s="2">
        <v>2017</v>
      </c>
      <c r="J3926" s="2">
        <f ca="1">YEAR(TODAY())-Table1[[#This Row],[Release_year]]</f>
        <v>9</v>
      </c>
      <c r="K3926" s="2" t="s">
        <v>29</v>
      </c>
      <c r="L3926" s="2" t="str">
        <f>_xlfn.XLOOKUP(Table1[[#This Row],[Rating]],Ratings!A$2:A$15,Ratings!B$2:B$15)</f>
        <v>Teen</v>
      </c>
      <c r="M3926" s="2" t="str">
        <f>_xlfn.XLOOKUP(Table1[[#This Row],[Rating Category]],Recommendation!A$2:A$6,Recommendation!B$2:B$6)</f>
        <v>Guidance</v>
      </c>
      <c r="N3926" s="2">
        <v>93</v>
      </c>
      <c r="O3926" s="2" t="str" cm="1">
        <f t="array" ref="O3926">_xlfn.IFS(Table1[[#This Row],[Duration]]&lt;90,"Short",Table1[[#This Row],[Duration]]&lt;180,"Medium",Table1[[#This Row],[Duration]]&lt;=240,"Long",TRUE,"Seasons")</f>
        <v>Medium</v>
      </c>
      <c r="P3926" s="3" t="s">
        <v>863</v>
      </c>
    </row>
    <row r="3927" spans="1:16" ht="56">
      <c r="A3927" s="2" t="s">
        <v>16797</v>
      </c>
      <c r="B3927" s="2" t="s">
        <v>0</v>
      </c>
      <c r="C3927" s="3" t="s">
        <v>16798</v>
      </c>
      <c r="D3927" s="3" t="s">
        <v>3812</v>
      </c>
      <c r="E3927" s="3" t="s">
        <v>16799</v>
      </c>
      <c r="F3927" s="3" t="s">
        <v>12529</v>
      </c>
      <c r="G3927" s="7" t="s">
        <v>4884</v>
      </c>
      <c r="H3927" s="4">
        <v>2021</v>
      </c>
      <c r="I3927" s="2">
        <v>2010</v>
      </c>
      <c r="J3927" s="2">
        <f ca="1">YEAR(TODAY())-Table1[[#This Row],[Release_year]]</f>
        <v>16</v>
      </c>
      <c r="K3927" s="2" t="s">
        <v>124</v>
      </c>
      <c r="L3927" s="2" t="str">
        <f>_xlfn.XLOOKUP(Table1[[#This Row],[Rating]],Ratings!A$2:A$15,Ratings!B$2:B$15)</f>
        <v>Adult</v>
      </c>
      <c r="M3927" s="2" t="str">
        <f>_xlfn.XLOOKUP(Table1[[#This Row],[Rating Category]],Recommendation!A$2:A$6,Recommendation!B$2:B$6)</f>
        <v>Restricted</v>
      </c>
      <c r="N3927" s="2">
        <v>93</v>
      </c>
      <c r="O3927" s="2" t="str" cm="1">
        <f t="array" ref="O3927">_xlfn.IFS(Table1[[#This Row],[Duration]]&lt;90,"Short",Table1[[#This Row],[Duration]]&lt;180,"Medium",Table1[[#This Row],[Duration]]&lt;=240,"Long",TRUE,"Seasons")</f>
        <v>Medium</v>
      </c>
      <c r="P3927" s="3" t="s">
        <v>384</v>
      </c>
    </row>
    <row r="3928" spans="1:16" ht="56">
      <c r="A3928" s="2" t="s">
        <v>16800</v>
      </c>
      <c r="B3928" s="2" t="s">
        <v>0</v>
      </c>
      <c r="C3928" s="3" t="s">
        <v>16801</v>
      </c>
      <c r="D3928" s="3" t="s">
        <v>16802</v>
      </c>
      <c r="E3928" s="3" t="s">
        <v>16803</v>
      </c>
      <c r="F3928" s="3" t="s">
        <v>1</v>
      </c>
      <c r="G3928" s="7" t="s">
        <v>11316</v>
      </c>
      <c r="H3928" s="4">
        <v>2021</v>
      </c>
      <c r="I3928" s="2">
        <v>2016</v>
      </c>
      <c r="J3928" s="2">
        <f ca="1">YEAR(TODAY())-Table1[[#This Row],[Release_year]]</f>
        <v>10</v>
      </c>
      <c r="K3928" s="2" t="s">
        <v>16</v>
      </c>
      <c r="L3928" s="2" t="str">
        <f>_xlfn.XLOOKUP(Table1[[#This Row],[Rating]],Ratings!A$2:A$15,Ratings!B$2:B$15)</f>
        <v>Family</v>
      </c>
      <c r="M3928" s="2" t="str">
        <f>_xlfn.XLOOKUP(Table1[[#This Row],[Rating Category]],Recommendation!A$2:A$6,Recommendation!B$2:B$6)</f>
        <v>Guidance</v>
      </c>
      <c r="N3928" s="2">
        <v>99</v>
      </c>
      <c r="O3928" s="2" t="str" cm="1">
        <f t="array" ref="O3928">_xlfn.IFS(Table1[[#This Row],[Duration]]&lt;90,"Short",Table1[[#This Row],[Duration]]&lt;180,"Medium",Table1[[#This Row],[Duration]]&lt;=240,"Long",TRUE,"Seasons")</f>
        <v>Medium</v>
      </c>
      <c r="P3928" s="3" t="s">
        <v>183</v>
      </c>
    </row>
    <row r="3929" spans="1:16" ht="56">
      <c r="A3929" s="2" t="s">
        <v>16804</v>
      </c>
      <c r="B3929" s="2" t="s">
        <v>4</v>
      </c>
      <c r="C3929" s="3" t="s">
        <v>16805</v>
      </c>
      <c r="D3929" s="3" t="s">
        <v>16806</v>
      </c>
      <c r="E3929" s="3" t="s">
        <v>2255</v>
      </c>
      <c r="F3929" s="3" t="s">
        <v>16807</v>
      </c>
      <c r="G3929" s="7" t="s">
        <v>16808</v>
      </c>
      <c r="H3929" s="4">
        <v>2021</v>
      </c>
      <c r="I3929" s="2">
        <v>2011</v>
      </c>
      <c r="J3929" s="2">
        <f ca="1">YEAR(TODAY())-Table1[[#This Row],[Release_year]]</f>
        <v>15</v>
      </c>
      <c r="K3929" s="2" t="s">
        <v>45</v>
      </c>
      <c r="L3929" s="2" t="str">
        <f>_xlfn.XLOOKUP(Table1[[#This Row],[Rating]],Ratings!A$2:A$15,Ratings!B$2:B$15)</f>
        <v>Family</v>
      </c>
      <c r="M3929" s="2" t="str">
        <f>_xlfn.XLOOKUP(Table1[[#This Row],[Rating Category]],Recommendation!A$2:A$6,Recommendation!B$2:B$6)</f>
        <v>Guidance</v>
      </c>
      <c r="N3929" s="2" t="s">
        <v>11</v>
      </c>
      <c r="O3929" s="2" t="str" cm="1">
        <f t="array" ref="O3929">_xlfn.IFS(Table1[[#This Row],[Duration]]&lt;90,"Short",Table1[[#This Row],[Duration]]&lt;180,"Medium",Table1[[#This Row],[Duration]]&lt;=240,"Long",TRUE,"Seasons")</f>
        <v>Seasons</v>
      </c>
      <c r="P3929" s="3" t="s">
        <v>185</v>
      </c>
    </row>
    <row r="3930" spans="1:16" ht="42">
      <c r="A3930" s="2" t="s">
        <v>16809</v>
      </c>
      <c r="B3930" s="2" t="s">
        <v>0</v>
      </c>
      <c r="C3930" s="3" t="s">
        <v>16810</v>
      </c>
      <c r="D3930" s="3" t="s">
        <v>2132</v>
      </c>
      <c r="E3930" s="3" t="s">
        <v>16811</v>
      </c>
      <c r="F3930" s="3" t="s">
        <v>1</v>
      </c>
      <c r="G3930" s="7" t="s">
        <v>8830</v>
      </c>
      <c r="H3930" s="4">
        <v>2021</v>
      </c>
      <c r="I3930" s="2">
        <v>2008</v>
      </c>
      <c r="J3930" s="2">
        <f ca="1">YEAR(TODAY())-Table1[[#This Row],[Release_year]]</f>
        <v>18</v>
      </c>
      <c r="K3930" s="2" t="s">
        <v>124</v>
      </c>
      <c r="L3930" s="2" t="str">
        <f>_xlfn.XLOOKUP(Table1[[#This Row],[Rating]],Ratings!A$2:A$15,Ratings!B$2:B$15)</f>
        <v>Adult</v>
      </c>
      <c r="M3930" s="2" t="str">
        <f>_xlfn.XLOOKUP(Table1[[#This Row],[Rating Category]],Recommendation!A$2:A$6,Recommendation!B$2:B$6)</f>
        <v>Restricted</v>
      </c>
      <c r="N3930" s="2">
        <v>97</v>
      </c>
      <c r="O3930" s="2" t="str" cm="1">
        <f t="array" ref="O3930">_xlfn.IFS(Table1[[#This Row],[Duration]]&lt;90,"Short",Table1[[#This Row],[Duration]]&lt;180,"Medium",Table1[[#This Row],[Duration]]&lt;=240,"Long",TRUE,"Seasons")</f>
        <v>Medium</v>
      </c>
      <c r="P3930" s="3" t="s">
        <v>517</v>
      </c>
    </row>
    <row r="3931" spans="1:16" ht="42">
      <c r="A3931" s="2" t="s">
        <v>16812</v>
      </c>
      <c r="B3931" s="2" t="s">
        <v>0</v>
      </c>
      <c r="C3931" s="3" t="s">
        <v>16813</v>
      </c>
      <c r="D3931" s="3" t="s">
        <v>13138</v>
      </c>
      <c r="E3931" s="3" t="s">
        <v>16814</v>
      </c>
      <c r="F3931" s="3" t="s">
        <v>744</v>
      </c>
      <c r="G3931" s="7" t="s">
        <v>13923</v>
      </c>
      <c r="H3931" s="4">
        <v>2021</v>
      </c>
      <c r="I3931" s="2">
        <v>2015</v>
      </c>
      <c r="J3931" s="2">
        <f ca="1">YEAR(TODAY())-Table1[[#This Row],[Release_year]]</f>
        <v>11</v>
      </c>
      <c r="K3931" s="2" t="s">
        <v>45</v>
      </c>
      <c r="L3931" s="2" t="str">
        <f>_xlfn.XLOOKUP(Table1[[#This Row],[Rating]],Ratings!A$2:A$15,Ratings!B$2:B$15)</f>
        <v>Family</v>
      </c>
      <c r="M3931" s="2" t="str">
        <f>_xlfn.XLOOKUP(Table1[[#This Row],[Rating Category]],Recommendation!A$2:A$6,Recommendation!B$2:B$6)</f>
        <v>Guidance</v>
      </c>
      <c r="N3931" s="2">
        <v>88</v>
      </c>
      <c r="O3931" s="2" t="str" cm="1">
        <f t="array" ref="O3931">_xlfn.IFS(Table1[[#This Row],[Duration]]&lt;90,"Short",Table1[[#This Row],[Duration]]&lt;180,"Medium",Table1[[#This Row],[Duration]]&lt;=240,"Long",TRUE,"Seasons")</f>
        <v>Short</v>
      </c>
      <c r="P3931" s="3" t="s">
        <v>3403</v>
      </c>
    </row>
    <row r="3932" spans="1:16" ht="70">
      <c r="A3932" s="2" t="s">
        <v>16815</v>
      </c>
      <c r="B3932" s="2" t="s">
        <v>0</v>
      </c>
      <c r="C3932" s="3" t="s">
        <v>16816</v>
      </c>
      <c r="D3932" s="3" t="s">
        <v>16817</v>
      </c>
      <c r="E3932" s="3" t="s">
        <v>16818</v>
      </c>
      <c r="F3932" s="3" t="s">
        <v>1239</v>
      </c>
      <c r="G3932" s="7" t="s">
        <v>8427</v>
      </c>
      <c r="H3932" s="4">
        <v>2021</v>
      </c>
      <c r="I3932" s="2">
        <v>2019</v>
      </c>
      <c r="J3932" s="2">
        <f ca="1">YEAR(TODAY())-Table1[[#This Row],[Release_year]]</f>
        <v>7</v>
      </c>
      <c r="K3932" s="2" t="s">
        <v>7</v>
      </c>
      <c r="L3932" s="2" t="str">
        <f>_xlfn.XLOOKUP(Table1[[#This Row],[Rating]],Ratings!A$2:A$15,Ratings!B$2:B$15)</f>
        <v>Adult</v>
      </c>
      <c r="M3932" s="2" t="str">
        <f>_xlfn.XLOOKUP(Table1[[#This Row],[Rating Category]],Recommendation!A$2:A$6,Recommendation!B$2:B$6)</f>
        <v>Restricted</v>
      </c>
      <c r="N3932" s="2">
        <v>97</v>
      </c>
      <c r="O3932" s="2" t="str" cm="1">
        <f t="array" ref="O3932">_xlfn.IFS(Table1[[#This Row],[Duration]]&lt;90,"Short",Table1[[#This Row],[Duration]]&lt;180,"Medium",Table1[[#This Row],[Duration]]&lt;=240,"Long",TRUE,"Seasons")</f>
        <v>Medium</v>
      </c>
      <c r="P3932" s="3" t="s">
        <v>90</v>
      </c>
    </row>
    <row r="3933" spans="1:16" ht="56">
      <c r="A3933" s="2" t="s">
        <v>16819</v>
      </c>
      <c r="B3933" s="2" t="s">
        <v>0</v>
      </c>
      <c r="C3933" s="3" t="s">
        <v>16820</v>
      </c>
      <c r="D3933" s="3" t="s">
        <v>16821</v>
      </c>
      <c r="E3933" s="3" t="s">
        <v>16822</v>
      </c>
      <c r="F3933" s="3" t="s">
        <v>225</v>
      </c>
      <c r="G3933" s="7" t="s">
        <v>16676</v>
      </c>
      <c r="H3933" s="4">
        <v>2021</v>
      </c>
      <c r="I3933" s="2">
        <v>2017</v>
      </c>
      <c r="J3933" s="2">
        <f ca="1">YEAR(TODAY())-Table1[[#This Row],[Release_year]]</f>
        <v>9</v>
      </c>
      <c r="K3933" s="2" t="s">
        <v>7</v>
      </c>
      <c r="L3933" s="2" t="str">
        <f>_xlfn.XLOOKUP(Table1[[#This Row],[Rating]],Ratings!A$2:A$15,Ratings!B$2:B$15)</f>
        <v>Adult</v>
      </c>
      <c r="M3933" s="2" t="str">
        <f>_xlfn.XLOOKUP(Table1[[#This Row],[Rating Category]],Recommendation!A$2:A$6,Recommendation!B$2:B$6)</f>
        <v>Restricted</v>
      </c>
      <c r="N3933" s="2">
        <v>88</v>
      </c>
      <c r="O3933" s="2" t="str" cm="1">
        <f t="array" ref="O3933">_xlfn.IFS(Table1[[#This Row],[Duration]]&lt;90,"Short",Table1[[#This Row],[Duration]]&lt;180,"Medium",Table1[[#This Row],[Duration]]&lt;=240,"Long",TRUE,"Seasons")</f>
        <v>Short</v>
      </c>
      <c r="P3933" s="3" t="s">
        <v>131</v>
      </c>
    </row>
    <row r="3934" spans="1:16" ht="70">
      <c r="A3934" s="2" t="s">
        <v>16823</v>
      </c>
      <c r="B3934" s="2" t="s">
        <v>0</v>
      </c>
      <c r="C3934" s="3" t="s">
        <v>16824</v>
      </c>
      <c r="D3934" s="3" t="s">
        <v>16825</v>
      </c>
      <c r="E3934" s="3" t="s">
        <v>16826</v>
      </c>
      <c r="F3934" s="3" t="s">
        <v>1</v>
      </c>
      <c r="G3934" s="7" t="s">
        <v>9458</v>
      </c>
      <c r="H3934" s="4">
        <v>2021</v>
      </c>
      <c r="I3934" s="2">
        <v>2009</v>
      </c>
      <c r="J3934" s="2">
        <f ca="1">YEAR(TODAY())-Table1[[#This Row],[Release_year]]</f>
        <v>17</v>
      </c>
      <c r="K3934" s="2" t="s">
        <v>16</v>
      </c>
      <c r="L3934" s="2" t="str">
        <f>_xlfn.XLOOKUP(Table1[[#This Row],[Rating]],Ratings!A$2:A$15,Ratings!B$2:B$15)</f>
        <v>Family</v>
      </c>
      <c r="M3934" s="2" t="str">
        <f>_xlfn.XLOOKUP(Table1[[#This Row],[Rating Category]],Recommendation!A$2:A$6,Recommendation!B$2:B$6)</f>
        <v>Guidance</v>
      </c>
      <c r="N3934" s="2">
        <v>88</v>
      </c>
      <c r="O3934" s="2" t="str" cm="1">
        <f t="array" ref="O3934">_xlfn.IFS(Table1[[#This Row],[Duration]]&lt;90,"Short",Table1[[#This Row],[Duration]]&lt;180,"Medium",Table1[[#This Row],[Duration]]&lt;=240,"Long",TRUE,"Seasons")</f>
        <v>Short</v>
      </c>
      <c r="P3934" s="3" t="s">
        <v>46</v>
      </c>
    </row>
    <row r="3935" spans="1:16" ht="70">
      <c r="A3935" s="2" t="s">
        <v>16827</v>
      </c>
      <c r="B3935" s="2" t="s">
        <v>0</v>
      </c>
      <c r="C3935" s="3" t="s">
        <v>16828</v>
      </c>
      <c r="D3935" s="3" t="s">
        <v>16829</v>
      </c>
      <c r="E3935" s="3" t="s">
        <v>16830</v>
      </c>
      <c r="F3935" s="3" t="s">
        <v>5253</v>
      </c>
      <c r="G3935" s="7" t="s">
        <v>10384</v>
      </c>
      <c r="H3935" s="4">
        <v>2021</v>
      </c>
      <c r="I3935" s="2">
        <v>2017</v>
      </c>
      <c r="J3935" s="2">
        <f ca="1">YEAR(TODAY())-Table1[[#This Row],[Release_year]]</f>
        <v>9</v>
      </c>
      <c r="K3935" s="2" t="s">
        <v>7</v>
      </c>
      <c r="L3935" s="2" t="str">
        <f>_xlfn.XLOOKUP(Table1[[#This Row],[Rating]],Ratings!A$2:A$15,Ratings!B$2:B$15)</f>
        <v>Adult</v>
      </c>
      <c r="M3935" s="2" t="str">
        <f>_xlfn.XLOOKUP(Table1[[#This Row],[Rating Category]],Recommendation!A$2:A$6,Recommendation!B$2:B$6)</f>
        <v>Restricted</v>
      </c>
      <c r="N3935" s="2">
        <v>132</v>
      </c>
      <c r="O3935" s="2" t="str" cm="1">
        <f t="array" ref="O3935">_xlfn.IFS(Table1[[#This Row],[Duration]]&lt;90,"Short",Table1[[#This Row],[Duration]]&lt;180,"Medium",Table1[[#This Row],[Duration]]&lt;=240,"Long",TRUE,"Seasons")</f>
        <v>Medium</v>
      </c>
      <c r="P3935" s="3" t="s">
        <v>23</v>
      </c>
    </row>
    <row r="3936" spans="1:16" ht="42">
      <c r="A3936" s="2" t="s">
        <v>16831</v>
      </c>
      <c r="B3936" s="2" t="s">
        <v>0</v>
      </c>
      <c r="C3936" s="3" t="s">
        <v>16832</v>
      </c>
      <c r="D3936" s="3" t="s">
        <v>16833</v>
      </c>
      <c r="E3936" s="3" t="s">
        <v>16834</v>
      </c>
      <c r="F3936" s="3" t="s">
        <v>389</v>
      </c>
      <c r="G3936" s="7" t="s">
        <v>12591</v>
      </c>
      <c r="H3936" s="4">
        <v>2021</v>
      </c>
      <c r="I3936" s="2">
        <v>2013</v>
      </c>
      <c r="J3936" s="2">
        <f ca="1">YEAR(TODAY())-Table1[[#This Row],[Release_year]]</f>
        <v>13</v>
      </c>
      <c r="K3936" s="2" t="s">
        <v>29</v>
      </c>
      <c r="L3936" s="2" t="str">
        <f>_xlfn.XLOOKUP(Table1[[#This Row],[Rating]],Ratings!A$2:A$15,Ratings!B$2:B$15)</f>
        <v>Teen</v>
      </c>
      <c r="M3936" s="2" t="str">
        <f>_xlfn.XLOOKUP(Table1[[#This Row],[Rating Category]],Recommendation!A$2:A$6,Recommendation!B$2:B$6)</f>
        <v>Guidance</v>
      </c>
      <c r="N3936" s="2">
        <v>108</v>
      </c>
      <c r="O3936" s="2" t="str" cm="1">
        <f t="array" ref="O3936">_xlfn.IFS(Table1[[#This Row],[Duration]]&lt;90,"Short",Table1[[#This Row],[Duration]]&lt;180,"Medium",Table1[[#This Row],[Duration]]&lt;=240,"Long",TRUE,"Seasons")</f>
        <v>Medium</v>
      </c>
      <c r="P3936" s="3" t="s">
        <v>43</v>
      </c>
    </row>
    <row r="3937" spans="1:16" ht="56">
      <c r="A3937" s="2" t="s">
        <v>16835</v>
      </c>
      <c r="B3937" s="2" t="s">
        <v>0</v>
      </c>
      <c r="C3937" s="3" t="s">
        <v>16836</v>
      </c>
      <c r="D3937" s="3" t="s">
        <v>1489</v>
      </c>
      <c r="E3937" s="3" t="s">
        <v>16837</v>
      </c>
      <c r="F3937" s="3" t="s">
        <v>1064</v>
      </c>
      <c r="G3937" s="7" t="s">
        <v>11001</v>
      </c>
      <c r="H3937" s="4">
        <v>2021</v>
      </c>
      <c r="I3937" s="2">
        <v>2017</v>
      </c>
      <c r="J3937" s="2">
        <f ca="1">YEAR(TODAY())-Table1[[#This Row],[Release_year]]</f>
        <v>9</v>
      </c>
      <c r="K3937" s="2" t="s">
        <v>45</v>
      </c>
      <c r="L3937" s="2" t="str">
        <f>_xlfn.XLOOKUP(Table1[[#This Row],[Rating]],Ratings!A$2:A$15,Ratings!B$2:B$15)</f>
        <v>Family</v>
      </c>
      <c r="M3937" s="2" t="str">
        <f>_xlfn.XLOOKUP(Table1[[#This Row],[Rating Category]],Recommendation!A$2:A$6,Recommendation!B$2:B$6)</f>
        <v>Guidance</v>
      </c>
      <c r="N3937" s="2">
        <v>111</v>
      </c>
      <c r="O3937" s="2" t="str" cm="1">
        <f t="array" ref="O3937">_xlfn.IFS(Table1[[#This Row],[Duration]]&lt;90,"Short",Table1[[#This Row],[Duration]]&lt;180,"Medium",Table1[[#This Row],[Duration]]&lt;=240,"Long",TRUE,"Seasons")</f>
        <v>Medium</v>
      </c>
      <c r="P3937" s="3" t="s">
        <v>218</v>
      </c>
    </row>
    <row r="3938" spans="1:16" ht="56">
      <c r="A3938" s="2" t="s">
        <v>16838</v>
      </c>
      <c r="B3938" s="2" t="s">
        <v>0</v>
      </c>
      <c r="C3938" s="3" t="s">
        <v>16839</v>
      </c>
      <c r="D3938" s="3" t="s">
        <v>3140</v>
      </c>
      <c r="E3938" s="3" t="s">
        <v>16840</v>
      </c>
      <c r="F3938" s="3" t="s">
        <v>3793</v>
      </c>
      <c r="G3938" s="7" t="s">
        <v>8619</v>
      </c>
      <c r="H3938" s="4">
        <v>2021</v>
      </c>
      <c r="I3938" s="2">
        <v>2002</v>
      </c>
      <c r="J3938" s="2">
        <f ca="1">YEAR(TODAY())-Table1[[#This Row],[Release_year]]</f>
        <v>24</v>
      </c>
      <c r="K3938" s="2" t="s">
        <v>124</v>
      </c>
      <c r="L3938" s="2" t="str">
        <f>_xlfn.XLOOKUP(Table1[[#This Row],[Rating]],Ratings!A$2:A$15,Ratings!B$2:B$15)</f>
        <v>Adult</v>
      </c>
      <c r="M3938" s="2" t="str">
        <f>_xlfn.XLOOKUP(Table1[[#This Row],[Rating Category]],Recommendation!A$2:A$6,Recommendation!B$2:B$6)</f>
        <v>Restricted</v>
      </c>
      <c r="N3938" s="2">
        <v>167</v>
      </c>
      <c r="O3938" s="2" t="str" cm="1">
        <f t="array" ref="O3938">_xlfn.IFS(Table1[[#This Row],[Duration]]&lt;90,"Short",Table1[[#This Row],[Duration]]&lt;180,"Medium",Table1[[#This Row],[Duration]]&lt;=240,"Long",TRUE,"Seasons")</f>
        <v>Medium</v>
      </c>
      <c r="P3938" s="3" t="s">
        <v>251</v>
      </c>
    </row>
    <row r="3939" spans="1:16" ht="42">
      <c r="A3939" s="2" t="s">
        <v>16841</v>
      </c>
      <c r="B3939" s="2" t="s">
        <v>0</v>
      </c>
      <c r="C3939" s="3" t="s">
        <v>16842</v>
      </c>
      <c r="D3939" s="3" t="s">
        <v>16843</v>
      </c>
      <c r="E3939" s="3" t="s">
        <v>16844</v>
      </c>
      <c r="F3939" s="3" t="s">
        <v>1064</v>
      </c>
      <c r="G3939" s="7" t="s">
        <v>10703</v>
      </c>
      <c r="H3939" s="4">
        <v>2021</v>
      </c>
      <c r="I3939" s="2">
        <v>2009</v>
      </c>
      <c r="J3939" s="2">
        <f ca="1">YEAR(TODAY())-Table1[[#This Row],[Release_year]]</f>
        <v>17</v>
      </c>
      <c r="K3939" s="2" t="s">
        <v>45</v>
      </c>
      <c r="L3939" s="2" t="str">
        <f>_xlfn.XLOOKUP(Table1[[#This Row],[Rating]],Ratings!A$2:A$15,Ratings!B$2:B$15)</f>
        <v>Family</v>
      </c>
      <c r="M3939" s="2" t="str">
        <f>_xlfn.XLOOKUP(Table1[[#This Row],[Rating Category]],Recommendation!A$2:A$6,Recommendation!B$2:B$6)</f>
        <v>Guidance</v>
      </c>
      <c r="N3939" s="2">
        <v>96</v>
      </c>
      <c r="O3939" s="2" t="str" cm="1">
        <f t="array" ref="O3939">_xlfn.IFS(Table1[[#This Row],[Duration]]&lt;90,"Short",Table1[[#This Row],[Duration]]&lt;180,"Medium",Table1[[#This Row],[Duration]]&lt;=240,"Long",TRUE,"Seasons")</f>
        <v>Medium</v>
      </c>
      <c r="P3939" s="3" t="s">
        <v>3403</v>
      </c>
    </row>
    <row r="3940" spans="1:16" ht="42">
      <c r="A3940" s="2" t="s">
        <v>16845</v>
      </c>
      <c r="B3940" s="2" t="s">
        <v>0</v>
      </c>
      <c r="C3940" s="3" t="s">
        <v>16846</v>
      </c>
      <c r="D3940" s="3" t="s">
        <v>16847</v>
      </c>
      <c r="E3940" s="3" t="s">
        <v>16848</v>
      </c>
      <c r="F3940" s="3" t="s">
        <v>1064</v>
      </c>
      <c r="G3940" s="7" t="s">
        <v>10262</v>
      </c>
      <c r="H3940" s="4">
        <v>2021</v>
      </c>
      <c r="I3940" s="2">
        <v>2011</v>
      </c>
      <c r="J3940" s="2">
        <f ca="1">YEAR(TODAY())-Table1[[#This Row],[Release_year]]</f>
        <v>15</v>
      </c>
      <c r="K3940" s="2" t="s">
        <v>45</v>
      </c>
      <c r="L3940" s="2" t="str">
        <f>_xlfn.XLOOKUP(Table1[[#This Row],[Rating]],Ratings!A$2:A$15,Ratings!B$2:B$15)</f>
        <v>Family</v>
      </c>
      <c r="M3940" s="2" t="str">
        <f>_xlfn.XLOOKUP(Table1[[#This Row],[Rating Category]],Recommendation!A$2:A$6,Recommendation!B$2:B$6)</f>
        <v>Guidance</v>
      </c>
      <c r="N3940" s="2">
        <v>95</v>
      </c>
      <c r="O3940" s="2" t="str" cm="1">
        <f t="array" ref="O3940">_xlfn.IFS(Table1[[#This Row],[Duration]]&lt;90,"Short",Table1[[#This Row],[Duration]]&lt;180,"Medium",Table1[[#This Row],[Duration]]&lt;=240,"Long",TRUE,"Seasons")</f>
        <v>Medium</v>
      </c>
      <c r="P3940" s="3" t="s">
        <v>3403</v>
      </c>
    </row>
    <row r="3941" spans="1:16" ht="42">
      <c r="A3941" s="2" t="s">
        <v>16849</v>
      </c>
      <c r="B3941" s="2" t="s">
        <v>0</v>
      </c>
      <c r="C3941" s="3" t="s">
        <v>16850</v>
      </c>
      <c r="D3941" s="3" t="s">
        <v>16851</v>
      </c>
      <c r="E3941" s="3" t="s">
        <v>16852</v>
      </c>
      <c r="F3941" s="3" t="s">
        <v>2540</v>
      </c>
      <c r="G3941" s="7" t="s">
        <v>16853</v>
      </c>
      <c r="H3941" s="4">
        <v>2021</v>
      </c>
      <c r="I3941" s="2">
        <v>2016</v>
      </c>
      <c r="J3941" s="2">
        <f ca="1">YEAR(TODAY())-Table1[[#This Row],[Release_year]]</f>
        <v>10</v>
      </c>
      <c r="K3941" s="2" t="s">
        <v>7</v>
      </c>
      <c r="L3941" s="2" t="str">
        <f>_xlfn.XLOOKUP(Table1[[#This Row],[Rating]],Ratings!A$2:A$15,Ratings!B$2:B$15)</f>
        <v>Adult</v>
      </c>
      <c r="M3941" s="2" t="str">
        <f>_xlfn.XLOOKUP(Table1[[#This Row],[Rating Category]],Recommendation!A$2:A$6,Recommendation!B$2:B$6)</f>
        <v>Restricted</v>
      </c>
      <c r="N3941" s="2">
        <v>107</v>
      </c>
      <c r="O3941" s="2" t="str" cm="1">
        <f t="array" ref="O3941">_xlfn.IFS(Table1[[#This Row],[Duration]]&lt;90,"Short",Table1[[#This Row],[Duration]]&lt;180,"Medium",Table1[[#This Row],[Duration]]&lt;=240,"Long",TRUE,"Seasons")</f>
        <v>Medium</v>
      </c>
      <c r="P3941" s="3" t="s">
        <v>1368</v>
      </c>
    </row>
    <row r="3942" spans="1:16" ht="42">
      <c r="A3942" s="2" t="s">
        <v>16854</v>
      </c>
      <c r="B3942" s="2" t="s">
        <v>0</v>
      </c>
      <c r="C3942" s="3" t="s">
        <v>16855</v>
      </c>
      <c r="D3942" s="3" t="s">
        <v>16856</v>
      </c>
      <c r="E3942" s="3" t="s">
        <v>16857</v>
      </c>
      <c r="F3942" s="3" t="s">
        <v>13</v>
      </c>
      <c r="G3942" s="7" t="s">
        <v>12241</v>
      </c>
      <c r="H3942" s="4">
        <v>2021</v>
      </c>
      <c r="I3942" s="2">
        <v>2016</v>
      </c>
      <c r="J3942" s="2">
        <f ca="1">YEAR(TODAY())-Table1[[#This Row],[Release_year]]</f>
        <v>10</v>
      </c>
      <c r="K3942" s="2" t="s">
        <v>7</v>
      </c>
      <c r="L3942" s="2" t="str">
        <f>_xlfn.XLOOKUP(Table1[[#This Row],[Rating]],Ratings!A$2:A$15,Ratings!B$2:B$15)</f>
        <v>Adult</v>
      </c>
      <c r="M3942" s="2" t="str">
        <f>_xlfn.XLOOKUP(Table1[[#This Row],[Rating Category]],Recommendation!A$2:A$6,Recommendation!B$2:B$6)</f>
        <v>Restricted</v>
      </c>
      <c r="N3942" s="2">
        <v>118</v>
      </c>
      <c r="O3942" s="2" t="str" cm="1">
        <f t="array" ref="O3942">_xlfn.IFS(Table1[[#This Row],[Duration]]&lt;90,"Short",Table1[[#This Row],[Duration]]&lt;180,"Medium",Table1[[#This Row],[Duration]]&lt;=240,"Long",TRUE,"Seasons")</f>
        <v>Medium</v>
      </c>
      <c r="P3942" s="3" t="s">
        <v>43</v>
      </c>
    </row>
    <row r="3943" spans="1:16" ht="42">
      <c r="A3943" s="2" t="s">
        <v>16858</v>
      </c>
      <c r="B3943" s="2" t="s">
        <v>0</v>
      </c>
      <c r="C3943" s="3" t="s">
        <v>16859</v>
      </c>
      <c r="D3943" s="3" t="s">
        <v>16860</v>
      </c>
      <c r="E3943" s="3" t="s">
        <v>16861</v>
      </c>
      <c r="F3943" s="3" t="s">
        <v>13</v>
      </c>
      <c r="G3943" s="7" t="s">
        <v>11373</v>
      </c>
      <c r="H3943" s="4">
        <v>2021</v>
      </c>
      <c r="I3943" s="2">
        <v>2018</v>
      </c>
      <c r="J3943" s="2">
        <f ca="1">YEAR(TODAY())-Table1[[#This Row],[Release_year]]</f>
        <v>8</v>
      </c>
      <c r="K3943" s="2" t="s">
        <v>45</v>
      </c>
      <c r="L3943" s="2" t="str">
        <f>_xlfn.XLOOKUP(Table1[[#This Row],[Rating]],Ratings!A$2:A$15,Ratings!B$2:B$15)</f>
        <v>Family</v>
      </c>
      <c r="M3943" s="2" t="str">
        <f>_xlfn.XLOOKUP(Table1[[#This Row],[Rating Category]],Recommendation!A$2:A$6,Recommendation!B$2:B$6)</f>
        <v>Guidance</v>
      </c>
      <c r="N3943" s="2">
        <v>130</v>
      </c>
      <c r="O3943" s="2" t="str" cm="1">
        <f t="array" ref="O3943">_xlfn.IFS(Table1[[#This Row],[Duration]]&lt;90,"Short",Table1[[#This Row],[Duration]]&lt;180,"Medium",Table1[[#This Row],[Duration]]&lt;=240,"Long",TRUE,"Seasons")</f>
        <v>Medium</v>
      </c>
      <c r="P3943" s="3" t="s">
        <v>251</v>
      </c>
    </row>
    <row r="3944" spans="1:16" ht="56">
      <c r="A3944" s="2" t="s">
        <v>16862</v>
      </c>
      <c r="B3944" s="2" t="s">
        <v>0</v>
      </c>
      <c r="C3944" s="3" t="s">
        <v>16863</v>
      </c>
      <c r="D3944" s="3" t="s">
        <v>16864</v>
      </c>
      <c r="E3944" s="3" t="s">
        <v>16865</v>
      </c>
      <c r="F3944" s="3" t="s">
        <v>2085</v>
      </c>
      <c r="G3944" s="7" t="s">
        <v>13610</v>
      </c>
      <c r="H3944" s="4">
        <v>2021</v>
      </c>
      <c r="I3944" s="2">
        <v>2003</v>
      </c>
      <c r="J3944" s="2">
        <f ca="1">YEAR(TODAY())-Table1[[#This Row],[Release_year]]</f>
        <v>23</v>
      </c>
      <c r="K3944" s="2" t="s">
        <v>16</v>
      </c>
      <c r="L3944" s="2" t="str">
        <f>_xlfn.XLOOKUP(Table1[[#This Row],[Rating]],Ratings!A$2:A$15,Ratings!B$2:B$15)</f>
        <v>Family</v>
      </c>
      <c r="M3944" s="2" t="str">
        <f>_xlfn.XLOOKUP(Table1[[#This Row],[Rating Category]],Recommendation!A$2:A$6,Recommendation!B$2:B$6)</f>
        <v>Guidance</v>
      </c>
      <c r="N3944" s="2">
        <v>87</v>
      </c>
      <c r="O3944" s="2" t="str" cm="1">
        <f t="array" ref="O3944">_xlfn.IFS(Table1[[#This Row],[Duration]]&lt;90,"Short",Table1[[#This Row],[Duration]]&lt;180,"Medium",Table1[[#This Row],[Duration]]&lt;=240,"Long",TRUE,"Seasons")</f>
        <v>Short</v>
      </c>
      <c r="P3944" s="3" t="s">
        <v>46</v>
      </c>
    </row>
    <row r="3945" spans="1:16" ht="28">
      <c r="A3945" s="2" t="s">
        <v>16866</v>
      </c>
      <c r="B3945" s="2" t="s">
        <v>4</v>
      </c>
      <c r="C3945" s="3" t="s">
        <v>16867</v>
      </c>
      <c r="D3945" s="3" t="s">
        <v>16868</v>
      </c>
      <c r="E3945" s="3" t="s">
        <v>16869</v>
      </c>
      <c r="F3945" s="3" t="s">
        <v>16870</v>
      </c>
      <c r="G3945" s="7" t="s">
        <v>12183</v>
      </c>
      <c r="H3945" s="4">
        <v>2021</v>
      </c>
      <c r="I3945" s="2">
        <v>2011</v>
      </c>
      <c r="J3945" s="2">
        <f ca="1">YEAR(TODAY())-Table1[[#This Row],[Release_year]]</f>
        <v>15</v>
      </c>
      <c r="K3945" s="2" t="s">
        <v>58</v>
      </c>
      <c r="L3945" s="2" t="str">
        <f>_xlfn.XLOOKUP(Table1[[#This Row],[Rating]],Ratings!A$2:A$15,Ratings!B$2:B$15)</f>
        <v>Kids</v>
      </c>
      <c r="M3945" s="2" t="str">
        <f>_xlfn.XLOOKUP(Table1[[#This Row],[Rating Category]],Recommendation!A$2:A$6,Recommendation!B$2:B$6)</f>
        <v>Safe</v>
      </c>
      <c r="N3945" s="2" t="s">
        <v>11</v>
      </c>
      <c r="O3945" s="2" t="str" cm="1">
        <f t="array" ref="O3945">_xlfn.IFS(Table1[[#This Row],[Duration]]&lt;90,"Short",Table1[[#This Row],[Duration]]&lt;180,"Medium",Table1[[#This Row],[Duration]]&lt;=240,"Long",TRUE,"Seasons")</f>
        <v>Seasons</v>
      </c>
      <c r="P3945" s="3" t="s">
        <v>92</v>
      </c>
    </row>
    <row r="3946" spans="1:16" ht="42">
      <c r="A3946" s="2" t="s">
        <v>16871</v>
      </c>
      <c r="B3946" s="2" t="s">
        <v>0</v>
      </c>
      <c r="C3946" s="3" t="s">
        <v>16872</v>
      </c>
      <c r="D3946" s="3" t="s">
        <v>16873</v>
      </c>
      <c r="E3946" s="3" t="s">
        <v>16874</v>
      </c>
      <c r="F3946" s="3" t="s">
        <v>1</v>
      </c>
      <c r="G3946" s="7" t="s">
        <v>7391</v>
      </c>
      <c r="H3946" s="4">
        <v>2021</v>
      </c>
      <c r="I3946" s="2">
        <v>2010</v>
      </c>
      <c r="J3946" s="2">
        <f ca="1">YEAR(TODAY())-Table1[[#This Row],[Release_year]]</f>
        <v>16</v>
      </c>
      <c r="K3946" s="2" t="s">
        <v>124</v>
      </c>
      <c r="L3946" s="2" t="str">
        <f>_xlfn.XLOOKUP(Table1[[#This Row],[Rating]],Ratings!A$2:A$15,Ratings!B$2:B$15)</f>
        <v>Adult</v>
      </c>
      <c r="M3946" s="2" t="str">
        <f>_xlfn.XLOOKUP(Table1[[#This Row],[Rating Category]],Recommendation!A$2:A$6,Recommendation!B$2:B$6)</f>
        <v>Restricted</v>
      </c>
      <c r="N3946" s="2">
        <v>109</v>
      </c>
      <c r="O3946" s="2" t="str" cm="1">
        <f t="array" ref="O3946">_xlfn.IFS(Table1[[#This Row],[Duration]]&lt;90,"Short",Table1[[#This Row],[Duration]]&lt;180,"Medium",Table1[[#This Row],[Duration]]&lt;=240,"Long",TRUE,"Seasons")</f>
        <v>Medium</v>
      </c>
      <c r="P3946" s="3" t="s">
        <v>369</v>
      </c>
    </row>
    <row r="3947" spans="1:16" ht="42">
      <c r="A3947" s="2" t="s">
        <v>16875</v>
      </c>
      <c r="B3947" s="2" t="s">
        <v>0</v>
      </c>
      <c r="C3947" s="3" t="s">
        <v>16876</v>
      </c>
      <c r="D3947" s="3" t="s">
        <v>16232</v>
      </c>
      <c r="E3947" s="3" t="s">
        <v>16877</v>
      </c>
      <c r="F3947" s="3" t="s">
        <v>223</v>
      </c>
      <c r="G3947" s="7" t="s">
        <v>16878</v>
      </c>
      <c r="H3947" s="4">
        <v>2021</v>
      </c>
      <c r="I3947" s="2">
        <v>2014</v>
      </c>
      <c r="J3947" s="2">
        <f ca="1">YEAR(TODAY())-Table1[[#This Row],[Release_year]]</f>
        <v>12</v>
      </c>
      <c r="K3947" s="2" t="s">
        <v>16</v>
      </c>
      <c r="L3947" s="2" t="str">
        <f>_xlfn.XLOOKUP(Table1[[#This Row],[Rating]],Ratings!A$2:A$15,Ratings!B$2:B$15)</f>
        <v>Family</v>
      </c>
      <c r="M3947" s="2" t="str">
        <f>_xlfn.XLOOKUP(Table1[[#This Row],[Rating Category]],Recommendation!A$2:A$6,Recommendation!B$2:B$6)</f>
        <v>Guidance</v>
      </c>
      <c r="N3947" s="2">
        <v>103</v>
      </c>
      <c r="O3947" s="2" t="str" cm="1">
        <f t="array" ref="O3947">_xlfn.IFS(Table1[[#This Row],[Duration]]&lt;90,"Short",Table1[[#This Row],[Duration]]&lt;180,"Medium",Table1[[#This Row],[Duration]]&lt;=240,"Long",TRUE,"Seasons")</f>
        <v>Medium</v>
      </c>
      <c r="P3947" s="3" t="s">
        <v>46</v>
      </c>
    </row>
    <row r="3948" spans="1:16" ht="42">
      <c r="A3948" s="2" t="s">
        <v>16879</v>
      </c>
      <c r="B3948" s="2" t="s">
        <v>0</v>
      </c>
      <c r="C3948" s="3" t="s">
        <v>16880</v>
      </c>
      <c r="D3948" s="3" t="s">
        <v>493</v>
      </c>
      <c r="E3948" s="3" t="s">
        <v>16881</v>
      </c>
      <c r="F3948" s="3" t="s">
        <v>1</v>
      </c>
      <c r="G3948" s="7" t="s">
        <v>9345</v>
      </c>
      <c r="H3948" s="4">
        <v>2021</v>
      </c>
      <c r="I3948" s="2">
        <v>2008</v>
      </c>
      <c r="J3948" s="2">
        <f ca="1">YEAR(TODAY())-Table1[[#This Row],[Release_year]]</f>
        <v>18</v>
      </c>
      <c r="K3948" s="2" t="s">
        <v>2</v>
      </c>
      <c r="L3948" s="2" t="str">
        <f>_xlfn.XLOOKUP(Table1[[#This Row],[Rating]],Ratings!A$2:A$15,Ratings!B$2:B$15)</f>
        <v>Teen</v>
      </c>
      <c r="M3948" s="2" t="str">
        <f>_xlfn.XLOOKUP(Table1[[#This Row],[Rating Category]],Recommendation!A$2:A$6,Recommendation!B$2:B$6)</f>
        <v>Guidance</v>
      </c>
      <c r="N3948" s="2">
        <v>110</v>
      </c>
      <c r="O3948" s="2" t="str" cm="1">
        <f t="array" ref="O3948">_xlfn.IFS(Table1[[#This Row],[Duration]]&lt;90,"Short",Table1[[#This Row],[Duration]]&lt;180,"Medium",Table1[[#This Row],[Duration]]&lt;=240,"Long",TRUE,"Seasons")</f>
        <v>Medium</v>
      </c>
      <c r="P3948" s="3" t="s">
        <v>328</v>
      </c>
    </row>
    <row r="3949" spans="1:16" ht="56">
      <c r="A3949" s="2" t="s">
        <v>16882</v>
      </c>
      <c r="B3949" s="2" t="s">
        <v>0</v>
      </c>
      <c r="C3949" s="3" t="s">
        <v>16883</v>
      </c>
      <c r="D3949" s="3" t="s">
        <v>16884</v>
      </c>
      <c r="E3949" s="3" t="s">
        <v>16885</v>
      </c>
      <c r="F3949" s="3" t="s">
        <v>1</v>
      </c>
      <c r="G3949" s="7" t="s">
        <v>8120</v>
      </c>
      <c r="H3949" s="4">
        <v>2021</v>
      </c>
      <c r="I3949" s="2">
        <v>2005</v>
      </c>
      <c r="J3949" s="2">
        <f ca="1">YEAR(TODAY())-Table1[[#This Row],[Release_year]]</f>
        <v>21</v>
      </c>
      <c r="K3949" s="2" t="s">
        <v>2</v>
      </c>
      <c r="L3949" s="2" t="str">
        <f>_xlfn.XLOOKUP(Table1[[#This Row],[Rating]],Ratings!A$2:A$15,Ratings!B$2:B$15)</f>
        <v>Teen</v>
      </c>
      <c r="M3949" s="2" t="str">
        <f>_xlfn.XLOOKUP(Table1[[#This Row],[Rating Category]],Recommendation!A$2:A$6,Recommendation!B$2:B$6)</f>
        <v>Guidance</v>
      </c>
      <c r="N3949" s="2">
        <v>85</v>
      </c>
      <c r="O3949" s="2" t="str" cm="1">
        <f t="array" ref="O3949">_xlfn.IFS(Table1[[#This Row],[Duration]]&lt;90,"Short",Table1[[#This Row],[Duration]]&lt;180,"Medium",Table1[[#This Row],[Duration]]&lt;=240,"Long",TRUE,"Seasons")</f>
        <v>Short</v>
      </c>
      <c r="P3949" s="3" t="s">
        <v>254</v>
      </c>
    </row>
    <row r="3950" spans="1:16" ht="70">
      <c r="A3950" s="2" t="s">
        <v>16886</v>
      </c>
      <c r="B3950" s="2" t="s">
        <v>0</v>
      </c>
      <c r="C3950" s="3" t="s">
        <v>16887</v>
      </c>
      <c r="D3950" s="3" t="s">
        <v>4250</v>
      </c>
      <c r="E3950" s="3" t="s">
        <v>16888</v>
      </c>
      <c r="F3950" s="3" t="s">
        <v>13</v>
      </c>
      <c r="G3950" s="7" t="s">
        <v>7532</v>
      </c>
      <c r="H3950" s="4">
        <v>2021</v>
      </c>
      <c r="I3950" s="2">
        <v>1990</v>
      </c>
      <c r="J3950" s="2">
        <f ca="1">YEAR(TODAY())-Table1[[#This Row],[Release_year]]</f>
        <v>36</v>
      </c>
      <c r="K3950" s="2" t="s">
        <v>29</v>
      </c>
      <c r="L3950" s="2" t="str">
        <f>_xlfn.XLOOKUP(Table1[[#This Row],[Rating]],Ratings!A$2:A$15,Ratings!B$2:B$15)</f>
        <v>Teen</v>
      </c>
      <c r="M3950" s="2" t="str">
        <f>_xlfn.XLOOKUP(Table1[[#This Row],[Rating Category]],Recommendation!A$2:A$6,Recommendation!B$2:B$6)</f>
        <v>Guidance</v>
      </c>
      <c r="N3950" s="2">
        <v>163</v>
      </c>
      <c r="O3950" s="2" t="str" cm="1">
        <f t="array" ref="O3950">_xlfn.IFS(Table1[[#This Row],[Duration]]&lt;90,"Short",Table1[[#This Row],[Duration]]&lt;180,"Medium",Table1[[#This Row],[Duration]]&lt;=240,"Long",TRUE,"Seasons")</f>
        <v>Medium</v>
      </c>
      <c r="P3950" s="3" t="s">
        <v>90</v>
      </c>
    </row>
    <row r="3951" spans="1:16" ht="56">
      <c r="A3951" s="2" t="s">
        <v>16889</v>
      </c>
      <c r="B3951" s="2" t="s">
        <v>0</v>
      </c>
      <c r="C3951" s="3" t="s">
        <v>16890</v>
      </c>
      <c r="D3951" s="3" t="s">
        <v>16891</v>
      </c>
      <c r="E3951" s="3" t="s">
        <v>16892</v>
      </c>
      <c r="F3951" s="3" t="s">
        <v>4777</v>
      </c>
      <c r="G3951" s="7" t="s">
        <v>12183</v>
      </c>
      <c r="H3951" s="4">
        <v>2021</v>
      </c>
      <c r="I3951" s="2">
        <v>2017</v>
      </c>
      <c r="J3951" s="2">
        <f ca="1">YEAR(TODAY())-Table1[[#This Row],[Release_year]]</f>
        <v>9</v>
      </c>
      <c r="K3951" s="2" t="s">
        <v>7</v>
      </c>
      <c r="L3951" s="2" t="str">
        <f>_xlfn.XLOOKUP(Table1[[#This Row],[Rating]],Ratings!A$2:A$15,Ratings!B$2:B$15)</f>
        <v>Adult</v>
      </c>
      <c r="M3951" s="2" t="str">
        <f>_xlfn.XLOOKUP(Table1[[#This Row],[Rating Category]],Recommendation!A$2:A$6,Recommendation!B$2:B$6)</f>
        <v>Restricted</v>
      </c>
      <c r="N3951" s="2">
        <v>100</v>
      </c>
      <c r="O3951" s="2" t="str" cm="1">
        <f t="array" ref="O3951">_xlfn.IFS(Table1[[#This Row],[Duration]]&lt;90,"Short",Table1[[#This Row],[Duration]]&lt;180,"Medium",Table1[[#This Row],[Duration]]&lt;=240,"Long",TRUE,"Seasons")</f>
        <v>Medium</v>
      </c>
      <c r="P3951" s="3" t="s">
        <v>617</v>
      </c>
    </row>
    <row r="3952" spans="1:16" ht="70">
      <c r="A3952" s="2" t="s">
        <v>16893</v>
      </c>
      <c r="B3952" s="2" t="s">
        <v>0</v>
      </c>
      <c r="C3952" s="3" t="s">
        <v>16894</v>
      </c>
      <c r="D3952" s="3" t="s">
        <v>16895</v>
      </c>
      <c r="E3952" s="3" t="s">
        <v>16896</v>
      </c>
      <c r="F3952" s="3" t="s">
        <v>139</v>
      </c>
      <c r="G3952" s="7" t="s">
        <v>16897</v>
      </c>
      <c r="H3952" s="4">
        <v>2021</v>
      </c>
      <c r="I3952" s="2">
        <v>2013</v>
      </c>
      <c r="J3952" s="2">
        <f ca="1">YEAR(TODAY())-Table1[[#This Row],[Release_year]]</f>
        <v>13</v>
      </c>
      <c r="K3952" s="2" t="s">
        <v>7</v>
      </c>
      <c r="L3952" s="2" t="str">
        <f>_xlfn.XLOOKUP(Table1[[#This Row],[Rating]],Ratings!A$2:A$15,Ratings!B$2:B$15)</f>
        <v>Adult</v>
      </c>
      <c r="M3952" s="2" t="str">
        <f>_xlfn.XLOOKUP(Table1[[#This Row],[Rating Category]],Recommendation!A$2:A$6,Recommendation!B$2:B$6)</f>
        <v>Restricted</v>
      </c>
      <c r="N3952" s="2">
        <v>58</v>
      </c>
      <c r="O3952" s="2" t="str" cm="1">
        <f t="array" ref="O3952">_xlfn.IFS(Table1[[#This Row],[Duration]]&lt;90,"Short",Table1[[#This Row],[Duration]]&lt;180,"Medium",Table1[[#This Row],[Duration]]&lt;=240,"Long",TRUE,"Seasons")</f>
        <v>Short</v>
      </c>
      <c r="P3952" s="3" t="s">
        <v>140</v>
      </c>
    </row>
    <row r="3953" spans="1:16" ht="42">
      <c r="A3953" s="2" t="s">
        <v>16898</v>
      </c>
      <c r="B3953" s="2" t="s">
        <v>0</v>
      </c>
      <c r="C3953" s="3" t="s">
        <v>16899</v>
      </c>
      <c r="D3953" s="3" t="s">
        <v>4922</v>
      </c>
      <c r="E3953" s="3" t="s">
        <v>16900</v>
      </c>
      <c r="F3953" s="3" t="s">
        <v>2085</v>
      </c>
      <c r="G3953" s="7" t="s">
        <v>4567</v>
      </c>
      <c r="H3953" s="4">
        <v>2021</v>
      </c>
      <c r="I3953" s="2">
        <v>2007</v>
      </c>
      <c r="J3953" s="2">
        <f ca="1">YEAR(TODAY())-Table1[[#This Row],[Release_year]]</f>
        <v>19</v>
      </c>
      <c r="K3953" s="2" t="s">
        <v>2</v>
      </c>
      <c r="L3953" s="2" t="str">
        <f>_xlfn.XLOOKUP(Table1[[#This Row],[Rating]],Ratings!A$2:A$15,Ratings!B$2:B$15)</f>
        <v>Teen</v>
      </c>
      <c r="M3953" s="2" t="str">
        <f>_xlfn.XLOOKUP(Table1[[#This Row],[Rating Category]],Recommendation!A$2:A$6,Recommendation!B$2:B$6)</f>
        <v>Guidance</v>
      </c>
      <c r="N3953" s="2">
        <v>110</v>
      </c>
      <c r="O3953" s="2" t="str" cm="1">
        <f t="array" ref="O3953">_xlfn.IFS(Table1[[#This Row],[Duration]]&lt;90,"Short",Table1[[#This Row],[Duration]]&lt;180,"Medium",Table1[[#This Row],[Duration]]&lt;=240,"Long",TRUE,"Seasons")</f>
        <v>Medium</v>
      </c>
      <c r="P3953" s="3" t="s">
        <v>307</v>
      </c>
    </row>
    <row r="3954" spans="1:16" ht="70">
      <c r="A3954" s="2" t="s">
        <v>16901</v>
      </c>
      <c r="B3954" s="2" t="s">
        <v>0</v>
      </c>
      <c r="C3954" s="3" t="s">
        <v>16902</v>
      </c>
      <c r="D3954" s="3" t="s">
        <v>16903</v>
      </c>
      <c r="E3954" s="3" t="s">
        <v>16904</v>
      </c>
      <c r="F3954" s="3" t="s">
        <v>139</v>
      </c>
      <c r="G3954" s="7" t="s">
        <v>16897</v>
      </c>
      <c r="H3954" s="4">
        <v>2021</v>
      </c>
      <c r="I3954" s="2">
        <v>2014</v>
      </c>
      <c r="J3954" s="2">
        <f ca="1">YEAR(TODAY())-Table1[[#This Row],[Release_year]]</f>
        <v>12</v>
      </c>
      <c r="K3954" s="2" t="s">
        <v>7</v>
      </c>
      <c r="L3954" s="2" t="str">
        <f>_xlfn.XLOOKUP(Table1[[#This Row],[Rating]],Ratings!A$2:A$15,Ratings!B$2:B$15)</f>
        <v>Adult</v>
      </c>
      <c r="M3954" s="2" t="str">
        <f>_xlfn.XLOOKUP(Table1[[#This Row],[Rating Category]],Recommendation!A$2:A$6,Recommendation!B$2:B$6)</f>
        <v>Restricted</v>
      </c>
      <c r="N3954" s="2">
        <v>58</v>
      </c>
      <c r="O3954" s="2" t="str" cm="1">
        <f t="array" ref="O3954">_xlfn.IFS(Table1[[#This Row],[Duration]]&lt;90,"Short",Table1[[#This Row],[Duration]]&lt;180,"Medium",Table1[[#This Row],[Duration]]&lt;=240,"Long",TRUE,"Seasons")</f>
        <v>Short</v>
      </c>
      <c r="P3954" s="3" t="s">
        <v>140</v>
      </c>
    </row>
    <row r="3955" spans="1:16" ht="70">
      <c r="A3955" s="2" t="s">
        <v>16905</v>
      </c>
      <c r="B3955" s="2" t="s">
        <v>0</v>
      </c>
      <c r="C3955" s="3" t="s">
        <v>16906</v>
      </c>
      <c r="D3955" s="3" t="s">
        <v>16903</v>
      </c>
      <c r="E3955" s="3" t="s">
        <v>16907</v>
      </c>
      <c r="F3955" s="3" t="s">
        <v>139</v>
      </c>
      <c r="G3955" s="7" t="s">
        <v>16897</v>
      </c>
      <c r="H3955" s="4">
        <v>2021</v>
      </c>
      <c r="I3955" s="2">
        <v>2013</v>
      </c>
      <c r="J3955" s="2">
        <f ca="1">YEAR(TODAY())-Table1[[#This Row],[Release_year]]</f>
        <v>13</v>
      </c>
      <c r="K3955" s="2" t="s">
        <v>29</v>
      </c>
      <c r="L3955" s="2" t="str">
        <f>_xlfn.XLOOKUP(Table1[[#This Row],[Rating]],Ratings!A$2:A$15,Ratings!B$2:B$15)</f>
        <v>Teen</v>
      </c>
      <c r="M3955" s="2" t="str">
        <f>_xlfn.XLOOKUP(Table1[[#This Row],[Rating Category]],Recommendation!A$2:A$6,Recommendation!B$2:B$6)</f>
        <v>Guidance</v>
      </c>
      <c r="N3955" s="2">
        <v>56</v>
      </c>
      <c r="O3955" s="2" t="str" cm="1">
        <f t="array" ref="O3955">_xlfn.IFS(Table1[[#This Row],[Duration]]&lt;90,"Short",Table1[[#This Row],[Duration]]&lt;180,"Medium",Table1[[#This Row],[Duration]]&lt;=240,"Long",TRUE,"Seasons")</f>
        <v>Short</v>
      </c>
      <c r="P3955" s="3" t="s">
        <v>140</v>
      </c>
    </row>
    <row r="3956" spans="1:16" ht="70">
      <c r="A3956" s="2" t="s">
        <v>16908</v>
      </c>
      <c r="B3956" s="2" t="s">
        <v>0</v>
      </c>
      <c r="C3956" s="3" t="s">
        <v>16909</v>
      </c>
      <c r="D3956" s="3" t="s">
        <v>16910</v>
      </c>
      <c r="E3956" s="3" t="s">
        <v>16911</v>
      </c>
      <c r="F3956" s="3" t="s">
        <v>13</v>
      </c>
      <c r="G3956" s="7" t="s">
        <v>7532</v>
      </c>
      <c r="H3956" s="4">
        <v>2021</v>
      </c>
      <c r="I3956" s="2">
        <v>1997</v>
      </c>
      <c r="J3956" s="2">
        <f ca="1">YEAR(TODAY())-Table1[[#This Row],[Release_year]]</f>
        <v>29</v>
      </c>
      <c r="K3956" s="2" t="s">
        <v>7</v>
      </c>
      <c r="L3956" s="2" t="str">
        <f>_xlfn.XLOOKUP(Table1[[#This Row],[Rating]],Ratings!A$2:A$15,Ratings!B$2:B$15)</f>
        <v>Adult</v>
      </c>
      <c r="M3956" s="2" t="str">
        <f>_xlfn.XLOOKUP(Table1[[#This Row],[Rating Category]],Recommendation!A$2:A$6,Recommendation!B$2:B$6)</f>
        <v>Restricted</v>
      </c>
      <c r="N3956" s="2">
        <v>161</v>
      </c>
      <c r="O3956" s="2" t="str" cm="1">
        <f t="array" ref="O3956">_xlfn.IFS(Table1[[#This Row],[Duration]]&lt;90,"Short",Table1[[#This Row],[Duration]]&lt;180,"Medium",Table1[[#This Row],[Duration]]&lt;=240,"Long",TRUE,"Seasons")</f>
        <v>Medium</v>
      </c>
      <c r="P3956" s="3" t="s">
        <v>90</v>
      </c>
    </row>
    <row r="3957" spans="1:16" ht="42">
      <c r="A3957" s="2" t="s">
        <v>16912</v>
      </c>
      <c r="B3957" s="2" t="s">
        <v>0</v>
      </c>
      <c r="C3957" s="3" t="s">
        <v>16913</v>
      </c>
      <c r="D3957" s="3" t="s">
        <v>16477</v>
      </c>
      <c r="E3957" s="3" t="s">
        <v>16914</v>
      </c>
      <c r="F3957" s="3" t="s">
        <v>1064</v>
      </c>
      <c r="G3957" s="7" t="s">
        <v>11001</v>
      </c>
      <c r="H3957" s="4">
        <v>2021</v>
      </c>
      <c r="I3957" s="2">
        <v>2005</v>
      </c>
      <c r="J3957" s="2">
        <f ca="1">YEAR(TODAY())-Table1[[#This Row],[Release_year]]</f>
        <v>21</v>
      </c>
      <c r="K3957" s="2" t="s">
        <v>29</v>
      </c>
      <c r="L3957" s="2" t="str">
        <f>_xlfn.XLOOKUP(Table1[[#This Row],[Rating]],Ratings!A$2:A$15,Ratings!B$2:B$15)</f>
        <v>Teen</v>
      </c>
      <c r="M3957" s="2" t="str">
        <f>_xlfn.XLOOKUP(Table1[[#This Row],[Rating Category]],Recommendation!A$2:A$6,Recommendation!B$2:B$6)</f>
        <v>Guidance</v>
      </c>
      <c r="N3957" s="2">
        <v>141</v>
      </c>
      <c r="O3957" s="2" t="str" cm="1">
        <f t="array" ref="O3957">_xlfn.IFS(Table1[[#This Row],[Duration]]&lt;90,"Short",Table1[[#This Row],[Duration]]&lt;180,"Medium",Table1[[#This Row],[Duration]]&lt;=240,"Long",TRUE,"Seasons")</f>
        <v>Medium</v>
      </c>
      <c r="P3957" s="3" t="s">
        <v>43</v>
      </c>
    </row>
    <row r="3958" spans="1:16" ht="56">
      <c r="A3958" s="2" t="s">
        <v>16915</v>
      </c>
      <c r="B3958" s="2" t="s">
        <v>0</v>
      </c>
      <c r="C3958" s="3" t="s">
        <v>16916</v>
      </c>
      <c r="D3958" s="3" t="s">
        <v>16917</v>
      </c>
      <c r="E3958" s="3" t="s">
        <v>16918</v>
      </c>
      <c r="F3958" s="3" t="s">
        <v>1</v>
      </c>
      <c r="G3958" s="7" t="s">
        <v>8120</v>
      </c>
      <c r="H3958" s="4">
        <v>2021</v>
      </c>
      <c r="I3958" s="2">
        <v>1958</v>
      </c>
      <c r="J3958" s="2">
        <f ca="1">YEAR(TODAY())-Table1[[#This Row],[Release_year]]</f>
        <v>68</v>
      </c>
      <c r="K3958" s="2" t="s">
        <v>246</v>
      </c>
      <c r="L3958" s="2" t="str">
        <f>_xlfn.XLOOKUP(Table1[[#This Row],[Rating]],Ratings!A$2:A$15,Ratings!B$2:B$15)</f>
        <v>Family</v>
      </c>
      <c r="M3958" s="2" t="str">
        <f>_xlfn.XLOOKUP(Table1[[#This Row],[Rating Category]],Recommendation!A$2:A$6,Recommendation!B$2:B$6)</f>
        <v>Guidance</v>
      </c>
      <c r="N3958" s="2">
        <v>115</v>
      </c>
      <c r="O3958" s="2" t="str" cm="1">
        <f t="array" ref="O3958">_xlfn.IFS(Table1[[#This Row],[Duration]]&lt;90,"Short",Table1[[#This Row],[Duration]]&lt;180,"Medium",Table1[[#This Row],[Duration]]&lt;=240,"Long",TRUE,"Seasons")</f>
        <v>Medium</v>
      </c>
      <c r="P3958" s="3" t="s">
        <v>16919</v>
      </c>
    </row>
    <row r="3959" spans="1:16" ht="42">
      <c r="A3959" s="2" t="s">
        <v>16920</v>
      </c>
      <c r="B3959" s="2" t="s">
        <v>0</v>
      </c>
      <c r="C3959" s="3" t="s">
        <v>16921</v>
      </c>
      <c r="D3959" s="3" t="s">
        <v>16922</v>
      </c>
      <c r="E3959" s="3" t="s">
        <v>16923</v>
      </c>
      <c r="F3959" s="3" t="s">
        <v>16924</v>
      </c>
      <c r="G3959" s="7" t="s">
        <v>11316</v>
      </c>
      <c r="H3959" s="4">
        <v>2021</v>
      </c>
      <c r="I3959" s="2">
        <v>2012</v>
      </c>
      <c r="J3959" s="2">
        <f ca="1">YEAR(TODAY())-Table1[[#This Row],[Release_year]]</f>
        <v>14</v>
      </c>
      <c r="K3959" s="2" t="s">
        <v>2</v>
      </c>
      <c r="L3959" s="2" t="str">
        <f>_xlfn.XLOOKUP(Table1[[#This Row],[Rating]],Ratings!A$2:A$15,Ratings!B$2:B$15)</f>
        <v>Teen</v>
      </c>
      <c r="M3959" s="2" t="str">
        <f>_xlfn.XLOOKUP(Table1[[#This Row],[Rating Category]],Recommendation!A$2:A$6,Recommendation!B$2:B$6)</f>
        <v>Guidance</v>
      </c>
      <c r="N3959" s="2">
        <v>90</v>
      </c>
      <c r="O3959" s="2" t="str" cm="1">
        <f t="array" ref="O3959">_xlfn.IFS(Table1[[#This Row],[Duration]]&lt;90,"Short",Table1[[#This Row],[Duration]]&lt;180,"Medium",Table1[[#This Row],[Duration]]&lt;=240,"Long",TRUE,"Seasons")</f>
        <v>Medium</v>
      </c>
      <c r="P3959" s="3" t="s">
        <v>517</v>
      </c>
    </row>
    <row r="3960" spans="1:16" ht="42">
      <c r="A3960" s="2" t="s">
        <v>16925</v>
      </c>
      <c r="B3960" s="2" t="s">
        <v>0</v>
      </c>
      <c r="C3960" s="3" t="s">
        <v>16926</v>
      </c>
      <c r="D3960" s="3" t="s">
        <v>9420</v>
      </c>
      <c r="E3960" s="3" t="s">
        <v>16927</v>
      </c>
      <c r="F3960" s="3" t="s">
        <v>1500</v>
      </c>
      <c r="G3960" s="7" t="s">
        <v>9610</v>
      </c>
      <c r="H3960" s="4">
        <v>2021</v>
      </c>
      <c r="I3960" s="2">
        <v>2013</v>
      </c>
      <c r="J3960" s="2">
        <f ca="1">YEAR(TODAY())-Table1[[#This Row],[Release_year]]</f>
        <v>13</v>
      </c>
      <c r="K3960" s="2" t="s">
        <v>29</v>
      </c>
      <c r="L3960" s="2" t="str">
        <f>_xlfn.XLOOKUP(Table1[[#This Row],[Rating]],Ratings!A$2:A$15,Ratings!B$2:B$15)</f>
        <v>Teen</v>
      </c>
      <c r="M3960" s="2" t="str">
        <f>_xlfn.XLOOKUP(Table1[[#This Row],[Rating Category]],Recommendation!A$2:A$6,Recommendation!B$2:B$6)</f>
        <v>Guidance</v>
      </c>
      <c r="N3960" s="2">
        <v>103</v>
      </c>
      <c r="O3960" s="2" t="str" cm="1">
        <f t="array" ref="O3960">_xlfn.IFS(Table1[[#This Row],[Duration]]&lt;90,"Short",Table1[[#This Row],[Duration]]&lt;180,"Medium",Table1[[#This Row],[Duration]]&lt;=240,"Long",TRUE,"Seasons")</f>
        <v>Medium</v>
      </c>
      <c r="P3960" s="3" t="s">
        <v>56</v>
      </c>
    </row>
    <row r="3961" spans="1:16" ht="56">
      <c r="A3961" s="2" t="s">
        <v>16928</v>
      </c>
      <c r="B3961" s="2" t="s">
        <v>0</v>
      </c>
      <c r="C3961" s="3" t="s">
        <v>16929</v>
      </c>
      <c r="D3961" s="3" t="s">
        <v>16930</v>
      </c>
      <c r="E3961" s="3" t="s">
        <v>16931</v>
      </c>
      <c r="F3961" s="3" t="s">
        <v>1</v>
      </c>
      <c r="G3961" s="7" t="s">
        <v>9758</v>
      </c>
      <c r="H3961" s="4">
        <v>2021</v>
      </c>
      <c r="I3961" s="2">
        <v>2018</v>
      </c>
      <c r="J3961" s="2">
        <f ca="1">YEAR(TODAY())-Table1[[#This Row],[Release_year]]</f>
        <v>8</v>
      </c>
      <c r="K3961" s="2" t="s">
        <v>16</v>
      </c>
      <c r="L3961" s="2" t="str">
        <f>_xlfn.XLOOKUP(Table1[[#This Row],[Rating]],Ratings!A$2:A$15,Ratings!B$2:B$15)</f>
        <v>Family</v>
      </c>
      <c r="M3961" s="2" t="str">
        <f>_xlfn.XLOOKUP(Table1[[#This Row],[Rating Category]],Recommendation!A$2:A$6,Recommendation!B$2:B$6)</f>
        <v>Guidance</v>
      </c>
      <c r="N3961" s="2">
        <v>111</v>
      </c>
      <c r="O3961" s="2" t="str" cm="1">
        <f t="array" ref="O3961">_xlfn.IFS(Table1[[#This Row],[Duration]]&lt;90,"Short",Table1[[#This Row],[Duration]]&lt;180,"Medium",Table1[[#This Row],[Duration]]&lt;=240,"Long",TRUE,"Seasons")</f>
        <v>Medium</v>
      </c>
      <c r="P3961" s="3" t="s">
        <v>1843</v>
      </c>
    </row>
    <row r="3962" spans="1:16" ht="14">
      <c r="A3962" s="2" t="s">
        <v>16932</v>
      </c>
      <c r="B3962" s="2" t="s">
        <v>0</v>
      </c>
      <c r="C3962" s="3" t="s">
        <v>16933</v>
      </c>
      <c r="D3962" s="3" t="s">
        <v>16934</v>
      </c>
      <c r="E3962" s="3" t="s">
        <v>16935</v>
      </c>
      <c r="F3962" s="3" t="s">
        <v>1</v>
      </c>
      <c r="G3962" s="7" t="s">
        <v>16936</v>
      </c>
      <c r="H3962" s="4">
        <v>2021</v>
      </c>
      <c r="I3962" s="2">
        <v>2016</v>
      </c>
      <c r="J3962" s="2">
        <f ca="1">YEAR(TODAY())-Table1[[#This Row],[Release_year]]</f>
        <v>10</v>
      </c>
      <c r="K3962" s="2" t="s">
        <v>45</v>
      </c>
      <c r="L3962" s="2" t="str">
        <f>_xlfn.XLOOKUP(Table1[[#This Row],[Rating]],Ratings!A$2:A$15,Ratings!B$2:B$15)</f>
        <v>Family</v>
      </c>
      <c r="M3962" s="2" t="str">
        <f>_xlfn.XLOOKUP(Table1[[#This Row],[Rating Category]],Recommendation!A$2:A$6,Recommendation!B$2:B$6)</f>
        <v>Guidance</v>
      </c>
      <c r="N3962" s="2">
        <v>103</v>
      </c>
      <c r="O3962" s="2" t="str" cm="1">
        <f t="array" ref="O3962">_xlfn.IFS(Table1[[#This Row],[Duration]]&lt;90,"Short",Table1[[#This Row],[Duration]]&lt;180,"Medium",Table1[[#This Row],[Duration]]&lt;=240,"Long",TRUE,"Seasons")</f>
        <v>Medium</v>
      </c>
      <c r="P3962" s="3" t="s">
        <v>3</v>
      </c>
    </row>
    <row r="3963" spans="1:16" ht="56">
      <c r="A3963" s="2" t="s">
        <v>16937</v>
      </c>
      <c r="B3963" s="2" t="s">
        <v>0</v>
      </c>
      <c r="C3963" s="3" t="s">
        <v>16938</v>
      </c>
      <c r="D3963" s="3" t="s">
        <v>16939</v>
      </c>
      <c r="E3963" s="3" t="s">
        <v>16940</v>
      </c>
      <c r="F3963" s="3" t="s">
        <v>383</v>
      </c>
      <c r="G3963" s="7" t="s">
        <v>16941</v>
      </c>
      <c r="H3963" s="4">
        <v>2021</v>
      </c>
      <c r="I3963" s="2">
        <v>2017</v>
      </c>
      <c r="J3963" s="2">
        <f ca="1">YEAR(TODAY())-Table1[[#This Row],[Release_year]]</f>
        <v>9</v>
      </c>
      <c r="K3963" s="2" t="s">
        <v>14374</v>
      </c>
      <c r="L3963" s="2" t="str">
        <f>_xlfn.XLOOKUP(Table1[[#This Row],[Rating]],Ratings!A$2:A$15,Ratings!B$2:B$15)</f>
        <v>Not Rated</v>
      </c>
      <c r="M3963" s="2" t="str">
        <f>_xlfn.XLOOKUP(Table1[[#This Row],[Rating Category]],Recommendation!A$2:A$6,Recommendation!B$2:B$6)</f>
        <v>Guidance</v>
      </c>
      <c r="N3963" s="2">
        <v>129</v>
      </c>
      <c r="O3963" s="2" t="str" cm="1">
        <f t="array" ref="O3963">_xlfn.IFS(Table1[[#This Row],[Duration]]&lt;90,"Short",Table1[[#This Row],[Duration]]&lt;180,"Medium",Table1[[#This Row],[Duration]]&lt;=240,"Long",TRUE,"Seasons")</f>
        <v>Medium</v>
      </c>
      <c r="P3963" s="3" t="s">
        <v>384</v>
      </c>
    </row>
    <row r="3964" spans="1:16" ht="56">
      <c r="A3964" s="2" t="s">
        <v>16942</v>
      </c>
      <c r="B3964" s="2" t="s">
        <v>0</v>
      </c>
      <c r="C3964" s="3" t="s">
        <v>16943</v>
      </c>
      <c r="D3964" s="3" t="s">
        <v>16930</v>
      </c>
      <c r="E3964" s="3" t="s">
        <v>16944</v>
      </c>
      <c r="F3964" s="3" t="s">
        <v>1</v>
      </c>
      <c r="G3964" s="7" t="s">
        <v>6659</v>
      </c>
      <c r="H3964" s="4">
        <v>2021</v>
      </c>
      <c r="I3964" s="2">
        <v>2014</v>
      </c>
      <c r="J3964" s="2">
        <f ca="1">YEAR(TODAY())-Table1[[#This Row],[Release_year]]</f>
        <v>12</v>
      </c>
      <c r="K3964" s="2" t="s">
        <v>16</v>
      </c>
      <c r="L3964" s="2" t="str">
        <f>_xlfn.XLOOKUP(Table1[[#This Row],[Rating]],Ratings!A$2:A$15,Ratings!B$2:B$15)</f>
        <v>Family</v>
      </c>
      <c r="M3964" s="2" t="str">
        <f>_xlfn.XLOOKUP(Table1[[#This Row],[Rating Category]],Recommendation!A$2:A$6,Recommendation!B$2:B$6)</f>
        <v>Guidance</v>
      </c>
      <c r="N3964" s="2">
        <v>113</v>
      </c>
      <c r="O3964" s="2" t="str" cm="1">
        <f t="array" ref="O3964">_xlfn.IFS(Table1[[#This Row],[Duration]]&lt;90,"Short",Table1[[#This Row],[Duration]]&lt;180,"Medium",Table1[[#This Row],[Duration]]&lt;=240,"Long",TRUE,"Seasons")</f>
        <v>Medium</v>
      </c>
      <c r="P3964" s="3" t="s">
        <v>458</v>
      </c>
    </row>
    <row r="3965" spans="1:16" ht="42">
      <c r="A3965" s="2" t="s">
        <v>16945</v>
      </c>
      <c r="B3965" s="2" t="s">
        <v>0</v>
      </c>
      <c r="C3965" s="3" t="s">
        <v>16946</v>
      </c>
      <c r="D3965" s="3" t="s">
        <v>16947</v>
      </c>
      <c r="E3965" s="3" t="s">
        <v>16948</v>
      </c>
      <c r="F3965" s="3" t="s">
        <v>1</v>
      </c>
      <c r="G3965" s="7" t="s">
        <v>10187</v>
      </c>
      <c r="H3965" s="4">
        <v>2021</v>
      </c>
      <c r="I3965" s="2">
        <v>2018</v>
      </c>
      <c r="J3965" s="2">
        <f ca="1">YEAR(TODAY())-Table1[[#This Row],[Release_year]]</f>
        <v>8</v>
      </c>
      <c r="K3965" s="2" t="s">
        <v>16</v>
      </c>
      <c r="L3965" s="2" t="str">
        <f>_xlfn.XLOOKUP(Table1[[#This Row],[Rating]],Ratings!A$2:A$15,Ratings!B$2:B$15)</f>
        <v>Family</v>
      </c>
      <c r="M3965" s="2" t="str">
        <f>_xlfn.XLOOKUP(Table1[[#This Row],[Rating Category]],Recommendation!A$2:A$6,Recommendation!B$2:B$6)</f>
        <v>Guidance</v>
      </c>
      <c r="N3965" s="2">
        <v>106</v>
      </c>
      <c r="O3965" s="2" t="str" cm="1">
        <f t="array" ref="O3965">_xlfn.IFS(Table1[[#This Row],[Duration]]&lt;90,"Short",Table1[[#This Row],[Duration]]&lt;180,"Medium",Table1[[#This Row],[Duration]]&lt;=240,"Long",TRUE,"Seasons")</f>
        <v>Medium</v>
      </c>
      <c r="P3965" s="3" t="s">
        <v>458</v>
      </c>
    </row>
    <row r="3966" spans="1:16" ht="70">
      <c r="A3966" s="2" t="s">
        <v>16949</v>
      </c>
      <c r="B3966" s="2" t="s">
        <v>0</v>
      </c>
      <c r="C3966" s="3" t="s">
        <v>16950</v>
      </c>
      <c r="D3966" s="3" t="s">
        <v>16951</v>
      </c>
      <c r="E3966" s="3" t="s">
        <v>16952</v>
      </c>
      <c r="F3966" s="3" t="s">
        <v>28</v>
      </c>
      <c r="G3966" s="7" t="s">
        <v>11624</v>
      </c>
      <c r="H3966" s="4">
        <v>2021</v>
      </c>
      <c r="I3966" s="2">
        <v>2017</v>
      </c>
      <c r="J3966" s="2">
        <f ca="1">YEAR(TODAY())-Table1[[#This Row],[Release_year]]</f>
        <v>9</v>
      </c>
      <c r="K3966" s="2" t="s">
        <v>7</v>
      </c>
      <c r="L3966" s="2" t="str">
        <f>_xlfn.XLOOKUP(Table1[[#This Row],[Rating]],Ratings!A$2:A$15,Ratings!B$2:B$15)</f>
        <v>Adult</v>
      </c>
      <c r="M3966" s="2" t="str">
        <f>_xlfn.XLOOKUP(Table1[[#This Row],[Rating Category]],Recommendation!A$2:A$6,Recommendation!B$2:B$6)</f>
        <v>Restricted</v>
      </c>
      <c r="N3966" s="2">
        <v>105</v>
      </c>
      <c r="O3966" s="2" t="str" cm="1">
        <f t="array" ref="O3966">_xlfn.IFS(Table1[[#This Row],[Duration]]&lt;90,"Short",Table1[[#This Row],[Duration]]&lt;180,"Medium",Table1[[#This Row],[Duration]]&lt;=240,"Long",TRUE,"Seasons")</f>
        <v>Medium</v>
      </c>
      <c r="P3966" s="3" t="s">
        <v>23</v>
      </c>
    </row>
    <row r="3967" spans="1:16" ht="56">
      <c r="A3967" s="2" t="s">
        <v>16953</v>
      </c>
      <c r="B3967" s="2" t="s">
        <v>0</v>
      </c>
      <c r="C3967" s="3" t="s">
        <v>16954</v>
      </c>
      <c r="D3967" s="3" t="s">
        <v>15266</v>
      </c>
      <c r="E3967" s="3" t="s">
        <v>16955</v>
      </c>
      <c r="F3967" s="3" t="s">
        <v>13</v>
      </c>
      <c r="G3967" s="7" t="s">
        <v>7532</v>
      </c>
      <c r="H3967" s="4">
        <v>2021</v>
      </c>
      <c r="I3967" s="2">
        <v>1979</v>
      </c>
      <c r="J3967" s="2">
        <f ca="1">YEAR(TODAY())-Table1[[#This Row],[Release_year]]</f>
        <v>47</v>
      </c>
      <c r="K3967" s="2" t="s">
        <v>45</v>
      </c>
      <c r="L3967" s="2" t="str">
        <f>_xlfn.XLOOKUP(Table1[[#This Row],[Rating]],Ratings!A$2:A$15,Ratings!B$2:B$15)</f>
        <v>Family</v>
      </c>
      <c r="M3967" s="2" t="str">
        <f>_xlfn.XLOOKUP(Table1[[#This Row],[Rating Category]],Recommendation!A$2:A$6,Recommendation!B$2:B$6)</f>
        <v>Guidance</v>
      </c>
      <c r="N3967" s="2">
        <v>137</v>
      </c>
      <c r="O3967" s="2" t="str" cm="1">
        <f t="array" ref="O3967">_xlfn.IFS(Table1[[#This Row],[Duration]]&lt;90,"Short",Table1[[#This Row],[Duration]]&lt;180,"Medium",Table1[[#This Row],[Duration]]&lt;=240,"Long",TRUE,"Seasons")</f>
        <v>Medium</v>
      </c>
      <c r="P3967" s="3" t="s">
        <v>15916</v>
      </c>
    </row>
    <row r="3968" spans="1:16" ht="70">
      <c r="A3968" s="2" t="s">
        <v>16956</v>
      </c>
      <c r="B3968" s="2" t="s">
        <v>0</v>
      </c>
      <c r="C3968" s="3" t="s">
        <v>16957</v>
      </c>
      <c r="D3968" s="3" t="s">
        <v>353</v>
      </c>
      <c r="E3968" s="3" t="s">
        <v>16958</v>
      </c>
      <c r="F3968" s="3" t="s">
        <v>223</v>
      </c>
      <c r="G3968" s="7" t="s">
        <v>7532</v>
      </c>
      <c r="H3968" s="4">
        <v>2021</v>
      </c>
      <c r="I3968" s="2">
        <v>1995</v>
      </c>
      <c r="J3968" s="2">
        <f ca="1">YEAR(TODAY())-Table1[[#This Row],[Release_year]]</f>
        <v>31</v>
      </c>
      <c r="K3968" s="2" t="s">
        <v>2</v>
      </c>
      <c r="L3968" s="2" t="str">
        <f>_xlfn.XLOOKUP(Table1[[#This Row],[Rating]],Ratings!A$2:A$15,Ratings!B$2:B$15)</f>
        <v>Teen</v>
      </c>
      <c r="M3968" s="2" t="str">
        <f>_xlfn.XLOOKUP(Table1[[#This Row],[Rating Category]],Recommendation!A$2:A$6,Recommendation!B$2:B$6)</f>
        <v>Guidance</v>
      </c>
      <c r="N3968" s="2">
        <v>130</v>
      </c>
      <c r="O3968" s="2" t="str" cm="1">
        <f t="array" ref="O3968">_xlfn.IFS(Table1[[#This Row],[Duration]]&lt;90,"Short",Table1[[#This Row],[Duration]]&lt;180,"Medium",Table1[[#This Row],[Duration]]&lt;=240,"Long",TRUE,"Seasons")</f>
        <v>Medium</v>
      </c>
      <c r="P3968" s="3" t="s">
        <v>125</v>
      </c>
    </row>
    <row r="3969" spans="1:16" ht="42">
      <c r="A3969" s="2" t="s">
        <v>16959</v>
      </c>
      <c r="B3969" s="2" t="s">
        <v>0</v>
      </c>
      <c r="C3969" s="3" t="s">
        <v>16960</v>
      </c>
      <c r="D3969" s="3" t="s">
        <v>16961</v>
      </c>
      <c r="E3969" s="3" t="s">
        <v>16962</v>
      </c>
      <c r="F3969" s="3" t="s">
        <v>1</v>
      </c>
      <c r="G3969" s="7" t="s">
        <v>5648</v>
      </c>
      <c r="H3969" s="4">
        <v>2021</v>
      </c>
      <c r="I3969" s="2">
        <v>2019</v>
      </c>
      <c r="J3969" s="2">
        <f ca="1">YEAR(TODAY())-Table1[[#This Row],[Release_year]]</f>
        <v>7</v>
      </c>
      <c r="K3969" s="2" t="s">
        <v>7</v>
      </c>
      <c r="L3969" s="2" t="str">
        <f>_xlfn.XLOOKUP(Table1[[#This Row],[Rating]],Ratings!A$2:A$15,Ratings!B$2:B$15)</f>
        <v>Adult</v>
      </c>
      <c r="M3969" s="2" t="str">
        <f>_xlfn.XLOOKUP(Table1[[#This Row],[Rating Category]],Recommendation!A$2:A$6,Recommendation!B$2:B$6)</f>
        <v>Restricted</v>
      </c>
      <c r="N3969" s="2">
        <v>89</v>
      </c>
      <c r="O3969" s="2" t="str" cm="1">
        <f t="array" ref="O3969">_xlfn.IFS(Table1[[#This Row],[Duration]]&lt;90,"Short",Table1[[#This Row],[Duration]]&lt;180,"Medium",Table1[[#This Row],[Duration]]&lt;=240,"Long",TRUE,"Seasons")</f>
        <v>Short</v>
      </c>
      <c r="P3969" s="3" t="s">
        <v>251</v>
      </c>
    </row>
    <row r="3970" spans="1:16" ht="42">
      <c r="A3970" s="2" t="s">
        <v>16963</v>
      </c>
      <c r="B3970" s="2" t="s">
        <v>0</v>
      </c>
      <c r="C3970" s="3" t="s">
        <v>16964</v>
      </c>
      <c r="D3970" s="3" t="s">
        <v>16965</v>
      </c>
      <c r="E3970" s="3" t="s">
        <v>16966</v>
      </c>
      <c r="F3970" s="3" t="s">
        <v>64</v>
      </c>
      <c r="G3970" s="7" t="s">
        <v>16853</v>
      </c>
      <c r="H3970" s="4">
        <v>2021</v>
      </c>
      <c r="I3970" s="2">
        <v>2016</v>
      </c>
      <c r="J3970" s="2">
        <f ca="1">YEAR(TODAY())-Table1[[#This Row],[Release_year]]</f>
        <v>10</v>
      </c>
      <c r="K3970" s="2" t="s">
        <v>124</v>
      </c>
      <c r="L3970" s="2" t="str">
        <f>_xlfn.XLOOKUP(Table1[[#This Row],[Rating]],Ratings!A$2:A$15,Ratings!B$2:B$15)</f>
        <v>Adult</v>
      </c>
      <c r="M3970" s="2" t="str">
        <f>_xlfn.XLOOKUP(Table1[[#This Row],[Rating Category]],Recommendation!A$2:A$6,Recommendation!B$2:B$6)</f>
        <v>Restricted</v>
      </c>
      <c r="N3970" s="2">
        <v>110</v>
      </c>
      <c r="O3970" s="2" t="str" cm="1">
        <f t="array" ref="O3970">_xlfn.IFS(Table1[[#This Row],[Duration]]&lt;90,"Short",Table1[[#This Row],[Duration]]&lt;180,"Medium",Table1[[#This Row],[Duration]]&lt;=240,"Long",TRUE,"Seasons")</f>
        <v>Medium</v>
      </c>
      <c r="P3970" s="3" t="s">
        <v>51</v>
      </c>
    </row>
    <row r="3971" spans="1:16" ht="42">
      <c r="A3971" s="2" t="s">
        <v>16967</v>
      </c>
      <c r="B3971" s="2" t="s">
        <v>0</v>
      </c>
      <c r="C3971" s="3" t="s">
        <v>16968</v>
      </c>
      <c r="D3971" s="3" t="s">
        <v>747</v>
      </c>
      <c r="E3971" s="3" t="s">
        <v>16969</v>
      </c>
      <c r="F3971" s="3" t="s">
        <v>13</v>
      </c>
      <c r="G3971" s="7" t="s">
        <v>7532</v>
      </c>
      <c r="H3971" s="4">
        <v>2021</v>
      </c>
      <c r="I3971" s="2">
        <v>2006</v>
      </c>
      <c r="J3971" s="2">
        <f ca="1">YEAR(TODAY())-Table1[[#This Row],[Release_year]]</f>
        <v>20</v>
      </c>
      <c r="K3971" s="2" t="s">
        <v>29</v>
      </c>
      <c r="L3971" s="2" t="str">
        <f>_xlfn.XLOOKUP(Table1[[#This Row],[Rating]],Ratings!A$2:A$15,Ratings!B$2:B$15)</f>
        <v>Teen</v>
      </c>
      <c r="M3971" s="2" t="str">
        <f>_xlfn.XLOOKUP(Table1[[#This Row],[Rating Category]],Recommendation!A$2:A$6,Recommendation!B$2:B$6)</f>
        <v>Guidance</v>
      </c>
      <c r="N3971" s="2">
        <v>148</v>
      </c>
      <c r="O3971" s="2" t="str" cm="1">
        <f t="array" ref="O3971">_xlfn.IFS(Table1[[#This Row],[Duration]]&lt;90,"Short",Table1[[#This Row],[Duration]]&lt;180,"Medium",Table1[[#This Row],[Duration]]&lt;=240,"Long",TRUE,"Seasons")</f>
        <v>Medium</v>
      </c>
      <c r="P3971" s="3" t="s">
        <v>56</v>
      </c>
    </row>
    <row r="3972" spans="1:16" ht="28">
      <c r="A3972" s="2" t="s">
        <v>16970</v>
      </c>
      <c r="B3972" s="2" t="s">
        <v>0</v>
      </c>
      <c r="C3972" s="3" t="s">
        <v>16971</v>
      </c>
      <c r="D3972" s="3" t="s">
        <v>16972</v>
      </c>
      <c r="E3972" s="3" t="s">
        <v>16973</v>
      </c>
      <c r="F3972" s="3" t="s">
        <v>1</v>
      </c>
      <c r="G3972" s="7" t="s">
        <v>9973</v>
      </c>
      <c r="H3972" s="4">
        <v>2021</v>
      </c>
      <c r="I3972" s="2">
        <v>2018</v>
      </c>
      <c r="J3972" s="2">
        <f ca="1">YEAR(TODAY())-Table1[[#This Row],[Release_year]]</f>
        <v>8</v>
      </c>
      <c r="K3972" s="2" t="s">
        <v>124</v>
      </c>
      <c r="L3972" s="2" t="str">
        <f>_xlfn.XLOOKUP(Table1[[#This Row],[Rating]],Ratings!A$2:A$15,Ratings!B$2:B$15)</f>
        <v>Adult</v>
      </c>
      <c r="M3972" s="2" t="str">
        <f>_xlfn.XLOOKUP(Table1[[#This Row],[Rating Category]],Recommendation!A$2:A$6,Recommendation!B$2:B$6)</f>
        <v>Restricted</v>
      </c>
      <c r="N3972" s="2">
        <v>100</v>
      </c>
      <c r="O3972" s="2" t="str" cm="1">
        <f t="array" ref="O3972">_xlfn.IFS(Table1[[#This Row],[Duration]]&lt;90,"Short",Table1[[#This Row],[Duration]]&lt;180,"Medium",Table1[[#This Row],[Duration]]&lt;=240,"Long",TRUE,"Seasons")</f>
        <v>Medium</v>
      </c>
      <c r="P3972" s="3" t="s">
        <v>16974</v>
      </c>
    </row>
    <row r="3973" spans="1:16" ht="42">
      <c r="A3973" s="2" t="s">
        <v>16975</v>
      </c>
      <c r="B3973" s="2" t="s">
        <v>4</v>
      </c>
      <c r="C3973" s="3" t="s">
        <v>16976</v>
      </c>
      <c r="D3973" s="3" t="s">
        <v>16977</v>
      </c>
      <c r="E3973" s="3" t="s">
        <v>16978</v>
      </c>
      <c r="F3973" s="3" t="s">
        <v>53</v>
      </c>
      <c r="G3973" s="7" t="s">
        <v>16979</v>
      </c>
      <c r="H3973" s="4">
        <v>2021</v>
      </c>
      <c r="I3973" s="2">
        <v>2015</v>
      </c>
      <c r="J3973" s="2">
        <f ca="1">YEAR(TODAY())-Table1[[#This Row],[Release_year]]</f>
        <v>11</v>
      </c>
      <c r="K3973" s="2" t="s">
        <v>29</v>
      </c>
      <c r="L3973" s="2" t="str">
        <f>_xlfn.XLOOKUP(Table1[[#This Row],[Rating]],Ratings!A$2:A$15,Ratings!B$2:B$15)</f>
        <v>Teen</v>
      </c>
      <c r="M3973" s="2" t="str">
        <f>_xlfn.XLOOKUP(Table1[[#This Row],[Rating Category]],Recommendation!A$2:A$6,Recommendation!B$2:B$6)</f>
        <v>Guidance</v>
      </c>
      <c r="N3973" s="2" t="s">
        <v>11</v>
      </c>
      <c r="O3973" s="2" t="str" cm="1">
        <f t="array" ref="O3973">_xlfn.IFS(Table1[[#This Row],[Duration]]&lt;90,"Short",Table1[[#This Row],[Duration]]&lt;180,"Medium",Table1[[#This Row],[Duration]]&lt;=240,"Long",TRUE,"Seasons")</f>
        <v>Seasons</v>
      </c>
      <c r="P3973" s="3" t="s">
        <v>86</v>
      </c>
    </row>
    <row r="3974" spans="1:16" ht="42">
      <c r="A3974" s="2" t="s">
        <v>16980</v>
      </c>
      <c r="B3974" s="2" t="s">
        <v>0</v>
      </c>
      <c r="C3974" s="3" t="s">
        <v>16981</v>
      </c>
      <c r="D3974" s="3" t="s">
        <v>16982</v>
      </c>
      <c r="E3974" s="3" t="s">
        <v>16983</v>
      </c>
      <c r="F3974" s="3" t="s">
        <v>1</v>
      </c>
      <c r="G3974" s="7" t="s">
        <v>16984</v>
      </c>
      <c r="H3974" s="4">
        <v>2021</v>
      </c>
      <c r="I3974" s="2">
        <v>2016</v>
      </c>
      <c r="J3974" s="2">
        <f ca="1">YEAR(TODAY())-Table1[[#This Row],[Release_year]]</f>
        <v>10</v>
      </c>
      <c r="K3974" s="2" t="s">
        <v>124</v>
      </c>
      <c r="L3974" s="2" t="str">
        <f>_xlfn.XLOOKUP(Table1[[#This Row],[Rating]],Ratings!A$2:A$15,Ratings!B$2:B$15)</f>
        <v>Adult</v>
      </c>
      <c r="M3974" s="2" t="str">
        <f>_xlfn.XLOOKUP(Table1[[#This Row],[Rating Category]],Recommendation!A$2:A$6,Recommendation!B$2:B$6)</f>
        <v>Restricted</v>
      </c>
      <c r="N3974" s="2">
        <v>90</v>
      </c>
      <c r="O3974" s="2" t="str" cm="1">
        <f t="array" ref="O3974">_xlfn.IFS(Table1[[#This Row],[Duration]]&lt;90,"Short",Table1[[#This Row],[Duration]]&lt;180,"Medium",Table1[[#This Row],[Duration]]&lt;=240,"Long",TRUE,"Seasons")</f>
        <v>Medium</v>
      </c>
      <c r="P3974" s="3" t="s">
        <v>650</v>
      </c>
    </row>
    <row r="3975" spans="1:16" ht="42">
      <c r="A3975" s="2" t="s">
        <v>16985</v>
      </c>
      <c r="B3975" s="2" t="s">
        <v>0</v>
      </c>
      <c r="C3975" s="3" t="s">
        <v>16986</v>
      </c>
      <c r="D3975" s="3" t="s">
        <v>11586</v>
      </c>
      <c r="E3975" s="3" t="s">
        <v>16987</v>
      </c>
      <c r="F3975" s="3" t="s">
        <v>1</v>
      </c>
      <c r="G3975" s="7" t="s">
        <v>16988</v>
      </c>
      <c r="H3975" s="4">
        <v>2021</v>
      </c>
      <c r="I3975" s="2">
        <v>2014</v>
      </c>
      <c r="J3975" s="2">
        <f ca="1">YEAR(TODAY())-Table1[[#This Row],[Release_year]]</f>
        <v>12</v>
      </c>
      <c r="K3975" s="2" t="s">
        <v>124</v>
      </c>
      <c r="L3975" s="2" t="str">
        <f>_xlfn.XLOOKUP(Table1[[#This Row],[Rating]],Ratings!A$2:A$15,Ratings!B$2:B$15)</f>
        <v>Adult</v>
      </c>
      <c r="M3975" s="2" t="str">
        <f>_xlfn.XLOOKUP(Table1[[#This Row],[Rating Category]],Recommendation!A$2:A$6,Recommendation!B$2:B$6)</f>
        <v>Restricted</v>
      </c>
      <c r="N3975" s="2">
        <v>103</v>
      </c>
      <c r="O3975" s="2" t="str" cm="1">
        <f t="array" ref="O3975">_xlfn.IFS(Table1[[#This Row],[Duration]]&lt;90,"Short",Table1[[#This Row],[Duration]]&lt;180,"Medium",Table1[[#This Row],[Duration]]&lt;=240,"Long",TRUE,"Seasons")</f>
        <v>Medium</v>
      </c>
      <c r="P3975" s="3" t="s">
        <v>251</v>
      </c>
    </row>
    <row r="3976" spans="1:16" ht="28">
      <c r="A3976" s="2" t="s">
        <v>16989</v>
      </c>
      <c r="B3976" s="2" t="s">
        <v>0</v>
      </c>
      <c r="C3976" s="3" t="s">
        <v>16990</v>
      </c>
      <c r="D3976" s="3" t="s">
        <v>16991</v>
      </c>
      <c r="E3976" s="3" t="s">
        <v>16992</v>
      </c>
      <c r="F3976" s="3" t="s">
        <v>1</v>
      </c>
      <c r="G3976" s="7" t="s">
        <v>5066</v>
      </c>
      <c r="H3976" s="4">
        <v>2021</v>
      </c>
      <c r="I3976" s="2">
        <v>2019</v>
      </c>
      <c r="J3976" s="2">
        <f ca="1">YEAR(TODAY())-Table1[[#This Row],[Release_year]]</f>
        <v>7</v>
      </c>
      <c r="K3976" s="2" t="s">
        <v>7</v>
      </c>
      <c r="L3976" s="2" t="str">
        <f>_xlfn.XLOOKUP(Table1[[#This Row],[Rating]],Ratings!A$2:A$15,Ratings!B$2:B$15)</f>
        <v>Adult</v>
      </c>
      <c r="M3976" s="2" t="str">
        <f>_xlfn.XLOOKUP(Table1[[#This Row],[Rating Category]],Recommendation!A$2:A$6,Recommendation!B$2:B$6)</f>
        <v>Restricted</v>
      </c>
      <c r="N3976" s="2">
        <v>75</v>
      </c>
      <c r="O3976" s="2" t="str" cm="1">
        <f t="array" ref="O3976">_xlfn.IFS(Table1[[#This Row],[Duration]]&lt;90,"Short",Table1[[#This Row],[Duration]]&lt;180,"Medium",Table1[[#This Row],[Duration]]&lt;=240,"Long",TRUE,"Seasons")</f>
        <v>Short</v>
      </c>
      <c r="P3976" s="3" t="s">
        <v>269</v>
      </c>
    </row>
    <row r="3977" spans="1:16" ht="42">
      <c r="A3977" s="2" t="s">
        <v>16993</v>
      </c>
      <c r="B3977" s="2" t="s">
        <v>0</v>
      </c>
      <c r="C3977" s="3" t="s">
        <v>16994</v>
      </c>
      <c r="D3977" s="3" t="s">
        <v>16995</v>
      </c>
      <c r="E3977" s="3" t="s">
        <v>16996</v>
      </c>
      <c r="F3977" s="3" t="s">
        <v>1155</v>
      </c>
      <c r="G3977" s="7" t="s">
        <v>8888</v>
      </c>
      <c r="H3977" s="4">
        <v>2021</v>
      </c>
      <c r="I3977" s="2">
        <v>2012</v>
      </c>
      <c r="J3977" s="2">
        <f ca="1">YEAR(TODAY())-Table1[[#This Row],[Release_year]]</f>
        <v>14</v>
      </c>
      <c r="K3977" s="2" t="s">
        <v>7</v>
      </c>
      <c r="L3977" s="2" t="str">
        <f>_xlfn.XLOOKUP(Table1[[#This Row],[Rating]],Ratings!A$2:A$15,Ratings!B$2:B$15)</f>
        <v>Adult</v>
      </c>
      <c r="M3977" s="2" t="str">
        <f>_xlfn.XLOOKUP(Table1[[#This Row],[Rating Category]],Recommendation!A$2:A$6,Recommendation!B$2:B$6)</f>
        <v>Restricted</v>
      </c>
      <c r="N3977" s="2">
        <v>99</v>
      </c>
      <c r="O3977" s="2" t="str" cm="1">
        <f t="array" ref="O3977">_xlfn.IFS(Table1[[#This Row],[Duration]]&lt;90,"Short",Table1[[#This Row],[Duration]]&lt;180,"Medium",Table1[[#This Row],[Duration]]&lt;=240,"Long",TRUE,"Seasons")</f>
        <v>Medium</v>
      </c>
      <c r="P3977" s="3" t="s">
        <v>43</v>
      </c>
    </row>
    <row r="3978" spans="1:16" ht="56">
      <c r="A3978" s="2" t="s">
        <v>16997</v>
      </c>
      <c r="B3978" s="2" t="s">
        <v>0</v>
      </c>
      <c r="C3978" s="3" t="s">
        <v>16998</v>
      </c>
      <c r="D3978" s="3" t="s">
        <v>3535</v>
      </c>
      <c r="E3978" s="3" t="s">
        <v>16999</v>
      </c>
      <c r="F3978" s="3" t="s">
        <v>17000</v>
      </c>
      <c r="G3978" s="7" t="s">
        <v>9010</v>
      </c>
      <c r="H3978" s="4">
        <v>2021</v>
      </c>
      <c r="I3978" s="2">
        <v>2005</v>
      </c>
      <c r="J3978" s="2">
        <f ca="1">YEAR(TODAY())-Table1[[#This Row],[Release_year]]</f>
        <v>21</v>
      </c>
      <c r="K3978" s="2" t="s">
        <v>16</v>
      </c>
      <c r="L3978" s="2" t="str">
        <f>_xlfn.XLOOKUP(Table1[[#This Row],[Rating]],Ratings!A$2:A$15,Ratings!B$2:B$15)</f>
        <v>Family</v>
      </c>
      <c r="M3978" s="2" t="str">
        <f>_xlfn.XLOOKUP(Table1[[#This Row],[Rating Category]],Recommendation!A$2:A$6,Recommendation!B$2:B$6)</f>
        <v>Guidance</v>
      </c>
      <c r="N3978" s="2">
        <v>93</v>
      </c>
      <c r="O3978" s="2" t="str" cm="1">
        <f t="array" ref="O3978">_xlfn.IFS(Table1[[#This Row],[Duration]]&lt;90,"Short",Table1[[#This Row],[Duration]]&lt;180,"Medium",Table1[[#This Row],[Duration]]&lt;=240,"Long",TRUE,"Seasons")</f>
        <v>Medium</v>
      </c>
      <c r="P3978" s="3" t="s">
        <v>251</v>
      </c>
    </row>
    <row r="3979" spans="1:16" ht="56">
      <c r="A3979" s="2" t="s">
        <v>17001</v>
      </c>
      <c r="B3979" s="2" t="s">
        <v>0</v>
      </c>
      <c r="C3979" s="3" t="s">
        <v>17002</v>
      </c>
      <c r="D3979" s="3" t="s">
        <v>17003</v>
      </c>
      <c r="E3979" s="3" t="s">
        <v>17004</v>
      </c>
      <c r="F3979" s="3" t="s">
        <v>17005</v>
      </c>
      <c r="G3979" s="7" t="s">
        <v>12602</v>
      </c>
      <c r="H3979" s="4">
        <v>2021</v>
      </c>
      <c r="I3979" s="2">
        <v>2014</v>
      </c>
      <c r="J3979" s="2">
        <f ca="1">YEAR(TODAY())-Table1[[#This Row],[Release_year]]</f>
        <v>12</v>
      </c>
      <c r="K3979" s="2" t="s">
        <v>124</v>
      </c>
      <c r="L3979" s="2" t="str">
        <f>_xlfn.XLOOKUP(Table1[[#This Row],[Rating]],Ratings!A$2:A$15,Ratings!B$2:B$15)</f>
        <v>Adult</v>
      </c>
      <c r="M3979" s="2" t="str">
        <f>_xlfn.XLOOKUP(Table1[[#This Row],[Rating Category]],Recommendation!A$2:A$6,Recommendation!B$2:B$6)</f>
        <v>Restricted</v>
      </c>
      <c r="N3979" s="2">
        <v>90</v>
      </c>
      <c r="O3979" s="2" t="str" cm="1">
        <f t="array" ref="O3979">_xlfn.IFS(Table1[[#This Row],[Duration]]&lt;90,"Short",Table1[[#This Row],[Duration]]&lt;180,"Medium",Table1[[#This Row],[Duration]]&lt;=240,"Long",TRUE,"Seasons")</f>
        <v>Medium</v>
      </c>
      <c r="P3979" s="3" t="s">
        <v>1231</v>
      </c>
    </row>
    <row r="3980" spans="1:16" ht="42">
      <c r="A3980" s="2" t="s">
        <v>17006</v>
      </c>
      <c r="B3980" s="2" t="s">
        <v>0</v>
      </c>
      <c r="C3980" s="3" t="s">
        <v>17007</v>
      </c>
      <c r="D3980" s="3" t="s">
        <v>3140</v>
      </c>
      <c r="E3980" s="3" t="s">
        <v>17008</v>
      </c>
      <c r="F3980" s="3" t="s">
        <v>1</v>
      </c>
      <c r="G3980" s="7" t="s">
        <v>3390</v>
      </c>
      <c r="H3980" s="4">
        <v>2021</v>
      </c>
      <c r="I3980" s="2">
        <v>1990</v>
      </c>
      <c r="J3980" s="2">
        <f ca="1">YEAR(TODAY())-Table1[[#This Row],[Release_year]]</f>
        <v>36</v>
      </c>
      <c r="K3980" s="2" t="s">
        <v>124</v>
      </c>
      <c r="L3980" s="2" t="str">
        <f>_xlfn.XLOOKUP(Table1[[#This Row],[Rating]],Ratings!A$2:A$15,Ratings!B$2:B$15)</f>
        <v>Adult</v>
      </c>
      <c r="M3980" s="2" t="str">
        <f>_xlfn.XLOOKUP(Table1[[#This Row],[Rating Category]],Recommendation!A$2:A$6,Recommendation!B$2:B$6)</f>
        <v>Restricted</v>
      </c>
      <c r="N3980" s="2">
        <v>145</v>
      </c>
      <c r="O3980" s="2" t="str" cm="1">
        <f t="array" ref="O3980">_xlfn.IFS(Table1[[#This Row],[Duration]]&lt;90,"Short",Table1[[#This Row],[Duration]]&lt;180,"Medium",Table1[[#This Row],[Duration]]&lt;=240,"Long",TRUE,"Seasons")</f>
        <v>Medium</v>
      </c>
      <c r="P3980" s="3" t="s">
        <v>436</v>
      </c>
    </row>
    <row r="3981" spans="1:16" ht="42">
      <c r="A3981" s="2" t="s">
        <v>17009</v>
      </c>
      <c r="B3981" s="2" t="s">
        <v>0</v>
      </c>
      <c r="C3981" s="3" t="s">
        <v>17010</v>
      </c>
      <c r="D3981" s="3" t="s">
        <v>17011</v>
      </c>
      <c r="E3981" s="3" t="s">
        <v>17012</v>
      </c>
      <c r="F3981" s="3" t="s">
        <v>1</v>
      </c>
      <c r="G3981" s="7" t="s">
        <v>11923</v>
      </c>
      <c r="H3981" s="4">
        <v>2021</v>
      </c>
      <c r="I3981" s="2">
        <v>2017</v>
      </c>
      <c r="J3981" s="2">
        <f ca="1">YEAR(TODAY())-Table1[[#This Row],[Release_year]]</f>
        <v>9</v>
      </c>
      <c r="K3981" s="2" t="s">
        <v>7</v>
      </c>
      <c r="L3981" s="2" t="str">
        <f>_xlfn.XLOOKUP(Table1[[#This Row],[Rating]],Ratings!A$2:A$15,Ratings!B$2:B$15)</f>
        <v>Adult</v>
      </c>
      <c r="M3981" s="2" t="str">
        <f>_xlfn.XLOOKUP(Table1[[#This Row],[Rating Category]],Recommendation!A$2:A$6,Recommendation!B$2:B$6)</f>
        <v>Restricted</v>
      </c>
      <c r="N3981" s="2">
        <v>95</v>
      </c>
      <c r="O3981" s="2" t="str" cm="1">
        <f t="array" ref="O3981">_xlfn.IFS(Table1[[#This Row],[Duration]]&lt;90,"Short",Table1[[#This Row],[Duration]]&lt;180,"Medium",Table1[[#This Row],[Duration]]&lt;=240,"Long",TRUE,"Seasons")</f>
        <v>Medium</v>
      </c>
      <c r="P3981" s="3" t="s">
        <v>517</v>
      </c>
    </row>
    <row r="3982" spans="1:16" ht="56">
      <c r="A3982" s="2" t="s">
        <v>17013</v>
      </c>
      <c r="B3982" s="2" t="s">
        <v>0</v>
      </c>
      <c r="C3982" s="3" t="s">
        <v>17014</v>
      </c>
      <c r="D3982" s="3" t="s">
        <v>6641</v>
      </c>
      <c r="E3982" s="3" t="s">
        <v>17015</v>
      </c>
      <c r="F3982" s="3" t="s">
        <v>287</v>
      </c>
      <c r="G3982" s="7" t="s">
        <v>12710</v>
      </c>
      <c r="H3982" s="4">
        <v>2021</v>
      </c>
      <c r="I3982" s="2">
        <v>2011</v>
      </c>
      <c r="J3982" s="2">
        <f ca="1">YEAR(TODAY())-Table1[[#This Row],[Release_year]]</f>
        <v>15</v>
      </c>
      <c r="K3982" s="2" t="s">
        <v>124</v>
      </c>
      <c r="L3982" s="2" t="str">
        <f>_xlfn.XLOOKUP(Table1[[#This Row],[Rating]],Ratings!A$2:A$15,Ratings!B$2:B$15)</f>
        <v>Adult</v>
      </c>
      <c r="M3982" s="2" t="str">
        <f>_xlfn.XLOOKUP(Table1[[#This Row],[Rating Category]],Recommendation!A$2:A$6,Recommendation!B$2:B$6)</f>
        <v>Restricted</v>
      </c>
      <c r="N3982" s="2">
        <v>92</v>
      </c>
      <c r="O3982" s="2" t="str" cm="1">
        <f t="array" ref="O3982">_xlfn.IFS(Table1[[#This Row],[Duration]]&lt;90,"Short",Table1[[#This Row],[Duration]]&lt;180,"Medium",Table1[[#This Row],[Duration]]&lt;=240,"Long",TRUE,"Seasons")</f>
        <v>Medium</v>
      </c>
      <c r="P3982" s="3" t="s">
        <v>4182</v>
      </c>
    </row>
    <row r="3983" spans="1:16" ht="42">
      <c r="A3983" s="2" t="s">
        <v>17016</v>
      </c>
      <c r="B3983" s="2" t="s">
        <v>0</v>
      </c>
      <c r="C3983" s="3" t="s">
        <v>17017</v>
      </c>
      <c r="D3983" s="3" t="s">
        <v>12046</v>
      </c>
      <c r="E3983" s="3" t="s">
        <v>17018</v>
      </c>
      <c r="F3983" s="3" t="s">
        <v>225</v>
      </c>
      <c r="G3983" s="7" t="s">
        <v>9214</v>
      </c>
      <c r="H3983" s="4">
        <v>2021</v>
      </c>
      <c r="I3983" s="2">
        <v>2018</v>
      </c>
      <c r="J3983" s="2">
        <f ca="1">YEAR(TODAY())-Table1[[#This Row],[Release_year]]</f>
        <v>8</v>
      </c>
      <c r="K3983" s="2" t="s">
        <v>16</v>
      </c>
      <c r="L3983" s="2" t="str">
        <f>_xlfn.XLOOKUP(Table1[[#This Row],[Rating]],Ratings!A$2:A$15,Ratings!B$2:B$15)</f>
        <v>Family</v>
      </c>
      <c r="M3983" s="2" t="str">
        <f>_xlfn.XLOOKUP(Table1[[#This Row],[Rating Category]],Recommendation!A$2:A$6,Recommendation!B$2:B$6)</f>
        <v>Guidance</v>
      </c>
      <c r="N3983" s="2">
        <v>90</v>
      </c>
      <c r="O3983" s="2" t="str" cm="1">
        <f t="array" ref="O3983">_xlfn.IFS(Table1[[#This Row],[Duration]]&lt;90,"Short",Table1[[#This Row],[Duration]]&lt;180,"Medium",Table1[[#This Row],[Duration]]&lt;=240,"Long",TRUE,"Seasons")</f>
        <v>Medium</v>
      </c>
      <c r="P3983" s="3" t="s">
        <v>46</v>
      </c>
    </row>
    <row r="3984" spans="1:16" ht="98">
      <c r="A3984" s="2" t="s">
        <v>17019</v>
      </c>
      <c r="B3984" s="2" t="s">
        <v>0</v>
      </c>
      <c r="C3984" s="3" t="s">
        <v>17020</v>
      </c>
      <c r="D3984" s="3" t="s">
        <v>17021</v>
      </c>
      <c r="E3984" s="3" t="s">
        <v>17022</v>
      </c>
      <c r="F3984" s="3" t="s">
        <v>17023</v>
      </c>
      <c r="G3984" s="7" t="s">
        <v>8120</v>
      </c>
      <c r="H3984" s="4">
        <v>2021</v>
      </c>
      <c r="I3984" s="2">
        <v>2001</v>
      </c>
      <c r="J3984" s="2">
        <f ca="1">YEAR(TODAY())-Table1[[#This Row],[Release_year]]</f>
        <v>25</v>
      </c>
      <c r="K3984" s="2" t="s">
        <v>124</v>
      </c>
      <c r="L3984" s="2" t="str">
        <f>_xlfn.XLOOKUP(Table1[[#This Row],[Rating]],Ratings!A$2:A$15,Ratings!B$2:B$15)</f>
        <v>Adult</v>
      </c>
      <c r="M3984" s="2" t="str">
        <f>_xlfn.XLOOKUP(Table1[[#This Row],[Rating Category]],Recommendation!A$2:A$6,Recommendation!B$2:B$6)</f>
        <v>Restricted</v>
      </c>
      <c r="N3984" s="2">
        <v>137</v>
      </c>
      <c r="O3984" s="2" t="str" cm="1">
        <f t="array" ref="O3984">_xlfn.IFS(Table1[[#This Row],[Duration]]&lt;90,"Short",Table1[[#This Row],[Duration]]&lt;180,"Medium",Table1[[#This Row],[Duration]]&lt;=240,"Long",TRUE,"Seasons")</f>
        <v>Medium</v>
      </c>
      <c r="P3984" s="3" t="s">
        <v>192</v>
      </c>
    </row>
    <row r="3985" spans="1:16" ht="42">
      <c r="A3985" s="2" t="s">
        <v>17024</v>
      </c>
      <c r="B3985" s="2" t="s">
        <v>0</v>
      </c>
      <c r="C3985" s="3" t="s">
        <v>17025</v>
      </c>
      <c r="D3985" s="3" t="s">
        <v>17026</v>
      </c>
      <c r="E3985" s="3" t="s">
        <v>17027</v>
      </c>
      <c r="F3985" s="3" t="s">
        <v>17028</v>
      </c>
      <c r="G3985" s="7" t="s">
        <v>3390</v>
      </c>
      <c r="H3985" s="4">
        <v>2021</v>
      </c>
      <c r="I3985" s="2">
        <v>2003</v>
      </c>
      <c r="J3985" s="2">
        <f ca="1">YEAR(TODAY())-Table1[[#This Row],[Release_year]]</f>
        <v>23</v>
      </c>
      <c r="K3985" s="2" t="s">
        <v>124</v>
      </c>
      <c r="L3985" s="2" t="str">
        <f>_xlfn.XLOOKUP(Table1[[#This Row],[Rating]],Ratings!A$2:A$15,Ratings!B$2:B$15)</f>
        <v>Adult</v>
      </c>
      <c r="M3985" s="2" t="str">
        <f>_xlfn.XLOOKUP(Table1[[#This Row],[Rating Category]],Recommendation!A$2:A$6,Recommendation!B$2:B$6)</f>
        <v>Restricted</v>
      </c>
      <c r="N3985" s="2">
        <v>98</v>
      </c>
      <c r="O3985" s="2" t="str" cm="1">
        <f t="array" ref="O3985">_xlfn.IFS(Table1[[#This Row],[Duration]]&lt;90,"Short",Table1[[#This Row],[Duration]]&lt;180,"Medium",Table1[[#This Row],[Duration]]&lt;=240,"Long",TRUE,"Seasons")</f>
        <v>Medium</v>
      </c>
      <c r="P3985" s="3" t="s">
        <v>1368</v>
      </c>
    </row>
    <row r="3986" spans="1:16" ht="70">
      <c r="A3986" s="2" t="s">
        <v>17029</v>
      </c>
      <c r="B3986" s="2" t="s">
        <v>0</v>
      </c>
      <c r="C3986" s="3" t="s">
        <v>17030</v>
      </c>
      <c r="D3986" s="3" t="s">
        <v>17031</v>
      </c>
      <c r="E3986" s="3" t="s">
        <v>17032</v>
      </c>
      <c r="F3986" s="3" t="s">
        <v>13</v>
      </c>
      <c r="G3986" s="7" t="s">
        <v>12472</v>
      </c>
      <c r="H3986" s="4">
        <v>2021</v>
      </c>
      <c r="I3986" s="2">
        <v>2015</v>
      </c>
      <c r="J3986" s="2">
        <f ca="1">YEAR(TODAY())-Table1[[#This Row],[Release_year]]</f>
        <v>11</v>
      </c>
      <c r="K3986" s="2" t="s">
        <v>29</v>
      </c>
      <c r="L3986" s="2" t="str">
        <f>_xlfn.XLOOKUP(Table1[[#This Row],[Rating]],Ratings!A$2:A$15,Ratings!B$2:B$15)</f>
        <v>Teen</v>
      </c>
      <c r="M3986" s="2" t="str">
        <f>_xlfn.XLOOKUP(Table1[[#This Row],[Rating Category]],Recommendation!A$2:A$6,Recommendation!B$2:B$6)</f>
        <v>Guidance</v>
      </c>
      <c r="N3986" s="2">
        <v>109</v>
      </c>
      <c r="O3986" s="2" t="str" cm="1">
        <f t="array" ref="O3986">_xlfn.IFS(Table1[[#This Row],[Duration]]&lt;90,"Short",Table1[[#This Row],[Duration]]&lt;180,"Medium",Table1[[#This Row],[Duration]]&lt;=240,"Long",TRUE,"Seasons")</f>
        <v>Medium</v>
      </c>
      <c r="P3986" s="3" t="s">
        <v>23</v>
      </c>
    </row>
    <row r="3987" spans="1:16" ht="42">
      <c r="A3987" s="2" t="s">
        <v>17033</v>
      </c>
      <c r="B3987" s="2" t="s">
        <v>0</v>
      </c>
      <c r="C3987" s="3" t="s">
        <v>17034</v>
      </c>
      <c r="D3987" s="3" t="s">
        <v>888</v>
      </c>
      <c r="E3987" s="3" t="s">
        <v>17035</v>
      </c>
      <c r="F3987" s="3" t="s">
        <v>294</v>
      </c>
      <c r="G3987" s="7" t="s">
        <v>4567</v>
      </c>
      <c r="H3987" s="4">
        <v>2021</v>
      </c>
      <c r="I3987" s="2">
        <v>2008</v>
      </c>
      <c r="J3987" s="2">
        <f ca="1">YEAR(TODAY())-Table1[[#This Row],[Release_year]]</f>
        <v>18</v>
      </c>
      <c r="K3987" s="2" t="s">
        <v>124</v>
      </c>
      <c r="L3987" s="2" t="str">
        <f>_xlfn.XLOOKUP(Table1[[#This Row],[Rating]],Ratings!A$2:A$15,Ratings!B$2:B$15)</f>
        <v>Adult</v>
      </c>
      <c r="M3987" s="2" t="str">
        <f>_xlfn.XLOOKUP(Table1[[#This Row],[Rating Category]],Recommendation!A$2:A$6,Recommendation!B$2:B$6)</f>
        <v>Restricted</v>
      </c>
      <c r="N3987" s="2">
        <v>117</v>
      </c>
      <c r="O3987" s="2" t="str" cm="1">
        <f t="array" ref="O3987">_xlfn.IFS(Table1[[#This Row],[Duration]]&lt;90,"Short",Table1[[#This Row],[Duration]]&lt;180,"Medium",Table1[[#This Row],[Duration]]&lt;=240,"Long",TRUE,"Seasons")</f>
        <v>Medium</v>
      </c>
      <c r="P3987" s="3" t="s">
        <v>251</v>
      </c>
    </row>
    <row r="3988" spans="1:16" ht="56">
      <c r="A3988" s="2" t="s">
        <v>17036</v>
      </c>
      <c r="B3988" s="2" t="s">
        <v>0</v>
      </c>
      <c r="C3988" s="3" t="s">
        <v>17037</v>
      </c>
      <c r="D3988" s="3" t="s">
        <v>4454</v>
      </c>
      <c r="E3988" s="3" t="s">
        <v>17038</v>
      </c>
      <c r="F3988" s="3" t="s">
        <v>13</v>
      </c>
      <c r="G3988" s="7" t="s">
        <v>11939</v>
      </c>
      <c r="H3988" s="4">
        <v>2021</v>
      </c>
      <c r="I3988" s="2">
        <v>2013</v>
      </c>
      <c r="J3988" s="2">
        <f ca="1">YEAR(TODAY())-Table1[[#This Row],[Release_year]]</f>
        <v>13</v>
      </c>
      <c r="K3988" s="2" t="s">
        <v>7</v>
      </c>
      <c r="L3988" s="2" t="str">
        <f>_xlfn.XLOOKUP(Table1[[#This Row],[Rating]],Ratings!A$2:A$15,Ratings!B$2:B$15)</f>
        <v>Adult</v>
      </c>
      <c r="M3988" s="2" t="str">
        <f>_xlfn.XLOOKUP(Table1[[#This Row],[Rating Category]],Recommendation!A$2:A$6,Recommendation!B$2:B$6)</f>
        <v>Restricted</v>
      </c>
      <c r="N3988" s="2">
        <v>93</v>
      </c>
      <c r="O3988" s="2" t="str" cm="1">
        <f t="array" ref="O3988">_xlfn.IFS(Table1[[#This Row],[Duration]]&lt;90,"Short",Table1[[#This Row],[Duration]]&lt;180,"Medium",Table1[[#This Row],[Duration]]&lt;=240,"Long",TRUE,"Seasons")</f>
        <v>Medium</v>
      </c>
      <c r="P3988" s="3" t="s">
        <v>66</v>
      </c>
    </row>
    <row r="3989" spans="1:16" ht="28">
      <c r="A3989" s="2" t="s">
        <v>17039</v>
      </c>
      <c r="B3989" s="2" t="s">
        <v>0</v>
      </c>
      <c r="C3989" s="3" t="s">
        <v>17040</v>
      </c>
      <c r="D3989" s="3" t="s">
        <v>17041</v>
      </c>
      <c r="E3989" s="3" t="s">
        <v>17042</v>
      </c>
      <c r="F3989" s="3" t="s">
        <v>1</v>
      </c>
      <c r="G3989" s="7" t="s">
        <v>9753</v>
      </c>
      <c r="H3989" s="4">
        <v>2021</v>
      </c>
      <c r="I3989" s="2">
        <v>2017</v>
      </c>
      <c r="J3989" s="2">
        <f ca="1">YEAR(TODAY())-Table1[[#This Row],[Release_year]]</f>
        <v>9</v>
      </c>
      <c r="K3989" s="2" t="s">
        <v>7</v>
      </c>
      <c r="L3989" s="2" t="str">
        <f>_xlfn.XLOOKUP(Table1[[#This Row],[Rating]],Ratings!A$2:A$15,Ratings!B$2:B$15)</f>
        <v>Adult</v>
      </c>
      <c r="M3989" s="2" t="str">
        <f>_xlfn.XLOOKUP(Table1[[#This Row],[Rating Category]],Recommendation!A$2:A$6,Recommendation!B$2:B$6)</f>
        <v>Restricted</v>
      </c>
      <c r="N3989" s="2">
        <v>57</v>
      </c>
      <c r="O3989" s="2" t="str" cm="1">
        <f t="array" ref="O3989">_xlfn.IFS(Table1[[#This Row],[Duration]]&lt;90,"Short",Table1[[#This Row],[Duration]]&lt;180,"Medium",Table1[[#This Row],[Duration]]&lt;=240,"Long",TRUE,"Seasons")</f>
        <v>Short</v>
      </c>
      <c r="P3989" s="3" t="s">
        <v>650</v>
      </c>
    </row>
    <row r="3990" spans="1:16" ht="70">
      <c r="A3990" s="2" t="s">
        <v>17043</v>
      </c>
      <c r="B3990" s="2" t="s">
        <v>0</v>
      </c>
      <c r="C3990" s="3" t="s">
        <v>17044</v>
      </c>
      <c r="D3990" s="3" t="s">
        <v>474</v>
      </c>
      <c r="E3990" s="3" t="s">
        <v>17045</v>
      </c>
      <c r="F3990" s="3" t="s">
        <v>1</v>
      </c>
      <c r="G3990" s="7" t="s">
        <v>8120</v>
      </c>
      <c r="H3990" s="4">
        <v>2021</v>
      </c>
      <c r="I3990" s="2">
        <v>1978</v>
      </c>
      <c r="J3990" s="2">
        <f ca="1">YEAR(TODAY())-Table1[[#This Row],[Release_year]]</f>
        <v>48</v>
      </c>
      <c r="K3990" s="2" t="s">
        <v>16</v>
      </c>
      <c r="L3990" s="2" t="str">
        <f>_xlfn.XLOOKUP(Table1[[#This Row],[Rating]],Ratings!A$2:A$15,Ratings!B$2:B$15)</f>
        <v>Family</v>
      </c>
      <c r="M3990" s="2" t="str">
        <f>_xlfn.XLOOKUP(Table1[[#This Row],[Rating Category]],Recommendation!A$2:A$6,Recommendation!B$2:B$6)</f>
        <v>Guidance</v>
      </c>
      <c r="N3990" s="2">
        <v>110</v>
      </c>
      <c r="O3990" s="2" t="str" cm="1">
        <f t="array" ref="O3990">_xlfn.IFS(Table1[[#This Row],[Duration]]&lt;90,"Short",Table1[[#This Row],[Duration]]&lt;180,"Medium",Table1[[#This Row],[Duration]]&lt;=240,"Long",TRUE,"Seasons")</f>
        <v>Medium</v>
      </c>
      <c r="P3990" s="3" t="s">
        <v>16919</v>
      </c>
    </row>
    <row r="3991" spans="1:16" ht="56">
      <c r="A3991" s="2" t="s">
        <v>17046</v>
      </c>
      <c r="B3991" s="2" t="s">
        <v>0</v>
      </c>
      <c r="C3991" s="3" t="s">
        <v>17047</v>
      </c>
      <c r="D3991" s="3" t="s">
        <v>10984</v>
      </c>
      <c r="E3991" s="3" t="s">
        <v>17048</v>
      </c>
      <c r="F3991" s="3" t="s">
        <v>1</v>
      </c>
      <c r="G3991" s="7" t="s">
        <v>17049</v>
      </c>
      <c r="H3991" s="4">
        <v>2021</v>
      </c>
      <c r="I3991" s="2">
        <v>2015</v>
      </c>
      <c r="J3991" s="2">
        <f ca="1">YEAR(TODAY())-Table1[[#This Row],[Release_year]]</f>
        <v>11</v>
      </c>
      <c r="K3991" s="2" t="s">
        <v>124</v>
      </c>
      <c r="L3991" s="2" t="str">
        <f>_xlfn.XLOOKUP(Table1[[#This Row],[Rating]],Ratings!A$2:A$15,Ratings!B$2:B$15)</f>
        <v>Adult</v>
      </c>
      <c r="M3991" s="2" t="str">
        <f>_xlfn.XLOOKUP(Table1[[#This Row],[Rating Category]],Recommendation!A$2:A$6,Recommendation!B$2:B$6)</f>
        <v>Restricted</v>
      </c>
      <c r="N3991" s="2">
        <v>95</v>
      </c>
      <c r="O3991" s="2" t="str" cm="1">
        <f t="array" ref="O3991">_xlfn.IFS(Table1[[#This Row],[Duration]]&lt;90,"Short",Table1[[#This Row],[Duration]]&lt;180,"Medium",Table1[[#This Row],[Duration]]&lt;=240,"Long",TRUE,"Seasons")</f>
        <v>Medium</v>
      </c>
      <c r="P3991" s="3" t="s">
        <v>1368</v>
      </c>
    </row>
    <row r="3992" spans="1:16" ht="70">
      <c r="A3992" s="2" t="s">
        <v>17050</v>
      </c>
      <c r="B3992" s="2" t="s">
        <v>0</v>
      </c>
      <c r="C3992" s="3" t="s">
        <v>17051</v>
      </c>
      <c r="D3992" s="3" t="s">
        <v>4906</v>
      </c>
      <c r="E3992" s="3" t="s">
        <v>17052</v>
      </c>
      <c r="F3992" s="3" t="s">
        <v>132</v>
      </c>
      <c r="G3992" s="7" t="s">
        <v>12176</v>
      </c>
      <c r="H3992" s="4">
        <v>2021</v>
      </c>
      <c r="I3992" s="2">
        <v>2016</v>
      </c>
      <c r="J3992" s="2">
        <f ca="1">YEAR(TODAY())-Table1[[#This Row],[Release_year]]</f>
        <v>10</v>
      </c>
      <c r="K3992" s="2" t="s">
        <v>7</v>
      </c>
      <c r="L3992" s="2" t="str">
        <f>_xlfn.XLOOKUP(Table1[[#This Row],[Rating]],Ratings!A$2:A$15,Ratings!B$2:B$15)</f>
        <v>Adult</v>
      </c>
      <c r="M3992" s="2" t="str">
        <f>_xlfn.XLOOKUP(Table1[[#This Row],[Rating Category]],Recommendation!A$2:A$6,Recommendation!B$2:B$6)</f>
        <v>Restricted</v>
      </c>
      <c r="N3992" s="2">
        <v>102</v>
      </c>
      <c r="O3992" s="2" t="str" cm="1">
        <f t="array" ref="O3992">_xlfn.IFS(Table1[[#This Row],[Duration]]&lt;90,"Short",Table1[[#This Row],[Duration]]&lt;180,"Medium",Table1[[#This Row],[Duration]]&lt;=240,"Long",TRUE,"Seasons")</f>
        <v>Medium</v>
      </c>
      <c r="P3992" s="3" t="s">
        <v>1923</v>
      </c>
    </row>
    <row r="3993" spans="1:16" ht="42">
      <c r="A3993" s="2" t="s">
        <v>17053</v>
      </c>
      <c r="B3993" s="2" t="s">
        <v>0</v>
      </c>
      <c r="C3993" s="3" t="s">
        <v>17054</v>
      </c>
      <c r="D3993" s="3" t="s">
        <v>17055</v>
      </c>
      <c r="E3993" s="3" t="s">
        <v>17056</v>
      </c>
      <c r="F3993" s="3" t="s">
        <v>28</v>
      </c>
      <c r="G3993" s="7" t="s">
        <v>8740</v>
      </c>
      <c r="H3993" s="4">
        <v>2021</v>
      </c>
      <c r="I3993" s="2">
        <v>2015</v>
      </c>
      <c r="J3993" s="2">
        <f ca="1">YEAR(TODAY())-Table1[[#This Row],[Release_year]]</f>
        <v>11</v>
      </c>
      <c r="K3993" s="2" t="s">
        <v>181</v>
      </c>
      <c r="L3993" s="2" t="str">
        <f>_xlfn.XLOOKUP(Table1[[#This Row],[Rating]],Ratings!A$2:A$15,Ratings!B$2:B$15)</f>
        <v>Family</v>
      </c>
      <c r="M3993" s="2" t="str">
        <f>_xlfn.XLOOKUP(Table1[[#This Row],[Rating Category]],Recommendation!A$2:A$6,Recommendation!B$2:B$6)</f>
        <v>Guidance</v>
      </c>
      <c r="N3993" s="2">
        <v>57</v>
      </c>
      <c r="O3993" s="2" t="str" cm="1">
        <f t="array" ref="O3993">_xlfn.IFS(Table1[[#This Row],[Duration]]&lt;90,"Short",Table1[[#This Row],[Duration]]&lt;180,"Medium",Table1[[#This Row],[Duration]]&lt;=240,"Long",TRUE,"Seasons")</f>
        <v>Short</v>
      </c>
      <c r="P3993" s="3" t="s">
        <v>49</v>
      </c>
    </row>
    <row r="3994" spans="1:16" ht="42">
      <c r="A3994" s="2" t="s">
        <v>17057</v>
      </c>
      <c r="B3994" s="2" t="s">
        <v>0</v>
      </c>
      <c r="C3994" s="3" t="s">
        <v>17058</v>
      </c>
      <c r="D3994" s="3" t="s">
        <v>15248</v>
      </c>
      <c r="E3994" s="3" t="s">
        <v>17059</v>
      </c>
      <c r="F3994" s="3" t="s">
        <v>5638</v>
      </c>
      <c r="G3994" s="7" t="s">
        <v>15080</v>
      </c>
      <c r="H3994" s="4">
        <v>2021</v>
      </c>
      <c r="I3994" s="2">
        <v>2015</v>
      </c>
      <c r="J3994" s="2">
        <f ca="1">YEAR(TODAY())-Table1[[#This Row],[Release_year]]</f>
        <v>11</v>
      </c>
      <c r="K3994" s="2" t="s">
        <v>7</v>
      </c>
      <c r="L3994" s="2" t="str">
        <f>_xlfn.XLOOKUP(Table1[[#This Row],[Rating]],Ratings!A$2:A$15,Ratings!B$2:B$15)</f>
        <v>Adult</v>
      </c>
      <c r="M3994" s="2" t="str">
        <f>_xlfn.XLOOKUP(Table1[[#This Row],[Rating Category]],Recommendation!A$2:A$6,Recommendation!B$2:B$6)</f>
        <v>Restricted</v>
      </c>
      <c r="N3994" s="2">
        <v>91</v>
      </c>
      <c r="O3994" s="2" t="str" cm="1">
        <f t="array" ref="O3994">_xlfn.IFS(Table1[[#This Row],[Duration]]&lt;90,"Short",Table1[[#This Row],[Duration]]&lt;180,"Medium",Table1[[#This Row],[Duration]]&lt;=240,"Long",TRUE,"Seasons")</f>
        <v>Medium</v>
      </c>
      <c r="P3994" s="3" t="s">
        <v>56</v>
      </c>
    </row>
    <row r="3995" spans="1:16" ht="42">
      <c r="A3995" s="2" t="s">
        <v>17060</v>
      </c>
      <c r="B3995" s="2" t="s">
        <v>0</v>
      </c>
      <c r="C3995" s="3" t="s">
        <v>17061</v>
      </c>
      <c r="D3995" s="3" t="s">
        <v>6362</v>
      </c>
      <c r="E3995" s="3" t="s">
        <v>17062</v>
      </c>
      <c r="F3995" s="3" t="s">
        <v>53</v>
      </c>
      <c r="G3995" s="7" t="s">
        <v>13352</v>
      </c>
      <c r="H3995" s="4">
        <v>2021</v>
      </c>
      <c r="I3995" s="2">
        <v>2013</v>
      </c>
      <c r="J3995" s="2">
        <f ca="1">YEAR(TODAY())-Table1[[#This Row],[Release_year]]</f>
        <v>13</v>
      </c>
      <c r="K3995" s="2" t="s">
        <v>7</v>
      </c>
      <c r="L3995" s="2" t="str">
        <f>_xlfn.XLOOKUP(Table1[[#This Row],[Rating]],Ratings!A$2:A$15,Ratings!B$2:B$15)</f>
        <v>Adult</v>
      </c>
      <c r="M3995" s="2" t="str">
        <f>_xlfn.XLOOKUP(Table1[[#This Row],[Rating Category]],Recommendation!A$2:A$6,Recommendation!B$2:B$6)</f>
        <v>Restricted</v>
      </c>
      <c r="N3995" s="2">
        <v>100</v>
      </c>
      <c r="O3995" s="2" t="str" cm="1">
        <f t="array" ref="O3995">_xlfn.IFS(Table1[[#This Row],[Duration]]&lt;90,"Short",Table1[[#This Row],[Duration]]&lt;180,"Medium",Table1[[#This Row],[Duration]]&lt;=240,"Long",TRUE,"Seasons")</f>
        <v>Medium</v>
      </c>
      <c r="P3995" s="3" t="s">
        <v>56</v>
      </c>
    </row>
    <row r="3996" spans="1:16" ht="42">
      <c r="A3996" s="2" t="s">
        <v>17063</v>
      </c>
      <c r="B3996" s="2" t="s">
        <v>0</v>
      </c>
      <c r="C3996" s="3" t="s">
        <v>17064</v>
      </c>
      <c r="D3996" s="3" t="s">
        <v>6362</v>
      </c>
      <c r="E3996" s="3" t="s">
        <v>17065</v>
      </c>
      <c r="F3996" s="3" t="s">
        <v>53</v>
      </c>
      <c r="G3996" s="7" t="s">
        <v>13352</v>
      </c>
      <c r="H3996" s="4">
        <v>2021</v>
      </c>
      <c r="I3996" s="2">
        <v>2013</v>
      </c>
      <c r="J3996" s="2">
        <f ca="1">YEAR(TODAY())-Table1[[#This Row],[Release_year]]</f>
        <v>13</v>
      </c>
      <c r="K3996" s="2" t="s">
        <v>29</v>
      </c>
      <c r="L3996" s="2" t="str">
        <f>_xlfn.XLOOKUP(Table1[[#This Row],[Rating]],Ratings!A$2:A$15,Ratings!B$2:B$15)</f>
        <v>Teen</v>
      </c>
      <c r="M3996" s="2" t="str">
        <f>_xlfn.XLOOKUP(Table1[[#This Row],[Rating Category]],Recommendation!A$2:A$6,Recommendation!B$2:B$6)</f>
        <v>Guidance</v>
      </c>
      <c r="N3996" s="2">
        <v>101</v>
      </c>
      <c r="O3996" s="2" t="str" cm="1">
        <f t="array" ref="O3996">_xlfn.IFS(Table1[[#This Row],[Duration]]&lt;90,"Short",Table1[[#This Row],[Duration]]&lt;180,"Medium",Table1[[#This Row],[Duration]]&lt;=240,"Long",TRUE,"Seasons")</f>
        <v>Medium</v>
      </c>
      <c r="P3996" s="3" t="s">
        <v>56</v>
      </c>
    </row>
    <row r="3997" spans="1:16" ht="56">
      <c r="A3997" s="2" t="s">
        <v>17066</v>
      </c>
      <c r="B3997" s="2" t="s">
        <v>0</v>
      </c>
      <c r="C3997" s="3" t="s">
        <v>17067</v>
      </c>
      <c r="D3997" s="3" t="s">
        <v>17068</v>
      </c>
      <c r="E3997" s="3" t="s">
        <v>17069</v>
      </c>
      <c r="F3997" s="3" t="s">
        <v>53</v>
      </c>
      <c r="G3997" s="7" t="s">
        <v>14683</v>
      </c>
      <c r="H3997" s="4">
        <v>2021</v>
      </c>
      <c r="I3997" s="2">
        <v>2014</v>
      </c>
      <c r="J3997" s="2">
        <f ca="1">YEAR(TODAY())-Table1[[#This Row],[Release_year]]</f>
        <v>12</v>
      </c>
      <c r="K3997" s="2" t="s">
        <v>29</v>
      </c>
      <c r="L3997" s="2" t="str">
        <f>_xlfn.XLOOKUP(Table1[[#This Row],[Rating]],Ratings!A$2:A$15,Ratings!B$2:B$15)</f>
        <v>Teen</v>
      </c>
      <c r="M3997" s="2" t="str">
        <f>_xlfn.XLOOKUP(Table1[[#This Row],[Rating Category]],Recommendation!A$2:A$6,Recommendation!B$2:B$6)</f>
        <v>Guidance</v>
      </c>
      <c r="N3997" s="2">
        <v>95</v>
      </c>
      <c r="O3997" s="2" t="str" cm="1">
        <f t="array" ref="O3997">_xlfn.IFS(Table1[[#This Row],[Duration]]&lt;90,"Short",Table1[[#This Row],[Duration]]&lt;180,"Medium",Table1[[#This Row],[Duration]]&lt;=240,"Long",TRUE,"Seasons")</f>
        <v>Medium</v>
      </c>
      <c r="P3997" s="3" t="s">
        <v>63</v>
      </c>
    </row>
    <row r="3998" spans="1:16" ht="56">
      <c r="A3998" s="2" t="s">
        <v>17070</v>
      </c>
      <c r="B3998" s="2" t="s">
        <v>0</v>
      </c>
      <c r="C3998" s="3" t="s">
        <v>17071</v>
      </c>
      <c r="D3998" s="3" t="s">
        <v>14661</v>
      </c>
      <c r="E3998" s="3" t="s">
        <v>17072</v>
      </c>
      <c r="F3998" s="3" t="s">
        <v>346</v>
      </c>
      <c r="G3998" s="7" t="s">
        <v>7486</v>
      </c>
      <c r="H3998" s="4">
        <v>2021</v>
      </c>
      <c r="I3998" s="2">
        <v>2007</v>
      </c>
      <c r="J3998" s="2">
        <f ca="1">YEAR(TODAY())-Table1[[#This Row],[Release_year]]</f>
        <v>19</v>
      </c>
      <c r="K3998" s="2" t="s">
        <v>16</v>
      </c>
      <c r="L3998" s="2" t="str">
        <f>_xlfn.XLOOKUP(Table1[[#This Row],[Rating]],Ratings!A$2:A$15,Ratings!B$2:B$15)</f>
        <v>Family</v>
      </c>
      <c r="M3998" s="2" t="str">
        <f>_xlfn.XLOOKUP(Table1[[#This Row],[Rating Category]],Recommendation!A$2:A$6,Recommendation!B$2:B$6)</f>
        <v>Guidance</v>
      </c>
      <c r="N3998" s="2">
        <v>116</v>
      </c>
      <c r="O3998" s="2" t="str" cm="1">
        <f t="array" ref="O3998">_xlfn.IFS(Table1[[#This Row],[Duration]]&lt;90,"Short",Table1[[#This Row],[Duration]]&lt;180,"Medium",Table1[[#This Row],[Duration]]&lt;=240,"Long",TRUE,"Seasons")</f>
        <v>Medium</v>
      </c>
      <c r="P3998" s="3" t="s">
        <v>629</v>
      </c>
    </row>
    <row r="3999" spans="1:16" ht="56">
      <c r="A3999" s="2" t="s">
        <v>17073</v>
      </c>
      <c r="B3999" s="2" t="s">
        <v>0</v>
      </c>
      <c r="C3999" s="3" t="s">
        <v>17074</v>
      </c>
      <c r="D3999" s="3" t="s">
        <v>17075</v>
      </c>
      <c r="E3999" s="3" t="s">
        <v>17076</v>
      </c>
      <c r="F3999" s="3" t="s">
        <v>688</v>
      </c>
      <c r="G3999" s="7" t="s">
        <v>13121</v>
      </c>
      <c r="H3999" s="4">
        <v>2021</v>
      </c>
      <c r="I3999" s="2">
        <v>2009</v>
      </c>
      <c r="J3999" s="2">
        <f ca="1">YEAR(TODAY())-Table1[[#This Row],[Release_year]]</f>
        <v>17</v>
      </c>
      <c r="K3999" s="2" t="s">
        <v>2</v>
      </c>
      <c r="L3999" s="2" t="str">
        <f>_xlfn.XLOOKUP(Table1[[#This Row],[Rating]],Ratings!A$2:A$15,Ratings!B$2:B$15)</f>
        <v>Teen</v>
      </c>
      <c r="M3999" s="2" t="str">
        <f>_xlfn.XLOOKUP(Table1[[#This Row],[Rating Category]],Recommendation!A$2:A$6,Recommendation!B$2:B$6)</f>
        <v>Guidance</v>
      </c>
      <c r="N3999" s="2">
        <v>117</v>
      </c>
      <c r="O3999" s="2" t="str" cm="1">
        <f t="array" ref="O3999">_xlfn.IFS(Table1[[#This Row],[Duration]]&lt;90,"Short",Table1[[#This Row],[Duration]]&lt;180,"Medium",Table1[[#This Row],[Duration]]&lt;=240,"Long",TRUE,"Seasons")</f>
        <v>Medium</v>
      </c>
      <c r="P3999" s="3" t="s">
        <v>11441</v>
      </c>
    </row>
    <row r="4000" spans="1:16" ht="42">
      <c r="A4000" s="2" t="s">
        <v>17077</v>
      </c>
      <c r="B4000" s="2" t="s">
        <v>0</v>
      </c>
      <c r="C4000" s="3" t="s">
        <v>17078</v>
      </c>
      <c r="D4000" s="3" t="s">
        <v>17079</v>
      </c>
      <c r="E4000" s="3" t="s">
        <v>17080</v>
      </c>
      <c r="F4000" s="3" t="s">
        <v>1</v>
      </c>
      <c r="G4000" s="7" t="s">
        <v>17081</v>
      </c>
      <c r="H4000" s="4">
        <v>2021</v>
      </c>
      <c r="I4000" s="2">
        <v>2015</v>
      </c>
      <c r="J4000" s="2">
        <f ca="1">YEAR(TODAY())-Table1[[#This Row],[Release_year]]</f>
        <v>11</v>
      </c>
      <c r="K4000" s="2" t="s">
        <v>29</v>
      </c>
      <c r="L4000" s="2" t="str">
        <f>_xlfn.XLOOKUP(Table1[[#This Row],[Rating]],Ratings!A$2:A$15,Ratings!B$2:B$15)</f>
        <v>Teen</v>
      </c>
      <c r="M4000" s="2" t="str">
        <f>_xlfn.XLOOKUP(Table1[[#This Row],[Rating Category]],Recommendation!A$2:A$6,Recommendation!B$2:B$6)</f>
        <v>Guidance</v>
      </c>
      <c r="N4000" s="2">
        <v>65</v>
      </c>
      <c r="O4000" s="2" t="str" cm="1">
        <f t="array" ref="O4000">_xlfn.IFS(Table1[[#This Row],[Duration]]&lt;90,"Short",Table1[[#This Row],[Duration]]&lt;180,"Medium",Table1[[#This Row],[Duration]]&lt;=240,"Long",TRUE,"Seasons")</f>
        <v>Short</v>
      </c>
      <c r="P4000" s="3" t="s">
        <v>307</v>
      </c>
    </row>
    <row r="4001" spans="1:16" ht="56">
      <c r="A4001" s="2" t="s">
        <v>17082</v>
      </c>
      <c r="B4001" s="2" t="s">
        <v>0</v>
      </c>
      <c r="C4001" s="3" t="s">
        <v>17083</v>
      </c>
      <c r="D4001" s="3" t="s">
        <v>17084</v>
      </c>
      <c r="E4001" s="3" t="s">
        <v>17085</v>
      </c>
      <c r="F4001" s="3" t="s">
        <v>13</v>
      </c>
      <c r="G4001" s="7" t="s">
        <v>11939</v>
      </c>
      <c r="H4001" s="4">
        <v>2021</v>
      </c>
      <c r="I4001" s="2">
        <v>2000</v>
      </c>
      <c r="J4001" s="2">
        <f ca="1">YEAR(TODAY())-Table1[[#This Row],[Release_year]]</f>
        <v>26</v>
      </c>
      <c r="K4001" s="2" t="s">
        <v>29</v>
      </c>
      <c r="L4001" s="2" t="str">
        <f>_xlfn.XLOOKUP(Table1[[#This Row],[Rating]],Ratings!A$2:A$15,Ratings!B$2:B$15)</f>
        <v>Teen</v>
      </c>
      <c r="M4001" s="2" t="str">
        <f>_xlfn.XLOOKUP(Table1[[#This Row],[Rating Category]],Recommendation!A$2:A$6,Recommendation!B$2:B$6)</f>
        <v>Guidance</v>
      </c>
      <c r="N4001" s="2">
        <v>158</v>
      </c>
      <c r="O4001" s="2" t="str" cm="1">
        <f t="array" ref="O4001">_xlfn.IFS(Table1[[#This Row],[Duration]]&lt;90,"Short",Table1[[#This Row],[Duration]]&lt;180,"Medium",Table1[[#This Row],[Duration]]&lt;=240,"Long",TRUE,"Seasons")</f>
        <v>Medium</v>
      </c>
      <c r="P4001" s="3" t="s">
        <v>575</v>
      </c>
    </row>
    <row r="4002" spans="1:16" ht="70">
      <c r="A4002" s="2" t="s">
        <v>17086</v>
      </c>
      <c r="B4002" s="2" t="s">
        <v>0</v>
      </c>
      <c r="C4002" s="3" t="s">
        <v>17087</v>
      </c>
      <c r="D4002" s="3" t="s">
        <v>17088</v>
      </c>
      <c r="E4002" s="3" t="s">
        <v>17089</v>
      </c>
      <c r="F4002" s="3" t="s">
        <v>1</v>
      </c>
      <c r="G4002" s="7" t="s">
        <v>7924</v>
      </c>
      <c r="H4002" s="4">
        <v>2021</v>
      </c>
      <c r="I4002" s="2">
        <v>1987</v>
      </c>
      <c r="J4002" s="2">
        <f ca="1">YEAR(TODAY())-Table1[[#This Row],[Release_year]]</f>
        <v>39</v>
      </c>
      <c r="K4002" s="2" t="s">
        <v>124</v>
      </c>
      <c r="L4002" s="2" t="str">
        <f>_xlfn.XLOOKUP(Table1[[#This Row],[Rating]],Ratings!A$2:A$15,Ratings!B$2:B$15)</f>
        <v>Adult</v>
      </c>
      <c r="M4002" s="2" t="str">
        <f>_xlfn.XLOOKUP(Table1[[#This Row],[Rating Category]],Recommendation!A$2:A$6,Recommendation!B$2:B$6)</f>
        <v>Restricted</v>
      </c>
      <c r="N4002" s="2">
        <v>110</v>
      </c>
      <c r="O4002" s="2" t="str" cm="1">
        <f t="array" ref="O4002">_xlfn.IFS(Table1[[#This Row],[Duration]]&lt;90,"Short",Table1[[#This Row],[Duration]]&lt;180,"Medium",Table1[[#This Row],[Duration]]&lt;=240,"Long",TRUE,"Seasons")</f>
        <v>Medium</v>
      </c>
      <c r="P4002" s="3" t="s">
        <v>98</v>
      </c>
    </row>
    <row r="4003" spans="1:16" ht="70">
      <c r="A4003" s="2" t="s">
        <v>17090</v>
      </c>
      <c r="B4003" s="2" t="s">
        <v>0</v>
      </c>
      <c r="C4003" s="3" t="s">
        <v>17091</v>
      </c>
      <c r="D4003" s="3" t="s">
        <v>17092</v>
      </c>
      <c r="E4003" s="3" t="s">
        <v>17093</v>
      </c>
      <c r="F4003" s="3" t="s">
        <v>1155</v>
      </c>
      <c r="G4003" s="7" t="s">
        <v>9169</v>
      </c>
      <c r="H4003" s="4">
        <v>2021</v>
      </c>
      <c r="I4003" s="2">
        <v>2017</v>
      </c>
      <c r="J4003" s="2">
        <f ca="1">YEAR(TODAY())-Table1[[#This Row],[Release_year]]</f>
        <v>9</v>
      </c>
      <c r="K4003" s="2" t="s">
        <v>29</v>
      </c>
      <c r="L4003" s="2" t="str">
        <f>_xlfn.XLOOKUP(Table1[[#This Row],[Rating]],Ratings!A$2:A$15,Ratings!B$2:B$15)</f>
        <v>Teen</v>
      </c>
      <c r="M4003" s="2" t="str">
        <f>_xlfn.XLOOKUP(Table1[[#This Row],[Rating Category]],Recommendation!A$2:A$6,Recommendation!B$2:B$6)</f>
        <v>Guidance</v>
      </c>
      <c r="N4003" s="2">
        <v>79</v>
      </c>
      <c r="O4003" s="2" t="str" cm="1">
        <f t="array" ref="O4003">_xlfn.IFS(Table1[[#This Row],[Duration]]&lt;90,"Short",Table1[[#This Row],[Duration]]&lt;180,"Medium",Table1[[#This Row],[Duration]]&lt;=240,"Long",TRUE,"Seasons")</f>
        <v>Short</v>
      </c>
      <c r="P4003" s="3" t="s">
        <v>56</v>
      </c>
    </row>
    <row r="4004" spans="1:16" ht="42">
      <c r="A4004" s="2" t="s">
        <v>17094</v>
      </c>
      <c r="B4004" s="2" t="s">
        <v>0</v>
      </c>
      <c r="C4004" s="3" t="s">
        <v>17095</v>
      </c>
      <c r="D4004" s="3" t="s">
        <v>17096</v>
      </c>
      <c r="E4004" s="3" t="s">
        <v>17097</v>
      </c>
      <c r="F4004" s="3" t="s">
        <v>1</v>
      </c>
      <c r="G4004" s="7" t="s">
        <v>6235</v>
      </c>
      <c r="H4004" s="4">
        <v>2021</v>
      </c>
      <c r="I4004" s="2">
        <v>2017</v>
      </c>
      <c r="J4004" s="2">
        <f ca="1">YEAR(TODAY())-Table1[[#This Row],[Release_year]]</f>
        <v>9</v>
      </c>
      <c r="K4004" s="2" t="s">
        <v>124</v>
      </c>
      <c r="L4004" s="2" t="str">
        <f>_xlfn.XLOOKUP(Table1[[#This Row],[Rating]],Ratings!A$2:A$15,Ratings!B$2:B$15)</f>
        <v>Adult</v>
      </c>
      <c r="M4004" s="2" t="str">
        <f>_xlfn.XLOOKUP(Table1[[#This Row],[Rating Category]],Recommendation!A$2:A$6,Recommendation!B$2:B$6)</f>
        <v>Restricted</v>
      </c>
      <c r="N4004" s="2">
        <v>99</v>
      </c>
      <c r="O4004" s="2" t="str" cm="1">
        <f t="array" ref="O4004">_xlfn.IFS(Table1[[#This Row],[Duration]]&lt;90,"Short",Table1[[#This Row],[Duration]]&lt;180,"Medium",Table1[[#This Row],[Duration]]&lt;=240,"Long",TRUE,"Seasons")</f>
        <v>Medium</v>
      </c>
      <c r="P4004" s="3" t="s">
        <v>51</v>
      </c>
    </row>
    <row r="4005" spans="1:16" ht="14">
      <c r="A4005" s="2" t="s">
        <v>17098</v>
      </c>
      <c r="B4005" s="2" t="s">
        <v>0</v>
      </c>
      <c r="C4005" s="3" t="s">
        <v>17099</v>
      </c>
      <c r="D4005" s="3" t="s">
        <v>3065</v>
      </c>
      <c r="E4005" s="3" t="s">
        <v>17100</v>
      </c>
      <c r="F4005" s="3" t="s">
        <v>1</v>
      </c>
      <c r="G4005" s="7" t="s">
        <v>11091</v>
      </c>
      <c r="H4005" s="4">
        <v>2021</v>
      </c>
      <c r="I4005" s="2">
        <v>2013</v>
      </c>
      <c r="J4005" s="2">
        <f ca="1">YEAR(TODAY())-Table1[[#This Row],[Release_year]]</f>
        <v>13</v>
      </c>
      <c r="K4005" s="2" t="s">
        <v>29</v>
      </c>
      <c r="L4005" s="2" t="str">
        <f>_xlfn.XLOOKUP(Table1[[#This Row],[Rating]],Ratings!A$2:A$15,Ratings!B$2:B$15)</f>
        <v>Teen</v>
      </c>
      <c r="M4005" s="2" t="str">
        <f>_xlfn.XLOOKUP(Table1[[#This Row],[Rating Category]],Recommendation!A$2:A$6,Recommendation!B$2:B$6)</f>
        <v>Guidance</v>
      </c>
      <c r="N4005" s="2">
        <v>86</v>
      </c>
      <c r="O4005" s="2" t="str" cm="1">
        <f t="array" ref="O4005">_xlfn.IFS(Table1[[#This Row],[Duration]]&lt;90,"Short",Table1[[#This Row],[Duration]]&lt;180,"Medium",Table1[[#This Row],[Duration]]&lt;=240,"Long",TRUE,"Seasons")</f>
        <v>Short</v>
      </c>
      <c r="P4005" s="3" t="s">
        <v>3</v>
      </c>
    </row>
    <row r="4006" spans="1:16" ht="42">
      <c r="A4006" s="2" t="s">
        <v>17101</v>
      </c>
      <c r="B4006" s="2" t="s">
        <v>0</v>
      </c>
      <c r="C4006" s="3" t="s">
        <v>17102</v>
      </c>
      <c r="D4006" s="3" t="s">
        <v>17103</v>
      </c>
      <c r="E4006" s="3" t="s">
        <v>17104</v>
      </c>
      <c r="F4006" s="3" t="s">
        <v>28</v>
      </c>
      <c r="G4006" s="7" t="s">
        <v>11939</v>
      </c>
      <c r="H4006" s="4">
        <v>2021</v>
      </c>
      <c r="I4006" s="2">
        <v>2017</v>
      </c>
      <c r="J4006" s="2">
        <f ca="1">YEAR(TODAY())-Table1[[#This Row],[Release_year]]</f>
        <v>9</v>
      </c>
      <c r="K4006" s="2" t="s">
        <v>181</v>
      </c>
      <c r="L4006" s="2" t="str">
        <f>_xlfn.XLOOKUP(Table1[[#This Row],[Rating]],Ratings!A$2:A$15,Ratings!B$2:B$15)</f>
        <v>Family</v>
      </c>
      <c r="M4006" s="2" t="str">
        <f>_xlfn.XLOOKUP(Table1[[#This Row],[Rating Category]],Recommendation!A$2:A$6,Recommendation!B$2:B$6)</f>
        <v>Guidance</v>
      </c>
      <c r="N4006" s="2">
        <v>138</v>
      </c>
      <c r="O4006" s="2" t="str" cm="1">
        <f t="array" ref="O4006">_xlfn.IFS(Table1[[#This Row],[Duration]]&lt;90,"Short",Table1[[#This Row],[Duration]]&lt;180,"Medium",Table1[[#This Row],[Duration]]&lt;=240,"Long",TRUE,"Seasons")</f>
        <v>Medium</v>
      </c>
      <c r="P4006" s="3" t="s">
        <v>720</v>
      </c>
    </row>
    <row r="4007" spans="1:16" ht="56">
      <c r="A4007" s="2" t="s">
        <v>17105</v>
      </c>
      <c r="B4007" s="2" t="s">
        <v>0</v>
      </c>
      <c r="C4007" s="3" t="s">
        <v>17106</v>
      </c>
      <c r="D4007" s="3" t="s">
        <v>17107</v>
      </c>
      <c r="E4007" s="3" t="s">
        <v>17108</v>
      </c>
      <c r="F4007" s="3" t="s">
        <v>1</v>
      </c>
      <c r="G4007" s="7" t="s">
        <v>12176</v>
      </c>
      <c r="H4007" s="4">
        <v>2021</v>
      </c>
      <c r="I4007" s="2">
        <v>2017</v>
      </c>
      <c r="J4007" s="2">
        <f ca="1">YEAR(TODAY())-Table1[[#This Row],[Release_year]]</f>
        <v>9</v>
      </c>
      <c r="K4007" s="2" t="s">
        <v>7</v>
      </c>
      <c r="L4007" s="2" t="str">
        <f>_xlfn.XLOOKUP(Table1[[#This Row],[Rating]],Ratings!A$2:A$15,Ratings!B$2:B$15)</f>
        <v>Adult</v>
      </c>
      <c r="M4007" s="2" t="str">
        <f>_xlfn.XLOOKUP(Table1[[#This Row],[Rating Category]],Recommendation!A$2:A$6,Recommendation!B$2:B$6)</f>
        <v>Restricted</v>
      </c>
      <c r="N4007" s="2">
        <v>91</v>
      </c>
      <c r="O4007" s="2" t="str" cm="1">
        <f t="array" ref="O4007">_xlfn.IFS(Table1[[#This Row],[Duration]]&lt;90,"Short",Table1[[#This Row],[Duration]]&lt;180,"Medium",Table1[[#This Row],[Duration]]&lt;=240,"Long",TRUE,"Seasons")</f>
        <v>Medium</v>
      </c>
      <c r="P4007" s="3" t="s">
        <v>2817</v>
      </c>
    </row>
    <row r="4008" spans="1:16" ht="56">
      <c r="A4008" s="2" t="s">
        <v>17109</v>
      </c>
      <c r="B4008" s="2" t="s">
        <v>0</v>
      </c>
      <c r="C4008" s="3" t="s">
        <v>17110</v>
      </c>
      <c r="D4008" s="3" t="s">
        <v>17111</v>
      </c>
      <c r="E4008" s="3" t="s">
        <v>17112</v>
      </c>
      <c r="F4008" s="3" t="s">
        <v>50</v>
      </c>
      <c r="G4008" s="7" t="s">
        <v>15483</v>
      </c>
      <c r="H4008" s="4">
        <v>2021</v>
      </c>
      <c r="I4008" s="2">
        <v>2014</v>
      </c>
      <c r="J4008" s="2">
        <f ca="1">YEAR(TODAY())-Table1[[#This Row],[Release_year]]</f>
        <v>12</v>
      </c>
      <c r="K4008" s="2" t="s">
        <v>14374</v>
      </c>
      <c r="L4008" s="2" t="str">
        <f>_xlfn.XLOOKUP(Table1[[#This Row],[Rating]],Ratings!A$2:A$15,Ratings!B$2:B$15)</f>
        <v>Not Rated</v>
      </c>
      <c r="M4008" s="2" t="str">
        <f>_xlfn.XLOOKUP(Table1[[#This Row],[Rating Category]],Recommendation!A$2:A$6,Recommendation!B$2:B$6)</f>
        <v>Guidance</v>
      </c>
      <c r="N4008" s="2">
        <v>79</v>
      </c>
      <c r="O4008" s="2" t="str" cm="1">
        <f t="array" ref="O4008">_xlfn.IFS(Table1[[#This Row],[Duration]]&lt;90,"Short",Table1[[#This Row],[Duration]]&lt;180,"Medium",Table1[[#This Row],[Duration]]&lt;=240,"Long",TRUE,"Seasons")</f>
        <v>Short</v>
      </c>
      <c r="P4008" s="3" t="s">
        <v>63</v>
      </c>
    </row>
    <row r="4009" spans="1:16" ht="42">
      <c r="A4009" s="2" t="s">
        <v>17113</v>
      </c>
      <c r="B4009" s="2" t="s">
        <v>0</v>
      </c>
      <c r="C4009" s="3" t="s">
        <v>17114</v>
      </c>
      <c r="D4009" s="3" t="s">
        <v>17115</v>
      </c>
      <c r="E4009" s="3" t="s">
        <v>17116</v>
      </c>
      <c r="F4009" s="3" t="s">
        <v>28</v>
      </c>
      <c r="G4009" s="7" t="s">
        <v>17117</v>
      </c>
      <c r="H4009" s="4">
        <v>2021</v>
      </c>
      <c r="I4009" s="2">
        <v>2015</v>
      </c>
      <c r="J4009" s="2">
        <f ca="1">YEAR(TODAY())-Table1[[#This Row],[Release_year]]</f>
        <v>11</v>
      </c>
      <c r="K4009" s="2" t="s">
        <v>7</v>
      </c>
      <c r="L4009" s="2" t="str">
        <f>_xlfn.XLOOKUP(Table1[[#This Row],[Rating]],Ratings!A$2:A$15,Ratings!B$2:B$15)</f>
        <v>Adult</v>
      </c>
      <c r="M4009" s="2" t="str">
        <f>_xlfn.XLOOKUP(Table1[[#This Row],[Rating Category]],Recommendation!A$2:A$6,Recommendation!B$2:B$6)</f>
        <v>Restricted</v>
      </c>
      <c r="N4009" s="2">
        <v>79</v>
      </c>
      <c r="O4009" s="2" t="str" cm="1">
        <f t="array" ref="O4009">_xlfn.IFS(Table1[[#This Row],[Duration]]&lt;90,"Short",Table1[[#This Row],[Duration]]&lt;180,"Medium",Table1[[#This Row],[Duration]]&lt;=240,"Long",TRUE,"Seasons")</f>
        <v>Short</v>
      </c>
      <c r="P4009" s="3" t="s">
        <v>517</v>
      </c>
    </row>
    <row r="4010" spans="1:16" ht="70">
      <c r="A4010" s="2" t="s">
        <v>17118</v>
      </c>
      <c r="B4010" s="2" t="s">
        <v>0</v>
      </c>
      <c r="C4010" s="3" t="s">
        <v>17119</v>
      </c>
      <c r="D4010" s="3" t="s">
        <v>17120</v>
      </c>
      <c r="E4010" s="3" t="s">
        <v>17121</v>
      </c>
      <c r="F4010" s="3" t="s">
        <v>17122</v>
      </c>
      <c r="G4010" s="7" t="s">
        <v>5195</v>
      </c>
      <c r="H4010" s="4">
        <v>2021</v>
      </c>
      <c r="I4010" s="2">
        <v>2015</v>
      </c>
      <c r="J4010" s="2">
        <f ca="1">YEAR(TODAY())-Table1[[#This Row],[Release_year]]</f>
        <v>11</v>
      </c>
      <c r="K4010" s="2" t="s">
        <v>124</v>
      </c>
      <c r="L4010" s="2" t="str">
        <f>_xlfn.XLOOKUP(Table1[[#This Row],[Rating]],Ratings!A$2:A$15,Ratings!B$2:B$15)</f>
        <v>Adult</v>
      </c>
      <c r="M4010" s="2" t="str">
        <f>_xlfn.XLOOKUP(Table1[[#This Row],[Rating Category]],Recommendation!A$2:A$6,Recommendation!B$2:B$6)</f>
        <v>Restricted</v>
      </c>
      <c r="N4010" s="2">
        <v>96</v>
      </c>
      <c r="O4010" s="2" t="str" cm="1">
        <f t="array" ref="O4010">_xlfn.IFS(Table1[[#This Row],[Duration]]&lt;90,"Short",Table1[[#This Row],[Duration]]&lt;180,"Medium",Table1[[#This Row],[Duration]]&lt;=240,"Long",TRUE,"Seasons")</f>
        <v>Medium</v>
      </c>
      <c r="P4010" s="3" t="s">
        <v>5815</v>
      </c>
    </row>
    <row r="4011" spans="1:16" ht="42">
      <c r="A4011" s="2" t="s">
        <v>17123</v>
      </c>
      <c r="B4011" s="2" t="s">
        <v>0</v>
      </c>
      <c r="C4011" s="3" t="s">
        <v>17124</v>
      </c>
      <c r="D4011" s="3" t="s">
        <v>17125</v>
      </c>
      <c r="E4011" s="3" t="s">
        <v>17126</v>
      </c>
      <c r="F4011" s="3" t="s">
        <v>1</v>
      </c>
      <c r="G4011" s="7" t="s">
        <v>8375</v>
      </c>
      <c r="H4011" s="4">
        <v>2021</v>
      </c>
      <c r="I4011" s="2">
        <v>2008</v>
      </c>
      <c r="J4011" s="2">
        <f ca="1">YEAR(TODAY())-Table1[[#This Row],[Release_year]]</f>
        <v>18</v>
      </c>
      <c r="K4011" s="2" t="s">
        <v>124</v>
      </c>
      <c r="L4011" s="2" t="str">
        <f>_xlfn.XLOOKUP(Table1[[#This Row],[Rating]],Ratings!A$2:A$15,Ratings!B$2:B$15)</f>
        <v>Adult</v>
      </c>
      <c r="M4011" s="2" t="str">
        <f>_xlfn.XLOOKUP(Table1[[#This Row],[Rating Category]],Recommendation!A$2:A$6,Recommendation!B$2:B$6)</f>
        <v>Restricted</v>
      </c>
      <c r="N4011" s="2">
        <v>101</v>
      </c>
      <c r="O4011" s="2" t="str" cm="1">
        <f t="array" ref="O4011">_xlfn.IFS(Table1[[#This Row],[Duration]]&lt;90,"Short",Table1[[#This Row],[Duration]]&lt;180,"Medium",Table1[[#This Row],[Duration]]&lt;=240,"Long",TRUE,"Seasons")</f>
        <v>Medium</v>
      </c>
      <c r="P4011" s="3" t="s">
        <v>359</v>
      </c>
    </row>
    <row r="4012" spans="1:16" ht="42">
      <c r="A4012" s="2" t="s">
        <v>17127</v>
      </c>
      <c r="B4012" s="2" t="s">
        <v>0</v>
      </c>
      <c r="C4012" s="3" t="s">
        <v>17128</v>
      </c>
      <c r="D4012" s="3" t="s">
        <v>17129</v>
      </c>
      <c r="E4012" s="3" t="s">
        <v>17130</v>
      </c>
      <c r="F4012" s="3" t="s">
        <v>17131</v>
      </c>
      <c r="G4012" s="7" t="s">
        <v>7486</v>
      </c>
      <c r="H4012" s="4">
        <v>2021</v>
      </c>
      <c r="I4012" s="2">
        <v>2004</v>
      </c>
      <c r="J4012" s="2">
        <f ca="1">YEAR(TODAY())-Table1[[#This Row],[Release_year]]</f>
        <v>22</v>
      </c>
      <c r="K4012" s="2" t="s">
        <v>124</v>
      </c>
      <c r="L4012" s="2" t="str">
        <f>_xlfn.XLOOKUP(Table1[[#This Row],[Rating]],Ratings!A$2:A$15,Ratings!B$2:B$15)</f>
        <v>Adult</v>
      </c>
      <c r="M4012" s="2" t="str">
        <f>_xlfn.XLOOKUP(Table1[[#This Row],[Rating Category]],Recommendation!A$2:A$6,Recommendation!B$2:B$6)</f>
        <v>Restricted</v>
      </c>
      <c r="N4012" s="2">
        <v>88</v>
      </c>
      <c r="O4012" s="2" t="str" cm="1">
        <f t="array" ref="O4012">_xlfn.IFS(Table1[[#This Row],[Duration]]&lt;90,"Short",Table1[[#This Row],[Duration]]&lt;180,"Medium",Table1[[#This Row],[Duration]]&lt;=240,"Long",TRUE,"Seasons")</f>
        <v>Short</v>
      </c>
      <c r="P4012" s="3" t="s">
        <v>359</v>
      </c>
    </row>
    <row r="4013" spans="1:16" ht="28">
      <c r="A4013" s="2" t="s">
        <v>17132</v>
      </c>
      <c r="B4013" s="2" t="s">
        <v>0</v>
      </c>
      <c r="C4013" s="3" t="s">
        <v>17133</v>
      </c>
      <c r="D4013" s="3" t="s">
        <v>17134</v>
      </c>
      <c r="E4013" s="3" t="s">
        <v>17135</v>
      </c>
      <c r="F4013" s="3" t="s">
        <v>1</v>
      </c>
      <c r="G4013" s="7" t="s">
        <v>10301</v>
      </c>
      <c r="H4013" s="4">
        <v>2021</v>
      </c>
      <c r="I4013" s="2">
        <v>2015</v>
      </c>
      <c r="J4013" s="2">
        <f ca="1">YEAR(TODAY())-Table1[[#This Row],[Release_year]]</f>
        <v>11</v>
      </c>
      <c r="K4013" s="2" t="s">
        <v>29</v>
      </c>
      <c r="L4013" s="2" t="str">
        <f>_xlfn.XLOOKUP(Table1[[#This Row],[Rating]],Ratings!A$2:A$15,Ratings!B$2:B$15)</f>
        <v>Teen</v>
      </c>
      <c r="M4013" s="2" t="str">
        <f>_xlfn.XLOOKUP(Table1[[#This Row],[Rating Category]],Recommendation!A$2:A$6,Recommendation!B$2:B$6)</f>
        <v>Guidance</v>
      </c>
      <c r="N4013" s="2">
        <v>95</v>
      </c>
      <c r="O4013" s="2" t="str" cm="1">
        <f t="array" ref="O4013">_xlfn.IFS(Table1[[#This Row],[Duration]]&lt;90,"Short",Table1[[#This Row],[Duration]]&lt;180,"Medium",Table1[[#This Row],[Duration]]&lt;=240,"Long",TRUE,"Seasons")</f>
        <v>Medium</v>
      </c>
      <c r="P4013" s="3" t="s">
        <v>3</v>
      </c>
    </row>
    <row r="4014" spans="1:16" ht="56">
      <c r="A4014" s="2" t="s">
        <v>17136</v>
      </c>
      <c r="B4014" s="2" t="s">
        <v>0</v>
      </c>
      <c r="C4014" s="3" t="s">
        <v>17137</v>
      </c>
      <c r="D4014" s="3" t="s">
        <v>7581</v>
      </c>
      <c r="E4014" s="3" t="s">
        <v>17138</v>
      </c>
      <c r="F4014" s="3" t="s">
        <v>287</v>
      </c>
      <c r="G4014" s="7" t="s">
        <v>11721</v>
      </c>
      <c r="H4014" s="4">
        <v>2021</v>
      </c>
      <c r="I4014" s="2">
        <v>2010</v>
      </c>
      <c r="J4014" s="2">
        <f ca="1">YEAR(TODAY())-Table1[[#This Row],[Release_year]]</f>
        <v>16</v>
      </c>
      <c r="K4014" s="2" t="s">
        <v>181</v>
      </c>
      <c r="L4014" s="2" t="str">
        <f>_xlfn.XLOOKUP(Table1[[#This Row],[Rating]],Ratings!A$2:A$15,Ratings!B$2:B$15)</f>
        <v>Family</v>
      </c>
      <c r="M4014" s="2" t="str">
        <f>_xlfn.XLOOKUP(Table1[[#This Row],[Rating Category]],Recommendation!A$2:A$6,Recommendation!B$2:B$6)</f>
        <v>Guidance</v>
      </c>
      <c r="N4014" s="2">
        <v>87</v>
      </c>
      <c r="O4014" s="2" t="str" cm="1">
        <f t="array" ref="O4014">_xlfn.IFS(Table1[[#This Row],[Duration]]&lt;90,"Short",Table1[[#This Row],[Duration]]&lt;180,"Medium",Table1[[#This Row],[Duration]]&lt;=240,"Long",TRUE,"Seasons")</f>
        <v>Short</v>
      </c>
      <c r="P4014" s="3" t="s">
        <v>46</v>
      </c>
    </row>
    <row r="4015" spans="1:16" ht="28">
      <c r="A4015" s="2" t="s">
        <v>17139</v>
      </c>
      <c r="B4015" s="2" t="s">
        <v>0</v>
      </c>
      <c r="C4015" s="3" t="s">
        <v>17140</v>
      </c>
      <c r="D4015" s="3" t="s">
        <v>17141</v>
      </c>
      <c r="E4015" s="3" t="s">
        <v>17142</v>
      </c>
      <c r="F4015" s="3" t="s">
        <v>1</v>
      </c>
      <c r="G4015" s="7" t="s">
        <v>13518</v>
      </c>
      <c r="H4015" s="4">
        <v>2021</v>
      </c>
      <c r="I4015" s="2">
        <v>2015</v>
      </c>
      <c r="J4015" s="2">
        <f ca="1">YEAR(TODAY())-Table1[[#This Row],[Release_year]]</f>
        <v>11</v>
      </c>
      <c r="K4015" s="2" t="s">
        <v>45</v>
      </c>
      <c r="L4015" s="2" t="str">
        <f>_xlfn.XLOOKUP(Table1[[#This Row],[Rating]],Ratings!A$2:A$15,Ratings!B$2:B$15)</f>
        <v>Family</v>
      </c>
      <c r="M4015" s="2" t="str">
        <f>_xlfn.XLOOKUP(Table1[[#This Row],[Rating Category]],Recommendation!A$2:A$6,Recommendation!B$2:B$6)</f>
        <v>Guidance</v>
      </c>
      <c r="N4015" s="2">
        <v>83</v>
      </c>
      <c r="O4015" s="2" t="str" cm="1">
        <f t="array" ref="O4015">_xlfn.IFS(Table1[[#This Row],[Duration]]&lt;90,"Short",Table1[[#This Row],[Duration]]&lt;180,"Medium",Table1[[#This Row],[Duration]]&lt;=240,"Long",TRUE,"Seasons")</f>
        <v>Short</v>
      </c>
      <c r="P4015" s="3" t="s">
        <v>208</v>
      </c>
    </row>
    <row r="4016" spans="1:16" ht="14">
      <c r="A4016" s="2" t="s">
        <v>17143</v>
      </c>
      <c r="B4016" s="2" t="s">
        <v>0</v>
      </c>
      <c r="C4016" s="3" t="s">
        <v>17144</v>
      </c>
      <c r="D4016" s="3" t="s">
        <v>17145</v>
      </c>
      <c r="E4016" s="3" t="s">
        <v>17146</v>
      </c>
      <c r="F4016" s="3" t="s">
        <v>1</v>
      </c>
      <c r="G4016" s="7" t="s">
        <v>13121</v>
      </c>
      <c r="H4016" s="4">
        <v>2021</v>
      </c>
      <c r="I4016" s="2">
        <v>2016</v>
      </c>
      <c r="J4016" s="2">
        <f ca="1">YEAR(TODAY())-Table1[[#This Row],[Release_year]]</f>
        <v>10</v>
      </c>
      <c r="K4016" s="2" t="s">
        <v>14374</v>
      </c>
      <c r="L4016" s="2" t="str">
        <f>_xlfn.XLOOKUP(Table1[[#This Row],[Rating]],Ratings!A$2:A$15,Ratings!B$2:B$15)</f>
        <v>Not Rated</v>
      </c>
      <c r="M4016" s="2" t="str">
        <f>_xlfn.XLOOKUP(Table1[[#This Row],[Rating Category]],Recommendation!A$2:A$6,Recommendation!B$2:B$6)</f>
        <v>Guidance</v>
      </c>
      <c r="N4016" s="2">
        <v>90</v>
      </c>
      <c r="O4016" s="2" t="str" cm="1">
        <f t="array" ref="O4016">_xlfn.IFS(Table1[[#This Row],[Duration]]&lt;90,"Short",Table1[[#This Row],[Duration]]&lt;180,"Medium",Table1[[#This Row],[Duration]]&lt;=240,"Long",TRUE,"Seasons")</f>
        <v>Medium</v>
      </c>
      <c r="P4016" s="3" t="s">
        <v>3</v>
      </c>
    </row>
    <row r="4017" spans="1:16" ht="70">
      <c r="A4017" s="2" t="s">
        <v>17147</v>
      </c>
      <c r="B4017" s="2" t="s">
        <v>0</v>
      </c>
      <c r="C4017" s="3" t="s">
        <v>17148</v>
      </c>
      <c r="D4017" s="3" t="s">
        <v>559</v>
      </c>
      <c r="E4017" s="3" t="s">
        <v>17149</v>
      </c>
      <c r="F4017" s="3" t="s">
        <v>13</v>
      </c>
      <c r="G4017" s="7" t="s">
        <v>11939</v>
      </c>
      <c r="H4017" s="4">
        <v>2021</v>
      </c>
      <c r="I4017" s="2">
        <v>1999</v>
      </c>
      <c r="J4017" s="2">
        <f ca="1">YEAR(TODAY())-Table1[[#This Row],[Release_year]]</f>
        <v>27</v>
      </c>
      <c r="K4017" s="2" t="s">
        <v>45</v>
      </c>
      <c r="L4017" s="2" t="str">
        <f>_xlfn.XLOOKUP(Table1[[#This Row],[Rating]],Ratings!A$2:A$15,Ratings!B$2:B$15)</f>
        <v>Family</v>
      </c>
      <c r="M4017" s="2" t="str">
        <f>_xlfn.XLOOKUP(Table1[[#This Row],[Rating Category]],Recommendation!A$2:A$6,Recommendation!B$2:B$6)</f>
        <v>Guidance</v>
      </c>
      <c r="N4017" s="2">
        <v>151</v>
      </c>
      <c r="O4017" s="2" t="str" cm="1">
        <f t="array" ref="O4017">_xlfn.IFS(Table1[[#This Row],[Duration]]&lt;90,"Short",Table1[[#This Row],[Duration]]&lt;180,"Medium",Table1[[#This Row],[Duration]]&lt;=240,"Long",TRUE,"Seasons")</f>
        <v>Medium</v>
      </c>
      <c r="P4017" s="3" t="s">
        <v>203</v>
      </c>
    </row>
    <row r="4018" spans="1:16" ht="42">
      <c r="A4018" s="2" t="s">
        <v>17150</v>
      </c>
      <c r="B4018" s="2" t="s">
        <v>0</v>
      </c>
      <c r="C4018" s="3" t="s">
        <v>17151</v>
      </c>
      <c r="D4018" s="3" t="s">
        <v>17152</v>
      </c>
      <c r="E4018" s="3" t="s">
        <v>17153</v>
      </c>
      <c r="F4018" s="3" t="s">
        <v>1</v>
      </c>
      <c r="G4018" s="7" t="s">
        <v>9568</v>
      </c>
      <c r="H4018" s="4">
        <v>2021</v>
      </c>
      <c r="I4018" s="2">
        <v>2018</v>
      </c>
      <c r="J4018" s="2">
        <f ca="1">YEAR(TODAY())-Table1[[#This Row],[Release_year]]</f>
        <v>8</v>
      </c>
      <c r="K4018" s="2" t="s">
        <v>7</v>
      </c>
      <c r="L4018" s="2" t="str">
        <f>_xlfn.XLOOKUP(Table1[[#This Row],[Rating]],Ratings!A$2:A$15,Ratings!B$2:B$15)</f>
        <v>Adult</v>
      </c>
      <c r="M4018" s="2" t="str">
        <f>_xlfn.XLOOKUP(Table1[[#This Row],[Rating Category]],Recommendation!A$2:A$6,Recommendation!B$2:B$6)</f>
        <v>Restricted</v>
      </c>
      <c r="N4018" s="2">
        <v>99</v>
      </c>
      <c r="O4018" s="2" t="str" cm="1">
        <f t="array" ref="O4018">_xlfn.IFS(Table1[[#This Row],[Duration]]&lt;90,"Short",Table1[[#This Row],[Duration]]&lt;180,"Medium",Table1[[#This Row],[Duration]]&lt;=240,"Long",TRUE,"Seasons")</f>
        <v>Medium</v>
      </c>
      <c r="P4018" s="3" t="s">
        <v>2817</v>
      </c>
    </row>
    <row r="4019" spans="1:16" ht="42">
      <c r="A4019" s="2" t="s">
        <v>17154</v>
      </c>
      <c r="B4019" s="2" t="s">
        <v>0</v>
      </c>
      <c r="C4019" s="3" t="s">
        <v>17155</v>
      </c>
      <c r="D4019" s="3" t="s">
        <v>17156</v>
      </c>
      <c r="E4019" s="3" t="s">
        <v>17157</v>
      </c>
      <c r="F4019" s="3" t="s">
        <v>64</v>
      </c>
      <c r="G4019" s="7" t="s">
        <v>9789</v>
      </c>
      <c r="H4019" s="4">
        <v>2021</v>
      </c>
      <c r="I4019" s="2">
        <v>2017</v>
      </c>
      <c r="J4019" s="2">
        <f ca="1">YEAR(TODAY())-Table1[[#This Row],[Release_year]]</f>
        <v>9</v>
      </c>
      <c r="K4019" s="2" t="s">
        <v>7</v>
      </c>
      <c r="L4019" s="2" t="str">
        <f>_xlfn.XLOOKUP(Table1[[#This Row],[Rating]],Ratings!A$2:A$15,Ratings!B$2:B$15)</f>
        <v>Adult</v>
      </c>
      <c r="M4019" s="2" t="str">
        <f>_xlfn.XLOOKUP(Table1[[#This Row],[Rating Category]],Recommendation!A$2:A$6,Recommendation!B$2:B$6)</f>
        <v>Restricted</v>
      </c>
      <c r="N4019" s="2">
        <v>86</v>
      </c>
      <c r="O4019" s="2" t="str" cm="1">
        <f t="array" ref="O4019">_xlfn.IFS(Table1[[#This Row],[Duration]]&lt;90,"Short",Table1[[#This Row],[Duration]]&lt;180,"Medium",Table1[[#This Row],[Duration]]&lt;=240,"Long",TRUE,"Seasons")</f>
        <v>Short</v>
      </c>
      <c r="P4019" s="3" t="s">
        <v>49</v>
      </c>
    </row>
    <row r="4020" spans="1:16" ht="42">
      <c r="A4020" s="2" t="s">
        <v>17158</v>
      </c>
      <c r="B4020" s="2" t="s">
        <v>0</v>
      </c>
      <c r="C4020" s="3" t="s">
        <v>17159</v>
      </c>
      <c r="D4020" s="3" t="s">
        <v>17160</v>
      </c>
      <c r="E4020" s="3" t="s">
        <v>17161</v>
      </c>
      <c r="F4020" s="3" t="s">
        <v>1</v>
      </c>
      <c r="G4020" s="7" t="s">
        <v>12946</v>
      </c>
      <c r="H4020" s="4">
        <v>2021</v>
      </c>
      <c r="I4020" s="2">
        <v>2016</v>
      </c>
      <c r="J4020" s="2">
        <f ca="1">YEAR(TODAY())-Table1[[#This Row],[Release_year]]</f>
        <v>10</v>
      </c>
      <c r="K4020" s="2" t="s">
        <v>7</v>
      </c>
      <c r="L4020" s="2" t="str">
        <f>_xlfn.XLOOKUP(Table1[[#This Row],[Rating]],Ratings!A$2:A$15,Ratings!B$2:B$15)</f>
        <v>Adult</v>
      </c>
      <c r="M4020" s="2" t="str">
        <f>_xlfn.XLOOKUP(Table1[[#This Row],[Rating Category]],Recommendation!A$2:A$6,Recommendation!B$2:B$6)</f>
        <v>Restricted</v>
      </c>
      <c r="N4020" s="2">
        <v>85</v>
      </c>
      <c r="O4020" s="2" t="str" cm="1">
        <f t="array" ref="O4020">_xlfn.IFS(Table1[[#This Row],[Duration]]&lt;90,"Short",Table1[[#This Row],[Duration]]&lt;180,"Medium",Table1[[#This Row],[Duration]]&lt;=240,"Long",TRUE,"Seasons")</f>
        <v>Short</v>
      </c>
      <c r="P4020" s="3" t="s">
        <v>1368</v>
      </c>
    </row>
    <row r="4021" spans="1:16" ht="56">
      <c r="A4021" s="2" t="s">
        <v>17162</v>
      </c>
      <c r="B4021" s="2" t="s">
        <v>0</v>
      </c>
      <c r="C4021" s="3" t="s">
        <v>17163</v>
      </c>
      <c r="D4021" s="3" t="s">
        <v>8265</v>
      </c>
      <c r="E4021" s="3" t="s">
        <v>17164</v>
      </c>
      <c r="F4021" s="3" t="s">
        <v>17165</v>
      </c>
      <c r="G4021" s="7" t="s">
        <v>7003</v>
      </c>
      <c r="H4021" s="4">
        <v>2021</v>
      </c>
      <c r="I4021" s="2">
        <v>2011</v>
      </c>
      <c r="J4021" s="2">
        <f ca="1">YEAR(TODAY())-Table1[[#This Row],[Release_year]]</f>
        <v>15</v>
      </c>
      <c r="K4021" s="2" t="s">
        <v>124</v>
      </c>
      <c r="L4021" s="2" t="str">
        <f>_xlfn.XLOOKUP(Table1[[#This Row],[Rating]],Ratings!A$2:A$15,Ratings!B$2:B$15)</f>
        <v>Adult</v>
      </c>
      <c r="M4021" s="2" t="str">
        <f>_xlfn.XLOOKUP(Table1[[#This Row],[Rating Category]],Recommendation!A$2:A$6,Recommendation!B$2:B$6)</f>
        <v>Restricted</v>
      </c>
      <c r="N4021" s="2">
        <v>93</v>
      </c>
      <c r="O4021" s="2" t="str" cm="1">
        <f t="array" ref="O4021">_xlfn.IFS(Table1[[#This Row],[Duration]]&lt;90,"Short",Table1[[#This Row],[Duration]]&lt;180,"Medium",Table1[[#This Row],[Duration]]&lt;=240,"Long",TRUE,"Seasons")</f>
        <v>Medium</v>
      </c>
      <c r="P4021" s="3" t="s">
        <v>125</v>
      </c>
    </row>
    <row r="4022" spans="1:16" ht="14">
      <c r="A4022" s="2" t="s">
        <v>17166</v>
      </c>
      <c r="B4022" s="2" t="s">
        <v>0</v>
      </c>
      <c r="C4022" s="3" t="s">
        <v>17167</v>
      </c>
      <c r="D4022" s="3" t="s">
        <v>4890</v>
      </c>
      <c r="E4022" s="3" t="s">
        <v>17168</v>
      </c>
      <c r="F4022" s="3" t="s">
        <v>17169</v>
      </c>
      <c r="G4022" s="7" t="s">
        <v>11500</v>
      </c>
      <c r="H4022" s="4">
        <v>2021</v>
      </c>
      <c r="I4022" s="2">
        <v>2015</v>
      </c>
      <c r="J4022" s="2">
        <f ca="1">YEAR(TODAY())-Table1[[#This Row],[Release_year]]</f>
        <v>11</v>
      </c>
      <c r="K4022" s="2" t="s">
        <v>2</v>
      </c>
      <c r="L4022" s="2" t="str">
        <f>_xlfn.XLOOKUP(Table1[[#This Row],[Rating]],Ratings!A$2:A$15,Ratings!B$2:B$15)</f>
        <v>Teen</v>
      </c>
      <c r="M4022" s="2" t="str">
        <f>_xlfn.XLOOKUP(Table1[[#This Row],[Rating Category]],Recommendation!A$2:A$6,Recommendation!B$2:B$6)</f>
        <v>Guidance</v>
      </c>
      <c r="N4022" s="2">
        <v>89</v>
      </c>
      <c r="O4022" s="2" t="str" cm="1">
        <f t="array" ref="O4022">_xlfn.IFS(Table1[[#This Row],[Duration]]&lt;90,"Short",Table1[[#This Row],[Duration]]&lt;180,"Medium",Table1[[#This Row],[Duration]]&lt;=240,"Long",TRUE,"Seasons")</f>
        <v>Short</v>
      </c>
      <c r="P4022" s="3" t="s">
        <v>3</v>
      </c>
    </row>
    <row r="4023" spans="1:16" ht="28">
      <c r="A4023" s="2" t="s">
        <v>17170</v>
      </c>
      <c r="B4023" s="2" t="s">
        <v>0</v>
      </c>
      <c r="C4023" s="3" t="s">
        <v>17171</v>
      </c>
      <c r="D4023" s="3" t="s">
        <v>17172</v>
      </c>
      <c r="E4023" s="3" t="s">
        <v>17173</v>
      </c>
      <c r="F4023" s="3" t="s">
        <v>1</v>
      </c>
      <c r="G4023" s="7" t="s">
        <v>15305</v>
      </c>
      <c r="H4023" s="4">
        <v>2021</v>
      </c>
      <c r="I4023" s="2">
        <v>2018</v>
      </c>
      <c r="J4023" s="2">
        <f ca="1">YEAR(TODAY())-Table1[[#This Row],[Release_year]]</f>
        <v>8</v>
      </c>
      <c r="K4023" s="2" t="s">
        <v>124</v>
      </c>
      <c r="L4023" s="2" t="str">
        <f>_xlfn.XLOOKUP(Table1[[#This Row],[Rating]],Ratings!A$2:A$15,Ratings!B$2:B$15)</f>
        <v>Adult</v>
      </c>
      <c r="M4023" s="2" t="str">
        <f>_xlfn.XLOOKUP(Table1[[#This Row],[Rating Category]],Recommendation!A$2:A$6,Recommendation!B$2:B$6)</f>
        <v>Restricted</v>
      </c>
      <c r="N4023" s="2">
        <v>89</v>
      </c>
      <c r="O4023" s="2" t="str" cm="1">
        <f t="array" ref="O4023">_xlfn.IFS(Table1[[#This Row],[Duration]]&lt;90,"Short",Table1[[#This Row],[Duration]]&lt;180,"Medium",Table1[[#This Row],[Duration]]&lt;=240,"Long",TRUE,"Seasons")</f>
        <v>Short</v>
      </c>
      <c r="P4023" s="3" t="s">
        <v>1368</v>
      </c>
    </row>
    <row r="4024" spans="1:16" ht="42">
      <c r="A4024" s="2" t="s">
        <v>17174</v>
      </c>
      <c r="B4024" s="2" t="s">
        <v>0</v>
      </c>
      <c r="C4024" s="3" t="s">
        <v>17175</v>
      </c>
      <c r="D4024" s="3" t="s">
        <v>17176</v>
      </c>
      <c r="E4024" s="3" t="s">
        <v>17177</v>
      </c>
      <c r="F4024" s="3" t="s">
        <v>1</v>
      </c>
      <c r="G4024" s="7" t="s">
        <v>8500</v>
      </c>
      <c r="H4024" s="4">
        <v>2021</v>
      </c>
      <c r="I4024" s="2">
        <v>2018</v>
      </c>
      <c r="J4024" s="2">
        <f ca="1">YEAR(TODAY())-Table1[[#This Row],[Release_year]]</f>
        <v>8</v>
      </c>
      <c r="K4024" s="2" t="s">
        <v>7</v>
      </c>
      <c r="L4024" s="2" t="str">
        <f>_xlfn.XLOOKUP(Table1[[#This Row],[Rating]],Ratings!A$2:A$15,Ratings!B$2:B$15)</f>
        <v>Adult</v>
      </c>
      <c r="M4024" s="2" t="str">
        <f>_xlfn.XLOOKUP(Table1[[#This Row],[Rating Category]],Recommendation!A$2:A$6,Recommendation!B$2:B$6)</f>
        <v>Restricted</v>
      </c>
      <c r="N4024" s="2">
        <v>90</v>
      </c>
      <c r="O4024" s="2" t="str" cm="1">
        <f t="array" ref="O4024">_xlfn.IFS(Table1[[#This Row],[Duration]]&lt;90,"Short",Table1[[#This Row],[Duration]]&lt;180,"Medium",Table1[[#This Row],[Duration]]&lt;=240,"Long",TRUE,"Seasons")</f>
        <v>Medium</v>
      </c>
      <c r="P4024" s="3" t="s">
        <v>2817</v>
      </c>
    </row>
    <row r="4025" spans="1:16" ht="56">
      <c r="A4025" s="2" t="s">
        <v>17178</v>
      </c>
      <c r="B4025" s="2" t="s">
        <v>0</v>
      </c>
      <c r="C4025" s="3" t="s">
        <v>17179</v>
      </c>
      <c r="D4025" s="3" t="s">
        <v>17180</v>
      </c>
      <c r="E4025" s="3" t="s">
        <v>17181</v>
      </c>
      <c r="F4025" s="3" t="s">
        <v>64</v>
      </c>
      <c r="G4025" s="7" t="s">
        <v>11091</v>
      </c>
      <c r="H4025" s="4">
        <v>2021</v>
      </c>
      <c r="I4025" s="2">
        <v>1998</v>
      </c>
      <c r="J4025" s="2">
        <f ca="1">YEAR(TODAY())-Table1[[#This Row],[Release_year]]</f>
        <v>28</v>
      </c>
      <c r="K4025" s="2" t="s">
        <v>7</v>
      </c>
      <c r="L4025" s="2" t="str">
        <f>_xlfn.XLOOKUP(Table1[[#This Row],[Rating]],Ratings!A$2:A$15,Ratings!B$2:B$15)</f>
        <v>Adult</v>
      </c>
      <c r="M4025" s="2" t="str">
        <f>_xlfn.XLOOKUP(Table1[[#This Row],[Rating Category]],Recommendation!A$2:A$6,Recommendation!B$2:B$6)</f>
        <v>Restricted</v>
      </c>
      <c r="N4025" s="2">
        <v>104</v>
      </c>
      <c r="O4025" s="2" t="str" cm="1">
        <f t="array" ref="O4025">_xlfn.IFS(Table1[[#This Row],[Duration]]&lt;90,"Short",Table1[[#This Row],[Duration]]&lt;180,"Medium",Table1[[#This Row],[Duration]]&lt;=240,"Long",TRUE,"Seasons")</f>
        <v>Medium</v>
      </c>
      <c r="P4025" s="3" t="s">
        <v>1675</v>
      </c>
    </row>
    <row r="4026" spans="1:16" ht="42">
      <c r="A4026" s="2" t="s">
        <v>17182</v>
      </c>
      <c r="B4026" s="2" t="s">
        <v>0</v>
      </c>
      <c r="C4026" s="3" t="s">
        <v>17183</v>
      </c>
      <c r="D4026" s="3" t="s">
        <v>17184</v>
      </c>
      <c r="E4026" s="3" t="s">
        <v>17185</v>
      </c>
      <c r="F4026" s="3" t="s">
        <v>1</v>
      </c>
      <c r="G4026" s="7" t="s">
        <v>9789</v>
      </c>
      <c r="H4026" s="4">
        <v>2021</v>
      </c>
      <c r="I4026" s="2">
        <v>2017</v>
      </c>
      <c r="J4026" s="2">
        <f ca="1">YEAR(TODAY())-Table1[[#This Row],[Release_year]]</f>
        <v>9</v>
      </c>
      <c r="K4026" s="2" t="s">
        <v>29</v>
      </c>
      <c r="L4026" s="2" t="str">
        <f>_xlfn.XLOOKUP(Table1[[#This Row],[Rating]],Ratings!A$2:A$15,Ratings!B$2:B$15)</f>
        <v>Teen</v>
      </c>
      <c r="M4026" s="2" t="str">
        <f>_xlfn.XLOOKUP(Table1[[#This Row],[Rating Category]],Recommendation!A$2:A$6,Recommendation!B$2:B$6)</f>
        <v>Guidance</v>
      </c>
      <c r="N4026" s="2">
        <v>107</v>
      </c>
      <c r="O4026" s="2" t="str" cm="1">
        <f t="array" ref="O4026">_xlfn.IFS(Table1[[#This Row],[Duration]]&lt;90,"Short",Table1[[#This Row],[Duration]]&lt;180,"Medium",Table1[[#This Row],[Duration]]&lt;=240,"Long",TRUE,"Seasons")</f>
        <v>Medium</v>
      </c>
      <c r="P4026" s="3" t="s">
        <v>3</v>
      </c>
    </row>
    <row r="4027" spans="1:16" ht="42">
      <c r="A4027" s="2" t="s">
        <v>17186</v>
      </c>
      <c r="B4027" s="2" t="s">
        <v>0</v>
      </c>
      <c r="C4027" s="3" t="s">
        <v>17187</v>
      </c>
      <c r="D4027" s="3" t="s">
        <v>17188</v>
      </c>
      <c r="E4027" s="3" t="s">
        <v>17189</v>
      </c>
      <c r="F4027" s="3" t="s">
        <v>1</v>
      </c>
      <c r="G4027" s="7" t="s">
        <v>7532</v>
      </c>
      <c r="H4027" s="4">
        <v>2021</v>
      </c>
      <c r="I4027" s="2">
        <v>2001</v>
      </c>
      <c r="J4027" s="2">
        <f ca="1">YEAR(TODAY())-Table1[[#This Row],[Release_year]]</f>
        <v>25</v>
      </c>
      <c r="K4027" s="2" t="s">
        <v>2</v>
      </c>
      <c r="L4027" s="2" t="str">
        <f>_xlfn.XLOOKUP(Table1[[#This Row],[Rating]],Ratings!A$2:A$15,Ratings!B$2:B$15)</f>
        <v>Teen</v>
      </c>
      <c r="M4027" s="2" t="str">
        <f>_xlfn.XLOOKUP(Table1[[#This Row],[Rating Category]],Recommendation!A$2:A$6,Recommendation!B$2:B$6)</f>
        <v>Guidance</v>
      </c>
      <c r="N4027" s="2">
        <v>124</v>
      </c>
      <c r="O4027" s="2" t="str" cm="1">
        <f t="array" ref="O4027">_xlfn.IFS(Table1[[#This Row],[Duration]]&lt;90,"Short",Table1[[#This Row],[Duration]]&lt;180,"Medium",Table1[[#This Row],[Duration]]&lt;=240,"Long",TRUE,"Seasons")</f>
        <v>Medium</v>
      </c>
      <c r="P4027" s="3" t="s">
        <v>254</v>
      </c>
    </row>
    <row r="4028" spans="1:16" ht="42">
      <c r="A4028" s="2" t="s">
        <v>17190</v>
      </c>
      <c r="B4028" s="2" t="s">
        <v>0</v>
      </c>
      <c r="C4028" s="3" t="s">
        <v>17191</v>
      </c>
      <c r="D4028" s="3" t="s">
        <v>4276</v>
      </c>
      <c r="E4028" s="3" t="s">
        <v>17192</v>
      </c>
      <c r="F4028" s="3" t="s">
        <v>1</v>
      </c>
      <c r="G4028" s="7" t="s">
        <v>12176</v>
      </c>
      <c r="H4028" s="4">
        <v>2021</v>
      </c>
      <c r="I4028" s="2">
        <v>2017</v>
      </c>
      <c r="J4028" s="2">
        <f ca="1">YEAR(TODAY())-Table1[[#This Row],[Release_year]]</f>
        <v>9</v>
      </c>
      <c r="K4028" s="2" t="s">
        <v>7</v>
      </c>
      <c r="L4028" s="2" t="str">
        <f>_xlfn.XLOOKUP(Table1[[#This Row],[Rating]],Ratings!A$2:A$15,Ratings!B$2:B$15)</f>
        <v>Adult</v>
      </c>
      <c r="M4028" s="2" t="str">
        <f>_xlfn.XLOOKUP(Table1[[#This Row],[Rating Category]],Recommendation!A$2:A$6,Recommendation!B$2:B$6)</f>
        <v>Restricted</v>
      </c>
      <c r="N4028" s="2">
        <v>87</v>
      </c>
      <c r="O4028" s="2" t="str" cm="1">
        <f t="array" ref="O4028">_xlfn.IFS(Table1[[#This Row],[Duration]]&lt;90,"Short",Table1[[#This Row],[Duration]]&lt;180,"Medium",Table1[[#This Row],[Duration]]&lt;=240,"Long",TRUE,"Seasons")</f>
        <v>Short</v>
      </c>
      <c r="P4028" s="3" t="s">
        <v>51</v>
      </c>
    </row>
    <row r="4029" spans="1:16" ht="28">
      <c r="A4029" s="2" t="s">
        <v>17193</v>
      </c>
      <c r="B4029" s="2" t="s">
        <v>0</v>
      </c>
      <c r="C4029" s="3" t="s">
        <v>17194</v>
      </c>
      <c r="D4029" s="3" t="s">
        <v>17195</v>
      </c>
      <c r="E4029" s="3" t="s">
        <v>17196</v>
      </c>
      <c r="F4029" s="3" t="s">
        <v>900</v>
      </c>
      <c r="G4029" s="7" t="s">
        <v>9345</v>
      </c>
      <c r="H4029" s="4">
        <v>2021</v>
      </c>
      <c r="I4029" s="2">
        <v>2016</v>
      </c>
      <c r="J4029" s="2">
        <f ca="1">YEAR(TODAY())-Table1[[#This Row],[Release_year]]</f>
        <v>10</v>
      </c>
      <c r="K4029" s="2" t="s">
        <v>16</v>
      </c>
      <c r="L4029" s="2" t="str">
        <f>_xlfn.XLOOKUP(Table1[[#This Row],[Rating]],Ratings!A$2:A$15,Ratings!B$2:B$15)</f>
        <v>Family</v>
      </c>
      <c r="M4029" s="2" t="str">
        <f>_xlfn.XLOOKUP(Table1[[#This Row],[Rating Category]],Recommendation!A$2:A$6,Recommendation!B$2:B$6)</f>
        <v>Guidance</v>
      </c>
      <c r="N4029" s="2">
        <v>94</v>
      </c>
      <c r="O4029" s="2" t="str" cm="1">
        <f t="array" ref="O4029">_xlfn.IFS(Table1[[#This Row],[Duration]]&lt;90,"Short",Table1[[#This Row],[Duration]]&lt;180,"Medium",Table1[[#This Row],[Duration]]&lt;=240,"Long",TRUE,"Seasons")</f>
        <v>Medium</v>
      </c>
      <c r="P4029" s="3" t="s">
        <v>17</v>
      </c>
    </row>
    <row r="4030" spans="1:16" ht="56">
      <c r="A4030" s="2" t="s">
        <v>17197</v>
      </c>
      <c r="B4030" s="2" t="s">
        <v>0</v>
      </c>
      <c r="C4030" s="3" t="s">
        <v>17198</v>
      </c>
      <c r="D4030" s="3" t="s">
        <v>17199</v>
      </c>
      <c r="E4030" s="3" t="s">
        <v>17200</v>
      </c>
      <c r="F4030" s="3" t="s">
        <v>1</v>
      </c>
      <c r="G4030" s="7" t="s">
        <v>11038</v>
      </c>
      <c r="H4030" s="4">
        <v>2021</v>
      </c>
      <c r="I4030" s="2">
        <v>2015</v>
      </c>
      <c r="J4030" s="2">
        <f ca="1">YEAR(TODAY())-Table1[[#This Row],[Release_year]]</f>
        <v>11</v>
      </c>
      <c r="K4030" s="2" t="s">
        <v>124</v>
      </c>
      <c r="L4030" s="2" t="str">
        <f>_xlfn.XLOOKUP(Table1[[#This Row],[Rating]],Ratings!A$2:A$15,Ratings!B$2:B$15)</f>
        <v>Adult</v>
      </c>
      <c r="M4030" s="2" t="str">
        <f>_xlfn.XLOOKUP(Table1[[#This Row],[Rating Category]],Recommendation!A$2:A$6,Recommendation!B$2:B$6)</f>
        <v>Restricted</v>
      </c>
      <c r="N4030" s="2">
        <v>86</v>
      </c>
      <c r="O4030" s="2" t="str" cm="1">
        <f t="array" ref="O4030">_xlfn.IFS(Table1[[#This Row],[Duration]]&lt;90,"Short",Table1[[#This Row],[Duration]]&lt;180,"Medium",Table1[[#This Row],[Duration]]&lt;=240,"Long",TRUE,"Seasons")</f>
        <v>Short</v>
      </c>
      <c r="P4030" s="3" t="s">
        <v>3532</v>
      </c>
    </row>
    <row r="4031" spans="1:16" ht="42">
      <c r="A4031" s="2" t="s">
        <v>17201</v>
      </c>
      <c r="B4031" s="2" t="s">
        <v>0</v>
      </c>
      <c r="C4031" s="3" t="s">
        <v>17202</v>
      </c>
      <c r="D4031" s="3" t="s">
        <v>10391</v>
      </c>
      <c r="E4031" s="3" t="s">
        <v>17203</v>
      </c>
      <c r="F4031" s="3" t="s">
        <v>1</v>
      </c>
      <c r="G4031" s="7" t="s">
        <v>9973</v>
      </c>
      <c r="H4031" s="4">
        <v>2021</v>
      </c>
      <c r="I4031" s="2">
        <v>2016</v>
      </c>
      <c r="J4031" s="2">
        <f ca="1">YEAR(TODAY())-Table1[[#This Row],[Release_year]]</f>
        <v>10</v>
      </c>
      <c r="K4031" s="2" t="s">
        <v>124</v>
      </c>
      <c r="L4031" s="2" t="str">
        <f>_xlfn.XLOOKUP(Table1[[#This Row],[Rating]],Ratings!A$2:A$15,Ratings!B$2:B$15)</f>
        <v>Adult</v>
      </c>
      <c r="M4031" s="2" t="str">
        <f>_xlfn.XLOOKUP(Table1[[#This Row],[Rating Category]],Recommendation!A$2:A$6,Recommendation!B$2:B$6)</f>
        <v>Restricted</v>
      </c>
      <c r="N4031" s="2">
        <v>102</v>
      </c>
      <c r="O4031" s="2" t="str" cm="1">
        <f t="array" ref="O4031">_xlfn.IFS(Table1[[#This Row],[Duration]]&lt;90,"Short",Table1[[#This Row],[Duration]]&lt;180,"Medium",Table1[[#This Row],[Duration]]&lt;=240,"Long",TRUE,"Seasons")</f>
        <v>Medium</v>
      </c>
      <c r="P4031" s="3" t="s">
        <v>517</v>
      </c>
    </row>
    <row r="4032" spans="1:16" ht="56">
      <c r="A4032" s="2" t="s">
        <v>17204</v>
      </c>
      <c r="B4032" s="2" t="s">
        <v>0</v>
      </c>
      <c r="C4032" s="3" t="s">
        <v>17205</v>
      </c>
      <c r="D4032" s="3" t="s">
        <v>2327</v>
      </c>
      <c r="E4032" s="3" t="s">
        <v>17206</v>
      </c>
      <c r="F4032" s="3" t="s">
        <v>1</v>
      </c>
      <c r="G4032" s="7" t="s">
        <v>10198</v>
      </c>
      <c r="H4032" s="4">
        <v>2021</v>
      </c>
      <c r="I4032" s="2">
        <v>2004</v>
      </c>
      <c r="J4032" s="2">
        <f ca="1">YEAR(TODAY())-Table1[[#This Row],[Release_year]]</f>
        <v>22</v>
      </c>
      <c r="K4032" s="2" t="s">
        <v>2</v>
      </c>
      <c r="L4032" s="2" t="str">
        <f>_xlfn.XLOOKUP(Table1[[#This Row],[Rating]],Ratings!A$2:A$15,Ratings!B$2:B$15)</f>
        <v>Teen</v>
      </c>
      <c r="M4032" s="2" t="str">
        <f>_xlfn.XLOOKUP(Table1[[#This Row],[Rating Category]],Recommendation!A$2:A$6,Recommendation!B$2:B$6)</f>
        <v>Guidance</v>
      </c>
      <c r="N4032" s="2">
        <v>122</v>
      </c>
      <c r="O4032" s="2" t="str" cm="1">
        <f t="array" ref="O4032">_xlfn.IFS(Table1[[#This Row],[Duration]]&lt;90,"Short",Table1[[#This Row],[Duration]]&lt;180,"Medium",Table1[[#This Row],[Duration]]&lt;=240,"Long",TRUE,"Seasons")</f>
        <v>Medium</v>
      </c>
      <c r="P4032" s="3" t="s">
        <v>1689</v>
      </c>
    </row>
    <row r="4033" spans="1:16" ht="42">
      <c r="A4033" s="2" t="s">
        <v>17207</v>
      </c>
      <c r="B4033" s="2" t="s">
        <v>0</v>
      </c>
      <c r="C4033" s="3" t="s">
        <v>17208</v>
      </c>
      <c r="D4033" s="3" t="s">
        <v>8825</v>
      </c>
      <c r="E4033" s="3" t="s">
        <v>17209</v>
      </c>
      <c r="F4033" s="3" t="s">
        <v>1</v>
      </c>
      <c r="G4033" s="7" t="s">
        <v>17210</v>
      </c>
      <c r="H4033" s="4">
        <v>2021</v>
      </c>
      <c r="I4033" s="2">
        <v>2013</v>
      </c>
      <c r="J4033" s="2">
        <f ca="1">YEAR(TODAY())-Table1[[#This Row],[Release_year]]</f>
        <v>13</v>
      </c>
      <c r="K4033" s="2" t="s">
        <v>124</v>
      </c>
      <c r="L4033" s="2" t="str">
        <f>_xlfn.XLOOKUP(Table1[[#This Row],[Rating]],Ratings!A$2:A$15,Ratings!B$2:B$15)</f>
        <v>Adult</v>
      </c>
      <c r="M4033" s="2" t="str">
        <f>_xlfn.XLOOKUP(Table1[[#This Row],[Rating Category]],Recommendation!A$2:A$6,Recommendation!B$2:B$6)</f>
        <v>Restricted</v>
      </c>
      <c r="N4033" s="2">
        <v>126</v>
      </c>
      <c r="O4033" s="2" t="str" cm="1">
        <f t="array" ref="O4033">_xlfn.IFS(Table1[[#This Row],[Duration]]&lt;90,"Short",Table1[[#This Row],[Duration]]&lt;180,"Medium",Table1[[#This Row],[Duration]]&lt;=240,"Long",TRUE,"Seasons")</f>
        <v>Medium</v>
      </c>
      <c r="P4033" s="3" t="s">
        <v>1402</v>
      </c>
    </row>
    <row r="4034" spans="1:16" ht="42">
      <c r="A4034" s="2" t="s">
        <v>17211</v>
      </c>
      <c r="B4034" s="2" t="s">
        <v>0</v>
      </c>
      <c r="C4034" s="3" t="s">
        <v>17212</v>
      </c>
      <c r="D4034" s="3" t="s">
        <v>17213</v>
      </c>
      <c r="E4034" s="3" t="s">
        <v>17214</v>
      </c>
      <c r="F4034" s="3" t="s">
        <v>1</v>
      </c>
      <c r="G4034" s="7" t="s">
        <v>9169</v>
      </c>
      <c r="H4034" s="4">
        <v>2021</v>
      </c>
      <c r="I4034" s="2">
        <v>2018</v>
      </c>
      <c r="J4034" s="2">
        <f ca="1">YEAR(TODAY())-Table1[[#This Row],[Release_year]]</f>
        <v>8</v>
      </c>
      <c r="K4034" s="2" t="s">
        <v>29</v>
      </c>
      <c r="L4034" s="2" t="str">
        <f>_xlfn.XLOOKUP(Table1[[#This Row],[Rating]],Ratings!A$2:A$15,Ratings!B$2:B$15)</f>
        <v>Teen</v>
      </c>
      <c r="M4034" s="2" t="str">
        <f>_xlfn.XLOOKUP(Table1[[#This Row],[Rating Category]],Recommendation!A$2:A$6,Recommendation!B$2:B$6)</f>
        <v>Guidance</v>
      </c>
      <c r="N4034" s="2">
        <v>87</v>
      </c>
      <c r="O4034" s="2" t="str" cm="1">
        <f t="array" ref="O4034">_xlfn.IFS(Table1[[#This Row],[Duration]]&lt;90,"Short",Table1[[#This Row],[Duration]]&lt;180,"Medium",Table1[[#This Row],[Duration]]&lt;=240,"Long",TRUE,"Seasons")</f>
        <v>Short</v>
      </c>
      <c r="P4034" s="3" t="s">
        <v>251</v>
      </c>
    </row>
    <row r="4035" spans="1:16" ht="42">
      <c r="A4035" s="2" t="s">
        <v>17215</v>
      </c>
      <c r="B4035" s="2" t="s">
        <v>0</v>
      </c>
      <c r="C4035" s="3" t="s">
        <v>17216</v>
      </c>
      <c r="D4035" s="3" t="s">
        <v>6728</v>
      </c>
      <c r="E4035" s="3" t="s">
        <v>17217</v>
      </c>
      <c r="F4035" s="3" t="s">
        <v>13</v>
      </c>
      <c r="G4035" s="7" t="s">
        <v>7532</v>
      </c>
      <c r="H4035" s="4">
        <v>2021</v>
      </c>
      <c r="I4035" s="2">
        <v>1976</v>
      </c>
      <c r="J4035" s="2">
        <f ca="1">YEAR(TODAY())-Table1[[#This Row],[Release_year]]</f>
        <v>50</v>
      </c>
      <c r="K4035" s="2" t="s">
        <v>29</v>
      </c>
      <c r="L4035" s="2" t="str">
        <f>_xlfn.XLOOKUP(Table1[[#This Row],[Rating]],Ratings!A$2:A$15,Ratings!B$2:B$15)</f>
        <v>Teen</v>
      </c>
      <c r="M4035" s="2" t="str">
        <f>_xlfn.XLOOKUP(Table1[[#This Row],[Rating Category]],Recommendation!A$2:A$6,Recommendation!B$2:B$6)</f>
        <v>Guidance</v>
      </c>
      <c r="N4035" s="2">
        <v>156</v>
      </c>
      <c r="O4035" s="2" t="str" cm="1">
        <f t="array" ref="O4035">_xlfn.IFS(Table1[[#This Row],[Duration]]&lt;90,"Short",Table1[[#This Row],[Duration]]&lt;180,"Medium",Table1[[#This Row],[Duration]]&lt;=240,"Long",TRUE,"Seasons")</f>
        <v>Medium</v>
      </c>
      <c r="P4035" s="3" t="s">
        <v>203</v>
      </c>
    </row>
    <row r="4036" spans="1:16" ht="42">
      <c r="A4036" s="2" t="s">
        <v>17218</v>
      </c>
      <c r="B4036" s="2" t="s">
        <v>0</v>
      </c>
      <c r="C4036" s="3" t="s">
        <v>17219</v>
      </c>
      <c r="D4036" s="3" t="s">
        <v>17220</v>
      </c>
      <c r="E4036" s="3" t="s">
        <v>17221</v>
      </c>
      <c r="F4036" s="3" t="s">
        <v>1</v>
      </c>
      <c r="G4036" s="7" t="s">
        <v>12855</v>
      </c>
      <c r="H4036" s="4">
        <v>2021</v>
      </c>
      <c r="I4036" s="2">
        <v>2016</v>
      </c>
      <c r="J4036" s="2">
        <f ca="1">YEAR(TODAY())-Table1[[#This Row],[Release_year]]</f>
        <v>10</v>
      </c>
      <c r="K4036" s="2" t="s">
        <v>7</v>
      </c>
      <c r="L4036" s="2" t="str">
        <f>_xlfn.XLOOKUP(Table1[[#This Row],[Rating]],Ratings!A$2:A$15,Ratings!B$2:B$15)</f>
        <v>Adult</v>
      </c>
      <c r="M4036" s="2" t="str">
        <f>_xlfn.XLOOKUP(Table1[[#This Row],[Rating Category]],Recommendation!A$2:A$6,Recommendation!B$2:B$6)</f>
        <v>Restricted</v>
      </c>
      <c r="N4036" s="2">
        <v>97</v>
      </c>
      <c r="O4036" s="2" t="str" cm="1">
        <f t="array" ref="O4036">_xlfn.IFS(Table1[[#This Row],[Duration]]&lt;90,"Short",Table1[[#This Row],[Duration]]&lt;180,"Medium",Table1[[#This Row],[Duration]]&lt;=240,"Long",TRUE,"Seasons")</f>
        <v>Medium</v>
      </c>
      <c r="P4036" s="3" t="s">
        <v>617</v>
      </c>
    </row>
    <row r="4037" spans="1:16" ht="56">
      <c r="A4037" s="2" t="s">
        <v>17222</v>
      </c>
      <c r="B4037" s="2" t="s">
        <v>0</v>
      </c>
      <c r="C4037" s="3" t="s">
        <v>17223</v>
      </c>
      <c r="D4037" s="3" t="s">
        <v>17224</v>
      </c>
      <c r="E4037" s="3" t="s">
        <v>17225</v>
      </c>
      <c r="F4037" s="3" t="s">
        <v>5315</v>
      </c>
      <c r="G4037" s="7" t="s">
        <v>11255</v>
      </c>
      <c r="H4037" s="4">
        <v>2021</v>
      </c>
      <c r="I4037" s="2">
        <v>1997</v>
      </c>
      <c r="J4037" s="2">
        <f ca="1">YEAR(TODAY())-Table1[[#This Row],[Release_year]]</f>
        <v>29</v>
      </c>
      <c r="K4037" s="2" t="s">
        <v>7</v>
      </c>
      <c r="L4037" s="2" t="str">
        <f>_xlfn.XLOOKUP(Table1[[#This Row],[Rating]],Ratings!A$2:A$15,Ratings!B$2:B$15)</f>
        <v>Adult</v>
      </c>
      <c r="M4037" s="2" t="str">
        <f>_xlfn.XLOOKUP(Table1[[#This Row],[Rating Category]],Recommendation!A$2:A$6,Recommendation!B$2:B$6)</f>
        <v>Restricted</v>
      </c>
      <c r="N4037" s="2">
        <v>89</v>
      </c>
      <c r="O4037" s="2" t="str" cm="1">
        <f t="array" ref="O4037">_xlfn.IFS(Table1[[#This Row],[Duration]]&lt;90,"Short",Table1[[#This Row],[Duration]]&lt;180,"Medium",Table1[[#This Row],[Duration]]&lt;=240,"Long",TRUE,"Seasons")</f>
        <v>Short</v>
      </c>
      <c r="P4037" s="3" t="s">
        <v>384</v>
      </c>
    </row>
    <row r="4038" spans="1:16" ht="42">
      <c r="A4038" s="2" t="s">
        <v>17226</v>
      </c>
      <c r="B4038" s="2" t="s">
        <v>0</v>
      </c>
      <c r="C4038" s="3" t="s">
        <v>17227</v>
      </c>
      <c r="D4038" s="3" t="s">
        <v>17228</v>
      </c>
      <c r="E4038" s="3" t="s">
        <v>17229</v>
      </c>
      <c r="F4038" s="3" t="s">
        <v>1</v>
      </c>
      <c r="G4038" s="7" t="s">
        <v>5281</v>
      </c>
      <c r="H4038" s="4">
        <v>2021</v>
      </c>
      <c r="I4038" s="2">
        <v>2017</v>
      </c>
      <c r="J4038" s="2">
        <f ca="1">YEAR(TODAY())-Table1[[#This Row],[Release_year]]</f>
        <v>9</v>
      </c>
      <c r="K4038" s="2" t="s">
        <v>7</v>
      </c>
      <c r="L4038" s="2" t="str">
        <f>_xlfn.XLOOKUP(Table1[[#This Row],[Rating]],Ratings!A$2:A$15,Ratings!B$2:B$15)</f>
        <v>Adult</v>
      </c>
      <c r="M4038" s="2" t="str">
        <f>_xlfn.XLOOKUP(Table1[[#This Row],[Rating Category]],Recommendation!A$2:A$6,Recommendation!B$2:B$6)</f>
        <v>Restricted</v>
      </c>
      <c r="N4038" s="2">
        <v>88</v>
      </c>
      <c r="O4038" s="2" t="str" cm="1">
        <f t="array" ref="O4038">_xlfn.IFS(Table1[[#This Row],[Duration]]&lt;90,"Short",Table1[[#This Row],[Duration]]&lt;180,"Medium",Table1[[#This Row],[Duration]]&lt;=240,"Long",TRUE,"Seasons")</f>
        <v>Short</v>
      </c>
      <c r="P4038" s="3" t="s">
        <v>125</v>
      </c>
    </row>
    <row r="4039" spans="1:16" ht="42">
      <c r="A4039" s="2" t="s">
        <v>17230</v>
      </c>
      <c r="B4039" s="2" t="s">
        <v>0</v>
      </c>
      <c r="C4039" s="3" t="s">
        <v>17231</v>
      </c>
      <c r="D4039" s="3" t="s">
        <v>17232</v>
      </c>
      <c r="E4039" s="3" t="s">
        <v>17233</v>
      </c>
      <c r="F4039" s="3" t="s">
        <v>13</v>
      </c>
      <c r="G4039" s="7" t="s">
        <v>11939</v>
      </c>
      <c r="H4039" s="4">
        <v>2021</v>
      </c>
      <c r="I4039" s="2">
        <v>2010</v>
      </c>
      <c r="J4039" s="2">
        <f ca="1">YEAR(TODAY())-Table1[[#This Row],[Release_year]]</f>
        <v>16</v>
      </c>
      <c r="K4039" s="2" t="s">
        <v>29</v>
      </c>
      <c r="L4039" s="2" t="str">
        <f>_xlfn.XLOOKUP(Table1[[#This Row],[Rating]],Ratings!A$2:A$15,Ratings!B$2:B$15)</f>
        <v>Teen</v>
      </c>
      <c r="M4039" s="2" t="str">
        <f>_xlfn.XLOOKUP(Table1[[#This Row],[Rating Category]],Recommendation!A$2:A$6,Recommendation!B$2:B$6)</f>
        <v>Guidance</v>
      </c>
      <c r="N4039" s="2">
        <v>96</v>
      </c>
      <c r="O4039" s="2" t="str" cm="1">
        <f t="array" ref="O4039">_xlfn.IFS(Table1[[#This Row],[Duration]]&lt;90,"Short",Table1[[#This Row],[Duration]]&lt;180,"Medium",Table1[[#This Row],[Duration]]&lt;=240,"Long",TRUE,"Seasons")</f>
        <v>Medium</v>
      </c>
      <c r="P4039" s="3" t="s">
        <v>622</v>
      </c>
    </row>
    <row r="4040" spans="1:16" ht="28">
      <c r="A4040" s="2" t="s">
        <v>17234</v>
      </c>
      <c r="B4040" s="2" t="s">
        <v>0</v>
      </c>
      <c r="C4040" s="3" t="s">
        <v>17235</v>
      </c>
      <c r="D4040" s="3" t="s">
        <v>17236</v>
      </c>
      <c r="E4040" s="3" t="s">
        <v>17237</v>
      </c>
      <c r="F4040" s="3" t="s">
        <v>1420</v>
      </c>
      <c r="G4040" s="7" t="s">
        <v>17238</v>
      </c>
      <c r="H4040" s="4">
        <v>2021</v>
      </c>
      <c r="I4040" s="2">
        <v>2016</v>
      </c>
      <c r="J4040" s="2">
        <f ca="1">YEAR(TODAY())-Table1[[#This Row],[Release_year]]</f>
        <v>10</v>
      </c>
      <c r="K4040" s="2" t="s">
        <v>29</v>
      </c>
      <c r="L4040" s="2" t="str">
        <f>_xlfn.XLOOKUP(Table1[[#This Row],[Rating]],Ratings!A$2:A$15,Ratings!B$2:B$15)</f>
        <v>Teen</v>
      </c>
      <c r="M4040" s="2" t="str">
        <f>_xlfn.XLOOKUP(Table1[[#This Row],[Rating Category]],Recommendation!A$2:A$6,Recommendation!B$2:B$6)</f>
        <v>Guidance</v>
      </c>
      <c r="N4040" s="2">
        <v>104</v>
      </c>
      <c r="O4040" s="2" t="str" cm="1">
        <f t="array" ref="O4040">_xlfn.IFS(Table1[[#This Row],[Duration]]&lt;90,"Short",Table1[[#This Row],[Duration]]&lt;180,"Medium",Table1[[#This Row],[Duration]]&lt;=240,"Long",TRUE,"Seasons")</f>
        <v>Medium</v>
      </c>
      <c r="P4040" s="3" t="s">
        <v>206</v>
      </c>
    </row>
    <row r="4041" spans="1:16" ht="14">
      <c r="A4041" s="2" t="s">
        <v>17240</v>
      </c>
      <c r="B4041" s="2" t="s">
        <v>0</v>
      </c>
      <c r="C4041" s="3" t="s">
        <v>17241</v>
      </c>
      <c r="D4041" s="3" t="s">
        <v>17242</v>
      </c>
      <c r="E4041" s="3" t="s">
        <v>17243</v>
      </c>
      <c r="F4041" s="3" t="s">
        <v>28</v>
      </c>
      <c r="G4041" s="7" t="s">
        <v>13280</v>
      </c>
      <c r="H4041" s="4">
        <v>2021</v>
      </c>
      <c r="I4041" s="2">
        <v>2015</v>
      </c>
      <c r="J4041" s="2">
        <f ca="1">YEAR(TODAY())-Table1[[#This Row],[Release_year]]</f>
        <v>11</v>
      </c>
      <c r="K4041" s="2" t="s">
        <v>45</v>
      </c>
      <c r="L4041" s="2" t="str">
        <f>_xlfn.XLOOKUP(Table1[[#This Row],[Rating]],Ratings!A$2:A$15,Ratings!B$2:B$15)</f>
        <v>Family</v>
      </c>
      <c r="M4041" s="2" t="str">
        <f>_xlfn.XLOOKUP(Table1[[#This Row],[Rating Category]],Recommendation!A$2:A$6,Recommendation!B$2:B$6)</f>
        <v>Guidance</v>
      </c>
      <c r="N4041" s="2">
        <v>95</v>
      </c>
      <c r="O4041" s="2" t="str" cm="1">
        <f t="array" ref="O4041">_xlfn.IFS(Table1[[#This Row],[Duration]]&lt;90,"Short",Table1[[#This Row],[Duration]]&lt;180,"Medium",Table1[[#This Row],[Duration]]&lt;=240,"Long",TRUE,"Seasons")</f>
        <v>Medium</v>
      </c>
      <c r="P4041" s="3" t="s">
        <v>3</v>
      </c>
    </row>
    <row r="4042" spans="1:16" ht="42">
      <c r="A4042" s="2" t="s">
        <v>17244</v>
      </c>
      <c r="B4042" s="2" t="s">
        <v>0</v>
      </c>
      <c r="C4042" s="3" t="s">
        <v>17245</v>
      </c>
      <c r="D4042" s="3" t="s">
        <v>17246</v>
      </c>
      <c r="E4042" s="3" t="s">
        <v>17247</v>
      </c>
      <c r="F4042" s="3" t="s">
        <v>3216</v>
      </c>
      <c r="G4042" s="7" t="s">
        <v>12296</v>
      </c>
      <c r="H4042" s="4">
        <v>2021</v>
      </c>
      <c r="I4042" s="2">
        <v>2010</v>
      </c>
      <c r="J4042" s="2">
        <f ca="1">YEAR(TODAY())-Table1[[#This Row],[Release_year]]</f>
        <v>16</v>
      </c>
      <c r="K4042" s="2" t="s">
        <v>7</v>
      </c>
      <c r="L4042" s="2" t="str">
        <f>_xlfn.XLOOKUP(Table1[[#This Row],[Rating]],Ratings!A$2:A$15,Ratings!B$2:B$15)</f>
        <v>Adult</v>
      </c>
      <c r="M4042" s="2" t="str">
        <f>_xlfn.XLOOKUP(Table1[[#This Row],[Rating Category]],Recommendation!A$2:A$6,Recommendation!B$2:B$6)</f>
        <v>Restricted</v>
      </c>
      <c r="N4042" s="2">
        <v>97</v>
      </c>
      <c r="O4042" s="2" t="str" cm="1">
        <f t="array" ref="O4042">_xlfn.IFS(Table1[[#This Row],[Duration]]&lt;90,"Short",Table1[[#This Row],[Duration]]&lt;180,"Medium",Table1[[#This Row],[Duration]]&lt;=240,"Long",TRUE,"Seasons")</f>
        <v>Medium</v>
      </c>
      <c r="P4042" s="3" t="s">
        <v>622</v>
      </c>
    </row>
    <row r="4043" spans="1:16" ht="42">
      <c r="A4043" s="2" t="s">
        <v>17248</v>
      </c>
      <c r="B4043" s="2" t="s">
        <v>0</v>
      </c>
      <c r="C4043" s="3" t="s">
        <v>17249</v>
      </c>
      <c r="D4043" s="3" t="s">
        <v>17250</v>
      </c>
      <c r="E4043" s="3" t="s">
        <v>17251</v>
      </c>
      <c r="F4043" s="3" t="s">
        <v>13</v>
      </c>
      <c r="G4043" s="7" t="s">
        <v>11255</v>
      </c>
      <c r="H4043" s="4">
        <v>2021</v>
      </c>
      <c r="I4043" s="2">
        <v>2017</v>
      </c>
      <c r="J4043" s="2">
        <f ca="1">YEAR(TODAY())-Table1[[#This Row],[Release_year]]</f>
        <v>9</v>
      </c>
      <c r="K4043" s="2" t="s">
        <v>29</v>
      </c>
      <c r="L4043" s="2" t="str">
        <f>_xlfn.XLOOKUP(Table1[[#This Row],[Rating]],Ratings!A$2:A$15,Ratings!B$2:B$15)</f>
        <v>Teen</v>
      </c>
      <c r="M4043" s="2" t="str">
        <f>_xlfn.XLOOKUP(Table1[[#This Row],[Rating Category]],Recommendation!A$2:A$6,Recommendation!B$2:B$6)</f>
        <v>Guidance</v>
      </c>
      <c r="N4043" s="2">
        <v>118</v>
      </c>
      <c r="O4043" s="2" t="str" cm="1">
        <f t="array" ref="O4043">_xlfn.IFS(Table1[[#This Row],[Duration]]&lt;90,"Short",Table1[[#This Row],[Duration]]&lt;180,"Medium",Table1[[#This Row],[Duration]]&lt;=240,"Long",TRUE,"Seasons")</f>
        <v>Medium</v>
      </c>
      <c r="P4043" s="3" t="s">
        <v>43</v>
      </c>
    </row>
    <row r="4044" spans="1:16" ht="56">
      <c r="A4044" s="2" t="s">
        <v>17252</v>
      </c>
      <c r="B4044" s="2" t="s">
        <v>0</v>
      </c>
      <c r="C4044" s="3" t="s">
        <v>17253</v>
      </c>
      <c r="D4044" s="3" t="s">
        <v>1728</v>
      </c>
      <c r="E4044" s="3" t="s">
        <v>17254</v>
      </c>
      <c r="F4044" s="3" t="s">
        <v>1</v>
      </c>
      <c r="G4044" s="7" t="s">
        <v>7486</v>
      </c>
      <c r="H4044" s="4">
        <v>2021</v>
      </c>
      <c r="I4044" s="2">
        <v>2005</v>
      </c>
      <c r="J4044" s="2">
        <f ca="1">YEAR(TODAY())-Table1[[#This Row],[Release_year]]</f>
        <v>21</v>
      </c>
      <c r="K4044" s="2" t="s">
        <v>2</v>
      </c>
      <c r="L4044" s="2" t="str">
        <f>_xlfn.XLOOKUP(Table1[[#This Row],[Rating]],Ratings!A$2:A$15,Ratings!B$2:B$15)</f>
        <v>Teen</v>
      </c>
      <c r="M4044" s="2" t="str">
        <f>_xlfn.XLOOKUP(Table1[[#This Row],[Rating Category]],Recommendation!A$2:A$6,Recommendation!B$2:B$6)</f>
        <v>Guidance</v>
      </c>
      <c r="N4044" s="2">
        <v>118</v>
      </c>
      <c r="O4044" s="2" t="str" cm="1">
        <f t="array" ref="O4044">_xlfn.IFS(Table1[[#This Row],[Duration]]&lt;90,"Short",Table1[[#This Row],[Duration]]&lt;180,"Medium",Table1[[#This Row],[Duration]]&lt;=240,"Long",TRUE,"Seasons")</f>
        <v>Medium</v>
      </c>
      <c r="P4044" s="3" t="s">
        <v>254</v>
      </c>
    </row>
    <row r="4045" spans="1:16" ht="56">
      <c r="A4045" s="2" t="s">
        <v>17255</v>
      </c>
      <c r="B4045" s="2" t="s">
        <v>0</v>
      </c>
      <c r="C4045" s="3" t="s">
        <v>17256</v>
      </c>
      <c r="D4045" s="3" t="s">
        <v>17257</v>
      </c>
      <c r="E4045" s="3" t="s">
        <v>17258</v>
      </c>
      <c r="F4045" s="3" t="s">
        <v>8537</v>
      </c>
      <c r="G4045" s="7" t="s">
        <v>12855</v>
      </c>
      <c r="H4045" s="4">
        <v>2021</v>
      </c>
      <c r="I4045" s="2">
        <v>2015</v>
      </c>
      <c r="J4045" s="2">
        <f ca="1">YEAR(TODAY())-Table1[[#This Row],[Release_year]]</f>
        <v>11</v>
      </c>
      <c r="K4045" s="2" t="s">
        <v>45</v>
      </c>
      <c r="L4045" s="2" t="str">
        <f>_xlfn.XLOOKUP(Table1[[#This Row],[Rating]],Ratings!A$2:A$15,Ratings!B$2:B$15)</f>
        <v>Family</v>
      </c>
      <c r="M4045" s="2" t="str">
        <f>_xlfn.XLOOKUP(Table1[[#This Row],[Rating Category]],Recommendation!A$2:A$6,Recommendation!B$2:B$6)</f>
        <v>Guidance</v>
      </c>
      <c r="N4045" s="2">
        <v>170</v>
      </c>
      <c r="O4045" s="2" t="str" cm="1">
        <f t="array" ref="O4045">_xlfn.IFS(Table1[[#This Row],[Duration]]&lt;90,"Short",Table1[[#This Row],[Duration]]&lt;180,"Medium",Table1[[#This Row],[Duration]]&lt;=240,"Long",TRUE,"Seasons")</f>
        <v>Medium</v>
      </c>
      <c r="P4045" s="3" t="s">
        <v>218</v>
      </c>
    </row>
    <row r="4046" spans="1:16" ht="42">
      <c r="A4046" s="2" t="s">
        <v>17259</v>
      </c>
      <c r="B4046" s="2" t="s">
        <v>0</v>
      </c>
      <c r="C4046" s="3" t="s">
        <v>17260</v>
      </c>
      <c r="D4046" s="3" t="s">
        <v>17261</v>
      </c>
      <c r="E4046" s="3" t="s">
        <v>17262</v>
      </c>
      <c r="F4046" s="3" t="s">
        <v>53</v>
      </c>
      <c r="G4046" s="7" t="s">
        <v>13352</v>
      </c>
      <c r="H4046" s="4">
        <v>2021</v>
      </c>
      <c r="I4046" s="2">
        <v>2006</v>
      </c>
      <c r="J4046" s="2">
        <f ca="1">YEAR(TODAY())-Table1[[#This Row],[Release_year]]</f>
        <v>20</v>
      </c>
      <c r="K4046" s="2" t="s">
        <v>7</v>
      </c>
      <c r="L4046" s="2" t="str">
        <f>_xlfn.XLOOKUP(Table1[[#This Row],[Rating]],Ratings!A$2:A$15,Ratings!B$2:B$15)</f>
        <v>Adult</v>
      </c>
      <c r="M4046" s="2" t="str">
        <f>_xlfn.XLOOKUP(Table1[[#This Row],[Rating Category]],Recommendation!A$2:A$6,Recommendation!B$2:B$6)</f>
        <v>Restricted</v>
      </c>
      <c r="N4046" s="2">
        <v>118</v>
      </c>
      <c r="O4046" s="2" t="str" cm="1">
        <f t="array" ref="O4046">_xlfn.IFS(Table1[[#This Row],[Duration]]&lt;90,"Short",Table1[[#This Row],[Duration]]&lt;180,"Medium",Table1[[#This Row],[Duration]]&lt;=240,"Long",TRUE,"Seasons")</f>
        <v>Medium</v>
      </c>
      <c r="P4046" s="3" t="s">
        <v>192</v>
      </c>
    </row>
    <row r="4047" spans="1:16" ht="56">
      <c r="A4047" s="2" t="s">
        <v>17263</v>
      </c>
      <c r="B4047" s="2" t="s">
        <v>0</v>
      </c>
      <c r="C4047" s="3" t="s">
        <v>17264</v>
      </c>
      <c r="D4047" s="3" t="s">
        <v>17265</v>
      </c>
      <c r="E4047" s="3" t="s">
        <v>17266</v>
      </c>
      <c r="F4047" s="3" t="s">
        <v>64</v>
      </c>
      <c r="G4047" s="7" t="s">
        <v>13957</v>
      </c>
      <c r="H4047" s="4">
        <v>2021</v>
      </c>
      <c r="I4047" s="2">
        <v>2015</v>
      </c>
      <c r="J4047" s="2">
        <f ca="1">YEAR(TODAY())-Table1[[#This Row],[Release_year]]</f>
        <v>11</v>
      </c>
      <c r="K4047" s="2" t="s">
        <v>7</v>
      </c>
      <c r="L4047" s="2" t="str">
        <f>_xlfn.XLOOKUP(Table1[[#This Row],[Rating]],Ratings!A$2:A$15,Ratings!B$2:B$15)</f>
        <v>Adult</v>
      </c>
      <c r="M4047" s="2" t="str">
        <f>_xlfn.XLOOKUP(Table1[[#This Row],[Rating Category]],Recommendation!A$2:A$6,Recommendation!B$2:B$6)</f>
        <v>Restricted</v>
      </c>
      <c r="N4047" s="2">
        <v>128</v>
      </c>
      <c r="O4047" s="2" t="str" cm="1">
        <f t="array" ref="O4047">_xlfn.IFS(Table1[[#This Row],[Duration]]&lt;90,"Short",Table1[[#This Row],[Duration]]&lt;180,"Medium",Table1[[#This Row],[Duration]]&lt;=240,"Long",TRUE,"Seasons")</f>
        <v>Medium</v>
      </c>
      <c r="P4047" s="3" t="s">
        <v>1794</v>
      </c>
    </row>
    <row r="4048" spans="1:16" ht="70">
      <c r="A4048" s="2" t="s">
        <v>17267</v>
      </c>
      <c r="B4048" s="2" t="s">
        <v>0</v>
      </c>
      <c r="C4048" s="3" t="s">
        <v>17268</v>
      </c>
      <c r="D4048" s="3" t="s">
        <v>17269</v>
      </c>
      <c r="E4048" s="3" t="s">
        <v>17270</v>
      </c>
      <c r="F4048" s="3" t="s">
        <v>17271</v>
      </c>
      <c r="G4048" s="7" t="s">
        <v>13975</v>
      </c>
      <c r="H4048" s="4">
        <v>2021</v>
      </c>
      <c r="I4048" s="2">
        <v>2016</v>
      </c>
      <c r="J4048" s="2">
        <f ca="1">YEAR(TODAY())-Table1[[#This Row],[Release_year]]</f>
        <v>10</v>
      </c>
      <c r="K4048" s="2" t="s">
        <v>7</v>
      </c>
      <c r="L4048" s="2" t="str">
        <f>_xlfn.XLOOKUP(Table1[[#This Row],[Rating]],Ratings!A$2:A$15,Ratings!B$2:B$15)</f>
        <v>Adult</v>
      </c>
      <c r="M4048" s="2" t="str">
        <f>_xlfn.XLOOKUP(Table1[[#This Row],[Rating Category]],Recommendation!A$2:A$6,Recommendation!B$2:B$6)</f>
        <v>Restricted</v>
      </c>
      <c r="N4048" s="2">
        <v>106</v>
      </c>
      <c r="O4048" s="2" t="str" cm="1">
        <f t="array" ref="O4048">_xlfn.IFS(Table1[[#This Row],[Duration]]&lt;90,"Short",Table1[[#This Row],[Duration]]&lt;180,"Medium",Table1[[#This Row],[Duration]]&lt;=240,"Long",TRUE,"Seasons")</f>
        <v>Medium</v>
      </c>
      <c r="P4048" s="3" t="s">
        <v>1580</v>
      </c>
    </row>
    <row r="4049" spans="1:16" ht="56">
      <c r="A4049" s="2" t="s">
        <v>17272</v>
      </c>
      <c r="B4049" s="2" t="s">
        <v>0</v>
      </c>
      <c r="C4049" s="3" t="s">
        <v>17273</v>
      </c>
      <c r="D4049" s="3" t="s">
        <v>17274</v>
      </c>
      <c r="E4049" s="3" t="s">
        <v>17275</v>
      </c>
      <c r="F4049" s="3" t="s">
        <v>1030</v>
      </c>
      <c r="G4049" s="7" t="s">
        <v>11265</v>
      </c>
      <c r="H4049" s="4">
        <v>2021</v>
      </c>
      <c r="I4049" s="2">
        <v>2008</v>
      </c>
      <c r="J4049" s="2">
        <f ca="1">YEAR(TODAY())-Table1[[#This Row],[Release_year]]</f>
        <v>18</v>
      </c>
      <c r="K4049" s="2" t="s">
        <v>29</v>
      </c>
      <c r="L4049" s="2" t="str">
        <f>_xlfn.XLOOKUP(Table1[[#This Row],[Rating]],Ratings!A$2:A$15,Ratings!B$2:B$15)</f>
        <v>Teen</v>
      </c>
      <c r="M4049" s="2" t="str">
        <f>_xlfn.XLOOKUP(Table1[[#This Row],[Rating Category]],Recommendation!A$2:A$6,Recommendation!B$2:B$6)</f>
        <v>Guidance</v>
      </c>
      <c r="N4049" s="2">
        <v>92</v>
      </c>
      <c r="O4049" s="2" t="str" cm="1">
        <f t="array" ref="O4049">_xlfn.IFS(Table1[[#This Row],[Duration]]&lt;90,"Short",Table1[[#This Row],[Duration]]&lt;180,"Medium",Table1[[#This Row],[Duration]]&lt;=240,"Long",TRUE,"Seasons")</f>
        <v>Medium</v>
      </c>
      <c r="P4049" s="3" t="s">
        <v>17276</v>
      </c>
    </row>
    <row r="4050" spans="1:16" ht="56">
      <c r="A4050" s="2" t="s">
        <v>17277</v>
      </c>
      <c r="B4050" s="2" t="s">
        <v>0</v>
      </c>
      <c r="C4050" s="3" t="s">
        <v>17278</v>
      </c>
      <c r="D4050" s="3" t="s">
        <v>17274</v>
      </c>
      <c r="E4050" s="3" t="s">
        <v>17279</v>
      </c>
      <c r="F4050" s="3" t="s">
        <v>1030</v>
      </c>
      <c r="G4050" s="7" t="s">
        <v>11265</v>
      </c>
      <c r="H4050" s="4">
        <v>2021</v>
      </c>
      <c r="I4050" s="2">
        <v>2010</v>
      </c>
      <c r="J4050" s="2">
        <f ca="1">YEAR(TODAY())-Table1[[#This Row],[Release_year]]</f>
        <v>16</v>
      </c>
      <c r="K4050" s="2" t="s">
        <v>7</v>
      </c>
      <c r="L4050" s="2" t="str">
        <f>_xlfn.XLOOKUP(Table1[[#This Row],[Rating]],Ratings!A$2:A$15,Ratings!B$2:B$15)</f>
        <v>Adult</v>
      </c>
      <c r="M4050" s="2" t="str">
        <f>_xlfn.XLOOKUP(Table1[[#This Row],[Rating Category]],Recommendation!A$2:A$6,Recommendation!B$2:B$6)</f>
        <v>Restricted</v>
      </c>
      <c r="N4050" s="2">
        <v>102</v>
      </c>
      <c r="O4050" s="2" t="str" cm="1">
        <f t="array" ref="O4050">_xlfn.IFS(Table1[[#This Row],[Duration]]&lt;90,"Short",Table1[[#This Row],[Duration]]&lt;180,"Medium",Table1[[#This Row],[Duration]]&lt;=240,"Long",TRUE,"Seasons")</f>
        <v>Medium</v>
      </c>
      <c r="P4050" s="3" t="s">
        <v>17276</v>
      </c>
    </row>
    <row r="4051" spans="1:16" ht="42">
      <c r="A4051" s="2" t="s">
        <v>17280</v>
      </c>
      <c r="B4051" s="2" t="s">
        <v>0</v>
      </c>
      <c r="C4051" s="3" t="s">
        <v>17281</v>
      </c>
      <c r="D4051" s="3" t="s">
        <v>17282</v>
      </c>
      <c r="E4051" s="3" t="s">
        <v>17283</v>
      </c>
      <c r="F4051" s="3" t="s">
        <v>13</v>
      </c>
      <c r="G4051" s="7" t="s">
        <v>11624</v>
      </c>
      <c r="H4051" s="4">
        <v>2021</v>
      </c>
      <c r="I4051" s="2">
        <v>2017</v>
      </c>
      <c r="J4051" s="2">
        <f ca="1">YEAR(TODAY())-Table1[[#This Row],[Release_year]]</f>
        <v>9</v>
      </c>
      <c r="K4051" s="2" t="s">
        <v>29</v>
      </c>
      <c r="L4051" s="2" t="str">
        <f>_xlfn.XLOOKUP(Table1[[#This Row],[Rating]],Ratings!A$2:A$15,Ratings!B$2:B$15)</f>
        <v>Teen</v>
      </c>
      <c r="M4051" s="2" t="str">
        <f>_xlfn.XLOOKUP(Table1[[#This Row],[Rating Category]],Recommendation!A$2:A$6,Recommendation!B$2:B$6)</f>
        <v>Guidance</v>
      </c>
      <c r="N4051" s="2">
        <v>126</v>
      </c>
      <c r="O4051" s="2" t="str" cm="1">
        <f t="array" ref="O4051">_xlfn.IFS(Table1[[#This Row],[Duration]]&lt;90,"Short",Table1[[#This Row],[Duration]]&lt;180,"Medium",Table1[[#This Row],[Duration]]&lt;=240,"Long",TRUE,"Seasons")</f>
        <v>Medium</v>
      </c>
      <c r="P4051" s="3" t="s">
        <v>43</v>
      </c>
    </row>
    <row r="4052" spans="1:16" ht="56">
      <c r="A4052" s="2" t="s">
        <v>17284</v>
      </c>
      <c r="B4052" s="2" t="s">
        <v>0</v>
      </c>
      <c r="C4052" s="3" t="s">
        <v>17285</v>
      </c>
      <c r="D4052" s="3" t="s">
        <v>17286</v>
      </c>
      <c r="E4052" s="3" t="s">
        <v>17287</v>
      </c>
      <c r="F4052" s="3" t="s">
        <v>1</v>
      </c>
      <c r="G4052" s="7" t="s">
        <v>8375</v>
      </c>
      <c r="H4052" s="4">
        <v>2021</v>
      </c>
      <c r="I4052" s="2">
        <v>2011</v>
      </c>
      <c r="J4052" s="2">
        <f ca="1">YEAR(TODAY())-Table1[[#This Row],[Release_year]]</f>
        <v>15</v>
      </c>
      <c r="K4052" s="2" t="s">
        <v>2</v>
      </c>
      <c r="L4052" s="2" t="str">
        <f>_xlfn.XLOOKUP(Table1[[#This Row],[Rating]],Ratings!A$2:A$15,Ratings!B$2:B$15)</f>
        <v>Teen</v>
      </c>
      <c r="M4052" s="2" t="str">
        <f>_xlfn.XLOOKUP(Table1[[#This Row],[Rating Category]],Recommendation!A$2:A$6,Recommendation!B$2:B$6)</f>
        <v>Guidance</v>
      </c>
      <c r="N4052" s="2">
        <v>111</v>
      </c>
      <c r="O4052" s="2" t="str" cm="1">
        <f t="array" ref="O4052">_xlfn.IFS(Table1[[#This Row],[Duration]]&lt;90,"Short",Table1[[#This Row],[Duration]]&lt;180,"Medium",Table1[[#This Row],[Duration]]&lt;=240,"Long",TRUE,"Seasons")</f>
        <v>Medium</v>
      </c>
      <c r="P4052" s="3" t="s">
        <v>264</v>
      </c>
    </row>
    <row r="4053" spans="1:16" ht="14">
      <c r="A4053" s="2" t="s">
        <v>17288</v>
      </c>
      <c r="B4053" s="2" t="s">
        <v>0</v>
      </c>
      <c r="C4053" s="3" t="s">
        <v>17289</v>
      </c>
      <c r="D4053" s="3" t="s">
        <v>17286</v>
      </c>
      <c r="E4053" s="3" t="s">
        <v>17290</v>
      </c>
      <c r="F4053" s="3" t="s">
        <v>1</v>
      </c>
      <c r="G4053" s="7" t="s">
        <v>11781</v>
      </c>
      <c r="H4053" s="4">
        <v>2021</v>
      </c>
      <c r="I4053" s="2">
        <v>2018</v>
      </c>
      <c r="J4053" s="2">
        <f ca="1">YEAR(TODAY())-Table1[[#This Row],[Release_year]]</f>
        <v>8</v>
      </c>
      <c r="K4053" s="2" t="s">
        <v>2</v>
      </c>
      <c r="L4053" s="2" t="str">
        <f>_xlfn.XLOOKUP(Table1[[#This Row],[Rating]],Ratings!A$2:A$15,Ratings!B$2:B$15)</f>
        <v>Teen</v>
      </c>
      <c r="M4053" s="2" t="str">
        <f>_xlfn.XLOOKUP(Table1[[#This Row],[Rating Category]],Recommendation!A$2:A$6,Recommendation!B$2:B$6)</f>
        <v>Guidance</v>
      </c>
      <c r="N4053" s="2">
        <v>100</v>
      </c>
      <c r="O4053" s="2" t="str" cm="1">
        <f t="array" ref="O4053">_xlfn.IFS(Table1[[#This Row],[Duration]]&lt;90,"Short",Table1[[#This Row],[Duration]]&lt;180,"Medium",Table1[[#This Row],[Duration]]&lt;=240,"Long",TRUE,"Seasons")</f>
        <v>Medium</v>
      </c>
      <c r="P4053" s="3" t="s">
        <v>251</v>
      </c>
    </row>
    <row r="4054" spans="1:16" ht="70">
      <c r="A4054" s="2" t="s">
        <v>17291</v>
      </c>
      <c r="B4054" s="2" t="s">
        <v>0</v>
      </c>
      <c r="C4054" s="3" t="s">
        <v>17292</v>
      </c>
      <c r="D4054" s="3" t="s">
        <v>17293</v>
      </c>
      <c r="E4054" s="3" t="s">
        <v>17294</v>
      </c>
      <c r="F4054" s="3" t="s">
        <v>1</v>
      </c>
      <c r="G4054" s="7" t="s">
        <v>10400</v>
      </c>
      <c r="H4054" s="4">
        <v>2021</v>
      </c>
      <c r="I4054" s="2">
        <v>2011</v>
      </c>
      <c r="J4054" s="2">
        <f ca="1">YEAR(TODAY())-Table1[[#This Row],[Release_year]]</f>
        <v>15</v>
      </c>
      <c r="K4054" s="2" t="s">
        <v>16</v>
      </c>
      <c r="L4054" s="2" t="str">
        <f>_xlfn.XLOOKUP(Table1[[#This Row],[Rating]],Ratings!A$2:A$15,Ratings!B$2:B$15)</f>
        <v>Family</v>
      </c>
      <c r="M4054" s="2" t="str">
        <f>_xlfn.XLOOKUP(Table1[[#This Row],[Rating Category]],Recommendation!A$2:A$6,Recommendation!B$2:B$6)</f>
        <v>Guidance</v>
      </c>
      <c r="N4054" s="2">
        <v>86</v>
      </c>
      <c r="O4054" s="2" t="str" cm="1">
        <f t="array" ref="O4054">_xlfn.IFS(Table1[[#This Row],[Duration]]&lt;90,"Short",Table1[[#This Row],[Duration]]&lt;180,"Medium",Table1[[#This Row],[Duration]]&lt;=240,"Long",TRUE,"Seasons")</f>
        <v>Short</v>
      </c>
      <c r="P4054" s="3" t="s">
        <v>46</v>
      </c>
    </row>
    <row r="4055" spans="1:16" ht="42">
      <c r="A4055" s="2" t="s">
        <v>17295</v>
      </c>
      <c r="B4055" s="2" t="s">
        <v>0</v>
      </c>
      <c r="C4055" s="3" t="s">
        <v>17296</v>
      </c>
      <c r="D4055" s="3" t="s">
        <v>17297</v>
      </c>
      <c r="E4055" s="3" t="s">
        <v>17298</v>
      </c>
      <c r="F4055" s="3" t="s">
        <v>13</v>
      </c>
      <c r="G4055" s="7" t="s">
        <v>11047</v>
      </c>
      <c r="H4055" s="4">
        <v>2021</v>
      </c>
      <c r="I4055" s="2">
        <v>2018</v>
      </c>
      <c r="J4055" s="2">
        <f ca="1">YEAR(TODAY())-Table1[[#This Row],[Release_year]]</f>
        <v>8</v>
      </c>
      <c r="K4055" s="2" t="s">
        <v>29</v>
      </c>
      <c r="L4055" s="2" t="str">
        <f>_xlfn.XLOOKUP(Table1[[#This Row],[Rating]],Ratings!A$2:A$15,Ratings!B$2:B$15)</f>
        <v>Teen</v>
      </c>
      <c r="M4055" s="2" t="str">
        <f>_xlfn.XLOOKUP(Table1[[#This Row],[Rating Category]],Recommendation!A$2:A$6,Recommendation!B$2:B$6)</f>
        <v>Guidance</v>
      </c>
      <c r="N4055" s="2">
        <v>95</v>
      </c>
      <c r="O4055" s="2" t="str" cm="1">
        <f t="array" ref="O4055">_xlfn.IFS(Table1[[#This Row],[Duration]]&lt;90,"Short",Table1[[#This Row],[Duration]]&lt;180,"Medium",Table1[[#This Row],[Duration]]&lt;=240,"Long",TRUE,"Seasons")</f>
        <v>Medium</v>
      </c>
      <c r="P4055" s="3" t="s">
        <v>863</v>
      </c>
    </row>
    <row r="4056" spans="1:16" ht="42">
      <c r="A4056" s="2" t="s">
        <v>17299</v>
      </c>
      <c r="B4056" s="2" t="s">
        <v>0</v>
      </c>
      <c r="C4056" s="3" t="s">
        <v>17300</v>
      </c>
      <c r="D4056" s="3" t="s">
        <v>14504</v>
      </c>
      <c r="E4056" s="3" t="s">
        <v>17301</v>
      </c>
      <c r="F4056" s="3" t="s">
        <v>1</v>
      </c>
      <c r="G4056" s="7" t="s">
        <v>10393</v>
      </c>
      <c r="H4056" s="4">
        <v>2021</v>
      </c>
      <c r="I4056" s="2">
        <v>2018</v>
      </c>
      <c r="J4056" s="2">
        <f ca="1">YEAR(TODAY())-Table1[[#This Row],[Release_year]]</f>
        <v>8</v>
      </c>
      <c r="K4056" s="2" t="s">
        <v>16</v>
      </c>
      <c r="L4056" s="2" t="str">
        <f>_xlfn.XLOOKUP(Table1[[#This Row],[Rating]],Ratings!A$2:A$15,Ratings!B$2:B$15)</f>
        <v>Family</v>
      </c>
      <c r="M4056" s="2" t="str">
        <f>_xlfn.XLOOKUP(Table1[[#This Row],[Rating Category]],Recommendation!A$2:A$6,Recommendation!B$2:B$6)</f>
        <v>Guidance</v>
      </c>
      <c r="N4056" s="2">
        <v>79</v>
      </c>
      <c r="O4056" s="2" t="str" cm="1">
        <f t="array" ref="O4056">_xlfn.IFS(Table1[[#This Row],[Duration]]&lt;90,"Short",Table1[[#This Row],[Duration]]&lt;180,"Medium",Table1[[#This Row],[Duration]]&lt;=240,"Long",TRUE,"Seasons")</f>
        <v>Short</v>
      </c>
      <c r="P4056" s="3" t="s">
        <v>251</v>
      </c>
    </row>
    <row r="4057" spans="1:16" ht="56">
      <c r="A4057" s="2" t="s">
        <v>17302</v>
      </c>
      <c r="B4057" s="2" t="s">
        <v>0</v>
      </c>
      <c r="C4057" s="3" t="s">
        <v>17303</v>
      </c>
      <c r="D4057" s="3" t="s">
        <v>17304</v>
      </c>
      <c r="E4057" s="3" t="s">
        <v>17305</v>
      </c>
      <c r="F4057" s="3" t="s">
        <v>14401</v>
      </c>
      <c r="G4057" s="7" t="s">
        <v>7648</v>
      </c>
      <c r="H4057" s="4">
        <v>2021</v>
      </c>
      <c r="I4057" s="2">
        <v>2017</v>
      </c>
      <c r="J4057" s="2">
        <f ca="1">YEAR(TODAY())-Table1[[#This Row],[Release_year]]</f>
        <v>9</v>
      </c>
      <c r="K4057" s="2" t="s">
        <v>29</v>
      </c>
      <c r="L4057" s="2" t="str">
        <f>_xlfn.XLOOKUP(Table1[[#This Row],[Rating]],Ratings!A$2:A$15,Ratings!B$2:B$15)</f>
        <v>Teen</v>
      </c>
      <c r="M4057" s="2" t="str">
        <f>_xlfn.XLOOKUP(Table1[[#This Row],[Rating Category]],Recommendation!A$2:A$6,Recommendation!B$2:B$6)</f>
        <v>Guidance</v>
      </c>
      <c r="N4057" s="2">
        <v>81</v>
      </c>
      <c r="O4057" s="2" t="str" cm="1">
        <f t="array" ref="O4057">_xlfn.IFS(Table1[[#This Row],[Duration]]&lt;90,"Short",Table1[[#This Row],[Duration]]&lt;180,"Medium",Table1[[#This Row],[Duration]]&lt;=240,"Long",TRUE,"Seasons")</f>
        <v>Short</v>
      </c>
      <c r="P4057" s="3" t="s">
        <v>183</v>
      </c>
    </row>
    <row r="4058" spans="1:16" ht="42">
      <c r="A4058" s="2" t="s">
        <v>17306</v>
      </c>
      <c r="B4058" s="2" t="s">
        <v>0</v>
      </c>
      <c r="C4058" s="3" t="s">
        <v>17307</v>
      </c>
      <c r="D4058" s="3" t="s">
        <v>1974</v>
      </c>
      <c r="E4058" s="3" t="s">
        <v>17308</v>
      </c>
      <c r="F4058" s="3" t="s">
        <v>287</v>
      </c>
      <c r="G4058" s="7" t="s">
        <v>8727</v>
      </c>
      <c r="H4058" s="4">
        <v>2021</v>
      </c>
      <c r="I4058" s="2">
        <v>2013</v>
      </c>
      <c r="J4058" s="2">
        <f ca="1">YEAR(TODAY())-Table1[[#This Row],[Release_year]]</f>
        <v>13</v>
      </c>
      <c r="K4058" s="2" t="s">
        <v>124</v>
      </c>
      <c r="L4058" s="2" t="str">
        <f>_xlfn.XLOOKUP(Table1[[#This Row],[Rating]],Ratings!A$2:A$15,Ratings!B$2:B$15)</f>
        <v>Adult</v>
      </c>
      <c r="M4058" s="2" t="str">
        <f>_xlfn.XLOOKUP(Table1[[#This Row],[Rating Category]],Recommendation!A$2:A$6,Recommendation!B$2:B$6)</f>
        <v>Restricted</v>
      </c>
      <c r="N4058" s="2">
        <v>120</v>
      </c>
      <c r="O4058" s="2" t="str" cm="1">
        <f t="array" ref="O4058">_xlfn.IFS(Table1[[#This Row],[Duration]]&lt;90,"Short",Table1[[#This Row],[Duration]]&lt;180,"Medium",Table1[[#This Row],[Duration]]&lt;=240,"Long",TRUE,"Seasons")</f>
        <v>Medium</v>
      </c>
      <c r="P4058" s="3" t="s">
        <v>17309</v>
      </c>
    </row>
    <row r="4059" spans="1:16" ht="42">
      <c r="A4059" s="2" t="s">
        <v>17310</v>
      </c>
      <c r="B4059" s="2" t="s">
        <v>0</v>
      </c>
      <c r="C4059" s="3" t="s">
        <v>17311</v>
      </c>
      <c r="D4059" s="3" t="s">
        <v>17312</v>
      </c>
      <c r="E4059" s="3" t="s">
        <v>17313</v>
      </c>
      <c r="F4059" s="3" t="s">
        <v>13</v>
      </c>
      <c r="G4059" s="7" t="s">
        <v>9290</v>
      </c>
      <c r="H4059" s="4">
        <v>2021</v>
      </c>
      <c r="I4059" s="2">
        <v>2013</v>
      </c>
      <c r="J4059" s="2">
        <f ca="1">YEAR(TODAY())-Table1[[#This Row],[Release_year]]</f>
        <v>13</v>
      </c>
      <c r="K4059" s="2" t="s">
        <v>29</v>
      </c>
      <c r="L4059" s="2" t="str">
        <f>_xlfn.XLOOKUP(Table1[[#This Row],[Rating]],Ratings!A$2:A$15,Ratings!B$2:B$15)</f>
        <v>Teen</v>
      </c>
      <c r="M4059" s="2" t="str">
        <f>_xlfn.XLOOKUP(Table1[[#This Row],[Rating Category]],Recommendation!A$2:A$6,Recommendation!B$2:B$6)</f>
        <v>Guidance</v>
      </c>
      <c r="N4059" s="2">
        <v>85</v>
      </c>
      <c r="O4059" s="2" t="str" cm="1">
        <f t="array" ref="O4059">_xlfn.IFS(Table1[[#This Row],[Duration]]&lt;90,"Short",Table1[[#This Row],[Duration]]&lt;180,"Medium",Table1[[#This Row],[Duration]]&lt;=240,"Long",TRUE,"Seasons")</f>
        <v>Short</v>
      </c>
      <c r="P4059" s="3" t="s">
        <v>583</v>
      </c>
    </row>
    <row r="4060" spans="1:16" ht="70">
      <c r="A4060" s="2" t="s">
        <v>17314</v>
      </c>
      <c r="B4060" s="2" t="s">
        <v>0</v>
      </c>
      <c r="C4060" s="3" t="s">
        <v>17315</v>
      </c>
      <c r="D4060" s="3" t="s">
        <v>17316</v>
      </c>
      <c r="E4060" s="3" t="s">
        <v>17317</v>
      </c>
      <c r="F4060" s="3" t="s">
        <v>1</v>
      </c>
      <c r="G4060" s="7" t="s">
        <v>11151</v>
      </c>
      <c r="H4060" s="4">
        <v>2021</v>
      </c>
      <c r="I4060" s="2">
        <v>2017</v>
      </c>
      <c r="J4060" s="2">
        <f ca="1">YEAR(TODAY())-Table1[[#This Row],[Release_year]]</f>
        <v>9</v>
      </c>
      <c r="K4060" s="2" t="s">
        <v>124</v>
      </c>
      <c r="L4060" s="2" t="str">
        <f>_xlfn.XLOOKUP(Table1[[#This Row],[Rating]],Ratings!A$2:A$15,Ratings!B$2:B$15)</f>
        <v>Adult</v>
      </c>
      <c r="M4060" s="2" t="str">
        <f>_xlfn.XLOOKUP(Table1[[#This Row],[Rating Category]],Recommendation!A$2:A$6,Recommendation!B$2:B$6)</f>
        <v>Restricted</v>
      </c>
      <c r="N4060" s="2">
        <v>134</v>
      </c>
      <c r="O4060" s="2" t="str" cm="1">
        <f t="array" ref="O4060">_xlfn.IFS(Table1[[#This Row],[Duration]]&lt;90,"Short",Table1[[#This Row],[Duration]]&lt;180,"Medium",Table1[[#This Row],[Duration]]&lt;=240,"Long",TRUE,"Seasons")</f>
        <v>Medium</v>
      </c>
      <c r="P4060" s="3" t="s">
        <v>251</v>
      </c>
    </row>
    <row r="4061" spans="1:16" ht="56">
      <c r="A4061" s="2" t="s">
        <v>17318</v>
      </c>
      <c r="B4061" s="2" t="s">
        <v>0</v>
      </c>
      <c r="C4061" s="3" t="s">
        <v>17319</v>
      </c>
      <c r="D4061" s="3" t="s">
        <v>17320</v>
      </c>
      <c r="E4061" s="3" t="s">
        <v>17321</v>
      </c>
      <c r="F4061" s="3" t="s">
        <v>1</v>
      </c>
      <c r="G4061" s="7" t="s">
        <v>14057</v>
      </c>
      <c r="H4061" s="4">
        <v>2021</v>
      </c>
      <c r="I4061" s="2">
        <v>2016</v>
      </c>
      <c r="J4061" s="2">
        <f ca="1">YEAR(TODAY())-Table1[[#This Row],[Release_year]]</f>
        <v>10</v>
      </c>
      <c r="K4061" s="2" t="s">
        <v>14374</v>
      </c>
      <c r="L4061" s="2" t="str">
        <f>_xlfn.XLOOKUP(Table1[[#This Row],[Rating]],Ratings!A$2:A$15,Ratings!B$2:B$15)</f>
        <v>Not Rated</v>
      </c>
      <c r="M4061" s="2" t="str">
        <f>_xlfn.XLOOKUP(Table1[[#This Row],[Rating Category]],Recommendation!A$2:A$6,Recommendation!B$2:B$6)</f>
        <v>Guidance</v>
      </c>
      <c r="N4061" s="2">
        <v>93</v>
      </c>
      <c r="O4061" s="2" t="str" cm="1">
        <f t="array" ref="O4061">_xlfn.IFS(Table1[[#This Row],[Duration]]&lt;90,"Short",Table1[[#This Row],[Duration]]&lt;180,"Medium",Table1[[#This Row],[Duration]]&lt;=240,"Long",TRUE,"Seasons")</f>
        <v>Medium</v>
      </c>
      <c r="P4061" s="3" t="s">
        <v>72</v>
      </c>
    </row>
    <row r="4062" spans="1:16" ht="28">
      <c r="A4062" s="2" t="s">
        <v>17322</v>
      </c>
      <c r="B4062" s="2" t="s">
        <v>0</v>
      </c>
      <c r="C4062" s="3" t="s">
        <v>17323</v>
      </c>
      <c r="D4062" s="3" t="s">
        <v>17324</v>
      </c>
      <c r="E4062" s="3" t="s">
        <v>17325</v>
      </c>
      <c r="F4062" s="3" t="s">
        <v>28</v>
      </c>
      <c r="G4062" s="7" t="s">
        <v>17326</v>
      </c>
      <c r="H4062" s="4">
        <v>2021</v>
      </c>
      <c r="I4062" s="2">
        <v>2016</v>
      </c>
      <c r="J4062" s="2">
        <f ca="1">YEAR(TODAY())-Table1[[#This Row],[Release_year]]</f>
        <v>10</v>
      </c>
      <c r="K4062" s="2" t="s">
        <v>7</v>
      </c>
      <c r="L4062" s="2" t="str">
        <f>_xlfn.XLOOKUP(Table1[[#This Row],[Rating]],Ratings!A$2:A$15,Ratings!B$2:B$15)</f>
        <v>Adult</v>
      </c>
      <c r="M4062" s="2" t="str">
        <f>_xlfn.XLOOKUP(Table1[[#This Row],[Rating Category]],Recommendation!A$2:A$6,Recommendation!B$2:B$6)</f>
        <v>Restricted</v>
      </c>
      <c r="N4062" s="2">
        <v>82</v>
      </c>
      <c r="O4062" s="2" t="str" cm="1">
        <f t="array" ref="O4062">_xlfn.IFS(Table1[[#This Row],[Duration]]&lt;90,"Short",Table1[[#This Row],[Duration]]&lt;180,"Medium",Table1[[#This Row],[Duration]]&lt;=240,"Long",TRUE,"Seasons")</f>
        <v>Short</v>
      </c>
      <c r="P4062" s="3" t="s">
        <v>650</v>
      </c>
    </row>
    <row r="4063" spans="1:16" ht="42">
      <c r="A4063" s="2" t="s">
        <v>17327</v>
      </c>
      <c r="B4063" s="2" t="s">
        <v>0</v>
      </c>
      <c r="C4063" s="3" t="s">
        <v>17328</v>
      </c>
      <c r="D4063" s="3" t="s">
        <v>17329</v>
      </c>
      <c r="E4063" s="3" t="s">
        <v>17330</v>
      </c>
      <c r="F4063" s="3" t="s">
        <v>1</v>
      </c>
      <c r="G4063" s="7" t="s">
        <v>7942</v>
      </c>
      <c r="H4063" s="4">
        <v>2021</v>
      </c>
      <c r="I4063" s="2">
        <v>2007</v>
      </c>
      <c r="J4063" s="2">
        <f ca="1">YEAR(TODAY())-Table1[[#This Row],[Release_year]]</f>
        <v>19</v>
      </c>
      <c r="K4063" s="2" t="s">
        <v>2</v>
      </c>
      <c r="L4063" s="2" t="str">
        <f>_xlfn.XLOOKUP(Table1[[#This Row],[Rating]],Ratings!A$2:A$15,Ratings!B$2:B$15)</f>
        <v>Teen</v>
      </c>
      <c r="M4063" s="2" t="str">
        <f>_xlfn.XLOOKUP(Table1[[#This Row],[Rating Category]],Recommendation!A$2:A$6,Recommendation!B$2:B$6)</f>
        <v>Guidance</v>
      </c>
      <c r="N4063" s="2">
        <v>88</v>
      </c>
      <c r="O4063" s="2" t="str" cm="1">
        <f t="array" ref="O4063">_xlfn.IFS(Table1[[#This Row],[Duration]]&lt;90,"Short",Table1[[#This Row],[Duration]]&lt;180,"Medium",Table1[[#This Row],[Duration]]&lt;=240,"Long",TRUE,"Seasons")</f>
        <v>Short</v>
      </c>
      <c r="P4063" s="3" t="s">
        <v>4182</v>
      </c>
    </row>
    <row r="4064" spans="1:16" ht="56">
      <c r="A4064" s="2" t="s">
        <v>17331</v>
      </c>
      <c r="B4064" s="2" t="s">
        <v>0</v>
      </c>
      <c r="C4064" s="3" t="s">
        <v>17332</v>
      </c>
      <c r="D4064" s="3" t="s">
        <v>17333</v>
      </c>
      <c r="E4064" s="3" t="s">
        <v>17334</v>
      </c>
      <c r="F4064" s="3" t="s">
        <v>17335</v>
      </c>
      <c r="G4064" s="7" t="s">
        <v>8375</v>
      </c>
      <c r="H4064" s="4">
        <v>2021</v>
      </c>
      <c r="I4064" s="2">
        <v>1975</v>
      </c>
      <c r="J4064" s="2">
        <f ca="1">YEAR(TODAY())-Table1[[#This Row],[Release_year]]</f>
        <v>51</v>
      </c>
      <c r="K4064" s="2" t="s">
        <v>7</v>
      </c>
      <c r="L4064" s="2" t="str">
        <f>_xlfn.XLOOKUP(Table1[[#This Row],[Rating]],Ratings!A$2:A$15,Ratings!B$2:B$15)</f>
        <v>Adult</v>
      </c>
      <c r="M4064" s="2" t="str">
        <f>_xlfn.XLOOKUP(Table1[[#This Row],[Rating Category]],Recommendation!A$2:A$6,Recommendation!B$2:B$6)</f>
        <v>Restricted</v>
      </c>
      <c r="N4064" s="2">
        <v>96</v>
      </c>
      <c r="O4064" s="2" t="str" cm="1">
        <f t="array" ref="O4064">_xlfn.IFS(Table1[[#This Row],[Duration]]&lt;90,"Short",Table1[[#This Row],[Duration]]&lt;180,"Medium",Table1[[#This Row],[Duration]]&lt;=240,"Long",TRUE,"Seasons")</f>
        <v>Medium</v>
      </c>
      <c r="P4064" s="3" t="s">
        <v>765</v>
      </c>
    </row>
    <row r="4065" spans="1:16" ht="56">
      <c r="A4065" s="2" t="s">
        <v>17336</v>
      </c>
      <c r="B4065" s="2" t="s">
        <v>0</v>
      </c>
      <c r="C4065" s="3" t="s">
        <v>17337</v>
      </c>
      <c r="D4065" s="3" t="s">
        <v>17338</v>
      </c>
      <c r="E4065" s="3" t="s">
        <v>17339</v>
      </c>
      <c r="F4065" s="3" t="s">
        <v>1</v>
      </c>
      <c r="G4065" s="7" t="s">
        <v>9868</v>
      </c>
      <c r="H4065" s="4">
        <v>2021</v>
      </c>
      <c r="I4065" s="2">
        <v>2018</v>
      </c>
      <c r="J4065" s="2">
        <f ca="1">YEAR(TODAY())-Table1[[#This Row],[Release_year]]</f>
        <v>8</v>
      </c>
      <c r="K4065" s="2" t="s">
        <v>16</v>
      </c>
      <c r="L4065" s="2" t="str">
        <f>_xlfn.XLOOKUP(Table1[[#This Row],[Rating]],Ratings!A$2:A$15,Ratings!B$2:B$15)</f>
        <v>Family</v>
      </c>
      <c r="M4065" s="2" t="str">
        <f>_xlfn.XLOOKUP(Table1[[#This Row],[Rating Category]],Recommendation!A$2:A$6,Recommendation!B$2:B$6)</f>
        <v>Guidance</v>
      </c>
      <c r="N4065" s="2">
        <v>97</v>
      </c>
      <c r="O4065" s="2" t="str" cm="1">
        <f t="array" ref="O4065">_xlfn.IFS(Table1[[#This Row],[Duration]]&lt;90,"Short",Table1[[#This Row],[Duration]]&lt;180,"Medium",Table1[[#This Row],[Duration]]&lt;=240,"Long",TRUE,"Seasons")</f>
        <v>Medium</v>
      </c>
      <c r="P4065" s="3" t="s">
        <v>46</v>
      </c>
    </row>
    <row r="4066" spans="1:16" ht="56">
      <c r="A4066" s="2" t="s">
        <v>17340</v>
      </c>
      <c r="B4066" s="2" t="s">
        <v>0</v>
      </c>
      <c r="C4066" s="3" t="s">
        <v>17341</v>
      </c>
      <c r="D4066" s="3" t="s">
        <v>17342</v>
      </c>
      <c r="E4066" s="3" t="s">
        <v>17343</v>
      </c>
      <c r="F4066" s="3" t="s">
        <v>287</v>
      </c>
      <c r="G4066" s="7" t="s">
        <v>6207</v>
      </c>
      <c r="H4066" s="4">
        <v>2021</v>
      </c>
      <c r="I4066" s="2">
        <v>2012</v>
      </c>
      <c r="J4066" s="2">
        <f ca="1">YEAR(TODAY())-Table1[[#This Row],[Release_year]]</f>
        <v>14</v>
      </c>
      <c r="K4066" s="2" t="s">
        <v>2</v>
      </c>
      <c r="L4066" s="2" t="str">
        <f>_xlfn.XLOOKUP(Table1[[#This Row],[Rating]],Ratings!A$2:A$15,Ratings!B$2:B$15)</f>
        <v>Teen</v>
      </c>
      <c r="M4066" s="2" t="str">
        <f>_xlfn.XLOOKUP(Table1[[#This Row],[Rating Category]],Recommendation!A$2:A$6,Recommendation!B$2:B$6)</f>
        <v>Guidance</v>
      </c>
      <c r="N4066" s="2">
        <v>101</v>
      </c>
      <c r="O4066" s="2" t="str" cm="1">
        <f t="array" ref="O4066">_xlfn.IFS(Table1[[#This Row],[Duration]]&lt;90,"Short",Table1[[#This Row],[Duration]]&lt;180,"Medium",Table1[[#This Row],[Duration]]&lt;=240,"Long",TRUE,"Seasons")</f>
        <v>Medium</v>
      </c>
      <c r="P4066" s="3" t="s">
        <v>1368</v>
      </c>
    </row>
    <row r="4067" spans="1:16" ht="14">
      <c r="A4067" s="2" t="s">
        <v>17344</v>
      </c>
      <c r="B4067" s="2" t="s">
        <v>0</v>
      </c>
      <c r="C4067" s="3" t="s">
        <v>17345</v>
      </c>
      <c r="D4067" s="3" t="s">
        <v>17346</v>
      </c>
      <c r="E4067" s="3" t="s">
        <v>17347</v>
      </c>
      <c r="F4067" s="3" t="s">
        <v>287</v>
      </c>
      <c r="G4067" s="7" t="s">
        <v>12163</v>
      </c>
      <c r="H4067" s="4">
        <v>2021</v>
      </c>
      <c r="I4067" s="2">
        <v>2016</v>
      </c>
      <c r="J4067" s="2">
        <f ca="1">YEAR(TODAY())-Table1[[#This Row],[Release_year]]</f>
        <v>10</v>
      </c>
      <c r="K4067" s="2" t="s">
        <v>29</v>
      </c>
      <c r="L4067" s="2" t="str">
        <f>_xlfn.XLOOKUP(Table1[[#This Row],[Rating]],Ratings!A$2:A$15,Ratings!B$2:B$15)</f>
        <v>Teen</v>
      </c>
      <c r="M4067" s="2" t="str">
        <f>_xlfn.XLOOKUP(Table1[[#This Row],[Rating Category]],Recommendation!A$2:A$6,Recommendation!B$2:B$6)</f>
        <v>Guidance</v>
      </c>
      <c r="N4067" s="2">
        <v>88</v>
      </c>
      <c r="O4067" s="2" t="str" cm="1">
        <f t="array" ref="O4067">_xlfn.IFS(Table1[[#This Row],[Duration]]&lt;90,"Short",Table1[[#This Row],[Duration]]&lt;180,"Medium",Table1[[#This Row],[Duration]]&lt;=240,"Long",TRUE,"Seasons")</f>
        <v>Short</v>
      </c>
      <c r="P4067" s="3" t="s">
        <v>3</v>
      </c>
    </row>
    <row r="4068" spans="1:16" ht="70">
      <c r="A4068" s="2" t="s">
        <v>17348</v>
      </c>
      <c r="B4068" s="2" t="s">
        <v>0</v>
      </c>
      <c r="C4068" s="3" t="s">
        <v>17349</v>
      </c>
      <c r="D4068" s="3" t="s">
        <v>17350</v>
      </c>
      <c r="E4068" s="3" t="s">
        <v>17351</v>
      </c>
      <c r="F4068" s="3" t="s">
        <v>17352</v>
      </c>
      <c r="G4068" s="7" t="s">
        <v>17353</v>
      </c>
      <c r="H4068" s="4">
        <v>2021</v>
      </c>
      <c r="I4068" s="2">
        <v>2016</v>
      </c>
      <c r="J4068" s="2">
        <f ca="1">YEAR(TODAY())-Table1[[#This Row],[Release_year]]</f>
        <v>10</v>
      </c>
      <c r="K4068" s="2" t="s">
        <v>29</v>
      </c>
      <c r="L4068" s="2" t="str">
        <f>_xlfn.XLOOKUP(Table1[[#This Row],[Rating]],Ratings!A$2:A$15,Ratings!B$2:B$15)</f>
        <v>Teen</v>
      </c>
      <c r="M4068" s="2" t="str">
        <f>_xlfn.XLOOKUP(Table1[[#This Row],[Rating Category]],Recommendation!A$2:A$6,Recommendation!B$2:B$6)</f>
        <v>Guidance</v>
      </c>
      <c r="N4068" s="2">
        <v>84</v>
      </c>
      <c r="O4068" s="2" t="str" cm="1">
        <f t="array" ref="O4068">_xlfn.IFS(Table1[[#This Row],[Duration]]&lt;90,"Short",Table1[[#This Row],[Duration]]&lt;180,"Medium",Table1[[#This Row],[Duration]]&lt;=240,"Long",TRUE,"Seasons")</f>
        <v>Short</v>
      </c>
      <c r="P4068" s="3" t="s">
        <v>1923</v>
      </c>
    </row>
    <row r="4069" spans="1:16" ht="28">
      <c r="A4069" s="2" t="s">
        <v>17354</v>
      </c>
      <c r="B4069" s="2" t="s">
        <v>0</v>
      </c>
      <c r="C4069" s="3" t="s">
        <v>17355</v>
      </c>
      <c r="D4069" s="3" t="s">
        <v>17356</v>
      </c>
      <c r="E4069" s="3" t="s">
        <v>17357</v>
      </c>
      <c r="F4069" s="3" t="s">
        <v>225</v>
      </c>
      <c r="G4069" s="7" t="s">
        <v>12063</v>
      </c>
      <c r="H4069" s="4">
        <v>2021</v>
      </c>
      <c r="I4069" s="2">
        <v>2017</v>
      </c>
      <c r="J4069" s="2">
        <f ca="1">YEAR(TODAY())-Table1[[#This Row],[Release_year]]</f>
        <v>9</v>
      </c>
      <c r="K4069" s="2" t="s">
        <v>45</v>
      </c>
      <c r="L4069" s="2" t="str">
        <f>_xlfn.XLOOKUP(Table1[[#This Row],[Rating]],Ratings!A$2:A$15,Ratings!B$2:B$15)</f>
        <v>Family</v>
      </c>
      <c r="M4069" s="2" t="str">
        <f>_xlfn.XLOOKUP(Table1[[#This Row],[Rating Category]],Recommendation!A$2:A$6,Recommendation!B$2:B$6)</f>
        <v>Guidance</v>
      </c>
      <c r="N4069" s="2">
        <v>110</v>
      </c>
      <c r="O4069" s="2" t="str" cm="1">
        <f t="array" ref="O4069">_xlfn.IFS(Table1[[#This Row],[Duration]]&lt;90,"Short",Table1[[#This Row],[Duration]]&lt;180,"Medium",Table1[[#This Row],[Duration]]&lt;=240,"Long",TRUE,"Seasons")</f>
        <v>Medium</v>
      </c>
      <c r="P4069" s="3" t="s">
        <v>231</v>
      </c>
    </row>
    <row r="4070" spans="1:16" ht="56">
      <c r="A4070" s="2" t="s">
        <v>17358</v>
      </c>
      <c r="B4070" s="2" t="s">
        <v>0</v>
      </c>
      <c r="C4070" s="3" t="s">
        <v>17359</v>
      </c>
      <c r="D4070" s="3" t="s">
        <v>2344</v>
      </c>
      <c r="E4070" s="3" t="s">
        <v>17360</v>
      </c>
      <c r="F4070" s="3" t="s">
        <v>1</v>
      </c>
      <c r="G4070" s="7" t="s">
        <v>12977</v>
      </c>
      <c r="H4070" s="4">
        <v>2021</v>
      </c>
      <c r="I4070" s="2">
        <v>2000</v>
      </c>
      <c r="J4070" s="2">
        <f ca="1">YEAR(TODAY())-Table1[[#This Row],[Release_year]]</f>
        <v>26</v>
      </c>
      <c r="K4070" s="2" t="s">
        <v>16</v>
      </c>
      <c r="L4070" s="2" t="str">
        <f>_xlfn.XLOOKUP(Table1[[#This Row],[Rating]],Ratings!A$2:A$15,Ratings!B$2:B$15)</f>
        <v>Family</v>
      </c>
      <c r="M4070" s="2" t="str">
        <f>_xlfn.XLOOKUP(Table1[[#This Row],[Rating Category]],Recommendation!A$2:A$6,Recommendation!B$2:B$6)</f>
        <v>Guidance</v>
      </c>
      <c r="N4070" s="2">
        <v>105</v>
      </c>
      <c r="O4070" s="2" t="str" cm="1">
        <f t="array" ref="O4070">_xlfn.IFS(Table1[[#This Row],[Duration]]&lt;90,"Short",Table1[[#This Row],[Duration]]&lt;180,"Medium",Table1[[#This Row],[Duration]]&lt;=240,"Long",TRUE,"Seasons")</f>
        <v>Medium</v>
      </c>
      <c r="P4070" s="3" t="s">
        <v>46</v>
      </c>
    </row>
    <row r="4071" spans="1:16" ht="56">
      <c r="A4071" s="2" t="s">
        <v>17361</v>
      </c>
      <c r="B4071" s="2" t="s">
        <v>0</v>
      </c>
      <c r="C4071" s="3" t="s">
        <v>17362</v>
      </c>
      <c r="D4071" s="3" t="s">
        <v>17363</v>
      </c>
      <c r="E4071" s="3" t="s">
        <v>17364</v>
      </c>
      <c r="F4071" s="3" t="s">
        <v>2038</v>
      </c>
      <c r="G4071" s="7" t="s">
        <v>8120</v>
      </c>
      <c r="H4071" s="4">
        <v>2021</v>
      </c>
      <c r="I4071" s="2">
        <v>2017</v>
      </c>
      <c r="J4071" s="2">
        <f ca="1">YEAR(TODAY())-Table1[[#This Row],[Release_year]]</f>
        <v>9</v>
      </c>
      <c r="K4071" s="2" t="s">
        <v>2</v>
      </c>
      <c r="L4071" s="2" t="str">
        <f>_xlfn.XLOOKUP(Table1[[#This Row],[Rating]],Ratings!A$2:A$15,Ratings!B$2:B$15)</f>
        <v>Teen</v>
      </c>
      <c r="M4071" s="2" t="str">
        <f>_xlfn.XLOOKUP(Table1[[#This Row],[Rating Category]],Recommendation!A$2:A$6,Recommendation!B$2:B$6)</f>
        <v>Guidance</v>
      </c>
      <c r="N4071" s="2">
        <v>116</v>
      </c>
      <c r="O4071" s="2" t="str" cm="1">
        <f t="array" ref="O4071">_xlfn.IFS(Table1[[#This Row],[Duration]]&lt;90,"Short",Table1[[#This Row],[Duration]]&lt;180,"Medium",Table1[[#This Row],[Duration]]&lt;=240,"Long",TRUE,"Seasons")</f>
        <v>Medium</v>
      </c>
      <c r="P4071" s="3" t="s">
        <v>72</v>
      </c>
    </row>
    <row r="4072" spans="1:16" ht="56">
      <c r="A4072" s="2" t="s">
        <v>17365</v>
      </c>
      <c r="B4072" s="2" t="s">
        <v>0</v>
      </c>
      <c r="C4072" s="3" t="s">
        <v>17366</v>
      </c>
      <c r="D4072" s="3" t="s">
        <v>17367</v>
      </c>
      <c r="E4072" s="3" t="s">
        <v>17368</v>
      </c>
      <c r="F4072" s="3" t="s">
        <v>1</v>
      </c>
      <c r="G4072" s="7" t="s">
        <v>8120</v>
      </c>
      <c r="H4072" s="4">
        <v>2021</v>
      </c>
      <c r="I4072" s="2">
        <v>1997</v>
      </c>
      <c r="J4072" s="2">
        <f ca="1">YEAR(TODAY())-Table1[[#This Row],[Release_year]]</f>
        <v>29</v>
      </c>
      <c r="K4072" s="2" t="s">
        <v>124</v>
      </c>
      <c r="L4072" s="2" t="str">
        <f>_xlfn.XLOOKUP(Table1[[#This Row],[Rating]],Ratings!A$2:A$15,Ratings!B$2:B$15)</f>
        <v>Adult</v>
      </c>
      <c r="M4072" s="2" t="str">
        <f>_xlfn.XLOOKUP(Table1[[#This Row],[Rating Category]],Recommendation!A$2:A$6,Recommendation!B$2:B$6)</f>
        <v>Restricted</v>
      </c>
      <c r="N4072" s="2">
        <v>94</v>
      </c>
      <c r="O4072" s="2" t="str" cm="1">
        <f t="array" ref="O4072">_xlfn.IFS(Table1[[#This Row],[Duration]]&lt;90,"Short",Table1[[#This Row],[Duration]]&lt;180,"Medium",Table1[[#This Row],[Duration]]&lt;=240,"Long",TRUE,"Seasons")</f>
        <v>Medium</v>
      </c>
      <c r="P4072" s="3" t="s">
        <v>72</v>
      </c>
    </row>
    <row r="4073" spans="1:16" ht="98">
      <c r="A4073" s="2" t="s">
        <v>17369</v>
      </c>
      <c r="B4073" s="2" t="s">
        <v>0</v>
      </c>
      <c r="C4073" s="3" t="s">
        <v>17370</v>
      </c>
      <c r="D4073" s="3" t="s">
        <v>17371</v>
      </c>
      <c r="E4073" s="3" t="s">
        <v>17372</v>
      </c>
      <c r="F4073" s="3" t="s">
        <v>1</v>
      </c>
      <c r="G4073" s="7" t="s">
        <v>11791</v>
      </c>
      <c r="H4073" s="4">
        <v>2021</v>
      </c>
      <c r="I4073" s="2">
        <v>1995</v>
      </c>
      <c r="J4073" s="2">
        <f ca="1">YEAR(TODAY())-Table1[[#This Row],[Release_year]]</f>
        <v>31</v>
      </c>
      <c r="K4073" s="2" t="s">
        <v>2</v>
      </c>
      <c r="L4073" s="2" t="str">
        <f>_xlfn.XLOOKUP(Table1[[#This Row],[Rating]],Ratings!A$2:A$15,Ratings!B$2:B$15)</f>
        <v>Teen</v>
      </c>
      <c r="M4073" s="2" t="str">
        <f>_xlfn.XLOOKUP(Table1[[#This Row],[Rating Category]],Recommendation!A$2:A$6,Recommendation!B$2:B$6)</f>
        <v>Guidance</v>
      </c>
      <c r="N4073" s="2">
        <v>116</v>
      </c>
      <c r="O4073" s="2" t="str" cm="1">
        <f t="array" ref="O4073">_xlfn.IFS(Table1[[#This Row],[Duration]]&lt;90,"Short",Table1[[#This Row],[Duration]]&lt;180,"Medium",Table1[[#This Row],[Duration]]&lt;=240,"Long",TRUE,"Seasons")</f>
        <v>Medium</v>
      </c>
      <c r="P4073" s="3" t="s">
        <v>264</v>
      </c>
    </row>
    <row r="4074" spans="1:16" ht="42">
      <c r="A4074" s="2" t="s">
        <v>17373</v>
      </c>
      <c r="B4074" s="2" t="s">
        <v>0</v>
      </c>
      <c r="C4074" s="3" t="s">
        <v>17374</v>
      </c>
      <c r="D4074" s="3" t="s">
        <v>17375</v>
      </c>
      <c r="E4074" s="3" t="s">
        <v>17376</v>
      </c>
      <c r="F4074" s="3" t="s">
        <v>13</v>
      </c>
      <c r="G4074" s="7" t="s">
        <v>12176</v>
      </c>
      <c r="H4074" s="4">
        <v>2021</v>
      </c>
      <c r="I4074" s="2">
        <v>2012</v>
      </c>
      <c r="J4074" s="2">
        <f ca="1">YEAR(TODAY())-Table1[[#This Row],[Release_year]]</f>
        <v>14</v>
      </c>
      <c r="K4074" s="2" t="s">
        <v>29</v>
      </c>
      <c r="L4074" s="2" t="str">
        <f>_xlfn.XLOOKUP(Table1[[#This Row],[Rating]],Ratings!A$2:A$15,Ratings!B$2:B$15)</f>
        <v>Teen</v>
      </c>
      <c r="M4074" s="2" t="str">
        <f>_xlfn.XLOOKUP(Table1[[#This Row],[Rating Category]],Recommendation!A$2:A$6,Recommendation!B$2:B$6)</f>
        <v>Guidance</v>
      </c>
      <c r="N4074" s="2">
        <v>103</v>
      </c>
      <c r="O4074" s="2" t="str" cm="1">
        <f t="array" ref="O4074">_xlfn.IFS(Table1[[#This Row],[Duration]]&lt;90,"Short",Table1[[#This Row],[Duration]]&lt;180,"Medium",Table1[[#This Row],[Duration]]&lt;=240,"Long",TRUE,"Seasons")</f>
        <v>Medium</v>
      </c>
      <c r="P4074" s="3" t="s">
        <v>43</v>
      </c>
    </row>
    <row r="4075" spans="1:16" ht="84">
      <c r="A4075" s="2" t="s">
        <v>17377</v>
      </c>
      <c r="B4075" s="2" t="s">
        <v>0</v>
      </c>
      <c r="C4075" s="3" t="s">
        <v>17378</v>
      </c>
      <c r="D4075" s="3" t="s">
        <v>17379</v>
      </c>
      <c r="E4075" s="3" t="s">
        <v>17380</v>
      </c>
      <c r="F4075" s="3" t="s">
        <v>1</v>
      </c>
      <c r="G4075" s="7" t="s">
        <v>5917</v>
      </c>
      <c r="H4075" s="4">
        <v>2021</v>
      </c>
      <c r="I4075" s="2">
        <v>2009</v>
      </c>
      <c r="J4075" s="2">
        <f ca="1">YEAR(TODAY())-Table1[[#This Row],[Release_year]]</f>
        <v>17</v>
      </c>
      <c r="K4075" s="2" t="s">
        <v>2</v>
      </c>
      <c r="L4075" s="2" t="str">
        <f>_xlfn.XLOOKUP(Table1[[#This Row],[Rating]],Ratings!A$2:A$15,Ratings!B$2:B$15)</f>
        <v>Teen</v>
      </c>
      <c r="M4075" s="2" t="str">
        <f>_xlfn.XLOOKUP(Table1[[#This Row],[Rating Category]],Recommendation!A$2:A$6,Recommendation!B$2:B$6)</f>
        <v>Guidance</v>
      </c>
      <c r="N4075" s="2">
        <v>83</v>
      </c>
      <c r="O4075" s="2" t="str" cm="1">
        <f t="array" ref="O4075">_xlfn.IFS(Table1[[#This Row],[Duration]]&lt;90,"Short",Table1[[#This Row],[Duration]]&lt;180,"Medium",Table1[[#This Row],[Duration]]&lt;=240,"Long",TRUE,"Seasons")</f>
        <v>Short</v>
      </c>
      <c r="P4075" s="3" t="s">
        <v>307</v>
      </c>
    </row>
    <row r="4076" spans="1:16" ht="56">
      <c r="A4076" s="2" t="s">
        <v>17381</v>
      </c>
      <c r="B4076" s="2" t="s">
        <v>0</v>
      </c>
      <c r="C4076" s="3" t="s">
        <v>17382</v>
      </c>
      <c r="D4076" s="3" t="s">
        <v>5624</v>
      </c>
      <c r="E4076" s="3" t="s">
        <v>17383</v>
      </c>
      <c r="F4076" s="3" t="s">
        <v>13</v>
      </c>
      <c r="G4076" s="7" t="s">
        <v>12176</v>
      </c>
      <c r="H4076" s="4">
        <v>2021</v>
      </c>
      <c r="I4076" s="2">
        <v>1999</v>
      </c>
      <c r="J4076" s="2">
        <f ca="1">YEAR(TODAY())-Table1[[#This Row],[Release_year]]</f>
        <v>27</v>
      </c>
      <c r="K4076" s="2" t="s">
        <v>181</v>
      </c>
      <c r="L4076" s="2" t="str">
        <f>_xlfn.XLOOKUP(Table1[[#This Row],[Rating]],Ratings!A$2:A$15,Ratings!B$2:B$15)</f>
        <v>Family</v>
      </c>
      <c r="M4076" s="2" t="str">
        <f>_xlfn.XLOOKUP(Table1[[#This Row],[Rating Category]],Recommendation!A$2:A$6,Recommendation!B$2:B$6)</f>
        <v>Guidance</v>
      </c>
      <c r="N4076" s="2">
        <v>176</v>
      </c>
      <c r="O4076" s="2" t="str" cm="1">
        <f t="array" ref="O4076">_xlfn.IFS(Table1[[#This Row],[Duration]]&lt;90,"Short",Table1[[#This Row],[Duration]]&lt;180,"Medium",Table1[[#This Row],[Duration]]&lt;=240,"Long",TRUE,"Seasons")</f>
        <v>Medium</v>
      </c>
      <c r="P4076" s="3" t="s">
        <v>575</v>
      </c>
    </row>
    <row r="4077" spans="1:16" ht="56">
      <c r="A4077" s="2" t="s">
        <v>17384</v>
      </c>
      <c r="B4077" s="2" t="s">
        <v>0</v>
      </c>
      <c r="C4077" s="3" t="s">
        <v>17385</v>
      </c>
      <c r="D4077" s="3" t="s">
        <v>17386</v>
      </c>
      <c r="E4077" s="3" t="s">
        <v>17387</v>
      </c>
      <c r="F4077" s="3" t="s">
        <v>13</v>
      </c>
      <c r="G4077" s="7" t="s">
        <v>14698</v>
      </c>
      <c r="H4077" s="4">
        <v>2021</v>
      </c>
      <c r="I4077" s="2">
        <v>2006</v>
      </c>
      <c r="J4077" s="2">
        <f ca="1">YEAR(TODAY())-Table1[[#This Row],[Release_year]]</f>
        <v>20</v>
      </c>
      <c r="K4077" s="2" t="s">
        <v>45</v>
      </c>
      <c r="L4077" s="2" t="str">
        <f>_xlfn.XLOOKUP(Table1[[#This Row],[Rating]],Ratings!A$2:A$15,Ratings!B$2:B$15)</f>
        <v>Family</v>
      </c>
      <c r="M4077" s="2" t="str">
        <f>_xlfn.XLOOKUP(Table1[[#This Row],[Rating Category]],Recommendation!A$2:A$6,Recommendation!B$2:B$6)</f>
        <v>Guidance</v>
      </c>
      <c r="N4077" s="2">
        <v>149</v>
      </c>
      <c r="O4077" s="2" t="str" cm="1">
        <f t="array" ref="O4077">_xlfn.IFS(Table1[[#This Row],[Duration]]&lt;90,"Short",Table1[[#This Row],[Duration]]&lt;180,"Medium",Table1[[#This Row],[Duration]]&lt;=240,"Long",TRUE,"Seasons")</f>
        <v>Medium</v>
      </c>
      <c r="P4077" s="3" t="s">
        <v>1468</v>
      </c>
    </row>
    <row r="4078" spans="1:16" ht="70">
      <c r="A4078" s="2" t="s">
        <v>17388</v>
      </c>
      <c r="B4078" s="2" t="s">
        <v>0</v>
      </c>
      <c r="C4078" s="3" t="s">
        <v>17389</v>
      </c>
      <c r="D4078" s="3" t="s">
        <v>17390</v>
      </c>
      <c r="E4078" s="3" t="s">
        <v>17391</v>
      </c>
      <c r="F4078" s="3" t="s">
        <v>28</v>
      </c>
      <c r="G4078" s="7" t="s">
        <v>11447</v>
      </c>
      <c r="H4078" s="4">
        <v>2021</v>
      </c>
      <c r="I4078" s="2">
        <v>2014</v>
      </c>
      <c r="J4078" s="2">
        <f ca="1">YEAR(TODAY())-Table1[[#This Row],[Release_year]]</f>
        <v>12</v>
      </c>
      <c r="K4078" s="2" t="s">
        <v>7</v>
      </c>
      <c r="L4078" s="2" t="str">
        <f>_xlfn.XLOOKUP(Table1[[#This Row],[Rating]],Ratings!A$2:A$15,Ratings!B$2:B$15)</f>
        <v>Adult</v>
      </c>
      <c r="M4078" s="2" t="str">
        <f>_xlfn.XLOOKUP(Table1[[#This Row],[Rating Category]],Recommendation!A$2:A$6,Recommendation!B$2:B$6)</f>
        <v>Restricted</v>
      </c>
      <c r="N4078" s="2">
        <v>79</v>
      </c>
      <c r="O4078" s="2" t="str" cm="1">
        <f t="array" ref="O4078">_xlfn.IFS(Table1[[#This Row],[Duration]]&lt;90,"Short",Table1[[#This Row],[Duration]]&lt;180,"Medium",Table1[[#This Row],[Duration]]&lt;=240,"Long",TRUE,"Seasons")</f>
        <v>Short</v>
      </c>
      <c r="P4078" s="3" t="s">
        <v>739</v>
      </c>
    </row>
    <row r="4079" spans="1:16" ht="56">
      <c r="A4079" s="2" t="s">
        <v>17392</v>
      </c>
      <c r="B4079" s="2" t="s">
        <v>0</v>
      </c>
      <c r="C4079" s="3" t="s">
        <v>17393</v>
      </c>
      <c r="D4079" s="3" t="s">
        <v>9550</v>
      </c>
      <c r="E4079" s="3" t="s">
        <v>17394</v>
      </c>
      <c r="F4079" s="3" t="s">
        <v>404</v>
      </c>
      <c r="G4079" s="7" t="s">
        <v>7486</v>
      </c>
      <c r="H4079" s="4">
        <v>2021</v>
      </c>
      <c r="I4079" s="2">
        <v>2010</v>
      </c>
      <c r="J4079" s="2">
        <f ca="1">YEAR(TODAY())-Table1[[#This Row],[Release_year]]</f>
        <v>16</v>
      </c>
      <c r="K4079" s="2" t="s">
        <v>124</v>
      </c>
      <c r="L4079" s="2" t="str">
        <f>_xlfn.XLOOKUP(Table1[[#This Row],[Rating]],Ratings!A$2:A$15,Ratings!B$2:B$15)</f>
        <v>Adult</v>
      </c>
      <c r="M4079" s="2" t="str">
        <f>_xlfn.XLOOKUP(Table1[[#This Row],[Rating Category]],Recommendation!A$2:A$6,Recommendation!B$2:B$6)</f>
        <v>Restricted</v>
      </c>
      <c r="N4079" s="2">
        <v>97</v>
      </c>
      <c r="O4079" s="2" t="str" cm="1">
        <f t="array" ref="O4079">_xlfn.IFS(Table1[[#This Row],[Duration]]&lt;90,"Short",Table1[[#This Row],[Duration]]&lt;180,"Medium",Table1[[#This Row],[Duration]]&lt;=240,"Long",TRUE,"Seasons")</f>
        <v>Medium</v>
      </c>
      <c r="P4079" s="3" t="s">
        <v>125</v>
      </c>
    </row>
    <row r="4080" spans="1:16" ht="42">
      <c r="A4080" s="2" t="s">
        <v>17395</v>
      </c>
      <c r="B4080" s="2" t="s">
        <v>0</v>
      </c>
      <c r="C4080" s="3" t="s">
        <v>17396</v>
      </c>
      <c r="D4080" s="3" t="s">
        <v>17397</v>
      </c>
      <c r="E4080" s="3" t="s">
        <v>17398</v>
      </c>
      <c r="F4080" s="3" t="s">
        <v>17399</v>
      </c>
      <c r="G4080" s="7" t="s">
        <v>8231</v>
      </c>
      <c r="H4080" s="4">
        <v>2021</v>
      </c>
      <c r="I4080" s="2">
        <v>2015</v>
      </c>
      <c r="J4080" s="2">
        <f ca="1">YEAR(TODAY())-Table1[[#This Row],[Release_year]]</f>
        <v>11</v>
      </c>
      <c r="K4080" s="2" t="s">
        <v>124</v>
      </c>
      <c r="L4080" s="2" t="str">
        <f>_xlfn.XLOOKUP(Table1[[#This Row],[Rating]],Ratings!A$2:A$15,Ratings!B$2:B$15)</f>
        <v>Adult</v>
      </c>
      <c r="M4080" s="2" t="str">
        <f>_xlfn.XLOOKUP(Table1[[#This Row],[Rating Category]],Recommendation!A$2:A$6,Recommendation!B$2:B$6)</f>
        <v>Restricted</v>
      </c>
      <c r="N4080" s="2">
        <v>91</v>
      </c>
      <c r="O4080" s="2" t="str" cm="1">
        <f t="array" ref="O4080">_xlfn.IFS(Table1[[#This Row],[Duration]]&lt;90,"Short",Table1[[#This Row],[Duration]]&lt;180,"Medium",Table1[[#This Row],[Duration]]&lt;=240,"Long",TRUE,"Seasons")</f>
        <v>Medium</v>
      </c>
      <c r="P4080" s="3" t="s">
        <v>7432</v>
      </c>
    </row>
    <row r="4081" spans="1:16" ht="56">
      <c r="A4081" s="2" t="s">
        <v>17400</v>
      </c>
      <c r="B4081" s="2" t="s">
        <v>0</v>
      </c>
      <c r="C4081" s="3" t="s">
        <v>17401</v>
      </c>
      <c r="D4081" s="3" t="s">
        <v>17402</v>
      </c>
      <c r="E4081" s="3" t="s">
        <v>17403</v>
      </c>
      <c r="F4081" s="3" t="s">
        <v>1</v>
      </c>
      <c r="G4081" s="7" t="s">
        <v>13581</v>
      </c>
      <c r="H4081" s="4">
        <v>2021</v>
      </c>
      <c r="I4081" s="2">
        <v>2016</v>
      </c>
      <c r="J4081" s="2">
        <f ca="1">YEAR(TODAY())-Table1[[#This Row],[Release_year]]</f>
        <v>10</v>
      </c>
      <c r="K4081" s="2" t="s">
        <v>7</v>
      </c>
      <c r="L4081" s="2" t="str">
        <f>_xlfn.XLOOKUP(Table1[[#This Row],[Rating]],Ratings!A$2:A$15,Ratings!B$2:B$15)</f>
        <v>Adult</v>
      </c>
      <c r="M4081" s="2" t="str">
        <f>_xlfn.XLOOKUP(Table1[[#This Row],[Rating Category]],Recommendation!A$2:A$6,Recommendation!B$2:B$6)</f>
        <v>Restricted</v>
      </c>
      <c r="N4081" s="2">
        <v>85</v>
      </c>
      <c r="O4081" s="2" t="str" cm="1">
        <f t="array" ref="O4081">_xlfn.IFS(Table1[[#This Row],[Duration]]&lt;90,"Short",Table1[[#This Row],[Duration]]&lt;180,"Medium",Table1[[#This Row],[Duration]]&lt;=240,"Long",TRUE,"Seasons")</f>
        <v>Short</v>
      </c>
      <c r="P4081" s="3" t="s">
        <v>1684</v>
      </c>
    </row>
    <row r="4082" spans="1:16" ht="56">
      <c r="A4082" s="2" t="s">
        <v>17404</v>
      </c>
      <c r="B4082" s="2" t="s">
        <v>0</v>
      </c>
      <c r="C4082" s="3" t="s">
        <v>17405</v>
      </c>
      <c r="D4082" s="3" t="s">
        <v>17402</v>
      </c>
      <c r="E4082" s="3" t="s">
        <v>17406</v>
      </c>
      <c r="F4082" s="3" t="s">
        <v>1</v>
      </c>
      <c r="G4082" s="7" t="s">
        <v>11151</v>
      </c>
      <c r="H4082" s="4">
        <v>2021</v>
      </c>
      <c r="I4082" s="2">
        <v>2018</v>
      </c>
      <c r="J4082" s="2">
        <f ca="1">YEAR(TODAY())-Table1[[#This Row],[Release_year]]</f>
        <v>8</v>
      </c>
      <c r="K4082" s="2" t="s">
        <v>7</v>
      </c>
      <c r="L4082" s="2" t="str">
        <f>_xlfn.XLOOKUP(Table1[[#This Row],[Rating]],Ratings!A$2:A$15,Ratings!B$2:B$15)</f>
        <v>Adult</v>
      </c>
      <c r="M4082" s="2" t="str">
        <f>_xlfn.XLOOKUP(Table1[[#This Row],[Rating Category]],Recommendation!A$2:A$6,Recommendation!B$2:B$6)</f>
        <v>Restricted</v>
      </c>
      <c r="N4082" s="2">
        <v>85</v>
      </c>
      <c r="O4082" s="2" t="str" cm="1">
        <f t="array" ref="O4082">_xlfn.IFS(Table1[[#This Row],[Duration]]&lt;90,"Short",Table1[[#This Row],[Duration]]&lt;180,"Medium",Table1[[#This Row],[Duration]]&lt;=240,"Long",TRUE,"Seasons")</f>
        <v>Short</v>
      </c>
      <c r="P4082" s="3" t="s">
        <v>1684</v>
      </c>
    </row>
    <row r="4083" spans="1:16" ht="56">
      <c r="A4083" s="2" t="s">
        <v>17407</v>
      </c>
      <c r="B4083" s="2" t="s">
        <v>0</v>
      </c>
      <c r="C4083" s="3" t="s">
        <v>17408</v>
      </c>
      <c r="D4083" s="3" t="s">
        <v>8195</v>
      </c>
      <c r="E4083" s="3" t="s">
        <v>17409</v>
      </c>
      <c r="F4083" s="3" t="s">
        <v>1</v>
      </c>
      <c r="G4083" s="7" t="s">
        <v>7801</v>
      </c>
      <c r="H4083" s="4">
        <v>2021</v>
      </c>
      <c r="I4083" s="2">
        <v>2005</v>
      </c>
      <c r="J4083" s="2">
        <f ca="1">YEAR(TODAY())-Table1[[#This Row],[Release_year]]</f>
        <v>21</v>
      </c>
      <c r="K4083" s="2" t="s">
        <v>124</v>
      </c>
      <c r="L4083" s="2" t="str">
        <f>_xlfn.XLOOKUP(Table1[[#This Row],[Rating]],Ratings!A$2:A$15,Ratings!B$2:B$15)</f>
        <v>Adult</v>
      </c>
      <c r="M4083" s="2" t="str">
        <f>_xlfn.XLOOKUP(Table1[[#This Row],[Rating Category]],Recommendation!A$2:A$6,Recommendation!B$2:B$6)</f>
        <v>Restricted</v>
      </c>
      <c r="N4083" s="2">
        <v>117</v>
      </c>
      <c r="O4083" s="2" t="str" cm="1">
        <f t="array" ref="O4083">_xlfn.IFS(Table1[[#This Row],[Duration]]&lt;90,"Short",Table1[[#This Row],[Duration]]&lt;180,"Medium",Table1[[#This Row],[Duration]]&lt;=240,"Long",TRUE,"Seasons")</f>
        <v>Medium</v>
      </c>
      <c r="P4083" s="3" t="s">
        <v>6743</v>
      </c>
    </row>
    <row r="4084" spans="1:16" ht="56">
      <c r="A4084" s="2" t="s">
        <v>17410</v>
      </c>
      <c r="B4084" s="2" t="s">
        <v>0</v>
      </c>
      <c r="C4084" s="3" t="s">
        <v>17411</v>
      </c>
      <c r="D4084" s="3" t="s">
        <v>17412</v>
      </c>
      <c r="E4084" s="3" t="s">
        <v>17413</v>
      </c>
      <c r="F4084" s="3" t="s">
        <v>670</v>
      </c>
      <c r="G4084" s="7" t="s">
        <v>17414</v>
      </c>
      <c r="H4084" s="4">
        <v>2021</v>
      </c>
      <c r="I4084" s="2">
        <v>2016</v>
      </c>
      <c r="J4084" s="2">
        <f ca="1">YEAR(TODAY())-Table1[[#This Row],[Release_year]]</f>
        <v>10</v>
      </c>
      <c r="K4084" s="2" t="s">
        <v>7</v>
      </c>
      <c r="L4084" s="2" t="str">
        <f>_xlfn.XLOOKUP(Table1[[#This Row],[Rating]],Ratings!A$2:A$15,Ratings!B$2:B$15)</f>
        <v>Adult</v>
      </c>
      <c r="M4084" s="2" t="str">
        <f>_xlfn.XLOOKUP(Table1[[#This Row],[Rating Category]],Recommendation!A$2:A$6,Recommendation!B$2:B$6)</f>
        <v>Restricted</v>
      </c>
      <c r="N4084" s="2">
        <v>84</v>
      </c>
      <c r="O4084" s="2" t="str" cm="1">
        <f t="array" ref="O4084">_xlfn.IFS(Table1[[#This Row],[Duration]]&lt;90,"Short",Table1[[#This Row],[Duration]]&lt;180,"Medium",Table1[[#This Row],[Duration]]&lt;=240,"Long",TRUE,"Seasons")</f>
        <v>Short</v>
      </c>
      <c r="P4084" s="3" t="s">
        <v>622</v>
      </c>
    </row>
    <row r="4085" spans="1:16" ht="70">
      <c r="A4085" s="2" t="s">
        <v>17415</v>
      </c>
      <c r="B4085" s="2" t="s">
        <v>0</v>
      </c>
      <c r="C4085" s="3" t="s">
        <v>17416</v>
      </c>
      <c r="D4085" s="3" t="s">
        <v>11057</v>
      </c>
      <c r="E4085" s="3" t="s">
        <v>17417</v>
      </c>
      <c r="F4085" s="3" t="s">
        <v>17418</v>
      </c>
      <c r="G4085" s="7" t="s">
        <v>9555</v>
      </c>
      <c r="H4085" s="4">
        <v>2021</v>
      </c>
      <c r="I4085" s="2">
        <v>2010</v>
      </c>
      <c r="J4085" s="2">
        <f ca="1">YEAR(TODAY())-Table1[[#This Row],[Release_year]]</f>
        <v>16</v>
      </c>
      <c r="K4085" s="2" t="s">
        <v>7</v>
      </c>
      <c r="L4085" s="2" t="str">
        <f>_xlfn.XLOOKUP(Table1[[#This Row],[Rating]],Ratings!A$2:A$15,Ratings!B$2:B$15)</f>
        <v>Adult</v>
      </c>
      <c r="M4085" s="2" t="str">
        <f>_xlfn.XLOOKUP(Table1[[#This Row],[Rating Category]],Recommendation!A$2:A$6,Recommendation!B$2:B$6)</f>
        <v>Restricted</v>
      </c>
      <c r="N4085" s="2">
        <v>106</v>
      </c>
      <c r="O4085" s="2" t="str" cm="1">
        <f t="array" ref="O4085">_xlfn.IFS(Table1[[#This Row],[Duration]]&lt;90,"Short",Table1[[#This Row],[Duration]]&lt;180,"Medium",Table1[[#This Row],[Duration]]&lt;=240,"Long",TRUE,"Seasons")</f>
        <v>Medium</v>
      </c>
      <c r="P4085" s="3" t="s">
        <v>23</v>
      </c>
    </row>
    <row r="4086" spans="1:16" ht="28">
      <c r="A4086" s="2" t="s">
        <v>17419</v>
      </c>
      <c r="B4086" s="2" t="s">
        <v>0</v>
      </c>
      <c r="C4086" s="3" t="s">
        <v>17420</v>
      </c>
      <c r="D4086" s="3" t="s">
        <v>17421</v>
      </c>
      <c r="E4086" s="3" t="s">
        <v>17422</v>
      </c>
      <c r="F4086" s="3" t="s">
        <v>28</v>
      </c>
      <c r="G4086" s="7" t="s">
        <v>12520</v>
      </c>
      <c r="H4086" s="4">
        <v>2021</v>
      </c>
      <c r="I4086" s="2">
        <v>2016</v>
      </c>
      <c r="J4086" s="2">
        <f ca="1">YEAR(TODAY())-Table1[[#This Row],[Release_year]]</f>
        <v>10</v>
      </c>
      <c r="K4086" s="2" t="s">
        <v>16</v>
      </c>
      <c r="L4086" s="2" t="str">
        <f>_xlfn.XLOOKUP(Table1[[#This Row],[Rating]],Ratings!A$2:A$15,Ratings!B$2:B$15)</f>
        <v>Family</v>
      </c>
      <c r="M4086" s="2" t="str">
        <f>_xlfn.XLOOKUP(Table1[[#This Row],[Rating Category]],Recommendation!A$2:A$6,Recommendation!B$2:B$6)</f>
        <v>Guidance</v>
      </c>
      <c r="N4086" s="2">
        <v>107</v>
      </c>
      <c r="O4086" s="2" t="str" cm="1">
        <f t="array" ref="O4086">_xlfn.IFS(Table1[[#This Row],[Duration]]&lt;90,"Short",Table1[[#This Row],[Duration]]&lt;180,"Medium",Table1[[#This Row],[Duration]]&lt;=240,"Long",TRUE,"Seasons")</f>
        <v>Medium</v>
      </c>
      <c r="P4086" s="3" t="s">
        <v>208</v>
      </c>
    </row>
    <row r="4087" spans="1:16" ht="14">
      <c r="A4087" s="2" t="s">
        <v>17423</v>
      </c>
      <c r="B4087" s="2" t="s">
        <v>0</v>
      </c>
      <c r="C4087" s="3" t="s">
        <v>17424</v>
      </c>
      <c r="D4087" s="3" t="s">
        <v>17425</v>
      </c>
      <c r="E4087" s="3" t="s">
        <v>17426</v>
      </c>
      <c r="F4087" s="3" t="s">
        <v>1</v>
      </c>
      <c r="G4087" s="7" t="s">
        <v>13030</v>
      </c>
      <c r="H4087" s="4">
        <v>2021</v>
      </c>
      <c r="I4087" s="2">
        <v>2017</v>
      </c>
      <c r="J4087" s="2">
        <f ca="1">YEAR(TODAY())-Table1[[#This Row],[Release_year]]</f>
        <v>9</v>
      </c>
      <c r="K4087" s="2" t="s">
        <v>29</v>
      </c>
      <c r="L4087" s="2" t="str">
        <f>_xlfn.XLOOKUP(Table1[[#This Row],[Rating]],Ratings!A$2:A$15,Ratings!B$2:B$15)</f>
        <v>Teen</v>
      </c>
      <c r="M4087" s="2" t="str">
        <f>_xlfn.XLOOKUP(Table1[[#This Row],[Rating Category]],Recommendation!A$2:A$6,Recommendation!B$2:B$6)</f>
        <v>Guidance</v>
      </c>
      <c r="N4087" s="2">
        <v>98</v>
      </c>
      <c r="O4087" s="2" t="str" cm="1">
        <f t="array" ref="O4087">_xlfn.IFS(Table1[[#This Row],[Duration]]&lt;90,"Short",Table1[[#This Row],[Duration]]&lt;180,"Medium",Table1[[#This Row],[Duration]]&lt;=240,"Long",TRUE,"Seasons")</f>
        <v>Medium</v>
      </c>
      <c r="P4087" s="3" t="s">
        <v>3</v>
      </c>
    </row>
    <row r="4088" spans="1:16" ht="14">
      <c r="A4088" s="2" t="s">
        <v>17427</v>
      </c>
      <c r="B4088" s="2" t="s">
        <v>0</v>
      </c>
      <c r="C4088" s="3" t="s">
        <v>17428</v>
      </c>
      <c r="D4088" s="3" t="s">
        <v>17429</v>
      </c>
      <c r="E4088" s="3" t="s">
        <v>17430</v>
      </c>
      <c r="F4088" s="3" t="s">
        <v>1</v>
      </c>
      <c r="G4088" s="7" t="s">
        <v>9345</v>
      </c>
      <c r="H4088" s="4">
        <v>2021</v>
      </c>
      <c r="I4088" s="2">
        <v>2018</v>
      </c>
      <c r="J4088" s="2">
        <f ca="1">YEAR(TODAY())-Table1[[#This Row],[Release_year]]</f>
        <v>8</v>
      </c>
      <c r="K4088" s="2" t="s">
        <v>29</v>
      </c>
      <c r="L4088" s="2" t="str">
        <f>_xlfn.XLOOKUP(Table1[[#This Row],[Rating]],Ratings!A$2:A$15,Ratings!B$2:B$15)</f>
        <v>Teen</v>
      </c>
      <c r="M4088" s="2" t="str">
        <f>_xlfn.XLOOKUP(Table1[[#This Row],[Rating Category]],Recommendation!A$2:A$6,Recommendation!B$2:B$6)</f>
        <v>Guidance</v>
      </c>
      <c r="N4088" s="2">
        <v>54</v>
      </c>
      <c r="O4088" s="2" t="str" cm="1">
        <f t="array" ref="O4088">_xlfn.IFS(Table1[[#This Row],[Duration]]&lt;90,"Short",Table1[[#This Row],[Duration]]&lt;180,"Medium",Table1[[#This Row],[Duration]]&lt;=240,"Long",TRUE,"Seasons")</f>
        <v>Short</v>
      </c>
      <c r="P4088" s="3" t="s">
        <v>3</v>
      </c>
    </row>
    <row r="4089" spans="1:16" ht="42">
      <c r="A4089" s="2" t="s">
        <v>17431</v>
      </c>
      <c r="B4089" s="2" t="s">
        <v>0</v>
      </c>
      <c r="C4089" s="3" t="s">
        <v>17432</v>
      </c>
      <c r="D4089" s="3" t="s">
        <v>17433</v>
      </c>
      <c r="E4089" s="3" t="s">
        <v>17434</v>
      </c>
      <c r="F4089" s="3" t="s">
        <v>1420</v>
      </c>
      <c r="G4089" s="7" t="s">
        <v>15434</v>
      </c>
      <c r="H4089" s="4">
        <v>2021</v>
      </c>
      <c r="I4089" s="2">
        <v>2016</v>
      </c>
      <c r="J4089" s="2">
        <f ca="1">YEAR(TODAY())-Table1[[#This Row],[Release_year]]</f>
        <v>10</v>
      </c>
      <c r="K4089" s="2" t="s">
        <v>29</v>
      </c>
      <c r="L4089" s="2" t="str">
        <f>_xlfn.XLOOKUP(Table1[[#This Row],[Rating]],Ratings!A$2:A$15,Ratings!B$2:B$15)</f>
        <v>Teen</v>
      </c>
      <c r="M4089" s="2" t="str">
        <f>_xlfn.XLOOKUP(Table1[[#This Row],[Rating Category]],Recommendation!A$2:A$6,Recommendation!B$2:B$6)</f>
        <v>Guidance</v>
      </c>
      <c r="N4089" s="2">
        <v>139</v>
      </c>
      <c r="O4089" s="2" t="str" cm="1">
        <f t="array" ref="O4089">_xlfn.IFS(Table1[[#This Row],[Duration]]&lt;90,"Short",Table1[[#This Row],[Duration]]&lt;180,"Medium",Table1[[#This Row],[Duration]]&lt;=240,"Long",TRUE,"Seasons")</f>
        <v>Medium</v>
      </c>
      <c r="P4089" s="3" t="s">
        <v>192</v>
      </c>
    </row>
    <row r="4090" spans="1:16" ht="28">
      <c r="A4090" s="2" t="s">
        <v>17435</v>
      </c>
      <c r="B4090" s="2" t="s">
        <v>0</v>
      </c>
      <c r="C4090" s="3" t="s">
        <v>17436</v>
      </c>
      <c r="D4090" s="3" t="s">
        <v>4390</v>
      </c>
      <c r="E4090" s="3" t="s">
        <v>17437</v>
      </c>
      <c r="F4090" s="3" t="s">
        <v>28</v>
      </c>
      <c r="G4090" s="7" t="s">
        <v>10063</v>
      </c>
      <c r="H4090" s="4">
        <v>2021</v>
      </c>
      <c r="I4090" s="2">
        <v>2018</v>
      </c>
      <c r="J4090" s="2">
        <f ca="1">YEAR(TODAY())-Table1[[#This Row],[Release_year]]</f>
        <v>8</v>
      </c>
      <c r="K4090" s="2" t="s">
        <v>124</v>
      </c>
      <c r="L4090" s="2" t="str">
        <f>_xlfn.XLOOKUP(Table1[[#This Row],[Rating]],Ratings!A$2:A$15,Ratings!B$2:B$15)</f>
        <v>Adult</v>
      </c>
      <c r="M4090" s="2" t="str">
        <f>_xlfn.XLOOKUP(Table1[[#This Row],[Rating Category]],Recommendation!A$2:A$6,Recommendation!B$2:B$6)</f>
        <v>Restricted</v>
      </c>
      <c r="N4090" s="2">
        <v>93</v>
      </c>
      <c r="O4090" s="2" t="str" cm="1">
        <f t="array" ref="O4090">_xlfn.IFS(Table1[[#This Row],[Duration]]&lt;90,"Short",Table1[[#This Row],[Duration]]&lt;180,"Medium",Table1[[#This Row],[Duration]]&lt;=240,"Long",TRUE,"Seasons")</f>
        <v>Medium</v>
      </c>
      <c r="P4090" s="3" t="s">
        <v>125</v>
      </c>
    </row>
    <row r="4091" spans="1:16" ht="56">
      <c r="A4091" s="2" t="s">
        <v>17438</v>
      </c>
      <c r="B4091" s="2" t="s">
        <v>0</v>
      </c>
      <c r="C4091" s="3" t="s">
        <v>17439</v>
      </c>
      <c r="D4091" s="3" t="s">
        <v>17440</v>
      </c>
      <c r="E4091" s="3" t="s">
        <v>17441</v>
      </c>
      <c r="F4091" s="3" t="s">
        <v>1</v>
      </c>
      <c r="G4091" s="7" t="s">
        <v>17442</v>
      </c>
      <c r="H4091" s="4">
        <v>2021</v>
      </c>
      <c r="I4091" s="2">
        <v>2016</v>
      </c>
      <c r="J4091" s="2">
        <f ca="1">YEAR(TODAY())-Table1[[#This Row],[Release_year]]</f>
        <v>10</v>
      </c>
      <c r="K4091" s="2" t="s">
        <v>124</v>
      </c>
      <c r="L4091" s="2" t="str">
        <f>_xlfn.XLOOKUP(Table1[[#This Row],[Rating]],Ratings!A$2:A$15,Ratings!B$2:B$15)</f>
        <v>Adult</v>
      </c>
      <c r="M4091" s="2" t="str">
        <f>_xlfn.XLOOKUP(Table1[[#This Row],[Rating Category]],Recommendation!A$2:A$6,Recommendation!B$2:B$6)</f>
        <v>Restricted</v>
      </c>
      <c r="N4091" s="2">
        <v>91</v>
      </c>
      <c r="O4091" s="2" t="str" cm="1">
        <f t="array" ref="O4091">_xlfn.IFS(Table1[[#This Row],[Duration]]&lt;90,"Short",Table1[[#This Row],[Duration]]&lt;180,"Medium",Table1[[#This Row],[Duration]]&lt;=240,"Long",TRUE,"Seasons")</f>
        <v>Medium</v>
      </c>
      <c r="P4091" s="3" t="s">
        <v>98</v>
      </c>
    </row>
    <row r="4092" spans="1:16" ht="56">
      <c r="A4092" s="2" t="s">
        <v>17443</v>
      </c>
      <c r="B4092" s="2" t="s">
        <v>0</v>
      </c>
      <c r="C4092" s="3" t="s">
        <v>17444</v>
      </c>
      <c r="D4092" s="3" t="s">
        <v>17445</v>
      </c>
      <c r="E4092" s="3" t="s">
        <v>17446</v>
      </c>
      <c r="F4092" s="3" t="s">
        <v>1</v>
      </c>
      <c r="G4092" s="7" t="s">
        <v>9409</v>
      </c>
      <c r="H4092" s="4">
        <v>2021</v>
      </c>
      <c r="I4092" s="2">
        <v>2011</v>
      </c>
      <c r="J4092" s="2">
        <f ca="1">YEAR(TODAY())-Table1[[#This Row],[Release_year]]</f>
        <v>15</v>
      </c>
      <c r="K4092" s="2" t="s">
        <v>2</v>
      </c>
      <c r="L4092" s="2" t="str">
        <f>_xlfn.XLOOKUP(Table1[[#This Row],[Rating]],Ratings!A$2:A$15,Ratings!B$2:B$15)</f>
        <v>Teen</v>
      </c>
      <c r="M4092" s="2" t="str">
        <f>_xlfn.XLOOKUP(Table1[[#This Row],[Rating Category]],Recommendation!A$2:A$6,Recommendation!B$2:B$6)</f>
        <v>Guidance</v>
      </c>
      <c r="N4092" s="2">
        <v>89</v>
      </c>
      <c r="O4092" s="2" t="str" cm="1">
        <f t="array" ref="O4092">_xlfn.IFS(Table1[[#This Row],[Duration]]&lt;90,"Short",Table1[[#This Row],[Duration]]&lt;180,"Medium",Table1[[#This Row],[Duration]]&lt;=240,"Long",TRUE,"Seasons")</f>
        <v>Short</v>
      </c>
      <c r="P4092" s="3" t="s">
        <v>72</v>
      </c>
    </row>
    <row r="4093" spans="1:16" ht="56">
      <c r="A4093" s="2" t="s">
        <v>17447</v>
      </c>
      <c r="B4093" s="2" t="s">
        <v>0</v>
      </c>
      <c r="C4093" s="3" t="s">
        <v>17448</v>
      </c>
      <c r="D4093" s="3" t="s">
        <v>15068</v>
      </c>
      <c r="E4093" s="3" t="s">
        <v>17449</v>
      </c>
      <c r="F4093" s="3" t="s">
        <v>1030</v>
      </c>
      <c r="G4093" s="7" t="s">
        <v>15070</v>
      </c>
      <c r="H4093" s="4">
        <v>2021</v>
      </c>
      <c r="I4093" s="2">
        <v>2014</v>
      </c>
      <c r="J4093" s="2">
        <f ca="1">YEAR(TODAY())-Table1[[#This Row],[Release_year]]</f>
        <v>12</v>
      </c>
      <c r="K4093" s="2" t="s">
        <v>29</v>
      </c>
      <c r="L4093" s="2" t="str">
        <f>_xlfn.XLOOKUP(Table1[[#This Row],[Rating]],Ratings!A$2:A$15,Ratings!B$2:B$15)</f>
        <v>Teen</v>
      </c>
      <c r="M4093" s="2" t="str">
        <f>_xlfn.XLOOKUP(Table1[[#This Row],[Rating Category]],Recommendation!A$2:A$6,Recommendation!B$2:B$6)</f>
        <v>Guidance</v>
      </c>
      <c r="N4093" s="2">
        <v>116</v>
      </c>
      <c r="O4093" s="2" t="str" cm="1">
        <f t="array" ref="O4093">_xlfn.IFS(Table1[[#This Row],[Duration]]&lt;90,"Short",Table1[[#This Row],[Duration]]&lt;180,"Medium",Table1[[#This Row],[Duration]]&lt;=240,"Long",TRUE,"Seasons")</f>
        <v>Medium</v>
      </c>
      <c r="P4093" s="3" t="s">
        <v>63</v>
      </c>
    </row>
    <row r="4094" spans="1:16" ht="42">
      <c r="A4094" s="2" t="s">
        <v>17450</v>
      </c>
      <c r="B4094" s="2" t="s">
        <v>0</v>
      </c>
      <c r="C4094" s="3" t="s">
        <v>17451</v>
      </c>
      <c r="D4094" s="3" t="s">
        <v>17452</v>
      </c>
      <c r="E4094" s="3" t="s">
        <v>17453</v>
      </c>
      <c r="F4094" s="3" t="s">
        <v>17454</v>
      </c>
      <c r="G4094" s="7" t="s">
        <v>9220</v>
      </c>
      <c r="H4094" s="4">
        <v>2021</v>
      </c>
      <c r="I4094" s="2">
        <v>2016</v>
      </c>
      <c r="J4094" s="2">
        <f ca="1">YEAR(TODAY())-Table1[[#This Row],[Release_year]]</f>
        <v>10</v>
      </c>
      <c r="K4094" s="2" t="s">
        <v>124</v>
      </c>
      <c r="L4094" s="2" t="str">
        <f>_xlfn.XLOOKUP(Table1[[#This Row],[Rating]],Ratings!A$2:A$15,Ratings!B$2:B$15)</f>
        <v>Adult</v>
      </c>
      <c r="M4094" s="2" t="str">
        <f>_xlfn.XLOOKUP(Table1[[#This Row],[Rating Category]],Recommendation!A$2:A$6,Recommendation!B$2:B$6)</f>
        <v>Restricted</v>
      </c>
      <c r="N4094" s="2">
        <v>100</v>
      </c>
      <c r="O4094" s="2" t="str" cm="1">
        <f t="array" ref="O4094">_xlfn.IFS(Table1[[#This Row],[Duration]]&lt;90,"Short",Table1[[#This Row],[Duration]]&lt;180,"Medium",Table1[[#This Row],[Duration]]&lt;=240,"Long",TRUE,"Seasons")</f>
        <v>Medium</v>
      </c>
      <c r="P4094" s="3" t="s">
        <v>517</v>
      </c>
    </row>
    <row r="4095" spans="1:16" ht="42">
      <c r="A4095" s="2" t="s">
        <v>17455</v>
      </c>
      <c r="B4095" s="2" t="s">
        <v>0</v>
      </c>
      <c r="C4095" s="3" t="s">
        <v>17456</v>
      </c>
      <c r="D4095" s="3" t="s">
        <v>5008</v>
      </c>
      <c r="E4095" s="3" t="s">
        <v>17457</v>
      </c>
      <c r="F4095" s="3" t="s">
        <v>1</v>
      </c>
      <c r="G4095" s="7" t="s">
        <v>8231</v>
      </c>
      <c r="H4095" s="4">
        <v>2021</v>
      </c>
      <c r="I4095" s="2">
        <v>2015</v>
      </c>
      <c r="J4095" s="2">
        <f ca="1">YEAR(TODAY())-Table1[[#This Row],[Release_year]]</f>
        <v>11</v>
      </c>
      <c r="K4095" s="2" t="s">
        <v>2</v>
      </c>
      <c r="L4095" s="2" t="str">
        <f>_xlfn.XLOOKUP(Table1[[#This Row],[Rating]],Ratings!A$2:A$15,Ratings!B$2:B$15)</f>
        <v>Teen</v>
      </c>
      <c r="M4095" s="2" t="str">
        <f>_xlfn.XLOOKUP(Table1[[#This Row],[Rating Category]],Recommendation!A$2:A$6,Recommendation!B$2:B$6)</f>
        <v>Guidance</v>
      </c>
      <c r="N4095" s="2">
        <v>96</v>
      </c>
      <c r="O4095" s="2" t="str" cm="1">
        <f t="array" ref="O4095">_xlfn.IFS(Table1[[#This Row],[Duration]]&lt;90,"Short",Table1[[#This Row],[Duration]]&lt;180,"Medium",Table1[[#This Row],[Duration]]&lt;=240,"Long",TRUE,"Seasons")</f>
        <v>Medium</v>
      </c>
      <c r="P4095" s="3" t="s">
        <v>269</v>
      </c>
    </row>
    <row r="4096" spans="1:16" ht="42">
      <c r="A4096" s="2" t="s">
        <v>17458</v>
      </c>
      <c r="B4096" s="2" t="s">
        <v>0</v>
      </c>
      <c r="C4096" s="3" t="s">
        <v>17459</v>
      </c>
      <c r="D4096" s="3" t="s">
        <v>17460</v>
      </c>
      <c r="E4096" s="3" t="s">
        <v>17461</v>
      </c>
      <c r="F4096" s="3" t="s">
        <v>1</v>
      </c>
      <c r="G4096" s="7" t="s">
        <v>12520</v>
      </c>
      <c r="H4096" s="4">
        <v>2021</v>
      </c>
      <c r="I4096" s="2">
        <v>2013</v>
      </c>
      <c r="J4096" s="2">
        <f ca="1">YEAR(TODAY())-Table1[[#This Row],[Release_year]]</f>
        <v>13</v>
      </c>
      <c r="K4096" s="2" t="s">
        <v>16</v>
      </c>
      <c r="L4096" s="2" t="str">
        <f>_xlfn.XLOOKUP(Table1[[#This Row],[Rating]],Ratings!A$2:A$15,Ratings!B$2:B$15)</f>
        <v>Family</v>
      </c>
      <c r="M4096" s="2" t="str">
        <f>_xlfn.XLOOKUP(Table1[[#This Row],[Rating Category]],Recommendation!A$2:A$6,Recommendation!B$2:B$6)</f>
        <v>Guidance</v>
      </c>
      <c r="N4096" s="2">
        <v>119</v>
      </c>
      <c r="O4096" s="2" t="str" cm="1">
        <f t="array" ref="O4096">_xlfn.IFS(Table1[[#This Row],[Duration]]&lt;90,"Short",Table1[[#This Row],[Duration]]&lt;180,"Medium",Table1[[#This Row],[Duration]]&lt;=240,"Long",TRUE,"Seasons")</f>
        <v>Medium</v>
      </c>
      <c r="P4096" s="3" t="s">
        <v>1670</v>
      </c>
    </row>
    <row r="4097" spans="1:16" ht="56">
      <c r="A4097" s="2" t="s">
        <v>17462</v>
      </c>
      <c r="B4097" s="2" t="s">
        <v>0</v>
      </c>
      <c r="C4097" s="3" t="s">
        <v>17463</v>
      </c>
      <c r="D4097" s="3" t="s">
        <v>17464</v>
      </c>
      <c r="E4097" s="3" t="s">
        <v>17465</v>
      </c>
      <c r="F4097" s="3" t="s">
        <v>17466</v>
      </c>
      <c r="G4097" s="7" t="s">
        <v>12520</v>
      </c>
      <c r="H4097" s="4">
        <v>2021</v>
      </c>
      <c r="I4097" s="2">
        <v>2016</v>
      </c>
      <c r="J4097" s="2">
        <f ca="1">YEAR(TODAY())-Table1[[#This Row],[Release_year]]</f>
        <v>10</v>
      </c>
      <c r="K4097" s="2" t="s">
        <v>7</v>
      </c>
      <c r="L4097" s="2" t="str">
        <f>_xlfn.XLOOKUP(Table1[[#This Row],[Rating]],Ratings!A$2:A$15,Ratings!B$2:B$15)</f>
        <v>Adult</v>
      </c>
      <c r="M4097" s="2" t="str">
        <f>_xlfn.XLOOKUP(Table1[[#This Row],[Rating Category]],Recommendation!A$2:A$6,Recommendation!B$2:B$6)</f>
        <v>Restricted</v>
      </c>
      <c r="N4097" s="2">
        <v>108</v>
      </c>
      <c r="O4097" s="2" t="str" cm="1">
        <f t="array" ref="O4097">_xlfn.IFS(Table1[[#This Row],[Duration]]&lt;90,"Short",Table1[[#This Row],[Duration]]&lt;180,"Medium",Table1[[#This Row],[Duration]]&lt;=240,"Long",TRUE,"Seasons")</f>
        <v>Medium</v>
      </c>
      <c r="P4097" s="3" t="s">
        <v>183</v>
      </c>
    </row>
    <row r="4098" spans="1:16" ht="70">
      <c r="A4098" s="2" t="s">
        <v>17467</v>
      </c>
      <c r="B4098" s="2" t="s">
        <v>0</v>
      </c>
      <c r="C4098" s="3" t="s">
        <v>17468</v>
      </c>
      <c r="D4098" s="3" t="s">
        <v>17469</v>
      </c>
      <c r="E4098" s="3" t="s">
        <v>17470</v>
      </c>
      <c r="F4098" s="3" t="s">
        <v>383</v>
      </c>
      <c r="G4098" s="7" t="s">
        <v>12104</v>
      </c>
      <c r="H4098" s="4">
        <v>2021</v>
      </c>
      <c r="I4098" s="2">
        <v>2014</v>
      </c>
      <c r="J4098" s="2">
        <f ca="1">YEAR(TODAY())-Table1[[#This Row],[Release_year]]</f>
        <v>12</v>
      </c>
      <c r="K4098" s="2" t="s">
        <v>124</v>
      </c>
      <c r="L4098" s="2" t="str">
        <f>_xlfn.XLOOKUP(Table1[[#This Row],[Rating]],Ratings!A$2:A$15,Ratings!B$2:B$15)</f>
        <v>Adult</v>
      </c>
      <c r="M4098" s="2" t="str">
        <f>_xlfn.XLOOKUP(Table1[[#This Row],[Rating Category]],Recommendation!A$2:A$6,Recommendation!B$2:B$6)</f>
        <v>Restricted</v>
      </c>
      <c r="N4098" s="2">
        <v>104</v>
      </c>
      <c r="O4098" s="2" t="str" cm="1">
        <f t="array" ref="O4098">_xlfn.IFS(Table1[[#This Row],[Duration]]&lt;90,"Short",Table1[[#This Row],[Duration]]&lt;180,"Medium",Table1[[#This Row],[Duration]]&lt;=240,"Long",TRUE,"Seasons")</f>
        <v>Medium</v>
      </c>
      <c r="P4098" s="3" t="s">
        <v>5815</v>
      </c>
    </row>
    <row r="4099" spans="1:16" ht="56">
      <c r="A4099" s="2" t="s">
        <v>17471</v>
      </c>
      <c r="B4099" s="2" t="s">
        <v>0</v>
      </c>
      <c r="C4099" s="3" t="s">
        <v>17472</v>
      </c>
      <c r="D4099" s="3" t="s">
        <v>17473</v>
      </c>
      <c r="E4099" s="3" t="s">
        <v>17474</v>
      </c>
      <c r="F4099" s="3" t="s">
        <v>13</v>
      </c>
      <c r="G4099" s="7" t="s">
        <v>12176</v>
      </c>
      <c r="H4099" s="4">
        <v>2021</v>
      </c>
      <c r="I4099" s="2">
        <v>2010</v>
      </c>
      <c r="J4099" s="2">
        <f ca="1">YEAR(TODAY())-Table1[[#This Row],[Release_year]]</f>
        <v>16</v>
      </c>
      <c r="K4099" s="2" t="s">
        <v>29</v>
      </c>
      <c r="L4099" s="2" t="str">
        <f>_xlfn.XLOOKUP(Table1[[#This Row],[Rating]],Ratings!A$2:A$15,Ratings!B$2:B$15)</f>
        <v>Teen</v>
      </c>
      <c r="M4099" s="2" t="str">
        <f>_xlfn.XLOOKUP(Table1[[#This Row],[Rating Category]],Recommendation!A$2:A$6,Recommendation!B$2:B$6)</f>
        <v>Guidance</v>
      </c>
      <c r="N4099" s="2">
        <v>124</v>
      </c>
      <c r="O4099" s="2" t="str" cm="1">
        <f t="array" ref="O4099">_xlfn.IFS(Table1[[#This Row],[Duration]]&lt;90,"Short",Table1[[#This Row],[Duration]]&lt;180,"Medium",Table1[[#This Row],[Duration]]&lt;=240,"Long",TRUE,"Seasons")</f>
        <v>Medium</v>
      </c>
      <c r="P4099" s="3" t="s">
        <v>63</v>
      </c>
    </row>
    <row r="4100" spans="1:16" ht="28">
      <c r="A4100" s="2" t="s">
        <v>17475</v>
      </c>
      <c r="B4100" s="2" t="s">
        <v>0</v>
      </c>
      <c r="C4100" s="3" t="s">
        <v>17476</v>
      </c>
      <c r="D4100" s="3" t="s">
        <v>17477</v>
      </c>
      <c r="E4100" s="3" t="s">
        <v>17478</v>
      </c>
      <c r="F4100" s="3" t="s">
        <v>917</v>
      </c>
      <c r="G4100" s="7" t="s">
        <v>8543</v>
      </c>
      <c r="H4100" s="4">
        <v>2021</v>
      </c>
      <c r="I4100" s="2">
        <v>2008</v>
      </c>
      <c r="J4100" s="2">
        <f ca="1">YEAR(TODAY())-Table1[[#This Row],[Release_year]]</f>
        <v>18</v>
      </c>
      <c r="K4100" s="2" t="s">
        <v>16</v>
      </c>
      <c r="L4100" s="2" t="str">
        <f>_xlfn.XLOOKUP(Table1[[#This Row],[Rating]],Ratings!A$2:A$15,Ratings!B$2:B$15)</f>
        <v>Family</v>
      </c>
      <c r="M4100" s="2" t="str">
        <f>_xlfn.XLOOKUP(Table1[[#This Row],[Rating Category]],Recommendation!A$2:A$6,Recommendation!B$2:B$6)</f>
        <v>Guidance</v>
      </c>
      <c r="N4100" s="2">
        <v>87</v>
      </c>
      <c r="O4100" s="2" t="str" cm="1">
        <f t="array" ref="O4100">_xlfn.IFS(Table1[[#This Row],[Duration]]&lt;90,"Short",Table1[[#This Row],[Duration]]&lt;180,"Medium",Table1[[#This Row],[Duration]]&lt;=240,"Long",TRUE,"Seasons")</f>
        <v>Short</v>
      </c>
      <c r="P4100" s="3" t="s">
        <v>17</v>
      </c>
    </row>
    <row r="4101" spans="1:16" ht="14">
      <c r="A4101" s="2" t="s">
        <v>17479</v>
      </c>
      <c r="B4101" s="2" t="s">
        <v>0</v>
      </c>
      <c r="C4101" s="3" t="s">
        <v>17480</v>
      </c>
      <c r="D4101" s="3" t="s">
        <v>8757</v>
      </c>
      <c r="E4101" s="3" t="s">
        <v>7962</v>
      </c>
      <c r="F4101" s="3" t="s">
        <v>1</v>
      </c>
      <c r="G4101" s="7" t="s">
        <v>14263</v>
      </c>
      <c r="H4101" s="4">
        <v>2021</v>
      </c>
      <c r="I4101" s="2">
        <v>2013</v>
      </c>
      <c r="J4101" s="2">
        <f ca="1">YEAR(TODAY())-Table1[[#This Row],[Release_year]]</f>
        <v>13</v>
      </c>
      <c r="K4101" s="2" t="s">
        <v>14374</v>
      </c>
      <c r="L4101" s="2" t="str">
        <f>_xlfn.XLOOKUP(Table1[[#This Row],[Rating]],Ratings!A$2:A$15,Ratings!B$2:B$15)</f>
        <v>Not Rated</v>
      </c>
      <c r="M4101" s="2" t="str">
        <f>_xlfn.XLOOKUP(Table1[[#This Row],[Rating Category]],Recommendation!A$2:A$6,Recommendation!B$2:B$6)</f>
        <v>Guidance</v>
      </c>
      <c r="N4101" s="2">
        <v>75</v>
      </c>
      <c r="O4101" s="2" t="str" cm="1">
        <f t="array" ref="O4101">_xlfn.IFS(Table1[[#This Row],[Duration]]&lt;90,"Short",Table1[[#This Row],[Duration]]&lt;180,"Medium",Table1[[#This Row],[Duration]]&lt;=240,"Long",TRUE,"Seasons")</f>
        <v>Short</v>
      </c>
      <c r="P4101" s="3" t="s">
        <v>683</v>
      </c>
    </row>
    <row r="4102" spans="1:16" ht="56">
      <c r="A4102" s="2" t="s">
        <v>17481</v>
      </c>
      <c r="B4102" s="2" t="s">
        <v>0</v>
      </c>
      <c r="C4102" s="3" t="s">
        <v>17482</v>
      </c>
      <c r="D4102" s="3" t="s">
        <v>17483</v>
      </c>
      <c r="E4102" s="3" t="s">
        <v>17484</v>
      </c>
      <c r="F4102" s="3" t="s">
        <v>463</v>
      </c>
      <c r="G4102" s="7" t="s">
        <v>7761</v>
      </c>
      <c r="H4102" s="4">
        <v>2021</v>
      </c>
      <c r="I4102" s="2">
        <v>2009</v>
      </c>
      <c r="J4102" s="2">
        <f ca="1">YEAR(TODAY())-Table1[[#This Row],[Release_year]]</f>
        <v>17</v>
      </c>
      <c r="K4102" s="2" t="s">
        <v>16</v>
      </c>
      <c r="L4102" s="2" t="str">
        <f>_xlfn.XLOOKUP(Table1[[#This Row],[Rating]],Ratings!A$2:A$15,Ratings!B$2:B$15)</f>
        <v>Family</v>
      </c>
      <c r="M4102" s="2" t="str">
        <f>_xlfn.XLOOKUP(Table1[[#This Row],[Rating Category]],Recommendation!A$2:A$6,Recommendation!B$2:B$6)</f>
        <v>Guidance</v>
      </c>
      <c r="N4102" s="2">
        <v>108</v>
      </c>
      <c r="O4102" s="2" t="str" cm="1">
        <f t="array" ref="O4102">_xlfn.IFS(Table1[[#This Row],[Duration]]&lt;90,"Short",Table1[[#This Row],[Duration]]&lt;180,"Medium",Table1[[#This Row],[Duration]]&lt;=240,"Long",TRUE,"Seasons")</f>
        <v>Medium</v>
      </c>
      <c r="P4102" s="3" t="s">
        <v>821</v>
      </c>
    </row>
    <row r="4103" spans="1:16" ht="56">
      <c r="A4103" s="2" t="s">
        <v>17485</v>
      </c>
      <c r="B4103" s="2" t="s">
        <v>0</v>
      </c>
      <c r="C4103" s="3" t="s">
        <v>17486</v>
      </c>
      <c r="D4103" s="3" t="s">
        <v>17487</v>
      </c>
      <c r="E4103" s="3" t="s">
        <v>17488</v>
      </c>
      <c r="F4103" s="3" t="s">
        <v>215</v>
      </c>
      <c r="G4103" s="7" t="s">
        <v>8997</v>
      </c>
      <c r="H4103" s="4">
        <v>2021</v>
      </c>
      <c r="I4103" s="2">
        <v>1974</v>
      </c>
      <c r="J4103" s="2">
        <f ca="1">YEAR(TODAY())-Table1[[#This Row],[Release_year]]</f>
        <v>52</v>
      </c>
      <c r="K4103" s="2" t="s">
        <v>17489</v>
      </c>
      <c r="L4103" s="2" t="str">
        <f>_xlfn.XLOOKUP(Table1[[#This Row],[Rating]],Ratings!A$2:A$15,Ratings!B$2:B$15)</f>
        <v>Not Rated</v>
      </c>
      <c r="M4103" s="2" t="str">
        <f>_xlfn.XLOOKUP(Table1[[#This Row],[Rating Category]],Recommendation!A$2:A$6,Recommendation!B$2:B$6)</f>
        <v>Guidance</v>
      </c>
      <c r="N4103" s="2">
        <v>103</v>
      </c>
      <c r="O4103" s="2" t="str" cm="1">
        <f t="array" ref="O4103">_xlfn.IFS(Table1[[#This Row],[Duration]]&lt;90,"Short",Table1[[#This Row],[Duration]]&lt;180,"Medium",Table1[[#This Row],[Duration]]&lt;=240,"Long",TRUE,"Seasons")</f>
        <v>Medium</v>
      </c>
      <c r="P4103" s="3" t="s">
        <v>218</v>
      </c>
    </row>
    <row r="4104" spans="1:16" ht="56">
      <c r="A4104" s="2" t="s">
        <v>17490</v>
      </c>
      <c r="B4104" s="2" t="s">
        <v>0</v>
      </c>
      <c r="C4104" s="3" t="s">
        <v>17491</v>
      </c>
      <c r="D4104" s="3" t="s">
        <v>17492</v>
      </c>
      <c r="E4104" s="3" t="s">
        <v>17493</v>
      </c>
      <c r="F4104" s="3" t="s">
        <v>1</v>
      </c>
      <c r="G4104" s="7" t="s">
        <v>17494</v>
      </c>
      <c r="H4104" s="4">
        <v>2021</v>
      </c>
      <c r="I4104" s="2">
        <v>2017</v>
      </c>
      <c r="J4104" s="2">
        <f ca="1">YEAR(TODAY())-Table1[[#This Row],[Release_year]]</f>
        <v>9</v>
      </c>
      <c r="K4104" s="2" t="s">
        <v>124</v>
      </c>
      <c r="L4104" s="2" t="str">
        <f>_xlfn.XLOOKUP(Table1[[#This Row],[Rating]],Ratings!A$2:A$15,Ratings!B$2:B$15)</f>
        <v>Adult</v>
      </c>
      <c r="M4104" s="2" t="str">
        <f>_xlfn.XLOOKUP(Table1[[#This Row],[Rating Category]],Recommendation!A$2:A$6,Recommendation!B$2:B$6)</f>
        <v>Restricted</v>
      </c>
      <c r="N4104" s="2">
        <v>103</v>
      </c>
      <c r="O4104" s="2" t="str" cm="1">
        <f t="array" ref="O4104">_xlfn.IFS(Table1[[#This Row],[Duration]]&lt;90,"Short",Table1[[#This Row],[Duration]]&lt;180,"Medium",Table1[[#This Row],[Duration]]&lt;=240,"Long",TRUE,"Seasons")</f>
        <v>Medium</v>
      </c>
      <c r="P4104" s="3" t="s">
        <v>98</v>
      </c>
    </row>
    <row r="4105" spans="1:16" ht="42">
      <c r="A4105" s="2" t="s">
        <v>17495</v>
      </c>
      <c r="B4105" s="2" t="s">
        <v>0</v>
      </c>
      <c r="C4105" s="3" t="s">
        <v>17496</v>
      </c>
      <c r="D4105" s="3" t="s">
        <v>2155</v>
      </c>
      <c r="E4105" s="3" t="s">
        <v>17497</v>
      </c>
      <c r="F4105" s="3" t="s">
        <v>17498</v>
      </c>
      <c r="G4105" s="7" t="s">
        <v>12157</v>
      </c>
      <c r="H4105" s="4">
        <v>2021</v>
      </c>
      <c r="I4105" s="2">
        <v>2017</v>
      </c>
      <c r="J4105" s="2">
        <f ca="1">YEAR(TODAY())-Table1[[#This Row],[Release_year]]</f>
        <v>9</v>
      </c>
      <c r="K4105" s="2" t="s">
        <v>2</v>
      </c>
      <c r="L4105" s="2" t="str">
        <f>_xlfn.XLOOKUP(Table1[[#This Row],[Rating]],Ratings!A$2:A$15,Ratings!B$2:B$15)</f>
        <v>Teen</v>
      </c>
      <c r="M4105" s="2" t="str">
        <f>_xlfn.XLOOKUP(Table1[[#This Row],[Rating Category]],Recommendation!A$2:A$6,Recommendation!B$2:B$6)</f>
        <v>Guidance</v>
      </c>
      <c r="N4105" s="2">
        <v>89</v>
      </c>
      <c r="O4105" s="2" t="str" cm="1">
        <f t="array" ref="O4105">_xlfn.IFS(Table1[[#This Row],[Duration]]&lt;90,"Short",Table1[[#This Row],[Duration]]&lt;180,"Medium",Table1[[#This Row],[Duration]]&lt;=240,"Long",TRUE,"Seasons")</f>
        <v>Short</v>
      </c>
      <c r="P4105" s="3" t="s">
        <v>622</v>
      </c>
    </row>
    <row r="4106" spans="1:16" ht="56">
      <c r="A4106" s="2" t="s">
        <v>17499</v>
      </c>
      <c r="B4106" s="2" t="s">
        <v>0</v>
      </c>
      <c r="C4106" s="3" t="s">
        <v>17500</v>
      </c>
      <c r="D4106" s="3" t="s">
        <v>17501</v>
      </c>
      <c r="E4106" s="3" t="s">
        <v>17502</v>
      </c>
      <c r="F4106" s="3" t="s">
        <v>53</v>
      </c>
      <c r="G4106" s="7" t="s">
        <v>13352</v>
      </c>
      <c r="H4106" s="4">
        <v>2021</v>
      </c>
      <c r="I4106" s="2">
        <v>2014</v>
      </c>
      <c r="J4106" s="2">
        <f ca="1">YEAR(TODAY())-Table1[[#This Row],[Release_year]]</f>
        <v>12</v>
      </c>
      <c r="K4106" s="2" t="s">
        <v>29</v>
      </c>
      <c r="L4106" s="2" t="str">
        <f>_xlfn.XLOOKUP(Table1[[#This Row],[Rating]],Ratings!A$2:A$15,Ratings!B$2:B$15)</f>
        <v>Teen</v>
      </c>
      <c r="M4106" s="2" t="str">
        <f>_xlfn.XLOOKUP(Table1[[#This Row],[Rating Category]],Recommendation!A$2:A$6,Recommendation!B$2:B$6)</f>
        <v>Guidance</v>
      </c>
      <c r="N4106" s="2">
        <v>103</v>
      </c>
      <c r="O4106" s="2" t="str" cm="1">
        <f t="array" ref="O4106">_xlfn.IFS(Table1[[#This Row],[Duration]]&lt;90,"Short",Table1[[#This Row],[Duration]]&lt;180,"Medium",Table1[[#This Row],[Duration]]&lt;=240,"Long",TRUE,"Seasons")</f>
        <v>Medium</v>
      </c>
      <c r="P4106" s="3" t="s">
        <v>218</v>
      </c>
    </row>
    <row r="4107" spans="1:16" ht="56">
      <c r="A4107" s="2" t="s">
        <v>17503</v>
      </c>
      <c r="B4107" s="2" t="s">
        <v>0</v>
      </c>
      <c r="C4107" s="3" t="s">
        <v>17504</v>
      </c>
      <c r="D4107" s="3" t="s">
        <v>17505</v>
      </c>
      <c r="E4107" s="3" t="s">
        <v>17506</v>
      </c>
      <c r="F4107" s="3" t="s">
        <v>4572</v>
      </c>
      <c r="G4107" s="7" t="s">
        <v>10588</v>
      </c>
      <c r="H4107" s="4">
        <v>2021</v>
      </c>
      <c r="I4107" s="2">
        <v>2019</v>
      </c>
      <c r="J4107" s="2">
        <f ca="1">YEAR(TODAY())-Table1[[#This Row],[Release_year]]</f>
        <v>7</v>
      </c>
      <c r="K4107" s="2" t="s">
        <v>7</v>
      </c>
      <c r="L4107" s="2" t="str">
        <f>_xlfn.XLOOKUP(Table1[[#This Row],[Rating]],Ratings!A$2:A$15,Ratings!B$2:B$15)</f>
        <v>Adult</v>
      </c>
      <c r="M4107" s="2" t="str">
        <f>_xlfn.XLOOKUP(Table1[[#This Row],[Rating Category]],Recommendation!A$2:A$6,Recommendation!B$2:B$6)</f>
        <v>Restricted</v>
      </c>
      <c r="N4107" s="2">
        <v>89</v>
      </c>
      <c r="O4107" s="2" t="str" cm="1">
        <f t="array" ref="O4107">_xlfn.IFS(Table1[[#This Row],[Duration]]&lt;90,"Short",Table1[[#This Row],[Duration]]&lt;180,"Medium",Table1[[#This Row],[Duration]]&lt;=240,"Long",TRUE,"Seasons")</f>
        <v>Short</v>
      </c>
      <c r="P4107" s="3" t="s">
        <v>307</v>
      </c>
    </row>
    <row r="4108" spans="1:16" ht="56">
      <c r="A4108" s="2" t="s">
        <v>17507</v>
      </c>
      <c r="B4108" s="2" t="s">
        <v>0</v>
      </c>
      <c r="C4108" s="3" t="s">
        <v>17508</v>
      </c>
      <c r="D4108" s="3" t="s">
        <v>17509</v>
      </c>
      <c r="E4108" s="3" t="s">
        <v>17510</v>
      </c>
      <c r="F4108" s="3" t="s">
        <v>13</v>
      </c>
      <c r="G4108" s="7" t="s">
        <v>16452</v>
      </c>
      <c r="H4108" s="4">
        <v>2021</v>
      </c>
      <c r="I4108" s="2">
        <v>2017</v>
      </c>
      <c r="J4108" s="2">
        <f ca="1">YEAR(TODAY())-Table1[[#This Row],[Release_year]]</f>
        <v>9</v>
      </c>
      <c r="K4108" s="2" t="s">
        <v>7</v>
      </c>
      <c r="L4108" s="2" t="str">
        <f>_xlfn.XLOOKUP(Table1[[#This Row],[Rating]],Ratings!A$2:A$15,Ratings!B$2:B$15)</f>
        <v>Adult</v>
      </c>
      <c r="M4108" s="2" t="str">
        <f>_xlfn.XLOOKUP(Table1[[#This Row],[Rating Category]],Recommendation!A$2:A$6,Recommendation!B$2:B$6)</f>
        <v>Restricted</v>
      </c>
      <c r="N4108" s="2">
        <v>119</v>
      </c>
      <c r="O4108" s="2" t="str" cm="1">
        <f t="array" ref="O4108">_xlfn.IFS(Table1[[#This Row],[Duration]]&lt;90,"Short",Table1[[#This Row],[Duration]]&lt;180,"Medium",Table1[[#This Row],[Duration]]&lt;=240,"Long",TRUE,"Seasons")</f>
        <v>Medium</v>
      </c>
      <c r="P4108" s="3" t="s">
        <v>218</v>
      </c>
    </row>
    <row r="4109" spans="1:16" ht="42">
      <c r="A4109" s="2" t="s">
        <v>17511</v>
      </c>
      <c r="B4109" s="2" t="s">
        <v>0</v>
      </c>
      <c r="C4109" s="3" t="s">
        <v>17512</v>
      </c>
      <c r="D4109" s="3" t="s">
        <v>17513</v>
      </c>
      <c r="E4109" s="3" t="s">
        <v>17514</v>
      </c>
      <c r="F4109" s="3" t="s">
        <v>223</v>
      </c>
      <c r="G4109" s="7" t="s">
        <v>11939</v>
      </c>
      <c r="H4109" s="4">
        <v>2021</v>
      </c>
      <c r="I4109" s="2">
        <v>2017</v>
      </c>
      <c r="J4109" s="2">
        <f ca="1">YEAR(TODAY())-Table1[[#This Row],[Release_year]]</f>
        <v>9</v>
      </c>
      <c r="K4109" s="2" t="s">
        <v>124</v>
      </c>
      <c r="L4109" s="2" t="str">
        <f>_xlfn.XLOOKUP(Table1[[#This Row],[Rating]],Ratings!A$2:A$15,Ratings!B$2:B$15)</f>
        <v>Adult</v>
      </c>
      <c r="M4109" s="2" t="str">
        <f>_xlfn.XLOOKUP(Table1[[#This Row],[Rating Category]],Recommendation!A$2:A$6,Recommendation!B$2:B$6)</f>
        <v>Restricted</v>
      </c>
      <c r="N4109" s="2">
        <v>106</v>
      </c>
      <c r="O4109" s="2" t="str" cm="1">
        <f t="array" ref="O4109">_xlfn.IFS(Table1[[#This Row],[Duration]]&lt;90,"Short",Table1[[#This Row],[Duration]]&lt;180,"Medium",Table1[[#This Row],[Duration]]&lt;=240,"Long",TRUE,"Seasons")</f>
        <v>Medium</v>
      </c>
      <c r="P4109" s="3" t="s">
        <v>51</v>
      </c>
    </row>
    <row r="4110" spans="1:16" ht="42">
      <c r="A4110" s="2" t="s">
        <v>17515</v>
      </c>
      <c r="B4110" s="2" t="s">
        <v>0</v>
      </c>
      <c r="C4110" s="3" t="s">
        <v>17516</v>
      </c>
      <c r="D4110" s="3" t="s">
        <v>17517</v>
      </c>
      <c r="E4110" s="3" t="s">
        <v>17518</v>
      </c>
      <c r="F4110" s="3" t="s">
        <v>1</v>
      </c>
      <c r="G4110" s="7" t="s">
        <v>9762</v>
      </c>
      <c r="H4110" s="4">
        <v>2021</v>
      </c>
      <c r="I4110" s="2">
        <v>2018</v>
      </c>
      <c r="J4110" s="2">
        <f ca="1">YEAR(TODAY())-Table1[[#This Row],[Release_year]]</f>
        <v>8</v>
      </c>
      <c r="K4110" s="2" t="s">
        <v>16</v>
      </c>
      <c r="L4110" s="2" t="str">
        <f>_xlfn.XLOOKUP(Table1[[#This Row],[Rating]],Ratings!A$2:A$15,Ratings!B$2:B$15)</f>
        <v>Family</v>
      </c>
      <c r="M4110" s="2" t="str">
        <f>_xlfn.XLOOKUP(Table1[[#This Row],[Rating Category]],Recommendation!A$2:A$6,Recommendation!B$2:B$6)</f>
        <v>Guidance</v>
      </c>
      <c r="N4110" s="2">
        <v>118</v>
      </c>
      <c r="O4110" s="2" t="str" cm="1">
        <f t="array" ref="O4110">_xlfn.IFS(Table1[[#This Row],[Duration]]&lt;90,"Short",Table1[[#This Row],[Duration]]&lt;180,"Medium",Table1[[#This Row],[Duration]]&lt;=240,"Long",TRUE,"Seasons")</f>
        <v>Medium</v>
      </c>
      <c r="P4110" s="3" t="s">
        <v>46</v>
      </c>
    </row>
    <row r="4111" spans="1:16" ht="70">
      <c r="A4111" s="2" t="s">
        <v>17519</v>
      </c>
      <c r="B4111" s="2" t="s">
        <v>0</v>
      </c>
      <c r="C4111" s="3" t="s">
        <v>17520</v>
      </c>
      <c r="D4111" s="3" t="s">
        <v>17521</v>
      </c>
      <c r="E4111" s="3" t="s">
        <v>17522</v>
      </c>
      <c r="F4111" s="3" t="s">
        <v>13</v>
      </c>
      <c r="G4111" s="7" t="s">
        <v>13408</v>
      </c>
      <c r="H4111" s="4">
        <v>2021</v>
      </c>
      <c r="I4111" s="2">
        <v>2014</v>
      </c>
      <c r="J4111" s="2">
        <f ca="1">YEAR(TODAY())-Table1[[#This Row],[Release_year]]</f>
        <v>12</v>
      </c>
      <c r="K4111" s="2" t="s">
        <v>14374</v>
      </c>
      <c r="L4111" s="2" t="str">
        <f>_xlfn.XLOOKUP(Table1[[#This Row],[Rating]],Ratings!A$2:A$15,Ratings!B$2:B$15)</f>
        <v>Not Rated</v>
      </c>
      <c r="M4111" s="2" t="str">
        <f>_xlfn.XLOOKUP(Table1[[#This Row],[Rating Category]],Recommendation!A$2:A$6,Recommendation!B$2:B$6)</f>
        <v>Guidance</v>
      </c>
      <c r="N4111" s="2">
        <v>95</v>
      </c>
      <c r="O4111" s="2" t="str" cm="1">
        <f t="array" ref="O4111">_xlfn.IFS(Table1[[#This Row],[Duration]]&lt;90,"Short",Table1[[#This Row],[Duration]]&lt;180,"Medium",Table1[[#This Row],[Duration]]&lt;=240,"Long",TRUE,"Seasons")</f>
        <v>Medium</v>
      </c>
      <c r="P4111" s="3" t="s">
        <v>23</v>
      </c>
    </row>
    <row r="4112" spans="1:16" ht="70">
      <c r="A4112" s="2" t="s">
        <v>17523</v>
      </c>
      <c r="B4112" s="2" t="s">
        <v>0</v>
      </c>
      <c r="C4112" s="3" t="s">
        <v>17524</v>
      </c>
      <c r="D4112" s="3" t="s">
        <v>102</v>
      </c>
      <c r="E4112" s="3" t="s">
        <v>17525</v>
      </c>
      <c r="F4112" s="3" t="s">
        <v>1</v>
      </c>
      <c r="G4112" s="7" t="s">
        <v>9973</v>
      </c>
      <c r="H4112" s="4">
        <v>2021</v>
      </c>
      <c r="I4112" s="2">
        <v>2008</v>
      </c>
      <c r="J4112" s="2">
        <f ca="1">YEAR(TODAY())-Table1[[#This Row],[Release_year]]</f>
        <v>18</v>
      </c>
      <c r="K4112" s="2" t="s">
        <v>2</v>
      </c>
      <c r="L4112" s="2" t="str">
        <f>_xlfn.XLOOKUP(Table1[[#This Row],[Rating]],Ratings!A$2:A$15,Ratings!B$2:B$15)</f>
        <v>Teen</v>
      </c>
      <c r="M4112" s="2" t="str">
        <f>_xlfn.XLOOKUP(Table1[[#This Row],[Rating Category]],Recommendation!A$2:A$6,Recommendation!B$2:B$6)</f>
        <v>Guidance</v>
      </c>
      <c r="N4112" s="2">
        <v>123</v>
      </c>
      <c r="O4112" s="2" t="str" cm="1">
        <f t="array" ref="O4112">_xlfn.IFS(Table1[[#This Row],[Duration]]&lt;90,"Short",Table1[[#This Row],[Duration]]&lt;180,"Medium",Table1[[#This Row],[Duration]]&lt;=240,"Long",TRUE,"Seasons")</f>
        <v>Medium</v>
      </c>
      <c r="P4112" s="3" t="s">
        <v>6609</v>
      </c>
    </row>
    <row r="4113" spans="1:16" ht="70">
      <c r="A4113" s="2" t="s">
        <v>17526</v>
      </c>
      <c r="B4113" s="2" t="s">
        <v>0</v>
      </c>
      <c r="C4113" s="3" t="s">
        <v>17527</v>
      </c>
      <c r="D4113" s="3" t="s">
        <v>102</v>
      </c>
      <c r="E4113" s="3" t="s">
        <v>17528</v>
      </c>
      <c r="F4113" s="3" t="s">
        <v>1</v>
      </c>
      <c r="G4113" s="7" t="s">
        <v>9973</v>
      </c>
      <c r="H4113" s="4">
        <v>2021</v>
      </c>
      <c r="I4113" s="2">
        <v>1989</v>
      </c>
      <c r="J4113" s="2">
        <f ca="1">YEAR(TODAY())-Table1[[#This Row],[Release_year]]</f>
        <v>37</v>
      </c>
      <c r="K4113" s="2" t="s">
        <v>2</v>
      </c>
      <c r="L4113" s="2" t="str">
        <f>_xlfn.XLOOKUP(Table1[[#This Row],[Rating]],Ratings!A$2:A$15,Ratings!B$2:B$15)</f>
        <v>Teen</v>
      </c>
      <c r="M4113" s="2" t="str">
        <f>_xlfn.XLOOKUP(Table1[[#This Row],[Rating Category]],Recommendation!A$2:A$6,Recommendation!B$2:B$6)</f>
        <v>Guidance</v>
      </c>
      <c r="N4113" s="2">
        <v>127</v>
      </c>
      <c r="O4113" s="2" t="str" cm="1">
        <f t="array" ref="O4113">_xlfn.IFS(Table1[[#This Row],[Duration]]&lt;90,"Short",Table1[[#This Row],[Duration]]&lt;180,"Medium",Table1[[#This Row],[Duration]]&lt;=240,"Long",TRUE,"Seasons")</f>
        <v>Medium</v>
      </c>
      <c r="P4113" s="3" t="s">
        <v>1342</v>
      </c>
    </row>
    <row r="4114" spans="1:16" ht="70">
      <c r="A4114" s="2" t="s">
        <v>17529</v>
      </c>
      <c r="B4114" s="2" t="s">
        <v>0</v>
      </c>
      <c r="C4114" s="3" t="s">
        <v>17530</v>
      </c>
      <c r="D4114" s="3" t="s">
        <v>102</v>
      </c>
      <c r="E4114" s="3" t="s">
        <v>17531</v>
      </c>
      <c r="F4114" s="3" t="s">
        <v>1</v>
      </c>
      <c r="G4114" s="7" t="s">
        <v>9973</v>
      </c>
      <c r="H4114" s="4">
        <v>2021</v>
      </c>
      <c r="I4114" s="2">
        <v>1981</v>
      </c>
      <c r="J4114" s="2">
        <f ca="1">YEAR(TODAY())-Table1[[#This Row],[Release_year]]</f>
        <v>45</v>
      </c>
      <c r="K4114" s="2" t="s">
        <v>16</v>
      </c>
      <c r="L4114" s="2" t="str">
        <f>_xlfn.XLOOKUP(Table1[[#This Row],[Rating]],Ratings!A$2:A$15,Ratings!B$2:B$15)</f>
        <v>Family</v>
      </c>
      <c r="M4114" s="2" t="str">
        <f>_xlfn.XLOOKUP(Table1[[#This Row],[Rating Category]],Recommendation!A$2:A$6,Recommendation!B$2:B$6)</f>
        <v>Guidance</v>
      </c>
      <c r="N4114" s="2">
        <v>116</v>
      </c>
      <c r="O4114" s="2" t="str" cm="1">
        <f t="array" ref="O4114">_xlfn.IFS(Table1[[#This Row],[Duration]]&lt;90,"Short",Table1[[#This Row],[Duration]]&lt;180,"Medium",Table1[[#This Row],[Duration]]&lt;=240,"Long",TRUE,"Seasons")</f>
        <v>Medium</v>
      </c>
      <c r="P4114" s="3" t="s">
        <v>1342</v>
      </c>
    </row>
    <row r="4115" spans="1:16" ht="70">
      <c r="A4115" s="2" t="s">
        <v>17532</v>
      </c>
      <c r="B4115" s="2" t="s">
        <v>0</v>
      </c>
      <c r="C4115" s="3" t="s">
        <v>17533</v>
      </c>
      <c r="D4115" s="3" t="s">
        <v>102</v>
      </c>
      <c r="E4115" s="3" t="s">
        <v>17534</v>
      </c>
      <c r="F4115" s="3" t="s">
        <v>1</v>
      </c>
      <c r="G4115" s="7" t="s">
        <v>9973</v>
      </c>
      <c r="H4115" s="4">
        <v>2021</v>
      </c>
      <c r="I4115" s="2">
        <v>1984</v>
      </c>
      <c r="J4115" s="2">
        <f ca="1">YEAR(TODAY())-Table1[[#This Row],[Release_year]]</f>
        <v>42</v>
      </c>
      <c r="K4115" s="2" t="s">
        <v>16</v>
      </c>
      <c r="L4115" s="2" t="str">
        <f>_xlfn.XLOOKUP(Table1[[#This Row],[Rating]],Ratings!A$2:A$15,Ratings!B$2:B$15)</f>
        <v>Family</v>
      </c>
      <c r="M4115" s="2" t="str">
        <f>_xlfn.XLOOKUP(Table1[[#This Row],[Rating Category]],Recommendation!A$2:A$6,Recommendation!B$2:B$6)</f>
        <v>Guidance</v>
      </c>
      <c r="N4115" s="2">
        <v>119</v>
      </c>
      <c r="O4115" s="2" t="str" cm="1">
        <f t="array" ref="O4115">_xlfn.IFS(Table1[[#This Row],[Duration]]&lt;90,"Short",Table1[[#This Row],[Duration]]&lt;180,"Medium",Table1[[#This Row],[Duration]]&lt;=240,"Long",TRUE,"Seasons")</f>
        <v>Medium</v>
      </c>
      <c r="P4115" s="3" t="s">
        <v>1342</v>
      </c>
    </row>
    <row r="4116" spans="1:16" ht="42">
      <c r="A4116" s="2" t="s">
        <v>17535</v>
      </c>
      <c r="B4116" s="2" t="s">
        <v>0</v>
      </c>
      <c r="C4116" s="3" t="s">
        <v>17536</v>
      </c>
      <c r="D4116" s="3" t="s">
        <v>17537</v>
      </c>
      <c r="E4116" s="3" t="s">
        <v>17538</v>
      </c>
      <c r="F4116" s="3" t="s">
        <v>1</v>
      </c>
      <c r="G4116" s="7" t="s">
        <v>13453</v>
      </c>
      <c r="H4116" s="4">
        <v>2021</v>
      </c>
      <c r="I4116" s="2">
        <v>2016</v>
      </c>
      <c r="J4116" s="2">
        <f ca="1">YEAR(TODAY())-Table1[[#This Row],[Release_year]]</f>
        <v>10</v>
      </c>
      <c r="K4116" s="2" t="s">
        <v>7</v>
      </c>
      <c r="L4116" s="2" t="str">
        <f>_xlfn.XLOOKUP(Table1[[#This Row],[Rating]],Ratings!A$2:A$15,Ratings!B$2:B$15)</f>
        <v>Adult</v>
      </c>
      <c r="M4116" s="2" t="str">
        <f>_xlfn.XLOOKUP(Table1[[#This Row],[Rating Category]],Recommendation!A$2:A$6,Recommendation!B$2:B$6)</f>
        <v>Restricted</v>
      </c>
      <c r="N4116" s="2">
        <v>99</v>
      </c>
      <c r="O4116" s="2" t="str" cm="1">
        <f t="array" ref="O4116">_xlfn.IFS(Table1[[#This Row],[Duration]]&lt;90,"Short",Table1[[#This Row],[Duration]]&lt;180,"Medium",Table1[[#This Row],[Duration]]&lt;=240,"Long",TRUE,"Seasons")</f>
        <v>Medium</v>
      </c>
      <c r="P4116" s="3" t="s">
        <v>131</v>
      </c>
    </row>
    <row r="4117" spans="1:16" ht="14">
      <c r="A4117" s="2" t="s">
        <v>17539</v>
      </c>
      <c r="B4117" s="2" t="s">
        <v>0</v>
      </c>
      <c r="C4117" s="3" t="s">
        <v>17540</v>
      </c>
      <c r="D4117" s="3" t="s">
        <v>12341</v>
      </c>
      <c r="E4117" s="3" t="s">
        <v>12342</v>
      </c>
      <c r="F4117" s="3" t="s">
        <v>1</v>
      </c>
      <c r="G4117" s="7" t="s">
        <v>15280</v>
      </c>
      <c r="H4117" s="4">
        <v>2021</v>
      </c>
      <c r="I4117" s="2">
        <v>2013</v>
      </c>
      <c r="J4117" s="2">
        <f ca="1">YEAR(TODAY())-Table1[[#This Row],[Release_year]]</f>
        <v>13</v>
      </c>
      <c r="K4117" s="2" t="s">
        <v>16</v>
      </c>
      <c r="L4117" s="2" t="str">
        <f>_xlfn.XLOOKUP(Table1[[#This Row],[Rating]],Ratings!A$2:A$15,Ratings!B$2:B$15)</f>
        <v>Family</v>
      </c>
      <c r="M4117" s="2" t="str">
        <f>_xlfn.XLOOKUP(Table1[[#This Row],[Rating Category]],Recommendation!A$2:A$6,Recommendation!B$2:B$6)</f>
        <v>Guidance</v>
      </c>
      <c r="N4117" s="2">
        <v>90</v>
      </c>
      <c r="O4117" s="2" t="str" cm="1">
        <f t="array" ref="O4117">_xlfn.IFS(Table1[[#This Row],[Duration]]&lt;90,"Short",Table1[[#This Row],[Duration]]&lt;180,"Medium",Table1[[#This Row],[Duration]]&lt;=240,"Long",TRUE,"Seasons")</f>
        <v>Medium</v>
      </c>
      <c r="P4117" s="3" t="s">
        <v>3</v>
      </c>
    </row>
    <row r="4118" spans="1:16" ht="56">
      <c r="A4118" s="2" t="s">
        <v>17541</v>
      </c>
      <c r="B4118" s="2" t="s">
        <v>0</v>
      </c>
      <c r="C4118" s="3" t="s">
        <v>17542</v>
      </c>
      <c r="D4118" s="3" t="s">
        <v>973</v>
      </c>
      <c r="E4118" s="3" t="s">
        <v>17543</v>
      </c>
      <c r="F4118" s="3" t="s">
        <v>294</v>
      </c>
      <c r="G4118" s="7" t="s">
        <v>17544</v>
      </c>
      <c r="H4118" s="4">
        <v>2021</v>
      </c>
      <c r="I4118" s="2">
        <v>2009</v>
      </c>
      <c r="J4118" s="2">
        <f ca="1">YEAR(TODAY())-Table1[[#This Row],[Release_year]]</f>
        <v>17</v>
      </c>
      <c r="K4118" s="2" t="s">
        <v>124</v>
      </c>
      <c r="L4118" s="2" t="str">
        <f>_xlfn.XLOOKUP(Table1[[#This Row],[Rating]],Ratings!A$2:A$15,Ratings!B$2:B$15)</f>
        <v>Adult</v>
      </c>
      <c r="M4118" s="2" t="str">
        <f>_xlfn.XLOOKUP(Table1[[#This Row],[Rating Category]],Recommendation!A$2:A$6,Recommendation!B$2:B$6)</f>
        <v>Restricted</v>
      </c>
      <c r="N4118" s="2">
        <v>153</v>
      </c>
      <c r="O4118" s="2" t="str" cm="1">
        <f t="array" ref="O4118">_xlfn.IFS(Table1[[#This Row],[Duration]]&lt;90,"Short",Table1[[#This Row],[Duration]]&lt;180,"Medium",Table1[[#This Row],[Duration]]&lt;=240,"Long",TRUE,"Seasons")</f>
        <v>Medium</v>
      </c>
      <c r="P4118" s="3" t="s">
        <v>125</v>
      </c>
    </row>
    <row r="4119" spans="1:16" ht="70">
      <c r="A4119" s="2" t="s">
        <v>17545</v>
      </c>
      <c r="B4119" s="2" t="s">
        <v>0</v>
      </c>
      <c r="C4119" s="3" t="s">
        <v>17546</v>
      </c>
      <c r="D4119" s="3" t="s">
        <v>17547</v>
      </c>
      <c r="E4119" s="3" t="s">
        <v>17548</v>
      </c>
      <c r="F4119" s="3" t="s">
        <v>17549</v>
      </c>
      <c r="G4119" s="7" t="s">
        <v>8830</v>
      </c>
      <c r="H4119" s="4">
        <v>2021</v>
      </c>
      <c r="I4119" s="2">
        <v>2008</v>
      </c>
      <c r="J4119" s="2">
        <f ca="1">YEAR(TODAY())-Table1[[#This Row],[Release_year]]</f>
        <v>18</v>
      </c>
      <c r="K4119" s="2" t="s">
        <v>16</v>
      </c>
      <c r="L4119" s="2" t="str">
        <f>_xlfn.XLOOKUP(Table1[[#This Row],[Rating]],Ratings!A$2:A$15,Ratings!B$2:B$15)</f>
        <v>Family</v>
      </c>
      <c r="M4119" s="2" t="str">
        <f>_xlfn.XLOOKUP(Table1[[#This Row],[Rating Category]],Recommendation!A$2:A$6,Recommendation!B$2:B$6)</f>
        <v>Guidance</v>
      </c>
      <c r="N4119" s="2">
        <v>106</v>
      </c>
      <c r="O4119" s="2" t="str" cm="1">
        <f t="array" ref="O4119">_xlfn.IFS(Table1[[#This Row],[Duration]]&lt;90,"Short",Table1[[#This Row],[Duration]]&lt;180,"Medium",Table1[[#This Row],[Duration]]&lt;=240,"Long",TRUE,"Seasons")</f>
        <v>Medium</v>
      </c>
      <c r="P4119" s="3" t="s">
        <v>6609</v>
      </c>
    </row>
    <row r="4120" spans="1:16" ht="70">
      <c r="A4120" s="2" t="s">
        <v>17550</v>
      </c>
      <c r="B4120" s="2" t="s">
        <v>0</v>
      </c>
      <c r="C4120" s="3" t="s">
        <v>17551</v>
      </c>
      <c r="D4120" s="3" t="s">
        <v>17552</v>
      </c>
      <c r="E4120" s="3" t="s">
        <v>17553</v>
      </c>
      <c r="F4120" s="3" t="s">
        <v>13</v>
      </c>
      <c r="G4120" s="7" t="s">
        <v>11939</v>
      </c>
      <c r="H4120" s="4">
        <v>2021</v>
      </c>
      <c r="I4120" s="2">
        <v>2005</v>
      </c>
      <c r="J4120" s="2">
        <f ca="1">YEAR(TODAY())-Table1[[#This Row],[Release_year]]</f>
        <v>21</v>
      </c>
      <c r="K4120" s="2" t="s">
        <v>29</v>
      </c>
      <c r="L4120" s="2" t="str">
        <f>_xlfn.XLOOKUP(Table1[[#This Row],[Rating]],Ratings!A$2:A$15,Ratings!B$2:B$15)</f>
        <v>Teen</v>
      </c>
      <c r="M4120" s="2" t="str">
        <f>_xlfn.XLOOKUP(Table1[[#This Row],[Rating Category]],Recommendation!A$2:A$6,Recommendation!B$2:B$6)</f>
        <v>Guidance</v>
      </c>
      <c r="N4120" s="2">
        <v>141</v>
      </c>
      <c r="O4120" s="2" t="str" cm="1">
        <f t="array" ref="O4120">_xlfn.IFS(Table1[[#This Row],[Duration]]&lt;90,"Short",Table1[[#This Row],[Duration]]&lt;180,"Medium",Table1[[#This Row],[Duration]]&lt;=240,"Long",TRUE,"Seasons")</f>
        <v>Medium</v>
      </c>
      <c r="P4120" s="3" t="s">
        <v>90</v>
      </c>
    </row>
    <row r="4121" spans="1:16" ht="56">
      <c r="A4121" s="2" t="s">
        <v>17554</v>
      </c>
      <c r="B4121" s="2" t="s">
        <v>0</v>
      </c>
      <c r="C4121" s="3" t="s">
        <v>17555</v>
      </c>
      <c r="D4121" s="3" t="s">
        <v>17556</v>
      </c>
      <c r="E4121" s="3" t="s">
        <v>17557</v>
      </c>
      <c r="F4121" s="3" t="s">
        <v>50</v>
      </c>
      <c r="G4121" s="7" t="s">
        <v>7486</v>
      </c>
      <c r="H4121" s="4">
        <v>2021</v>
      </c>
      <c r="I4121" s="2">
        <v>2013</v>
      </c>
      <c r="J4121" s="2">
        <f ca="1">YEAR(TODAY())-Table1[[#This Row],[Release_year]]</f>
        <v>13</v>
      </c>
      <c r="K4121" s="2" t="s">
        <v>2</v>
      </c>
      <c r="L4121" s="2" t="str">
        <f>_xlfn.XLOOKUP(Table1[[#This Row],[Rating]],Ratings!A$2:A$15,Ratings!B$2:B$15)</f>
        <v>Teen</v>
      </c>
      <c r="M4121" s="2" t="str">
        <f>_xlfn.XLOOKUP(Table1[[#This Row],[Rating Category]],Recommendation!A$2:A$6,Recommendation!B$2:B$6)</f>
        <v>Guidance</v>
      </c>
      <c r="N4121" s="2">
        <v>122</v>
      </c>
      <c r="O4121" s="2" t="str" cm="1">
        <f t="array" ref="O4121">_xlfn.IFS(Table1[[#This Row],[Duration]]&lt;90,"Short",Table1[[#This Row],[Duration]]&lt;180,"Medium",Table1[[#This Row],[Duration]]&lt;=240,"Long",TRUE,"Seasons")</f>
        <v>Medium</v>
      </c>
      <c r="P4121" s="3" t="s">
        <v>192</v>
      </c>
    </row>
    <row r="4122" spans="1:16" ht="56">
      <c r="A4122" s="2" t="s">
        <v>17558</v>
      </c>
      <c r="B4122" s="2" t="s">
        <v>0</v>
      </c>
      <c r="C4122" s="3" t="s">
        <v>17559</v>
      </c>
      <c r="D4122" s="3" t="s">
        <v>17560</v>
      </c>
      <c r="E4122" s="3" t="s">
        <v>17561</v>
      </c>
      <c r="F4122" s="3" t="s">
        <v>1</v>
      </c>
      <c r="G4122" s="7" t="s">
        <v>17562</v>
      </c>
      <c r="H4122" s="4">
        <v>2021</v>
      </c>
      <c r="I4122" s="2">
        <v>2016</v>
      </c>
      <c r="J4122" s="2">
        <f ca="1">YEAR(TODAY())-Table1[[#This Row],[Release_year]]</f>
        <v>10</v>
      </c>
      <c r="K4122" s="2" t="s">
        <v>29</v>
      </c>
      <c r="L4122" s="2" t="str">
        <f>_xlfn.XLOOKUP(Table1[[#This Row],[Rating]],Ratings!A$2:A$15,Ratings!B$2:B$15)</f>
        <v>Teen</v>
      </c>
      <c r="M4122" s="2" t="str">
        <f>_xlfn.XLOOKUP(Table1[[#This Row],[Rating Category]],Recommendation!A$2:A$6,Recommendation!B$2:B$6)</f>
        <v>Guidance</v>
      </c>
      <c r="N4122" s="2">
        <v>87</v>
      </c>
      <c r="O4122" s="2" t="str" cm="1">
        <f t="array" ref="O4122">_xlfn.IFS(Table1[[#This Row],[Duration]]&lt;90,"Short",Table1[[#This Row],[Duration]]&lt;180,"Medium",Table1[[#This Row],[Duration]]&lt;=240,"Long",TRUE,"Seasons")</f>
        <v>Short</v>
      </c>
      <c r="P4122" s="3" t="s">
        <v>72</v>
      </c>
    </row>
    <row r="4123" spans="1:16" ht="56">
      <c r="A4123" s="2" t="s">
        <v>17563</v>
      </c>
      <c r="B4123" s="2" t="s">
        <v>0</v>
      </c>
      <c r="C4123" s="3" t="s">
        <v>17564</v>
      </c>
      <c r="D4123" s="3" t="s">
        <v>17565</v>
      </c>
      <c r="E4123" s="3" t="s">
        <v>17566</v>
      </c>
      <c r="F4123" s="3" t="s">
        <v>404</v>
      </c>
      <c r="G4123" s="7" t="s">
        <v>10394</v>
      </c>
      <c r="H4123" s="4">
        <v>2021</v>
      </c>
      <c r="I4123" s="2">
        <v>2015</v>
      </c>
      <c r="J4123" s="2">
        <f ca="1">YEAR(TODAY())-Table1[[#This Row],[Release_year]]</f>
        <v>11</v>
      </c>
      <c r="K4123" s="2" t="s">
        <v>124</v>
      </c>
      <c r="L4123" s="2" t="str">
        <f>_xlfn.XLOOKUP(Table1[[#This Row],[Rating]],Ratings!A$2:A$15,Ratings!B$2:B$15)</f>
        <v>Adult</v>
      </c>
      <c r="M4123" s="2" t="str">
        <f>_xlfn.XLOOKUP(Table1[[#This Row],[Rating Category]],Recommendation!A$2:A$6,Recommendation!B$2:B$6)</f>
        <v>Restricted</v>
      </c>
      <c r="N4123" s="2">
        <v>102</v>
      </c>
      <c r="O4123" s="2" t="str" cm="1">
        <f t="array" ref="O4123">_xlfn.IFS(Table1[[#This Row],[Duration]]&lt;90,"Short",Table1[[#This Row],[Duration]]&lt;180,"Medium",Table1[[#This Row],[Duration]]&lt;=240,"Long",TRUE,"Seasons")</f>
        <v>Medium</v>
      </c>
      <c r="P4123" s="3" t="s">
        <v>2121</v>
      </c>
    </row>
    <row r="4124" spans="1:16" ht="70">
      <c r="A4124" s="2" t="s">
        <v>17567</v>
      </c>
      <c r="B4124" s="2" t="s">
        <v>0</v>
      </c>
      <c r="C4124" s="3" t="s">
        <v>17568</v>
      </c>
      <c r="D4124" s="3" t="s">
        <v>137</v>
      </c>
      <c r="E4124" s="3" t="s">
        <v>17569</v>
      </c>
      <c r="F4124" s="3" t="s">
        <v>139</v>
      </c>
      <c r="G4124" s="7" t="s">
        <v>12613</v>
      </c>
      <c r="H4124" s="4">
        <v>2021</v>
      </c>
      <c r="I4124" s="2">
        <v>2004</v>
      </c>
      <c r="J4124" s="2">
        <f ca="1">YEAR(TODAY())-Table1[[#This Row],[Release_year]]</f>
        <v>22</v>
      </c>
      <c r="K4124" s="2" t="s">
        <v>45</v>
      </c>
      <c r="L4124" s="2" t="str">
        <f>_xlfn.XLOOKUP(Table1[[#This Row],[Rating]],Ratings!A$2:A$15,Ratings!B$2:B$15)</f>
        <v>Family</v>
      </c>
      <c r="M4124" s="2" t="str">
        <f>_xlfn.XLOOKUP(Table1[[#This Row],[Rating Category]],Recommendation!A$2:A$6,Recommendation!B$2:B$6)</f>
        <v>Guidance</v>
      </c>
      <c r="N4124" s="2">
        <v>88</v>
      </c>
      <c r="O4124" s="2" t="str" cm="1">
        <f t="array" ref="O4124">_xlfn.IFS(Table1[[#This Row],[Duration]]&lt;90,"Short",Table1[[#This Row],[Duration]]&lt;180,"Medium",Table1[[#This Row],[Duration]]&lt;=240,"Long",TRUE,"Seasons")</f>
        <v>Short</v>
      </c>
      <c r="P4124" s="3" t="s">
        <v>140</v>
      </c>
    </row>
    <row r="4125" spans="1:16" ht="70">
      <c r="A4125" s="2" t="s">
        <v>17570</v>
      </c>
      <c r="B4125" s="2" t="s">
        <v>0</v>
      </c>
      <c r="C4125" s="3" t="s">
        <v>17571</v>
      </c>
      <c r="D4125" s="3" t="s">
        <v>137</v>
      </c>
      <c r="E4125" s="3" t="s">
        <v>143</v>
      </c>
      <c r="F4125" s="3" t="s">
        <v>139</v>
      </c>
      <c r="G4125" s="7" t="s">
        <v>12613</v>
      </c>
      <c r="H4125" s="4">
        <v>2021</v>
      </c>
      <c r="I4125" s="2">
        <v>2003</v>
      </c>
      <c r="J4125" s="2">
        <f ca="1">YEAR(TODAY())-Table1[[#This Row],[Release_year]]</f>
        <v>23</v>
      </c>
      <c r="K4125" s="2" t="s">
        <v>29</v>
      </c>
      <c r="L4125" s="2" t="str">
        <f>_xlfn.XLOOKUP(Table1[[#This Row],[Rating]],Ratings!A$2:A$15,Ratings!B$2:B$15)</f>
        <v>Teen</v>
      </c>
      <c r="M4125" s="2" t="str">
        <f>_xlfn.XLOOKUP(Table1[[#This Row],[Rating Category]],Recommendation!A$2:A$6,Recommendation!B$2:B$6)</f>
        <v>Guidance</v>
      </c>
      <c r="N4125" s="2">
        <v>99</v>
      </c>
      <c r="O4125" s="2" t="str" cm="1">
        <f t="array" ref="O4125">_xlfn.IFS(Table1[[#This Row],[Duration]]&lt;90,"Short",Table1[[#This Row],[Duration]]&lt;180,"Medium",Table1[[#This Row],[Duration]]&lt;=240,"Long",TRUE,"Seasons")</f>
        <v>Medium</v>
      </c>
      <c r="P4125" s="3" t="s">
        <v>140</v>
      </c>
    </row>
    <row r="4126" spans="1:16" ht="70">
      <c r="A4126" s="2" t="s">
        <v>17572</v>
      </c>
      <c r="B4126" s="2" t="s">
        <v>0</v>
      </c>
      <c r="C4126" s="3" t="s">
        <v>17573</v>
      </c>
      <c r="D4126" s="3" t="s">
        <v>137</v>
      </c>
      <c r="E4126" s="3" t="s">
        <v>17574</v>
      </c>
      <c r="F4126" s="3" t="s">
        <v>139</v>
      </c>
      <c r="G4126" s="7" t="s">
        <v>12613</v>
      </c>
      <c r="H4126" s="4">
        <v>2021</v>
      </c>
      <c r="I4126" s="2">
        <v>2002</v>
      </c>
      <c r="J4126" s="2">
        <f ca="1">YEAR(TODAY())-Table1[[#This Row],[Release_year]]</f>
        <v>24</v>
      </c>
      <c r="K4126" s="2" t="s">
        <v>29</v>
      </c>
      <c r="L4126" s="2" t="str">
        <f>_xlfn.XLOOKUP(Table1[[#This Row],[Rating]],Ratings!A$2:A$15,Ratings!B$2:B$15)</f>
        <v>Teen</v>
      </c>
      <c r="M4126" s="2" t="str">
        <f>_xlfn.XLOOKUP(Table1[[#This Row],[Rating Category]],Recommendation!A$2:A$6,Recommendation!B$2:B$6)</f>
        <v>Guidance</v>
      </c>
      <c r="N4126" s="2">
        <v>99</v>
      </c>
      <c r="O4126" s="2" t="str" cm="1">
        <f t="array" ref="O4126">_xlfn.IFS(Table1[[#This Row],[Duration]]&lt;90,"Short",Table1[[#This Row],[Duration]]&lt;180,"Medium",Table1[[#This Row],[Duration]]&lt;=240,"Long",TRUE,"Seasons")</f>
        <v>Medium</v>
      </c>
      <c r="P4126" s="3" t="s">
        <v>140</v>
      </c>
    </row>
    <row r="4127" spans="1:16" ht="56">
      <c r="A4127" s="2" t="s">
        <v>17575</v>
      </c>
      <c r="B4127" s="2" t="s">
        <v>0</v>
      </c>
      <c r="C4127" s="3" t="s">
        <v>17576</v>
      </c>
      <c r="D4127" s="3" t="s">
        <v>888</v>
      </c>
      <c r="E4127" s="3" t="s">
        <v>17577</v>
      </c>
      <c r="F4127" s="3" t="s">
        <v>1</v>
      </c>
      <c r="G4127" s="7" t="s">
        <v>8120</v>
      </c>
      <c r="H4127" s="4">
        <v>2021</v>
      </c>
      <c r="I4127" s="2">
        <v>2009</v>
      </c>
      <c r="J4127" s="2">
        <f ca="1">YEAR(TODAY())-Table1[[#This Row],[Release_year]]</f>
        <v>17</v>
      </c>
      <c r="K4127" s="2" t="s">
        <v>2</v>
      </c>
      <c r="L4127" s="2" t="str">
        <f>_xlfn.XLOOKUP(Table1[[#This Row],[Rating]],Ratings!A$2:A$15,Ratings!B$2:B$15)</f>
        <v>Teen</v>
      </c>
      <c r="M4127" s="2" t="str">
        <f>_xlfn.XLOOKUP(Table1[[#This Row],[Rating Category]],Recommendation!A$2:A$6,Recommendation!B$2:B$6)</f>
        <v>Guidance</v>
      </c>
      <c r="N4127" s="2">
        <v>134</v>
      </c>
      <c r="O4127" s="2" t="str" cm="1">
        <f t="array" ref="O4127">_xlfn.IFS(Table1[[#This Row],[Duration]]&lt;90,"Short",Table1[[#This Row],[Duration]]&lt;180,"Medium",Table1[[#This Row],[Duration]]&lt;=240,"Long",TRUE,"Seasons")</f>
        <v>Medium</v>
      </c>
      <c r="P4127" s="3" t="s">
        <v>885</v>
      </c>
    </row>
    <row r="4128" spans="1:16" ht="70">
      <c r="A4128" s="2" t="s">
        <v>17578</v>
      </c>
      <c r="B4128" s="2" t="s">
        <v>0</v>
      </c>
      <c r="C4128" s="3" t="s">
        <v>17579</v>
      </c>
      <c r="D4128" s="3" t="s">
        <v>17580</v>
      </c>
      <c r="E4128" s="3" t="s">
        <v>17581</v>
      </c>
      <c r="F4128" s="3" t="s">
        <v>17582</v>
      </c>
      <c r="G4128" s="7" t="s">
        <v>12063</v>
      </c>
      <c r="H4128" s="4">
        <v>2021</v>
      </c>
      <c r="I4128" s="2">
        <v>2017</v>
      </c>
      <c r="J4128" s="2">
        <f ca="1">YEAR(TODAY())-Table1[[#This Row],[Release_year]]</f>
        <v>9</v>
      </c>
      <c r="K4128" s="2" t="s">
        <v>7</v>
      </c>
      <c r="L4128" s="2" t="str">
        <f>_xlfn.XLOOKUP(Table1[[#This Row],[Rating]],Ratings!A$2:A$15,Ratings!B$2:B$15)</f>
        <v>Adult</v>
      </c>
      <c r="M4128" s="2" t="str">
        <f>_xlfn.XLOOKUP(Table1[[#This Row],[Rating Category]],Recommendation!A$2:A$6,Recommendation!B$2:B$6)</f>
        <v>Restricted</v>
      </c>
      <c r="N4128" s="2">
        <v>88</v>
      </c>
      <c r="O4128" s="2" t="str" cm="1">
        <f t="array" ref="O4128">_xlfn.IFS(Table1[[#This Row],[Duration]]&lt;90,"Short",Table1[[#This Row],[Duration]]&lt;180,"Medium",Table1[[#This Row],[Duration]]&lt;=240,"Long",TRUE,"Seasons")</f>
        <v>Short</v>
      </c>
      <c r="P4128" s="3" t="s">
        <v>23</v>
      </c>
    </row>
    <row r="4129" spans="1:16" ht="70">
      <c r="A4129" s="2" t="s">
        <v>17583</v>
      </c>
      <c r="B4129" s="2" t="s">
        <v>0</v>
      </c>
      <c r="C4129" s="3" t="s">
        <v>17584</v>
      </c>
      <c r="D4129" s="3" t="s">
        <v>267</v>
      </c>
      <c r="E4129" s="3" t="s">
        <v>17585</v>
      </c>
      <c r="F4129" s="3" t="s">
        <v>13</v>
      </c>
      <c r="G4129" s="7" t="s">
        <v>11939</v>
      </c>
      <c r="H4129" s="4">
        <v>2021</v>
      </c>
      <c r="I4129" s="2">
        <v>2006</v>
      </c>
      <c r="J4129" s="2">
        <f ca="1">YEAR(TODAY())-Table1[[#This Row],[Release_year]]</f>
        <v>20</v>
      </c>
      <c r="K4129" s="2" t="s">
        <v>87</v>
      </c>
      <c r="L4129" s="2" t="str">
        <f>_xlfn.XLOOKUP(Table1[[#This Row],[Rating]],Ratings!A$2:A$15,Ratings!B$2:B$15)</f>
        <v>Kids</v>
      </c>
      <c r="M4129" s="2" t="str">
        <f>_xlfn.XLOOKUP(Table1[[#This Row],[Rating Category]],Recommendation!A$2:A$6,Recommendation!B$2:B$6)</f>
        <v>Safe</v>
      </c>
      <c r="N4129" s="2">
        <v>127</v>
      </c>
      <c r="O4129" s="2" t="str" cm="1">
        <f t="array" ref="O4129">_xlfn.IFS(Table1[[#This Row],[Duration]]&lt;90,"Short",Table1[[#This Row],[Duration]]&lt;180,"Medium",Table1[[#This Row],[Duration]]&lt;=240,"Long",TRUE,"Seasons")</f>
        <v>Medium</v>
      </c>
      <c r="P4129" s="3" t="s">
        <v>23</v>
      </c>
    </row>
    <row r="4130" spans="1:16" ht="42">
      <c r="A4130" s="2" t="s">
        <v>17586</v>
      </c>
      <c r="B4130" s="2" t="s">
        <v>0</v>
      </c>
      <c r="C4130" s="3" t="s">
        <v>17587</v>
      </c>
      <c r="D4130" s="3" t="s">
        <v>17588</v>
      </c>
      <c r="E4130" s="3" t="s">
        <v>17589</v>
      </c>
      <c r="F4130" s="3" t="s">
        <v>13</v>
      </c>
      <c r="G4130" s="7" t="s">
        <v>11886</v>
      </c>
      <c r="H4130" s="4">
        <v>2021</v>
      </c>
      <c r="I4130" s="2">
        <v>2010</v>
      </c>
      <c r="J4130" s="2">
        <f ca="1">YEAR(TODAY())-Table1[[#This Row],[Release_year]]</f>
        <v>16</v>
      </c>
      <c r="K4130" s="2" t="s">
        <v>29</v>
      </c>
      <c r="L4130" s="2" t="str">
        <f>_xlfn.XLOOKUP(Table1[[#This Row],[Rating]],Ratings!A$2:A$15,Ratings!B$2:B$15)</f>
        <v>Teen</v>
      </c>
      <c r="M4130" s="2" t="str">
        <f>_xlfn.XLOOKUP(Table1[[#This Row],[Rating Category]],Recommendation!A$2:A$6,Recommendation!B$2:B$6)</f>
        <v>Guidance</v>
      </c>
      <c r="N4130" s="2">
        <v>137</v>
      </c>
      <c r="O4130" s="2" t="str" cm="1">
        <f t="array" ref="O4130">_xlfn.IFS(Table1[[#This Row],[Duration]]&lt;90,"Short",Table1[[#This Row],[Duration]]&lt;180,"Medium",Table1[[#This Row],[Duration]]&lt;=240,"Long",TRUE,"Seasons")</f>
        <v>Medium</v>
      </c>
      <c r="P4130" s="3" t="s">
        <v>192</v>
      </c>
    </row>
    <row r="4131" spans="1:16" ht="28">
      <c r="A4131" s="2" t="s">
        <v>17590</v>
      </c>
      <c r="B4131" s="2" t="s">
        <v>0</v>
      </c>
      <c r="C4131" s="3" t="s">
        <v>17591</v>
      </c>
      <c r="D4131" s="3" t="s">
        <v>17592</v>
      </c>
      <c r="E4131" s="3" t="s">
        <v>17593</v>
      </c>
      <c r="F4131" s="3" t="s">
        <v>1</v>
      </c>
      <c r="G4131" s="7" t="s">
        <v>8784</v>
      </c>
      <c r="H4131" s="4">
        <v>2021</v>
      </c>
      <c r="I4131" s="2">
        <v>2018</v>
      </c>
      <c r="J4131" s="2">
        <f ca="1">YEAR(TODAY())-Table1[[#This Row],[Release_year]]</f>
        <v>8</v>
      </c>
      <c r="K4131" s="2" t="s">
        <v>29</v>
      </c>
      <c r="L4131" s="2" t="str">
        <f>_xlfn.XLOOKUP(Table1[[#This Row],[Rating]],Ratings!A$2:A$15,Ratings!B$2:B$15)</f>
        <v>Teen</v>
      </c>
      <c r="M4131" s="2" t="str">
        <f>_xlfn.XLOOKUP(Table1[[#This Row],[Rating Category]],Recommendation!A$2:A$6,Recommendation!B$2:B$6)</f>
        <v>Guidance</v>
      </c>
      <c r="N4131" s="2">
        <v>77</v>
      </c>
      <c r="O4131" s="2" t="str" cm="1">
        <f t="array" ref="O4131">_xlfn.IFS(Table1[[#This Row],[Duration]]&lt;90,"Short",Table1[[#This Row],[Duration]]&lt;180,"Medium",Table1[[#This Row],[Duration]]&lt;=240,"Long",TRUE,"Seasons")</f>
        <v>Short</v>
      </c>
      <c r="P4131" s="3" t="s">
        <v>208</v>
      </c>
    </row>
    <row r="4132" spans="1:16" ht="42">
      <c r="A4132" s="2" t="s">
        <v>17594</v>
      </c>
      <c r="B4132" s="2" t="s">
        <v>0</v>
      </c>
      <c r="C4132" s="3" t="s">
        <v>17595</v>
      </c>
      <c r="D4132" s="3" t="s">
        <v>17596</v>
      </c>
      <c r="E4132" s="3" t="s">
        <v>17597</v>
      </c>
      <c r="F4132" s="3" t="s">
        <v>1</v>
      </c>
      <c r="G4132" s="7" t="s">
        <v>17598</v>
      </c>
      <c r="H4132" s="4">
        <v>2021</v>
      </c>
      <c r="I4132" s="2">
        <v>2014</v>
      </c>
      <c r="J4132" s="2">
        <f ca="1">YEAR(TODAY())-Table1[[#This Row],[Release_year]]</f>
        <v>12</v>
      </c>
      <c r="K4132" s="2" t="s">
        <v>16</v>
      </c>
      <c r="L4132" s="2" t="str">
        <f>_xlfn.XLOOKUP(Table1[[#This Row],[Rating]],Ratings!A$2:A$15,Ratings!B$2:B$15)</f>
        <v>Family</v>
      </c>
      <c r="M4132" s="2" t="str">
        <f>_xlfn.XLOOKUP(Table1[[#This Row],[Rating Category]],Recommendation!A$2:A$6,Recommendation!B$2:B$6)</f>
        <v>Guidance</v>
      </c>
      <c r="N4132" s="2">
        <v>71</v>
      </c>
      <c r="O4132" s="2" t="str" cm="1">
        <f t="array" ref="O4132">_xlfn.IFS(Table1[[#This Row],[Duration]]&lt;90,"Short",Table1[[#This Row],[Duration]]&lt;180,"Medium",Table1[[#This Row],[Duration]]&lt;=240,"Long",TRUE,"Seasons")</f>
        <v>Short</v>
      </c>
      <c r="P4132" s="3" t="s">
        <v>3154</v>
      </c>
    </row>
    <row r="4133" spans="1:16" ht="56">
      <c r="A4133" s="2" t="s">
        <v>17599</v>
      </c>
      <c r="B4133" s="2" t="s">
        <v>0</v>
      </c>
      <c r="C4133" s="3" t="s">
        <v>17600</v>
      </c>
      <c r="D4133" s="3" t="s">
        <v>17601</v>
      </c>
      <c r="E4133" s="3" t="s">
        <v>17602</v>
      </c>
      <c r="F4133" s="3" t="s">
        <v>13</v>
      </c>
      <c r="G4133" s="7" t="s">
        <v>11939</v>
      </c>
      <c r="H4133" s="4">
        <v>2021</v>
      </c>
      <c r="I4133" s="2">
        <v>2015</v>
      </c>
      <c r="J4133" s="2">
        <f ca="1">YEAR(TODAY())-Table1[[#This Row],[Release_year]]</f>
        <v>11</v>
      </c>
      <c r="K4133" s="2" t="s">
        <v>29</v>
      </c>
      <c r="L4133" s="2" t="str">
        <f>_xlfn.XLOOKUP(Table1[[#This Row],[Rating]],Ratings!A$2:A$15,Ratings!B$2:B$15)</f>
        <v>Teen</v>
      </c>
      <c r="M4133" s="2" t="str">
        <f>_xlfn.XLOOKUP(Table1[[#This Row],[Rating Category]],Recommendation!A$2:A$6,Recommendation!B$2:B$6)</f>
        <v>Guidance</v>
      </c>
      <c r="N4133" s="2">
        <v>130</v>
      </c>
      <c r="O4133" s="2" t="str" cm="1">
        <f t="array" ref="O4133">_xlfn.IFS(Table1[[#This Row],[Duration]]&lt;90,"Short",Table1[[#This Row],[Duration]]&lt;180,"Medium",Table1[[#This Row],[Duration]]&lt;=240,"Long",TRUE,"Seasons")</f>
        <v>Medium</v>
      </c>
      <c r="P4133" s="3" t="s">
        <v>218</v>
      </c>
    </row>
    <row r="4134" spans="1:16" ht="70">
      <c r="A4134" s="2" t="s">
        <v>17603</v>
      </c>
      <c r="B4134" s="2" t="s">
        <v>0</v>
      </c>
      <c r="C4134" s="3" t="s">
        <v>17604</v>
      </c>
      <c r="D4134" s="3" t="s">
        <v>17605</v>
      </c>
      <c r="E4134" s="3" t="s">
        <v>17606</v>
      </c>
      <c r="F4134" s="3" t="s">
        <v>13</v>
      </c>
      <c r="G4134" s="7" t="s">
        <v>11939</v>
      </c>
      <c r="H4134" s="4">
        <v>2021</v>
      </c>
      <c r="I4134" s="2">
        <v>2013</v>
      </c>
      <c r="J4134" s="2">
        <f ca="1">YEAR(TODAY())-Table1[[#This Row],[Release_year]]</f>
        <v>13</v>
      </c>
      <c r="K4134" s="2" t="s">
        <v>7</v>
      </c>
      <c r="L4134" s="2" t="str">
        <f>_xlfn.XLOOKUP(Table1[[#This Row],[Rating]],Ratings!A$2:A$15,Ratings!B$2:B$15)</f>
        <v>Adult</v>
      </c>
      <c r="M4134" s="2" t="str">
        <f>_xlfn.XLOOKUP(Table1[[#This Row],[Rating Category]],Recommendation!A$2:A$6,Recommendation!B$2:B$6)</f>
        <v>Restricted</v>
      </c>
      <c r="N4134" s="2">
        <v>140</v>
      </c>
      <c r="O4134" s="2" t="str" cm="1">
        <f t="array" ref="O4134">_xlfn.IFS(Table1[[#This Row],[Duration]]&lt;90,"Short",Table1[[#This Row],[Duration]]&lt;180,"Medium",Table1[[#This Row],[Duration]]&lt;=240,"Long",TRUE,"Seasons")</f>
        <v>Medium</v>
      </c>
      <c r="P4134" s="3" t="s">
        <v>575</v>
      </c>
    </row>
    <row r="4135" spans="1:16" ht="28">
      <c r="A4135" s="2" t="s">
        <v>17607</v>
      </c>
      <c r="B4135" s="2" t="s">
        <v>0</v>
      </c>
      <c r="C4135" s="3" t="s">
        <v>17608</v>
      </c>
      <c r="D4135" s="3" t="s">
        <v>1728</v>
      </c>
      <c r="E4135" s="3" t="s">
        <v>17609</v>
      </c>
      <c r="F4135" s="3" t="s">
        <v>1</v>
      </c>
      <c r="G4135" s="7" t="s">
        <v>7942</v>
      </c>
      <c r="H4135" s="4">
        <v>2021</v>
      </c>
      <c r="I4135" s="2">
        <v>1995</v>
      </c>
      <c r="J4135" s="2">
        <f ca="1">YEAR(TODAY())-Table1[[#This Row],[Release_year]]</f>
        <v>31</v>
      </c>
      <c r="K4135" s="2" t="s">
        <v>16</v>
      </c>
      <c r="L4135" s="2" t="str">
        <f>_xlfn.XLOOKUP(Table1[[#This Row],[Rating]],Ratings!A$2:A$15,Ratings!B$2:B$15)</f>
        <v>Family</v>
      </c>
      <c r="M4135" s="2" t="str">
        <f>_xlfn.XLOOKUP(Table1[[#This Row],[Rating Category]],Recommendation!A$2:A$6,Recommendation!B$2:B$6)</f>
        <v>Guidance</v>
      </c>
      <c r="N4135" s="2">
        <v>101</v>
      </c>
      <c r="O4135" s="2" t="str" cm="1">
        <f t="array" ref="O4135">_xlfn.IFS(Table1[[#This Row],[Duration]]&lt;90,"Short",Table1[[#This Row],[Duration]]&lt;180,"Medium",Table1[[#This Row],[Duration]]&lt;=240,"Long",TRUE,"Seasons")</f>
        <v>Medium</v>
      </c>
      <c r="P4135" s="3" t="s">
        <v>46</v>
      </c>
    </row>
    <row r="4136" spans="1:16" ht="56">
      <c r="A4136" s="2" t="s">
        <v>17611</v>
      </c>
      <c r="B4136" s="2" t="s">
        <v>0</v>
      </c>
      <c r="C4136" s="3" t="s">
        <v>17612</v>
      </c>
      <c r="D4136" s="3" t="s">
        <v>7470</v>
      </c>
      <c r="E4136" s="3" t="s">
        <v>17613</v>
      </c>
      <c r="F4136" s="3" t="s">
        <v>248</v>
      </c>
      <c r="G4136" s="7" t="s">
        <v>14057</v>
      </c>
      <c r="H4136" s="4">
        <v>2021</v>
      </c>
      <c r="I4136" s="2">
        <v>2015</v>
      </c>
      <c r="J4136" s="2">
        <f ca="1">YEAR(TODAY())-Table1[[#This Row],[Release_year]]</f>
        <v>11</v>
      </c>
      <c r="K4136" s="2" t="s">
        <v>7</v>
      </c>
      <c r="L4136" s="2" t="str">
        <f>_xlfn.XLOOKUP(Table1[[#This Row],[Rating]],Ratings!A$2:A$15,Ratings!B$2:B$15)</f>
        <v>Adult</v>
      </c>
      <c r="M4136" s="2" t="str">
        <f>_xlfn.XLOOKUP(Table1[[#This Row],[Rating Category]],Recommendation!A$2:A$6,Recommendation!B$2:B$6)</f>
        <v>Restricted</v>
      </c>
      <c r="N4136" s="2">
        <v>91</v>
      </c>
      <c r="O4136" s="2" t="str" cm="1">
        <f t="array" ref="O4136">_xlfn.IFS(Table1[[#This Row],[Duration]]&lt;90,"Short",Table1[[#This Row],[Duration]]&lt;180,"Medium",Table1[[#This Row],[Duration]]&lt;=240,"Long",TRUE,"Seasons")</f>
        <v>Medium</v>
      </c>
      <c r="P4136" s="3" t="s">
        <v>63</v>
      </c>
    </row>
    <row r="4137" spans="1:16" ht="56">
      <c r="A4137" s="2" t="s">
        <v>17614</v>
      </c>
      <c r="B4137" s="2" t="s">
        <v>0</v>
      </c>
      <c r="C4137" s="3" t="s">
        <v>17615</v>
      </c>
      <c r="D4137" s="3" t="s">
        <v>14490</v>
      </c>
      <c r="E4137" s="3" t="s">
        <v>17616</v>
      </c>
      <c r="F4137" s="3" t="s">
        <v>1155</v>
      </c>
      <c r="G4137" s="7" t="s">
        <v>8997</v>
      </c>
      <c r="H4137" s="4">
        <v>2021</v>
      </c>
      <c r="I4137" s="2">
        <v>2017</v>
      </c>
      <c r="J4137" s="2">
        <f ca="1">YEAR(TODAY())-Table1[[#This Row],[Release_year]]</f>
        <v>9</v>
      </c>
      <c r="K4137" s="2" t="s">
        <v>29</v>
      </c>
      <c r="L4137" s="2" t="str">
        <f>_xlfn.XLOOKUP(Table1[[#This Row],[Rating]],Ratings!A$2:A$15,Ratings!B$2:B$15)</f>
        <v>Teen</v>
      </c>
      <c r="M4137" s="2" t="str">
        <f>_xlfn.XLOOKUP(Table1[[#This Row],[Rating Category]],Recommendation!A$2:A$6,Recommendation!B$2:B$6)</f>
        <v>Guidance</v>
      </c>
      <c r="N4137" s="2">
        <v>84</v>
      </c>
      <c r="O4137" s="2" t="str" cm="1">
        <f t="array" ref="O4137">_xlfn.IFS(Table1[[#This Row],[Duration]]&lt;90,"Short",Table1[[#This Row],[Duration]]&lt;180,"Medium",Table1[[#This Row],[Duration]]&lt;=240,"Long",TRUE,"Seasons")</f>
        <v>Short</v>
      </c>
      <c r="P4137" s="3" t="s">
        <v>66</v>
      </c>
    </row>
    <row r="4138" spans="1:16" ht="28">
      <c r="A4138" s="2" t="s">
        <v>17617</v>
      </c>
      <c r="B4138" s="2" t="s">
        <v>0</v>
      </c>
      <c r="C4138" s="3" t="s">
        <v>17618</v>
      </c>
      <c r="D4138" s="3" t="s">
        <v>17619</v>
      </c>
      <c r="E4138" s="3" t="s">
        <v>17620</v>
      </c>
      <c r="F4138" s="3" t="s">
        <v>1</v>
      </c>
      <c r="G4138" s="7" t="s">
        <v>14035</v>
      </c>
      <c r="H4138" s="4">
        <v>2021</v>
      </c>
      <c r="I4138" s="2">
        <v>2014</v>
      </c>
      <c r="J4138" s="2">
        <f ca="1">YEAR(TODAY())-Table1[[#This Row],[Release_year]]</f>
        <v>12</v>
      </c>
      <c r="K4138" s="2" t="s">
        <v>14374</v>
      </c>
      <c r="L4138" s="2" t="str">
        <f>_xlfn.XLOOKUP(Table1[[#This Row],[Rating]],Ratings!A$2:A$15,Ratings!B$2:B$15)</f>
        <v>Not Rated</v>
      </c>
      <c r="M4138" s="2" t="str">
        <f>_xlfn.XLOOKUP(Table1[[#This Row],[Rating Category]],Recommendation!A$2:A$6,Recommendation!B$2:B$6)</f>
        <v>Guidance</v>
      </c>
      <c r="N4138" s="2">
        <v>88</v>
      </c>
      <c r="O4138" s="2" t="str" cm="1">
        <f t="array" ref="O4138">_xlfn.IFS(Table1[[#This Row],[Duration]]&lt;90,"Short",Table1[[#This Row],[Duration]]&lt;180,"Medium",Table1[[#This Row],[Duration]]&lt;=240,"Long",TRUE,"Seasons")</f>
        <v>Short</v>
      </c>
      <c r="P4138" s="3" t="s">
        <v>208</v>
      </c>
    </row>
    <row r="4139" spans="1:16" ht="56">
      <c r="A4139" s="2" t="s">
        <v>17621</v>
      </c>
      <c r="B4139" s="2" t="s">
        <v>0</v>
      </c>
      <c r="C4139" s="3" t="s">
        <v>17622</v>
      </c>
      <c r="D4139" s="3" t="s">
        <v>6309</v>
      </c>
      <c r="E4139" s="3" t="s">
        <v>17623</v>
      </c>
      <c r="F4139" s="3" t="s">
        <v>13</v>
      </c>
      <c r="G4139" s="7" t="s">
        <v>7532</v>
      </c>
      <c r="H4139" s="4">
        <v>2021</v>
      </c>
      <c r="I4139" s="2">
        <v>2006</v>
      </c>
      <c r="J4139" s="2">
        <f ca="1">YEAR(TODAY())-Table1[[#This Row],[Release_year]]</f>
        <v>20</v>
      </c>
      <c r="K4139" s="2" t="s">
        <v>29</v>
      </c>
      <c r="L4139" s="2" t="str">
        <f>_xlfn.XLOOKUP(Table1[[#This Row],[Rating]],Ratings!A$2:A$15,Ratings!B$2:B$15)</f>
        <v>Teen</v>
      </c>
      <c r="M4139" s="2" t="str">
        <f>_xlfn.XLOOKUP(Table1[[#This Row],[Rating Category]],Recommendation!A$2:A$6,Recommendation!B$2:B$6)</f>
        <v>Guidance</v>
      </c>
      <c r="N4139" s="2">
        <v>163</v>
      </c>
      <c r="O4139" s="2" t="str" cm="1">
        <f t="array" ref="O4139">_xlfn.IFS(Table1[[#This Row],[Duration]]&lt;90,"Short",Table1[[#This Row],[Duration]]&lt;180,"Medium",Table1[[#This Row],[Duration]]&lt;=240,"Long",TRUE,"Seasons")</f>
        <v>Medium</v>
      </c>
      <c r="P4139" s="3" t="s">
        <v>218</v>
      </c>
    </row>
    <row r="4140" spans="1:16" ht="56">
      <c r="A4140" s="2" t="s">
        <v>17624</v>
      </c>
      <c r="B4140" s="2" t="s">
        <v>0</v>
      </c>
      <c r="C4140" s="3" t="s">
        <v>17625</v>
      </c>
      <c r="D4140" s="3" t="s">
        <v>17626</v>
      </c>
      <c r="E4140" s="3" t="s">
        <v>17627</v>
      </c>
      <c r="F4140" s="3" t="s">
        <v>1140</v>
      </c>
      <c r="G4140" s="7" t="s">
        <v>15483</v>
      </c>
      <c r="H4140" s="4">
        <v>2021</v>
      </c>
      <c r="I4140" s="2">
        <v>2013</v>
      </c>
      <c r="J4140" s="2">
        <f ca="1">YEAR(TODAY())-Table1[[#This Row],[Release_year]]</f>
        <v>13</v>
      </c>
      <c r="K4140" s="2" t="s">
        <v>16</v>
      </c>
      <c r="L4140" s="2" t="str">
        <f>_xlfn.XLOOKUP(Table1[[#This Row],[Rating]],Ratings!A$2:A$15,Ratings!B$2:B$15)</f>
        <v>Family</v>
      </c>
      <c r="M4140" s="2" t="str">
        <f>_xlfn.XLOOKUP(Table1[[#This Row],[Rating Category]],Recommendation!A$2:A$6,Recommendation!B$2:B$6)</f>
        <v>Guidance</v>
      </c>
      <c r="N4140" s="2">
        <v>93</v>
      </c>
      <c r="O4140" s="2" t="str" cm="1">
        <f t="array" ref="O4140">_xlfn.IFS(Table1[[#This Row],[Duration]]&lt;90,"Short",Table1[[#This Row],[Duration]]&lt;180,"Medium",Table1[[#This Row],[Duration]]&lt;=240,"Long",TRUE,"Seasons")</f>
        <v>Medium</v>
      </c>
      <c r="P4140" s="3" t="s">
        <v>295</v>
      </c>
    </row>
    <row r="4141" spans="1:16" ht="42">
      <c r="A4141" s="2" t="s">
        <v>17628</v>
      </c>
      <c r="B4141" s="2" t="s">
        <v>4</v>
      </c>
      <c r="C4141" s="3" t="s">
        <v>17629</v>
      </c>
      <c r="D4141" s="3" t="s">
        <v>17630</v>
      </c>
      <c r="E4141" s="3" t="s">
        <v>17631</v>
      </c>
      <c r="F4141" s="3" t="s">
        <v>17271</v>
      </c>
      <c r="G4141" s="7" t="s">
        <v>17632</v>
      </c>
      <c r="H4141" s="4">
        <v>2021</v>
      </c>
      <c r="I4141" s="2">
        <v>2016</v>
      </c>
      <c r="J4141" s="2">
        <f ca="1">YEAR(TODAY())-Table1[[#This Row],[Release_year]]</f>
        <v>10</v>
      </c>
      <c r="K4141" s="2" t="s">
        <v>7</v>
      </c>
      <c r="L4141" s="2" t="str">
        <f>_xlfn.XLOOKUP(Table1[[#This Row],[Rating]],Ratings!A$2:A$15,Ratings!B$2:B$15)</f>
        <v>Adult</v>
      </c>
      <c r="M4141" s="2" t="str">
        <f>_xlfn.XLOOKUP(Table1[[#This Row],[Rating Category]],Recommendation!A$2:A$6,Recommendation!B$2:B$6)</f>
        <v>Restricted</v>
      </c>
      <c r="N4141" s="2" t="s">
        <v>11</v>
      </c>
      <c r="O4141" s="2" t="str" cm="1">
        <f t="array" ref="O4141">_xlfn.IFS(Table1[[#This Row],[Duration]]&lt;90,"Short",Table1[[#This Row],[Duration]]&lt;180,"Medium",Table1[[#This Row],[Duration]]&lt;=240,"Long",TRUE,"Seasons")</f>
        <v>Seasons</v>
      </c>
      <c r="P4141" s="3" t="s">
        <v>532</v>
      </c>
    </row>
    <row r="4142" spans="1:16" ht="56">
      <c r="A4142" s="2" t="s">
        <v>17633</v>
      </c>
      <c r="B4142" s="2" t="s">
        <v>0</v>
      </c>
      <c r="C4142" s="3" t="s">
        <v>17634</v>
      </c>
      <c r="D4142" s="3" t="s">
        <v>973</v>
      </c>
      <c r="E4142" s="3" t="s">
        <v>17635</v>
      </c>
      <c r="F4142" s="3" t="s">
        <v>1</v>
      </c>
      <c r="G4142" s="7" t="s">
        <v>8727</v>
      </c>
      <c r="H4142" s="4">
        <v>2021</v>
      </c>
      <c r="I4142" s="2">
        <v>1997</v>
      </c>
      <c r="J4142" s="2">
        <f ca="1">YEAR(TODAY())-Table1[[#This Row],[Release_year]]</f>
        <v>29</v>
      </c>
      <c r="K4142" s="2" t="s">
        <v>124</v>
      </c>
      <c r="L4142" s="2" t="str">
        <f>_xlfn.XLOOKUP(Table1[[#This Row],[Rating]],Ratings!A$2:A$15,Ratings!B$2:B$15)</f>
        <v>Adult</v>
      </c>
      <c r="M4142" s="2" t="str">
        <f>_xlfn.XLOOKUP(Table1[[#This Row],[Rating Category]],Recommendation!A$2:A$6,Recommendation!B$2:B$6)</f>
        <v>Restricted</v>
      </c>
      <c r="N4142" s="2">
        <v>154</v>
      </c>
      <c r="O4142" s="2" t="str" cm="1">
        <f t="array" ref="O4142">_xlfn.IFS(Table1[[#This Row],[Duration]]&lt;90,"Short",Table1[[#This Row],[Duration]]&lt;180,"Medium",Table1[[#This Row],[Duration]]&lt;=240,"Long",TRUE,"Seasons")</f>
        <v>Medium</v>
      </c>
      <c r="P4142" s="3" t="s">
        <v>131</v>
      </c>
    </row>
    <row r="4143" spans="1:16" ht="42">
      <c r="A4143" s="2" t="s">
        <v>17636</v>
      </c>
      <c r="B4143" s="2" t="s">
        <v>0</v>
      </c>
      <c r="C4143" s="3" t="s">
        <v>17637</v>
      </c>
      <c r="D4143" s="3" t="s">
        <v>17638</v>
      </c>
      <c r="E4143" s="3" t="s">
        <v>17639</v>
      </c>
      <c r="F4143" s="3" t="s">
        <v>1239</v>
      </c>
      <c r="G4143" s="7" t="s">
        <v>10713</v>
      </c>
      <c r="H4143" s="4">
        <v>2021</v>
      </c>
      <c r="I4143" s="2">
        <v>2015</v>
      </c>
      <c r="J4143" s="2">
        <f ca="1">YEAR(TODAY())-Table1[[#This Row],[Release_year]]</f>
        <v>11</v>
      </c>
      <c r="K4143" s="2" t="s">
        <v>29</v>
      </c>
      <c r="L4143" s="2" t="str">
        <f>_xlfn.XLOOKUP(Table1[[#This Row],[Rating]],Ratings!A$2:A$15,Ratings!B$2:B$15)</f>
        <v>Teen</v>
      </c>
      <c r="M4143" s="2" t="str">
        <f>_xlfn.XLOOKUP(Table1[[#This Row],[Rating Category]],Recommendation!A$2:A$6,Recommendation!B$2:B$6)</f>
        <v>Guidance</v>
      </c>
      <c r="N4143" s="2">
        <v>92</v>
      </c>
      <c r="O4143" s="2" t="str" cm="1">
        <f t="array" ref="O4143">_xlfn.IFS(Table1[[#This Row],[Duration]]&lt;90,"Short",Table1[[#This Row],[Duration]]&lt;180,"Medium",Table1[[#This Row],[Duration]]&lt;=240,"Long",TRUE,"Seasons")</f>
        <v>Medium</v>
      </c>
      <c r="P4143" s="3" t="s">
        <v>192</v>
      </c>
    </row>
    <row r="4144" spans="1:16" ht="42">
      <c r="A4144" s="2" t="s">
        <v>17640</v>
      </c>
      <c r="B4144" s="2" t="s">
        <v>0</v>
      </c>
      <c r="C4144" s="3" t="s">
        <v>17641</v>
      </c>
      <c r="D4144" s="3" t="s">
        <v>10492</v>
      </c>
      <c r="E4144" s="3" t="s">
        <v>17642</v>
      </c>
      <c r="F4144" s="3" t="s">
        <v>13</v>
      </c>
      <c r="G4144" s="7" t="s">
        <v>7532</v>
      </c>
      <c r="H4144" s="4">
        <v>2021</v>
      </c>
      <c r="I4144" s="2">
        <v>2009</v>
      </c>
      <c r="J4144" s="2">
        <f ca="1">YEAR(TODAY())-Table1[[#This Row],[Release_year]]</f>
        <v>17</v>
      </c>
      <c r="K4144" s="2" t="s">
        <v>29</v>
      </c>
      <c r="L4144" s="2" t="str">
        <f>_xlfn.XLOOKUP(Table1[[#This Row],[Rating]],Ratings!A$2:A$15,Ratings!B$2:B$15)</f>
        <v>Teen</v>
      </c>
      <c r="M4144" s="2" t="str">
        <f>_xlfn.XLOOKUP(Table1[[#This Row],[Rating Category]],Recommendation!A$2:A$6,Recommendation!B$2:B$6)</f>
        <v>Guidance</v>
      </c>
      <c r="N4144" s="2">
        <v>132</v>
      </c>
      <c r="O4144" s="2" t="str" cm="1">
        <f t="array" ref="O4144">_xlfn.IFS(Table1[[#This Row],[Duration]]&lt;90,"Short",Table1[[#This Row],[Duration]]&lt;180,"Medium",Table1[[#This Row],[Duration]]&lt;=240,"Long",TRUE,"Seasons")</f>
        <v>Medium</v>
      </c>
      <c r="P4144" s="3" t="s">
        <v>43</v>
      </c>
    </row>
    <row r="4145" spans="1:16" ht="70">
      <c r="A4145" s="2" t="s">
        <v>17643</v>
      </c>
      <c r="B4145" s="2" t="s">
        <v>0</v>
      </c>
      <c r="C4145" s="3" t="s">
        <v>17644</v>
      </c>
      <c r="D4145" s="3" t="s">
        <v>3680</v>
      </c>
      <c r="E4145" s="3" t="s">
        <v>17645</v>
      </c>
      <c r="F4145" s="3" t="s">
        <v>13</v>
      </c>
      <c r="G4145" s="7" t="s">
        <v>12472</v>
      </c>
      <c r="H4145" s="4">
        <v>2021</v>
      </c>
      <c r="I4145" s="2">
        <v>2013</v>
      </c>
      <c r="J4145" s="2">
        <f ca="1">YEAR(TODAY())-Table1[[#This Row],[Release_year]]</f>
        <v>13</v>
      </c>
      <c r="K4145" s="2" t="s">
        <v>29</v>
      </c>
      <c r="L4145" s="2" t="str">
        <f>_xlfn.XLOOKUP(Table1[[#This Row],[Rating]],Ratings!A$2:A$15,Ratings!B$2:B$15)</f>
        <v>Teen</v>
      </c>
      <c r="M4145" s="2" t="str">
        <f>_xlfn.XLOOKUP(Table1[[#This Row],[Rating Category]],Recommendation!A$2:A$6,Recommendation!B$2:B$6)</f>
        <v>Guidance</v>
      </c>
      <c r="N4145" s="2">
        <v>132</v>
      </c>
      <c r="O4145" s="2" t="str" cm="1">
        <f t="array" ref="O4145">_xlfn.IFS(Table1[[#This Row],[Duration]]&lt;90,"Short",Table1[[#This Row],[Duration]]&lt;180,"Medium",Table1[[#This Row],[Duration]]&lt;=240,"Long",TRUE,"Seasons")</f>
        <v>Medium</v>
      </c>
      <c r="P4145" s="3" t="s">
        <v>23</v>
      </c>
    </row>
    <row r="4146" spans="1:16" ht="70">
      <c r="A4146" s="2" t="s">
        <v>17646</v>
      </c>
      <c r="B4146" s="2" t="s">
        <v>0</v>
      </c>
      <c r="C4146" s="3" t="s">
        <v>17647</v>
      </c>
      <c r="D4146" s="3" t="s">
        <v>10355</v>
      </c>
      <c r="E4146" s="3" t="s">
        <v>17648</v>
      </c>
      <c r="F4146" s="3" t="s">
        <v>13</v>
      </c>
      <c r="G4146" s="7" t="s">
        <v>17649</v>
      </c>
      <c r="H4146" s="4">
        <v>2021</v>
      </c>
      <c r="I4146" s="2">
        <v>2012</v>
      </c>
      <c r="J4146" s="2">
        <f ca="1">YEAR(TODAY())-Table1[[#This Row],[Release_year]]</f>
        <v>14</v>
      </c>
      <c r="K4146" s="2" t="s">
        <v>29</v>
      </c>
      <c r="L4146" s="2" t="str">
        <f>_xlfn.XLOOKUP(Table1[[#This Row],[Rating]],Ratings!A$2:A$15,Ratings!B$2:B$15)</f>
        <v>Teen</v>
      </c>
      <c r="M4146" s="2" t="str">
        <f>_xlfn.XLOOKUP(Table1[[#This Row],[Rating Category]],Recommendation!A$2:A$6,Recommendation!B$2:B$6)</f>
        <v>Guidance</v>
      </c>
      <c r="N4146" s="2">
        <v>94</v>
      </c>
      <c r="O4146" s="2" t="str" cm="1">
        <f t="array" ref="O4146">_xlfn.IFS(Table1[[#This Row],[Duration]]&lt;90,"Short",Table1[[#This Row],[Duration]]&lt;180,"Medium",Table1[[#This Row],[Duration]]&lt;=240,"Long",TRUE,"Seasons")</f>
        <v>Medium</v>
      </c>
      <c r="P4146" s="3" t="s">
        <v>23</v>
      </c>
    </row>
    <row r="4147" spans="1:16" ht="42">
      <c r="A4147" s="2" t="s">
        <v>17650</v>
      </c>
      <c r="B4147" s="2" t="s">
        <v>0</v>
      </c>
      <c r="C4147" s="3" t="s">
        <v>17651</v>
      </c>
      <c r="D4147" s="3" t="s">
        <v>17652</v>
      </c>
      <c r="E4147" s="3" t="s">
        <v>17653</v>
      </c>
      <c r="F4147" s="3" t="s">
        <v>8537</v>
      </c>
      <c r="G4147" s="7" t="s">
        <v>12591</v>
      </c>
      <c r="H4147" s="4">
        <v>2021</v>
      </c>
      <c r="I4147" s="2">
        <v>2016</v>
      </c>
      <c r="J4147" s="2">
        <f ca="1">YEAR(TODAY())-Table1[[#This Row],[Release_year]]</f>
        <v>10</v>
      </c>
      <c r="K4147" s="2" t="s">
        <v>29</v>
      </c>
      <c r="L4147" s="2" t="str">
        <f>_xlfn.XLOOKUP(Table1[[#This Row],[Rating]],Ratings!A$2:A$15,Ratings!B$2:B$15)</f>
        <v>Teen</v>
      </c>
      <c r="M4147" s="2" t="str">
        <f>_xlfn.XLOOKUP(Table1[[#This Row],[Rating Category]],Recommendation!A$2:A$6,Recommendation!B$2:B$6)</f>
        <v>Guidance</v>
      </c>
      <c r="N4147" s="2">
        <v>132</v>
      </c>
      <c r="O4147" s="2" t="str" cm="1">
        <f t="array" ref="O4147">_xlfn.IFS(Table1[[#This Row],[Duration]]&lt;90,"Short",Table1[[#This Row],[Duration]]&lt;180,"Medium",Table1[[#This Row],[Duration]]&lt;=240,"Long",TRUE,"Seasons")</f>
        <v>Medium</v>
      </c>
      <c r="P4147" s="3" t="s">
        <v>192</v>
      </c>
    </row>
    <row r="4148" spans="1:16" ht="56">
      <c r="A4148" s="2" t="s">
        <v>17654</v>
      </c>
      <c r="B4148" s="2" t="s">
        <v>0</v>
      </c>
      <c r="C4148" s="3" t="s">
        <v>17655</v>
      </c>
      <c r="D4148" s="3" t="s">
        <v>2144</v>
      </c>
      <c r="E4148" s="3" t="s">
        <v>17656</v>
      </c>
      <c r="F4148" s="3" t="s">
        <v>1</v>
      </c>
      <c r="G4148" s="7" t="s">
        <v>9973</v>
      </c>
      <c r="H4148" s="4">
        <v>2021</v>
      </c>
      <c r="I4148" s="2">
        <v>2001</v>
      </c>
      <c r="J4148" s="2">
        <f ca="1">YEAR(TODAY())-Table1[[#This Row],[Release_year]]</f>
        <v>25</v>
      </c>
      <c r="K4148" s="2" t="s">
        <v>124</v>
      </c>
      <c r="L4148" s="2" t="str">
        <f>_xlfn.XLOOKUP(Table1[[#This Row],[Rating]],Ratings!A$2:A$15,Ratings!B$2:B$15)</f>
        <v>Adult</v>
      </c>
      <c r="M4148" s="2" t="str">
        <f>_xlfn.XLOOKUP(Table1[[#This Row],[Rating Category]],Recommendation!A$2:A$6,Recommendation!B$2:B$6)</f>
        <v>Restricted</v>
      </c>
      <c r="N4148" s="2">
        <v>105</v>
      </c>
      <c r="O4148" s="2" t="str" cm="1">
        <f t="array" ref="O4148">_xlfn.IFS(Table1[[#This Row],[Duration]]&lt;90,"Short",Table1[[#This Row],[Duration]]&lt;180,"Medium",Table1[[#This Row],[Duration]]&lt;=240,"Long",TRUE,"Seasons")</f>
        <v>Medium</v>
      </c>
      <c r="P4148" s="3" t="s">
        <v>359</v>
      </c>
    </row>
    <row r="4149" spans="1:16" ht="56">
      <c r="A4149" s="2" t="s">
        <v>17657</v>
      </c>
      <c r="B4149" s="2" t="s">
        <v>0</v>
      </c>
      <c r="C4149" s="3" t="s">
        <v>17658</v>
      </c>
      <c r="D4149" s="3" t="s">
        <v>17333</v>
      </c>
      <c r="E4149" s="3" t="s">
        <v>17659</v>
      </c>
      <c r="F4149" s="3" t="s">
        <v>951</v>
      </c>
      <c r="G4149" s="7" t="s">
        <v>8375</v>
      </c>
      <c r="H4149" s="4">
        <v>2021</v>
      </c>
      <c r="I4149" s="2">
        <v>1973</v>
      </c>
      <c r="J4149" s="2">
        <f ca="1">YEAR(TODAY())-Table1[[#This Row],[Release_year]]</f>
        <v>53</v>
      </c>
      <c r="K4149" s="2" t="s">
        <v>7</v>
      </c>
      <c r="L4149" s="2" t="str">
        <f>_xlfn.XLOOKUP(Table1[[#This Row],[Rating]],Ratings!A$2:A$15,Ratings!B$2:B$15)</f>
        <v>Adult</v>
      </c>
      <c r="M4149" s="2" t="str">
        <f>_xlfn.XLOOKUP(Table1[[#This Row],[Rating Category]],Recommendation!A$2:A$6,Recommendation!B$2:B$6)</f>
        <v>Restricted</v>
      </c>
      <c r="N4149" s="2">
        <v>97</v>
      </c>
      <c r="O4149" s="2" t="str" cm="1">
        <f t="array" ref="O4149">_xlfn.IFS(Table1[[#This Row],[Duration]]&lt;90,"Short",Table1[[#This Row],[Duration]]&lt;180,"Medium",Table1[[#This Row],[Duration]]&lt;=240,"Long",TRUE,"Seasons")</f>
        <v>Medium</v>
      </c>
      <c r="P4149" s="3" t="s">
        <v>218</v>
      </c>
    </row>
    <row r="4150" spans="1:16" ht="14">
      <c r="A4150" s="2" t="s">
        <v>17660</v>
      </c>
      <c r="B4150" s="2" t="s">
        <v>0</v>
      </c>
      <c r="C4150" s="3" t="s">
        <v>17661</v>
      </c>
      <c r="D4150" s="3" t="s">
        <v>8660</v>
      </c>
      <c r="E4150" s="3" t="s">
        <v>17662</v>
      </c>
      <c r="F4150" s="3" t="s">
        <v>1</v>
      </c>
      <c r="G4150" s="7" t="s">
        <v>14035</v>
      </c>
      <c r="H4150" s="4">
        <v>2021</v>
      </c>
      <c r="I4150" s="2">
        <v>2015</v>
      </c>
      <c r="J4150" s="2">
        <f ca="1">YEAR(TODAY())-Table1[[#This Row],[Release_year]]</f>
        <v>11</v>
      </c>
      <c r="K4150" s="2" t="s">
        <v>2</v>
      </c>
      <c r="L4150" s="2" t="str">
        <f>_xlfn.XLOOKUP(Table1[[#This Row],[Rating]],Ratings!A$2:A$15,Ratings!B$2:B$15)</f>
        <v>Teen</v>
      </c>
      <c r="M4150" s="2" t="str">
        <f>_xlfn.XLOOKUP(Table1[[#This Row],[Rating Category]],Recommendation!A$2:A$6,Recommendation!B$2:B$6)</f>
        <v>Guidance</v>
      </c>
      <c r="N4150" s="2">
        <v>109</v>
      </c>
      <c r="O4150" s="2" t="str" cm="1">
        <f t="array" ref="O4150">_xlfn.IFS(Table1[[#This Row],[Duration]]&lt;90,"Short",Table1[[#This Row],[Duration]]&lt;180,"Medium",Table1[[#This Row],[Duration]]&lt;=240,"Long",TRUE,"Seasons")</f>
        <v>Medium</v>
      </c>
      <c r="P4150" s="3" t="s">
        <v>3</v>
      </c>
    </row>
    <row r="4151" spans="1:16" ht="56">
      <c r="A4151" s="2" t="s">
        <v>17663</v>
      </c>
      <c r="B4151" s="2" t="s">
        <v>0</v>
      </c>
      <c r="C4151" s="3" t="s">
        <v>17664</v>
      </c>
      <c r="D4151" s="3" t="s">
        <v>888</v>
      </c>
      <c r="E4151" s="3" t="s">
        <v>17665</v>
      </c>
      <c r="F4151" s="3" t="s">
        <v>1</v>
      </c>
      <c r="G4151" s="7" t="s">
        <v>9973</v>
      </c>
      <c r="H4151" s="4">
        <v>2021</v>
      </c>
      <c r="I4151" s="2">
        <v>2014</v>
      </c>
      <c r="J4151" s="2">
        <f ca="1">YEAR(TODAY())-Table1[[#This Row],[Release_year]]</f>
        <v>12</v>
      </c>
      <c r="K4151" s="2" t="s">
        <v>124</v>
      </c>
      <c r="L4151" s="2" t="str">
        <f>_xlfn.XLOOKUP(Table1[[#This Row],[Rating]],Ratings!A$2:A$15,Ratings!B$2:B$15)</f>
        <v>Adult</v>
      </c>
      <c r="M4151" s="2" t="str">
        <f>_xlfn.XLOOKUP(Table1[[#This Row],[Rating Category]],Recommendation!A$2:A$6,Recommendation!B$2:B$6)</f>
        <v>Restricted</v>
      </c>
      <c r="N4151" s="2">
        <v>134</v>
      </c>
      <c r="O4151" s="2" t="str" cm="1">
        <f t="array" ref="O4151">_xlfn.IFS(Table1[[#This Row],[Duration]]&lt;90,"Short",Table1[[#This Row],[Duration]]&lt;180,"Medium",Table1[[#This Row],[Duration]]&lt;=240,"Long",TRUE,"Seasons")</f>
        <v>Medium</v>
      </c>
      <c r="P4151" s="3" t="s">
        <v>2750</v>
      </c>
    </row>
    <row r="4152" spans="1:16" ht="28">
      <c r="A4152" s="2" t="s">
        <v>17666</v>
      </c>
      <c r="B4152" s="2" t="s">
        <v>0</v>
      </c>
      <c r="C4152" s="3" t="s">
        <v>17667</v>
      </c>
      <c r="D4152" s="3" t="s">
        <v>17668</v>
      </c>
      <c r="E4152" s="3" t="s">
        <v>17669</v>
      </c>
      <c r="F4152" s="3" t="s">
        <v>17670</v>
      </c>
      <c r="G4152" s="7" t="s">
        <v>9345</v>
      </c>
      <c r="H4152" s="4">
        <v>2021</v>
      </c>
      <c r="I4152" s="2">
        <v>2018</v>
      </c>
      <c r="J4152" s="2">
        <f ca="1">YEAR(TODAY())-Table1[[#This Row],[Release_year]]</f>
        <v>8</v>
      </c>
      <c r="K4152" s="2" t="s">
        <v>29</v>
      </c>
      <c r="L4152" s="2" t="str">
        <f>_xlfn.XLOOKUP(Table1[[#This Row],[Rating]],Ratings!A$2:A$15,Ratings!B$2:B$15)</f>
        <v>Teen</v>
      </c>
      <c r="M4152" s="2" t="str">
        <f>_xlfn.XLOOKUP(Table1[[#This Row],[Rating Category]],Recommendation!A$2:A$6,Recommendation!B$2:B$6)</f>
        <v>Guidance</v>
      </c>
      <c r="N4152" s="2">
        <v>53</v>
      </c>
      <c r="O4152" s="2" t="str" cm="1">
        <f t="array" ref="O4152">_xlfn.IFS(Table1[[#This Row],[Duration]]&lt;90,"Short",Table1[[#This Row],[Duration]]&lt;180,"Medium",Table1[[#This Row],[Duration]]&lt;=240,"Long",TRUE,"Seasons")</f>
        <v>Short</v>
      </c>
      <c r="P4152" s="3" t="s">
        <v>11761</v>
      </c>
    </row>
    <row r="4153" spans="1:16" ht="28">
      <c r="A4153" s="2" t="s">
        <v>17671</v>
      </c>
      <c r="B4153" s="2" t="s">
        <v>0</v>
      </c>
      <c r="C4153" s="3" t="s">
        <v>17672</v>
      </c>
      <c r="D4153" s="3" t="s">
        <v>17673</v>
      </c>
      <c r="E4153" s="3" t="s">
        <v>17674</v>
      </c>
      <c r="F4153" s="3" t="s">
        <v>1</v>
      </c>
      <c r="G4153" s="7" t="s">
        <v>11624</v>
      </c>
      <c r="H4153" s="4">
        <v>2021</v>
      </c>
      <c r="I4153" s="2">
        <v>2016</v>
      </c>
      <c r="J4153" s="2">
        <f ca="1">YEAR(TODAY())-Table1[[#This Row],[Release_year]]</f>
        <v>10</v>
      </c>
      <c r="K4153" s="2" t="s">
        <v>7</v>
      </c>
      <c r="L4153" s="2" t="str">
        <f>_xlfn.XLOOKUP(Table1[[#This Row],[Rating]],Ratings!A$2:A$15,Ratings!B$2:B$15)</f>
        <v>Adult</v>
      </c>
      <c r="M4153" s="2" t="str">
        <f>_xlfn.XLOOKUP(Table1[[#This Row],[Rating Category]],Recommendation!A$2:A$6,Recommendation!B$2:B$6)</f>
        <v>Restricted</v>
      </c>
      <c r="N4153" s="2">
        <v>84</v>
      </c>
      <c r="O4153" s="2" t="str" cm="1">
        <f t="array" ref="O4153">_xlfn.IFS(Table1[[#This Row],[Duration]]&lt;90,"Short",Table1[[#This Row],[Duration]]&lt;180,"Medium",Table1[[#This Row],[Duration]]&lt;=240,"Long",TRUE,"Seasons")</f>
        <v>Short</v>
      </c>
      <c r="P4153" s="3" t="s">
        <v>468</v>
      </c>
    </row>
    <row r="4154" spans="1:16" ht="28">
      <c r="A4154" s="2" t="s">
        <v>17675</v>
      </c>
      <c r="B4154" s="2" t="s">
        <v>0</v>
      </c>
      <c r="C4154" s="3" t="s">
        <v>17676</v>
      </c>
      <c r="D4154" s="3" t="s">
        <v>17677</v>
      </c>
      <c r="E4154" s="3" t="s">
        <v>17678</v>
      </c>
      <c r="F4154" s="3" t="s">
        <v>1</v>
      </c>
      <c r="G4154" s="7" t="s">
        <v>8120</v>
      </c>
      <c r="H4154" s="4">
        <v>2021</v>
      </c>
      <c r="I4154" s="2">
        <v>1973</v>
      </c>
      <c r="J4154" s="2">
        <f ca="1">YEAR(TODAY())-Table1[[#This Row],[Release_year]]</f>
        <v>53</v>
      </c>
      <c r="K4154" s="2" t="s">
        <v>124</v>
      </c>
      <c r="L4154" s="2" t="str">
        <f>_xlfn.XLOOKUP(Table1[[#This Row],[Rating]],Ratings!A$2:A$15,Ratings!B$2:B$15)</f>
        <v>Adult</v>
      </c>
      <c r="M4154" s="2" t="str">
        <f>_xlfn.XLOOKUP(Table1[[#This Row],[Rating Category]],Recommendation!A$2:A$6,Recommendation!B$2:B$6)</f>
        <v>Restricted</v>
      </c>
      <c r="N4154" s="2">
        <v>102</v>
      </c>
      <c r="O4154" s="2" t="str" cm="1">
        <f t="array" ref="O4154">_xlfn.IFS(Table1[[#This Row],[Duration]]&lt;90,"Short",Table1[[#This Row],[Duration]]&lt;180,"Medium",Table1[[#This Row],[Duration]]&lt;=240,"Long",TRUE,"Seasons")</f>
        <v>Medium</v>
      </c>
      <c r="P4154" s="3" t="s">
        <v>231</v>
      </c>
    </row>
    <row r="4155" spans="1:16" ht="14">
      <c r="A4155" s="2" t="s">
        <v>17679</v>
      </c>
      <c r="B4155" s="2" t="s">
        <v>0</v>
      </c>
      <c r="C4155" s="3" t="s">
        <v>17680</v>
      </c>
      <c r="D4155" s="3" t="s">
        <v>17681</v>
      </c>
      <c r="E4155" s="3" t="s">
        <v>17682</v>
      </c>
      <c r="F4155" s="3" t="s">
        <v>1</v>
      </c>
      <c r="G4155" s="7" t="s">
        <v>9001</v>
      </c>
      <c r="H4155" s="4">
        <v>2021</v>
      </c>
      <c r="I4155" s="2">
        <v>2011</v>
      </c>
      <c r="J4155" s="2">
        <f ca="1">YEAR(TODAY())-Table1[[#This Row],[Release_year]]</f>
        <v>15</v>
      </c>
      <c r="K4155" s="2" t="s">
        <v>16</v>
      </c>
      <c r="L4155" s="2" t="str">
        <f>_xlfn.XLOOKUP(Table1[[#This Row],[Rating]],Ratings!A$2:A$15,Ratings!B$2:B$15)</f>
        <v>Family</v>
      </c>
      <c r="M4155" s="2" t="str">
        <f>_xlfn.XLOOKUP(Table1[[#This Row],[Rating Category]],Recommendation!A$2:A$6,Recommendation!B$2:B$6)</f>
        <v>Guidance</v>
      </c>
      <c r="N4155" s="2">
        <v>79</v>
      </c>
      <c r="O4155" s="2" t="str" cm="1">
        <f t="array" ref="O4155">_xlfn.IFS(Table1[[#This Row],[Duration]]&lt;90,"Short",Table1[[#This Row],[Duration]]&lt;180,"Medium",Table1[[#This Row],[Duration]]&lt;=240,"Long",TRUE,"Seasons")</f>
        <v>Short</v>
      </c>
      <c r="P4155" s="3" t="s">
        <v>3</v>
      </c>
    </row>
    <row r="4156" spans="1:16" ht="168">
      <c r="A4156" s="2" t="s">
        <v>17683</v>
      </c>
      <c r="B4156" s="2" t="s">
        <v>0</v>
      </c>
      <c r="C4156" s="3" t="s">
        <v>17684</v>
      </c>
      <c r="D4156" s="3" t="s">
        <v>17685</v>
      </c>
      <c r="E4156" s="3" t="s">
        <v>17686</v>
      </c>
      <c r="F4156" s="3" t="s">
        <v>1</v>
      </c>
      <c r="G4156" s="7" t="s">
        <v>9169</v>
      </c>
      <c r="H4156" s="4">
        <v>2021</v>
      </c>
      <c r="I4156" s="2">
        <v>2012</v>
      </c>
      <c r="J4156" s="2">
        <f ca="1">YEAR(TODAY())-Table1[[#This Row],[Release_year]]</f>
        <v>14</v>
      </c>
      <c r="K4156" s="2" t="s">
        <v>2</v>
      </c>
      <c r="L4156" s="2" t="str">
        <f>_xlfn.XLOOKUP(Table1[[#This Row],[Rating]],Ratings!A$2:A$15,Ratings!B$2:B$15)</f>
        <v>Teen</v>
      </c>
      <c r="M4156" s="2" t="str">
        <f>_xlfn.XLOOKUP(Table1[[#This Row],[Rating Category]],Recommendation!A$2:A$6,Recommendation!B$2:B$6)</f>
        <v>Guidance</v>
      </c>
      <c r="N4156" s="2">
        <v>133</v>
      </c>
      <c r="O4156" s="2" t="str" cm="1">
        <f t="array" ref="O4156">_xlfn.IFS(Table1[[#This Row],[Duration]]&lt;90,"Short",Table1[[#This Row],[Duration]]&lt;180,"Medium",Table1[[#This Row],[Duration]]&lt;=240,"Long",TRUE,"Seasons")</f>
        <v>Medium</v>
      </c>
      <c r="P4156" s="3" t="s">
        <v>307</v>
      </c>
    </row>
    <row r="4157" spans="1:16" ht="42">
      <c r="A4157" s="2" t="s">
        <v>17687</v>
      </c>
      <c r="B4157" s="2" t="s">
        <v>0</v>
      </c>
      <c r="C4157" s="3" t="s">
        <v>17688</v>
      </c>
      <c r="D4157" s="3" t="s">
        <v>2261</v>
      </c>
      <c r="E4157" s="3" t="s">
        <v>17689</v>
      </c>
      <c r="F4157" s="3" t="s">
        <v>13</v>
      </c>
      <c r="G4157" s="7" t="s">
        <v>7532</v>
      </c>
      <c r="H4157" s="4">
        <v>2021</v>
      </c>
      <c r="I4157" s="2">
        <v>2013</v>
      </c>
      <c r="J4157" s="2">
        <f ca="1">YEAR(TODAY())-Table1[[#This Row],[Release_year]]</f>
        <v>13</v>
      </c>
      <c r="K4157" s="2" t="s">
        <v>7</v>
      </c>
      <c r="L4157" s="2" t="str">
        <f>_xlfn.XLOOKUP(Table1[[#This Row],[Rating]],Ratings!A$2:A$15,Ratings!B$2:B$15)</f>
        <v>Adult</v>
      </c>
      <c r="M4157" s="2" t="str">
        <f>_xlfn.XLOOKUP(Table1[[#This Row],[Rating Category]],Recommendation!A$2:A$6,Recommendation!B$2:B$6)</f>
        <v>Restricted</v>
      </c>
      <c r="N4157" s="2">
        <v>125</v>
      </c>
      <c r="O4157" s="2" t="str" cm="1">
        <f t="array" ref="O4157">_xlfn.IFS(Table1[[#This Row],[Duration]]&lt;90,"Short",Table1[[#This Row],[Duration]]&lt;180,"Medium",Table1[[#This Row],[Duration]]&lt;=240,"Long",TRUE,"Seasons")</f>
        <v>Medium</v>
      </c>
      <c r="P4157" s="3" t="s">
        <v>206</v>
      </c>
    </row>
    <row r="4158" spans="1:16" ht="56">
      <c r="A4158" s="2" t="s">
        <v>17690</v>
      </c>
      <c r="B4158" s="2" t="s">
        <v>0</v>
      </c>
      <c r="C4158" s="3" t="s">
        <v>17691</v>
      </c>
      <c r="D4158" s="3" t="s">
        <v>17692</v>
      </c>
      <c r="E4158" s="3" t="s">
        <v>17693</v>
      </c>
      <c r="F4158" s="3" t="s">
        <v>1</v>
      </c>
      <c r="G4158" s="7" t="s">
        <v>9247</v>
      </c>
      <c r="H4158" s="4">
        <v>2021</v>
      </c>
      <c r="I4158" s="2">
        <v>2018</v>
      </c>
      <c r="J4158" s="2">
        <f ca="1">YEAR(TODAY())-Table1[[#This Row],[Release_year]]</f>
        <v>8</v>
      </c>
      <c r="K4158" s="2" t="s">
        <v>7</v>
      </c>
      <c r="L4158" s="2" t="str">
        <f>_xlfn.XLOOKUP(Table1[[#This Row],[Rating]],Ratings!A$2:A$15,Ratings!B$2:B$15)</f>
        <v>Adult</v>
      </c>
      <c r="M4158" s="2" t="str">
        <f>_xlfn.XLOOKUP(Table1[[#This Row],[Rating Category]],Recommendation!A$2:A$6,Recommendation!B$2:B$6)</f>
        <v>Restricted</v>
      </c>
      <c r="N4158" s="2">
        <v>101</v>
      </c>
      <c r="O4158" s="2" t="str" cm="1">
        <f t="array" ref="O4158">_xlfn.IFS(Table1[[#This Row],[Duration]]&lt;90,"Short",Table1[[#This Row],[Duration]]&lt;180,"Medium",Table1[[#This Row],[Duration]]&lt;=240,"Long",TRUE,"Seasons")</f>
        <v>Medium</v>
      </c>
      <c r="P4158" s="3" t="s">
        <v>1911</v>
      </c>
    </row>
    <row r="4159" spans="1:16" ht="42">
      <c r="A4159" s="2" t="s">
        <v>17694</v>
      </c>
      <c r="B4159" s="2" t="s">
        <v>4</v>
      </c>
      <c r="C4159" s="3" t="s">
        <v>17695</v>
      </c>
      <c r="D4159" s="3" t="s">
        <v>17696</v>
      </c>
      <c r="E4159" s="3" t="s">
        <v>17697</v>
      </c>
      <c r="F4159" s="3" t="s">
        <v>28</v>
      </c>
      <c r="G4159" s="7" t="s">
        <v>14728</v>
      </c>
      <c r="H4159" s="4">
        <v>2021</v>
      </c>
      <c r="I4159" s="2">
        <v>2015</v>
      </c>
      <c r="J4159" s="2">
        <f ca="1">YEAR(TODAY())-Table1[[#This Row],[Release_year]]</f>
        <v>11</v>
      </c>
      <c r="K4159" s="2" t="s">
        <v>29</v>
      </c>
      <c r="L4159" s="2" t="str">
        <f>_xlfn.XLOOKUP(Table1[[#This Row],[Rating]],Ratings!A$2:A$15,Ratings!B$2:B$15)</f>
        <v>Teen</v>
      </c>
      <c r="M4159" s="2" t="str">
        <f>_xlfn.XLOOKUP(Table1[[#This Row],[Rating Category]],Recommendation!A$2:A$6,Recommendation!B$2:B$6)</f>
        <v>Guidance</v>
      </c>
      <c r="N4159" s="2" t="s">
        <v>11</v>
      </c>
      <c r="O4159" s="2" t="str" cm="1">
        <f t="array" ref="O4159">_xlfn.IFS(Table1[[#This Row],[Duration]]&lt;90,"Short",Table1[[#This Row],[Duration]]&lt;180,"Medium",Table1[[#This Row],[Duration]]&lt;=240,"Long",TRUE,"Seasons")</f>
        <v>Seasons</v>
      </c>
      <c r="P4159" s="3" t="s">
        <v>17698</v>
      </c>
    </row>
    <row r="4160" spans="1:16" ht="56">
      <c r="A4160" s="2" t="s">
        <v>17699</v>
      </c>
      <c r="B4160" s="2" t="s">
        <v>0</v>
      </c>
      <c r="C4160" s="3" t="s">
        <v>17700</v>
      </c>
      <c r="D4160" s="3" t="s">
        <v>17701</v>
      </c>
      <c r="E4160" s="3" t="s">
        <v>17702</v>
      </c>
      <c r="F4160" s="3" t="s">
        <v>13</v>
      </c>
      <c r="G4160" s="7" t="s">
        <v>12176</v>
      </c>
      <c r="H4160" s="4">
        <v>2021</v>
      </c>
      <c r="I4160" s="2">
        <v>2017</v>
      </c>
      <c r="J4160" s="2">
        <f ca="1">YEAR(TODAY())-Table1[[#This Row],[Release_year]]</f>
        <v>9</v>
      </c>
      <c r="K4160" s="2" t="s">
        <v>7</v>
      </c>
      <c r="L4160" s="2" t="str">
        <f>_xlfn.XLOOKUP(Table1[[#This Row],[Rating]],Ratings!A$2:A$15,Ratings!B$2:B$15)</f>
        <v>Adult</v>
      </c>
      <c r="M4160" s="2" t="str">
        <f>_xlfn.XLOOKUP(Table1[[#This Row],[Rating Category]],Recommendation!A$2:A$6,Recommendation!B$2:B$6)</f>
        <v>Restricted</v>
      </c>
      <c r="N4160" s="2">
        <v>135</v>
      </c>
      <c r="O4160" s="2" t="str" cm="1">
        <f t="array" ref="O4160">_xlfn.IFS(Table1[[#This Row],[Duration]]&lt;90,"Short",Table1[[#This Row],[Duration]]&lt;180,"Medium",Table1[[#This Row],[Duration]]&lt;=240,"Long",TRUE,"Seasons")</f>
        <v>Medium</v>
      </c>
      <c r="P4160" s="3" t="s">
        <v>384</v>
      </c>
    </row>
    <row r="4161" spans="1:16" ht="56">
      <c r="A4161" s="2" t="s">
        <v>17703</v>
      </c>
      <c r="B4161" s="2" t="s">
        <v>0</v>
      </c>
      <c r="C4161" s="3" t="s">
        <v>17704</v>
      </c>
      <c r="D4161" s="3" t="s">
        <v>559</v>
      </c>
      <c r="E4161" s="3" t="s">
        <v>17705</v>
      </c>
      <c r="F4161" s="3" t="s">
        <v>13</v>
      </c>
      <c r="G4161" s="7" t="s">
        <v>7532</v>
      </c>
      <c r="H4161" s="4">
        <v>2021</v>
      </c>
      <c r="I4161" s="2">
        <v>1997</v>
      </c>
      <c r="J4161" s="2">
        <f ca="1">YEAR(TODAY())-Table1[[#This Row],[Release_year]]</f>
        <v>29</v>
      </c>
      <c r="K4161" s="2" t="s">
        <v>29</v>
      </c>
      <c r="L4161" s="2" t="str">
        <f>_xlfn.XLOOKUP(Table1[[#This Row],[Rating]],Ratings!A$2:A$15,Ratings!B$2:B$15)</f>
        <v>Teen</v>
      </c>
      <c r="M4161" s="2" t="str">
        <f>_xlfn.XLOOKUP(Table1[[#This Row],[Rating Category]],Recommendation!A$2:A$6,Recommendation!B$2:B$6)</f>
        <v>Guidance</v>
      </c>
      <c r="N4161" s="2">
        <v>133</v>
      </c>
      <c r="O4161" s="2" t="str" cm="1">
        <f t="array" ref="O4161">_xlfn.IFS(Table1[[#This Row],[Duration]]&lt;90,"Short",Table1[[#This Row],[Duration]]&lt;180,"Medium",Table1[[#This Row],[Duration]]&lt;=240,"Long",TRUE,"Seasons")</f>
        <v>Medium</v>
      </c>
      <c r="P4161" s="3" t="s">
        <v>63</v>
      </c>
    </row>
    <row r="4162" spans="1:16" ht="56">
      <c r="A4162" s="2" t="s">
        <v>17706</v>
      </c>
      <c r="B4162" s="2" t="s">
        <v>0</v>
      </c>
      <c r="C4162" s="3" t="s">
        <v>17707</v>
      </c>
      <c r="D4162" s="3" t="s">
        <v>7790</v>
      </c>
      <c r="E4162" s="3" t="s">
        <v>17708</v>
      </c>
      <c r="F4162" s="3" t="s">
        <v>1</v>
      </c>
      <c r="G4162" s="7" t="s">
        <v>8677</v>
      </c>
      <c r="H4162" s="4">
        <v>2021</v>
      </c>
      <c r="I4162" s="2">
        <v>2011</v>
      </c>
      <c r="J4162" s="2">
        <f ca="1">YEAR(TODAY())-Table1[[#This Row],[Release_year]]</f>
        <v>15</v>
      </c>
      <c r="K4162" s="2" t="s">
        <v>16</v>
      </c>
      <c r="L4162" s="2" t="str">
        <f>_xlfn.XLOOKUP(Table1[[#This Row],[Rating]],Ratings!A$2:A$15,Ratings!B$2:B$15)</f>
        <v>Family</v>
      </c>
      <c r="M4162" s="2" t="str">
        <f>_xlfn.XLOOKUP(Table1[[#This Row],[Rating Category]],Recommendation!A$2:A$6,Recommendation!B$2:B$6)</f>
        <v>Guidance</v>
      </c>
      <c r="N4162" s="2">
        <v>91</v>
      </c>
      <c r="O4162" s="2" t="str" cm="1">
        <f t="array" ref="O4162">_xlfn.IFS(Table1[[#This Row],[Duration]]&lt;90,"Short",Table1[[#This Row],[Duration]]&lt;180,"Medium",Table1[[#This Row],[Duration]]&lt;=240,"Long",TRUE,"Seasons")</f>
        <v>Medium</v>
      </c>
      <c r="P4162" s="3" t="s">
        <v>46</v>
      </c>
    </row>
    <row r="4163" spans="1:16" ht="42">
      <c r="A4163" s="2" t="s">
        <v>17709</v>
      </c>
      <c r="B4163" s="2" t="s">
        <v>0</v>
      </c>
      <c r="C4163" s="3" t="s">
        <v>17710</v>
      </c>
      <c r="D4163" s="3" t="s">
        <v>17711</v>
      </c>
      <c r="E4163" s="3" t="s">
        <v>17712</v>
      </c>
      <c r="F4163" s="3" t="s">
        <v>1</v>
      </c>
      <c r="G4163" s="7" t="s">
        <v>3390</v>
      </c>
      <c r="H4163" s="4">
        <v>2021</v>
      </c>
      <c r="I4163" s="2">
        <v>2009</v>
      </c>
      <c r="J4163" s="2">
        <f ca="1">YEAR(TODAY())-Table1[[#This Row],[Release_year]]</f>
        <v>17</v>
      </c>
      <c r="K4163" s="2" t="s">
        <v>2</v>
      </c>
      <c r="L4163" s="2" t="str">
        <f>_xlfn.XLOOKUP(Table1[[#This Row],[Rating]],Ratings!A$2:A$15,Ratings!B$2:B$15)</f>
        <v>Teen</v>
      </c>
      <c r="M4163" s="2" t="str">
        <f>_xlfn.XLOOKUP(Table1[[#This Row],[Rating Category]],Recommendation!A$2:A$6,Recommendation!B$2:B$6)</f>
        <v>Guidance</v>
      </c>
      <c r="N4163" s="2">
        <v>123</v>
      </c>
      <c r="O4163" s="2" t="str" cm="1">
        <f t="array" ref="O4163">_xlfn.IFS(Table1[[#This Row],[Duration]]&lt;90,"Short",Table1[[#This Row],[Duration]]&lt;180,"Medium",Table1[[#This Row],[Duration]]&lt;=240,"Long",TRUE,"Seasons")</f>
        <v>Medium</v>
      </c>
      <c r="P4163" s="3" t="s">
        <v>36</v>
      </c>
    </row>
    <row r="4164" spans="1:16" ht="84">
      <c r="A4164" s="2" t="s">
        <v>17713</v>
      </c>
      <c r="B4164" s="2" t="s">
        <v>0</v>
      </c>
      <c r="C4164" s="3" t="s">
        <v>17714</v>
      </c>
      <c r="D4164" s="3" t="s">
        <v>17715</v>
      </c>
      <c r="E4164" s="3" t="s">
        <v>17716</v>
      </c>
      <c r="F4164" s="3" t="s">
        <v>1</v>
      </c>
      <c r="G4164" s="7" t="s">
        <v>4139</v>
      </c>
      <c r="H4164" s="4">
        <v>2021</v>
      </c>
      <c r="I4164" s="2">
        <v>2011</v>
      </c>
      <c r="J4164" s="2">
        <f ca="1">YEAR(TODAY())-Table1[[#This Row],[Release_year]]</f>
        <v>15</v>
      </c>
      <c r="K4164" s="2" t="s">
        <v>2</v>
      </c>
      <c r="L4164" s="2" t="str">
        <f>_xlfn.XLOOKUP(Table1[[#This Row],[Rating]],Ratings!A$2:A$15,Ratings!B$2:B$15)</f>
        <v>Teen</v>
      </c>
      <c r="M4164" s="2" t="str">
        <f>_xlfn.XLOOKUP(Table1[[#This Row],[Rating Category]],Recommendation!A$2:A$6,Recommendation!B$2:B$6)</f>
        <v>Guidance</v>
      </c>
      <c r="N4164" s="2">
        <v>113</v>
      </c>
      <c r="O4164" s="2" t="str" cm="1">
        <f t="array" ref="O4164">_xlfn.IFS(Table1[[#This Row],[Duration]]&lt;90,"Short",Table1[[#This Row],[Duration]]&lt;180,"Medium",Table1[[#This Row],[Duration]]&lt;=240,"Long",TRUE,"Seasons")</f>
        <v>Medium</v>
      </c>
      <c r="P4164" s="3" t="s">
        <v>254</v>
      </c>
    </row>
    <row r="4165" spans="1:16" ht="56">
      <c r="A4165" s="2" t="s">
        <v>17717</v>
      </c>
      <c r="B4165" s="2" t="s">
        <v>0</v>
      </c>
      <c r="C4165" s="3" t="s">
        <v>17718</v>
      </c>
      <c r="D4165" s="3" t="s">
        <v>17719</v>
      </c>
      <c r="E4165" s="3" t="s">
        <v>17720</v>
      </c>
      <c r="F4165" s="3" t="s">
        <v>1</v>
      </c>
      <c r="G4165" s="7" t="s">
        <v>9568</v>
      </c>
      <c r="H4165" s="4">
        <v>2021</v>
      </c>
      <c r="I4165" s="2">
        <v>2005</v>
      </c>
      <c r="J4165" s="2">
        <f ca="1">YEAR(TODAY())-Table1[[#This Row],[Release_year]]</f>
        <v>21</v>
      </c>
      <c r="K4165" s="2" t="s">
        <v>124</v>
      </c>
      <c r="L4165" s="2" t="str">
        <f>_xlfn.XLOOKUP(Table1[[#This Row],[Rating]],Ratings!A$2:A$15,Ratings!B$2:B$15)</f>
        <v>Adult</v>
      </c>
      <c r="M4165" s="2" t="str">
        <f>_xlfn.XLOOKUP(Table1[[#This Row],[Rating Category]],Recommendation!A$2:A$6,Recommendation!B$2:B$6)</f>
        <v>Restricted</v>
      </c>
      <c r="N4165" s="2">
        <v>107</v>
      </c>
      <c r="O4165" s="2" t="str" cm="1">
        <f t="array" ref="O4165">_xlfn.IFS(Table1[[#This Row],[Duration]]&lt;90,"Short",Table1[[#This Row],[Duration]]&lt;180,"Medium",Table1[[#This Row],[Duration]]&lt;=240,"Long",TRUE,"Seasons")</f>
        <v>Medium</v>
      </c>
      <c r="P4165" s="3" t="s">
        <v>269</v>
      </c>
    </row>
    <row r="4166" spans="1:16" ht="56">
      <c r="A4166" s="2" t="s">
        <v>17721</v>
      </c>
      <c r="B4166" s="2" t="s">
        <v>0</v>
      </c>
      <c r="C4166" s="3" t="s">
        <v>17722</v>
      </c>
      <c r="D4166" s="3" t="s">
        <v>17723</v>
      </c>
      <c r="E4166" s="3" t="s">
        <v>17724</v>
      </c>
      <c r="F4166" s="3" t="s">
        <v>2085</v>
      </c>
      <c r="G4166" s="7" t="s">
        <v>8727</v>
      </c>
      <c r="H4166" s="4">
        <v>2021</v>
      </c>
      <c r="I4166" s="2">
        <v>2015</v>
      </c>
      <c r="J4166" s="2">
        <f ca="1">YEAR(TODAY())-Table1[[#This Row],[Release_year]]</f>
        <v>11</v>
      </c>
      <c r="K4166" s="2" t="s">
        <v>2</v>
      </c>
      <c r="L4166" s="2" t="str">
        <f>_xlfn.XLOOKUP(Table1[[#This Row],[Rating]],Ratings!A$2:A$15,Ratings!B$2:B$15)</f>
        <v>Teen</v>
      </c>
      <c r="M4166" s="2" t="str">
        <f>_xlfn.XLOOKUP(Table1[[#This Row],[Rating Category]],Recommendation!A$2:A$6,Recommendation!B$2:B$6)</f>
        <v>Guidance</v>
      </c>
      <c r="N4166" s="2">
        <v>128</v>
      </c>
      <c r="O4166" s="2" t="str" cm="1">
        <f t="array" ref="O4166">_xlfn.IFS(Table1[[#This Row],[Duration]]&lt;90,"Short",Table1[[#This Row],[Duration]]&lt;180,"Medium",Table1[[#This Row],[Duration]]&lt;=240,"Long",TRUE,"Seasons")</f>
        <v>Medium</v>
      </c>
      <c r="P4166" s="3" t="s">
        <v>307</v>
      </c>
    </row>
    <row r="4167" spans="1:16" ht="42">
      <c r="A4167" s="2" t="s">
        <v>17725</v>
      </c>
      <c r="B4167" s="2" t="s">
        <v>0</v>
      </c>
      <c r="C4167" s="3" t="s">
        <v>17726</v>
      </c>
      <c r="D4167" s="3" t="s">
        <v>2124</v>
      </c>
      <c r="E4167" s="3" t="s">
        <v>17727</v>
      </c>
      <c r="F4167" s="3" t="s">
        <v>17728</v>
      </c>
      <c r="G4167" s="7" t="s">
        <v>8543</v>
      </c>
      <c r="H4167" s="4">
        <v>2021</v>
      </c>
      <c r="I4167" s="2">
        <v>2005</v>
      </c>
      <c r="J4167" s="2">
        <f ca="1">YEAR(TODAY())-Table1[[#This Row],[Release_year]]</f>
        <v>21</v>
      </c>
      <c r="K4167" s="2" t="s">
        <v>2</v>
      </c>
      <c r="L4167" s="2" t="str">
        <f>_xlfn.XLOOKUP(Table1[[#This Row],[Rating]],Ratings!A$2:A$15,Ratings!B$2:B$15)</f>
        <v>Teen</v>
      </c>
      <c r="M4167" s="2" t="str">
        <f>_xlfn.XLOOKUP(Table1[[#This Row],[Rating Category]],Recommendation!A$2:A$6,Recommendation!B$2:B$6)</f>
        <v>Guidance</v>
      </c>
      <c r="N4167" s="2">
        <v>94</v>
      </c>
      <c r="O4167" s="2" t="str" cm="1">
        <f t="array" ref="O4167">_xlfn.IFS(Table1[[#This Row],[Duration]]&lt;90,"Short",Table1[[#This Row],[Duration]]&lt;180,"Medium",Table1[[#This Row],[Duration]]&lt;=240,"Long",TRUE,"Seasons")</f>
        <v>Medium</v>
      </c>
      <c r="P4167" s="3" t="s">
        <v>254</v>
      </c>
    </row>
    <row r="4168" spans="1:16" ht="70">
      <c r="A4168" s="2" t="s">
        <v>17729</v>
      </c>
      <c r="B4168" s="2" t="s">
        <v>0</v>
      </c>
      <c r="C4168" s="3" t="s">
        <v>17730</v>
      </c>
      <c r="D4168" s="3" t="s">
        <v>10210</v>
      </c>
      <c r="E4168" s="3" t="s">
        <v>17731</v>
      </c>
      <c r="F4168" s="3" t="s">
        <v>413</v>
      </c>
      <c r="G4168" s="7" t="s">
        <v>11072</v>
      </c>
      <c r="H4168" s="4">
        <v>2021</v>
      </c>
      <c r="I4168" s="2">
        <v>1992</v>
      </c>
      <c r="J4168" s="2">
        <f ca="1">YEAR(TODAY())-Table1[[#This Row],[Release_year]]</f>
        <v>34</v>
      </c>
      <c r="K4168" s="2" t="s">
        <v>29</v>
      </c>
      <c r="L4168" s="2" t="str">
        <f>_xlfn.XLOOKUP(Table1[[#This Row],[Rating]],Ratings!A$2:A$15,Ratings!B$2:B$15)</f>
        <v>Teen</v>
      </c>
      <c r="M4168" s="2" t="str">
        <f>_xlfn.XLOOKUP(Table1[[#This Row],[Rating Category]],Recommendation!A$2:A$6,Recommendation!B$2:B$6)</f>
        <v>Guidance</v>
      </c>
      <c r="N4168" s="2">
        <v>95</v>
      </c>
      <c r="O4168" s="2" t="str" cm="1">
        <f t="array" ref="O4168">_xlfn.IFS(Table1[[#This Row],[Duration]]&lt;90,"Short",Table1[[#This Row],[Duration]]&lt;180,"Medium",Table1[[#This Row],[Duration]]&lt;=240,"Long",TRUE,"Seasons")</f>
        <v>Medium</v>
      </c>
      <c r="P4168" s="3" t="s">
        <v>523</v>
      </c>
    </row>
    <row r="4169" spans="1:16" ht="28">
      <c r="A4169" s="2" t="s">
        <v>17732</v>
      </c>
      <c r="B4169" s="2" t="s">
        <v>0</v>
      </c>
      <c r="C4169" s="3" t="s">
        <v>17733</v>
      </c>
      <c r="D4169" s="3" t="s">
        <v>6531</v>
      </c>
      <c r="E4169" s="3" t="s">
        <v>17734</v>
      </c>
      <c r="F4169" s="3" t="s">
        <v>1</v>
      </c>
      <c r="G4169" s="7" t="s">
        <v>12176</v>
      </c>
      <c r="H4169" s="4">
        <v>2021</v>
      </c>
      <c r="I4169" s="2">
        <v>2011</v>
      </c>
      <c r="J4169" s="2">
        <f ca="1">YEAR(TODAY())-Table1[[#This Row],[Release_year]]</f>
        <v>15</v>
      </c>
      <c r="K4169" s="2" t="s">
        <v>246</v>
      </c>
      <c r="L4169" s="2" t="str">
        <f>_xlfn.XLOOKUP(Table1[[#This Row],[Rating]],Ratings!A$2:A$15,Ratings!B$2:B$15)</f>
        <v>Family</v>
      </c>
      <c r="M4169" s="2" t="str">
        <f>_xlfn.XLOOKUP(Table1[[#This Row],[Rating Category]],Recommendation!A$2:A$6,Recommendation!B$2:B$6)</f>
        <v>Guidance</v>
      </c>
      <c r="N4169" s="2">
        <v>106</v>
      </c>
      <c r="O4169" s="2" t="str" cm="1">
        <f t="array" ref="O4169">_xlfn.IFS(Table1[[#This Row],[Duration]]&lt;90,"Short",Table1[[#This Row],[Duration]]&lt;180,"Medium",Table1[[#This Row],[Duration]]&lt;=240,"Long",TRUE,"Seasons")</f>
        <v>Medium</v>
      </c>
      <c r="P4169" s="3" t="s">
        <v>231</v>
      </c>
    </row>
    <row r="4170" spans="1:16" ht="56">
      <c r="A4170" s="2" t="s">
        <v>17735</v>
      </c>
      <c r="B4170" s="2" t="s">
        <v>0</v>
      </c>
      <c r="C4170" s="3" t="s">
        <v>17736</v>
      </c>
      <c r="D4170" s="3" t="s">
        <v>17737</v>
      </c>
      <c r="E4170" s="3" t="s">
        <v>17738</v>
      </c>
      <c r="F4170" s="3" t="s">
        <v>17739</v>
      </c>
      <c r="G4170" s="7" t="s">
        <v>7941</v>
      </c>
      <c r="H4170" s="4">
        <v>2021</v>
      </c>
      <c r="I4170" s="2">
        <v>2002</v>
      </c>
      <c r="J4170" s="2">
        <f ca="1">YEAR(TODAY())-Table1[[#This Row],[Release_year]]</f>
        <v>24</v>
      </c>
      <c r="K4170" s="2" t="s">
        <v>2</v>
      </c>
      <c r="L4170" s="2" t="str">
        <f>_xlfn.XLOOKUP(Table1[[#This Row],[Rating]],Ratings!A$2:A$15,Ratings!B$2:B$15)</f>
        <v>Teen</v>
      </c>
      <c r="M4170" s="2" t="str">
        <f>_xlfn.XLOOKUP(Table1[[#This Row],[Rating Category]],Recommendation!A$2:A$6,Recommendation!B$2:B$6)</f>
        <v>Guidance</v>
      </c>
      <c r="N4170" s="2">
        <v>138</v>
      </c>
      <c r="O4170" s="2" t="str" cm="1">
        <f t="array" ref="O4170">_xlfn.IFS(Table1[[#This Row],[Duration]]&lt;90,"Short",Table1[[#This Row],[Duration]]&lt;180,"Medium",Table1[[#This Row],[Duration]]&lt;=240,"Long",TRUE,"Seasons")</f>
        <v>Medium</v>
      </c>
      <c r="P4170" s="3" t="s">
        <v>98</v>
      </c>
    </row>
    <row r="4171" spans="1:16" ht="42">
      <c r="A4171" s="2" t="s">
        <v>17740</v>
      </c>
      <c r="B4171" s="2" t="s">
        <v>0</v>
      </c>
      <c r="C4171" s="3" t="s">
        <v>17741</v>
      </c>
      <c r="D4171" s="3" t="s">
        <v>17742</v>
      </c>
      <c r="E4171" s="3" t="s">
        <v>17743</v>
      </c>
      <c r="F4171" s="3" t="s">
        <v>13</v>
      </c>
      <c r="G4171" s="7" t="s">
        <v>17744</v>
      </c>
      <c r="H4171" s="4">
        <v>2021</v>
      </c>
      <c r="I4171" s="2">
        <v>2017</v>
      </c>
      <c r="J4171" s="2">
        <f ca="1">YEAR(TODAY())-Table1[[#This Row],[Release_year]]</f>
        <v>9</v>
      </c>
      <c r="K4171" s="2" t="s">
        <v>29</v>
      </c>
      <c r="L4171" s="2" t="str">
        <f>_xlfn.XLOOKUP(Table1[[#This Row],[Rating]],Ratings!A$2:A$15,Ratings!B$2:B$15)</f>
        <v>Teen</v>
      </c>
      <c r="M4171" s="2" t="str">
        <f>_xlfn.XLOOKUP(Table1[[#This Row],[Rating Category]],Recommendation!A$2:A$6,Recommendation!B$2:B$6)</f>
        <v>Guidance</v>
      </c>
      <c r="N4171" s="2">
        <v>139</v>
      </c>
      <c r="O4171" s="2" t="str" cm="1">
        <f t="array" ref="O4171">_xlfn.IFS(Table1[[#This Row],[Duration]]&lt;90,"Short",Table1[[#This Row],[Duration]]&lt;180,"Medium",Table1[[#This Row],[Duration]]&lt;=240,"Long",TRUE,"Seasons")</f>
        <v>Medium</v>
      </c>
      <c r="P4171" s="3" t="s">
        <v>43</v>
      </c>
    </row>
    <row r="4172" spans="1:16" ht="56">
      <c r="A4172" s="2" t="s">
        <v>17745</v>
      </c>
      <c r="B4172" s="2" t="s">
        <v>0</v>
      </c>
      <c r="C4172" s="3" t="s">
        <v>17746</v>
      </c>
      <c r="D4172" s="3" t="s">
        <v>17747</v>
      </c>
      <c r="E4172" s="3" t="s">
        <v>17748</v>
      </c>
      <c r="F4172" s="3" t="s">
        <v>13</v>
      </c>
      <c r="G4172" s="7" t="s">
        <v>11939</v>
      </c>
      <c r="H4172" s="4">
        <v>2021</v>
      </c>
      <c r="I4172" s="2">
        <v>2015</v>
      </c>
      <c r="J4172" s="2">
        <f ca="1">YEAR(TODAY())-Table1[[#This Row],[Release_year]]</f>
        <v>11</v>
      </c>
      <c r="K4172" s="2" t="s">
        <v>45</v>
      </c>
      <c r="L4172" s="2" t="str">
        <f>_xlfn.XLOOKUP(Table1[[#This Row],[Rating]],Ratings!A$2:A$15,Ratings!B$2:B$15)</f>
        <v>Family</v>
      </c>
      <c r="M4172" s="2" t="str">
        <f>_xlfn.XLOOKUP(Table1[[#This Row],[Rating Category]],Recommendation!A$2:A$6,Recommendation!B$2:B$6)</f>
        <v>Guidance</v>
      </c>
      <c r="N4172" s="2">
        <v>132</v>
      </c>
      <c r="O4172" s="2" t="str" cm="1">
        <f t="array" ref="O4172">_xlfn.IFS(Table1[[#This Row],[Duration]]&lt;90,"Short",Table1[[#This Row],[Duration]]&lt;180,"Medium",Table1[[#This Row],[Duration]]&lt;=240,"Long",TRUE,"Seasons")</f>
        <v>Medium</v>
      </c>
      <c r="P4172" s="3" t="s">
        <v>218</v>
      </c>
    </row>
    <row r="4173" spans="1:16" ht="70">
      <c r="A4173" s="2" t="s">
        <v>17749</v>
      </c>
      <c r="B4173" s="2" t="s">
        <v>0</v>
      </c>
      <c r="C4173" s="3" t="s">
        <v>17750</v>
      </c>
      <c r="D4173" s="3" t="s">
        <v>17751</v>
      </c>
      <c r="E4173" s="3" t="s">
        <v>17752</v>
      </c>
      <c r="F4173" s="3" t="s">
        <v>13</v>
      </c>
      <c r="G4173" s="7" t="s">
        <v>7532</v>
      </c>
      <c r="H4173" s="4">
        <v>2021</v>
      </c>
      <c r="I4173" s="2">
        <v>1981</v>
      </c>
      <c r="J4173" s="2">
        <f ca="1">YEAR(TODAY())-Table1[[#This Row],[Release_year]]</f>
        <v>45</v>
      </c>
      <c r="K4173" s="2" t="s">
        <v>29</v>
      </c>
      <c r="L4173" s="2" t="str">
        <f>_xlfn.XLOOKUP(Table1[[#This Row],[Rating]],Ratings!A$2:A$15,Ratings!B$2:B$15)</f>
        <v>Teen</v>
      </c>
      <c r="M4173" s="2" t="str">
        <f>_xlfn.XLOOKUP(Table1[[#This Row],[Rating Category]],Recommendation!A$2:A$6,Recommendation!B$2:B$6)</f>
        <v>Guidance</v>
      </c>
      <c r="N4173" s="2">
        <v>173</v>
      </c>
      <c r="O4173" s="2" t="str" cm="1">
        <f t="array" ref="O4173">_xlfn.IFS(Table1[[#This Row],[Duration]]&lt;90,"Short",Table1[[#This Row],[Duration]]&lt;180,"Medium",Table1[[#This Row],[Duration]]&lt;=240,"Long",TRUE,"Seasons")</f>
        <v>Medium</v>
      </c>
      <c r="P4173" s="3" t="s">
        <v>90</v>
      </c>
    </row>
    <row r="4174" spans="1:16" ht="42">
      <c r="A4174" s="2" t="s">
        <v>17753</v>
      </c>
      <c r="B4174" s="2" t="s">
        <v>0</v>
      </c>
      <c r="C4174" s="3" t="s">
        <v>17754</v>
      </c>
      <c r="D4174" s="3" t="s">
        <v>17755</v>
      </c>
      <c r="E4174" s="3" t="s">
        <v>17756</v>
      </c>
      <c r="F4174" s="3" t="s">
        <v>13</v>
      </c>
      <c r="G4174" s="7" t="s">
        <v>11255</v>
      </c>
      <c r="H4174" s="4">
        <v>2021</v>
      </c>
      <c r="I4174" s="2">
        <v>2017</v>
      </c>
      <c r="J4174" s="2">
        <f ca="1">YEAR(TODAY())-Table1[[#This Row],[Release_year]]</f>
        <v>9</v>
      </c>
      <c r="K4174" s="2" t="s">
        <v>45</v>
      </c>
      <c r="L4174" s="2" t="str">
        <f>_xlfn.XLOOKUP(Table1[[#This Row],[Rating]],Ratings!A$2:A$15,Ratings!B$2:B$15)</f>
        <v>Family</v>
      </c>
      <c r="M4174" s="2" t="str">
        <f>_xlfn.XLOOKUP(Table1[[#This Row],[Rating Category]],Recommendation!A$2:A$6,Recommendation!B$2:B$6)</f>
        <v>Guidance</v>
      </c>
      <c r="N4174" s="2">
        <v>105</v>
      </c>
      <c r="O4174" s="2" t="str" cm="1">
        <f t="array" ref="O4174">_xlfn.IFS(Table1[[#This Row],[Duration]]&lt;90,"Short",Table1[[#This Row],[Duration]]&lt;180,"Medium",Table1[[#This Row],[Duration]]&lt;=240,"Long",TRUE,"Seasons")</f>
        <v>Medium</v>
      </c>
      <c r="P4174" s="3" t="s">
        <v>43</v>
      </c>
    </row>
    <row r="4175" spans="1:16" ht="70">
      <c r="A4175" s="2" t="s">
        <v>17757</v>
      </c>
      <c r="B4175" s="2" t="s">
        <v>0</v>
      </c>
      <c r="C4175" s="3" t="s">
        <v>17758</v>
      </c>
      <c r="D4175" s="3" t="s">
        <v>17759</v>
      </c>
      <c r="E4175" s="3" t="s">
        <v>17760</v>
      </c>
      <c r="F4175" s="3" t="s">
        <v>13</v>
      </c>
      <c r="G4175" s="7" t="s">
        <v>12241</v>
      </c>
      <c r="H4175" s="4">
        <v>2021</v>
      </c>
      <c r="I4175" s="2">
        <v>2016</v>
      </c>
      <c r="J4175" s="2">
        <f ca="1">YEAR(TODAY())-Table1[[#This Row],[Release_year]]</f>
        <v>10</v>
      </c>
      <c r="K4175" s="2" t="s">
        <v>7</v>
      </c>
      <c r="L4175" s="2" t="str">
        <f>_xlfn.XLOOKUP(Table1[[#This Row],[Rating]],Ratings!A$2:A$15,Ratings!B$2:B$15)</f>
        <v>Adult</v>
      </c>
      <c r="M4175" s="2" t="str">
        <f>_xlfn.XLOOKUP(Table1[[#This Row],[Rating Category]],Recommendation!A$2:A$6,Recommendation!B$2:B$6)</f>
        <v>Restricted</v>
      </c>
      <c r="N4175" s="2">
        <v>148</v>
      </c>
      <c r="O4175" s="2" t="str" cm="1">
        <f t="array" ref="O4175">_xlfn.IFS(Table1[[#This Row],[Duration]]&lt;90,"Short",Table1[[#This Row],[Duration]]&lt;180,"Medium",Table1[[#This Row],[Duration]]&lt;=240,"Long",TRUE,"Seasons")</f>
        <v>Medium</v>
      </c>
      <c r="P4175" s="3" t="s">
        <v>90</v>
      </c>
    </row>
    <row r="4176" spans="1:16" ht="56">
      <c r="A4176" s="2" t="s">
        <v>17761</v>
      </c>
      <c r="B4176" s="2" t="s">
        <v>0</v>
      </c>
      <c r="C4176" s="3" t="s">
        <v>17762</v>
      </c>
      <c r="D4176" s="3" t="s">
        <v>17763</v>
      </c>
      <c r="E4176" s="3" t="s">
        <v>17764</v>
      </c>
      <c r="F4176" s="3" t="s">
        <v>13</v>
      </c>
      <c r="G4176" s="7" t="s">
        <v>12391</v>
      </c>
      <c r="H4176" s="4">
        <v>2021</v>
      </c>
      <c r="I4176" s="2">
        <v>2016</v>
      </c>
      <c r="J4176" s="2">
        <f ca="1">YEAR(TODAY())-Table1[[#This Row],[Release_year]]</f>
        <v>10</v>
      </c>
      <c r="K4176" s="2" t="s">
        <v>29</v>
      </c>
      <c r="L4176" s="2" t="str">
        <f>_xlfn.XLOOKUP(Table1[[#This Row],[Rating]],Ratings!A$2:A$15,Ratings!B$2:B$15)</f>
        <v>Teen</v>
      </c>
      <c r="M4176" s="2" t="str">
        <f>_xlfn.XLOOKUP(Table1[[#This Row],[Rating Category]],Recommendation!A$2:A$6,Recommendation!B$2:B$6)</f>
        <v>Guidance</v>
      </c>
      <c r="N4176" s="2">
        <v>120</v>
      </c>
      <c r="O4176" s="2" t="str" cm="1">
        <f t="array" ref="O4176">_xlfn.IFS(Table1[[#This Row],[Duration]]&lt;90,"Short",Table1[[#This Row],[Duration]]&lt;180,"Medium",Table1[[#This Row],[Duration]]&lt;=240,"Long",TRUE,"Seasons")</f>
        <v>Medium</v>
      </c>
      <c r="P4176" s="3" t="s">
        <v>218</v>
      </c>
    </row>
    <row r="4177" spans="1:16" ht="42">
      <c r="A4177" s="2" t="s">
        <v>17765</v>
      </c>
      <c r="B4177" s="2" t="s">
        <v>0</v>
      </c>
      <c r="C4177" s="3" t="s">
        <v>17766</v>
      </c>
      <c r="D4177" s="3" t="s">
        <v>17767</v>
      </c>
      <c r="E4177" s="3" t="s">
        <v>17768</v>
      </c>
      <c r="F4177" s="3" t="s">
        <v>17769</v>
      </c>
      <c r="G4177" s="7" t="s">
        <v>12520</v>
      </c>
      <c r="H4177" s="4">
        <v>2021</v>
      </c>
      <c r="I4177" s="2">
        <v>2014</v>
      </c>
      <c r="J4177" s="2">
        <f ca="1">YEAR(TODAY())-Table1[[#This Row],[Release_year]]</f>
        <v>12</v>
      </c>
      <c r="K4177" s="2" t="s">
        <v>16</v>
      </c>
      <c r="L4177" s="2" t="str">
        <f>_xlfn.XLOOKUP(Table1[[#This Row],[Rating]],Ratings!A$2:A$15,Ratings!B$2:B$15)</f>
        <v>Family</v>
      </c>
      <c r="M4177" s="2" t="str">
        <f>_xlfn.XLOOKUP(Table1[[#This Row],[Rating Category]],Recommendation!A$2:A$6,Recommendation!B$2:B$6)</f>
        <v>Guidance</v>
      </c>
      <c r="N4177" s="2">
        <v>85</v>
      </c>
      <c r="O4177" s="2" t="str" cm="1">
        <f t="array" ref="O4177">_xlfn.IFS(Table1[[#This Row],[Duration]]&lt;90,"Short",Table1[[#This Row],[Duration]]&lt;180,"Medium",Table1[[#This Row],[Duration]]&lt;=240,"Long",TRUE,"Seasons")</f>
        <v>Short</v>
      </c>
      <c r="P4177" s="3" t="s">
        <v>247</v>
      </c>
    </row>
    <row r="4178" spans="1:16" ht="56">
      <c r="A4178" s="2" t="s">
        <v>17770</v>
      </c>
      <c r="B4178" s="2" t="s">
        <v>0</v>
      </c>
      <c r="C4178" s="3" t="s">
        <v>17771</v>
      </c>
      <c r="D4178" s="3" t="s">
        <v>17772</v>
      </c>
      <c r="E4178" s="3" t="s">
        <v>17773</v>
      </c>
      <c r="F4178" s="3" t="s">
        <v>13</v>
      </c>
      <c r="G4178" s="7" t="s">
        <v>14698</v>
      </c>
      <c r="H4178" s="4">
        <v>2021</v>
      </c>
      <c r="I4178" s="2">
        <v>2010</v>
      </c>
      <c r="J4178" s="2">
        <f ca="1">YEAR(TODAY())-Table1[[#This Row],[Release_year]]</f>
        <v>16</v>
      </c>
      <c r="K4178" s="2" t="s">
        <v>29</v>
      </c>
      <c r="L4178" s="2" t="str">
        <f>_xlfn.XLOOKUP(Table1[[#This Row],[Rating]],Ratings!A$2:A$15,Ratings!B$2:B$15)</f>
        <v>Teen</v>
      </c>
      <c r="M4178" s="2" t="str">
        <f>_xlfn.XLOOKUP(Table1[[#This Row],[Rating Category]],Recommendation!A$2:A$6,Recommendation!B$2:B$6)</f>
        <v>Guidance</v>
      </c>
      <c r="N4178" s="2">
        <v>113</v>
      </c>
      <c r="O4178" s="2" t="str" cm="1">
        <f t="array" ref="O4178">_xlfn.IFS(Table1[[#This Row],[Duration]]&lt;90,"Short",Table1[[#This Row],[Duration]]&lt;180,"Medium",Table1[[#This Row],[Duration]]&lt;=240,"Long",TRUE,"Seasons")</f>
        <v>Medium</v>
      </c>
      <c r="P4178" s="3" t="s">
        <v>575</v>
      </c>
    </row>
    <row r="4179" spans="1:16" ht="42">
      <c r="A4179" s="2" t="s">
        <v>17774</v>
      </c>
      <c r="B4179" s="2" t="s">
        <v>0</v>
      </c>
      <c r="C4179" s="3" t="s">
        <v>17775</v>
      </c>
      <c r="D4179" s="3" t="s">
        <v>17776</v>
      </c>
      <c r="E4179" s="3" t="s">
        <v>17777</v>
      </c>
      <c r="F4179" s="3" t="s">
        <v>28</v>
      </c>
      <c r="G4179" s="7" t="s">
        <v>11568</v>
      </c>
      <c r="H4179" s="4">
        <v>2021</v>
      </c>
      <c r="I4179" s="2">
        <v>2016</v>
      </c>
      <c r="J4179" s="2">
        <f ca="1">YEAR(TODAY())-Table1[[#This Row],[Release_year]]</f>
        <v>10</v>
      </c>
      <c r="K4179" s="2" t="s">
        <v>7</v>
      </c>
      <c r="L4179" s="2" t="str">
        <f>_xlfn.XLOOKUP(Table1[[#This Row],[Rating]],Ratings!A$2:A$15,Ratings!B$2:B$15)</f>
        <v>Adult</v>
      </c>
      <c r="M4179" s="2" t="str">
        <f>_xlfn.XLOOKUP(Table1[[#This Row],[Rating Category]],Recommendation!A$2:A$6,Recommendation!B$2:B$6)</f>
        <v>Restricted</v>
      </c>
      <c r="N4179" s="2">
        <v>99</v>
      </c>
      <c r="O4179" s="2" t="str" cm="1">
        <f t="array" ref="O4179">_xlfn.IFS(Table1[[#This Row],[Duration]]&lt;90,"Short",Table1[[#This Row],[Duration]]&lt;180,"Medium",Table1[[#This Row],[Duration]]&lt;=240,"Long",TRUE,"Seasons")</f>
        <v>Medium</v>
      </c>
      <c r="P4179" s="3" t="s">
        <v>51</v>
      </c>
    </row>
    <row r="4180" spans="1:16" ht="70">
      <c r="A4180" s="2" t="s">
        <v>17778</v>
      </c>
      <c r="B4180" s="2" t="s">
        <v>0</v>
      </c>
      <c r="C4180" s="3" t="s">
        <v>17779</v>
      </c>
      <c r="D4180" s="3" t="s">
        <v>17780</v>
      </c>
      <c r="E4180" s="3" t="s">
        <v>17781</v>
      </c>
      <c r="F4180" s="3" t="s">
        <v>13</v>
      </c>
      <c r="G4180" s="7" t="s">
        <v>11939</v>
      </c>
      <c r="H4180" s="4">
        <v>2021</v>
      </c>
      <c r="I4180" s="2">
        <v>2017</v>
      </c>
      <c r="J4180" s="2">
        <f ca="1">YEAR(TODAY())-Table1[[#This Row],[Release_year]]</f>
        <v>9</v>
      </c>
      <c r="K4180" s="2" t="s">
        <v>29</v>
      </c>
      <c r="L4180" s="2" t="str">
        <f>_xlfn.XLOOKUP(Table1[[#This Row],[Rating]],Ratings!A$2:A$15,Ratings!B$2:B$15)</f>
        <v>Teen</v>
      </c>
      <c r="M4180" s="2" t="str">
        <f>_xlfn.XLOOKUP(Table1[[#This Row],[Rating Category]],Recommendation!A$2:A$6,Recommendation!B$2:B$6)</f>
        <v>Guidance</v>
      </c>
      <c r="N4180" s="2">
        <v>41</v>
      </c>
      <c r="O4180" s="2" t="str" cm="1">
        <f t="array" ref="O4180">_xlfn.IFS(Table1[[#This Row],[Duration]]&lt;90,"Short",Table1[[#This Row],[Duration]]&lt;180,"Medium",Table1[[#This Row],[Duration]]&lt;=240,"Long",TRUE,"Seasons")</f>
        <v>Short</v>
      </c>
      <c r="P4180" s="3" t="s">
        <v>23</v>
      </c>
    </row>
    <row r="4181" spans="1:16" ht="56">
      <c r="A4181" s="2" t="s">
        <v>17782</v>
      </c>
      <c r="B4181" s="2" t="s">
        <v>0</v>
      </c>
      <c r="C4181" s="3" t="s">
        <v>17783</v>
      </c>
      <c r="D4181" s="3" t="s">
        <v>17084</v>
      </c>
      <c r="E4181" s="3" t="s">
        <v>17784</v>
      </c>
      <c r="F4181" s="3" t="s">
        <v>13</v>
      </c>
      <c r="G4181" s="7" t="s">
        <v>14698</v>
      </c>
      <c r="H4181" s="4">
        <v>2021</v>
      </c>
      <c r="I4181" s="2">
        <v>2008</v>
      </c>
      <c r="J4181" s="2">
        <f ca="1">YEAR(TODAY())-Table1[[#This Row],[Release_year]]</f>
        <v>18</v>
      </c>
      <c r="K4181" s="2" t="s">
        <v>29</v>
      </c>
      <c r="L4181" s="2" t="str">
        <f>_xlfn.XLOOKUP(Table1[[#This Row],[Rating]],Ratings!A$2:A$15,Ratings!B$2:B$15)</f>
        <v>Teen</v>
      </c>
      <c r="M4181" s="2" t="str">
        <f>_xlfn.XLOOKUP(Table1[[#This Row],[Rating Category]],Recommendation!A$2:A$6,Recommendation!B$2:B$6)</f>
        <v>Guidance</v>
      </c>
      <c r="N4181" s="2">
        <v>137</v>
      </c>
      <c r="O4181" s="2" t="str" cm="1">
        <f t="array" ref="O4181">_xlfn.IFS(Table1[[#This Row],[Duration]]&lt;90,"Short",Table1[[#This Row],[Duration]]&lt;180,"Medium",Table1[[#This Row],[Duration]]&lt;=240,"Long",TRUE,"Seasons")</f>
        <v>Medium</v>
      </c>
      <c r="P4181" s="3" t="s">
        <v>1468</v>
      </c>
    </row>
    <row r="4182" spans="1:16" ht="56">
      <c r="A4182" s="2" t="s">
        <v>17785</v>
      </c>
      <c r="B4182" s="2" t="s">
        <v>0</v>
      </c>
      <c r="C4182" s="3" t="s">
        <v>17786</v>
      </c>
      <c r="D4182" s="3" t="s">
        <v>785</v>
      </c>
      <c r="E4182" s="3" t="s">
        <v>17787</v>
      </c>
      <c r="F4182" s="3" t="s">
        <v>1</v>
      </c>
      <c r="G4182" s="7" t="s">
        <v>7486</v>
      </c>
      <c r="H4182" s="4">
        <v>2021</v>
      </c>
      <c r="I4182" s="2">
        <v>2001</v>
      </c>
      <c r="J4182" s="2">
        <f ca="1">YEAR(TODAY())-Table1[[#This Row],[Release_year]]</f>
        <v>25</v>
      </c>
      <c r="K4182" s="2" t="s">
        <v>2</v>
      </c>
      <c r="L4182" s="2" t="str">
        <f>_xlfn.XLOOKUP(Table1[[#This Row],[Rating]],Ratings!A$2:A$15,Ratings!B$2:B$15)</f>
        <v>Teen</v>
      </c>
      <c r="M4182" s="2" t="str">
        <f>_xlfn.XLOOKUP(Table1[[#This Row],[Rating Category]],Recommendation!A$2:A$6,Recommendation!B$2:B$6)</f>
        <v>Guidance</v>
      </c>
      <c r="N4182" s="2">
        <v>118</v>
      </c>
      <c r="O4182" s="2" t="str" cm="1">
        <f t="array" ref="O4182">_xlfn.IFS(Table1[[#This Row],[Duration]]&lt;90,"Short",Table1[[#This Row],[Duration]]&lt;180,"Medium",Table1[[#This Row],[Duration]]&lt;=240,"Long",TRUE,"Seasons")</f>
        <v>Medium</v>
      </c>
      <c r="P4182" s="3" t="s">
        <v>254</v>
      </c>
    </row>
    <row r="4183" spans="1:16" ht="42">
      <c r="A4183" s="2" t="s">
        <v>17788</v>
      </c>
      <c r="B4183" s="2" t="s">
        <v>0</v>
      </c>
      <c r="C4183" s="3" t="s">
        <v>17789</v>
      </c>
      <c r="D4183" s="3" t="s">
        <v>17790</v>
      </c>
      <c r="E4183" s="3" t="s">
        <v>17791</v>
      </c>
      <c r="F4183" s="3" t="s">
        <v>13</v>
      </c>
      <c r="G4183" s="7" t="s">
        <v>7532</v>
      </c>
      <c r="H4183" s="4">
        <v>2021</v>
      </c>
      <c r="I4183" s="2">
        <v>1982</v>
      </c>
      <c r="J4183" s="2">
        <f ca="1">YEAR(TODAY())-Table1[[#This Row],[Release_year]]</f>
        <v>44</v>
      </c>
      <c r="K4183" s="2" t="s">
        <v>45</v>
      </c>
      <c r="L4183" s="2" t="str">
        <f>_xlfn.XLOOKUP(Table1[[#This Row],[Rating]],Ratings!A$2:A$15,Ratings!B$2:B$15)</f>
        <v>Family</v>
      </c>
      <c r="M4183" s="2" t="str">
        <f>_xlfn.XLOOKUP(Table1[[#This Row],[Rating Category]],Recommendation!A$2:A$6,Recommendation!B$2:B$6)</f>
        <v>Guidance</v>
      </c>
      <c r="N4183" s="2">
        <v>140</v>
      </c>
      <c r="O4183" s="2" t="str" cm="1">
        <f t="array" ref="O4183">_xlfn.IFS(Table1[[#This Row],[Duration]]&lt;90,"Short",Table1[[#This Row],[Duration]]&lt;180,"Medium",Table1[[#This Row],[Duration]]&lt;=240,"Long",TRUE,"Seasons")</f>
        <v>Medium</v>
      </c>
      <c r="P4183" s="3" t="s">
        <v>269</v>
      </c>
    </row>
    <row r="4184" spans="1:16" ht="14">
      <c r="A4184" s="2" t="s">
        <v>17792</v>
      </c>
      <c r="B4184" s="2" t="s">
        <v>0</v>
      </c>
      <c r="C4184" s="3" t="s">
        <v>17793</v>
      </c>
      <c r="D4184" s="3" t="s">
        <v>17794</v>
      </c>
      <c r="E4184" s="3" t="s">
        <v>11362</v>
      </c>
      <c r="F4184" s="3" t="s">
        <v>1</v>
      </c>
      <c r="G4184" s="7" t="s">
        <v>11306</v>
      </c>
      <c r="H4184" s="4">
        <v>2021</v>
      </c>
      <c r="I4184" s="2">
        <v>2006</v>
      </c>
      <c r="J4184" s="2">
        <f ca="1">YEAR(TODAY())-Table1[[#This Row],[Release_year]]</f>
        <v>20</v>
      </c>
      <c r="K4184" s="2" t="s">
        <v>14374</v>
      </c>
      <c r="L4184" s="2" t="str">
        <f>_xlfn.XLOOKUP(Table1[[#This Row],[Rating]],Ratings!A$2:A$15,Ratings!B$2:B$15)</f>
        <v>Not Rated</v>
      </c>
      <c r="M4184" s="2" t="str">
        <f>_xlfn.XLOOKUP(Table1[[#This Row],[Rating Category]],Recommendation!A$2:A$6,Recommendation!B$2:B$6)</f>
        <v>Guidance</v>
      </c>
      <c r="N4184" s="2">
        <v>85</v>
      </c>
      <c r="O4184" s="2" t="str" cm="1">
        <f t="array" ref="O4184">_xlfn.IFS(Table1[[#This Row],[Duration]]&lt;90,"Short",Table1[[#This Row],[Duration]]&lt;180,"Medium",Table1[[#This Row],[Duration]]&lt;=240,"Long",TRUE,"Seasons")</f>
        <v>Short</v>
      </c>
      <c r="P4184" s="3" t="s">
        <v>683</v>
      </c>
    </row>
    <row r="4185" spans="1:16" ht="42">
      <c r="A4185" s="2" t="s">
        <v>17795</v>
      </c>
      <c r="B4185" s="2" t="s">
        <v>0</v>
      </c>
      <c r="C4185" s="3" t="s">
        <v>17796</v>
      </c>
      <c r="D4185" s="3" t="s">
        <v>17797</v>
      </c>
      <c r="E4185" s="3" t="s">
        <v>17798</v>
      </c>
      <c r="F4185" s="3" t="s">
        <v>13</v>
      </c>
      <c r="G4185" s="7" t="s">
        <v>11373</v>
      </c>
      <c r="H4185" s="4">
        <v>2021</v>
      </c>
      <c r="I4185" s="2">
        <v>2017</v>
      </c>
      <c r="J4185" s="2">
        <f ca="1">YEAR(TODAY())-Table1[[#This Row],[Release_year]]</f>
        <v>9</v>
      </c>
      <c r="K4185" s="2" t="s">
        <v>29</v>
      </c>
      <c r="L4185" s="2" t="str">
        <f>_xlfn.XLOOKUP(Table1[[#This Row],[Rating]],Ratings!A$2:A$15,Ratings!B$2:B$15)</f>
        <v>Teen</v>
      </c>
      <c r="M4185" s="2" t="str">
        <f>_xlfn.XLOOKUP(Table1[[#This Row],[Rating Category]],Recommendation!A$2:A$6,Recommendation!B$2:B$6)</f>
        <v>Guidance</v>
      </c>
      <c r="N4185" s="2">
        <v>116</v>
      </c>
      <c r="O4185" s="2" t="str" cm="1">
        <f t="array" ref="O4185">_xlfn.IFS(Table1[[#This Row],[Duration]]&lt;90,"Short",Table1[[#This Row],[Duration]]&lt;180,"Medium",Table1[[#This Row],[Duration]]&lt;=240,"Long",TRUE,"Seasons")</f>
        <v>Medium</v>
      </c>
      <c r="P4185" s="3" t="s">
        <v>43</v>
      </c>
    </row>
    <row r="4186" spans="1:16" ht="56">
      <c r="A4186" s="2" t="s">
        <v>17799</v>
      </c>
      <c r="B4186" s="2" t="s">
        <v>0</v>
      </c>
      <c r="C4186" s="3" t="s">
        <v>17800</v>
      </c>
      <c r="D4186" s="3" t="s">
        <v>14690</v>
      </c>
      <c r="E4186" s="3" t="s">
        <v>17801</v>
      </c>
      <c r="F4186" s="3" t="s">
        <v>13</v>
      </c>
      <c r="G4186" s="7" t="s">
        <v>12176</v>
      </c>
      <c r="H4186" s="4">
        <v>2021</v>
      </c>
      <c r="I4186" s="2">
        <v>2005</v>
      </c>
      <c r="J4186" s="2">
        <f ca="1">YEAR(TODAY())-Table1[[#This Row],[Release_year]]</f>
        <v>21</v>
      </c>
      <c r="K4186" s="2" t="s">
        <v>29</v>
      </c>
      <c r="L4186" s="2" t="str">
        <f>_xlfn.XLOOKUP(Table1[[#This Row],[Rating]],Ratings!A$2:A$15,Ratings!B$2:B$15)</f>
        <v>Teen</v>
      </c>
      <c r="M4186" s="2" t="str">
        <f>_xlfn.XLOOKUP(Table1[[#This Row],[Rating Category]],Recommendation!A$2:A$6,Recommendation!B$2:B$6)</f>
        <v>Guidance</v>
      </c>
      <c r="N4186" s="2">
        <v>133</v>
      </c>
      <c r="O4186" s="2" t="str" cm="1">
        <f t="array" ref="O4186">_xlfn.IFS(Table1[[#This Row],[Duration]]&lt;90,"Short",Table1[[#This Row],[Duration]]&lt;180,"Medium",Table1[[#This Row],[Duration]]&lt;=240,"Long",TRUE,"Seasons")</f>
        <v>Medium</v>
      </c>
      <c r="P4186" s="3" t="s">
        <v>192</v>
      </c>
    </row>
    <row r="4187" spans="1:16" ht="84">
      <c r="A4187" s="2" t="s">
        <v>17802</v>
      </c>
      <c r="B4187" s="2" t="s">
        <v>4</v>
      </c>
      <c r="C4187" s="3" t="s">
        <v>17803</v>
      </c>
      <c r="D4187" s="3" t="s">
        <v>17804</v>
      </c>
      <c r="E4187" s="3" t="s">
        <v>17805</v>
      </c>
      <c r="F4187" s="3" t="s">
        <v>1</v>
      </c>
      <c r="G4187" s="7" t="s">
        <v>13391</v>
      </c>
      <c r="H4187" s="4">
        <v>2021</v>
      </c>
      <c r="I4187" s="2">
        <v>1990</v>
      </c>
      <c r="J4187" s="2">
        <f ca="1">YEAR(TODAY())-Table1[[#This Row],[Release_year]]</f>
        <v>36</v>
      </c>
      <c r="K4187" s="2" t="s">
        <v>29</v>
      </c>
      <c r="L4187" s="2" t="str">
        <f>_xlfn.XLOOKUP(Table1[[#This Row],[Rating]],Ratings!A$2:A$15,Ratings!B$2:B$15)</f>
        <v>Teen</v>
      </c>
      <c r="M4187" s="2" t="str">
        <f>_xlfn.XLOOKUP(Table1[[#This Row],[Rating Category]],Recommendation!A$2:A$6,Recommendation!B$2:B$6)</f>
        <v>Guidance</v>
      </c>
      <c r="N4187" s="2" t="s">
        <v>11</v>
      </c>
      <c r="O4187" s="2" t="str" cm="1">
        <f t="array" ref="O4187">_xlfn.IFS(Table1[[#This Row],[Duration]]&lt;90,"Short",Table1[[#This Row],[Duration]]&lt;180,"Medium",Table1[[#This Row],[Duration]]&lt;=240,"Long",TRUE,"Seasons")</f>
        <v>Seasons</v>
      </c>
      <c r="P4187" s="3" t="s">
        <v>494</v>
      </c>
    </row>
    <row r="4188" spans="1:16" ht="14">
      <c r="A4188" s="2" t="s">
        <v>17807</v>
      </c>
      <c r="B4188" s="2" t="s">
        <v>0</v>
      </c>
      <c r="C4188" s="3" t="s">
        <v>17808</v>
      </c>
      <c r="D4188" s="3" t="s">
        <v>17809</v>
      </c>
      <c r="E4188" s="3" t="s">
        <v>3998</v>
      </c>
      <c r="F4188" s="3" t="s">
        <v>1</v>
      </c>
      <c r="G4188" s="7" t="s">
        <v>10774</v>
      </c>
      <c r="H4188" s="4">
        <v>2021</v>
      </c>
      <c r="I4188" s="2">
        <v>2011</v>
      </c>
      <c r="J4188" s="2">
        <f ca="1">YEAR(TODAY())-Table1[[#This Row],[Release_year]]</f>
        <v>15</v>
      </c>
      <c r="K4188" s="2" t="s">
        <v>124</v>
      </c>
      <c r="L4188" s="2" t="str">
        <f>_xlfn.XLOOKUP(Table1[[#This Row],[Rating]],Ratings!A$2:A$15,Ratings!B$2:B$15)</f>
        <v>Adult</v>
      </c>
      <c r="M4188" s="2" t="str">
        <f>_xlfn.XLOOKUP(Table1[[#This Row],[Rating Category]],Recommendation!A$2:A$6,Recommendation!B$2:B$6)</f>
        <v>Restricted</v>
      </c>
      <c r="N4188" s="2">
        <v>89</v>
      </c>
      <c r="O4188" s="2" t="str" cm="1">
        <f t="array" ref="O4188">_xlfn.IFS(Table1[[#This Row],[Duration]]&lt;90,"Short",Table1[[#This Row],[Duration]]&lt;180,"Medium",Table1[[#This Row],[Duration]]&lt;=240,"Long",TRUE,"Seasons")</f>
        <v>Short</v>
      </c>
      <c r="P4188" s="3" t="s">
        <v>683</v>
      </c>
    </row>
    <row r="4189" spans="1:16" ht="14">
      <c r="A4189" s="2" t="s">
        <v>17810</v>
      </c>
      <c r="B4189" s="2" t="s">
        <v>0</v>
      </c>
      <c r="C4189" s="3" t="s">
        <v>17811</v>
      </c>
      <c r="D4189" s="3" t="s">
        <v>17809</v>
      </c>
      <c r="E4189" s="3" t="s">
        <v>3998</v>
      </c>
      <c r="F4189" s="3" t="s">
        <v>1</v>
      </c>
      <c r="G4189" s="7" t="s">
        <v>11321</v>
      </c>
      <c r="H4189" s="4">
        <v>2021</v>
      </c>
      <c r="I4189" s="2">
        <v>2013</v>
      </c>
      <c r="J4189" s="2">
        <f ca="1">YEAR(TODAY())-Table1[[#This Row],[Release_year]]</f>
        <v>13</v>
      </c>
      <c r="K4189" s="2" t="s">
        <v>124</v>
      </c>
      <c r="L4189" s="2" t="str">
        <f>_xlfn.XLOOKUP(Table1[[#This Row],[Rating]],Ratings!A$2:A$15,Ratings!B$2:B$15)</f>
        <v>Adult</v>
      </c>
      <c r="M4189" s="2" t="str">
        <f>_xlfn.XLOOKUP(Table1[[#This Row],[Rating Category]],Recommendation!A$2:A$6,Recommendation!B$2:B$6)</f>
        <v>Restricted</v>
      </c>
      <c r="N4189" s="2">
        <v>75</v>
      </c>
      <c r="O4189" s="2" t="str" cm="1">
        <f t="array" ref="O4189">_xlfn.IFS(Table1[[#This Row],[Duration]]&lt;90,"Short",Table1[[#This Row],[Duration]]&lt;180,"Medium",Table1[[#This Row],[Duration]]&lt;=240,"Long",TRUE,"Seasons")</f>
        <v>Short</v>
      </c>
      <c r="P4189" s="3" t="s">
        <v>683</v>
      </c>
    </row>
    <row r="4190" spans="1:16" ht="14">
      <c r="A4190" s="2" t="s">
        <v>17812</v>
      </c>
      <c r="B4190" s="2" t="s">
        <v>0</v>
      </c>
      <c r="C4190" s="3" t="s">
        <v>17813</v>
      </c>
      <c r="D4190" s="3" t="s">
        <v>7309</v>
      </c>
      <c r="E4190" s="3" t="s">
        <v>3998</v>
      </c>
      <c r="F4190" s="3" t="s">
        <v>1</v>
      </c>
      <c r="G4190" s="7" t="s">
        <v>10774</v>
      </c>
      <c r="H4190" s="4">
        <v>2021</v>
      </c>
      <c r="I4190" s="2">
        <v>2010</v>
      </c>
      <c r="J4190" s="2">
        <f ca="1">YEAR(TODAY())-Table1[[#This Row],[Release_year]]</f>
        <v>16</v>
      </c>
      <c r="K4190" s="2" t="s">
        <v>7</v>
      </c>
      <c r="L4190" s="2" t="str">
        <f>_xlfn.XLOOKUP(Table1[[#This Row],[Rating]],Ratings!A$2:A$15,Ratings!B$2:B$15)</f>
        <v>Adult</v>
      </c>
      <c r="M4190" s="2" t="str">
        <f>_xlfn.XLOOKUP(Table1[[#This Row],[Rating Category]],Recommendation!A$2:A$6,Recommendation!B$2:B$6)</f>
        <v>Restricted</v>
      </c>
      <c r="N4190" s="2">
        <v>67</v>
      </c>
      <c r="O4190" s="2" t="str" cm="1">
        <f t="array" ref="O4190">_xlfn.IFS(Table1[[#This Row],[Duration]]&lt;90,"Short",Table1[[#This Row],[Duration]]&lt;180,"Medium",Table1[[#This Row],[Duration]]&lt;=240,"Long",TRUE,"Seasons")</f>
        <v>Short</v>
      </c>
      <c r="P4190" s="3" t="s">
        <v>683</v>
      </c>
    </row>
    <row r="4191" spans="1:16" ht="42">
      <c r="A4191" s="2" t="s">
        <v>17814</v>
      </c>
      <c r="B4191" s="2" t="s">
        <v>0</v>
      </c>
      <c r="C4191" s="3" t="s">
        <v>17815</v>
      </c>
      <c r="D4191" s="3" t="s">
        <v>17816</v>
      </c>
      <c r="E4191" s="3" t="s">
        <v>17817</v>
      </c>
      <c r="F4191" s="3" t="s">
        <v>1</v>
      </c>
      <c r="G4191" s="7" t="s">
        <v>9973</v>
      </c>
      <c r="H4191" s="4">
        <v>2021</v>
      </c>
      <c r="I4191" s="2">
        <v>2017</v>
      </c>
      <c r="J4191" s="2">
        <f ca="1">YEAR(TODAY())-Table1[[#This Row],[Release_year]]</f>
        <v>9</v>
      </c>
      <c r="K4191" s="2" t="s">
        <v>7</v>
      </c>
      <c r="L4191" s="2" t="str">
        <f>_xlfn.XLOOKUP(Table1[[#This Row],[Rating]],Ratings!A$2:A$15,Ratings!B$2:B$15)</f>
        <v>Adult</v>
      </c>
      <c r="M4191" s="2" t="str">
        <f>_xlfn.XLOOKUP(Table1[[#This Row],[Rating Category]],Recommendation!A$2:A$6,Recommendation!B$2:B$6)</f>
        <v>Restricted</v>
      </c>
      <c r="N4191" s="2">
        <v>90</v>
      </c>
      <c r="O4191" s="2" t="str" cm="1">
        <f t="array" ref="O4191">_xlfn.IFS(Table1[[#This Row],[Duration]]&lt;90,"Short",Table1[[#This Row],[Duration]]&lt;180,"Medium",Table1[[#This Row],[Duration]]&lt;=240,"Long",TRUE,"Seasons")</f>
        <v>Medium</v>
      </c>
      <c r="P4191" s="3" t="s">
        <v>468</v>
      </c>
    </row>
    <row r="4192" spans="1:16" ht="70">
      <c r="A4192" s="2" t="s">
        <v>17818</v>
      </c>
      <c r="B4192" s="2" t="s">
        <v>0</v>
      </c>
      <c r="C4192" s="3" t="s">
        <v>17819</v>
      </c>
      <c r="D4192" s="3" t="s">
        <v>17820</v>
      </c>
      <c r="E4192" s="3" t="s">
        <v>17821</v>
      </c>
      <c r="F4192" s="3" t="s">
        <v>13</v>
      </c>
      <c r="G4192" s="7" t="s">
        <v>11939</v>
      </c>
      <c r="H4192" s="4">
        <v>2021</v>
      </c>
      <c r="I4192" s="2">
        <v>1993</v>
      </c>
      <c r="J4192" s="2">
        <f ca="1">YEAR(TODAY())-Table1[[#This Row],[Release_year]]</f>
        <v>33</v>
      </c>
      <c r="K4192" s="2" t="s">
        <v>29</v>
      </c>
      <c r="L4192" s="2" t="str">
        <f>_xlfn.XLOOKUP(Table1[[#This Row],[Rating]],Ratings!A$2:A$15,Ratings!B$2:B$15)</f>
        <v>Teen</v>
      </c>
      <c r="M4192" s="2" t="str">
        <f>_xlfn.XLOOKUP(Table1[[#This Row],[Rating Category]],Recommendation!A$2:A$6,Recommendation!B$2:B$6)</f>
        <v>Guidance</v>
      </c>
      <c r="N4192" s="2">
        <v>170</v>
      </c>
      <c r="O4192" s="2" t="str" cm="1">
        <f t="array" ref="O4192">_xlfn.IFS(Table1[[#This Row],[Duration]]&lt;90,"Short",Table1[[#This Row],[Duration]]&lt;180,"Medium",Table1[[#This Row],[Duration]]&lt;=240,"Long",TRUE,"Seasons")</f>
        <v>Medium</v>
      </c>
      <c r="P4192" s="3" t="s">
        <v>90</v>
      </c>
    </row>
    <row r="4193" spans="1:16" ht="42">
      <c r="A4193" s="2" t="s">
        <v>17822</v>
      </c>
      <c r="B4193" s="2" t="s">
        <v>0</v>
      </c>
      <c r="C4193" s="3" t="s">
        <v>17823</v>
      </c>
      <c r="D4193" s="3" t="s">
        <v>564</v>
      </c>
      <c r="E4193" s="3" t="s">
        <v>17824</v>
      </c>
      <c r="F4193" s="3" t="s">
        <v>13</v>
      </c>
      <c r="G4193" s="7" t="s">
        <v>11194</v>
      </c>
      <c r="H4193" s="4">
        <v>2021</v>
      </c>
      <c r="I4193" s="2">
        <v>2006</v>
      </c>
      <c r="J4193" s="2">
        <f ca="1">YEAR(TODAY())-Table1[[#This Row],[Release_year]]</f>
        <v>20</v>
      </c>
      <c r="K4193" s="2" t="s">
        <v>29</v>
      </c>
      <c r="L4193" s="2" t="str">
        <f>_xlfn.XLOOKUP(Table1[[#This Row],[Rating]],Ratings!A$2:A$15,Ratings!B$2:B$15)</f>
        <v>Teen</v>
      </c>
      <c r="M4193" s="2" t="str">
        <f>_xlfn.XLOOKUP(Table1[[#This Row],[Rating Category]],Recommendation!A$2:A$6,Recommendation!B$2:B$6)</f>
        <v>Guidance</v>
      </c>
      <c r="N4193" s="2">
        <v>124</v>
      </c>
      <c r="O4193" s="2" t="str" cm="1">
        <f t="array" ref="O4193">_xlfn.IFS(Table1[[#This Row],[Duration]]&lt;90,"Short",Table1[[#This Row],[Duration]]&lt;180,"Medium",Table1[[#This Row],[Duration]]&lt;=240,"Long",TRUE,"Seasons")</f>
        <v>Medium</v>
      </c>
      <c r="P4193" s="3" t="s">
        <v>192</v>
      </c>
    </row>
    <row r="4194" spans="1:16" ht="42">
      <c r="A4194" s="2" t="s">
        <v>17825</v>
      </c>
      <c r="B4194" s="2" t="s">
        <v>0</v>
      </c>
      <c r="C4194" s="3" t="s">
        <v>17826</v>
      </c>
      <c r="D4194" s="3" t="s">
        <v>15266</v>
      </c>
      <c r="E4194" s="3" t="s">
        <v>17827</v>
      </c>
      <c r="F4194" s="3" t="s">
        <v>13</v>
      </c>
      <c r="G4194" s="7" t="s">
        <v>7532</v>
      </c>
      <c r="H4194" s="4">
        <v>2021</v>
      </c>
      <c r="I4194" s="2">
        <v>1980</v>
      </c>
      <c r="J4194" s="2">
        <f ca="1">YEAR(TODAY())-Table1[[#This Row],[Release_year]]</f>
        <v>46</v>
      </c>
      <c r="K4194" s="2" t="s">
        <v>45</v>
      </c>
      <c r="L4194" s="2" t="str">
        <f>_xlfn.XLOOKUP(Table1[[#This Row],[Rating]],Ratings!A$2:A$15,Ratings!B$2:B$15)</f>
        <v>Family</v>
      </c>
      <c r="M4194" s="2" t="str">
        <f>_xlfn.XLOOKUP(Table1[[#This Row],[Rating Category]],Recommendation!A$2:A$6,Recommendation!B$2:B$6)</f>
        <v>Guidance</v>
      </c>
      <c r="N4194" s="2">
        <v>120</v>
      </c>
      <c r="O4194" s="2" t="str" cm="1">
        <f t="array" ref="O4194">_xlfn.IFS(Table1[[#This Row],[Duration]]&lt;90,"Short",Table1[[#This Row],[Duration]]&lt;180,"Medium",Table1[[#This Row],[Duration]]&lt;=240,"Long",TRUE,"Seasons")</f>
        <v>Medium</v>
      </c>
      <c r="P4194" s="3" t="s">
        <v>336</v>
      </c>
    </row>
    <row r="4195" spans="1:16" ht="56">
      <c r="A4195" s="2" t="s">
        <v>17828</v>
      </c>
      <c r="B4195" s="2" t="s">
        <v>0</v>
      </c>
      <c r="C4195" s="3" t="s">
        <v>17829</v>
      </c>
      <c r="D4195" s="3" t="s">
        <v>17830</v>
      </c>
      <c r="E4195" s="3" t="s">
        <v>17831</v>
      </c>
      <c r="F4195" s="3" t="s">
        <v>13</v>
      </c>
      <c r="G4195" s="7" t="s">
        <v>11939</v>
      </c>
      <c r="H4195" s="4">
        <v>2021</v>
      </c>
      <c r="I4195" s="2">
        <v>2003</v>
      </c>
      <c r="J4195" s="2">
        <f ca="1">YEAR(TODAY())-Table1[[#This Row],[Release_year]]</f>
        <v>23</v>
      </c>
      <c r="K4195" s="2" t="s">
        <v>29</v>
      </c>
      <c r="L4195" s="2" t="str">
        <f>_xlfn.XLOOKUP(Table1[[#This Row],[Rating]],Ratings!A$2:A$15,Ratings!B$2:B$15)</f>
        <v>Teen</v>
      </c>
      <c r="M4195" s="2" t="str">
        <f>_xlfn.XLOOKUP(Table1[[#This Row],[Rating Category]],Recommendation!A$2:A$6,Recommendation!B$2:B$6)</f>
        <v>Guidance</v>
      </c>
      <c r="N4195" s="2">
        <v>157</v>
      </c>
      <c r="O4195" s="2" t="str" cm="1">
        <f t="array" ref="O4195">_xlfn.IFS(Table1[[#This Row],[Duration]]&lt;90,"Short",Table1[[#This Row],[Duration]]&lt;180,"Medium",Table1[[#This Row],[Duration]]&lt;=240,"Long",TRUE,"Seasons")</f>
        <v>Medium</v>
      </c>
      <c r="P4195" s="3" t="s">
        <v>66</v>
      </c>
    </row>
    <row r="4196" spans="1:16" ht="70">
      <c r="A4196" s="2" t="s">
        <v>17832</v>
      </c>
      <c r="B4196" s="2" t="s">
        <v>0</v>
      </c>
      <c r="C4196" s="3" t="s">
        <v>17833</v>
      </c>
      <c r="D4196" s="3" t="s">
        <v>17834</v>
      </c>
      <c r="E4196" s="3" t="s">
        <v>17835</v>
      </c>
      <c r="F4196" s="3" t="s">
        <v>13</v>
      </c>
      <c r="G4196" s="7" t="s">
        <v>9173</v>
      </c>
      <c r="H4196" s="4">
        <v>2021</v>
      </c>
      <c r="I4196" s="2">
        <v>2018</v>
      </c>
      <c r="J4196" s="2">
        <f ca="1">YEAR(TODAY())-Table1[[#This Row],[Release_year]]</f>
        <v>8</v>
      </c>
      <c r="K4196" s="2" t="s">
        <v>29</v>
      </c>
      <c r="L4196" s="2" t="str">
        <f>_xlfn.XLOOKUP(Table1[[#This Row],[Rating]],Ratings!A$2:A$15,Ratings!B$2:B$15)</f>
        <v>Teen</v>
      </c>
      <c r="M4196" s="2" t="str">
        <f>_xlfn.XLOOKUP(Table1[[#This Row],[Rating Category]],Recommendation!A$2:A$6,Recommendation!B$2:B$6)</f>
        <v>Guidance</v>
      </c>
      <c r="N4196" s="2">
        <v>124</v>
      </c>
      <c r="O4196" s="2" t="str" cm="1">
        <f t="array" ref="O4196">_xlfn.IFS(Table1[[#This Row],[Duration]]&lt;90,"Short",Table1[[#This Row],[Duration]]&lt;180,"Medium",Table1[[#This Row],[Duration]]&lt;=240,"Long",TRUE,"Seasons")</f>
        <v>Medium</v>
      </c>
      <c r="P4196" s="3" t="s">
        <v>23</v>
      </c>
    </row>
    <row r="4197" spans="1:16" ht="42">
      <c r="A4197" s="2" t="s">
        <v>17836</v>
      </c>
      <c r="B4197" s="2" t="s">
        <v>0</v>
      </c>
      <c r="C4197" s="3" t="s">
        <v>17837</v>
      </c>
      <c r="D4197" s="3" t="s">
        <v>2699</v>
      </c>
      <c r="E4197" s="3" t="s">
        <v>17838</v>
      </c>
      <c r="F4197" s="3" t="s">
        <v>1</v>
      </c>
      <c r="G4197" s="7" t="s">
        <v>11686</v>
      </c>
      <c r="H4197" s="4">
        <v>2021</v>
      </c>
      <c r="I4197" s="2">
        <v>2017</v>
      </c>
      <c r="J4197" s="2">
        <f ca="1">YEAR(TODAY())-Table1[[#This Row],[Release_year]]</f>
        <v>9</v>
      </c>
      <c r="K4197" s="2" t="s">
        <v>124</v>
      </c>
      <c r="L4197" s="2" t="str">
        <f>_xlfn.XLOOKUP(Table1[[#This Row],[Rating]],Ratings!A$2:A$15,Ratings!B$2:B$15)</f>
        <v>Adult</v>
      </c>
      <c r="M4197" s="2" t="str">
        <f>_xlfn.XLOOKUP(Table1[[#This Row],[Rating Category]],Recommendation!A$2:A$6,Recommendation!B$2:B$6)</f>
        <v>Restricted</v>
      </c>
      <c r="N4197" s="2">
        <v>110</v>
      </c>
      <c r="O4197" s="2" t="str" cm="1">
        <f t="array" ref="O4197">_xlfn.IFS(Table1[[#This Row],[Duration]]&lt;90,"Short",Table1[[#This Row],[Duration]]&lt;180,"Medium",Table1[[#This Row],[Duration]]&lt;=240,"Long",TRUE,"Seasons")</f>
        <v>Medium</v>
      </c>
      <c r="P4197" s="3" t="s">
        <v>125</v>
      </c>
    </row>
    <row r="4198" spans="1:16" ht="56">
      <c r="A4198" s="2" t="s">
        <v>17839</v>
      </c>
      <c r="B4198" s="2" t="s">
        <v>0</v>
      </c>
      <c r="C4198" s="3" t="s">
        <v>17840</v>
      </c>
      <c r="D4198" s="3" t="s">
        <v>17841</v>
      </c>
      <c r="E4198" s="3" t="s">
        <v>17842</v>
      </c>
      <c r="F4198" s="3" t="s">
        <v>1</v>
      </c>
      <c r="G4198" s="7" t="s">
        <v>13658</v>
      </c>
      <c r="H4198" s="4">
        <v>2021</v>
      </c>
      <c r="I4198" s="2">
        <v>2016</v>
      </c>
      <c r="J4198" s="2">
        <f ca="1">YEAR(TODAY())-Table1[[#This Row],[Release_year]]</f>
        <v>10</v>
      </c>
      <c r="K4198" s="2" t="s">
        <v>7</v>
      </c>
      <c r="L4198" s="2" t="str">
        <f>_xlfn.XLOOKUP(Table1[[#This Row],[Rating]],Ratings!A$2:A$15,Ratings!B$2:B$15)</f>
        <v>Adult</v>
      </c>
      <c r="M4198" s="2" t="str">
        <f>_xlfn.XLOOKUP(Table1[[#This Row],[Rating Category]],Recommendation!A$2:A$6,Recommendation!B$2:B$6)</f>
        <v>Restricted</v>
      </c>
      <c r="N4198" s="2">
        <v>90</v>
      </c>
      <c r="O4198" s="2" t="str" cm="1">
        <f t="array" ref="O4198">_xlfn.IFS(Table1[[#This Row],[Duration]]&lt;90,"Short",Table1[[#This Row],[Duration]]&lt;180,"Medium",Table1[[#This Row],[Duration]]&lt;=240,"Long",TRUE,"Seasons")</f>
        <v>Medium</v>
      </c>
      <c r="P4198" s="3" t="s">
        <v>125</v>
      </c>
    </row>
    <row r="4199" spans="1:16" ht="56">
      <c r="A4199" s="2" t="s">
        <v>17843</v>
      </c>
      <c r="B4199" s="2" t="s">
        <v>0</v>
      </c>
      <c r="C4199" s="3" t="s">
        <v>17844</v>
      </c>
      <c r="D4199" s="3" t="s">
        <v>7768</v>
      </c>
      <c r="E4199" s="3" t="s">
        <v>17845</v>
      </c>
      <c r="F4199" s="3" t="s">
        <v>1</v>
      </c>
      <c r="G4199" s="7" t="s">
        <v>8074</v>
      </c>
      <c r="H4199" s="4">
        <v>2021</v>
      </c>
      <c r="I4199" s="2">
        <v>1995</v>
      </c>
      <c r="J4199" s="2">
        <f ca="1">YEAR(TODAY())-Table1[[#This Row],[Release_year]]</f>
        <v>31</v>
      </c>
      <c r="K4199" s="2" t="s">
        <v>124</v>
      </c>
      <c r="L4199" s="2" t="str">
        <f>_xlfn.XLOOKUP(Table1[[#This Row],[Rating]],Ratings!A$2:A$15,Ratings!B$2:B$15)</f>
        <v>Adult</v>
      </c>
      <c r="M4199" s="2" t="str">
        <f>_xlfn.XLOOKUP(Table1[[#This Row],[Rating Category]],Recommendation!A$2:A$6,Recommendation!B$2:B$6)</f>
        <v>Restricted</v>
      </c>
      <c r="N4199" s="2">
        <v>97</v>
      </c>
      <c r="O4199" s="2" t="str" cm="1">
        <f t="array" ref="O4199">_xlfn.IFS(Table1[[#This Row],[Duration]]&lt;90,"Short",Table1[[#This Row],[Duration]]&lt;180,"Medium",Table1[[#This Row],[Duration]]&lt;=240,"Long",TRUE,"Seasons")</f>
        <v>Medium</v>
      </c>
      <c r="P4199" s="3" t="s">
        <v>2146</v>
      </c>
    </row>
    <row r="4200" spans="1:16" ht="56">
      <c r="A4200" s="2" t="s">
        <v>17846</v>
      </c>
      <c r="B4200" s="2" t="s">
        <v>0</v>
      </c>
      <c r="C4200" s="3" t="s">
        <v>17847</v>
      </c>
      <c r="D4200" s="3" t="s">
        <v>4050</v>
      </c>
      <c r="E4200" s="3" t="s">
        <v>17848</v>
      </c>
      <c r="F4200" s="3" t="s">
        <v>1500</v>
      </c>
      <c r="G4200" s="7" t="s">
        <v>9555</v>
      </c>
      <c r="H4200" s="4">
        <v>2021</v>
      </c>
      <c r="I4200" s="2">
        <v>2015</v>
      </c>
      <c r="J4200" s="2">
        <f ca="1">YEAR(TODAY())-Table1[[#This Row],[Release_year]]</f>
        <v>11</v>
      </c>
      <c r="K4200" s="2" t="s">
        <v>29</v>
      </c>
      <c r="L4200" s="2" t="str">
        <f>_xlfn.XLOOKUP(Table1[[#This Row],[Rating]],Ratings!A$2:A$15,Ratings!B$2:B$15)</f>
        <v>Teen</v>
      </c>
      <c r="M4200" s="2" t="str">
        <f>_xlfn.XLOOKUP(Table1[[#This Row],[Rating Category]],Recommendation!A$2:A$6,Recommendation!B$2:B$6)</f>
        <v>Guidance</v>
      </c>
      <c r="N4200" s="2">
        <v>108</v>
      </c>
      <c r="O4200" s="2" t="str" cm="1">
        <f t="array" ref="O4200">_xlfn.IFS(Table1[[#This Row],[Duration]]&lt;90,"Short",Table1[[#This Row],[Duration]]&lt;180,"Medium",Table1[[#This Row],[Duration]]&lt;=240,"Long",TRUE,"Seasons")</f>
        <v>Medium</v>
      </c>
      <c r="P4200" s="3" t="s">
        <v>1861</v>
      </c>
    </row>
    <row r="4201" spans="1:16" ht="70">
      <c r="A4201" s="2" t="s">
        <v>17849</v>
      </c>
      <c r="B4201" s="2" t="s">
        <v>0</v>
      </c>
      <c r="C4201" s="3" t="s">
        <v>17850</v>
      </c>
      <c r="D4201" s="3" t="s">
        <v>15468</v>
      </c>
      <c r="E4201" s="3" t="s">
        <v>17851</v>
      </c>
      <c r="F4201" s="3" t="s">
        <v>17852</v>
      </c>
      <c r="G4201" s="7" t="s">
        <v>12602</v>
      </c>
      <c r="H4201" s="4">
        <v>2021</v>
      </c>
      <c r="I4201" s="2">
        <v>2015</v>
      </c>
      <c r="J4201" s="2">
        <f ca="1">YEAR(TODAY())-Table1[[#This Row],[Release_year]]</f>
        <v>11</v>
      </c>
      <c r="K4201" s="2" t="s">
        <v>124</v>
      </c>
      <c r="L4201" s="2" t="str">
        <f>_xlfn.XLOOKUP(Table1[[#This Row],[Rating]],Ratings!A$2:A$15,Ratings!B$2:B$15)</f>
        <v>Adult</v>
      </c>
      <c r="M4201" s="2" t="str">
        <f>_xlfn.XLOOKUP(Table1[[#This Row],[Rating Category]],Recommendation!A$2:A$6,Recommendation!B$2:B$6)</f>
        <v>Restricted</v>
      </c>
      <c r="N4201" s="2">
        <v>95</v>
      </c>
      <c r="O4201" s="2" t="str" cm="1">
        <f t="array" ref="O4201">_xlfn.IFS(Table1[[#This Row],[Duration]]&lt;90,"Short",Table1[[#This Row],[Duration]]&lt;180,"Medium",Table1[[#This Row],[Duration]]&lt;=240,"Long",TRUE,"Seasons")</f>
        <v>Medium</v>
      </c>
      <c r="P4201" s="3" t="s">
        <v>90</v>
      </c>
    </row>
    <row r="4202" spans="1:16" ht="42">
      <c r="A4202" s="2" t="s">
        <v>17853</v>
      </c>
      <c r="B4202" s="2" t="s">
        <v>0</v>
      </c>
      <c r="C4202" s="3" t="s">
        <v>17854</v>
      </c>
      <c r="D4202" s="3" t="s">
        <v>973</v>
      </c>
      <c r="E4202" s="3" t="s">
        <v>17855</v>
      </c>
      <c r="F4202" s="3" t="s">
        <v>688</v>
      </c>
      <c r="G4202" s="7" t="s">
        <v>7486</v>
      </c>
      <c r="H4202" s="4">
        <v>2021</v>
      </c>
      <c r="I4202" s="2">
        <v>2003</v>
      </c>
      <c r="J4202" s="2">
        <f ca="1">YEAR(TODAY())-Table1[[#This Row],[Release_year]]</f>
        <v>23</v>
      </c>
      <c r="K4202" s="2" t="s">
        <v>124</v>
      </c>
      <c r="L4202" s="2" t="str">
        <f>_xlfn.XLOOKUP(Table1[[#This Row],[Rating]],Ratings!A$2:A$15,Ratings!B$2:B$15)</f>
        <v>Adult</v>
      </c>
      <c r="M4202" s="2" t="str">
        <f>_xlfn.XLOOKUP(Table1[[#This Row],[Rating Category]],Recommendation!A$2:A$6,Recommendation!B$2:B$6)</f>
        <v>Restricted</v>
      </c>
      <c r="N4202" s="2">
        <v>111</v>
      </c>
      <c r="O4202" s="2" t="str" cm="1">
        <f t="array" ref="O4202">_xlfn.IFS(Table1[[#This Row],[Duration]]&lt;90,"Short",Table1[[#This Row],[Duration]]&lt;180,"Medium",Table1[[#This Row],[Duration]]&lt;=240,"Long",TRUE,"Seasons")</f>
        <v>Medium</v>
      </c>
      <c r="P4202" s="3" t="s">
        <v>125</v>
      </c>
    </row>
    <row r="4203" spans="1:16" ht="56">
      <c r="A4203" s="2" t="s">
        <v>17856</v>
      </c>
      <c r="B4203" s="2" t="s">
        <v>0</v>
      </c>
      <c r="C4203" s="3" t="s">
        <v>17857</v>
      </c>
      <c r="D4203" s="3" t="s">
        <v>973</v>
      </c>
      <c r="E4203" s="3" t="s">
        <v>17858</v>
      </c>
      <c r="F4203" s="3" t="s">
        <v>1</v>
      </c>
      <c r="G4203" s="7" t="s">
        <v>7486</v>
      </c>
      <c r="H4203" s="4">
        <v>2021</v>
      </c>
      <c r="I4203" s="2">
        <v>2004</v>
      </c>
      <c r="J4203" s="2">
        <f ca="1">YEAR(TODAY())-Table1[[#This Row],[Release_year]]</f>
        <v>22</v>
      </c>
      <c r="K4203" s="2" t="s">
        <v>124</v>
      </c>
      <c r="L4203" s="2" t="str">
        <f>_xlfn.XLOOKUP(Table1[[#This Row],[Rating]],Ratings!A$2:A$15,Ratings!B$2:B$15)</f>
        <v>Adult</v>
      </c>
      <c r="M4203" s="2" t="str">
        <f>_xlfn.XLOOKUP(Table1[[#This Row],[Rating Category]],Recommendation!A$2:A$6,Recommendation!B$2:B$6)</f>
        <v>Restricted</v>
      </c>
      <c r="N4203" s="2">
        <v>137</v>
      </c>
      <c r="O4203" s="2" t="str" cm="1">
        <f t="array" ref="O4203">_xlfn.IFS(Table1[[#This Row],[Duration]]&lt;90,"Short",Table1[[#This Row],[Duration]]&lt;180,"Medium",Table1[[#This Row],[Duration]]&lt;=240,"Long",TRUE,"Seasons")</f>
        <v>Medium</v>
      </c>
      <c r="P4203" s="3" t="s">
        <v>125</v>
      </c>
    </row>
    <row r="4204" spans="1:16" ht="70">
      <c r="A4204" s="2" t="s">
        <v>17859</v>
      </c>
      <c r="B4204" s="2" t="s">
        <v>0</v>
      </c>
      <c r="C4204" s="3" t="s">
        <v>17860</v>
      </c>
      <c r="D4204" s="3" t="s">
        <v>17861</v>
      </c>
      <c r="E4204" s="3" t="s">
        <v>17862</v>
      </c>
      <c r="F4204" s="3" t="s">
        <v>28</v>
      </c>
      <c r="G4204" s="7" t="s">
        <v>17863</v>
      </c>
      <c r="H4204" s="4">
        <v>2021</v>
      </c>
      <c r="I4204" s="2">
        <v>2016</v>
      </c>
      <c r="J4204" s="2">
        <f ca="1">YEAR(TODAY())-Table1[[#This Row],[Release_year]]</f>
        <v>10</v>
      </c>
      <c r="K4204" s="2" t="s">
        <v>7</v>
      </c>
      <c r="L4204" s="2" t="str">
        <f>_xlfn.XLOOKUP(Table1[[#This Row],[Rating]],Ratings!A$2:A$15,Ratings!B$2:B$15)</f>
        <v>Adult</v>
      </c>
      <c r="M4204" s="2" t="str">
        <f>_xlfn.XLOOKUP(Table1[[#This Row],[Rating Category]],Recommendation!A$2:A$6,Recommendation!B$2:B$6)</f>
        <v>Restricted</v>
      </c>
      <c r="N4204" s="2">
        <v>100</v>
      </c>
      <c r="O4204" s="2" t="str" cm="1">
        <f t="array" ref="O4204">_xlfn.IFS(Table1[[#This Row],[Duration]]&lt;90,"Short",Table1[[#This Row],[Duration]]&lt;180,"Medium",Table1[[#This Row],[Duration]]&lt;=240,"Long",TRUE,"Seasons")</f>
        <v>Medium</v>
      </c>
      <c r="P4204" s="3" t="s">
        <v>9053</v>
      </c>
    </row>
    <row r="4205" spans="1:16" ht="42">
      <c r="A4205" s="2" t="s">
        <v>17864</v>
      </c>
      <c r="B4205" s="2" t="s">
        <v>0</v>
      </c>
      <c r="C4205" s="3" t="s">
        <v>17865</v>
      </c>
      <c r="D4205" s="3" t="s">
        <v>17866</v>
      </c>
      <c r="E4205" s="3" t="s">
        <v>17867</v>
      </c>
      <c r="F4205" s="3" t="s">
        <v>215</v>
      </c>
      <c r="G4205" s="7" t="s">
        <v>9173</v>
      </c>
      <c r="H4205" s="4">
        <v>2021</v>
      </c>
      <c r="I4205" s="2">
        <v>2015</v>
      </c>
      <c r="J4205" s="2">
        <f ca="1">YEAR(TODAY())-Table1[[#This Row],[Release_year]]</f>
        <v>11</v>
      </c>
      <c r="K4205" s="2" t="s">
        <v>29</v>
      </c>
      <c r="L4205" s="2" t="str">
        <f>_xlfn.XLOOKUP(Table1[[#This Row],[Rating]],Ratings!A$2:A$15,Ratings!B$2:B$15)</f>
        <v>Teen</v>
      </c>
      <c r="M4205" s="2" t="str">
        <f>_xlfn.XLOOKUP(Table1[[#This Row],[Rating Category]],Recommendation!A$2:A$6,Recommendation!B$2:B$6)</f>
        <v>Guidance</v>
      </c>
      <c r="N4205" s="2">
        <v>53</v>
      </c>
      <c r="O4205" s="2" t="str" cm="1">
        <f t="array" ref="O4205">_xlfn.IFS(Table1[[#This Row],[Duration]]&lt;90,"Short",Table1[[#This Row],[Duration]]&lt;180,"Medium",Table1[[#This Row],[Duration]]&lt;=240,"Long",TRUE,"Seasons")</f>
        <v>Short</v>
      </c>
      <c r="P4205" s="3" t="s">
        <v>49</v>
      </c>
    </row>
    <row r="4206" spans="1:16" ht="28">
      <c r="A4206" s="2" t="s">
        <v>17868</v>
      </c>
      <c r="B4206" s="2" t="s">
        <v>0</v>
      </c>
      <c r="C4206" s="3" t="s">
        <v>17869</v>
      </c>
      <c r="D4206" s="3" t="s">
        <v>17870</v>
      </c>
      <c r="E4206" s="3" t="s">
        <v>17871</v>
      </c>
      <c r="F4206" s="3" t="s">
        <v>1</v>
      </c>
      <c r="G4206" s="7" t="s">
        <v>13408</v>
      </c>
      <c r="H4206" s="4">
        <v>2021</v>
      </c>
      <c r="I4206" s="2">
        <v>2016</v>
      </c>
      <c r="J4206" s="2">
        <f ca="1">YEAR(TODAY())-Table1[[#This Row],[Release_year]]</f>
        <v>10</v>
      </c>
      <c r="K4206" s="2" t="s">
        <v>7</v>
      </c>
      <c r="L4206" s="2" t="str">
        <f>_xlfn.XLOOKUP(Table1[[#This Row],[Rating]],Ratings!A$2:A$15,Ratings!B$2:B$15)</f>
        <v>Adult</v>
      </c>
      <c r="M4206" s="2" t="str">
        <f>_xlfn.XLOOKUP(Table1[[#This Row],[Rating Category]],Recommendation!A$2:A$6,Recommendation!B$2:B$6)</f>
        <v>Restricted</v>
      </c>
      <c r="N4206" s="2">
        <v>87</v>
      </c>
      <c r="O4206" s="2" t="str" cm="1">
        <f t="array" ref="O4206">_xlfn.IFS(Table1[[#This Row],[Duration]]&lt;90,"Short",Table1[[#This Row],[Duration]]&lt;180,"Medium",Table1[[#This Row],[Duration]]&lt;=240,"Long",TRUE,"Seasons")</f>
        <v>Short</v>
      </c>
      <c r="P4206" s="3" t="s">
        <v>125</v>
      </c>
    </row>
    <row r="4207" spans="1:16" ht="56">
      <c r="A4207" s="2" t="s">
        <v>17872</v>
      </c>
      <c r="B4207" s="2" t="s">
        <v>0</v>
      </c>
      <c r="C4207" s="3" t="s">
        <v>17873</v>
      </c>
      <c r="D4207" s="3" t="s">
        <v>1439</v>
      </c>
      <c r="E4207" s="3" t="s">
        <v>17874</v>
      </c>
      <c r="F4207" s="3" t="s">
        <v>1</v>
      </c>
      <c r="G4207" s="7" t="s">
        <v>5053</v>
      </c>
      <c r="H4207" s="4">
        <v>2021</v>
      </c>
      <c r="I4207" s="2">
        <v>2011</v>
      </c>
      <c r="J4207" s="2">
        <f ca="1">YEAR(TODAY())-Table1[[#This Row],[Release_year]]</f>
        <v>15</v>
      </c>
      <c r="K4207" s="2" t="s">
        <v>124</v>
      </c>
      <c r="L4207" s="2" t="str">
        <f>_xlfn.XLOOKUP(Table1[[#This Row],[Rating]],Ratings!A$2:A$15,Ratings!B$2:B$15)</f>
        <v>Adult</v>
      </c>
      <c r="M4207" s="2" t="str">
        <f>_xlfn.XLOOKUP(Table1[[#This Row],[Rating Category]],Recommendation!A$2:A$6,Recommendation!B$2:B$6)</f>
        <v>Restricted</v>
      </c>
      <c r="N4207" s="2">
        <v>106</v>
      </c>
      <c r="O4207" s="2" t="str" cm="1">
        <f t="array" ref="O4207">_xlfn.IFS(Table1[[#This Row],[Duration]]&lt;90,"Short",Table1[[#This Row],[Duration]]&lt;180,"Medium",Table1[[#This Row],[Duration]]&lt;=240,"Long",TRUE,"Seasons")</f>
        <v>Medium</v>
      </c>
      <c r="P4207" s="3" t="s">
        <v>3420</v>
      </c>
    </row>
    <row r="4208" spans="1:16" ht="56">
      <c r="A4208" s="2" t="s">
        <v>17875</v>
      </c>
      <c r="B4208" s="2" t="s">
        <v>0</v>
      </c>
      <c r="C4208" s="3" t="s">
        <v>17876</v>
      </c>
      <c r="D4208" s="3" t="s">
        <v>3944</v>
      </c>
      <c r="E4208" s="3" t="s">
        <v>17877</v>
      </c>
      <c r="F4208" s="3" t="s">
        <v>1</v>
      </c>
      <c r="G4208" s="7" t="s">
        <v>6659</v>
      </c>
      <c r="H4208" s="4">
        <v>2021</v>
      </c>
      <c r="I4208" s="2">
        <v>1988</v>
      </c>
      <c r="J4208" s="2">
        <f ca="1">YEAR(TODAY())-Table1[[#This Row],[Release_year]]</f>
        <v>38</v>
      </c>
      <c r="K4208" s="2" t="s">
        <v>2</v>
      </c>
      <c r="L4208" s="2" t="str">
        <f>_xlfn.XLOOKUP(Table1[[#This Row],[Rating]],Ratings!A$2:A$15,Ratings!B$2:B$15)</f>
        <v>Teen</v>
      </c>
      <c r="M4208" s="2" t="str">
        <f>_xlfn.XLOOKUP(Table1[[#This Row],[Rating Category]],Recommendation!A$2:A$6,Recommendation!B$2:B$6)</f>
        <v>Guidance</v>
      </c>
      <c r="N4208" s="2">
        <v>86</v>
      </c>
      <c r="O4208" s="2" t="str" cm="1">
        <f t="array" ref="O4208">_xlfn.IFS(Table1[[#This Row],[Duration]]&lt;90,"Short",Table1[[#This Row],[Duration]]&lt;180,"Medium",Table1[[#This Row],[Duration]]&lt;=240,"Long",TRUE,"Seasons")</f>
        <v>Short</v>
      </c>
      <c r="P4208" s="3" t="s">
        <v>17878</v>
      </c>
    </row>
    <row r="4209" spans="1:16" ht="56">
      <c r="A4209" s="2" t="s">
        <v>17879</v>
      </c>
      <c r="B4209" s="2" t="s">
        <v>0</v>
      </c>
      <c r="C4209" s="3" t="s">
        <v>17880</v>
      </c>
      <c r="D4209" s="3" t="s">
        <v>81</v>
      </c>
      <c r="E4209" s="3" t="s">
        <v>17881</v>
      </c>
      <c r="F4209" s="3" t="s">
        <v>1</v>
      </c>
      <c r="G4209" s="7" t="s">
        <v>3390</v>
      </c>
      <c r="H4209" s="4">
        <v>2021</v>
      </c>
      <c r="I4209" s="2">
        <v>2010</v>
      </c>
      <c r="J4209" s="2">
        <f ca="1">YEAR(TODAY())-Table1[[#This Row],[Release_year]]</f>
        <v>16</v>
      </c>
      <c r="K4209" s="2" t="s">
        <v>2</v>
      </c>
      <c r="L4209" s="2" t="str">
        <f>_xlfn.XLOOKUP(Table1[[#This Row],[Rating]],Ratings!A$2:A$15,Ratings!B$2:B$15)</f>
        <v>Teen</v>
      </c>
      <c r="M4209" s="2" t="str">
        <f>_xlfn.XLOOKUP(Table1[[#This Row],[Rating Category]],Recommendation!A$2:A$6,Recommendation!B$2:B$6)</f>
        <v>Guidance</v>
      </c>
      <c r="N4209" s="2">
        <v>100</v>
      </c>
      <c r="O4209" s="2" t="str" cm="1">
        <f t="array" ref="O4209">_xlfn.IFS(Table1[[#This Row],[Duration]]&lt;90,"Short",Table1[[#This Row],[Duration]]&lt;180,"Medium",Table1[[#This Row],[Duration]]&lt;=240,"Long",TRUE,"Seasons")</f>
        <v>Medium</v>
      </c>
      <c r="P4209" s="3" t="s">
        <v>6017</v>
      </c>
    </row>
    <row r="4210" spans="1:16" ht="70">
      <c r="A4210" s="2" t="s">
        <v>17882</v>
      </c>
      <c r="B4210" s="2" t="s">
        <v>0</v>
      </c>
      <c r="C4210" s="3" t="s">
        <v>17883</v>
      </c>
      <c r="D4210" s="3" t="s">
        <v>17884</v>
      </c>
      <c r="E4210" s="3" t="s">
        <v>17885</v>
      </c>
      <c r="F4210" s="3" t="s">
        <v>6814</v>
      </c>
      <c r="G4210" s="7" t="s">
        <v>11886</v>
      </c>
      <c r="H4210" s="4">
        <v>2021</v>
      </c>
      <c r="I4210" s="2">
        <v>2016</v>
      </c>
      <c r="J4210" s="2">
        <f ca="1">YEAR(TODAY())-Table1[[#This Row],[Release_year]]</f>
        <v>10</v>
      </c>
      <c r="K4210" s="2" t="s">
        <v>7</v>
      </c>
      <c r="L4210" s="2" t="str">
        <f>_xlfn.XLOOKUP(Table1[[#This Row],[Rating]],Ratings!A$2:A$15,Ratings!B$2:B$15)</f>
        <v>Adult</v>
      </c>
      <c r="M4210" s="2" t="str">
        <f>_xlfn.XLOOKUP(Table1[[#This Row],[Rating Category]],Recommendation!A$2:A$6,Recommendation!B$2:B$6)</f>
        <v>Restricted</v>
      </c>
      <c r="N4210" s="2">
        <v>103</v>
      </c>
      <c r="O4210" s="2" t="str" cm="1">
        <f t="array" ref="O4210">_xlfn.IFS(Table1[[#This Row],[Duration]]&lt;90,"Short",Table1[[#This Row],[Duration]]&lt;180,"Medium",Table1[[#This Row],[Duration]]&lt;=240,"Long",TRUE,"Seasons")</f>
        <v>Medium</v>
      </c>
      <c r="P4210" s="3" t="s">
        <v>90</v>
      </c>
    </row>
    <row r="4211" spans="1:16" ht="70">
      <c r="A4211" s="2" t="s">
        <v>17886</v>
      </c>
      <c r="B4211" s="2" t="s">
        <v>0</v>
      </c>
      <c r="C4211" s="3" t="s">
        <v>17887</v>
      </c>
      <c r="D4211" s="3" t="s">
        <v>17888</v>
      </c>
      <c r="E4211" s="3" t="s">
        <v>17889</v>
      </c>
      <c r="F4211" s="3" t="s">
        <v>28</v>
      </c>
      <c r="G4211" s="7" t="s">
        <v>9568</v>
      </c>
      <c r="H4211" s="4">
        <v>2021</v>
      </c>
      <c r="I4211" s="2">
        <v>2014</v>
      </c>
      <c r="J4211" s="2">
        <f ca="1">YEAR(TODAY())-Table1[[#This Row],[Release_year]]</f>
        <v>12</v>
      </c>
      <c r="K4211" s="2" t="s">
        <v>124</v>
      </c>
      <c r="L4211" s="2" t="str">
        <f>_xlfn.XLOOKUP(Table1[[#This Row],[Rating]],Ratings!A$2:A$15,Ratings!B$2:B$15)</f>
        <v>Adult</v>
      </c>
      <c r="M4211" s="2" t="str">
        <f>_xlfn.XLOOKUP(Table1[[#This Row],[Rating Category]],Recommendation!A$2:A$6,Recommendation!B$2:B$6)</f>
        <v>Restricted</v>
      </c>
      <c r="N4211" s="2">
        <v>109</v>
      </c>
      <c r="O4211" s="2" t="str" cm="1">
        <f t="array" ref="O4211">_xlfn.IFS(Table1[[#This Row],[Duration]]&lt;90,"Short",Table1[[#This Row],[Duration]]&lt;180,"Medium",Table1[[#This Row],[Duration]]&lt;=240,"Long",TRUE,"Seasons")</f>
        <v>Medium</v>
      </c>
      <c r="P4211" s="3" t="s">
        <v>922</v>
      </c>
    </row>
    <row r="4212" spans="1:16" ht="28">
      <c r="A4212" s="2" t="s">
        <v>17890</v>
      </c>
      <c r="B4212" s="2" t="s">
        <v>0</v>
      </c>
      <c r="C4212" s="3" t="s">
        <v>17891</v>
      </c>
      <c r="D4212" s="3" t="s">
        <v>17892</v>
      </c>
      <c r="E4212" s="3" t="s">
        <v>17893</v>
      </c>
      <c r="F4212" s="3" t="s">
        <v>1</v>
      </c>
      <c r="G4212" s="7" t="s">
        <v>13994</v>
      </c>
      <c r="H4212" s="4">
        <v>2021</v>
      </c>
      <c r="I4212" s="2">
        <v>2015</v>
      </c>
      <c r="J4212" s="2">
        <f ca="1">YEAR(TODAY())-Table1[[#This Row],[Release_year]]</f>
        <v>11</v>
      </c>
      <c r="K4212" s="2" t="s">
        <v>14374</v>
      </c>
      <c r="L4212" s="2" t="str">
        <f>_xlfn.XLOOKUP(Table1[[#This Row],[Rating]],Ratings!A$2:A$15,Ratings!B$2:B$15)</f>
        <v>Not Rated</v>
      </c>
      <c r="M4212" s="2" t="str">
        <f>_xlfn.XLOOKUP(Table1[[#This Row],[Rating Category]],Recommendation!A$2:A$6,Recommendation!B$2:B$6)</f>
        <v>Guidance</v>
      </c>
      <c r="N4212" s="2">
        <v>81</v>
      </c>
      <c r="O4212" s="2" t="str" cm="1">
        <f t="array" ref="O4212">_xlfn.IFS(Table1[[#This Row],[Duration]]&lt;90,"Short",Table1[[#This Row],[Duration]]&lt;180,"Medium",Table1[[#This Row],[Duration]]&lt;=240,"Long",TRUE,"Seasons")</f>
        <v>Short</v>
      </c>
      <c r="P4212" s="3" t="s">
        <v>517</v>
      </c>
    </row>
    <row r="4213" spans="1:16" ht="42">
      <c r="A4213" s="2" t="s">
        <v>17894</v>
      </c>
      <c r="B4213" s="2" t="s">
        <v>0</v>
      </c>
      <c r="C4213" s="3" t="s">
        <v>17895</v>
      </c>
      <c r="D4213" s="3" t="s">
        <v>17896</v>
      </c>
      <c r="E4213" s="3" t="s">
        <v>17897</v>
      </c>
      <c r="F4213" s="3" t="s">
        <v>287</v>
      </c>
      <c r="G4213" s="7" t="s">
        <v>8120</v>
      </c>
      <c r="H4213" s="4">
        <v>2021</v>
      </c>
      <c r="I4213" s="2">
        <v>2005</v>
      </c>
      <c r="J4213" s="2">
        <f ca="1">YEAR(TODAY())-Table1[[#This Row],[Release_year]]</f>
        <v>21</v>
      </c>
      <c r="K4213" s="2" t="s">
        <v>2</v>
      </c>
      <c r="L4213" s="2" t="str">
        <f>_xlfn.XLOOKUP(Table1[[#This Row],[Rating]],Ratings!A$2:A$15,Ratings!B$2:B$15)</f>
        <v>Teen</v>
      </c>
      <c r="M4213" s="2" t="str">
        <f>_xlfn.XLOOKUP(Table1[[#This Row],[Rating Category]],Recommendation!A$2:A$6,Recommendation!B$2:B$6)</f>
        <v>Guidance</v>
      </c>
      <c r="N4213" s="2">
        <v>98</v>
      </c>
      <c r="O4213" s="2" t="str" cm="1">
        <f t="array" ref="O4213">_xlfn.IFS(Table1[[#This Row],[Duration]]&lt;90,"Short",Table1[[#This Row],[Duration]]&lt;180,"Medium",Table1[[#This Row],[Duration]]&lt;=240,"Long",TRUE,"Seasons")</f>
        <v>Medium</v>
      </c>
      <c r="P4213" s="3" t="s">
        <v>328</v>
      </c>
    </row>
    <row r="4214" spans="1:16" ht="42">
      <c r="A4214" s="2" t="s">
        <v>17898</v>
      </c>
      <c r="B4214" s="2" t="s">
        <v>0</v>
      </c>
      <c r="C4214" s="3" t="s">
        <v>17899</v>
      </c>
      <c r="D4214" s="3" t="s">
        <v>17900</v>
      </c>
      <c r="E4214" s="3" t="s">
        <v>17901</v>
      </c>
      <c r="F4214" s="3" t="s">
        <v>1</v>
      </c>
      <c r="G4214" s="7" t="s">
        <v>7486</v>
      </c>
      <c r="H4214" s="4">
        <v>2021</v>
      </c>
      <c r="I4214" s="2">
        <v>1996</v>
      </c>
      <c r="J4214" s="2">
        <f ca="1">YEAR(TODAY())-Table1[[#This Row],[Release_year]]</f>
        <v>30</v>
      </c>
      <c r="K4214" s="2" t="s">
        <v>2</v>
      </c>
      <c r="L4214" s="2" t="str">
        <f>_xlfn.XLOOKUP(Table1[[#This Row],[Rating]],Ratings!A$2:A$15,Ratings!B$2:B$15)</f>
        <v>Teen</v>
      </c>
      <c r="M4214" s="2" t="str">
        <f>_xlfn.XLOOKUP(Table1[[#This Row],[Rating Category]],Recommendation!A$2:A$6,Recommendation!B$2:B$6)</f>
        <v>Guidance</v>
      </c>
      <c r="N4214" s="2">
        <v>114</v>
      </c>
      <c r="O4214" s="2" t="str" cm="1">
        <f t="array" ref="O4214">_xlfn.IFS(Table1[[#This Row],[Duration]]&lt;90,"Short",Table1[[#This Row],[Duration]]&lt;180,"Medium",Table1[[#This Row],[Duration]]&lt;=240,"Long",TRUE,"Seasons")</f>
        <v>Medium</v>
      </c>
      <c r="P4214" s="3" t="s">
        <v>17902</v>
      </c>
    </row>
    <row r="4215" spans="1:16" ht="56">
      <c r="A4215" s="2" t="s">
        <v>17903</v>
      </c>
      <c r="B4215" s="2" t="s">
        <v>0</v>
      </c>
      <c r="C4215" s="3" t="s">
        <v>17904</v>
      </c>
      <c r="D4215" s="3" t="s">
        <v>17905</v>
      </c>
      <c r="E4215" s="3" t="s">
        <v>17906</v>
      </c>
      <c r="F4215" s="3" t="s">
        <v>17907</v>
      </c>
      <c r="G4215" s="7" t="s">
        <v>17908</v>
      </c>
      <c r="H4215" s="4">
        <v>2021</v>
      </c>
      <c r="I4215" s="2">
        <v>2017</v>
      </c>
      <c r="J4215" s="2">
        <f ca="1">YEAR(TODAY())-Table1[[#This Row],[Release_year]]</f>
        <v>9</v>
      </c>
      <c r="K4215" s="2" t="s">
        <v>124</v>
      </c>
      <c r="L4215" s="2" t="str">
        <f>_xlfn.XLOOKUP(Table1[[#This Row],[Rating]],Ratings!A$2:A$15,Ratings!B$2:B$15)</f>
        <v>Adult</v>
      </c>
      <c r="M4215" s="2" t="str">
        <f>_xlfn.XLOOKUP(Table1[[#This Row],[Rating Category]],Recommendation!A$2:A$6,Recommendation!B$2:B$6)</f>
        <v>Restricted</v>
      </c>
      <c r="N4215" s="2">
        <v>87</v>
      </c>
      <c r="O4215" s="2" t="str" cm="1">
        <f t="array" ref="O4215">_xlfn.IFS(Table1[[#This Row],[Duration]]&lt;90,"Short",Table1[[#This Row],[Duration]]&lt;180,"Medium",Table1[[#This Row],[Duration]]&lt;=240,"Long",TRUE,"Seasons")</f>
        <v>Short</v>
      </c>
      <c r="P4215" s="3" t="s">
        <v>251</v>
      </c>
    </row>
    <row r="4216" spans="1:16" ht="42">
      <c r="A4216" s="2" t="s">
        <v>17909</v>
      </c>
      <c r="B4216" s="2" t="s">
        <v>0</v>
      </c>
      <c r="C4216" s="3" t="s">
        <v>17910</v>
      </c>
      <c r="D4216" s="3" t="s">
        <v>5484</v>
      </c>
      <c r="E4216" s="3" t="s">
        <v>17911</v>
      </c>
      <c r="F4216" s="3" t="s">
        <v>13</v>
      </c>
      <c r="G4216" s="7" t="s">
        <v>12391</v>
      </c>
      <c r="H4216" s="4">
        <v>2021</v>
      </c>
      <c r="I4216" s="2">
        <v>2015</v>
      </c>
      <c r="J4216" s="2">
        <f ca="1">YEAR(TODAY())-Table1[[#This Row],[Release_year]]</f>
        <v>11</v>
      </c>
      <c r="K4216" s="2" t="s">
        <v>45</v>
      </c>
      <c r="L4216" s="2" t="str">
        <f>_xlfn.XLOOKUP(Table1[[#This Row],[Rating]],Ratings!A$2:A$15,Ratings!B$2:B$15)</f>
        <v>Family</v>
      </c>
      <c r="M4216" s="2" t="str">
        <f>_xlfn.XLOOKUP(Table1[[#This Row],[Rating Category]],Recommendation!A$2:A$6,Recommendation!B$2:B$6)</f>
        <v>Guidance</v>
      </c>
      <c r="N4216" s="2">
        <v>132</v>
      </c>
      <c r="O4216" s="2" t="str" cm="1">
        <f t="array" ref="O4216">_xlfn.IFS(Table1[[#This Row],[Duration]]&lt;90,"Short",Table1[[#This Row],[Duration]]&lt;180,"Medium",Table1[[#This Row],[Duration]]&lt;=240,"Long",TRUE,"Seasons")</f>
        <v>Medium</v>
      </c>
      <c r="P4216" s="3" t="s">
        <v>56</v>
      </c>
    </row>
    <row r="4217" spans="1:16" ht="42">
      <c r="A4217" s="2" t="s">
        <v>17912</v>
      </c>
      <c r="B4217" s="2" t="s">
        <v>0</v>
      </c>
      <c r="C4217" s="3" t="s">
        <v>17913</v>
      </c>
      <c r="D4217" s="3" t="s">
        <v>3238</v>
      </c>
      <c r="E4217" s="3" t="s">
        <v>17914</v>
      </c>
      <c r="F4217" s="3" t="s">
        <v>1</v>
      </c>
      <c r="G4217" s="7" t="s">
        <v>7486</v>
      </c>
      <c r="H4217" s="4">
        <v>2021</v>
      </c>
      <c r="I4217" s="2">
        <v>1997</v>
      </c>
      <c r="J4217" s="2">
        <f ca="1">YEAR(TODAY())-Table1[[#This Row],[Release_year]]</f>
        <v>29</v>
      </c>
      <c r="K4217" s="2" t="s">
        <v>124</v>
      </c>
      <c r="L4217" s="2" t="str">
        <f>_xlfn.XLOOKUP(Table1[[#This Row],[Rating]],Ratings!A$2:A$15,Ratings!B$2:B$15)</f>
        <v>Adult</v>
      </c>
      <c r="M4217" s="2" t="str">
        <f>_xlfn.XLOOKUP(Table1[[#This Row],[Rating Category]],Recommendation!A$2:A$6,Recommendation!B$2:B$6)</f>
        <v>Restricted</v>
      </c>
      <c r="N4217" s="2">
        <v>116</v>
      </c>
      <c r="O4217" s="2" t="str" cm="1">
        <f t="array" ref="O4217">_xlfn.IFS(Table1[[#This Row],[Duration]]&lt;90,"Short",Table1[[#This Row],[Duration]]&lt;180,"Medium",Table1[[#This Row],[Duration]]&lt;=240,"Long",TRUE,"Seasons")</f>
        <v>Medium</v>
      </c>
      <c r="P4217" s="3" t="s">
        <v>51</v>
      </c>
    </row>
    <row r="4218" spans="1:16" ht="56">
      <c r="A4218" s="2" t="s">
        <v>17916</v>
      </c>
      <c r="B4218" s="2" t="s">
        <v>0</v>
      </c>
      <c r="C4218" s="3" t="s">
        <v>17917</v>
      </c>
      <c r="D4218" s="3" t="s">
        <v>17918</v>
      </c>
      <c r="E4218" s="3" t="s">
        <v>17919</v>
      </c>
      <c r="F4218" s="3" t="s">
        <v>1160</v>
      </c>
      <c r="G4218" s="7" t="s">
        <v>15150</v>
      </c>
      <c r="H4218" s="4">
        <v>2021</v>
      </c>
      <c r="I4218" s="2">
        <v>2013</v>
      </c>
      <c r="J4218" s="2">
        <f ca="1">YEAR(TODAY())-Table1[[#This Row],[Release_year]]</f>
        <v>13</v>
      </c>
      <c r="K4218" s="2" t="s">
        <v>29</v>
      </c>
      <c r="L4218" s="2" t="str">
        <f>_xlfn.XLOOKUP(Table1[[#This Row],[Rating]],Ratings!A$2:A$15,Ratings!B$2:B$15)</f>
        <v>Teen</v>
      </c>
      <c r="M4218" s="2" t="str">
        <f>_xlfn.XLOOKUP(Table1[[#This Row],[Rating Category]],Recommendation!A$2:A$6,Recommendation!B$2:B$6)</f>
        <v>Guidance</v>
      </c>
      <c r="N4218" s="2">
        <v>92</v>
      </c>
      <c r="O4218" s="2" t="str" cm="1">
        <f t="array" ref="O4218">_xlfn.IFS(Table1[[#This Row],[Duration]]&lt;90,"Short",Table1[[#This Row],[Duration]]&lt;180,"Medium",Table1[[#This Row],[Duration]]&lt;=240,"Long",TRUE,"Seasons")</f>
        <v>Medium</v>
      </c>
      <c r="P4218" s="3" t="s">
        <v>2437</v>
      </c>
    </row>
    <row r="4219" spans="1:16" ht="42">
      <c r="A4219" s="2" t="s">
        <v>17920</v>
      </c>
      <c r="B4219" s="2" t="s">
        <v>0</v>
      </c>
      <c r="C4219" s="3" t="s">
        <v>17921</v>
      </c>
      <c r="D4219" s="3" t="s">
        <v>7974</v>
      </c>
      <c r="E4219" s="3" t="s">
        <v>17922</v>
      </c>
      <c r="F4219" s="3" t="s">
        <v>17923</v>
      </c>
      <c r="G4219" s="7" t="s">
        <v>4139</v>
      </c>
      <c r="H4219" s="4">
        <v>2021</v>
      </c>
      <c r="I4219" s="2">
        <v>2015</v>
      </c>
      <c r="J4219" s="2">
        <f ca="1">YEAR(TODAY())-Table1[[#This Row],[Release_year]]</f>
        <v>11</v>
      </c>
      <c r="K4219" s="2" t="s">
        <v>124</v>
      </c>
      <c r="L4219" s="2" t="str">
        <f>_xlfn.XLOOKUP(Table1[[#This Row],[Rating]],Ratings!A$2:A$15,Ratings!B$2:B$15)</f>
        <v>Adult</v>
      </c>
      <c r="M4219" s="2" t="str">
        <f>_xlfn.XLOOKUP(Table1[[#This Row],[Rating Category]],Recommendation!A$2:A$6,Recommendation!B$2:B$6)</f>
        <v>Restricted</v>
      </c>
      <c r="N4219" s="2">
        <v>99</v>
      </c>
      <c r="O4219" s="2" t="str" cm="1">
        <f t="array" ref="O4219">_xlfn.IFS(Table1[[#This Row],[Duration]]&lt;90,"Short",Table1[[#This Row],[Duration]]&lt;180,"Medium",Table1[[#This Row],[Duration]]&lt;=240,"Long",TRUE,"Seasons")</f>
        <v>Medium</v>
      </c>
      <c r="P4219" s="3" t="s">
        <v>1368</v>
      </c>
    </row>
    <row r="4220" spans="1:16" ht="28">
      <c r="A4220" s="2" t="s">
        <v>17924</v>
      </c>
      <c r="B4220" s="2" t="s">
        <v>0</v>
      </c>
      <c r="C4220" s="3" t="s">
        <v>17925</v>
      </c>
      <c r="D4220" s="3" t="s">
        <v>17926</v>
      </c>
      <c r="E4220" s="3" t="s">
        <v>17927</v>
      </c>
      <c r="F4220" s="3" t="s">
        <v>1</v>
      </c>
      <c r="G4220" s="7" t="s">
        <v>13280</v>
      </c>
      <c r="H4220" s="4">
        <v>2021</v>
      </c>
      <c r="I4220" s="2">
        <v>1945</v>
      </c>
      <c r="J4220" s="2">
        <f ca="1">YEAR(TODAY())-Table1[[#This Row],[Release_year]]</f>
        <v>81</v>
      </c>
      <c r="K4220" s="2" t="s">
        <v>29</v>
      </c>
      <c r="L4220" s="2" t="str">
        <f>_xlfn.XLOOKUP(Table1[[#This Row],[Rating]],Ratings!A$2:A$15,Ratings!B$2:B$15)</f>
        <v>Teen</v>
      </c>
      <c r="M4220" s="2" t="str">
        <f>_xlfn.XLOOKUP(Table1[[#This Row],[Rating Category]],Recommendation!A$2:A$6,Recommendation!B$2:B$6)</f>
        <v>Guidance</v>
      </c>
      <c r="N4220" s="2">
        <v>63</v>
      </c>
      <c r="O4220" s="2" t="str" cm="1">
        <f t="array" ref="O4220">_xlfn.IFS(Table1[[#This Row],[Duration]]&lt;90,"Short",Table1[[#This Row],[Duration]]&lt;180,"Medium",Table1[[#This Row],[Duration]]&lt;=240,"Long",TRUE,"Seasons")</f>
        <v>Short</v>
      </c>
      <c r="P4220" s="3" t="s">
        <v>17928</v>
      </c>
    </row>
    <row r="4221" spans="1:16" ht="42">
      <c r="A4221" s="2" t="s">
        <v>17929</v>
      </c>
      <c r="B4221" s="2" t="s">
        <v>0</v>
      </c>
      <c r="C4221" s="3" t="s">
        <v>17930</v>
      </c>
      <c r="D4221" s="3" t="s">
        <v>17931</v>
      </c>
      <c r="E4221" s="3" t="s">
        <v>17932</v>
      </c>
      <c r="F4221" s="3" t="s">
        <v>13292</v>
      </c>
      <c r="G4221" s="7" t="s">
        <v>8375</v>
      </c>
      <c r="H4221" s="4">
        <v>2021</v>
      </c>
      <c r="I4221" s="2">
        <v>2009</v>
      </c>
      <c r="J4221" s="2">
        <f ca="1">YEAR(TODAY())-Table1[[#This Row],[Release_year]]</f>
        <v>17</v>
      </c>
      <c r="K4221" s="2" t="s">
        <v>2</v>
      </c>
      <c r="L4221" s="2" t="str">
        <f>_xlfn.XLOOKUP(Table1[[#This Row],[Rating]],Ratings!A$2:A$15,Ratings!B$2:B$15)</f>
        <v>Teen</v>
      </c>
      <c r="M4221" s="2" t="str">
        <f>_xlfn.XLOOKUP(Table1[[#This Row],[Rating Category]],Recommendation!A$2:A$6,Recommendation!B$2:B$6)</f>
        <v>Guidance</v>
      </c>
      <c r="N4221" s="2">
        <v>121</v>
      </c>
      <c r="O4221" s="2" t="str" cm="1">
        <f t="array" ref="O4221">_xlfn.IFS(Table1[[#This Row],[Duration]]&lt;90,"Short",Table1[[#This Row],[Duration]]&lt;180,"Medium",Table1[[#This Row],[Duration]]&lt;=240,"Long",TRUE,"Seasons")</f>
        <v>Medium</v>
      </c>
      <c r="P4221" s="3" t="s">
        <v>214</v>
      </c>
    </row>
    <row r="4222" spans="1:16" ht="14">
      <c r="A4222" s="2" t="s">
        <v>17933</v>
      </c>
      <c r="B4222" s="2" t="s">
        <v>0</v>
      </c>
      <c r="C4222" s="3" t="s">
        <v>17934</v>
      </c>
      <c r="D4222" s="3" t="s">
        <v>17935</v>
      </c>
      <c r="E4222" s="3" t="s">
        <v>14549</v>
      </c>
      <c r="F4222" s="3" t="s">
        <v>28</v>
      </c>
      <c r="G4222" s="7" t="s">
        <v>13363</v>
      </c>
      <c r="H4222" s="4">
        <v>2021</v>
      </c>
      <c r="I4222" s="2">
        <v>2016</v>
      </c>
      <c r="J4222" s="2">
        <f ca="1">YEAR(TODAY())-Table1[[#This Row],[Release_year]]</f>
        <v>10</v>
      </c>
      <c r="K4222" s="2" t="s">
        <v>181</v>
      </c>
      <c r="L4222" s="2" t="str">
        <f>_xlfn.XLOOKUP(Table1[[#This Row],[Rating]],Ratings!A$2:A$15,Ratings!B$2:B$15)</f>
        <v>Family</v>
      </c>
      <c r="M4222" s="2" t="str">
        <f>_xlfn.XLOOKUP(Table1[[#This Row],[Rating Category]],Recommendation!A$2:A$6,Recommendation!B$2:B$6)</f>
        <v>Guidance</v>
      </c>
      <c r="N4222" s="2">
        <v>56</v>
      </c>
      <c r="O4222" s="2" t="str" cm="1">
        <f t="array" ref="O4222">_xlfn.IFS(Table1[[#This Row],[Duration]]&lt;90,"Short",Table1[[#This Row],[Duration]]&lt;180,"Medium",Table1[[#This Row],[Duration]]&lt;=240,"Long",TRUE,"Seasons")</f>
        <v>Short</v>
      </c>
      <c r="P4222" s="3" t="s">
        <v>3</v>
      </c>
    </row>
    <row r="4223" spans="1:16" ht="70">
      <c r="A4223" s="2" t="s">
        <v>17936</v>
      </c>
      <c r="B4223" s="2" t="s">
        <v>0</v>
      </c>
      <c r="C4223" s="3" t="s">
        <v>17937</v>
      </c>
      <c r="D4223" s="3" t="s">
        <v>17938</v>
      </c>
      <c r="E4223" s="3" t="s">
        <v>17939</v>
      </c>
      <c r="F4223" s="3" t="s">
        <v>17940</v>
      </c>
      <c r="G4223" s="7" t="s">
        <v>9203</v>
      </c>
      <c r="H4223" s="4">
        <v>2021</v>
      </c>
      <c r="I4223" s="2">
        <v>2012</v>
      </c>
      <c r="J4223" s="2">
        <f ca="1">YEAR(TODAY())-Table1[[#This Row],[Release_year]]</f>
        <v>14</v>
      </c>
      <c r="K4223" s="2" t="s">
        <v>2</v>
      </c>
      <c r="L4223" s="2" t="str">
        <f>_xlfn.XLOOKUP(Table1[[#This Row],[Rating]],Ratings!A$2:A$15,Ratings!B$2:B$15)</f>
        <v>Teen</v>
      </c>
      <c r="M4223" s="2" t="str">
        <f>_xlfn.XLOOKUP(Table1[[#This Row],[Rating Category]],Recommendation!A$2:A$6,Recommendation!B$2:B$6)</f>
        <v>Guidance</v>
      </c>
      <c r="N4223" s="2">
        <v>96</v>
      </c>
      <c r="O4223" s="2" t="str" cm="1">
        <f t="array" ref="O4223">_xlfn.IFS(Table1[[#This Row],[Duration]]&lt;90,"Short",Table1[[#This Row],[Duration]]&lt;180,"Medium",Table1[[#This Row],[Duration]]&lt;=240,"Long",TRUE,"Seasons")</f>
        <v>Medium</v>
      </c>
      <c r="P4223" s="3" t="s">
        <v>90</v>
      </c>
    </row>
    <row r="4224" spans="1:16" ht="42">
      <c r="A4224" s="2" t="s">
        <v>17941</v>
      </c>
      <c r="B4224" s="2" t="s">
        <v>0</v>
      </c>
      <c r="C4224" s="3" t="s">
        <v>17942</v>
      </c>
      <c r="D4224" s="3" t="s">
        <v>17943</v>
      </c>
      <c r="E4224" s="3" t="s">
        <v>17944</v>
      </c>
      <c r="F4224" s="3" t="s">
        <v>13</v>
      </c>
      <c r="G4224" s="7" t="s">
        <v>7532</v>
      </c>
      <c r="H4224" s="4">
        <v>2021</v>
      </c>
      <c r="I4224" s="2">
        <v>1972</v>
      </c>
      <c r="J4224" s="2">
        <f ca="1">YEAR(TODAY())-Table1[[#This Row],[Release_year]]</f>
        <v>54</v>
      </c>
      <c r="K4224" s="2" t="s">
        <v>29</v>
      </c>
      <c r="L4224" s="2" t="str">
        <f>_xlfn.XLOOKUP(Table1[[#This Row],[Rating]],Ratings!A$2:A$15,Ratings!B$2:B$15)</f>
        <v>Teen</v>
      </c>
      <c r="M4224" s="2" t="str">
        <f>_xlfn.XLOOKUP(Table1[[#This Row],[Rating Category]],Recommendation!A$2:A$6,Recommendation!B$2:B$6)</f>
        <v>Guidance</v>
      </c>
      <c r="N4224" s="2">
        <v>115</v>
      </c>
      <c r="O4224" s="2" t="str" cm="1">
        <f t="array" ref="O4224">_xlfn.IFS(Table1[[#This Row],[Duration]]&lt;90,"Short",Table1[[#This Row],[Duration]]&lt;180,"Medium",Table1[[#This Row],[Duration]]&lt;=240,"Long",TRUE,"Seasons")</f>
        <v>Medium</v>
      </c>
      <c r="P4224" s="3" t="s">
        <v>1133</v>
      </c>
    </row>
    <row r="4225" spans="1:16" ht="70">
      <c r="A4225" s="2" t="s">
        <v>17945</v>
      </c>
      <c r="B4225" s="2" t="s">
        <v>0</v>
      </c>
      <c r="C4225" s="3" t="s">
        <v>17946</v>
      </c>
      <c r="D4225" s="3" t="s">
        <v>17947</v>
      </c>
      <c r="E4225" s="3" t="s">
        <v>17948</v>
      </c>
      <c r="F4225" s="3" t="s">
        <v>17949</v>
      </c>
      <c r="G4225" s="7" t="s">
        <v>13567</v>
      </c>
      <c r="H4225" s="4">
        <v>2021</v>
      </c>
      <c r="I4225" s="2">
        <v>2014</v>
      </c>
      <c r="J4225" s="2">
        <f ca="1">YEAR(TODAY())-Table1[[#This Row],[Release_year]]</f>
        <v>12</v>
      </c>
      <c r="K4225" s="2" t="s">
        <v>7</v>
      </c>
      <c r="L4225" s="2" t="str">
        <f>_xlfn.XLOOKUP(Table1[[#This Row],[Rating]],Ratings!A$2:A$15,Ratings!B$2:B$15)</f>
        <v>Adult</v>
      </c>
      <c r="M4225" s="2" t="str">
        <f>_xlfn.XLOOKUP(Table1[[#This Row],[Rating Category]],Recommendation!A$2:A$6,Recommendation!B$2:B$6)</f>
        <v>Restricted</v>
      </c>
      <c r="N4225" s="2">
        <v>117</v>
      </c>
      <c r="O4225" s="2" t="str" cm="1">
        <f t="array" ref="O4225">_xlfn.IFS(Table1[[#This Row],[Duration]]&lt;90,"Short",Table1[[#This Row],[Duration]]&lt;180,"Medium",Table1[[#This Row],[Duration]]&lt;=240,"Long",TRUE,"Seasons")</f>
        <v>Medium</v>
      </c>
      <c r="P4225" s="3" t="s">
        <v>3747</v>
      </c>
    </row>
    <row r="4226" spans="1:16" ht="28">
      <c r="A4226" s="2" t="s">
        <v>17951</v>
      </c>
      <c r="B4226" s="2" t="s">
        <v>0</v>
      </c>
      <c r="C4226" s="3" t="s">
        <v>17952</v>
      </c>
      <c r="D4226" s="3" t="s">
        <v>17950</v>
      </c>
      <c r="E4226" s="3" t="s">
        <v>17953</v>
      </c>
      <c r="F4226" s="3" t="s">
        <v>13</v>
      </c>
      <c r="G4226" s="7" t="s">
        <v>12346</v>
      </c>
      <c r="H4226" s="4">
        <v>2021</v>
      </c>
      <c r="I4226" s="2">
        <v>2017</v>
      </c>
      <c r="J4226" s="2">
        <f ca="1">YEAR(TODAY())-Table1[[#This Row],[Release_year]]</f>
        <v>9</v>
      </c>
      <c r="K4226" s="2" t="s">
        <v>87</v>
      </c>
      <c r="L4226" s="2" t="str">
        <f>_xlfn.XLOOKUP(Table1[[#This Row],[Rating]],Ratings!A$2:A$15,Ratings!B$2:B$15)</f>
        <v>Kids</v>
      </c>
      <c r="M4226" s="2" t="str">
        <f>_xlfn.XLOOKUP(Table1[[#This Row],[Rating Category]],Recommendation!A$2:A$6,Recommendation!B$2:B$6)</f>
        <v>Safe</v>
      </c>
      <c r="N4226" s="2">
        <v>65</v>
      </c>
      <c r="O4226" s="2" t="str" cm="1">
        <f t="array" ref="O4226">_xlfn.IFS(Table1[[#This Row],[Duration]]&lt;90,"Short",Table1[[#This Row],[Duration]]&lt;180,"Medium",Table1[[#This Row],[Duration]]&lt;=240,"Long",TRUE,"Seasons")</f>
        <v>Short</v>
      </c>
      <c r="P4226" s="3" t="s">
        <v>17</v>
      </c>
    </row>
    <row r="4227" spans="1:16" ht="56">
      <c r="A4227" s="2" t="s">
        <v>17954</v>
      </c>
      <c r="B4227" s="2" t="s">
        <v>0</v>
      </c>
      <c r="C4227" s="3" t="s">
        <v>17955</v>
      </c>
      <c r="D4227" s="3" t="s">
        <v>7750</v>
      </c>
      <c r="E4227" s="3" t="s">
        <v>17956</v>
      </c>
      <c r="F4227" s="3" t="s">
        <v>1</v>
      </c>
      <c r="G4227" s="7" t="s">
        <v>10394</v>
      </c>
      <c r="H4227" s="4">
        <v>2021</v>
      </c>
      <c r="I4227" s="2">
        <v>2015</v>
      </c>
      <c r="J4227" s="2">
        <f ca="1">YEAR(TODAY())-Table1[[#This Row],[Release_year]]</f>
        <v>11</v>
      </c>
      <c r="K4227" s="2" t="s">
        <v>124</v>
      </c>
      <c r="L4227" s="2" t="str">
        <f>_xlfn.XLOOKUP(Table1[[#This Row],[Rating]],Ratings!A$2:A$15,Ratings!B$2:B$15)</f>
        <v>Adult</v>
      </c>
      <c r="M4227" s="2" t="str">
        <f>_xlfn.XLOOKUP(Table1[[#This Row],[Rating Category]],Recommendation!A$2:A$6,Recommendation!B$2:B$6)</f>
        <v>Restricted</v>
      </c>
      <c r="N4227" s="2">
        <v>81</v>
      </c>
      <c r="O4227" s="2" t="str" cm="1">
        <f t="array" ref="O4227">_xlfn.IFS(Table1[[#This Row],[Duration]]&lt;90,"Short",Table1[[#This Row],[Duration]]&lt;180,"Medium",Table1[[#This Row],[Duration]]&lt;=240,"Long",TRUE,"Seasons")</f>
        <v>Short</v>
      </c>
      <c r="P4227" s="3" t="s">
        <v>517</v>
      </c>
    </row>
    <row r="4228" spans="1:16" ht="42">
      <c r="A4228" s="2" t="s">
        <v>17957</v>
      </c>
      <c r="B4228" s="2" t="s">
        <v>0</v>
      </c>
      <c r="C4228" s="3" t="s">
        <v>17958</v>
      </c>
      <c r="D4228" s="3" t="s">
        <v>17959</v>
      </c>
      <c r="E4228" s="3" t="s">
        <v>17960</v>
      </c>
      <c r="F4228" s="3" t="s">
        <v>1</v>
      </c>
      <c r="G4228" s="7" t="s">
        <v>17961</v>
      </c>
      <c r="H4228" s="4">
        <v>2021</v>
      </c>
      <c r="I4228" s="2">
        <v>2013</v>
      </c>
      <c r="J4228" s="2">
        <f ca="1">YEAR(TODAY())-Table1[[#This Row],[Release_year]]</f>
        <v>13</v>
      </c>
      <c r="K4228" s="2" t="s">
        <v>14374</v>
      </c>
      <c r="L4228" s="2" t="str">
        <f>_xlfn.XLOOKUP(Table1[[#This Row],[Rating]],Ratings!A$2:A$15,Ratings!B$2:B$15)</f>
        <v>Not Rated</v>
      </c>
      <c r="M4228" s="2" t="str">
        <f>_xlfn.XLOOKUP(Table1[[#This Row],[Rating Category]],Recommendation!A$2:A$6,Recommendation!B$2:B$6)</f>
        <v>Guidance</v>
      </c>
      <c r="N4228" s="2">
        <v>85</v>
      </c>
      <c r="O4228" s="2" t="str" cm="1">
        <f t="array" ref="O4228">_xlfn.IFS(Table1[[#This Row],[Duration]]&lt;90,"Short",Table1[[#This Row],[Duration]]&lt;180,"Medium",Table1[[#This Row],[Duration]]&lt;=240,"Long",TRUE,"Seasons")</f>
        <v>Short</v>
      </c>
      <c r="P4228" s="3" t="s">
        <v>617</v>
      </c>
    </row>
    <row r="4229" spans="1:16" ht="56">
      <c r="A4229" s="2" t="s">
        <v>17962</v>
      </c>
      <c r="B4229" s="2" t="s">
        <v>0</v>
      </c>
      <c r="C4229" s="3" t="s">
        <v>17963</v>
      </c>
      <c r="D4229" s="3" t="s">
        <v>17964</v>
      </c>
      <c r="E4229" s="3" t="s">
        <v>17965</v>
      </c>
      <c r="F4229" s="3" t="s">
        <v>1</v>
      </c>
      <c r="G4229" s="7" t="s">
        <v>9973</v>
      </c>
      <c r="H4229" s="4">
        <v>2021</v>
      </c>
      <c r="I4229" s="2">
        <v>2017</v>
      </c>
      <c r="J4229" s="2">
        <f ca="1">YEAR(TODAY())-Table1[[#This Row],[Release_year]]</f>
        <v>9</v>
      </c>
      <c r="K4229" s="2" t="s">
        <v>124</v>
      </c>
      <c r="L4229" s="2" t="str">
        <f>_xlfn.XLOOKUP(Table1[[#This Row],[Rating]],Ratings!A$2:A$15,Ratings!B$2:B$15)</f>
        <v>Adult</v>
      </c>
      <c r="M4229" s="2" t="str">
        <f>_xlfn.XLOOKUP(Table1[[#This Row],[Rating Category]],Recommendation!A$2:A$6,Recommendation!B$2:B$6)</f>
        <v>Restricted</v>
      </c>
      <c r="N4229" s="2">
        <v>93</v>
      </c>
      <c r="O4229" s="2" t="str" cm="1">
        <f t="array" ref="O4229">_xlfn.IFS(Table1[[#This Row],[Duration]]&lt;90,"Short",Table1[[#This Row],[Duration]]&lt;180,"Medium",Table1[[#This Row],[Duration]]&lt;=240,"Long",TRUE,"Seasons")</f>
        <v>Medium</v>
      </c>
      <c r="P4229" s="3" t="s">
        <v>36</v>
      </c>
    </row>
    <row r="4230" spans="1:16" ht="70">
      <c r="A4230" s="2" t="s">
        <v>17966</v>
      </c>
      <c r="B4230" s="2" t="s">
        <v>0</v>
      </c>
      <c r="C4230" s="3" t="s">
        <v>17967</v>
      </c>
      <c r="D4230" s="3" t="s">
        <v>17968</v>
      </c>
      <c r="E4230" s="3" t="s">
        <v>17969</v>
      </c>
      <c r="F4230" s="3" t="s">
        <v>13</v>
      </c>
      <c r="G4230" s="7" t="s">
        <v>7532</v>
      </c>
      <c r="H4230" s="4">
        <v>2021</v>
      </c>
      <c r="I4230" s="2">
        <v>2017</v>
      </c>
      <c r="J4230" s="2">
        <f ca="1">YEAR(TODAY())-Table1[[#This Row],[Release_year]]</f>
        <v>9</v>
      </c>
      <c r="K4230" s="2" t="s">
        <v>7</v>
      </c>
      <c r="L4230" s="2" t="str">
        <f>_xlfn.XLOOKUP(Table1[[#This Row],[Rating]],Ratings!A$2:A$15,Ratings!B$2:B$15)</f>
        <v>Adult</v>
      </c>
      <c r="M4230" s="2" t="str">
        <f>_xlfn.XLOOKUP(Table1[[#This Row],[Rating Category]],Recommendation!A$2:A$6,Recommendation!B$2:B$6)</f>
        <v>Restricted</v>
      </c>
      <c r="N4230" s="2">
        <v>126</v>
      </c>
      <c r="O4230" s="2" t="str" cm="1">
        <f t="array" ref="O4230">_xlfn.IFS(Table1[[#This Row],[Duration]]&lt;90,"Short",Table1[[#This Row],[Duration]]&lt;180,"Medium",Table1[[#This Row],[Duration]]&lt;=240,"Long",TRUE,"Seasons")</f>
        <v>Medium</v>
      </c>
      <c r="P4230" s="3" t="s">
        <v>23</v>
      </c>
    </row>
    <row r="4231" spans="1:16" ht="56">
      <c r="A4231" s="2" t="s">
        <v>17970</v>
      </c>
      <c r="B4231" s="2" t="s">
        <v>0</v>
      </c>
      <c r="C4231" s="3" t="s">
        <v>17971</v>
      </c>
      <c r="D4231" s="3" t="s">
        <v>17972</v>
      </c>
      <c r="E4231" s="3" t="s">
        <v>17973</v>
      </c>
      <c r="F4231" s="3" t="s">
        <v>10238</v>
      </c>
      <c r="G4231" s="7" t="s">
        <v>6659</v>
      </c>
      <c r="H4231" s="4">
        <v>2021</v>
      </c>
      <c r="I4231" s="2">
        <v>2004</v>
      </c>
      <c r="J4231" s="2">
        <f ca="1">YEAR(TODAY())-Table1[[#This Row],[Release_year]]</f>
        <v>22</v>
      </c>
      <c r="K4231" s="2" t="s">
        <v>124</v>
      </c>
      <c r="L4231" s="2" t="str">
        <f>_xlfn.XLOOKUP(Table1[[#This Row],[Rating]],Ratings!A$2:A$15,Ratings!B$2:B$15)</f>
        <v>Adult</v>
      </c>
      <c r="M4231" s="2" t="str">
        <f>_xlfn.XLOOKUP(Table1[[#This Row],[Rating Category]],Recommendation!A$2:A$6,Recommendation!B$2:B$6)</f>
        <v>Restricted</v>
      </c>
      <c r="N4231" s="2">
        <v>99</v>
      </c>
      <c r="O4231" s="2" t="str" cm="1">
        <f t="array" ref="O4231">_xlfn.IFS(Table1[[#This Row],[Duration]]&lt;90,"Short",Table1[[#This Row],[Duration]]&lt;180,"Medium",Table1[[#This Row],[Duration]]&lt;=240,"Long",TRUE,"Seasons")</f>
        <v>Medium</v>
      </c>
      <c r="P4231" s="3" t="s">
        <v>895</v>
      </c>
    </row>
    <row r="4232" spans="1:16" ht="42">
      <c r="A4232" s="2" t="s">
        <v>17974</v>
      </c>
      <c r="B4232" s="2" t="s">
        <v>0</v>
      </c>
      <c r="C4232" s="3" t="s">
        <v>17975</v>
      </c>
      <c r="D4232" s="3" t="s">
        <v>17976</v>
      </c>
      <c r="E4232" s="3" t="s">
        <v>17977</v>
      </c>
      <c r="F4232" s="3" t="s">
        <v>2038</v>
      </c>
      <c r="G4232" s="7" t="s">
        <v>11255</v>
      </c>
      <c r="H4232" s="4">
        <v>2021</v>
      </c>
      <c r="I4232" s="2">
        <v>2010</v>
      </c>
      <c r="J4232" s="2">
        <f ca="1">YEAR(TODAY())-Table1[[#This Row],[Release_year]]</f>
        <v>16</v>
      </c>
      <c r="K4232" s="2" t="s">
        <v>87</v>
      </c>
      <c r="L4232" s="2" t="str">
        <f>_xlfn.XLOOKUP(Table1[[#This Row],[Rating]],Ratings!A$2:A$15,Ratings!B$2:B$15)</f>
        <v>Kids</v>
      </c>
      <c r="M4232" s="2" t="str">
        <f>_xlfn.XLOOKUP(Table1[[#This Row],[Rating Category]],Recommendation!A$2:A$6,Recommendation!B$2:B$6)</f>
        <v>Safe</v>
      </c>
      <c r="N4232" s="2">
        <v>79</v>
      </c>
      <c r="O4232" s="2" t="str" cm="1">
        <f t="array" ref="O4232">_xlfn.IFS(Table1[[#This Row],[Duration]]&lt;90,"Short",Table1[[#This Row],[Duration]]&lt;180,"Medium",Table1[[#This Row],[Duration]]&lt;=240,"Long",TRUE,"Seasons")</f>
        <v>Short</v>
      </c>
      <c r="P4232" s="3" t="s">
        <v>46</v>
      </c>
    </row>
    <row r="4233" spans="1:16" ht="42">
      <c r="A4233" s="2" t="s">
        <v>17978</v>
      </c>
      <c r="B4233" s="2" t="s">
        <v>0</v>
      </c>
      <c r="C4233" s="3" t="s">
        <v>17979</v>
      </c>
      <c r="D4233" s="3" t="s">
        <v>1866</v>
      </c>
      <c r="E4233" s="3" t="s">
        <v>17980</v>
      </c>
      <c r="F4233" s="3" t="s">
        <v>1</v>
      </c>
      <c r="G4233" s="7" t="s">
        <v>17981</v>
      </c>
      <c r="H4233" s="4">
        <v>2021</v>
      </c>
      <c r="I4233" s="2">
        <v>2010</v>
      </c>
      <c r="J4233" s="2">
        <f ca="1">YEAR(TODAY())-Table1[[#This Row],[Release_year]]</f>
        <v>16</v>
      </c>
      <c r="K4233" s="2" t="s">
        <v>45</v>
      </c>
      <c r="L4233" s="2" t="str">
        <f>_xlfn.XLOOKUP(Table1[[#This Row],[Rating]],Ratings!A$2:A$15,Ratings!B$2:B$15)</f>
        <v>Family</v>
      </c>
      <c r="M4233" s="2" t="str">
        <f>_xlfn.XLOOKUP(Table1[[#This Row],[Rating Category]],Recommendation!A$2:A$6,Recommendation!B$2:B$6)</f>
        <v>Guidance</v>
      </c>
      <c r="N4233" s="2">
        <v>26</v>
      </c>
      <c r="O4233" s="2" t="str" cm="1">
        <f t="array" ref="O4233">_xlfn.IFS(Table1[[#This Row],[Duration]]&lt;90,"Short",Table1[[#This Row],[Duration]]&lt;180,"Medium",Table1[[#This Row],[Duration]]&lt;=240,"Long",TRUE,"Seasons")</f>
        <v>Short</v>
      </c>
      <c r="P4233" s="3" t="s">
        <v>46</v>
      </c>
    </row>
    <row r="4234" spans="1:16" ht="70">
      <c r="A4234" s="2" t="s">
        <v>17982</v>
      </c>
      <c r="B4234" s="2" t="s">
        <v>0</v>
      </c>
      <c r="C4234" s="3" t="s">
        <v>17983</v>
      </c>
      <c r="D4234" s="3" t="s">
        <v>17984</v>
      </c>
      <c r="E4234" s="3" t="s">
        <v>17985</v>
      </c>
      <c r="F4234" s="3" t="s">
        <v>17986</v>
      </c>
      <c r="G4234" s="7" t="s">
        <v>12510</v>
      </c>
      <c r="H4234" s="4">
        <v>2021</v>
      </c>
      <c r="I4234" s="2">
        <v>2017</v>
      </c>
      <c r="J4234" s="2">
        <f ca="1">YEAR(TODAY())-Table1[[#This Row],[Release_year]]</f>
        <v>9</v>
      </c>
      <c r="K4234" s="2" t="s">
        <v>45</v>
      </c>
      <c r="L4234" s="2" t="str">
        <f>_xlfn.XLOOKUP(Table1[[#This Row],[Rating]],Ratings!A$2:A$15,Ratings!B$2:B$15)</f>
        <v>Family</v>
      </c>
      <c r="M4234" s="2" t="str">
        <f>_xlfn.XLOOKUP(Table1[[#This Row],[Rating Category]],Recommendation!A$2:A$6,Recommendation!B$2:B$6)</f>
        <v>Guidance</v>
      </c>
      <c r="N4234" s="2">
        <v>107</v>
      </c>
      <c r="O4234" s="2" t="str" cm="1">
        <f t="array" ref="O4234">_xlfn.IFS(Table1[[#This Row],[Duration]]&lt;90,"Short",Table1[[#This Row],[Duration]]&lt;180,"Medium",Table1[[#This Row],[Duration]]&lt;=240,"Long",TRUE,"Seasons")</f>
        <v>Medium</v>
      </c>
      <c r="P4234" s="3" t="s">
        <v>523</v>
      </c>
    </row>
    <row r="4235" spans="1:16" ht="28">
      <c r="A4235" s="2" t="s">
        <v>17987</v>
      </c>
      <c r="B4235" s="2" t="s">
        <v>0</v>
      </c>
      <c r="C4235" s="3" t="s">
        <v>17988</v>
      </c>
      <c r="D4235" s="3" t="s">
        <v>15402</v>
      </c>
      <c r="E4235" s="3" t="s">
        <v>17989</v>
      </c>
      <c r="F4235" s="3" t="s">
        <v>28</v>
      </c>
      <c r="G4235" s="7" t="s">
        <v>17990</v>
      </c>
      <c r="H4235" s="4">
        <v>2021</v>
      </c>
      <c r="I4235" s="2">
        <v>1998</v>
      </c>
      <c r="J4235" s="2">
        <f ca="1">YEAR(TODAY())-Table1[[#This Row],[Release_year]]</f>
        <v>28</v>
      </c>
      <c r="K4235" s="2" t="s">
        <v>124</v>
      </c>
      <c r="L4235" s="2" t="str">
        <f>_xlfn.XLOOKUP(Table1[[#This Row],[Rating]],Ratings!A$2:A$15,Ratings!B$2:B$15)</f>
        <v>Adult</v>
      </c>
      <c r="M4235" s="2" t="str">
        <f>_xlfn.XLOOKUP(Table1[[#This Row],[Rating Category]],Recommendation!A$2:A$6,Recommendation!B$2:B$6)</f>
        <v>Restricted</v>
      </c>
      <c r="N4235" s="2">
        <v>95</v>
      </c>
      <c r="O4235" s="2" t="str" cm="1">
        <f t="array" ref="O4235">_xlfn.IFS(Table1[[#This Row],[Duration]]&lt;90,"Short",Table1[[#This Row],[Duration]]&lt;180,"Medium",Table1[[#This Row],[Duration]]&lt;=240,"Long",TRUE,"Seasons")</f>
        <v>Medium</v>
      </c>
      <c r="P4235" s="3" t="s">
        <v>231</v>
      </c>
    </row>
    <row r="4236" spans="1:16" ht="56">
      <c r="A4236" s="2" t="s">
        <v>17991</v>
      </c>
      <c r="B4236" s="2" t="s">
        <v>0</v>
      </c>
      <c r="C4236" s="3" t="s">
        <v>17992</v>
      </c>
      <c r="D4236" s="3" t="s">
        <v>17993</v>
      </c>
      <c r="E4236" s="3" t="s">
        <v>17994</v>
      </c>
      <c r="F4236" s="3" t="s">
        <v>53</v>
      </c>
      <c r="G4236" s="7" t="s">
        <v>13352</v>
      </c>
      <c r="H4236" s="4">
        <v>2021</v>
      </c>
      <c r="I4236" s="2">
        <v>2012</v>
      </c>
      <c r="J4236" s="2">
        <f ca="1">YEAR(TODAY())-Table1[[#This Row],[Release_year]]</f>
        <v>14</v>
      </c>
      <c r="K4236" s="2" t="s">
        <v>7</v>
      </c>
      <c r="L4236" s="2" t="str">
        <f>_xlfn.XLOOKUP(Table1[[#This Row],[Rating]],Ratings!A$2:A$15,Ratings!B$2:B$15)</f>
        <v>Adult</v>
      </c>
      <c r="M4236" s="2" t="str">
        <f>_xlfn.XLOOKUP(Table1[[#This Row],[Rating Category]],Recommendation!A$2:A$6,Recommendation!B$2:B$6)</f>
        <v>Restricted</v>
      </c>
      <c r="N4236" s="2">
        <v>100</v>
      </c>
      <c r="O4236" s="2" t="str" cm="1">
        <f t="array" ref="O4236">_xlfn.IFS(Table1[[#This Row],[Duration]]&lt;90,"Short",Table1[[#This Row],[Duration]]&lt;180,"Medium",Table1[[#This Row],[Duration]]&lt;=240,"Long",TRUE,"Seasons")</f>
        <v>Medium</v>
      </c>
      <c r="P4236" s="3" t="s">
        <v>192</v>
      </c>
    </row>
    <row r="4237" spans="1:16" ht="56">
      <c r="A4237" s="2" t="s">
        <v>17995</v>
      </c>
      <c r="B4237" s="2" t="s">
        <v>0</v>
      </c>
      <c r="C4237" s="3" t="s">
        <v>17996</v>
      </c>
      <c r="D4237" s="3" t="s">
        <v>13062</v>
      </c>
      <c r="E4237" s="3" t="s">
        <v>17997</v>
      </c>
      <c r="F4237" s="3" t="s">
        <v>13</v>
      </c>
      <c r="G4237" s="7" t="s">
        <v>11791</v>
      </c>
      <c r="H4237" s="4">
        <v>2021</v>
      </c>
      <c r="I4237" s="2">
        <v>2000</v>
      </c>
      <c r="J4237" s="2">
        <f ca="1">YEAR(TODAY())-Table1[[#This Row],[Release_year]]</f>
        <v>26</v>
      </c>
      <c r="K4237" s="2" t="s">
        <v>45</v>
      </c>
      <c r="L4237" s="2" t="str">
        <f>_xlfn.XLOOKUP(Table1[[#This Row],[Rating]],Ratings!A$2:A$15,Ratings!B$2:B$15)</f>
        <v>Family</v>
      </c>
      <c r="M4237" s="2" t="str">
        <f>_xlfn.XLOOKUP(Table1[[#This Row],[Rating Category]],Recommendation!A$2:A$6,Recommendation!B$2:B$6)</f>
        <v>Guidance</v>
      </c>
      <c r="N4237" s="2">
        <v>149</v>
      </c>
      <c r="O4237" s="2" t="str" cm="1">
        <f t="array" ref="O4237">_xlfn.IFS(Table1[[#This Row],[Duration]]&lt;90,"Short",Table1[[#This Row],[Duration]]&lt;180,"Medium",Table1[[#This Row],[Duration]]&lt;=240,"Long",TRUE,"Seasons")</f>
        <v>Medium</v>
      </c>
      <c r="P4237" s="3" t="s">
        <v>218</v>
      </c>
    </row>
    <row r="4238" spans="1:16" ht="14">
      <c r="A4238" s="2" t="s">
        <v>17998</v>
      </c>
      <c r="B4238" s="2" t="s">
        <v>0</v>
      </c>
      <c r="C4238" s="3" t="s">
        <v>17999</v>
      </c>
      <c r="D4238" s="3" t="s">
        <v>18000</v>
      </c>
      <c r="E4238" s="3" t="s">
        <v>18001</v>
      </c>
      <c r="F4238" s="3" t="s">
        <v>1</v>
      </c>
      <c r="G4238" s="7" t="s">
        <v>18002</v>
      </c>
      <c r="H4238" s="4">
        <v>2021</v>
      </c>
      <c r="I4238" s="2">
        <v>2017</v>
      </c>
      <c r="J4238" s="2">
        <f ca="1">YEAR(TODAY())-Table1[[#This Row],[Release_year]]</f>
        <v>9</v>
      </c>
      <c r="K4238" s="2" t="s">
        <v>7</v>
      </c>
      <c r="L4238" s="2" t="str">
        <f>_xlfn.XLOOKUP(Table1[[#This Row],[Rating]],Ratings!A$2:A$15,Ratings!B$2:B$15)</f>
        <v>Adult</v>
      </c>
      <c r="M4238" s="2" t="str">
        <f>_xlfn.XLOOKUP(Table1[[#This Row],[Rating Category]],Recommendation!A$2:A$6,Recommendation!B$2:B$6)</f>
        <v>Restricted</v>
      </c>
      <c r="N4238" s="2">
        <v>52</v>
      </c>
      <c r="O4238" s="2" t="str" cm="1">
        <f t="array" ref="O4238">_xlfn.IFS(Table1[[#This Row],[Duration]]&lt;90,"Short",Table1[[#This Row],[Duration]]&lt;180,"Medium",Table1[[#This Row],[Duration]]&lt;=240,"Long",TRUE,"Seasons")</f>
        <v>Short</v>
      </c>
      <c r="P4238" s="3" t="s">
        <v>3553</v>
      </c>
    </row>
    <row r="4239" spans="1:16" ht="42">
      <c r="A4239" s="2" t="s">
        <v>18003</v>
      </c>
      <c r="B4239" s="2" t="s">
        <v>0</v>
      </c>
      <c r="C4239" s="3" t="s">
        <v>18004</v>
      </c>
      <c r="D4239" s="3" t="s">
        <v>18005</v>
      </c>
      <c r="E4239" s="3" t="s">
        <v>18006</v>
      </c>
      <c r="F4239" s="3" t="s">
        <v>13</v>
      </c>
      <c r="G4239" s="7" t="s">
        <v>11939</v>
      </c>
      <c r="H4239" s="4">
        <v>2021</v>
      </c>
      <c r="I4239" s="2">
        <v>2004</v>
      </c>
      <c r="J4239" s="2">
        <f ca="1">YEAR(TODAY())-Table1[[#This Row],[Release_year]]</f>
        <v>22</v>
      </c>
      <c r="K4239" s="2" t="s">
        <v>45</v>
      </c>
      <c r="L4239" s="2" t="str">
        <f>_xlfn.XLOOKUP(Table1[[#This Row],[Rating]],Ratings!A$2:A$15,Ratings!B$2:B$15)</f>
        <v>Family</v>
      </c>
      <c r="M4239" s="2" t="str">
        <f>_xlfn.XLOOKUP(Table1[[#This Row],[Rating Category]],Recommendation!A$2:A$6,Recommendation!B$2:B$6)</f>
        <v>Guidance</v>
      </c>
      <c r="N4239" s="2">
        <v>165</v>
      </c>
      <c r="O4239" s="2" t="str" cm="1">
        <f t="array" ref="O4239">_xlfn.IFS(Table1[[#This Row],[Duration]]&lt;90,"Short",Table1[[#This Row],[Duration]]&lt;180,"Medium",Table1[[#This Row],[Duration]]&lt;=240,"Long",TRUE,"Seasons")</f>
        <v>Medium</v>
      </c>
      <c r="P4239" s="3" t="s">
        <v>1133</v>
      </c>
    </row>
    <row r="4240" spans="1:16" ht="42">
      <c r="A4240" s="2" t="s">
        <v>18007</v>
      </c>
      <c r="B4240" s="2" t="s">
        <v>0</v>
      </c>
      <c r="C4240" s="3" t="s">
        <v>18008</v>
      </c>
      <c r="D4240" s="3" t="s">
        <v>18009</v>
      </c>
      <c r="E4240" s="3" t="s">
        <v>18010</v>
      </c>
      <c r="F4240" s="3" t="s">
        <v>670</v>
      </c>
      <c r="G4240" s="7" t="s">
        <v>13453</v>
      </c>
      <c r="H4240" s="4">
        <v>2021</v>
      </c>
      <c r="I4240" s="2">
        <v>2016</v>
      </c>
      <c r="J4240" s="2">
        <f ca="1">YEAR(TODAY())-Table1[[#This Row],[Release_year]]</f>
        <v>10</v>
      </c>
      <c r="K4240" s="2" t="s">
        <v>7</v>
      </c>
      <c r="L4240" s="2" t="str">
        <f>_xlfn.XLOOKUP(Table1[[#This Row],[Rating]],Ratings!A$2:A$15,Ratings!B$2:B$15)</f>
        <v>Adult</v>
      </c>
      <c r="M4240" s="2" t="str">
        <f>_xlfn.XLOOKUP(Table1[[#This Row],[Rating Category]],Recommendation!A$2:A$6,Recommendation!B$2:B$6)</f>
        <v>Restricted</v>
      </c>
      <c r="N4240" s="2">
        <v>104</v>
      </c>
      <c r="O4240" s="2" t="str" cm="1">
        <f t="array" ref="O4240">_xlfn.IFS(Table1[[#This Row],[Duration]]&lt;90,"Short",Table1[[#This Row],[Duration]]&lt;180,"Medium",Table1[[#This Row],[Duration]]&lt;=240,"Long",TRUE,"Seasons")</f>
        <v>Medium</v>
      </c>
      <c r="P4240" s="3" t="s">
        <v>56</v>
      </c>
    </row>
    <row r="4241" spans="1:16" ht="56">
      <c r="A4241" s="2" t="s">
        <v>18011</v>
      </c>
      <c r="B4241" s="2" t="s">
        <v>0</v>
      </c>
      <c r="C4241" s="3" t="s">
        <v>18012</v>
      </c>
      <c r="D4241" s="3" t="s">
        <v>2396</v>
      </c>
      <c r="E4241" s="3" t="s">
        <v>18013</v>
      </c>
      <c r="F4241" s="3" t="s">
        <v>1</v>
      </c>
      <c r="G4241" s="7" t="s">
        <v>7486</v>
      </c>
      <c r="H4241" s="4">
        <v>2021</v>
      </c>
      <c r="I4241" s="2">
        <v>1987</v>
      </c>
      <c r="J4241" s="2">
        <f ca="1">YEAR(TODAY())-Table1[[#This Row],[Release_year]]</f>
        <v>39</v>
      </c>
      <c r="K4241" s="2" t="s">
        <v>2</v>
      </c>
      <c r="L4241" s="2" t="str">
        <f>_xlfn.XLOOKUP(Table1[[#This Row],[Rating]],Ratings!A$2:A$15,Ratings!B$2:B$15)</f>
        <v>Teen</v>
      </c>
      <c r="M4241" s="2" t="str">
        <f>_xlfn.XLOOKUP(Table1[[#This Row],[Rating Category]],Recommendation!A$2:A$6,Recommendation!B$2:B$6)</f>
        <v>Guidance</v>
      </c>
      <c r="N4241" s="2">
        <v>109</v>
      </c>
      <c r="O4241" s="2" t="str" cm="1">
        <f t="array" ref="O4241">_xlfn.IFS(Table1[[#This Row],[Duration]]&lt;90,"Short",Table1[[#This Row],[Duration]]&lt;180,"Medium",Table1[[#This Row],[Duration]]&lt;=240,"Long",TRUE,"Seasons")</f>
        <v>Medium</v>
      </c>
      <c r="P4241" s="3" t="s">
        <v>16635</v>
      </c>
    </row>
    <row r="4242" spans="1:16" ht="42">
      <c r="A4242" s="2" t="s">
        <v>18014</v>
      </c>
      <c r="B4242" s="2" t="s">
        <v>0</v>
      </c>
      <c r="C4242" s="3" t="s">
        <v>18015</v>
      </c>
      <c r="D4242" s="3" t="s">
        <v>18016</v>
      </c>
      <c r="E4242" s="3" t="s">
        <v>18017</v>
      </c>
      <c r="F4242" s="3" t="s">
        <v>658</v>
      </c>
      <c r="G4242" s="7" t="s">
        <v>13416</v>
      </c>
      <c r="H4242" s="4">
        <v>2021</v>
      </c>
      <c r="I4242" s="2">
        <v>2016</v>
      </c>
      <c r="J4242" s="2">
        <f ca="1">YEAR(TODAY())-Table1[[#This Row],[Release_year]]</f>
        <v>10</v>
      </c>
      <c r="K4242" s="2" t="s">
        <v>7</v>
      </c>
      <c r="L4242" s="2" t="str">
        <f>_xlfn.XLOOKUP(Table1[[#This Row],[Rating]],Ratings!A$2:A$15,Ratings!B$2:B$15)</f>
        <v>Adult</v>
      </c>
      <c r="M4242" s="2" t="str">
        <f>_xlfn.XLOOKUP(Table1[[#This Row],[Rating Category]],Recommendation!A$2:A$6,Recommendation!B$2:B$6)</f>
        <v>Restricted</v>
      </c>
      <c r="N4242" s="2">
        <v>88</v>
      </c>
      <c r="O4242" s="2" t="str" cm="1">
        <f t="array" ref="O4242">_xlfn.IFS(Table1[[#This Row],[Duration]]&lt;90,"Short",Table1[[#This Row],[Duration]]&lt;180,"Medium",Table1[[#This Row],[Duration]]&lt;=240,"Long",TRUE,"Seasons")</f>
        <v>Short</v>
      </c>
      <c r="P4242" s="3" t="s">
        <v>56</v>
      </c>
    </row>
    <row r="4243" spans="1:16" ht="56">
      <c r="A4243" s="2" t="s">
        <v>18018</v>
      </c>
      <c r="B4243" s="2" t="s">
        <v>4</v>
      </c>
      <c r="C4243" s="3" t="s">
        <v>18019</v>
      </c>
      <c r="D4243" s="3" t="s">
        <v>18020</v>
      </c>
      <c r="E4243" s="3" t="s">
        <v>18021</v>
      </c>
      <c r="F4243" s="3" t="s">
        <v>18022</v>
      </c>
      <c r="G4243" s="7" t="s">
        <v>9892</v>
      </c>
      <c r="H4243" s="4">
        <v>2021</v>
      </c>
      <c r="I4243" s="2">
        <v>2016</v>
      </c>
      <c r="J4243" s="2">
        <f ca="1">YEAR(TODAY())-Table1[[#This Row],[Release_year]]</f>
        <v>10</v>
      </c>
      <c r="K4243" s="2" t="s">
        <v>29</v>
      </c>
      <c r="L4243" s="2" t="str">
        <f>_xlfn.XLOOKUP(Table1[[#This Row],[Rating]],Ratings!A$2:A$15,Ratings!B$2:B$15)</f>
        <v>Teen</v>
      </c>
      <c r="M4243" s="2" t="str">
        <f>_xlfn.XLOOKUP(Table1[[#This Row],[Rating Category]],Recommendation!A$2:A$6,Recommendation!B$2:B$6)</f>
        <v>Guidance</v>
      </c>
      <c r="N4243" s="2" t="s">
        <v>11</v>
      </c>
      <c r="O4243" s="2" t="str" cm="1">
        <f t="array" ref="O4243">_xlfn.IFS(Table1[[#This Row],[Duration]]&lt;90,"Short",Table1[[#This Row],[Duration]]&lt;180,"Medium",Table1[[#This Row],[Duration]]&lt;=240,"Long",TRUE,"Seasons")</f>
        <v>Seasons</v>
      </c>
      <c r="P4243" s="3" t="s">
        <v>249</v>
      </c>
    </row>
    <row r="4244" spans="1:16" ht="42">
      <c r="A4244" s="2" t="s">
        <v>18023</v>
      </c>
      <c r="B4244" s="2" t="s">
        <v>0</v>
      </c>
      <c r="C4244" s="3" t="s">
        <v>18024</v>
      </c>
      <c r="D4244" s="3" t="s">
        <v>18025</v>
      </c>
      <c r="E4244" s="3" t="s">
        <v>18026</v>
      </c>
      <c r="F4244" s="3" t="s">
        <v>13</v>
      </c>
      <c r="G4244" s="7" t="s">
        <v>11939</v>
      </c>
      <c r="H4244" s="4">
        <v>2021</v>
      </c>
      <c r="I4244" s="2">
        <v>2016</v>
      </c>
      <c r="J4244" s="2">
        <f ca="1">YEAR(TODAY())-Table1[[#This Row],[Release_year]]</f>
        <v>10</v>
      </c>
      <c r="K4244" s="2" t="s">
        <v>29</v>
      </c>
      <c r="L4244" s="2" t="str">
        <f>_xlfn.XLOOKUP(Table1[[#This Row],[Rating]],Ratings!A$2:A$15,Ratings!B$2:B$15)</f>
        <v>Teen</v>
      </c>
      <c r="M4244" s="2" t="str">
        <f>_xlfn.XLOOKUP(Table1[[#This Row],[Rating Category]],Recommendation!A$2:A$6,Recommendation!B$2:B$6)</f>
        <v>Guidance</v>
      </c>
      <c r="N4244" s="2">
        <v>143</v>
      </c>
      <c r="O4244" s="2" t="str" cm="1">
        <f t="array" ref="O4244">_xlfn.IFS(Table1[[#This Row],[Duration]]&lt;90,"Short",Table1[[#This Row],[Duration]]&lt;180,"Medium",Table1[[#This Row],[Duration]]&lt;=240,"Long",TRUE,"Seasons")</f>
        <v>Medium</v>
      </c>
      <c r="P4244" s="3" t="s">
        <v>89</v>
      </c>
    </row>
    <row r="4245" spans="1:16" ht="42">
      <c r="A4245" s="2" t="s">
        <v>18027</v>
      </c>
      <c r="B4245" s="2" t="s">
        <v>0</v>
      </c>
      <c r="C4245" s="3" t="s">
        <v>18028</v>
      </c>
      <c r="D4245" s="3" t="s">
        <v>18029</v>
      </c>
      <c r="E4245" s="3" t="s">
        <v>18030</v>
      </c>
      <c r="F4245" s="3" t="s">
        <v>1030</v>
      </c>
      <c r="G4245" s="7" t="s">
        <v>11021</v>
      </c>
      <c r="H4245" s="4">
        <v>2021</v>
      </c>
      <c r="I4245" s="2">
        <v>2011</v>
      </c>
      <c r="J4245" s="2">
        <f ca="1">YEAR(TODAY())-Table1[[#This Row],[Release_year]]</f>
        <v>15</v>
      </c>
      <c r="K4245" s="2" t="s">
        <v>7</v>
      </c>
      <c r="L4245" s="2" t="str">
        <f>_xlfn.XLOOKUP(Table1[[#This Row],[Rating]],Ratings!A$2:A$15,Ratings!B$2:B$15)</f>
        <v>Adult</v>
      </c>
      <c r="M4245" s="2" t="str">
        <f>_xlfn.XLOOKUP(Table1[[#This Row],[Rating Category]],Recommendation!A$2:A$6,Recommendation!B$2:B$6)</f>
        <v>Restricted</v>
      </c>
      <c r="N4245" s="2">
        <v>112</v>
      </c>
      <c r="O4245" s="2" t="str" cm="1">
        <f t="array" ref="O4245">_xlfn.IFS(Table1[[#This Row],[Duration]]&lt;90,"Short",Table1[[#This Row],[Duration]]&lt;180,"Medium",Table1[[#This Row],[Duration]]&lt;=240,"Long",TRUE,"Seasons")</f>
        <v>Medium</v>
      </c>
      <c r="P4245" s="3" t="s">
        <v>583</v>
      </c>
    </row>
    <row r="4246" spans="1:16" ht="28">
      <c r="A4246" s="2" t="s">
        <v>18031</v>
      </c>
      <c r="B4246" s="2" t="s">
        <v>0</v>
      </c>
      <c r="C4246" s="3" t="s">
        <v>18032</v>
      </c>
      <c r="D4246" s="3" t="s">
        <v>18033</v>
      </c>
      <c r="E4246" s="3" t="s">
        <v>18034</v>
      </c>
      <c r="F4246" s="3" t="s">
        <v>413</v>
      </c>
      <c r="G4246" s="7" t="s">
        <v>12757</v>
      </c>
      <c r="H4246" s="4">
        <v>2021</v>
      </c>
      <c r="I4246" s="2">
        <v>2016</v>
      </c>
      <c r="J4246" s="2">
        <f ca="1">YEAR(TODAY())-Table1[[#This Row],[Release_year]]</f>
        <v>10</v>
      </c>
      <c r="K4246" s="2" t="s">
        <v>124</v>
      </c>
      <c r="L4246" s="2" t="str">
        <f>_xlfn.XLOOKUP(Table1[[#This Row],[Rating]],Ratings!A$2:A$15,Ratings!B$2:B$15)</f>
        <v>Adult</v>
      </c>
      <c r="M4246" s="2" t="str">
        <f>_xlfn.XLOOKUP(Table1[[#This Row],[Rating Category]],Recommendation!A$2:A$6,Recommendation!B$2:B$6)</f>
        <v>Restricted</v>
      </c>
      <c r="N4246" s="2">
        <v>101</v>
      </c>
      <c r="O4246" s="2" t="str" cm="1">
        <f t="array" ref="O4246">_xlfn.IFS(Table1[[#This Row],[Duration]]&lt;90,"Short",Table1[[#This Row],[Duration]]&lt;180,"Medium",Table1[[#This Row],[Duration]]&lt;=240,"Long",TRUE,"Seasons")</f>
        <v>Medium</v>
      </c>
      <c r="P4246" s="3" t="s">
        <v>125</v>
      </c>
    </row>
    <row r="4247" spans="1:16" ht="56">
      <c r="A4247" s="2" t="s">
        <v>18035</v>
      </c>
      <c r="B4247" s="2" t="s">
        <v>0</v>
      </c>
      <c r="C4247" s="3" t="s">
        <v>18036</v>
      </c>
      <c r="D4247" s="3" t="s">
        <v>6607</v>
      </c>
      <c r="E4247" s="3" t="s">
        <v>18037</v>
      </c>
      <c r="F4247" s="3" t="s">
        <v>1</v>
      </c>
      <c r="G4247" s="7" t="s">
        <v>8830</v>
      </c>
      <c r="H4247" s="4">
        <v>2021</v>
      </c>
      <c r="I4247" s="2">
        <v>2006</v>
      </c>
      <c r="J4247" s="2">
        <f ca="1">YEAR(TODAY())-Table1[[#This Row],[Release_year]]</f>
        <v>20</v>
      </c>
      <c r="K4247" s="2" t="s">
        <v>2</v>
      </c>
      <c r="L4247" s="2" t="str">
        <f>_xlfn.XLOOKUP(Table1[[#This Row],[Rating]],Ratings!A$2:A$15,Ratings!B$2:B$15)</f>
        <v>Teen</v>
      </c>
      <c r="M4247" s="2" t="str">
        <f>_xlfn.XLOOKUP(Table1[[#This Row],[Rating Category]],Recommendation!A$2:A$6,Recommendation!B$2:B$6)</f>
        <v>Guidance</v>
      </c>
      <c r="N4247" s="2">
        <v>110</v>
      </c>
      <c r="O4247" s="2" t="str" cm="1">
        <f t="array" ref="O4247">_xlfn.IFS(Table1[[#This Row],[Duration]]&lt;90,"Short",Table1[[#This Row],[Duration]]&lt;180,"Medium",Table1[[#This Row],[Duration]]&lt;=240,"Long",TRUE,"Seasons")</f>
        <v>Medium</v>
      </c>
      <c r="P4247" s="3" t="s">
        <v>214</v>
      </c>
    </row>
    <row r="4248" spans="1:16" ht="56">
      <c r="A4248" s="2" t="s">
        <v>18038</v>
      </c>
      <c r="B4248" s="2" t="s">
        <v>0</v>
      </c>
      <c r="C4248" s="3" t="s">
        <v>18039</v>
      </c>
      <c r="D4248" s="3" t="s">
        <v>4820</v>
      </c>
      <c r="E4248" s="3" t="s">
        <v>18040</v>
      </c>
      <c r="F4248" s="3" t="s">
        <v>13</v>
      </c>
      <c r="G4248" s="7" t="s">
        <v>11886</v>
      </c>
      <c r="H4248" s="4">
        <v>2021</v>
      </c>
      <c r="I4248" s="2">
        <v>2010</v>
      </c>
      <c r="J4248" s="2">
        <f ca="1">YEAR(TODAY())-Table1[[#This Row],[Release_year]]</f>
        <v>16</v>
      </c>
      <c r="K4248" s="2" t="s">
        <v>7</v>
      </c>
      <c r="L4248" s="2" t="str">
        <f>_xlfn.XLOOKUP(Table1[[#This Row],[Rating]],Ratings!A$2:A$15,Ratings!B$2:B$15)</f>
        <v>Adult</v>
      </c>
      <c r="M4248" s="2" t="str">
        <f>_xlfn.XLOOKUP(Table1[[#This Row],[Rating Category]],Recommendation!A$2:A$6,Recommendation!B$2:B$6)</f>
        <v>Restricted</v>
      </c>
      <c r="N4248" s="2">
        <v>145</v>
      </c>
      <c r="O4248" s="2" t="str" cm="1">
        <f t="array" ref="O4248">_xlfn.IFS(Table1[[#This Row],[Duration]]&lt;90,"Short",Table1[[#This Row],[Duration]]&lt;180,"Medium",Table1[[#This Row],[Duration]]&lt;=240,"Long",TRUE,"Seasons")</f>
        <v>Medium</v>
      </c>
      <c r="P4248" s="3" t="s">
        <v>43</v>
      </c>
    </row>
    <row r="4249" spans="1:16" ht="56">
      <c r="A4249" s="2" t="s">
        <v>18041</v>
      </c>
      <c r="B4249" s="2" t="s">
        <v>0</v>
      </c>
      <c r="C4249" s="3" t="s">
        <v>18042</v>
      </c>
      <c r="D4249" s="3" t="s">
        <v>18043</v>
      </c>
      <c r="E4249" s="3" t="s">
        <v>18044</v>
      </c>
      <c r="F4249" s="3" t="s">
        <v>312</v>
      </c>
      <c r="G4249" s="7" t="s">
        <v>12591</v>
      </c>
      <c r="H4249" s="4">
        <v>2021</v>
      </c>
      <c r="I4249" s="2">
        <v>2017</v>
      </c>
      <c r="J4249" s="2">
        <f ca="1">YEAR(TODAY())-Table1[[#This Row],[Release_year]]</f>
        <v>9</v>
      </c>
      <c r="K4249" s="2" t="s">
        <v>29</v>
      </c>
      <c r="L4249" s="2" t="str">
        <f>_xlfn.XLOOKUP(Table1[[#This Row],[Rating]],Ratings!A$2:A$15,Ratings!B$2:B$15)</f>
        <v>Teen</v>
      </c>
      <c r="M4249" s="2" t="str">
        <f>_xlfn.XLOOKUP(Table1[[#This Row],[Rating Category]],Recommendation!A$2:A$6,Recommendation!B$2:B$6)</f>
        <v>Guidance</v>
      </c>
      <c r="N4249" s="2">
        <v>87</v>
      </c>
      <c r="O4249" s="2" t="str" cm="1">
        <f t="array" ref="O4249">_xlfn.IFS(Table1[[#This Row],[Duration]]&lt;90,"Short",Table1[[#This Row],[Duration]]&lt;180,"Medium",Table1[[#This Row],[Duration]]&lt;=240,"Long",TRUE,"Seasons")</f>
        <v>Short</v>
      </c>
      <c r="P4249" s="3" t="s">
        <v>125</v>
      </c>
    </row>
    <row r="4250" spans="1:16" ht="56">
      <c r="A4250" s="2" t="s">
        <v>18045</v>
      </c>
      <c r="B4250" s="2" t="s">
        <v>0</v>
      </c>
      <c r="C4250" s="3" t="s">
        <v>18046</v>
      </c>
      <c r="D4250" s="3" t="s">
        <v>18047</v>
      </c>
      <c r="E4250" s="3" t="s">
        <v>18048</v>
      </c>
      <c r="F4250" s="3" t="s">
        <v>1</v>
      </c>
      <c r="G4250" s="7" t="s">
        <v>6916</v>
      </c>
      <c r="H4250" s="4">
        <v>2021</v>
      </c>
      <c r="I4250" s="2">
        <v>2019</v>
      </c>
      <c r="J4250" s="2">
        <f ca="1">YEAR(TODAY())-Table1[[#This Row],[Release_year]]</f>
        <v>7</v>
      </c>
      <c r="K4250" s="2" t="s">
        <v>7</v>
      </c>
      <c r="L4250" s="2" t="str">
        <f>_xlfn.XLOOKUP(Table1[[#This Row],[Rating]],Ratings!A$2:A$15,Ratings!B$2:B$15)</f>
        <v>Adult</v>
      </c>
      <c r="M4250" s="2" t="str">
        <f>_xlfn.XLOOKUP(Table1[[#This Row],[Rating Category]],Recommendation!A$2:A$6,Recommendation!B$2:B$6)</f>
        <v>Restricted</v>
      </c>
      <c r="N4250" s="2">
        <v>86</v>
      </c>
      <c r="O4250" s="2" t="str" cm="1">
        <f t="array" ref="O4250">_xlfn.IFS(Table1[[#This Row],[Duration]]&lt;90,"Short",Table1[[#This Row],[Duration]]&lt;180,"Medium",Table1[[#This Row],[Duration]]&lt;=240,"Long",TRUE,"Seasons")</f>
        <v>Short</v>
      </c>
      <c r="P4250" s="3" t="s">
        <v>1675</v>
      </c>
    </row>
    <row r="4251" spans="1:16" ht="42">
      <c r="A4251" s="2" t="s">
        <v>18049</v>
      </c>
      <c r="B4251" s="2" t="s">
        <v>0</v>
      </c>
      <c r="C4251" s="3" t="s">
        <v>18050</v>
      </c>
      <c r="D4251" s="3" t="s">
        <v>18051</v>
      </c>
      <c r="E4251" s="3" t="s">
        <v>18052</v>
      </c>
      <c r="F4251" s="3" t="s">
        <v>18053</v>
      </c>
      <c r="G4251" s="7" t="s">
        <v>8727</v>
      </c>
      <c r="H4251" s="4">
        <v>2021</v>
      </c>
      <c r="I4251" s="2">
        <v>2015</v>
      </c>
      <c r="J4251" s="2">
        <f ca="1">YEAR(TODAY())-Table1[[#This Row],[Release_year]]</f>
        <v>11</v>
      </c>
      <c r="K4251" s="2" t="s">
        <v>124</v>
      </c>
      <c r="L4251" s="2" t="str">
        <f>_xlfn.XLOOKUP(Table1[[#This Row],[Rating]],Ratings!A$2:A$15,Ratings!B$2:B$15)</f>
        <v>Adult</v>
      </c>
      <c r="M4251" s="2" t="str">
        <f>_xlfn.XLOOKUP(Table1[[#This Row],[Rating Category]],Recommendation!A$2:A$6,Recommendation!B$2:B$6)</f>
        <v>Restricted</v>
      </c>
      <c r="N4251" s="2">
        <v>115</v>
      </c>
      <c r="O4251" s="2" t="str" cm="1">
        <f t="array" ref="O4251">_xlfn.IFS(Table1[[#This Row],[Duration]]&lt;90,"Short",Table1[[#This Row],[Duration]]&lt;180,"Medium",Table1[[#This Row],[Duration]]&lt;=240,"Long",TRUE,"Seasons")</f>
        <v>Medium</v>
      </c>
      <c r="P4251" s="3" t="s">
        <v>125</v>
      </c>
    </row>
    <row r="4252" spans="1:16" ht="56">
      <c r="A4252" s="2" t="s">
        <v>18054</v>
      </c>
      <c r="B4252" s="2" t="s">
        <v>0</v>
      </c>
      <c r="C4252" s="3" t="s">
        <v>18055</v>
      </c>
      <c r="D4252" s="3" t="s">
        <v>18056</v>
      </c>
      <c r="E4252" s="3" t="s">
        <v>18057</v>
      </c>
      <c r="F4252" s="3" t="s">
        <v>917</v>
      </c>
      <c r="G4252" s="7" t="s">
        <v>9973</v>
      </c>
      <c r="H4252" s="4">
        <v>2021</v>
      </c>
      <c r="I4252" s="2">
        <v>2010</v>
      </c>
      <c r="J4252" s="2">
        <f ca="1">YEAR(TODAY())-Table1[[#This Row],[Release_year]]</f>
        <v>16</v>
      </c>
      <c r="K4252" s="2" t="s">
        <v>124</v>
      </c>
      <c r="L4252" s="2" t="str">
        <f>_xlfn.XLOOKUP(Table1[[#This Row],[Rating]],Ratings!A$2:A$15,Ratings!B$2:B$15)</f>
        <v>Adult</v>
      </c>
      <c r="M4252" s="2" t="str">
        <f>_xlfn.XLOOKUP(Table1[[#This Row],[Rating Category]],Recommendation!A$2:A$6,Recommendation!B$2:B$6)</f>
        <v>Restricted</v>
      </c>
      <c r="N4252" s="2">
        <v>93</v>
      </c>
      <c r="O4252" s="2" t="str" cm="1">
        <f t="array" ref="O4252">_xlfn.IFS(Table1[[#This Row],[Duration]]&lt;90,"Short",Table1[[#This Row],[Duration]]&lt;180,"Medium",Table1[[#This Row],[Duration]]&lt;=240,"Long",TRUE,"Seasons")</f>
        <v>Medium</v>
      </c>
      <c r="P4252" s="3" t="s">
        <v>608</v>
      </c>
    </row>
    <row r="4253" spans="1:16" ht="56">
      <c r="A4253" s="2" t="s">
        <v>18058</v>
      </c>
      <c r="B4253" s="2" t="s">
        <v>0</v>
      </c>
      <c r="C4253" s="3" t="s">
        <v>18059</v>
      </c>
      <c r="D4253" s="3" t="s">
        <v>18060</v>
      </c>
      <c r="E4253" s="3" t="s">
        <v>18061</v>
      </c>
      <c r="F4253" s="3" t="s">
        <v>215</v>
      </c>
      <c r="G4253" s="7" t="s">
        <v>11624</v>
      </c>
      <c r="H4253" s="4">
        <v>2021</v>
      </c>
      <c r="I4253" s="2">
        <v>2017</v>
      </c>
      <c r="J4253" s="2">
        <f ca="1">YEAR(TODAY())-Table1[[#This Row],[Release_year]]</f>
        <v>9</v>
      </c>
      <c r="K4253" s="2" t="s">
        <v>29</v>
      </c>
      <c r="L4253" s="2" t="str">
        <f>_xlfn.XLOOKUP(Table1[[#This Row],[Rating]],Ratings!A$2:A$15,Ratings!B$2:B$15)</f>
        <v>Teen</v>
      </c>
      <c r="M4253" s="2" t="str">
        <f>_xlfn.XLOOKUP(Table1[[#This Row],[Rating Category]],Recommendation!A$2:A$6,Recommendation!B$2:B$6)</f>
        <v>Guidance</v>
      </c>
      <c r="N4253" s="2">
        <v>121</v>
      </c>
      <c r="O4253" s="2" t="str" cm="1">
        <f t="array" ref="O4253">_xlfn.IFS(Table1[[#This Row],[Duration]]&lt;90,"Short",Table1[[#This Row],[Duration]]&lt;180,"Medium",Table1[[#This Row],[Duration]]&lt;=240,"Long",TRUE,"Seasons")</f>
        <v>Medium</v>
      </c>
      <c r="P4253" s="3" t="s">
        <v>183</v>
      </c>
    </row>
    <row r="4254" spans="1:16" ht="42">
      <c r="A4254" s="2" t="s">
        <v>18062</v>
      </c>
      <c r="B4254" s="2" t="s">
        <v>0</v>
      </c>
      <c r="C4254" s="3" t="s">
        <v>18063</v>
      </c>
      <c r="D4254" s="3" t="s">
        <v>18064</v>
      </c>
      <c r="E4254" s="3" t="s">
        <v>18065</v>
      </c>
      <c r="F4254" s="3" t="s">
        <v>17271</v>
      </c>
      <c r="G4254" s="7" t="s">
        <v>7977</v>
      </c>
      <c r="H4254" s="4">
        <v>2021</v>
      </c>
      <c r="I4254" s="2">
        <v>2010</v>
      </c>
      <c r="J4254" s="2">
        <f ca="1">YEAR(TODAY())-Table1[[#This Row],[Release_year]]</f>
        <v>16</v>
      </c>
      <c r="K4254" s="2" t="s">
        <v>16</v>
      </c>
      <c r="L4254" s="2" t="str">
        <f>_xlfn.XLOOKUP(Table1[[#This Row],[Rating]],Ratings!A$2:A$15,Ratings!B$2:B$15)</f>
        <v>Family</v>
      </c>
      <c r="M4254" s="2" t="str">
        <f>_xlfn.XLOOKUP(Table1[[#This Row],[Rating Category]],Recommendation!A$2:A$6,Recommendation!B$2:B$6)</f>
        <v>Guidance</v>
      </c>
      <c r="N4254" s="2">
        <v>100</v>
      </c>
      <c r="O4254" s="2" t="str" cm="1">
        <f t="array" ref="O4254">_xlfn.IFS(Table1[[#This Row],[Duration]]&lt;90,"Short",Table1[[#This Row],[Duration]]&lt;180,"Medium",Table1[[#This Row],[Duration]]&lt;=240,"Long",TRUE,"Seasons")</f>
        <v>Medium</v>
      </c>
      <c r="P4254" s="3" t="s">
        <v>254</v>
      </c>
    </row>
    <row r="4255" spans="1:16" ht="28">
      <c r="A4255" s="2" t="s">
        <v>18066</v>
      </c>
      <c r="B4255" s="2" t="s">
        <v>0</v>
      </c>
      <c r="C4255" s="3" t="s">
        <v>18067</v>
      </c>
      <c r="D4255" s="3" t="s">
        <v>18068</v>
      </c>
      <c r="E4255" s="3" t="s">
        <v>18069</v>
      </c>
      <c r="F4255" s="3" t="s">
        <v>1</v>
      </c>
      <c r="G4255" s="7" t="s">
        <v>6550</v>
      </c>
      <c r="H4255" s="4">
        <v>2021</v>
      </c>
      <c r="I4255" s="2">
        <v>2003</v>
      </c>
      <c r="J4255" s="2">
        <f ca="1">YEAR(TODAY())-Table1[[#This Row],[Release_year]]</f>
        <v>23</v>
      </c>
      <c r="K4255" s="2" t="s">
        <v>58</v>
      </c>
      <c r="L4255" s="2" t="str">
        <f>_xlfn.XLOOKUP(Table1[[#This Row],[Rating]],Ratings!A$2:A$15,Ratings!B$2:B$15)</f>
        <v>Kids</v>
      </c>
      <c r="M4255" s="2" t="str">
        <f>_xlfn.XLOOKUP(Table1[[#This Row],[Rating Category]],Recommendation!A$2:A$6,Recommendation!B$2:B$6)</f>
        <v>Safe</v>
      </c>
      <c r="N4255" s="2">
        <v>37</v>
      </c>
      <c r="O4255" s="2" t="str" cm="1">
        <f t="array" ref="O4255">_xlfn.IFS(Table1[[#This Row],[Duration]]&lt;90,"Short",Table1[[#This Row],[Duration]]&lt;180,"Medium",Table1[[#This Row],[Duration]]&lt;=240,"Long",TRUE,"Seasons")</f>
        <v>Short</v>
      </c>
      <c r="P4255" s="3" t="s">
        <v>17</v>
      </c>
    </row>
    <row r="4256" spans="1:16" ht="28">
      <c r="A4256" s="2" t="s">
        <v>18070</v>
      </c>
      <c r="B4256" s="2" t="s">
        <v>0</v>
      </c>
      <c r="C4256" s="3" t="s">
        <v>18071</v>
      </c>
      <c r="D4256" s="3" t="s">
        <v>18072</v>
      </c>
      <c r="E4256" s="3" t="s">
        <v>18073</v>
      </c>
      <c r="F4256" s="3" t="s">
        <v>1</v>
      </c>
      <c r="G4256" s="7" t="s">
        <v>6550</v>
      </c>
      <c r="H4256" s="4">
        <v>2021</v>
      </c>
      <c r="I4256" s="2">
        <v>2011</v>
      </c>
      <c r="J4256" s="2">
        <f ca="1">YEAR(TODAY())-Table1[[#This Row],[Release_year]]</f>
        <v>15</v>
      </c>
      <c r="K4256" s="2" t="s">
        <v>58</v>
      </c>
      <c r="L4256" s="2" t="str">
        <f>_xlfn.XLOOKUP(Table1[[#This Row],[Rating]],Ratings!A$2:A$15,Ratings!B$2:B$15)</f>
        <v>Kids</v>
      </c>
      <c r="M4256" s="2" t="str">
        <f>_xlfn.XLOOKUP(Table1[[#This Row],[Rating Category]],Recommendation!A$2:A$6,Recommendation!B$2:B$6)</f>
        <v>Safe</v>
      </c>
      <c r="N4256" s="2">
        <v>33</v>
      </c>
      <c r="O4256" s="2" t="str" cm="1">
        <f t="array" ref="O4256">_xlfn.IFS(Table1[[#This Row],[Duration]]&lt;90,"Short",Table1[[#This Row],[Duration]]&lt;180,"Medium",Table1[[#This Row],[Duration]]&lt;=240,"Long",TRUE,"Seasons")</f>
        <v>Short</v>
      </c>
      <c r="P4256" s="3" t="s">
        <v>779</v>
      </c>
    </row>
    <row r="4257" spans="1:16" ht="28">
      <c r="A4257" s="2" t="s">
        <v>18074</v>
      </c>
      <c r="B4257" s="2" t="s">
        <v>0</v>
      </c>
      <c r="C4257" s="3" t="s">
        <v>18075</v>
      </c>
      <c r="D4257" s="3" t="s">
        <v>18072</v>
      </c>
      <c r="E4257" s="3" t="s">
        <v>18073</v>
      </c>
      <c r="F4257" s="3" t="s">
        <v>1</v>
      </c>
      <c r="G4257" s="7" t="s">
        <v>6550</v>
      </c>
      <c r="H4257" s="4">
        <v>2021</v>
      </c>
      <c r="I4257" s="2">
        <v>2011</v>
      </c>
      <c r="J4257" s="2">
        <f ca="1">YEAR(TODAY())-Table1[[#This Row],[Release_year]]</f>
        <v>15</v>
      </c>
      <c r="K4257" s="2" t="s">
        <v>58</v>
      </c>
      <c r="L4257" s="2" t="str">
        <f>_xlfn.XLOOKUP(Table1[[#This Row],[Rating]],Ratings!A$2:A$15,Ratings!B$2:B$15)</f>
        <v>Kids</v>
      </c>
      <c r="M4257" s="2" t="str">
        <f>_xlfn.XLOOKUP(Table1[[#This Row],[Rating Category]],Recommendation!A$2:A$6,Recommendation!B$2:B$6)</f>
        <v>Safe</v>
      </c>
      <c r="N4257" s="2">
        <v>35</v>
      </c>
      <c r="O4257" s="2" t="str" cm="1">
        <f t="array" ref="O4257">_xlfn.IFS(Table1[[#This Row],[Duration]]&lt;90,"Short",Table1[[#This Row],[Duration]]&lt;180,"Medium",Table1[[#This Row],[Duration]]&lt;=240,"Long",TRUE,"Seasons")</f>
        <v>Short</v>
      </c>
      <c r="P4257" s="3" t="s">
        <v>779</v>
      </c>
    </row>
    <row r="4258" spans="1:16" ht="56">
      <c r="A4258" s="2" t="s">
        <v>18076</v>
      </c>
      <c r="B4258" s="2" t="s">
        <v>0</v>
      </c>
      <c r="C4258" s="3" t="s">
        <v>18077</v>
      </c>
      <c r="D4258" s="3" t="s">
        <v>18078</v>
      </c>
      <c r="E4258" s="3" t="s">
        <v>18079</v>
      </c>
      <c r="F4258" s="3" t="s">
        <v>13</v>
      </c>
      <c r="G4258" s="7" t="s">
        <v>11255</v>
      </c>
      <c r="H4258" s="4">
        <v>2021</v>
      </c>
      <c r="I4258" s="2">
        <v>2017</v>
      </c>
      <c r="J4258" s="2">
        <f ca="1">YEAR(TODAY())-Table1[[#This Row],[Release_year]]</f>
        <v>9</v>
      </c>
      <c r="K4258" s="2" t="s">
        <v>7</v>
      </c>
      <c r="L4258" s="2" t="str">
        <f>_xlfn.XLOOKUP(Table1[[#This Row],[Rating]],Ratings!A$2:A$15,Ratings!B$2:B$15)</f>
        <v>Adult</v>
      </c>
      <c r="M4258" s="2" t="str">
        <f>_xlfn.XLOOKUP(Table1[[#This Row],[Rating Category]],Recommendation!A$2:A$6,Recommendation!B$2:B$6)</f>
        <v>Restricted</v>
      </c>
      <c r="N4258" s="2">
        <v>147</v>
      </c>
      <c r="O4258" s="2" t="str" cm="1">
        <f t="array" ref="O4258">_xlfn.IFS(Table1[[#This Row],[Duration]]&lt;90,"Short",Table1[[#This Row],[Duration]]&lt;180,"Medium",Table1[[#This Row],[Duration]]&lt;=240,"Long",TRUE,"Seasons")</f>
        <v>Medium</v>
      </c>
      <c r="P4258" s="3" t="s">
        <v>2437</v>
      </c>
    </row>
    <row r="4259" spans="1:16" ht="56">
      <c r="A4259" s="2" t="s">
        <v>18080</v>
      </c>
      <c r="B4259" s="2" t="s">
        <v>0</v>
      </c>
      <c r="C4259" s="3" t="s">
        <v>18081</v>
      </c>
      <c r="D4259" s="3" t="s">
        <v>18082</v>
      </c>
      <c r="E4259" s="3" t="s">
        <v>18083</v>
      </c>
      <c r="F4259" s="3" t="s">
        <v>287</v>
      </c>
      <c r="G4259" s="7" t="s">
        <v>18084</v>
      </c>
      <c r="H4259" s="4">
        <v>2021</v>
      </c>
      <c r="I4259" s="2">
        <v>2014</v>
      </c>
      <c r="J4259" s="2">
        <f ca="1">YEAR(TODAY())-Table1[[#This Row],[Release_year]]</f>
        <v>12</v>
      </c>
      <c r="K4259" s="2" t="s">
        <v>2</v>
      </c>
      <c r="L4259" s="2" t="str">
        <f>_xlfn.XLOOKUP(Table1[[#This Row],[Rating]],Ratings!A$2:A$15,Ratings!B$2:B$15)</f>
        <v>Teen</v>
      </c>
      <c r="M4259" s="2" t="str">
        <f>_xlfn.XLOOKUP(Table1[[#This Row],[Rating Category]],Recommendation!A$2:A$6,Recommendation!B$2:B$6)</f>
        <v>Guidance</v>
      </c>
      <c r="N4259" s="2">
        <v>110</v>
      </c>
      <c r="O4259" s="2" t="str" cm="1">
        <f t="array" ref="O4259">_xlfn.IFS(Table1[[#This Row],[Duration]]&lt;90,"Short",Table1[[#This Row],[Duration]]&lt;180,"Medium",Table1[[#This Row],[Duration]]&lt;=240,"Long",TRUE,"Seasons")</f>
        <v>Medium</v>
      </c>
      <c r="P4259" s="3" t="s">
        <v>18085</v>
      </c>
    </row>
    <row r="4260" spans="1:16" ht="56">
      <c r="A4260" s="2" t="s">
        <v>18086</v>
      </c>
      <c r="B4260" s="2" t="s">
        <v>0</v>
      </c>
      <c r="C4260" s="3" t="s">
        <v>18087</v>
      </c>
      <c r="D4260" s="3" t="s">
        <v>1875</v>
      </c>
      <c r="E4260" s="3" t="s">
        <v>18088</v>
      </c>
      <c r="F4260" s="3" t="s">
        <v>2085</v>
      </c>
      <c r="G4260" s="7" t="s">
        <v>7486</v>
      </c>
      <c r="H4260" s="4">
        <v>2021</v>
      </c>
      <c r="I4260" s="2">
        <v>2010</v>
      </c>
      <c r="J4260" s="2">
        <f ca="1">YEAR(TODAY())-Table1[[#This Row],[Release_year]]</f>
        <v>16</v>
      </c>
      <c r="K4260" s="2" t="s">
        <v>16</v>
      </c>
      <c r="L4260" s="2" t="str">
        <f>_xlfn.XLOOKUP(Table1[[#This Row],[Rating]],Ratings!A$2:A$15,Ratings!B$2:B$15)</f>
        <v>Family</v>
      </c>
      <c r="M4260" s="2" t="str">
        <f>_xlfn.XLOOKUP(Table1[[#This Row],[Rating Category]],Recommendation!A$2:A$6,Recommendation!B$2:B$6)</f>
        <v>Guidance</v>
      </c>
      <c r="N4260" s="2">
        <v>97</v>
      </c>
      <c r="O4260" s="2" t="str" cm="1">
        <f t="array" ref="O4260">_xlfn.IFS(Table1[[#This Row],[Duration]]&lt;90,"Short",Table1[[#This Row],[Duration]]&lt;180,"Medium",Table1[[#This Row],[Duration]]&lt;=240,"Long",TRUE,"Seasons")</f>
        <v>Medium</v>
      </c>
      <c r="P4260" s="3" t="s">
        <v>17</v>
      </c>
    </row>
    <row r="4261" spans="1:16" ht="70">
      <c r="A4261" s="2" t="s">
        <v>18089</v>
      </c>
      <c r="B4261" s="2" t="s">
        <v>0</v>
      </c>
      <c r="C4261" s="3" t="s">
        <v>18090</v>
      </c>
      <c r="D4261" s="3" t="s">
        <v>18091</v>
      </c>
      <c r="E4261" s="3" t="s">
        <v>18092</v>
      </c>
      <c r="F4261" s="3" t="s">
        <v>1420</v>
      </c>
      <c r="G4261" s="7" t="s">
        <v>11824</v>
      </c>
      <c r="H4261" s="4">
        <v>2021</v>
      </c>
      <c r="I4261" s="2">
        <v>2017</v>
      </c>
      <c r="J4261" s="2">
        <f ca="1">YEAR(TODAY())-Table1[[#This Row],[Release_year]]</f>
        <v>9</v>
      </c>
      <c r="K4261" s="2" t="s">
        <v>7</v>
      </c>
      <c r="L4261" s="2" t="str">
        <f>_xlfn.XLOOKUP(Table1[[#This Row],[Rating]],Ratings!A$2:A$15,Ratings!B$2:B$15)</f>
        <v>Adult</v>
      </c>
      <c r="M4261" s="2" t="str">
        <f>_xlfn.XLOOKUP(Table1[[#This Row],[Rating Category]],Recommendation!A$2:A$6,Recommendation!B$2:B$6)</f>
        <v>Restricted</v>
      </c>
      <c r="N4261" s="2">
        <v>108</v>
      </c>
      <c r="O4261" s="2" t="str" cm="1">
        <f t="array" ref="O4261">_xlfn.IFS(Table1[[#This Row],[Duration]]&lt;90,"Short",Table1[[#This Row],[Duration]]&lt;180,"Medium",Table1[[#This Row],[Duration]]&lt;=240,"Long",TRUE,"Seasons")</f>
        <v>Medium</v>
      </c>
      <c r="P4261" s="3" t="s">
        <v>5815</v>
      </c>
    </row>
    <row r="4262" spans="1:16" ht="70">
      <c r="A4262" s="2" t="s">
        <v>18093</v>
      </c>
      <c r="B4262" s="2" t="s">
        <v>0</v>
      </c>
      <c r="C4262" s="3" t="s">
        <v>18094</v>
      </c>
      <c r="D4262" s="3" t="s">
        <v>16279</v>
      </c>
      <c r="E4262" s="3" t="s">
        <v>18095</v>
      </c>
      <c r="F4262" s="3" t="s">
        <v>413</v>
      </c>
      <c r="G4262" s="7" t="s">
        <v>11146</v>
      </c>
      <c r="H4262" s="4">
        <v>2021</v>
      </c>
      <c r="I4262" s="2">
        <v>1982</v>
      </c>
      <c r="J4262" s="2">
        <f ca="1">YEAR(TODAY())-Table1[[#This Row],[Release_year]]</f>
        <v>44</v>
      </c>
      <c r="K4262" s="2" t="s">
        <v>29</v>
      </c>
      <c r="L4262" s="2" t="str">
        <f>_xlfn.XLOOKUP(Table1[[#This Row],[Rating]],Ratings!A$2:A$15,Ratings!B$2:B$15)</f>
        <v>Teen</v>
      </c>
      <c r="M4262" s="2" t="str">
        <f>_xlfn.XLOOKUP(Table1[[#This Row],[Rating Category]],Recommendation!A$2:A$6,Recommendation!B$2:B$6)</f>
        <v>Guidance</v>
      </c>
      <c r="N4262" s="2">
        <v>101</v>
      </c>
      <c r="O4262" s="2" t="str" cm="1">
        <f t="array" ref="O4262">_xlfn.IFS(Table1[[#This Row],[Duration]]&lt;90,"Short",Table1[[#This Row],[Duration]]&lt;180,"Medium",Table1[[#This Row],[Duration]]&lt;=240,"Long",TRUE,"Seasons")</f>
        <v>Medium</v>
      </c>
      <c r="P4262" s="3" t="s">
        <v>1192</v>
      </c>
    </row>
    <row r="4263" spans="1:16" ht="70">
      <c r="A4263" s="2" t="s">
        <v>18096</v>
      </c>
      <c r="B4263" s="2" t="s">
        <v>0</v>
      </c>
      <c r="C4263" s="3" t="s">
        <v>18097</v>
      </c>
      <c r="D4263" s="3" t="s">
        <v>75</v>
      </c>
      <c r="E4263" s="3" t="s">
        <v>18098</v>
      </c>
      <c r="F4263" s="3" t="s">
        <v>1</v>
      </c>
      <c r="G4263" s="7" t="s">
        <v>8120</v>
      </c>
      <c r="H4263" s="4">
        <v>2021</v>
      </c>
      <c r="I4263" s="2">
        <v>2010</v>
      </c>
      <c r="J4263" s="2">
        <f ca="1">YEAR(TODAY())-Table1[[#This Row],[Release_year]]</f>
        <v>16</v>
      </c>
      <c r="K4263" s="2" t="s">
        <v>124</v>
      </c>
      <c r="L4263" s="2" t="str">
        <f>_xlfn.XLOOKUP(Table1[[#This Row],[Rating]],Ratings!A$2:A$15,Ratings!B$2:B$15)</f>
        <v>Adult</v>
      </c>
      <c r="M4263" s="2" t="str">
        <f>_xlfn.XLOOKUP(Table1[[#This Row],[Rating Category]],Recommendation!A$2:A$6,Recommendation!B$2:B$6)</f>
        <v>Restricted</v>
      </c>
      <c r="N4263" s="2">
        <v>100</v>
      </c>
      <c r="O4263" s="2" t="str" cm="1">
        <f t="array" ref="O4263">_xlfn.IFS(Table1[[#This Row],[Duration]]&lt;90,"Short",Table1[[#This Row],[Duration]]&lt;180,"Medium",Table1[[#This Row],[Duration]]&lt;=240,"Long",TRUE,"Seasons")</f>
        <v>Medium</v>
      </c>
      <c r="P4263" s="3" t="s">
        <v>825</v>
      </c>
    </row>
    <row r="4264" spans="1:16" ht="42">
      <c r="A4264" s="2" t="s">
        <v>18099</v>
      </c>
      <c r="B4264" s="2" t="s">
        <v>4</v>
      </c>
      <c r="C4264" s="3" t="s">
        <v>18100</v>
      </c>
      <c r="D4264" s="3" t="s">
        <v>18101</v>
      </c>
      <c r="E4264" s="3" t="s">
        <v>18102</v>
      </c>
      <c r="F4264" s="3" t="s">
        <v>1553</v>
      </c>
      <c r="G4264" s="7" t="s">
        <v>9789</v>
      </c>
      <c r="H4264" s="4">
        <v>2021</v>
      </c>
      <c r="I4264" s="2">
        <v>2018</v>
      </c>
      <c r="J4264" s="2">
        <f ca="1">YEAR(TODAY())-Table1[[#This Row],[Release_year]]</f>
        <v>8</v>
      </c>
      <c r="K4264" s="2" t="s">
        <v>58</v>
      </c>
      <c r="L4264" s="2" t="str">
        <f>_xlfn.XLOOKUP(Table1[[#This Row],[Rating]],Ratings!A$2:A$15,Ratings!B$2:B$15)</f>
        <v>Kids</v>
      </c>
      <c r="M4264" s="2" t="str">
        <f>_xlfn.XLOOKUP(Table1[[#This Row],[Rating Category]],Recommendation!A$2:A$6,Recommendation!B$2:B$6)</f>
        <v>Safe</v>
      </c>
      <c r="N4264" s="2" t="s">
        <v>11</v>
      </c>
      <c r="O4264" s="2" t="str" cm="1">
        <f t="array" ref="O4264">_xlfn.IFS(Table1[[#This Row],[Duration]]&lt;90,"Short",Table1[[#This Row],[Duration]]&lt;180,"Medium",Table1[[#This Row],[Duration]]&lt;=240,"Long",TRUE,"Seasons")</f>
        <v>Seasons</v>
      </c>
      <c r="P4264" s="3" t="s">
        <v>88</v>
      </c>
    </row>
    <row r="4265" spans="1:16" ht="42">
      <c r="A4265" s="2" t="s">
        <v>18104</v>
      </c>
      <c r="B4265" s="2" t="s">
        <v>0</v>
      </c>
      <c r="C4265" s="3" t="s">
        <v>18105</v>
      </c>
      <c r="D4265" s="3" t="s">
        <v>18106</v>
      </c>
      <c r="E4265" s="3" t="s">
        <v>18107</v>
      </c>
      <c r="F4265" s="3" t="s">
        <v>3793</v>
      </c>
      <c r="G4265" s="7" t="s">
        <v>18108</v>
      </c>
      <c r="H4265" s="4">
        <v>2021</v>
      </c>
      <c r="I4265" s="2">
        <v>2013</v>
      </c>
      <c r="J4265" s="2">
        <f ca="1">YEAR(TODAY())-Table1[[#This Row],[Release_year]]</f>
        <v>13</v>
      </c>
      <c r="K4265" s="2" t="s">
        <v>16184</v>
      </c>
      <c r="L4265" s="2" t="str">
        <f>_xlfn.XLOOKUP(Table1[[#This Row],[Rating]],Ratings!A$2:A$15,Ratings!B$2:B$15)</f>
        <v>Kids</v>
      </c>
      <c r="M4265" s="2" t="str">
        <f>_xlfn.XLOOKUP(Table1[[#This Row],[Rating Category]],Recommendation!A$2:A$6,Recommendation!B$2:B$6)</f>
        <v>Safe</v>
      </c>
      <c r="N4265" s="2">
        <v>78</v>
      </c>
      <c r="O4265" s="2" t="str" cm="1">
        <f t="array" ref="O4265">_xlfn.IFS(Table1[[#This Row],[Duration]]&lt;90,"Short",Table1[[#This Row],[Duration]]&lt;180,"Medium",Table1[[#This Row],[Duration]]&lt;=240,"Long",TRUE,"Seasons")</f>
        <v>Short</v>
      </c>
      <c r="P4265" s="3" t="s">
        <v>46</v>
      </c>
    </row>
    <row r="4266" spans="1:16" ht="28">
      <c r="A4266" s="2" t="s">
        <v>18109</v>
      </c>
      <c r="B4266" s="2" t="s">
        <v>0</v>
      </c>
      <c r="C4266" s="3" t="s">
        <v>18110</v>
      </c>
      <c r="D4266" s="3" t="s">
        <v>18111</v>
      </c>
      <c r="E4266" s="3" t="s">
        <v>18112</v>
      </c>
      <c r="F4266" s="3" t="s">
        <v>1</v>
      </c>
      <c r="G4266" s="7" t="s">
        <v>13280</v>
      </c>
      <c r="H4266" s="4">
        <v>2021</v>
      </c>
      <c r="I4266" s="2">
        <v>1946</v>
      </c>
      <c r="J4266" s="2">
        <f ca="1">YEAR(TODAY())-Table1[[#This Row],[Release_year]]</f>
        <v>80</v>
      </c>
      <c r="K4266" s="2" t="s">
        <v>45</v>
      </c>
      <c r="L4266" s="2" t="str">
        <f>_xlfn.XLOOKUP(Table1[[#This Row],[Rating]],Ratings!A$2:A$15,Ratings!B$2:B$15)</f>
        <v>Family</v>
      </c>
      <c r="M4266" s="2" t="str">
        <f>_xlfn.XLOOKUP(Table1[[#This Row],[Rating Category]],Recommendation!A$2:A$6,Recommendation!B$2:B$6)</f>
        <v>Guidance</v>
      </c>
      <c r="N4266" s="2">
        <v>58</v>
      </c>
      <c r="O4266" s="2" t="str" cm="1">
        <f t="array" ref="O4266">_xlfn.IFS(Table1[[#This Row],[Duration]]&lt;90,"Short",Table1[[#This Row],[Duration]]&lt;180,"Medium",Table1[[#This Row],[Duration]]&lt;=240,"Long",TRUE,"Seasons")</f>
        <v>Short</v>
      </c>
      <c r="P4266" s="3" t="s">
        <v>17928</v>
      </c>
    </row>
    <row r="4267" spans="1:16" ht="56">
      <c r="A4267" s="2" t="s">
        <v>18113</v>
      </c>
      <c r="B4267" s="2" t="s">
        <v>4</v>
      </c>
      <c r="C4267" s="3" t="s">
        <v>18114</v>
      </c>
      <c r="D4267" s="3" t="s">
        <v>18115</v>
      </c>
      <c r="E4267" s="3" t="s">
        <v>18116</v>
      </c>
      <c r="F4267" s="3" t="s">
        <v>53</v>
      </c>
      <c r="G4267" s="7" t="s">
        <v>13194</v>
      </c>
      <c r="H4267" s="4">
        <v>2021</v>
      </c>
      <c r="I4267" s="2">
        <v>2014</v>
      </c>
      <c r="J4267" s="2">
        <f ca="1">YEAR(TODAY())-Table1[[#This Row],[Release_year]]</f>
        <v>12</v>
      </c>
      <c r="K4267" s="2" t="s">
        <v>7</v>
      </c>
      <c r="L4267" s="2" t="str">
        <f>_xlfn.XLOOKUP(Table1[[#This Row],[Rating]],Ratings!A$2:A$15,Ratings!B$2:B$15)</f>
        <v>Adult</v>
      </c>
      <c r="M4267" s="2" t="str">
        <f>_xlfn.XLOOKUP(Table1[[#This Row],[Rating Category]],Recommendation!A$2:A$6,Recommendation!B$2:B$6)</f>
        <v>Restricted</v>
      </c>
      <c r="N4267" s="2" t="s">
        <v>85</v>
      </c>
      <c r="O4267" s="2" t="str" cm="1">
        <f t="array" ref="O4267">_xlfn.IFS(Table1[[#This Row],[Duration]]&lt;90,"Short",Table1[[#This Row],[Duration]]&lt;180,"Medium",Table1[[#This Row],[Duration]]&lt;=240,"Long",TRUE,"Seasons")</f>
        <v>Seasons</v>
      </c>
      <c r="P4267" s="3" t="s">
        <v>14</v>
      </c>
    </row>
    <row r="4268" spans="1:16" ht="42">
      <c r="A4268" s="2" t="s">
        <v>18117</v>
      </c>
      <c r="B4268" s="2" t="s">
        <v>0</v>
      </c>
      <c r="C4268" s="3" t="s">
        <v>18118</v>
      </c>
      <c r="D4268" s="3" t="s">
        <v>18119</v>
      </c>
      <c r="E4268" s="3" t="s">
        <v>18120</v>
      </c>
      <c r="F4268" s="3" t="s">
        <v>1</v>
      </c>
      <c r="G4268" s="7" t="s">
        <v>9775</v>
      </c>
      <c r="H4268" s="4">
        <v>2021</v>
      </c>
      <c r="I4268" s="2">
        <v>2018</v>
      </c>
      <c r="J4268" s="2">
        <f ca="1">YEAR(TODAY())-Table1[[#This Row],[Release_year]]</f>
        <v>8</v>
      </c>
      <c r="K4268" s="2" t="s">
        <v>29</v>
      </c>
      <c r="L4268" s="2" t="str">
        <f>_xlfn.XLOOKUP(Table1[[#This Row],[Rating]],Ratings!A$2:A$15,Ratings!B$2:B$15)</f>
        <v>Teen</v>
      </c>
      <c r="M4268" s="2" t="str">
        <f>_xlfn.XLOOKUP(Table1[[#This Row],[Rating Category]],Recommendation!A$2:A$6,Recommendation!B$2:B$6)</f>
        <v>Guidance</v>
      </c>
      <c r="N4268" s="2">
        <v>90</v>
      </c>
      <c r="O4268" s="2" t="str" cm="1">
        <f t="array" ref="O4268">_xlfn.IFS(Table1[[#This Row],[Duration]]&lt;90,"Short",Table1[[#This Row],[Duration]]&lt;180,"Medium",Table1[[#This Row],[Duration]]&lt;=240,"Long",TRUE,"Seasons")</f>
        <v>Medium</v>
      </c>
      <c r="P4268" s="3" t="s">
        <v>14511</v>
      </c>
    </row>
    <row r="4269" spans="1:16" ht="42">
      <c r="A4269" s="2" t="s">
        <v>18121</v>
      </c>
      <c r="B4269" s="2" t="s">
        <v>0</v>
      </c>
      <c r="C4269" s="3" t="s">
        <v>18122</v>
      </c>
      <c r="D4269" s="3" t="s">
        <v>7209</v>
      </c>
      <c r="E4269" s="3" t="s">
        <v>18123</v>
      </c>
      <c r="F4269" s="3" t="s">
        <v>1</v>
      </c>
      <c r="G4269" s="7" t="s">
        <v>18124</v>
      </c>
      <c r="H4269" s="4">
        <v>2021</v>
      </c>
      <c r="I4269" s="2">
        <v>2014</v>
      </c>
      <c r="J4269" s="2">
        <f ca="1">YEAR(TODAY())-Table1[[#This Row],[Release_year]]</f>
        <v>12</v>
      </c>
      <c r="K4269" s="2" t="s">
        <v>124</v>
      </c>
      <c r="L4269" s="2" t="str">
        <f>_xlfn.XLOOKUP(Table1[[#This Row],[Rating]],Ratings!A$2:A$15,Ratings!B$2:B$15)</f>
        <v>Adult</v>
      </c>
      <c r="M4269" s="2" t="str">
        <f>_xlfn.XLOOKUP(Table1[[#This Row],[Rating Category]],Recommendation!A$2:A$6,Recommendation!B$2:B$6)</f>
        <v>Restricted</v>
      </c>
      <c r="N4269" s="2">
        <v>89</v>
      </c>
      <c r="O4269" s="2" t="str" cm="1">
        <f t="array" ref="O4269">_xlfn.IFS(Table1[[#This Row],[Duration]]&lt;90,"Short",Table1[[#This Row],[Duration]]&lt;180,"Medium",Table1[[#This Row],[Duration]]&lt;=240,"Long",TRUE,"Seasons")</f>
        <v>Short</v>
      </c>
      <c r="P4269" s="3" t="s">
        <v>8989</v>
      </c>
    </row>
    <row r="4270" spans="1:16" ht="42">
      <c r="A4270" s="2" t="s">
        <v>18126</v>
      </c>
      <c r="B4270" s="2" t="s">
        <v>0</v>
      </c>
      <c r="C4270" s="3" t="s">
        <v>18127</v>
      </c>
      <c r="D4270" s="3" t="s">
        <v>18128</v>
      </c>
      <c r="E4270" s="3" t="s">
        <v>18129</v>
      </c>
      <c r="F4270" s="3" t="s">
        <v>404</v>
      </c>
      <c r="G4270" s="7" t="s">
        <v>18130</v>
      </c>
      <c r="H4270" s="4">
        <v>2021</v>
      </c>
      <c r="I4270" s="2">
        <v>2018</v>
      </c>
      <c r="J4270" s="2">
        <f ca="1">YEAR(TODAY())-Table1[[#This Row],[Release_year]]</f>
        <v>8</v>
      </c>
      <c r="K4270" s="2" t="s">
        <v>7</v>
      </c>
      <c r="L4270" s="2" t="str">
        <f>_xlfn.XLOOKUP(Table1[[#This Row],[Rating]],Ratings!A$2:A$15,Ratings!B$2:B$15)</f>
        <v>Adult</v>
      </c>
      <c r="M4270" s="2" t="str">
        <f>_xlfn.XLOOKUP(Table1[[#This Row],[Rating Category]],Recommendation!A$2:A$6,Recommendation!B$2:B$6)</f>
        <v>Restricted</v>
      </c>
      <c r="N4270" s="2">
        <v>84</v>
      </c>
      <c r="O4270" s="2" t="str" cm="1">
        <f t="array" ref="O4270">_xlfn.IFS(Table1[[#This Row],[Duration]]&lt;90,"Short",Table1[[#This Row],[Duration]]&lt;180,"Medium",Table1[[#This Row],[Duration]]&lt;=240,"Long",TRUE,"Seasons")</f>
        <v>Short</v>
      </c>
      <c r="P4270" s="3" t="s">
        <v>8202</v>
      </c>
    </row>
    <row r="4271" spans="1:16" ht="56">
      <c r="A4271" s="2" t="s">
        <v>18131</v>
      </c>
      <c r="B4271" s="2" t="s">
        <v>0</v>
      </c>
      <c r="C4271" s="3" t="s">
        <v>18132</v>
      </c>
      <c r="D4271" s="3" t="s">
        <v>10210</v>
      </c>
      <c r="E4271" s="3" t="s">
        <v>18133</v>
      </c>
      <c r="F4271" s="3" t="s">
        <v>413</v>
      </c>
      <c r="G4271" s="7" t="s">
        <v>11146</v>
      </c>
      <c r="H4271" s="4">
        <v>2021</v>
      </c>
      <c r="I4271" s="2">
        <v>1997</v>
      </c>
      <c r="J4271" s="2">
        <f ca="1">YEAR(TODAY())-Table1[[#This Row],[Release_year]]</f>
        <v>29</v>
      </c>
      <c r="K4271" s="2" t="s">
        <v>29</v>
      </c>
      <c r="L4271" s="2" t="str">
        <f>_xlfn.XLOOKUP(Table1[[#This Row],[Rating]],Ratings!A$2:A$15,Ratings!B$2:B$15)</f>
        <v>Teen</v>
      </c>
      <c r="M4271" s="2" t="str">
        <f>_xlfn.XLOOKUP(Table1[[#This Row],[Rating Category]],Recommendation!A$2:A$6,Recommendation!B$2:B$6)</f>
        <v>Guidance</v>
      </c>
      <c r="N4271" s="2">
        <v>104</v>
      </c>
      <c r="O4271" s="2" t="str" cm="1">
        <f t="array" ref="O4271">_xlfn.IFS(Table1[[#This Row],[Duration]]&lt;90,"Short",Table1[[#This Row],[Duration]]&lt;180,"Medium",Table1[[#This Row],[Duration]]&lt;=240,"Long",TRUE,"Seasons")</f>
        <v>Medium</v>
      </c>
      <c r="P4271" s="3" t="s">
        <v>384</v>
      </c>
    </row>
    <row r="4272" spans="1:16" ht="56">
      <c r="A4272" s="2" t="s">
        <v>18134</v>
      </c>
      <c r="B4272" s="2" t="s">
        <v>0</v>
      </c>
      <c r="C4272" s="3" t="s">
        <v>18135</v>
      </c>
      <c r="D4272" s="3" t="s">
        <v>18136</v>
      </c>
      <c r="E4272" s="3" t="s">
        <v>18137</v>
      </c>
      <c r="F4272" s="3" t="s">
        <v>1</v>
      </c>
      <c r="G4272" s="7" t="s">
        <v>9140</v>
      </c>
      <c r="H4272" s="4">
        <v>2021</v>
      </c>
      <c r="I4272" s="2">
        <v>2018</v>
      </c>
      <c r="J4272" s="2">
        <f ca="1">YEAR(TODAY())-Table1[[#This Row],[Release_year]]</f>
        <v>8</v>
      </c>
      <c r="K4272" s="2" t="s">
        <v>45</v>
      </c>
      <c r="L4272" s="2" t="str">
        <f>_xlfn.XLOOKUP(Table1[[#This Row],[Rating]],Ratings!A$2:A$15,Ratings!B$2:B$15)</f>
        <v>Family</v>
      </c>
      <c r="M4272" s="2" t="str">
        <f>_xlfn.XLOOKUP(Table1[[#This Row],[Rating Category]],Recommendation!A$2:A$6,Recommendation!B$2:B$6)</f>
        <v>Guidance</v>
      </c>
      <c r="N4272" s="2">
        <v>99</v>
      </c>
      <c r="O4272" s="2" t="str" cm="1">
        <f t="array" ref="O4272">_xlfn.IFS(Table1[[#This Row],[Duration]]&lt;90,"Short",Table1[[#This Row],[Duration]]&lt;180,"Medium",Table1[[#This Row],[Duration]]&lt;=240,"Long",TRUE,"Seasons")</f>
        <v>Medium</v>
      </c>
      <c r="P4272" s="3" t="s">
        <v>458</v>
      </c>
    </row>
    <row r="4273" spans="1:16" ht="56">
      <c r="A4273" s="2" t="s">
        <v>18138</v>
      </c>
      <c r="B4273" s="2" t="s">
        <v>0</v>
      </c>
      <c r="C4273" s="3" t="s">
        <v>18139</v>
      </c>
      <c r="D4273" s="3" t="s">
        <v>18140</v>
      </c>
      <c r="E4273" s="3" t="s">
        <v>18141</v>
      </c>
      <c r="F4273" s="3" t="s">
        <v>50</v>
      </c>
      <c r="G4273" s="7" t="s">
        <v>8120</v>
      </c>
      <c r="H4273" s="4">
        <v>2021</v>
      </c>
      <c r="I4273" s="2">
        <v>1992</v>
      </c>
      <c r="J4273" s="2">
        <f ca="1">YEAR(TODAY())-Table1[[#This Row],[Release_year]]</f>
        <v>34</v>
      </c>
      <c r="K4273" s="2" t="s">
        <v>124</v>
      </c>
      <c r="L4273" s="2" t="str">
        <f>_xlfn.XLOOKUP(Table1[[#This Row],[Rating]],Ratings!A$2:A$15,Ratings!B$2:B$15)</f>
        <v>Adult</v>
      </c>
      <c r="M4273" s="2" t="str">
        <f>_xlfn.XLOOKUP(Table1[[#This Row],[Rating Category]],Recommendation!A$2:A$6,Recommendation!B$2:B$6)</f>
        <v>Restricted</v>
      </c>
      <c r="N4273" s="2">
        <v>105</v>
      </c>
      <c r="O4273" s="2" t="str" cm="1">
        <f t="array" ref="O4273">_xlfn.IFS(Table1[[#This Row],[Duration]]&lt;90,"Short",Table1[[#This Row],[Duration]]&lt;180,"Medium",Table1[[#This Row],[Duration]]&lt;=240,"Long",TRUE,"Seasons")</f>
        <v>Medium</v>
      </c>
      <c r="P4273" s="3" t="s">
        <v>765</v>
      </c>
    </row>
    <row r="4274" spans="1:16" ht="56">
      <c r="A4274" s="2" t="s">
        <v>18142</v>
      </c>
      <c r="B4274" s="2" t="s">
        <v>0</v>
      </c>
      <c r="C4274" s="3" t="s">
        <v>18143</v>
      </c>
      <c r="D4274" s="3" t="s">
        <v>12112</v>
      </c>
      <c r="E4274" s="3" t="s">
        <v>18144</v>
      </c>
      <c r="F4274" s="3" t="s">
        <v>1</v>
      </c>
      <c r="G4274" s="7" t="s">
        <v>18145</v>
      </c>
      <c r="H4274" s="4">
        <v>2021</v>
      </c>
      <c r="I4274" s="2">
        <v>2015</v>
      </c>
      <c r="J4274" s="2">
        <f ca="1">YEAR(TODAY())-Table1[[#This Row],[Release_year]]</f>
        <v>11</v>
      </c>
      <c r="K4274" s="2" t="s">
        <v>124</v>
      </c>
      <c r="L4274" s="2" t="str">
        <f>_xlfn.XLOOKUP(Table1[[#This Row],[Rating]],Ratings!A$2:A$15,Ratings!B$2:B$15)</f>
        <v>Adult</v>
      </c>
      <c r="M4274" s="2" t="str">
        <f>_xlfn.XLOOKUP(Table1[[#This Row],[Rating Category]],Recommendation!A$2:A$6,Recommendation!B$2:B$6)</f>
        <v>Restricted</v>
      </c>
      <c r="N4274" s="2">
        <v>94</v>
      </c>
      <c r="O4274" s="2" t="str" cm="1">
        <f t="array" ref="O4274">_xlfn.IFS(Table1[[#This Row],[Duration]]&lt;90,"Short",Table1[[#This Row],[Duration]]&lt;180,"Medium",Table1[[#This Row],[Duration]]&lt;=240,"Long",TRUE,"Seasons")</f>
        <v>Medium</v>
      </c>
      <c r="P4274" s="3" t="s">
        <v>131</v>
      </c>
    </row>
    <row r="4275" spans="1:16" ht="70">
      <c r="A4275" s="2" t="s">
        <v>18146</v>
      </c>
      <c r="B4275" s="2" t="s">
        <v>0</v>
      </c>
      <c r="C4275" s="3" t="s">
        <v>18147</v>
      </c>
      <c r="D4275" s="3" t="s">
        <v>102</v>
      </c>
      <c r="E4275" s="3" t="s">
        <v>18148</v>
      </c>
      <c r="F4275" s="3" t="s">
        <v>1563</v>
      </c>
      <c r="G4275" s="7" t="s">
        <v>12012</v>
      </c>
      <c r="H4275" s="4">
        <v>2021</v>
      </c>
      <c r="I4275" s="2">
        <v>2012</v>
      </c>
      <c r="J4275" s="2">
        <f ca="1">YEAR(TODAY())-Table1[[#This Row],[Release_year]]</f>
        <v>14</v>
      </c>
      <c r="K4275" s="2" t="s">
        <v>2</v>
      </c>
      <c r="L4275" s="2" t="str">
        <f>_xlfn.XLOOKUP(Table1[[#This Row],[Rating]],Ratings!A$2:A$15,Ratings!B$2:B$15)</f>
        <v>Teen</v>
      </c>
      <c r="M4275" s="2" t="str">
        <f>_xlfn.XLOOKUP(Table1[[#This Row],[Rating Category]],Recommendation!A$2:A$6,Recommendation!B$2:B$6)</f>
        <v>Guidance</v>
      </c>
      <c r="N4275" s="2">
        <v>150</v>
      </c>
      <c r="O4275" s="2" t="str" cm="1">
        <f t="array" ref="O4275">_xlfn.IFS(Table1[[#This Row],[Duration]]&lt;90,"Short",Table1[[#This Row],[Duration]]&lt;180,"Medium",Table1[[#This Row],[Duration]]&lt;=240,"Long",TRUE,"Seasons")</f>
        <v>Medium</v>
      </c>
      <c r="P4275" s="3" t="s">
        <v>251</v>
      </c>
    </row>
    <row r="4276" spans="1:16" ht="70">
      <c r="A4276" s="2" t="s">
        <v>18149</v>
      </c>
      <c r="B4276" s="2" t="s">
        <v>0</v>
      </c>
      <c r="C4276" s="3" t="s">
        <v>18150</v>
      </c>
      <c r="D4276" s="3" t="s">
        <v>18151</v>
      </c>
      <c r="E4276" s="3" t="s">
        <v>18152</v>
      </c>
      <c r="F4276" s="3" t="s">
        <v>1155</v>
      </c>
      <c r="G4276" s="7" t="s">
        <v>9139</v>
      </c>
      <c r="H4276" s="4">
        <v>2021</v>
      </c>
      <c r="I4276" s="2">
        <v>2013</v>
      </c>
      <c r="J4276" s="2">
        <f ca="1">YEAR(TODAY())-Table1[[#This Row],[Release_year]]</f>
        <v>13</v>
      </c>
      <c r="K4276" s="2" t="s">
        <v>29</v>
      </c>
      <c r="L4276" s="2" t="str">
        <f>_xlfn.XLOOKUP(Table1[[#This Row],[Rating]],Ratings!A$2:A$15,Ratings!B$2:B$15)</f>
        <v>Teen</v>
      </c>
      <c r="M4276" s="2" t="str">
        <f>_xlfn.XLOOKUP(Table1[[#This Row],[Rating Category]],Recommendation!A$2:A$6,Recommendation!B$2:B$6)</f>
        <v>Guidance</v>
      </c>
      <c r="N4276" s="2">
        <v>111</v>
      </c>
      <c r="O4276" s="2" t="str" cm="1">
        <f t="array" ref="O4276">_xlfn.IFS(Table1[[#This Row],[Duration]]&lt;90,"Short",Table1[[#This Row],[Duration]]&lt;180,"Medium",Table1[[#This Row],[Duration]]&lt;=240,"Long",TRUE,"Seasons")</f>
        <v>Medium</v>
      </c>
      <c r="P4276" s="3" t="s">
        <v>384</v>
      </c>
    </row>
    <row r="4277" spans="1:16" ht="70">
      <c r="A4277" s="2" t="s">
        <v>18153</v>
      </c>
      <c r="B4277" s="2" t="s">
        <v>0</v>
      </c>
      <c r="C4277" s="3" t="s">
        <v>18154</v>
      </c>
      <c r="D4277" s="3" t="s">
        <v>18155</v>
      </c>
      <c r="E4277" s="3" t="s">
        <v>18156</v>
      </c>
      <c r="F4277" s="3" t="s">
        <v>413</v>
      </c>
      <c r="G4277" s="7" t="s">
        <v>11255</v>
      </c>
      <c r="H4277" s="4">
        <v>2021</v>
      </c>
      <c r="I4277" s="2">
        <v>1983</v>
      </c>
      <c r="J4277" s="2">
        <f ca="1">YEAR(TODAY())-Table1[[#This Row],[Release_year]]</f>
        <v>43</v>
      </c>
      <c r="K4277" s="2" t="s">
        <v>29</v>
      </c>
      <c r="L4277" s="2" t="str">
        <f>_xlfn.XLOOKUP(Table1[[#This Row],[Rating]],Ratings!A$2:A$15,Ratings!B$2:B$15)</f>
        <v>Teen</v>
      </c>
      <c r="M4277" s="2" t="str">
        <f>_xlfn.XLOOKUP(Table1[[#This Row],[Rating Category]],Recommendation!A$2:A$6,Recommendation!B$2:B$6)</f>
        <v>Guidance</v>
      </c>
      <c r="N4277" s="2">
        <v>92</v>
      </c>
      <c r="O4277" s="2" t="str" cm="1">
        <f t="array" ref="O4277">_xlfn.IFS(Table1[[#This Row],[Duration]]&lt;90,"Short",Table1[[#This Row],[Duration]]&lt;180,"Medium",Table1[[#This Row],[Duration]]&lt;=240,"Long",TRUE,"Seasons")</f>
        <v>Medium</v>
      </c>
      <c r="P4277" s="3" t="s">
        <v>4440</v>
      </c>
    </row>
    <row r="4278" spans="1:16" ht="28">
      <c r="A4278" s="2" t="s">
        <v>18157</v>
      </c>
      <c r="B4278" s="2" t="s">
        <v>0</v>
      </c>
      <c r="C4278" s="3" t="s">
        <v>18158</v>
      </c>
      <c r="D4278" s="3" t="s">
        <v>18159</v>
      </c>
      <c r="E4278" s="3" t="s">
        <v>18160</v>
      </c>
      <c r="F4278" s="3" t="s">
        <v>64</v>
      </c>
      <c r="G4278" s="7" t="s">
        <v>11886</v>
      </c>
      <c r="H4278" s="4">
        <v>2021</v>
      </c>
      <c r="I4278" s="2">
        <v>2016</v>
      </c>
      <c r="J4278" s="2">
        <f ca="1">YEAR(TODAY())-Table1[[#This Row],[Release_year]]</f>
        <v>10</v>
      </c>
      <c r="K4278" s="2" t="s">
        <v>87</v>
      </c>
      <c r="L4278" s="2" t="str">
        <f>_xlfn.XLOOKUP(Table1[[#This Row],[Rating]],Ratings!A$2:A$15,Ratings!B$2:B$15)</f>
        <v>Kids</v>
      </c>
      <c r="M4278" s="2" t="str">
        <f>_xlfn.XLOOKUP(Table1[[#This Row],[Rating Category]],Recommendation!A$2:A$6,Recommendation!B$2:B$6)</f>
        <v>Safe</v>
      </c>
      <c r="N4278" s="2">
        <v>23</v>
      </c>
      <c r="O4278" s="2" t="str" cm="1">
        <f t="array" ref="O4278">_xlfn.IFS(Table1[[#This Row],[Duration]]&lt;90,"Short",Table1[[#This Row],[Duration]]&lt;180,"Medium",Table1[[#This Row],[Duration]]&lt;=240,"Long",TRUE,"Seasons")</f>
        <v>Short</v>
      </c>
      <c r="P4278" s="3" t="s">
        <v>46</v>
      </c>
    </row>
    <row r="4279" spans="1:16" ht="28">
      <c r="A4279" s="2" t="s">
        <v>18161</v>
      </c>
      <c r="B4279" s="2" t="s">
        <v>0</v>
      </c>
      <c r="C4279" s="3" t="s">
        <v>18162</v>
      </c>
      <c r="D4279" s="3" t="s">
        <v>18163</v>
      </c>
      <c r="E4279" s="3" t="s">
        <v>18160</v>
      </c>
      <c r="F4279" s="3" t="s">
        <v>64</v>
      </c>
      <c r="G4279" s="7" t="s">
        <v>11886</v>
      </c>
      <c r="H4279" s="4">
        <v>2021</v>
      </c>
      <c r="I4279" s="2">
        <v>2016</v>
      </c>
      <c r="J4279" s="2">
        <f ca="1">YEAR(TODAY())-Table1[[#This Row],[Release_year]]</f>
        <v>10</v>
      </c>
      <c r="K4279" s="2" t="s">
        <v>87</v>
      </c>
      <c r="L4279" s="2" t="str">
        <f>_xlfn.XLOOKUP(Table1[[#This Row],[Rating]],Ratings!A$2:A$15,Ratings!B$2:B$15)</f>
        <v>Kids</v>
      </c>
      <c r="M4279" s="2" t="str">
        <f>_xlfn.XLOOKUP(Table1[[#This Row],[Rating Category]],Recommendation!A$2:A$6,Recommendation!B$2:B$6)</f>
        <v>Safe</v>
      </c>
      <c r="N4279" s="2">
        <v>25</v>
      </c>
      <c r="O4279" s="2" t="str" cm="1">
        <f t="array" ref="O4279">_xlfn.IFS(Table1[[#This Row],[Duration]]&lt;90,"Short",Table1[[#This Row],[Duration]]&lt;180,"Medium",Table1[[#This Row],[Duration]]&lt;=240,"Long",TRUE,"Seasons")</f>
        <v>Short</v>
      </c>
      <c r="P4279" s="3" t="s">
        <v>46</v>
      </c>
    </row>
    <row r="4280" spans="1:16" ht="56">
      <c r="A4280" s="2" t="s">
        <v>18164</v>
      </c>
      <c r="B4280" s="2" t="s">
        <v>0</v>
      </c>
      <c r="C4280" s="3" t="s">
        <v>18165</v>
      </c>
      <c r="D4280" s="3" t="s">
        <v>18166</v>
      </c>
      <c r="E4280" s="3" t="s">
        <v>18167</v>
      </c>
      <c r="F4280" s="3" t="s">
        <v>18168</v>
      </c>
      <c r="G4280" s="7" t="s">
        <v>13542</v>
      </c>
      <c r="H4280" s="4">
        <v>2021</v>
      </c>
      <c r="I4280" s="2">
        <v>2016</v>
      </c>
      <c r="J4280" s="2">
        <f ca="1">YEAR(TODAY())-Table1[[#This Row],[Release_year]]</f>
        <v>10</v>
      </c>
      <c r="K4280" s="2" t="s">
        <v>16</v>
      </c>
      <c r="L4280" s="2" t="str">
        <f>_xlfn.XLOOKUP(Table1[[#This Row],[Rating]],Ratings!A$2:A$15,Ratings!B$2:B$15)</f>
        <v>Family</v>
      </c>
      <c r="M4280" s="2" t="str">
        <f>_xlfn.XLOOKUP(Table1[[#This Row],[Rating Category]],Recommendation!A$2:A$6,Recommendation!B$2:B$6)</f>
        <v>Guidance</v>
      </c>
      <c r="N4280" s="2">
        <v>85</v>
      </c>
      <c r="O4280" s="2" t="str" cm="1">
        <f t="array" ref="O4280">_xlfn.IFS(Table1[[#This Row],[Duration]]&lt;90,"Short",Table1[[#This Row],[Duration]]&lt;180,"Medium",Table1[[#This Row],[Duration]]&lt;=240,"Long",TRUE,"Seasons")</f>
        <v>Short</v>
      </c>
      <c r="P4280" s="3" t="s">
        <v>517</v>
      </c>
    </row>
    <row r="4281" spans="1:16" ht="56">
      <c r="A4281" s="2" t="s">
        <v>18169</v>
      </c>
      <c r="B4281" s="2" t="s">
        <v>0</v>
      </c>
      <c r="C4281" s="3" t="s">
        <v>18170</v>
      </c>
      <c r="D4281" s="3" t="s">
        <v>648</v>
      </c>
      <c r="E4281" s="3" t="s">
        <v>18171</v>
      </c>
      <c r="F4281" s="3" t="s">
        <v>1</v>
      </c>
      <c r="G4281" s="7" t="s">
        <v>3785</v>
      </c>
      <c r="H4281" s="4">
        <v>2021</v>
      </c>
      <c r="I4281" s="2">
        <v>2000</v>
      </c>
      <c r="J4281" s="2">
        <f ca="1">YEAR(TODAY())-Table1[[#This Row],[Release_year]]</f>
        <v>26</v>
      </c>
      <c r="K4281" s="2" t="s">
        <v>2</v>
      </c>
      <c r="L4281" s="2" t="str">
        <f>_xlfn.XLOOKUP(Table1[[#This Row],[Rating]],Ratings!A$2:A$15,Ratings!B$2:B$15)</f>
        <v>Teen</v>
      </c>
      <c r="M4281" s="2" t="str">
        <f>_xlfn.XLOOKUP(Table1[[#This Row],[Rating Category]],Recommendation!A$2:A$6,Recommendation!B$2:B$6)</f>
        <v>Guidance</v>
      </c>
      <c r="N4281" s="2">
        <v>90</v>
      </c>
      <c r="O4281" s="2" t="str" cm="1">
        <f t="array" ref="O4281">_xlfn.IFS(Table1[[#This Row],[Duration]]&lt;90,"Short",Table1[[#This Row],[Duration]]&lt;180,"Medium",Table1[[#This Row],[Duration]]&lt;=240,"Long",TRUE,"Seasons")</f>
        <v>Medium</v>
      </c>
      <c r="P4281" s="3" t="s">
        <v>72</v>
      </c>
    </row>
    <row r="4282" spans="1:16" ht="42">
      <c r="A4282" s="2" t="s">
        <v>18172</v>
      </c>
      <c r="B4282" s="2" t="s">
        <v>0</v>
      </c>
      <c r="C4282" s="3" t="s">
        <v>18173</v>
      </c>
      <c r="D4282" s="3" t="s">
        <v>18174</v>
      </c>
      <c r="E4282" s="3" t="s">
        <v>18175</v>
      </c>
      <c r="F4282" s="3" t="s">
        <v>1</v>
      </c>
      <c r="G4282" s="7" t="s">
        <v>15711</v>
      </c>
      <c r="H4282" s="4">
        <v>2021</v>
      </c>
      <c r="I4282" s="2">
        <v>2016</v>
      </c>
      <c r="J4282" s="2">
        <f ca="1">YEAR(TODAY())-Table1[[#This Row],[Release_year]]</f>
        <v>10</v>
      </c>
      <c r="K4282" s="2" t="s">
        <v>14374</v>
      </c>
      <c r="L4282" s="2" t="str">
        <f>_xlfn.XLOOKUP(Table1[[#This Row],[Rating]],Ratings!A$2:A$15,Ratings!B$2:B$15)</f>
        <v>Not Rated</v>
      </c>
      <c r="M4282" s="2" t="str">
        <f>_xlfn.XLOOKUP(Table1[[#This Row],[Rating Category]],Recommendation!A$2:A$6,Recommendation!B$2:B$6)</f>
        <v>Guidance</v>
      </c>
      <c r="N4282" s="2">
        <v>91</v>
      </c>
      <c r="O4282" s="2" t="str" cm="1">
        <f t="array" ref="O4282">_xlfn.IFS(Table1[[#This Row],[Duration]]&lt;90,"Short",Table1[[#This Row],[Duration]]&lt;180,"Medium",Table1[[#This Row],[Duration]]&lt;=240,"Long",TRUE,"Seasons")</f>
        <v>Medium</v>
      </c>
      <c r="P4282" s="3" t="s">
        <v>269</v>
      </c>
    </row>
    <row r="4283" spans="1:16" ht="56">
      <c r="A4283" s="2" t="s">
        <v>18176</v>
      </c>
      <c r="B4283" s="2" t="s">
        <v>0</v>
      </c>
      <c r="C4283" s="3" t="s">
        <v>18177</v>
      </c>
      <c r="D4283" s="3" t="s">
        <v>18178</v>
      </c>
      <c r="E4283" s="3" t="s">
        <v>18179</v>
      </c>
      <c r="F4283" s="3" t="s">
        <v>1</v>
      </c>
      <c r="G4283" s="7" t="s">
        <v>18180</v>
      </c>
      <c r="H4283" s="4">
        <v>2021</v>
      </c>
      <c r="I4283" s="2">
        <v>2014</v>
      </c>
      <c r="J4283" s="2">
        <f ca="1">YEAR(TODAY())-Table1[[#This Row],[Release_year]]</f>
        <v>12</v>
      </c>
      <c r="K4283" s="2" t="s">
        <v>29</v>
      </c>
      <c r="L4283" s="2" t="str">
        <f>_xlfn.XLOOKUP(Table1[[#This Row],[Rating]],Ratings!A$2:A$15,Ratings!B$2:B$15)</f>
        <v>Teen</v>
      </c>
      <c r="M4283" s="2" t="str">
        <f>_xlfn.XLOOKUP(Table1[[#This Row],[Rating Category]],Recommendation!A$2:A$6,Recommendation!B$2:B$6)</f>
        <v>Guidance</v>
      </c>
      <c r="N4283" s="2">
        <v>87</v>
      </c>
      <c r="O4283" s="2" t="str" cm="1">
        <f t="array" ref="O4283">_xlfn.IFS(Table1[[#This Row],[Duration]]&lt;90,"Short",Table1[[#This Row],[Duration]]&lt;180,"Medium",Table1[[#This Row],[Duration]]&lt;=240,"Long",TRUE,"Seasons")</f>
        <v>Short</v>
      </c>
      <c r="P4283" s="3" t="s">
        <v>51</v>
      </c>
    </row>
    <row r="4284" spans="1:16" ht="28">
      <c r="A4284" s="2" t="s">
        <v>18181</v>
      </c>
      <c r="B4284" s="2" t="s">
        <v>0</v>
      </c>
      <c r="C4284" s="3" t="s">
        <v>18182</v>
      </c>
      <c r="D4284" s="3" t="s">
        <v>13798</v>
      </c>
      <c r="E4284" s="3" t="s">
        <v>13798</v>
      </c>
      <c r="F4284" s="3" t="s">
        <v>1</v>
      </c>
      <c r="G4284" s="7" t="s">
        <v>13601</v>
      </c>
      <c r="H4284" s="4">
        <v>2021</v>
      </c>
      <c r="I4284" s="2">
        <v>2016</v>
      </c>
      <c r="J4284" s="2">
        <f ca="1">YEAR(TODAY())-Table1[[#This Row],[Release_year]]</f>
        <v>10</v>
      </c>
      <c r="K4284" s="2" t="s">
        <v>2</v>
      </c>
      <c r="L4284" s="2" t="str">
        <f>_xlfn.XLOOKUP(Table1[[#This Row],[Rating]],Ratings!A$2:A$15,Ratings!B$2:B$15)</f>
        <v>Teen</v>
      </c>
      <c r="M4284" s="2" t="str">
        <f>_xlfn.XLOOKUP(Table1[[#This Row],[Rating Category]],Recommendation!A$2:A$6,Recommendation!B$2:B$6)</f>
        <v>Guidance</v>
      </c>
      <c r="N4284" s="2">
        <v>98</v>
      </c>
      <c r="O4284" s="2" t="str" cm="1">
        <f t="array" ref="O4284">_xlfn.IFS(Table1[[#This Row],[Duration]]&lt;90,"Short",Table1[[#This Row],[Duration]]&lt;180,"Medium",Table1[[#This Row],[Duration]]&lt;=240,"Long",TRUE,"Seasons")</f>
        <v>Medium</v>
      </c>
      <c r="P4284" s="3" t="s">
        <v>3</v>
      </c>
    </row>
    <row r="4285" spans="1:16" ht="56">
      <c r="A4285" s="2" t="s">
        <v>18183</v>
      </c>
      <c r="B4285" s="2" t="s">
        <v>0</v>
      </c>
      <c r="C4285" s="3" t="s">
        <v>18184</v>
      </c>
      <c r="D4285" s="3" t="s">
        <v>18185</v>
      </c>
      <c r="E4285" s="3" t="s">
        <v>18186</v>
      </c>
      <c r="F4285" s="3" t="s">
        <v>28</v>
      </c>
      <c r="G4285" s="7" t="s">
        <v>9973</v>
      </c>
      <c r="H4285" s="4">
        <v>2021</v>
      </c>
      <c r="I4285" s="2">
        <v>1998</v>
      </c>
      <c r="J4285" s="2">
        <f ca="1">YEAR(TODAY())-Table1[[#This Row],[Release_year]]</f>
        <v>28</v>
      </c>
      <c r="K4285" s="2" t="s">
        <v>124</v>
      </c>
      <c r="L4285" s="2" t="str">
        <f>_xlfn.XLOOKUP(Table1[[#This Row],[Rating]],Ratings!A$2:A$15,Ratings!B$2:B$15)</f>
        <v>Adult</v>
      </c>
      <c r="M4285" s="2" t="str">
        <f>_xlfn.XLOOKUP(Table1[[#This Row],[Rating Category]],Recommendation!A$2:A$6,Recommendation!B$2:B$6)</f>
        <v>Restricted</v>
      </c>
      <c r="N4285" s="2">
        <v>108</v>
      </c>
      <c r="O4285" s="2" t="str" cm="1">
        <f t="array" ref="O4285">_xlfn.IFS(Table1[[#This Row],[Duration]]&lt;90,"Short",Table1[[#This Row],[Duration]]&lt;180,"Medium",Table1[[#This Row],[Duration]]&lt;=240,"Long",TRUE,"Seasons")</f>
        <v>Medium</v>
      </c>
      <c r="P4285" s="3" t="s">
        <v>3532</v>
      </c>
    </row>
    <row r="4286" spans="1:16" ht="42">
      <c r="A4286" s="2" t="s">
        <v>18187</v>
      </c>
      <c r="B4286" s="2" t="s">
        <v>0</v>
      </c>
      <c r="C4286" s="3" t="s">
        <v>18188</v>
      </c>
      <c r="D4286" s="3" t="s">
        <v>18189</v>
      </c>
      <c r="E4286" s="3" t="s">
        <v>18190</v>
      </c>
      <c r="F4286" s="3" t="s">
        <v>223</v>
      </c>
      <c r="G4286" s="7" t="s">
        <v>11316</v>
      </c>
      <c r="H4286" s="4">
        <v>2021</v>
      </c>
      <c r="I4286" s="2">
        <v>2013</v>
      </c>
      <c r="J4286" s="2">
        <f ca="1">YEAR(TODAY())-Table1[[#This Row],[Release_year]]</f>
        <v>13</v>
      </c>
      <c r="K4286" s="2" t="s">
        <v>124</v>
      </c>
      <c r="L4286" s="2" t="str">
        <f>_xlfn.XLOOKUP(Table1[[#This Row],[Rating]],Ratings!A$2:A$15,Ratings!B$2:B$15)</f>
        <v>Adult</v>
      </c>
      <c r="M4286" s="2" t="str">
        <f>_xlfn.XLOOKUP(Table1[[#This Row],[Rating Category]],Recommendation!A$2:A$6,Recommendation!B$2:B$6)</f>
        <v>Restricted</v>
      </c>
      <c r="N4286" s="2">
        <v>85</v>
      </c>
      <c r="O4286" s="2" t="str" cm="1">
        <f t="array" ref="O4286">_xlfn.IFS(Table1[[#This Row],[Duration]]&lt;90,"Short",Table1[[#This Row],[Duration]]&lt;180,"Medium",Table1[[#This Row],[Duration]]&lt;=240,"Long",TRUE,"Seasons")</f>
        <v>Short</v>
      </c>
      <c r="P4286" s="3" t="s">
        <v>517</v>
      </c>
    </row>
    <row r="4287" spans="1:16" ht="70">
      <c r="A4287" s="2" t="s">
        <v>18191</v>
      </c>
      <c r="B4287" s="2" t="s">
        <v>0</v>
      </c>
      <c r="C4287" s="3" t="s">
        <v>18192</v>
      </c>
      <c r="D4287" s="3" t="s">
        <v>18193</v>
      </c>
      <c r="E4287" s="3" t="s">
        <v>18194</v>
      </c>
      <c r="F4287" s="3" t="s">
        <v>233</v>
      </c>
      <c r="G4287" s="7" t="s">
        <v>6217</v>
      </c>
      <c r="H4287" s="4">
        <v>2021</v>
      </c>
      <c r="I4287" s="2">
        <v>2012</v>
      </c>
      <c r="J4287" s="2">
        <f ca="1">YEAR(TODAY())-Table1[[#This Row],[Release_year]]</f>
        <v>14</v>
      </c>
      <c r="K4287" s="2" t="s">
        <v>2</v>
      </c>
      <c r="L4287" s="2" t="str">
        <f>_xlfn.XLOOKUP(Table1[[#This Row],[Rating]],Ratings!A$2:A$15,Ratings!B$2:B$15)</f>
        <v>Teen</v>
      </c>
      <c r="M4287" s="2" t="str">
        <f>_xlfn.XLOOKUP(Table1[[#This Row],[Rating Category]],Recommendation!A$2:A$6,Recommendation!B$2:B$6)</f>
        <v>Guidance</v>
      </c>
      <c r="N4287" s="2">
        <v>95</v>
      </c>
      <c r="O4287" s="2" t="str" cm="1">
        <f t="array" ref="O4287">_xlfn.IFS(Table1[[#This Row],[Duration]]&lt;90,"Short",Table1[[#This Row],[Duration]]&lt;180,"Medium",Table1[[#This Row],[Duration]]&lt;=240,"Long",TRUE,"Seasons")</f>
        <v>Medium</v>
      </c>
      <c r="P4287" s="3" t="s">
        <v>5815</v>
      </c>
    </row>
    <row r="4288" spans="1:16" ht="70">
      <c r="A4288" s="2" t="s">
        <v>18195</v>
      </c>
      <c r="B4288" s="2" t="s">
        <v>0</v>
      </c>
      <c r="C4288" s="3" t="s">
        <v>18196</v>
      </c>
      <c r="D4288" s="3" t="s">
        <v>18197</v>
      </c>
      <c r="E4288" s="3" t="s">
        <v>18198</v>
      </c>
      <c r="F4288" s="3" t="s">
        <v>50</v>
      </c>
      <c r="G4288" s="7" t="s">
        <v>18199</v>
      </c>
      <c r="H4288" s="4">
        <v>2021</v>
      </c>
      <c r="I4288" s="2">
        <v>2017</v>
      </c>
      <c r="J4288" s="2">
        <f ca="1">YEAR(TODAY())-Table1[[#This Row],[Release_year]]</f>
        <v>9</v>
      </c>
      <c r="K4288" s="2" t="s">
        <v>7</v>
      </c>
      <c r="L4288" s="2" t="str">
        <f>_xlfn.XLOOKUP(Table1[[#This Row],[Rating]],Ratings!A$2:A$15,Ratings!B$2:B$15)</f>
        <v>Adult</v>
      </c>
      <c r="M4288" s="2" t="str">
        <f>_xlfn.XLOOKUP(Table1[[#This Row],[Rating Category]],Recommendation!A$2:A$6,Recommendation!B$2:B$6)</f>
        <v>Restricted</v>
      </c>
      <c r="N4288" s="2">
        <v>103</v>
      </c>
      <c r="O4288" s="2" t="str" cm="1">
        <f t="array" ref="O4288">_xlfn.IFS(Table1[[#This Row],[Duration]]&lt;90,"Short",Table1[[#This Row],[Duration]]&lt;180,"Medium",Table1[[#This Row],[Duration]]&lt;=240,"Long",TRUE,"Seasons")</f>
        <v>Medium</v>
      </c>
      <c r="P4288" s="3" t="s">
        <v>23</v>
      </c>
    </row>
    <row r="4289" spans="1:16" ht="42">
      <c r="A4289" s="2" t="s">
        <v>18200</v>
      </c>
      <c r="B4289" s="2" t="s">
        <v>0</v>
      </c>
      <c r="C4289" s="3" t="s">
        <v>18201</v>
      </c>
      <c r="D4289" s="3" t="s">
        <v>18202</v>
      </c>
      <c r="E4289" s="3" t="s">
        <v>18203</v>
      </c>
      <c r="F4289" s="3" t="s">
        <v>1</v>
      </c>
      <c r="G4289" s="7" t="s">
        <v>8120</v>
      </c>
      <c r="H4289" s="4">
        <v>2021</v>
      </c>
      <c r="I4289" s="2">
        <v>1976</v>
      </c>
      <c r="J4289" s="2">
        <f ca="1">YEAR(TODAY())-Table1[[#This Row],[Release_year]]</f>
        <v>50</v>
      </c>
      <c r="K4289" s="2" t="s">
        <v>16</v>
      </c>
      <c r="L4289" s="2" t="str">
        <f>_xlfn.XLOOKUP(Table1[[#This Row],[Rating]],Ratings!A$2:A$15,Ratings!B$2:B$15)</f>
        <v>Family</v>
      </c>
      <c r="M4289" s="2" t="str">
        <f>_xlfn.XLOOKUP(Table1[[#This Row],[Rating Category]],Recommendation!A$2:A$6,Recommendation!B$2:B$6)</f>
        <v>Guidance</v>
      </c>
      <c r="N4289" s="2">
        <v>118</v>
      </c>
      <c r="O4289" s="2" t="str" cm="1">
        <f t="array" ref="O4289">_xlfn.IFS(Table1[[#This Row],[Duration]]&lt;90,"Short",Table1[[#This Row],[Duration]]&lt;180,"Medium",Table1[[#This Row],[Duration]]&lt;=240,"Long",TRUE,"Seasons")</f>
        <v>Medium</v>
      </c>
      <c r="P4289" s="3" t="s">
        <v>300</v>
      </c>
    </row>
    <row r="4290" spans="1:16" ht="42">
      <c r="A4290" s="2" t="s">
        <v>18204</v>
      </c>
      <c r="B4290" s="2" t="s">
        <v>0</v>
      </c>
      <c r="C4290" s="3" t="s">
        <v>18205</v>
      </c>
      <c r="D4290" s="3" t="s">
        <v>14566</v>
      </c>
      <c r="E4290" s="3" t="s">
        <v>18206</v>
      </c>
      <c r="F4290" s="3" t="s">
        <v>223</v>
      </c>
      <c r="G4290" s="7" t="s">
        <v>8120</v>
      </c>
      <c r="H4290" s="4">
        <v>2021</v>
      </c>
      <c r="I4290" s="2">
        <v>1962</v>
      </c>
      <c r="J4290" s="2">
        <f ca="1">YEAR(TODAY())-Table1[[#This Row],[Release_year]]</f>
        <v>64</v>
      </c>
      <c r="K4290" s="2" t="s">
        <v>124</v>
      </c>
      <c r="L4290" s="2" t="str">
        <f>_xlfn.XLOOKUP(Table1[[#This Row],[Rating]],Ratings!A$2:A$15,Ratings!B$2:B$15)</f>
        <v>Adult</v>
      </c>
      <c r="M4290" s="2" t="str">
        <f>_xlfn.XLOOKUP(Table1[[#This Row],[Rating Category]],Recommendation!A$2:A$6,Recommendation!B$2:B$6)</f>
        <v>Restricted</v>
      </c>
      <c r="N4290" s="2">
        <v>153</v>
      </c>
      <c r="O4290" s="2" t="str" cm="1">
        <f t="array" ref="O4290">_xlfn.IFS(Table1[[#This Row],[Duration]]&lt;90,"Short",Table1[[#This Row],[Duration]]&lt;180,"Medium",Table1[[#This Row],[Duration]]&lt;=240,"Long",TRUE,"Seasons")</f>
        <v>Medium</v>
      </c>
      <c r="P4290" s="3" t="s">
        <v>15668</v>
      </c>
    </row>
    <row r="4291" spans="1:16" ht="56">
      <c r="A4291" s="2" t="s">
        <v>18207</v>
      </c>
      <c r="B4291" s="2" t="s">
        <v>4</v>
      </c>
      <c r="C4291" s="3" t="s">
        <v>18208</v>
      </c>
      <c r="D4291" s="3" t="s">
        <v>18209</v>
      </c>
      <c r="E4291" s="3" t="s">
        <v>18210</v>
      </c>
      <c r="F4291" s="3" t="s">
        <v>28</v>
      </c>
      <c r="G4291" s="7" t="s">
        <v>13280</v>
      </c>
      <c r="H4291" s="4">
        <v>2021</v>
      </c>
      <c r="I4291" s="2">
        <v>2015</v>
      </c>
      <c r="J4291" s="2">
        <f ca="1">YEAR(TODAY())-Table1[[#This Row],[Release_year]]</f>
        <v>11</v>
      </c>
      <c r="K4291" s="2" t="s">
        <v>7</v>
      </c>
      <c r="L4291" s="2" t="str">
        <f>_xlfn.XLOOKUP(Table1[[#This Row],[Rating]],Ratings!A$2:A$15,Ratings!B$2:B$15)</f>
        <v>Adult</v>
      </c>
      <c r="M4291" s="2" t="str">
        <f>_xlfn.XLOOKUP(Table1[[#This Row],[Rating Category]],Recommendation!A$2:A$6,Recommendation!B$2:B$6)</f>
        <v>Restricted</v>
      </c>
      <c r="N4291" s="2" t="s">
        <v>11</v>
      </c>
      <c r="O4291" s="2" t="str" cm="1">
        <f t="array" ref="O4291">_xlfn.IFS(Table1[[#This Row],[Duration]]&lt;90,"Short",Table1[[#This Row],[Duration]]&lt;180,"Medium",Table1[[#This Row],[Duration]]&lt;=240,"Long",TRUE,"Seasons")</f>
        <v>Seasons</v>
      </c>
      <c r="P4291" s="3" t="s">
        <v>1145</v>
      </c>
    </row>
    <row r="4292" spans="1:16" ht="56">
      <c r="A4292" s="2" t="s">
        <v>18211</v>
      </c>
      <c r="B4292" s="2" t="s">
        <v>0</v>
      </c>
      <c r="C4292" s="3" t="s">
        <v>18212</v>
      </c>
      <c r="D4292" s="3" t="s">
        <v>18213</v>
      </c>
      <c r="E4292" s="3" t="s">
        <v>18214</v>
      </c>
      <c r="F4292" s="3" t="s">
        <v>404</v>
      </c>
      <c r="G4292" s="7" t="s">
        <v>18215</v>
      </c>
      <c r="H4292" s="4">
        <v>2021</v>
      </c>
      <c r="I4292" s="2">
        <v>2017</v>
      </c>
      <c r="J4292" s="2">
        <f ca="1">YEAR(TODAY())-Table1[[#This Row],[Release_year]]</f>
        <v>9</v>
      </c>
      <c r="K4292" s="2" t="s">
        <v>29</v>
      </c>
      <c r="L4292" s="2" t="str">
        <f>_xlfn.XLOOKUP(Table1[[#This Row],[Rating]],Ratings!A$2:A$15,Ratings!B$2:B$15)</f>
        <v>Teen</v>
      </c>
      <c r="M4292" s="2" t="str">
        <f>_xlfn.XLOOKUP(Table1[[#This Row],[Rating Category]],Recommendation!A$2:A$6,Recommendation!B$2:B$6)</f>
        <v>Guidance</v>
      </c>
      <c r="N4292" s="2">
        <v>96</v>
      </c>
      <c r="O4292" s="2" t="str" cm="1">
        <f t="array" ref="O4292">_xlfn.IFS(Table1[[#This Row],[Duration]]&lt;90,"Short",Table1[[#This Row],[Duration]]&lt;180,"Medium",Table1[[#This Row],[Duration]]&lt;=240,"Long",TRUE,"Seasons")</f>
        <v>Medium</v>
      </c>
      <c r="P4292" s="3" t="s">
        <v>1066</v>
      </c>
    </row>
    <row r="4293" spans="1:16" ht="70">
      <c r="A4293" s="2" t="s">
        <v>18216</v>
      </c>
      <c r="B4293" s="2" t="s">
        <v>0</v>
      </c>
      <c r="C4293" s="3" t="s">
        <v>18217</v>
      </c>
      <c r="D4293" s="3" t="s">
        <v>18218</v>
      </c>
      <c r="E4293" s="3" t="s">
        <v>18219</v>
      </c>
      <c r="F4293" s="3" t="s">
        <v>413</v>
      </c>
      <c r="G4293" s="7" t="s">
        <v>11146</v>
      </c>
      <c r="H4293" s="4">
        <v>2021</v>
      </c>
      <c r="I4293" s="2">
        <v>1990</v>
      </c>
      <c r="J4293" s="2">
        <f ca="1">YEAR(TODAY())-Table1[[#This Row],[Release_year]]</f>
        <v>36</v>
      </c>
      <c r="K4293" s="2" t="s">
        <v>29</v>
      </c>
      <c r="L4293" s="2" t="str">
        <f>_xlfn.XLOOKUP(Table1[[#This Row],[Rating]],Ratings!A$2:A$15,Ratings!B$2:B$15)</f>
        <v>Teen</v>
      </c>
      <c r="M4293" s="2" t="str">
        <f>_xlfn.XLOOKUP(Table1[[#This Row],[Rating Category]],Recommendation!A$2:A$6,Recommendation!B$2:B$6)</f>
        <v>Guidance</v>
      </c>
      <c r="N4293" s="2">
        <v>88</v>
      </c>
      <c r="O4293" s="2" t="str" cm="1">
        <f t="array" ref="O4293">_xlfn.IFS(Table1[[#This Row],[Duration]]&lt;90,"Short",Table1[[#This Row],[Duration]]&lt;180,"Medium",Table1[[#This Row],[Duration]]&lt;=240,"Long",TRUE,"Seasons")</f>
        <v>Short</v>
      </c>
      <c r="P4293" s="3" t="s">
        <v>523</v>
      </c>
    </row>
    <row r="4294" spans="1:16" ht="42">
      <c r="A4294" s="2" t="s">
        <v>18220</v>
      </c>
      <c r="B4294" s="2" t="s">
        <v>0</v>
      </c>
      <c r="C4294" s="3" t="s">
        <v>18221</v>
      </c>
      <c r="D4294" s="3" t="s">
        <v>18222</v>
      </c>
      <c r="E4294" s="3" t="s">
        <v>18223</v>
      </c>
      <c r="F4294" s="3" t="s">
        <v>963</v>
      </c>
      <c r="G4294" s="7" t="s">
        <v>18224</v>
      </c>
      <c r="H4294" s="4">
        <v>2021</v>
      </c>
      <c r="I4294" s="2">
        <v>2015</v>
      </c>
      <c r="J4294" s="2">
        <f ca="1">YEAR(TODAY())-Table1[[#This Row],[Release_year]]</f>
        <v>11</v>
      </c>
      <c r="K4294" s="2" t="s">
        <v>14374</v>
      </c>
      <c r="L4294" s="2" t="str">
        <f>_xlfn.XLOOKUP(Table1[[#This Row],[Rating]],Ratings!A$2:A$15,Ratings!B$2:B$15)</f>
        <v>Not Rated</v>
      </c>
      <c r="M4294" s="2" t="str">
        <f>_xlfn.XLOOKUP(Table1[[#This Row],[Rating Category]],Recommendation!A$2:A$6,Recommendation!B$2:B$6)</f>
        <v>Guidance</v>
      </c>
      <c r="N4294" s="2">
        <v>116</v>
      </c>
      <c r="O4294" s="2" t="str" cm="1">
        <f t="array" ref="O4294">_xlfn.IFS(Table1[[#This Row],[Duration]]&lt;90,"Short",Table1[[#This Row],[Duration]]&lt;180,"Medium",Table1[[#This Row],[Duration]]&lt;=240,"Long",TRUE,"Seasons")</f>
        <v>Medium</v>
      </c>
      <c r="P4294" s="3" t="s">
        <v>56</v>
      </c>
    </row>
    <row r="4295" spans="1:16" ht="56">
      <c r="A4295" s="2" t="s">
        <v>18225</v>
      </c>
      <c r="B4295" s="2" t="s">
        <v>0</v>
      </c>
      <c r="C4295" s="3" t="s">
        <v>18226</v>
      </c>
      <c r="D4295" s="3" t="s">
        <v>9674</v>
      </c>
      <c r="E4295" s="3" t="s">
        <v>18227</v>
      </c>
      <c r="F4295" s="3" t="s">
        <v>13</v>
      </c>
      <c r="G4295" s="7" t="s">
        <v>12613</v>
      </c>
      <c r="H4295" s="4">
        <v>2021</v>
      </c>
      <c r="I4295" s="2">
        <v>2015</v>
      </c>
      <c r="J4295" s="2">
        <f ca="1">YEAR(TODAY())-Table1[[#This Row],[Release_year]]</f>
        <v>11</v>
      </c>
      <c r="K4295" s="2" t="s">
        <v>29</v>
      </c>
      <c r="L4295" s="2" t="str">
        <f>_xlfn.XLOOKUP(Table1[[#This Row],[Rating]],Ratings!A$2:A$15,Ratings!B$2:B$15)</f>
        <v>Teen</v>
      </c>
      <c r="M4295" s="2" t="str">
        <f>_xlfn.XLOOKUP(Table1[[#This Row],[Rating Category]],Recommendation!A$2:A$6,Recommendation!B$2:B$6)</f>
        <v>Guidance</v>
      </c>
      <c r="N4295" s="2">
        <v>155</v>
      </c>
      <c r="O4295" s="2" t="str" cm="1">
        <f t="array" ref="O4295">_xlfn.IFS(Table1[[#This Row],[Duration]]&lt;90,"Short",Table1[[#This Row],[Duration]]&lt;180,"Medium",Table1[[#This Row],[Duration]]&lt;=240,"Long",TRUE,"Seasons")</f>
        <v>Medium</v>
      </c>
      <c r="P4295" s="3" t="s">
        <v>1861</v>
      </c>
    </row>
    <row r="4296" spans="1:16" ht="56">
      <c r="A4296" s="2" t="s">
        <v>18228</v>
      </c>
      <c r="B4296" s="2" t="s">
        <v>0</v>
      </c>
      <c r="C4296" s="3" t="s">
        <v>18229</v>
      </c>
      <c r="D4296" s="3" t="s">
        <v>18230</v>
      </c>
      <c r="E4296" s="3" t="s">
        <v>18231</v>
      </c>
      <c r="F4296" s="3" t="s">
        <v>1</v>
      </c>
      <c r="G4296" s="7" t="s">
        <v>7103</v>
      </c>
      <c r="H4296" s="4">
        <v>2021</v>
      </c>
      <c r="I4296" s="2">
        <v>2019</v>
      </c>
      <c r="J4296" s="2">
        <f ca="1">YEAR(TODAY())-Table1[[#This Row],[Release_year]]</f>
        <v>7</v>
      </c>
      <c r="K4296" s="2" t="s">
        <v>7</v>
      </c>
      <c r="L4296" s="2" t="str">
        <f>_xlfn.XLOOKUP(Table1[[#This Row],[Rating]],Ratings!A$2:A$15,Ratings!B$2:B$15)</f>
        <v>Adult</v>
      </c>
      <c r="M4296" s="2" t="str">
        <f>_xlfn.XLOOKUP(Table1[[#This Row],[Rating Category]],Recommendation!A$2:A$6,Recommendation!B$2:B$6)</f>
        <v>Restricted</v>
      </c>
      <c r="N4296" s="2">
        <v>98</v>
      </c>
      <c r="O4296" s="2" t="str" cm="1">
        <f t="array" ref="O4296">_xlfn.IFS(Table1[[#This Row],[Duration]]&lt;90,"Short",Table1[[#This Row],[Duration]]&lt;180,"Medium",Table1[[#This Row],[Duration]]&lt;=240,"Long",TRUE,"Seasons")</f>
        <v>Medium</v>
      </c>
      <c r="P4296" s="3" t="s">
        <v>254</v>
      </c>
    </row>
    <row r="4297" spans="1:16" ht="56">
      <c r="A4297" s="2" t="s">
        <v>18232</v>
      </c>
      <c r="B4297" s="2" t="s">
        <v>0</v>
      </c>
      <c r="C4297" s="3" t="s">
        <v>18233</v>
      </c>
      <c r="D4297" s="3" t="s">
        <v>411</v>
      </c>
      <c r="E4297" s="3" t="s">
        <v>18234</v>
      </c>
      <c r="F4297" s="3" t="s">
        <v>413</v>
      </c>
      <c r="G4297" s="7" t="s">
        <v>11255</v>
      </c>
      <c r="H4297" s="4">
        <v>2021</v>
      </c>
      <c r="I4297" s="2">
        <v>2010</v>
      </c>
      <c r="J4297" s="2">
        <f ca="1">YEAR(TODAY())-Table1[[#This Row],[Release_year]]</f>
        <v>16</v>
      </c>
      <c r="K4297" s="2" t="s">
        <v>7</v>
      </c>
      <c r="L4297" s="2" t="str">
        <f>_xlfn.XLOOKUP(Table1[[#This Row],[Rating]],Ratings!A$2:A$15,Ratings!B$2:B$15)</f>
        <v>Adult</v>
      </c>
      <c r="M4297" s="2" t="str">
        <f>_xlfn.XLOOKUP(Table1[[#This Row],[Rating Category]],Recommendation!A$2:A$6,Recommendation!B$2:B$6)</f>
        <v>Restricted</v>
      </c>
      <c r="N4297" s="2">
        <v>103</v>
      </c>
      <c r="O4297" s="2" t="str" cm="1">
        <f t="array" ref="O4297">_xlfn.IFS(Table1[[#This Row],[Duration]]&lt;90,"Short",Table1[[#This Row],[Duration]]&lt;180,"Medium",Table1[[#This Row],[Duration]]&lt;=240,"Long",TRUE,"Seasons")</f>
        <v>Medium</v>
      </c>
      <c r="P4297" s="3" t="s">
        <v>192</v>
      </c>
    </row>
    <row r="4298" spans="1:16" ht="56">
      <c r="A4298" s="2" t="s">
        <v>18235</v>
      </c>
      <c r="B4298" s="2" t="s">
        <v>0</v>
      </c>
      <c r="C4298" s="3" t="s">
        <v>18236</v>
      </c>
      <c r="D4298" s="3" t="s">
        <v>18237</v>
      </c>
      <c r="E4298" s="3" t="s">
        <v>18238</v>
      </c>
      <c r="F4298" s="3" t="s">
        <v>13</v>
      </c>
      <c r="G4298" s="7" t="s">
        <v>11624</v>
      </c>
      <c r="H4298" s="4">
        <v>2021</v>
      </c>
      <c r="I4298" s="2">
        <v>2017</v>
      </c>
      <c r="J4298" s="2">
        <f ca="1">YEAR(TODAY())-Table1[[#This Row],[Release_year]]</f>
        <v>9</v>
      </c>
      <c r="K4298" s="2" t="s">
        <v>29</v>
      </c>
      <c r="L4298" s="2" t="str">
        <f>_xlfn.XLOOKUP(Table1[[#This Row],[Rating]],Ratings!A$2:A$15,Ratings!B$2:B$15)</f>
        <v>Teen</v>
      </c>
      <c r="M4298" s="2" t="str">
        <f>_xlfn.XLOOKUP(Table1[[#This Row],[Rating Category]],Recommendation!A$2:A$6,Recommendation!B$2:B$6)</f>
        <v>Guidance</v>
      </c>
      <c r="N4298" s="2">
        <v>163</v>
      </c>
      <c r="O4298" s="2" t="str" cm="1">
        <f t="array" ref="O4298">_xlfn.IFS(Table1[[#This Row],[Duration]]&lt;90,"Short",Table1[[#This Row],[Duration]]&lt;180,"Medium",Table1[[#This Row],[Duration]]&lt;=240,"Long",TRUE,"Seasons")</f>
        <v>Medium</v>
      </c>
      <c r="P4298" s="3" t="s">
        <v>63</v>
      </c>
    </row>
    <row r="4299" spans="1:16" ht="70">
      <c r="A4299" s="2" t="s">
        <v>18239</v>
      </c>
      <c r="B4299" s="2" t="s">
        <v>0</v>
      </c>
      <c r="C4299" s="3" t="s">
        <v>18240</v>
      </c>
      <c r="D4299" s="3" t="s">
        <v>17972</v>
      </c>
      <c r="E4299" s="3" t="s">
        <v>18241</v>
      </c>
      <c r="F4299" s="3" t="s">
        <v>413</v>
      </c>
      <c r="G4299" s="7" t="s">
        <v>11146</v>
      </c>
      <c r="H4299" s="4">
        <v>2021</v>
      </c>
      <c r="I4299" s="2">
        <v>1994</v>
      </c>
      <c r="J4299" s="2">
        <f ca="1">YEAR(TODAY())-Table1[[#This Row],[Release_year]]</f>
        <v>32</v>
      </c>
      <c r="K4299" s="2" t="s">
        <v>29</v>
      </c>
      <c r="L4299" s="2" t="str">
        <f>_xlfn.XLOOKUP(Table1[[#This Row],[Rating]],Ratings!A$2:A$15,Ratings!B$2:B$15)</f>
        <v>Teen</v>
      </c>
      <c r="M4299" s="2" t="str">
        <f>_xlfn.XLOOKUP(Table1[[#This Row],[Rating Category]],Recommendation!A$2:A$6,Recommendation!B$2:B$6)</f>
        <v>Guidance</v>
      </c>
      <c r="N4299" s="2">
        <v>93</v>
      </c>
      <c r="O4299" s="2" t="str" cm="1">
        <f t="array" ref="O4299">_xlfn.IFS(Table1[[#This Row],[Duration]]&lt;90,"Short",Table1[[#This Row],[Duration]]&lt;180,"Medium",Table1[[#This Row],[Duration]]&lt;=240,"Long",TRUE,"Seasons")</f>
        <v>Medium</v>
      </c>
      <c r="P4299" s="3" t="s">
        <v>523</v>
      </c>
    </row>
    <row r="4300" spans="1:16" ht="42">
      <c r="A4300" s="2" t="s">
        <v>18242</v>
      </c>
      <c r="B4300" s="2" t="s">
        <v>0</v>
      </c>
      <c r="C4300" s="3" t="s">
        <v>18243</v>
      </c>
      <c r="D4300" s="3" t="s">
        <v>18244</v>
      </c>
      <c r="E4300" s="3" t="s">
        <v>18245</v>
      </c>
      <c r="F4300" s="3" t="s">
        <v>1</v>
      </c>
      <c r="G4300" s="7" t="s">
        <v>8805</v>
      </c>
      <c r="H4300" s="4">
        <v>2021</v>
      </c>
      <c r="I4300" s="2">
        <v>2018</v>
      </c>
      <c r="J4300" s="2">
        <f ca="1">YEAR(TODAY())-Table1[[#This Row],[Release_year]]</f>
        <v>8</v>
      </c>
      <c r="K4300" s="2" t="s">
        <v>7</v>
      </c>
      <c r="L4300" s="2" t="str">
        <f>_xlfn.XLOOKUP(Table1[[#This Row],[Rating]],Ratings!A$2:A$15,Ratings!B$2:B$15)</f>
        <v>Adult</v>
      </c>
      <c r="M4300" s="2" t="str">
        <f>_xlfn.XLOOKUP(Table1[[#This Row],[Rating Category]],Recommendation!A$2:A$6,Recommendation!B$2:B$6)</f>
        <v>Restricted</v>
      </c>
      <c r="N4300" s="2">
        <v>77</v>
      </c>
      <c r="O4300" s="2" t="str" cm="1">
        <f t="array" ref="O4300">_xlfn.IFS(Table1[[#This Row],[Duration]]&lt;90,"Short",Table1[[#This Row],[Duration]]&lt;180,"Medium",Table1[[#This Row],[Duration]]&lt;=240,"Long",TRUE,"Seasons")</f>
        <v>Short</v>
      </c>
      <c r="P4300" s="3" t="s">
        <v>131</v>
      </c>
    </row>
    <row r="4301" spans="1:16" ht="56">
      <c r="A4301" s="2" t="s">
        <v>18246</v>
      </c>
      <c r="B4301" s="2" t="s">
        <v>0</v>
      </c>
      <c r="C4301" s="3" t="s">
        <v>18247</v>
      </c>
      <c r="D4301" s="3" t="s">
        <v>18248</v>
      </c>
      <c r="E4301" s="3" t="s">
        <v>18249</v>
      </c>
      <c r="F4301" s="3" t="s">
        <v>1155</v>
      </c>
      <c r="G4301" s="7" t="s">
        <v>9214</v>
      </c>
      <c r="H4301" s="4">
        <v>2021</v>
      </c>
      <c r="I4301" s="2">
        <v>2011</v>
      </c>
      <c r="J4301" s="2">
        <f ca="1">YEAR(TODAY())-Table1[[#This Row],[Release_year]]</f>
        <v>15</v>
      </c>
      <c r="K4301" s="2" t="s">
        <v>29</v>
      </c>
      <c r="L4301" s="2" t="str">
        <f>_xlfn.XLOOKUP(Table1[[#This Row],[Rating]],Ratings!A$2:A$15,Ratings!B$2:B$15)</f>
        <v>Teen</v>
      </c>
      <c r="M4301" s="2" t="str">
        <f>_xlfn.XLOOKUP(Table1[[#This Row],[Rating Category]],Recommendation!A$2:A$6,Recommendation!B$2:B$6)</f>
        <v>Guidance</v>
      </c>
      <c r="N4301" s="2">
        <v>97</v>
      </c>
      <c r="O4301" s="2" t="str" cm="1">
        <f t="array" ref="O4301">_xlfn.IFS(Table1[[#This Row],[Duration]]&lt;90,"Short",Table1[[#This Row],[Duration]]&lt;180,"Medium",Table1[[#This Row],[Duration]]&lt;=240,"Long",TRUE,"Seasons")</f>
        <v>Medium</v>
      </c>
      <c r="P4301" s="3" t="s">
        <v>63</v>
      </c>
    </row>
    <row r="4302" spans="1:16" ht="56">
      <c r="A4302" s="2" t="s">
        <v>18250</v>
      </c>
      <c r="B4302" s="2" t="s">
        <v>0</v>
      </c>
      <c r="C4302" s="3" t="s">
        <v>18251</v>
      </c>
      <c r="D4302" s="3" t="s">
        <v>18252</v>
      </c>
      <c r="E4302" s="3" t="s">
        <v>18253</v>
      </c>
      <c r="F4302" s="3" t="s">
        <v>1064</v>
      </c>
      <c r="G4302" s="7" t="s">
        <v>9957</v>
      </c>
      <c r="H4302" s="4">
        <v>2021</v>
      </c>
      <c r="I4302" s="2">
        <v>2015</v>
      </c>
      <c r="J4302" s="2">
        <f ca="1">YEAR(TODAY())-Table1[[#This Row],[Release_year]]</f>
        <v>11</v>
      </c>
      <c r="K4302" s="2" t="s">
        <v>29</v>
      </c>
      <c r="L4302" s="2" t="str">
        <f>_xlfn.XLOOKUP(Table1[[#This Row],[Rating]],Ratings!A$2:A$15,Ratings!B$2:B$15)</f>
        <v>Teen</v>
      </c>
      <c r="M4302" s="2" t="str">
        <f>_xlfn.XLOOKUP(Table1[[#This Row],[Rating Category]],Recommendation!A$2:A$6,Recommendation!B$2:B$6)</f>
        <v>Guidance</v>
      </c>
      <c r="N4302" s="2">
        <v>115</v>
      </c>
      <c r="O4302" s="2" t="str" cm="1">
        <f t="array" ref="O4302">_xlfn.IFS(Table1[[#This Row],[Duration]]&lt;90,"Short",Table1[[#This Row],[Duration]]&lt;180,"Medium",Table1[[#This Row],[Duration]]&lt;=240,"Long",TRUE,"Seasons")</f>
        <v>Medium</v>
      </c>
      <c r="P4302" s="3" t="s">
        <v>63</v>
      </c>
    </row>
    <row r="4303" spans="1:16" ht="56">
      <c r="A4303" s="2" t="s">
        <v>18254</v>
      </c>
      <c r="B4303" s="2" t="s">
        <v>0</v>
      </c>
      <c r="C4303" s="3" t="s">
        <v>18255</v>
      </c>
      <c r="D4303" s="3" t="s">
        <v>18256</v>
      </c>
      <c r="E4303" s="3" t="s">
        <v>18257</v>
      </c>
      <c r="F4303" s="3" t="s">
        <v>18258</v>
      </c>
      <c r="G4303" s="7" t="s">
        <v>7942</v>
      </c>
      <c r="H4303" s="4">
        <v>2021</v>
      </c>
      <c r="I4303" s="2">
        <v>2014</v>
      </c>
      <c r="J4303" s="2">
        <f ca="1">YEAR(TODAY())-Table1[[#This Row],[Release_year]]</f>
        <v>12</v>
      </c>
      <c r="K4303" s="2" t="s">
        <v>124</v>
      </c>
      <c r="L4303" s="2" t="str">
        <f>_xlfn.XLOOKUP(Table1[[#This Row],[Rating]],Ratings!A$2:A$15,Ratings!B$2:B$15)</f>
        <v>Adult</v>
      </c>
      <c r="M4303" s="2" t="str">
        <f>_xlfn.XLOOKUP(Table1[[#This Row],[Rating Category]],Recommendation!A$2:A$6,Recommendation!B$2:B$6)</f>
        <v>Restricted</v>
      </c>
      <c r="N4303" s="2">
        <v>103</v>
      </c>
      <c r="O4303" s="2" t="str" cm="1">
        <f t="array" ref="O4303">_xlfn.IFS(Table1[[#This Row],[Duration]]&lt;90,"Short",Table1[[#This Row],[Duration]]&lt;180,"Medium",Table1[[#This Row],[Duration]]&lt;=240,"Long",TRUE,"Seasons")</f>
        <v>Medium</v>
      </c>
      <c r="P4303" s="3" t="s">
        <v>63</v>
      </c>
    </row>
    <row r="4304" spans="1:16" ht="56">
      <c r="A4304" s="2" t="s">
        <v>18259</v>
      </c>
      <c r="B4304" s="2" t="s">
        <v>0</v>
      </c>
      <c r="C4304" s="3" t="s">
        <v>18260</v>
      </c>
      <c r="D4304" s="3" t="s">
        <v>18261</v>
      </c>
      <c r="E4304" s="3" t="s">
        <v>18262</v>
      </c>
      <c r="F4304" s="3" t="s">
        <v>1</v>
      </c>
      <c r="G4304" s="7" t="s">
        <v>11373</v>
      </c>
      <c r="H4304" s="4">
        <v>2021</v>
      </c>
      <c r="I4304" s="2">
        <v>2006</v>
      </c>
      <c r="J4304" s="2">
        <f ca="1">YEAR(TODAY())-Table1[[#This Row],[Release_year]]</f>
        <v>20</v>
      </c>
      <c r="K4304" s="2" t="s">
        <v>7</v>
      </c>
      <c r="L4304" s="2" t="str">
        <f>_xlfn.XLOOKUP(Table1[[#This Row],[Rating]],Ratings!A$2:A$15,Ratings!B$2:B$15)</f>
        <v>Adult</v>
      </c>
      <c r="M4304" s="2" t="str">
        <f>_xlfn.XLOOKUP(Table1[[#This Row],[Rating Category]],Recommendation!A$2:A$6,Recommendation!B$2:B$6)</f>
        <v>Restricted</v>
      </c>
      <c r="N4304" s="2">
        <v>77</v>
      </c>
      <c r="O4304" s="2" t="str" cm="1">
        <f t="array" ref="O4304">_xlfn.IFS(Table1[[#This Row],[Duration]]&lt;90,"Short",Table1[[#This Row],[Duration]]&lt;180,"Medium",Table1[[#This Row],[Duration]]&lt;=240,"Long",TRUE,"Seasons")</f>
        <v>Short</v>
      </c>
      <c r="P4304" s="3" t="s">
        <v>1675</v>
      </c>
    </row>
    <row r="4305" spans="1:16" ht="42">
      <c r="A4305" s="2" t="s">
        <v>18263</v>
      </c>
      <c r="B4305" s="2" t="s">
        <v>0</v>
      </c>
      <c r="C4305" s="3" t="s">
        <v>18264</v>
      </c>
      <c r="D4305" s="3" t="s">
        <v>10210</v>
      </c>
      <c r="E4305" s="3" t="s">
        <v>18265</v>
      </c>
      <c r="F4305" s="3" t="s">
        <v>413</v>
      </c>
      <c r="G4305" s="7" t="s">
        <v>11146</v>
      </c>
      <c r="H4305" s="4">
        <v>2021</v>
      </c>
      <c r="I4305" s="2">
        <v>1995</v>
      </c>
      <c r="J4305" s="2">
        <f ca="1">YEAR(TODAY())-Table1[[#This Row],[Release_year]]</f>
        <v>31</v>
      </c>
      <c r="K4305" s="2" t="s">
        <v>29</v>
      </c>
      <c r="L4305" s="2" t="str">
        <f>_xlfn.XLOOKUP(Table1[[#This Row],[Rating]],Ratings!A$2:A$15,Ratings!B$2:B$15)</f>
        <v>Teen</v>
      </c>
      <c r="M4305" s="2" t="str">
        <f>_xlfn.XLOOKUP(Table1[[#This Row],[Rating Category]],Recommendation!A$2:A$6,Recommendation!B$2:B$6)</f>
        <v>Guidance</v>
      </c>
      <c r="N4305" s="2">
        <v>79</v>
      </c>
      <c r="O4305" s="2" t="str" cm="1">
        <f t="array" ref="O4305">_xlfn.IFS(Table1[[#This Row],[Duration]]&lt;90,"Short",Table1[[#This Row],[Duration]]&lt;180,"Medium",Table1[[#This Row],[Duration]]&lt;=240,"Long",TRUE,"Seasons")</f>
        <v>Short</v>
      </c>
      <c r="P4305" s="3" t="s">
        <v>43</v>
      </c>
    </row>
    <row r="4306" spans="1:16" ht="56">
      <c r="A4306" s="2" t="s">
        <v>18266</v>
      </c>
      <c r="B4306" s="2" t="s">
        <v>0</v>
      </c>
      <c r="C4306" s="3" t="s">
        <v>18267</v>
      </c>
      <c r="D4306" s="3" t="s">
        <v>18268</v>
      </c>
      <c r="E4306" s="3" t="s">
        <v>18269</v>
      </c>
      <c r="F4306" s="3" t="s">
        <v>670</v>
      </c>
      <c r="G4306" s="7" t="s">
        <v>11316</v>
      </c>
      <c r="H4306" s="4">
        <v>2021</v>
      </c>
      <c r="I4306" s="2">
        <v>2016</v>
      </c>
      <c r="J4306" s="2">
        <f ca="1">YEAR(TODAY())-Table1[[#This Row],[Release_year]]</f>
        <v>10</v>
      </c>
      <c r="K4306" s="2" t="s">
        <v>45</v>
      </c>
      <c r="L4306" s="2" t="str">
        <f>_xlfn.XLOOKUP(Table1[[#This Row],[Rating]],Ratings!A$2:A$15,Ratings!B$2:B$15)</f>
        <v>Family</v>
      </c>
      <c r="M4306" s="2" t="str">
        <f>_xlfn.XLOOKUP(Table1[[#This Row],[Rating Category]],Recommendation!A$2:A$6,Recommendation!B$2:B$6)</f>
        <v>Guidance</v>
      </c>
      <c r="N4306" s="2">
        <v>98</v>
      </c>
      <c r="O4306" s="2" t="str" cm="1">
        <f t="array" ref="O4306">_xlfn.IFS(Table1[[#This Row],[Duration]]&lt;90,"Short",Table1[[#This Row],[Duration]]&lt;180,"Medium",Table1[[#This Row],[Duration]]&lt;=240,"Long",TRUE,"Seasons")</f>
        <v>Medium</v>
      </c>
      <c r="P4306" s="3" t="s">
        <v>183</v>
      </c>
    </row>
    <row r="4307" spans="1:16" ht="56">
      <c r="A4307" s="2" t="s">
        <v>18270</v>
      </c>
      <c r="B4307" s="2" t="s">
        <v>0</v>
      </c>
      <c r="C4307" s="3" t="s">
        <v>18271</v>
      </c>
      <c r="D4307" s="3" t="s">
        <v>18272</v>
      </c>
      <c r="E4307" s="3" t="s">
        <v>18273</v>
      </c>
      <c r="F4307" s="3" t="s">
        <v>13</v>
      </c>
      <c r="G4307" s="7" t="s">
        <v>12353</v>
      </c>
      <c r="H4307" s="4">
        <v>2021</v>
      </c>
      <c r="I4307" s="2">
        <v>2005</v>
      </c>
      <c r="J4307" s="2">
        <f ca="1">YEAR(TODAY())-Table1[[#This Row],[Release_year]]</f>
        <v>21</v>
      </c>
      <c r="K4307" s="2" t="s">
        <v>29</v>
      </c>
      <c r="L4307" s="2" t="str">
        <f>_xlfn.XLOOKUP(Table1[[#This Row],[Rating]],Ratings!A$2:A$15,Ratings!B$2:B$15)</f>
        <v>Teen</v>
      </c>
      <c r="M4307" s="2" t="str">
        <f>_xlfn.XLOOKUP(Table1[[#This Row],[Rating Category]],Recommendation!A$2:A$6,Recommendation!B$2:B$6)</f>
        <v>Guidance</v>
      </c>
      <c r="N4307" s="2">
        <v>131</v>
      </c>
      <c r="O4307" s="2" t="str" cm="1">
        <f t="array" ref="O4307">_xlfn.IFS(Table1[[#This Row],[Duration]]&lt;90,"Short",Table1[[#This Row],[Duration]]&lt;180,"Medium",Table1[[#This Row],[Duration]]&lt;=240,"Long",TRUE,"Seasons")</f>
        <v>Medium</v>
      </c>
      <c r="P4307" s="3" t="s">
        <v>218</v>
      </c>
    </row>
    <row r="4308" spans="1:16" ht="42">
      <c r="A4308" s="2" t="s">
        <v>18274</v>
      </c>
      <c r="B4308" s="2" t="s">
        <v>0</v>
      </c>
      <c r="C4308" s="3" t="s">
        <v>18275</v>
      </c>
      <c r="D4308" s="3" t="s">
        <v>18276</v>
      </c>
      <c r="E4308" s="3" t="s">
        <v>18277</v>
      </c>
      <c r="F4308" s="3" t="s">
        <v>13</v>
      </c>
      <c r="G4308" s="7" t="s">
        <v>9321</v>
      </c>
      <c r="H4308" s="4">
        <v>2021</v>
      </c>
      <c r="I4308" s="2">
        <v>2018</v>
      </c>
      <c r="J4308" s="2">
        <f ca="1">YEAR(TODAY())-Table1[[#This Row],[Release_year]]</f>
        <v>8</v>
      </c>
      <c r="K4308" s="2" t="s">
        <v>29</v>
      </c>
      <c r="L4308" s="2" t="str">
        <f>_xlfn.XLOOKUP(Table1[[#This Row],[Rating]],Ratings!A$2:A$15,Ratings!B$2:B$15)</f>
        <v>Teen</v>
      </c>
      <c r="M4308" s="2" t="str">
        <f>_xlfn.XLOOKUP(Table1[[#This Row],[Rating Category]],Recommendation!A$2:A$6,Recommendation!B$2:B$6)</f>
        <v>Guidance</v>
      </c>
      <c r="N4308" s="2">
        <v>110</v>
      </c>
      <c r="O4308" s="2" t="str" cm="1">
        <f t="array" ref="O4308">_xlfn.IFS(Table1[[#This Row],[Duration]]&lt;90,"Short",Table1[[#This Row],[Duration]]&lt;180,"Medium",Table1[[#This Row],[Duration]]&lt;=240,"Long",TRUE,"Seasons")</f>
        <v>Medium</v>
      </c>
      <c r="P4308" s="3" t="s">
        <v>622</v>
      </c>
    </row>
    <row r="4309" spans="1:16" ht="56">
      <c r="A4309" s="2" t="s">
        <v>18278</v>
      </c>
      <c r="B4309" s="2" t="s">
        <v>0</v>
      </c>
      <c r="C4309" s="3" t="s">
        <v>18279</v>
      </c>
      <c r="D4309" s="3" t="s">
        <v>18280</v>
      </c>
      <c r="E4309" s="3" t="s">
        <v>18281</v>
      </c>
      <c r="F4309" s="3" t="s">
        <v>18282</v>
      </c>
      <c r="G4309" s="7" t="s">
        <v>13975</v>
      </c>
      <c r="H4309" s="4">
        <v>2021</v>
      </c>
      <c r="I4309" s="2">
        <v>2015</v>
      </c>
      <c r="J4309" s="2">
        <f ca="1">YEAR(TODAY())-Table1[[#This Row],[Release_year]]</f>
        <v>11</v>
      </c>
      <c r="K4309" s="2" t="s">
        <v>7</v>
      </c>
      <c r="L4309" s="2" t="str">
        <f>_xlfn.XLOOKUP(Table1[[#This Row],[Rating]],Ratings!A$2:A$15,Ratings!B$2:B$15)</f>
        <v>Adult</v>
      </c>
      <c r="M4309" s="2" t="str">
        <f>_xlfn.XLOOKUP(Table1[[#This Row],[Rating Category]],Recommendation!A$2:A$6,Recommendation!B$2:B$6)</f>
        <v>Restricted</v>
      </c>
      <c r="N4309" s="2">
        <v>100</v>
      </c>
      <c r="O4309" s="2" t="str" cm="1">
        <f t="array" ref="O4309">_xlfn.IFS(Table1[[#This Row],[Duration]]&lt;90,"Short",Table1[[#This Row],[Duration]]&lt;180,"Medium",Table1[[#This Row],[Duration]]&lt;=240,"Long",TRUE,"Seasons")</f>
        <v>Medium</v>
      </c>
      <c r="P4309" s="3" t="s">
        <v>2527</v>
      </c>
    </row>
    <row r="4310" spans="1:16" ht="28">
      <c r="A4310" s="2" t="s">
        <v>18283</v>
      </c>
      <c r="B4310" s="2" t="s">
        <v>0</v>
      </c>
      <c r="C4310" s="3" t="s">
        <v>18284</v>
      </c>
      <c r="D4310" s="3" t="s">
        <v>18285</v>
      </c>
      <c r="E4310" s="3" t="s">
        <v>18286</v>
      </c>
      <c r="F4310" s="3" t="s">
        <v>13</v>
      </c>
      <c r="G4310" s="7" t="s">
        <v>11373</v>
      </c>
      <c r="H4310" s="4">
        <v>2021</v>
      </c>
      <c r="I4310" s="2">
        <v>2017</v>
      </c>
      <c r="J4310" s="2">
        <f ca="1">YEAR(TODAY())-Table1[[#This Row],[Release_year]]</f>
        <v>9</v>
      </c>
      <c r="K4310" s="2" t="s">
        <v>29</v>
      </c>
      <c r="L4310" s="2" t="str">
        <f>_xlfn.XLOOKUP(Table1[[#This Row],[Rating]],Ratings!A$2:A$15,Ratings!B$2:B$15)</f>
        <v>Teen</v>
      </c>
      <c r="M4310" s="2" t="str">
        <f>_xlfn.XLOOKUP(Table1[[#This Row],[Rating Category]],Recommendation!A$2:A$6,Recommendation!B$2:B$6)</f>
        <v>Guidance</v>
      </c>
      <c r="N4310" s="2">
        <v>117</v>
      </c>
      <c r="O4310" s="2" t="str" cm="1">
        <f t="array" ref="O4310">_xlfn.IFS(Table1[[#This Row],[Duration]]&lt;90,"Short",Table1[[#This Row],[Duration]]&lt;180,"Medium",Table1[[#This Row],[Duration]]&lt;=240,"Long",TRUE,"Seasons")</f>
        <v>Medium</v>
      </c>
      <c r="P4310" s="3" t="s">
        <v>206</v>
      </c>
    </row>
    <row r="4311" spans="1:16" ht="42">
      <c r="A4311" s="2" t="s">
        <v>18287</v>
      </c>
      <c r="B4311" s="2" t="s">
        <v>0</v>
      </c>
      <c r="C4311" s="3" t="s">
        <v>18288</v>
      </c>
      <c r="D4311" s="3" t="s">
        <v>18289</v>
      </c>
      <c r="E4311" s="3" t="s">
        <v>18290</v>
      </c>
      <c r="F4311" s="3" t="s">
        <v>3343</v>
      </c>
      <c r="G4311" s="7" t="s">
        <v>12176</v>
      </c>
      <c r="H4311" s="4">
        <v>2021</v>
      </c>
      <c r="I4311" s="2">
        <v>2017</v>
      </c>
      <c r="J4311" s="2">
        <f ca="1">YEAR(TODAY())-Table1[[#This Row],[Release_year]]</f>
        <v>9</v>
      </c>
      <c r="K4311" s="2" t="s">
        <v>45</v>
      </c>
      <c r="L4311" s="2" t="str">
        <f>_xlfn.XLOOKUP(Table1[[#This Row],[Rating]],Ratings!A$2:A$15,Ratings!B$2:B$15)</f>
        <v>Family</v>
      </c>
      <c r="M4311" s="2" t="str">
        <f>_xlfn.XLOOKUP(Table1[[#This Row],[Rating Category]],Recommendation!A$2:A$6,Recommendation!B$2:B$6)</f>
        <v>Guidance</v>
      </c>
      <c r="N4311" s="2">
        <v>107</v>
      </c>
      <c r="O4311" s="2" t="str" cm="1">
        <f t="array" ref="O4311">_xlfn.IFS(Table1[[#This Row],[Duration]]&lt;90,"Short",Table1[[#This Row],[Duration]]&lt;180,"Medium",Table1[[#This Row],[Duration]]&lt;=240,"Long",TRUE,"Seasons")</f>
        <v>Medium</v>
      </c>
      <c r="P4311" s="3" t="s">
        <v>43</v>
      </c>
    </row>
    <row r="4312" spans="1:16" ht="42">
      <c r="A4312" s="2" t="s">
        <v>18291</v>
      </c>
      <c r="B4312" s="2" t="s">
        <v>0</v>
      </c>
      <c r="C4312" s="3" t="s">
        <v>18292</v>
      </c>
      <c r="D4312" s="3" t="s">
        <v>18293</v>
      </c>
      <c r="E4312" s="3" t="s">
        <v>18294</v>
      </c>
      <c r="F4312" s="3" t="s">
        <v>1</v>
      </c>
      <c r="G4312" s="7" t="s">
        <v>18295</v>
      </c>
      <c r="H4312" s="4">
        <v>2021</v>
      </c>
      <c r="I4312" s="2">
        <v>2012</v>
      </c>
      <c r="J4312" s="2">
        <f ca="1">YEAR(TODAY())-Table1[[#This Row],[Release_year]]</f>
        <v>14</v>
      </c>
      <c r="K4312" s="2" t="s">
        <v>124</v>
      </c>
      <c r="L4312" s="2" t="str">
        <f>_xlfn.XLOOKUP(Table1[[#This Row],[Rating]],Ratings!A$2:A$15,Ratings!B$2:B$15)</f>
        <v>Adult</v>
      </c>
      <c r="M4312" s="2" t="str">
        <f>_xlfn.XLOOKUP(Table1[[#This Row],[Rating Category]],Recommendation!A$2:A$6,Recommendation!B$2:B$6)</f>
        <v>Restricted</v>
      </c>
      <c r="N4312" s="2">
        <v>76</v>
      </c>
      <c r="O4312" s="2" t="str" cm="1">
        <f t="array" ref="O4312">_xlfn.IFS(Table1[[#This Row],[Duration]]&lt;90,"Short",Table1[[#This Row],[Duration]]&lt;180,"Medium",Table1[[#This Row],[Duration]]&lt;=240,"Long",TRUE,"Seasons")</f>
        <v>Short</v>
      </c>
      <c r="P4312" s="3" t="s">
        <v>72</v>
      </c>
    </row>
    <row r="4313" spans="1:16" ht="42">
      <c r="A4313" s="2" t="s">
        <v>18296</v>
      </c>
      <c r="B4313" s="2" t="s">
        <v>0</v>
      </c>
      <c r="C4313" s="3" t="s">
        <v>18297</v>
      </c>
      <c r="D4313" s="3" t="s">
        <v>18298</v>
      </c>
      <c r="E4313" s="3" t="s">
        <v>18299</v>
      </c>
      <c r="F4313" s="3" t="s">
        <v>13</v>
      </c>
      <c r="G4313" s="7" t="s">
        <v>12472</v>
      </c>
      <c r="H4313" s="4">
        <v>2021</v>
      </c>
      <c r="I4313" s="2">
        <v>2014</v>
      </c>
      <c r="J4313" s="2">
        <f ca="1">YEAR(TODAY())-Table1[[#This Row],[Release_year]]</f>
        <v>12</v>
      </c>
      <c r="K4313" s="2" t="s">
        <v>7</v>
      </c>
      <c r="L4313" s="2" t="str">
        <f>_xlfn.XLOOKUP(Table1[[#This Row],[Rating]],Ratings!A$2:A$15,Ratings!B$2:B$15)</f>
        <v>Adult</v>
      </c>
      <c r="M4313" s="2" t="str">
        <f>_xlfn.XLOOKUP(Table1[[#This Row],[Rating Category]],Recommendation!A$2:A$6,Recommendation!B$2:B$6)</f>
        <v>Restricted</v>
      </c>
      <c r="N4313" s="2">
        <v>118</v>
      </c>
      <c r="O4313" s="2" t="str" cm="1">
        <f t="array" ref="O4313">_xlfn.IFS(Table1[[#This Row],[Duration]]&lt;90,"Short",Table1[[#This Row],[Duration]]&lt;180,"Medium",Table1[[#This Row],[Duration]]&lt;=240,"Long",TRUE,"Seasons")</f>
        <v>Medium</v>
      </c>
      <c r="P4313" s="3" t="s">
        <v>583</v>
      </c>
    </row>
    <row r="4314" spans="1:16" ht="42">
      <c r="A4314" s="2" t="s">
        <v>18300</v>
      </c>
      <c r="B4314" s="2" t="s">
        <v>0</v>
      </c>
      <c r="C4314" s="3" t="s">
        <v>18301</v>
      </c>
      <c r="D4314" s="3" t="s">
        <v>18302</v>
      </c>
      <c r="E4314" s="3" t="s">
        <v>18303</v>
      </c>
      <c r="F4314" s="3" t="s">
        <v>327</v>
      </c>
      <c r="G4314" s="7" t="s">
        <v>5195</v>
      </c>
      <c r="H4314" s="4">
        <v>2021</v>
      </c>
      <c r="I4314" s="2">
        <v>1979</v>
      </c>
      <c r="J4314" s="2">
        <f ca="1">YEAR(TODAY())-Table1[[#This Row],[Release_year]]</f>
        <v>47</v>
      </c>
      <c r="K4314" s="2" t="s">
        <v>124</v>
      </c>
      <c r="L4314" s="2" t="str">
        <f>_xlfn.XLOOKUP(Table1[[#This Row],[Rating]],Ratings!A$2:A$15,Ratings!B$2:B$15)</f>
        <v>Adult</v>
      </c>
      <c r="M4314" s="2" t="str">
        <f>_xlfn.XLOOKUP(Table1[[#This Row],[Rating Category]],Recommendation!A$2:A$6,Recommendation!B$2:B$6)</f>
        <v>Restricted</v>
      </c>
      <c r="N4314" s="2">
        <v>93</v>
      </c>
      <c r="O4314" s="2" t="str" cm="1">
        <f t="array" ref="O4314">_xlfn.IFS(Table1[[#This Row],[Duration]]&lt;90,"Short",Table1[[#This Row],[Duration]]&lt;180,"Medium",Table1[[#This Row],[Duration]]&lt;=240,"Long",TRUE,"Seasons")</f>
        <v>Medium</v>
      </c>
      <c r="P4314" s="3" t="s">
        <v>300</v>
      </c>
    </row>
    <row r="4315" spans="1:16" ht="56">
      <c r="A4315" s="2" t="s">
        <v>18304</v>
      </c>
      <c r="B4315" s="2" t="s">
        <v>0</v>
      </c>
      <c r="C4315" s="3" t="s">
        <v>18305</v>
      </c>
      <c r="D4315" s="3" t="s">
        <v>18306</v>
      </c>
      <c r="E4315" s="3" t="s">
        <v>18307</v>
      </c>
      <c r="F4315" s="3" t="s">
        <v>1</v>
      </c>
      <c r="G4315" s="7" t="s">
        <v>8120</v>
      </c>
      <c r="H4315" s="4">
        <v>2021</v>
      </c>
      <c r="I4315" s="2">
        <v>2008</v>
      </c>
      <c r="J4315" s="2">
        <f ca="1">YEAR(TODAY())-Table1[[#This Row],[Release_year]]</f>
        <v>18</v>
      </c>
      <c r="K4315" s="2" t="s">
        <v>2</v>
      </c>
      <c r="L4315" s="2" t="str">
        <f>_xlfn.XLOOKUP(Table1[[#This Row],[Rating]],Ratings!A$2:A$15,Ratings!B$2:B$15)</f>
        <v>Teen</v>
      </c>
      <c r="M4315" s="2" t="str">
        <f>_xlfn.XLOOKUP(Table1[[#This Row],[Rating Category]],Recommendation!A$2:A$6,Recommendation!B$2:B$6)</f>
        <v>Guidance</v>
      </c>
      <c r="N4315" s="2">
        <v>99</v>
      </c>
      <c r="O4315" s="2" t="str" cm="1">
        <f t="array" ref="O4315">_xlfn.IFS(Table1[[#This Row],[Duration]]&lt;90,"Short",Table1[[#This Row],[Duration]]&lt;180,"Medium",Table1[[#This Row],[Duration]]&lt;=240,"Long",TRUE,"Seasons")</f>
        <v>Medium</v>
      </c>
      <c r="P4315" s="3" t="s">
        <v>72</v>
      </c>
    </row>
    <row r="4316" spans="1:16" ht="56">
      <c r="A4316" s="2" t="s">
        <v>18308</v>
      </c>
      <c r="B4316" s="2" t="s">
        <v>0</v>
      </c>
      <c r="C4316" s="3" t="s">
        <v>18309</v>
      </c>
      <c r="D4316" s="3" t="s">
        <v>18310</v>
      </c>
      <c r="E4316" s="3" t="s">
        <v>18311</v>
      </c>
      <c r="F4316" s="3" t="s">
        <v>1</v>
      </c>
      <c r="G4316" s="7" t="s">
        <v>18312</v>
      </c>
      <c r="H4316" s="4">
        <v>2021</v>
      </c>
      <c r="I4316" s="2">
        <v>1987</v>
      </c>
      <c r="J4316" s="2">
        <f ca="1">YEAR(TODAY())-Table1[[#This Row],[Release_year]]</f>
        <v>39</v>
      </c>
      <c r="K4316" s="2" t="s">
        <v>14374</v>
      </c>
      <c r="L4316" s="2" t="str">
        <f>_xlfn.XLOOKUP(Table1[[#This Row],[Rating]],Ratings!A$2:A$15,Ratings!B$2:B$15)</f>
        <v>Not Rated</v>
      </c>
      <c r="M4316" s="2" t="str">
        <f>_xlfn.XLOOKUP(Table1[[#This Row],[Rating Category]],Recommendation!A$2:A$6,Recommendation!B$2:B$6)</f>
        <v>Guidance</v>
      </c>
      <c r="N4316" s="2">
        <v>84</v>
      </c>
      <c r="O4316" s="2" t="str" cm="1">
        <f t="array" ref="O4316">_xlfn.IFS(Table1[[#This Row],[Duration]]&lt;90,"Short",Table1[[#This Row],[Duration]]&lt;180,"Medium",Table1[[#This Row],[Duration]]&lt;=240,"Long",TRUE,"Seasons")</f>
        <v>Short</v>
      </c>
      <c r="P4316" s="3" t="s">
        <v>1738</v>
      </c>
    </row>
    <row r="4317" spans="1:16" ht="42">
      <c r="A4317" s="2" t="s">
        <v>18313</v>
      </c>
      <c r="B4317" s="2" t="s">
        <v>0</v>
      </c>
      <c r="C4317" s="3" t="s">
        <v>18314</v>
      </c>
      <c r="D4317" s="3" t="s">
        <v>18315</v>
      </c>
      <c r="E4317" s="3" t="s">
        <v>18316</v>
      </c>
      <c r="F4317" s="3" t="s">
        <v>413</v>
      </c>
      <c r="G4317" s="7" t="s">
        <v>10999</v>
      </c>
      <c r="H4317" s="4">
        <v>2021</v>
      </c>
      <c r="I4317" s="2">
        <v>2016</v>
      </c>
      <c r="J4317" s="2">
        <f ca="1">YEAR(TODAY())-Table1[[#This Row],[Release_year]]</f>
        <v>10</v>
      </c>
      <c r="K4317" s="2" t="s">
        <v>7</v>
      </c>
      <c r="L4317" s="2" t="str">
        <f>_xlfn.XLOOKUP(Table1[[#This Row],[Rating]],Ratings!A$2:A$15,Ratings!B$2:B$15)</f>
        <v>Adult</v>
      </c>
      <c r="M4317" s="2" t="str">
        <f>_xlfn.XLOOKUP(Table1[[#This Row],[Rating Category]],Recommendation!A$2:A$6,Recommendation!B$2:B$6)</f>
        <v>Restricted</v>
      </c>
      <c r="N4317" s="2">
        <v>102</v>
      </c>
      <c r="O4317" s="2" t="str" cm="1">
        <f t="array" ref="O4317">_xlfn.IFS(Table1[[#This Row],[Duration]]&lt;90,"Short",Table1[[#This Row],[Duration]]&lt;180,"Medium",Table1[[#This Row],[Duration]]&lt;=240,"Long",TRUE,"Seasons")</f>
        <v>Medium</v>
      </c>
      <c r="P4317" s="3" t="s">
        <v>43</v>
      </c>
    </row>
    <row r="4318" spans="1:16" ht="70">
      <c r="A4318" s="2" t="s">
        <v>18317</v>
      </c>
      <c r="B4318" s="2" t="s">
        <v>0</v>
      </c>
      <c r="C4318" s="3" t="s">
        <v>18318</v>
      </c>
      <c r="D4318" s="3" t="s">
        <v>5435</v>
      </c>
      <c r="E4318" s="3" t="s">
        <v>18319</v>
      </c>
      <c r="F4318" s="3" t="s">
        <v>13</v>
      </c>
      <c r="G4318" s="7" t="s">
        <v>13408</v>
      </c>
      <c r="H4318" s="4">
        <v>2021</v>
      </c>
      <c r="I4318" s="2">
        <v>2016</v>
      </c>
      <c r="J4318" s="2">
        <f ca="1">YEAR(TODAY())-Table1[[#This Row],[Release_year]]</f>
        <v>10</v>
      </c>
      <c r="K4318" s="2" t="s">
        <v>29</v>
      </c>
      <c r="L4318" s="2" t="str">
        <f>_xlfn.XLOOKUP(Table1[[#This Row],[Rating]],Ratings!A$2:A$15,Ratings!B$2:B$15)</f>
        <v>Teen</v>
      </c>
      <c r="M4318" s="2" t="str">
        <f>_xlfn.XLOOKUP(Table1[[#This Row],[Rating Category]],Recommendation!A$2:A$6,Recommendation!B$2:B$6)</f>
        <v>Guidance</v>
      </c>
      <c r="N4318" s="2">
        <v>134</v>
      </c>
      <c r="O4318" s="2" t="str" cm="1">
        <f t="array" ref="O4318">_xlfn.IFS(Table1[[#This Row],[Duration]]&lt;90,"Short",Table1[[#This Row],[Duration]]&lt;180,"Medium",Table1[[#This Row],[Duration]]&lt;=240,"Long",TRUE,"Seasons")</f>
        <v>Medium</v>
      </c>
      <c r="P4318" s="3" t="s">
        <v>23</v>
      </c>
    </row>
    <row r="4319" spans="1:16" ht="14">
      <c r="A4319" s="2" t="s">
        <v>18320</v>
      </c>
      <c r="B4319" s="2" t="s">
        <v>0</v>
      </c>
      <c r="C4319" s="3" t="s">
        <v>18321</v>
      </c>
      <c r="D4319" s="3" t="s">
        <v>18322</v>
      </c>
      <c r="E4319" s="3" t="s">
        <v>18323</v>
      </c>
      <c r="F4319" s="3" t="s">
        <v>1</v>
      </c>
      <c r="G4319" s="7" t="s">
        <v>12176</v>
      </c>
      <c r="H4319" s="4">
        <v>2021</v>
      </c>
      <c r="I4319" s="2">
        <v>2017</v>
      </c>
      <c r="J4319" s="2">
        <f ca="1">YEAR(TODAY())-Table1[[#This Row],[Release_year]]</f>
        <v>9</v>
      </c>
      <c r="K4319" s="2" t="s">
        <v>7</v>
      </c>
      <c r="L4319" s="2" t="str">
        <f>_xlfn.XLOOKUP(Table1[[#This Row],[Rating]],Ratings!A$2:A$15,Ratings!B$2:B$15)</f>
        <v>Adult</v>
      </c>
      <c r="M4319" s="2" t="str">
        <f>_xlfn.XLOOKUP(Table1[[#This Row],[Rating Category]],Recommendation!A$2:A$6,Recommendation!B$2:B$6)</f>
        <v>Restricted</v>
      </c>
      <c r="N4319" s="2">
        <v>78</v>
      </c>
      <c r="O4319" s="2" t="str" cm="1">
        <f t="array" ref="O4319">_xlfn.IFS(Table1[[#This Row],[Duration]]&lt;90,"Short",Table1[[#This Row],[Duration]]&lt;180,"Medium",Table1[[#This Row],[Duration]]&lt;=240,"Long",TRUE,"Seasons")</f>
        <v>Short</v>
      </c>
      <c r="P4319" s="3" t="s">
        <v>3</v>
      </c>
    </row>
    <row r="4320" spans="1:16" ht="28">
      <c r="A4320" s="2" t="s">
        <v>18324</v>
      </c>
      <c r="B4320" s="2" t="s">
        <v>0</v>
      </c>
      <c r="C4320" s="3" t="s">
        <v>18325</v>
      </c>
      <c r="D4320" s="3" t="s">
        <v>18326</v>
      </c>
      <c r="E4320" s="3" t="s">
        <v>18327</v>
      </c>
      <c r="F4320" s="3" t="s">
        <v>5638</v>
      </c>
      <c r="G4320" s="7" t="s">
        <v>12686</v>
      </c>
      <c r="H4320" s="4">
        <v>2021</v>
      </c>
      <c r="I4320" s="2">
        <v>2016</v>
      </c>
      <c r="J4320" s="2">
        <f ca="1">YEAR(TODAY())-Table1[[#This Row],[Release_year]]</f>
        <v>10</v>
      </c>
      <c r="K4320" s="2" t="s">
        <v>7</v>
      </c>
      <c r="L4320" s="2" t="str">
        <f>_xlfn.XLOOKUP(Table1[[#This Row],[Rating]],Ratings!A$2:A$15,Ratings!B$2:B$15)</f>
        <v>Adult</v>
      </c>
      <c r="M4320" s="2" t="str">
        <f>_xlfn.XLOOKUP(Table1[[#This Row],[Rating Category]],Recommendation!A$2:A$6,Recommendation!B$2:B$6)</f>
        <v>Restricted</v>
      </c>
      <c r="N4320" s="2">
        <v>95</v>
      </c>
      <c r="O4320" s="2" t="str" cm="1">
        <f t="array" ref="O4320">_xlfn.IFS(Table1[[#This Row],[Duration]]&lt;90,"Short",Table1[[#This Row],[Duration]]&lt;180,"Medium",Table1[[#This Row],[Duration]]&lt;=240,"Long",TRUE,"Seasons")</f>
        <v>Medium</v>
      </c>
      <c r="P4320" s="3" t="s">
        <v>206</v>
      </c>
    </row>
    <row r="4321" spans="1:16" ht="42">
      <c r="A4321" s="2" t="s">
        <v>18328</v>
      </c>
      <c r="B4321" s="2" t="s">
        <v>4</v>
      </c>
      <c r="C4321" s="3" t="s">
        <v>18329</v>
      </c>
      <c r="D4321" s="3" t="s">
        <v>12926</v>
      </c>
      <c r="E4321" s="3" t="s">
        <v>18330</v>
      </c>
      <c r="F4321" s="3" t="s">
        <v>658</v>
      </c>
      <c r="G4321" s="7" t="s">
        <v>9364</v>
      </c>
      <c r="H4321" s="4">
        <v>2021</v>
      </c>
      <c r="I4321" s="2">
        <v>2017</v>
      </c>
      <c r="J4321" s="2">
        <f ca="1">YEAR(TODAY())-Table1[[#This Row],[Release_year]]</f>
        <v>9</v>
      </c>
      <c r="K4321" s="2" t="s">
        <v>87</v>
      </c>
      <c r="L4321" s="2" t="str">
        <f>_xlfn.XLOOKUP(Table1[[#This Row],[Rating]],Ratings!A$2:A$15,Ratings!B$2:B$15)</f>
        <v>Kids</v>
      </c>
      <c r="M4321" s="2" t="str">
        <f>_xlfn.XLOOKUP(Table1[[#This Row],[Rating Category]],Recommendation!A$2:A$6,Recommendation!B$2:B$6)</f>
        <v>Safe</v>
      </c>
      <c r="N4321" s="2" t="s">
        <v>11</v>
      </c>
      <c r="O4321" s="2" t="str" cm="1">
        <f t="array" ref="O4321">_xlfn.IFS(Table1[[#This Row],[Duration]]&lt;90,"Short",Table1[[#This Row],[Duration]]&lt;180,"Medium",Table1[[#This Row],[Duration]]&lt;=240,"Long",TRUE,"Seasons")</f>
        <v>Seasons</v>
      </c>
      <c r="P4321" s="3" t="s">
        <v>92</v>
      </c>
    </row>
    <row r="4322" spans="1:16" ht="56">
      <c r="A4322" s="2" t="s">
        <v>18331</v>
      </c>
      <c r="B4322" s="2" t="s">
        <v>0</v>
      </c>
      <c r="C4322" s="3" t="s">
        <v>18332</v>
      </c>
      <c r="D4322" s="3" t="s">
        <v>18333</v>
      </c>
      <c r="E4322" s="3" t="s">
        <v>18334</v>
      </c>
      <c r="F4322" s="3" t="s">
        <v>1140</v>
      </c>
      <c r="G4322" s="7" t="s">
        <v>18108</v>
      </c>
      <c r="H4322" s="4">
        <v>2021</v>
      </c>
      <c r="I4322" s="2">
        <v>2013</v>
      </c>
      <c r="J4322" s="2">
        <f ca="1">YEAR(TODAY())-Table1[[#This Row],[Release_year]]</f>
        <v>13</v>
      </c>
      <c r="K4322" s="2" t="s">
        <v>58</v>
      </c>
      <c r="L4322" s="2" t="str">
        <f>_xlfn.XLOOKUP(Table1[[#This Row],[Rating]],Ratings!A$2:A$15,Ratings!B$2:B$15)</f>
        <v>Kids</v>
      </c>
      <c r="M4322" s="2" t="str">
        <f>_xlfn.XLOOKUP(Table1[[#This Row],[Rating Category]],Recommendation!A$2:A$6,Recommendation!B$2:B$6)</f>
        <v>Safe</v>
      </c>
      <c r="N4322" s="2">
        <v>73</v>
      </c>
      <c r="O4322" s="2" t="str" cm="1">
        <f t="array" ref="O4322">_xlfn.IFS(Table1[[#This Row],[Duration]]&lt;90,"Short",Table1[[#This Row],[Duration]]&lt;180,"Medium",Table1[[#This Row],[Duration]]&lt;=240,"Long",TRUE,"Seasons")</f>
        <v>Short</v>
      </c>
      <c r="P4322" s="3" t="s">
        <v>17</v>
      </c>
    </row>
    <row r="4323" spans="1:16" ht="70">
      <c r="A4323" s="2" t="s">
        <v>18335</v>
      </c>
      <c r="B4323" s="2" t="s">
        <v>0</v>
      </c>
      <c r="C4323" s="3" t="s">
        <v>18336</v>
      </c>
      <c r="D4323" s="3" t="s">
        <v>14754</v>
      </c>
      <c r="E4323" s="3" t="s">
        <v>18337</v>
      </c>
      <c r="F4323" s="3" t="s">
        <v>215</v>
      </c>
      <c r="G4323" s="7" t="s">
        <v>5780</v>
      </c>
      <c r="H4323" s="4">
        <v>2021</v>
      </c>
      <c r="I4323" s="2">
        <v>2018</v>
      </c>
      <c r="J4323" s="2">
        <f ca="1">YEAR(TODAY())-Table1[[#This Row],[Release_year]]</f>
        <v>8</v>
      </c>
      <c r="K4323" s="2" t="s">
        <v>29</v>
      </c>
      <c r="L4323" s="2" t="str">
        <f>_xlfn.XLOOKUP(Table1[[#This Row],[Rating]],Ratings!A$2:A$15,Ratings!B$2:B$15)</f>
        <v>Teen</v>
      </c>
      <c r="M4323" s="2" t="str">
        <f>_xlfn.XLOOKUP(Table1[[#This Row],[Rating Category]],Recommendation!A$2:A$6,Recommendation!B$2:B$6)</f>
        <v>Guidance</v>
      </c>
      <c r="N4323" s="2">
        <v>110</v>
      </c>
      <c r="O4323" s="2" t="str" cm="1">
        <f t="array" ref="O4323">_xlfn.IFS(Table1[[#This Row],[Duration]]&lt;90,"Short",Table1[[#This Row],[Duration]]&lt;180,"Medium",Table1[[#This Row],[Duration]]&lt;=240,"Long",TRUE,"Seasons")</f>
        <v>Medium</v>
      </c>
      <c r="P4323" s="3" t="s">
        <v>14756</v>
      </c>
    </row>
    <row r="4324" spans="1:16" ht="70">
      <c r="A4324" s="2" t="s">
        <v>18338</v>
      </c>
      <c r="B4324" s="2" t="s">
        <v>0</v>
      </c>
      <c r="C4324" s="3" t="s">
        <v>18339</v>
      </c>
      <c r="D4324" s="3" t="s">
        <v>18340</v>
      </c>
      <c r="E4324" s="3" t="s">
        <v>18341</v>
      </c>
      <c r="F4324" s="3" t="s">
        <v>3384</v>
      </c>
      <c r="G4324" s="7" t="s">
        <v>13391</v>
      </c>
      <c r="H4324" s="4">
        <v>2021</v>
      </c>
      <c r="I4324" s="2">
        <v>2016</v>
      </c>
      <c r="J4324" s="2">
        <f ca="1">YEAR(TODAY())-Table1[[#This Row],[Release_year]]</f>
        <v>10</v>
      </c>
      <c r="K4324" s="2" t="s">
        <v>45</v>
      </c>
      <c r="L4324" s="2" t="str">
        <f>_xlfn.XLOOKUP(Table1[[#This Row],[Rating]],Ratings!A$2:A$15,Ratings!B$2:B$15)</f>
        <v>Family</v>
      </c>
      <c r="M4324" s="2" t="str">
        <f>_xlfn.XLOOKUP(Table1[[#This Row],[Rating Category]],Recommendation!A$2:A$6,Recommendation!B$2:B$6)</f>
        <v>Guidance</v>
      </c>
      <c r="N4324" s="2">
        <v>75</v>
      </c>
      <c r="O4324" s="2" t="str" cm="1">
        <f t="array" ref="O4324">_xlfn.IFS(Table1[[#This Row],[Duration]]&lt;90,"Short",Table1[[#This Row],[Duration]]&lt;180,"Medium",Table1[[#This Row],[Duration]]&lt;=240,"Long",TRUE,"Seasons")</f>
        <v>Short</v>
      </c>
      <c r="P4324" s="3" t="s">
        <v>1622</v>
      </c>
    </row>
    <row r="4325" spans="1:16" ht="70">
      <c r="A4325" s="2" t="s">
        <v>18342</v>
      </c>
      <c r="B4325" s="2" t="s">
        <v>0</v>
      </c>
      <c r="C4325" s="3" t="s">
        <v>18343</v>
      </c>
      <c r="D4325" s="3" t="s">
        <v>18344</v>
      </c>
      <c r="E4325" s="3" t="s">
        <v>18345</v>
      </c>
      <c r="F4325" s="3" t="s">
        <v>13</v>
      </c>
      <c r="G4325" s="7" t="s">
        <v>11255</v>
      </c>
      <c r="H4325" s="4">
        <v>2021</v>
      </c>
      <c r="I4325" s="2">
        <v>2013</v>
      </c>
      <c r="J4325" s="2">
        <f ca="1">YEAR(TODAY())-Table1[[#This Row],[Release_year]]</f>
        <v>13</v>
      </c>
      <c r="K4325" s="2" t="s">
        <v>29</v>
      </c>
      <c r="L4325" s="2" t="str">
        <f>_xlfn.XLOOKUP(Table1[[#This Row],[Rating]],Ratings!A$2:A$15,Ratings!B$2:B$15)</f>
        <v>Teen</v>
      </c>
      <c r="M4325" s="2" t="str">
        <f>_xlfn.XLOOKUP(Table1[[#This Row],[Rating Category]],Recommendation!A$2:A$6,Recommendation!B$2:B$6)</f>
        <v>Guidance</v>
      </c>
      <c r="N4325" s="2">
        <v>119</v>
      </c>
      <c r="O4325" s="2" t="str" cm="1">
        <f t="array" ref="O4325">_xlfn.IFS(Table1[[#This Row],[Duration]]&lt;90,"Short",Table1[[#This Row],[Duration]]&lt;180,"Medium",Table1[[#This Row],[Duration]]&lt;=240,"Long",TRUE,"Seasons")</f>
        <v>Medium</v>
      </c>
      <c r="P4325" s="3" t="s">
        <v>90</v>
      </c>
    </row>
    <row r="4326" spans="1:16" ht="42">
      <c r="A4326" s="2" t="s">
        <v>18346</v>
      </c>
      <c r="B4326" s="2" t="s">
        <v>0</v>
      </c>
      <c r="C4326" s="3" t="s">
        <v>18347</v>
      </c>
      <c r="D4326" s="3" t="s">
        <v>18348</v>
      </c>
      <c r="E4326" s="3" t="s">
        <v>18349</v>
      </c>
      <c r="F4326" s="3" t="s">
        <v>413</v>
      </c>
      <c r="G4326" s="7" t="s">
        <v>11146</v>
      </c>
      <c r="H4326" s="4">
        <v>2021</v>
      </c>
      <c r="I4326" s="2">
        <v>1981</v>
      </c>
      <c r="J4326" s="2">
        <f ca="1">YEAR(TODAY())-Table1[[#This Row],[Release_year]]</f>
        <v>45</v>
      </c>
      <c r="K4326" s="2" t="s">
        <v>45</v>
      </c>
      <c r="L4326" s="2" t="str">
        <f>_xlfn.XLOOKUP(Table1[[#This Row],[Rating]],Ratings!A$2:A$15,Ratings!B$2:B$15)</f>
        <v>Family</v>
      </c>
      <c r="M4326" s="2" t="str">
        <f>_xlfn.XLOOKUP(Table1[[#This Row],[Rating Category]],Recommendation!A$2:A$6,Recommendation!B$2:B$6)</f>
        <v>Guidance</v>
      </c>
      <c r="N4326" s="2">
        <v>92</v>
      </c>
      <c r="O4326" s="2" t="str" cm="1">
        <f t="array" ref="O4326">_xlfn.IFS(Table1[[#This Row],[Duration]]&lt;90,"Short",Table1[[#This Row],[Duration]]&lt;180,"Medium",Table1[[#This Row],[Duration]]&lt;=240,"Long",TRUE,"Seasons")</f>
        <v>Medium</v>
      </c>
      <c r="P4326" s="3" t="s">
        <v>56</v>
      </c>
    </row>
    <row r="4327" spans="1:16" ht="56">
      <c r="A4327" s="2" t="s">
        <v>18350</v>
      </c>
      <c r="B4327" s="2" t="s">
        <v>0</v>
      </c>
      <c r="C4327" s="3" t="s">
        <v>18351</v>
      </c>
      <c r="D4327" s="3" t="s">
        <v>559</v>
      </c>
      <c r="E4327" s="3" t="s">
        <v>18352</v>
      </c>
      <c r="F4327" s="3" t="s">
        <v>13</v>
      </c>
      <c r="G4327" s="7" t="s">
        <v>7532</v>
      </c>
      <c r="H4327" s="4">
        <v>2021</v>
      </c>
      <c r="I4327" s="2">
        <v>2005</v>
      </c>
      <c r="J4327" s="2">
        <f ca="1">YEAR(TODAY())-Table1[[#This Row],[Release_year]]</f>
        <v>21</v>
      </c>
      <c r="K4327" s="2" t="s">
        <v>29</v>
      </c>
      <c r="L4327" s="2" t="str">
        <f>_xlfn.XLOOKUP(Table1[[#This Row],[Rating]],Ratings!A$2:A$15,Ratings!B$2:B$15)</f>
        <v>Teen</v>
      </c>
      <c r="M4327" s="2" t="str">
        <f>_xlfn.XLOOKUP(Table1[[#This Row],[Rating Category]],Recommendation!A$2:A$6,Recommendation!B$2:B$6)</f>
        <v>Guidance</v>
      </c>
      <c r="N4327" s="2">
        <v>137</v>
      </c>
      <c r="O4327" s="2" t="str" cm="1">
        <f t="array" ref="O4327">_xlfn.IFS(Table1[[#This Row],[Duration]]&lt;90,"Short",Table1[[#This Row],[Duration]]&lt;180,"Medium",Table1[[#This Row],[Duration]]&lt;=240,"Long",TRUE,"Seasons")</f>
        <v>Medium</v>
      </c>
      <c r="P4327" s="3" t="s">
        <v>66</v>
      </c>
    </row>
    <row r="4328" spans="1:16" ht="56">
      <c r="A4328" s="2" t="s">
        <v>18353</v>
      </c>
      <c r="B4328" s="2" t="s">
        <v>0</v>
      </c>
      <c r="C4328" s="3" t="s">
        <v>18354</v>
      </c>
      <c r="D4328" s="3" t="s">
        <v>5624</v>
      </c>
      <c r="E4328" s="3" t="s">
        <v>18355</v>
      </c>
      <c r="F4328" s="3" t="s">
        <v>13</v>
      </c>
      <c r="G4328" s="7" t="s">
        <v>12176</v>
      </c>
      <c r="H4328" s="4">
        <v>2021</v>
      </c>
      <c r="I4328" s="2">
        <v>1989</v>
      </c>
      <c r="J4328" s="2">
        <f ca="1">YEAR(TODAY())-Table1[[#This Row],[Release_year]]</f>
        <v>37</v>
      </c>
      <c r="K4328" s="2" t="s">
        <v>45</v>
      </c>
      <c r="L4328" s="2" t="str">
        <f>_xlfn.XLOOKUP(Table1[[#This Row],[Rating]],Ratings!A$2:A$15,Ratings!B$2:B$15)</f>
        <v>Family</v>
      </c>
      <c r="M4328" s="2" t="str">
        <f>_xlfn.XLOOKUP(Table1[[#This Row],[Rating Category]],Recommendation!A$2:A$6,Recommendation!B$2:B$6)</f>
        <v>Guidance</v>
      </c>
      <c r="N4328" s="2">
        <v>192</v>
      </c>
      <c r="O4328" s="2" t="str" cm="1">
        <f t="array" ref="O4328">_xlfn.IFS(Table1[[#This Row],[Duration]]&lt;90,"Short",Table1[[#This Row],[Duration]]&lt;180,"Medium",Table1[[#This Row],[Duration]]&lt;=240,"Long",TRUE,"Seasons")</f>
        <v>Long</v>
      </c>
      <c r="P4328" s="3" t="s">
        <v>575</v>
      </c>
    </row>
    <row r="4329" spans="1:16" ht="42">
      <c r="A4329" s="2" t="s">
        <v>18356</v>
      </c>
      <c r="B4329" s="2" t="s">
        <v>0</v>
      </c>
      <c r="C4329" s="3" t="s">
        <v>18357</v>
      </c>
      <c r="D4329" s="3" t="s">
        <v>18358</v>
      </c>
      <c r="E4329" s="3" t="s">
        <v>18359</v>
      </c>
      <c r="F4329" s="3" t="s">
        <v>13</v>
      </c>
      <c r="G4329" s="7" t="s">
        <v>10349</v>
      </c>
      <c r="H4329" s="4">
        <v>2021</v>
      </c>
      <c r="I4329" s="2">
        <v>2017</v>
      </c>
      <c r="J4329" s="2">
        <f ca="1">YEAR(TODAY())-Table1[[#This Row],[Release_year]]</f>
        <v>9</v>
      </c>
      <c r="K4329" s="2" t="s">
        <v>45</v>
      </c>
      <c r="L4329" s="2" t="str">
        <f>_xlfn.XLOOKUP(Table1[[#This Row],[Rating]],Ratings!A$2:A$15,Ratings!B$2:B$15)</f>
        <v>Family</v>
      </c>
      <c r="M4329" s="2" t="str">
        <f>_xlfn.XLOOKUP(Table1[[#This Row],[Rating Category]],Recommendation!A$2:A$6,Recommendation!B$2:B$6)</f>
        <v>Guidance</v>
      </c>
      <c r="N4329" s="2">
        <v>132</v>
      </c>
      <c r="O4329" s="2" t="str" cm="1">
        <f t="array" ref="O4329">_xlfn.IFS(Table1[[#This Row],[Duration]]&lt;90,"Short",Table1[[#This Row],[Duration]]&lt;180,"Medium",Table1[[#This Row],[Duration]]&lt;=240,"Long",TRUE,"Seasons")</f>
        <v>Medium</v>
      </c>
      <c r="P4329" s="3" t="s">
        <v>43</v>
      </c>
    </row>
    <row r="4330" spans="1:16" ht="56">
      <c r="A4330" s="2" t="s">
        <v>18360</v>
      </c>
      <c r="B4330" s="2" t="s">
        <v>0</v>
      </c>
      <c r="C4330" s="3" t="s">
        <v>18361</v>
      </c>
      <c r="D4330" s="3" t="s">
        <v>18362</v>
      </c>
      <c r="E4330" s="3" t="s">
        <v>18363</v>
      </c>
      <c r="F4330" s="3" t="s">
        <v>1</v>
      </c>
      <c r="G4330" s="7" t="s">
        <v>9789</v>
      </c>
      <c r="H4330" s="4">
        <v>2021</v>
      </c>
      <c r="I4330" s="2">
        <v>2018</v>
      </c>
      <c r="J4330" s="2">
        <f ca="1">YEAR(TODAY())-Table1[[#This Row],[Release_year]]</f>
        <v>8</v>
      </c>
      <c r="K4330" s="2" t="s">
        <v>7</v>
      </c>
      <c r="L4330" s="2" t="str">
        <f>_xlfn.XLOOKUP(Table1[[#This Row],[Rating]],Ratings!A$2:A$15,Ratings!B$2:B$15)</f>
        <v>Adult</v>
      </c>
      <c r="M4330" s="2" t="str">
        <f>_xlfn.XLOOKUP(Table1[[#This Row],[Rating Category]],Recommendation!A$2:A$6,Recommendation!B$2:B$6)</f>
        <v>Restricted</v>
      </c>
      <c r="N4330" s="2">
        <v>91</v>
      </c>
      <c r="O4330" s="2" t="str" cm="1">
        <f t="array" ref="O4330">_xlfn.IFS(Table1[[#This Row],[Duration]]&lt;90,"Short",Table1[[#This Row],[Duration]]&lt;180,"Medium",Table1[[#This Row],[Duration]]&lt;=240,"Long",TRUE,"Seasons")</f>
        <v>Medium</v>
      </c>
      <c r="P4330" s="3" t="s">
        <v>617</v>
      </c>
    </row>
    <row r="4331" spans="1:16" ht="28">
      <c r="A4331" s="2" t="s">
        <v>18364</v>
      </c>
      <c r="B4331" s="2" t="s">
        <v>0</v>
      </c>
      <c r="C4331" s="3" t="s">
        <v>18365</v>
      </c>
      <c r="D4331" s="3" t="s">
        <v>18366</v>
      </c>
      <c r="E4331" s="3" t="s">
        <v>18367</v>
      </c>
      <c r="F4331" s="3" t="s">
        <v>422</v>
      </c>
      <c r="G4331" s="7" t="s">
        <v>14928</v>
      </c>
      <c r="H4331" s="4">
        <v>2021</v>
      </c>
      <c r="I4331" s="2">
        <v>2013</v>
      </c>
      <c r="J4331" s="2">
        <f ca="1">YEAR(TODAY())-Table1[[#This Row],[Release_year]]</f>
        <v>13</v>
      </c>
      <c r="K4331" s="2" t="s">
        <v>124</v>
      </c>
      <c r="L4331" s="2" t="str">
        <f>_xlfn.XLOOKUP(Table1[[#This Row],[Rating]],Ratings!A$2:A$15,Ratings!B$2:B$15)</f>
        <v>Adult</v>
      </c>
      <c r="M4331" s="2" t="str">
        <f>_xlfn.XLOOKUP(Table1[[#This Row],[Rating Category]],Recommendation!A$2:A$6,Recommendation!B$2:B$6)</f>
        <v>Restricted</v>
      </c>
      <c r="N4331" s="2">
        <v>105</v>
      </c>
      <c r="O4331" s="2" t="str" cm="1">
        <f t="array" ref="O4331">_xlfn.IFS(Table1[[#This Row],[Duration]]&lt;90,"Short",Table1[[#This Row],[Duration]]&lt;180,"Medium",Table1[[#This Row],[Duration]]&lt;=240,"Long",TRUE,"Seasons")</f>
        <v>Medium</v>
      </c>
      <c r="P4331" s="3" t="s">
        <v>98</v>
      </c>
    </row>
    <row r="4332" spans="1:16" ht="70">
      <c r="A4332" s="2" t="s">
        <v>18368</v>
      </c>
      <c r="B4332" s="2" t="s">
        <v>0</v>
      </c>
      <c r="C4332" s="3" t="s">
        <v>18369</v>
      </c>
      <c r="D4332" s="3" t="s">
        <v>18370</v>
      </c>
      <c r="E4332" s="3" t="s">
        <v>18371</v>
      </c>
      <c r="F4332" s="3" t="s">
        <v>7971</v>
      </c>
      <c r="G4332" s="7" t="s">
        <v>15453</v>
      </c>
      <c r="H4332" s="4">
        <v>2021</v>
      </c>
      <c r="I4332" s="2">
        <v>2015</v>
      </c>
      <c r="J4332" s="2">
        <f ca="1">YEAR(TODAY())-Table1[[#This Row],[Release_year]]</f>
        <v>11</v>
      </c>
      <c r="K4332" s="2" t="s">
        <v>124</v>
      </c>
      <c r="L4332" s="2" t="str">
        <f>_xlfn.XLOOKUP(Table1[[#This Row],[Rating]],Ratings!A$2:A$15,Ratings!B$2:B$15)</f>
        <v>Adult</v>
      </c>
      <c r="M4332" s="2" t="str">
        <f>_xlfn.XLOOKUP(Table1[[#This Row],[Rating Category]],Recommendation!A$2:A$6,Recommendation!B$2:B$6)</f>
        <v>Restricted</v>
      </c>
      <c r="N4332" s="2">
        <v>88</v>
      </c>
      <c r="O4332" s="2" t="str" cm="1">
        <f t="array" ref="O4332">_xlfn.IFS(Table1[[#This Row],[Duration]]&lt;90,"Short",Table1[[#This Row],[Duration]]&lt;180,"Medium",Table1[[#This Row],[Duration]]&lt;=240,"Long",TRUE,"Seasons")</f>
        <v>Short</v>
      </c>
      <c r="P4332" s="3" t="s">
        <v>63</v>
      </c>
    </row>
    <row r="4333" spans="1:16" ht="70">
      <c r="A4333" s="2" t="s">
        <v>18372</v>
      </c>
      <c r="B4333" s="2" t="s">
        <v>0</v>
      </c>
      <c r="C4333" s="3" t="s">
        <v>18373</v>
      </c>
      <c r="D4333" s="3" t="s">
        <v>3988</v>
      </c>
      <c r="E4333" s="3" t="s">
        <v>18374</v>
      </c>
      <c r="F4333" s="3" t="s">
        <v>13</v>
      </c>
      <c r="G4333" s="7" t="s">
        <v>7486</v>
      </c>
      <c r="H4333" s="4">
        <v>2021</v>
      </c>
      <c r="I4333" s="2">
        <v>1983</v>
      </c>
      <c r="J4333" s="2">
        <f ca="1">YEAR(TODAY())-Table1[[#This Row],[Release_year]]</f>
        <v>43</v>
      </c>
      <c r="K4333" s="2" t="s">
        <v>7</v>
      </c>
      <c r="L4333" s="2" t="str">
        <f>_xlfn.XLOOKUP(Table1[[#This Row],[Rating]],Ratings!A$2:A$15,Ratings!B$2:B$15)</f>
        <v>Adult</v>
      </c>
      <c r="M4333" s="2" t="str">
        <f>_xlfn.XLOOKUP(Table1[[#This Row],[Rating Category]],Recommendation!A$2:A$6,Recommendation!B$2:B$6)</f>
        <v>Restricted</v>
      </c>
      <c r="N4333" s="2">
        <v>155</v>
      </c>
      <c r="O4333" s="2" t="str" cm="1">
        <f t="array" ref="O4333">_xlfn.IFS(Table1[[#This Row],[Duration]]&lt;90,"Short",Table1[[#This Row],[Duration]]&lt;180,"Medium",Table1[[#This Row],[Duration]]&lt;=240,"Long",TRUE,"Seasons")</f>
        <v>Medium</v>
      </c>
      <c r="P4333" s="3" t="s">
        <v>23</v>
      </c>
    </row>
    <row r="4334" spans="1:16" ht="56">
      <c r="A4334" s="2" t="s">
        <v>18375</v>
      </c>
      <c r="B4334" s="2" t="s">
        <v>0</v>
      </c>
      <c r="C4334" s="3" t="s">
        <v>18376</v>
      </c>
      <c r="D4334" s="3" t="s">
        <v>18377</v>
      </c>
      <c r="E4334" s="3" t="s">
        <v>18378</v>
      </c>
      <c r="F4334" s="3" t="s">
        <v>13</v>
      </c>
      <c r="G4334" s="7" t="s">
        <v>11791</v>
      </c>
      <c r="H4334" s="4">
        <v>2021</v>
      </c>
      <c r="I4334" s="2">
        <v>2017</v>
      </c>
      <c r="J4334" s="2">
        <f ca="1">YEAR(TODAY())-Table1[[#This Row],[Release_year]]</f>
        <v>9</v>
      </c>
      <c r="K4334" s="2" t="s">
        <v>29</v>
      </c>
      <c r="L4334" s="2" t="str">
        <f>_xlfn.XLOOKUP(Table1[[#This Row],[Rating]],Ratings!A$2:A$15,Ratings!B$2:B$15)</f>
        <v>Teen</v>
      </c>
      <c r="M4334" s="2" t="str">
        <f>_xlfn.XLOOKUP(Table1[[#This Row],[Rating Category]],Recommendation!A$2:A$6,Recommendation!B$2:B$6)</f>
        <v>Guidance</v>
      </c>
      <c r="N4334" s="2">
        <v>103</v>
      </c>
      <c r="O4334" s="2" t="str" cm="1">
        <f t="array" ref="O4334">_xlfn.IFS(Table1[[#This Row],[Duration]]&lt;90,"Short",Table1[[#This Row],[Duration]]&lt;180,"Medium",Table1[[#This Row],[Duration]]&lt;=240,"Long",TRUE,"Seasons")</f>
        <v>Medium</v>
      </c>
      <c r="P4334" s="3" t="s">
        <v>218</v>
      </c>
    </row>
    <row r="4335" spans="1:16" ht="42">
      <c r="A4335" s="2" t="s">
        <v>18379</v>
      </c>
      <c r="B4335" s="2" t="s">
        <v>0</v>
      </c>
      <c r="C4335" s="3" t="s">
        <v>18380</v>
      </c>
      <c r="D4335" s="3" t="s">
        <v>870</v>
      </c>
      <c r="E4335" s="3" t="s">
        <v>18381</v>
      </c>
      <c r="F4335" s="3" t="s">
        <v>1</v>
      </c>
      <c r="G4335" s="7" t="s">
        <v>18382</v>
      </c>
      <c r="H4335" s="4">
        <v>2021</v>
      </c>
      <c r="I4335" s="2">
        <v>2014</v>
      </c>
      <c r="J4335" s="2">
        <f ca="1">YEAR(TODAY())-Table1[[#This Row],[Release_year]]</f>
        <v>12</v>
      </c>
      <c r="K4335" s="2" t="s">
        <v>2</v>
      </c>
      <c r="L4335" s="2" t="str">
        <f>_xlfn.XLOOKUP(Table1[[#This Row],[Rating]],Ratings!A$2:A$15,Ratings!B$2:B$15)</f>
        <v>Teen</v>
      </c>
      <c r="M4335" s="2" t="str">
        <f>_xlfn.XLOOKUP(Table1[[#This Row],[Rating Category]],Recommendation!A$2:A$6,Recommendation!B$2:B$6)</f>
        <v>Guidance</v>
      </c>
      <c r="N4335" s="2">
        <v>97</v>
      </c>
      <c r="O4335" s="2" t="str" cm="1">
        <f t="array" ref="O4335">_xlfn.IFS(Table1[[#This Row],[Duration]]&lt;90,"Short",Table1[[#This Row],[Duration]]&lt;180,"Medium",Table1[[#This Row],[Duration]]&lt;=240,"Long",TRUE,"Seasons")</f>
        <v>Medium</v>
      </c>
      <c r="P4335" s="3" t="s">
        <v>517</v>
      </c>
    </row>
    <row r="4336" spans="1:16" ht="28">
      <c r="A4336" s="2" t="s">
        <v>18383</v>
      </c>
      <c r="B4336" s="2" t="s">
        <v>0</v>
      </c>
      <c r="C4336" s="3" t="s">
        <v>18384</v>
      </c>
      <c r="D4336" s="3" t="s">
        <v>18385</v>
      </c>
      <c r="E4336" s="3" t="s">
        <v>18386</v>
      </c>
      <c r="F4336" s="3" t="s">
        <v>1</v>
      </c>
      <c r="G4336" s="7" t="s">
        <v>11886</v>
      </c>
      <c r="H4336" s="4">
        <v>2021</v>
      </c>
      <c r="I4336" s="2">
        <v>2016</v>
      </c>
      <c r="J4336" s="2">
        <f ca="1">YEAR(TODAY())-Table1[[#This Row],[Release_year]]</f>
        <v>10</v>
      </c>
      <c r="K4336" s="2" t="s">
        <v>29</v>
      </c>
      <c r="L4336" s="2" t="str">
        <f>_xlfn.XLOOKUP(Table1[[#This Row],[Rating]],Ratings!A$2:A$15,Ratings!B$2:B$15)</f>
        <v>Teen</v>
      </c>
      <c r="M4336" s="2" t="str">
        <f>_xlfn.XLOOKUP(Table1[[#This Row],[Rating Category]],Recommendation!A$2:A$6,Recommendation!B$2:B$6)</f>
        <v>Guidance</v>
      </c>
      <c r="N4336" s="2">
        <v>92</v>
      </c>
      <c r="O4336" s="2" t="str" cm="1">
        <f t="array" ref="O4336">_xlfn.IFS(Table1[[#This Row],[Duration]]&lt;90,"Short",Table1[[#This Row],[Duration]]&lt;180,"Medium",Table1[[#This Row],[Duration]]&lt;=240,"Long",TRUE,"Seasons")</f>
        <v>Medium</v>
      </c>
      <c r="P4336" s="3" t="s">
        <v>517</v>
      </c>
    </row>
    <row r="4337" spans="1:16" ht="56">
      <c r="A4337" s="2" t="s">
        <v>18387</v>
      </c>
      <c r="B4337" s="2" t="s">
        <v>0</v>
      </c>
      <c r="C4337" s="3" t="s">
        <v>18388</v>
      </c>
      <c r="D4337" s="3" t="s">
        <v>18389</v>
      </c>
      <c r="E4337" s="3" t="s">
        <v>18390</v>
      </c>
      <c r="F4337" s="3" t="s">
        <v>1</v>
      </c>
      <c r="G4337" s="7" t="s">
        <v>12602</v>
      </c>
      <c r="H4337" s="4">
        <v>2021</v>
      </c>
      <c r="I4337" s="2">
        <v>2014</v>
      </c>
      <c r="J4337" s="2">
        <f ca="1">YEAR(TODAY())-Table1[[#This Row],[Release_year]]</f>
        <v>12</v>
      </c>
      <c r="K4337" s="2" t="s">
        <v>29</v>
      </c>
      <c r="L4337" s="2" t="str">
        <f>_xlfn.XLOOKUP(Table1[[#This Row],[Rating]],Ratings!A$2:A$15,Ratings!B$2:B$15)</f>
        <v>Teen</v>
      </c>
      <c r="M4337" s="2" t="str">
        <f>_xlfn.XLOOKUP(Table1[[#This Row],[Rating Category]],Recommendation!A$2:A$6,Recommendation!B$2:B$6)</f>
        <v>Guidance</v>
      </c>
      <c r="N4337" s="2">
        <v>98</v>
      </c>
      <c r="O4337" s="2" t="str" cm="1">
        <f t="array" ref="O4337">_xlfn.IFS(Table1[[#This Row],[Duration]]&lt;90,"Short",Table1[[#This Row],[Duration]]&lt;180,"Medium",Table1[[#This Row],[Duration]]&lt;=240,"Long",TRUE,"Seasons")</f>
        <v>Medium</v>
      </c>
      <c r="P4337" s="3" t="s">
        <v>2146</v>
      </c>
    </row>
    <row r="4338" spans="1:16" ht="56">
      <c r="A4338" s="2" t="s">
        <v>18391</v>
      </c>
      <c r="B4338" s="2" t="s">
        <v>0</v>
      </c>
      <c r="C4338" s="3" t="s">
        <v>18392</v>
      </c>
      <c r="D4338" s="3" t="s">
        <v>18393</v>
      </c>
      <c r="E4338" s="3" t="s">
        <v>18394</v>
      </c>
      <c r="F4338" s="3" t="s">
        <v>28</v>
      </c>
      <c r="G4338" s="7" t="s">
        <v>12136</v>
      </c>
      <c r="H4338" s="4">
        <v>2021</v>
      </c>
      <c r="I4338" s="2">
        <v>2017</v>
      </c>
      <c r="J4338" s="2">
        <f ca="1">YEAR(TODAY())-Table1[[#This Row],[Release_year]]</f>
        <v>9</v>
      </c>
      <c r="K4338" s="2" t="s">
        <v>7</v>
      </c>
      <c r="L4338" s="2" t="str">
        <f>_xlfn.XLOOKUP(Table1[[#This Row],[Rating]],Ratings!A$2:A$15,Ratings!B$2:B$15)</f>
        <v>Adult</v>
      </c>
      <c r="M4338" s="2" t="str">
        <f>_xlfn.XLOOKUP(Table1[[#This Row],[Rating Category]],Recommendation!A$2:A$6,Recommendation!B$2:B$6)</f>
        <v>Restricted</v>
      </c>
      <c r="N4338" s="2">
        <v>89</v>
      </c>
      <c r="O4338" s="2" t="str" cm="1">
        <f t="array" ref="O4338">_xlfn.IFS(Table1[[#This Row],[Duration]]&lt;90,"Short",Table1[[#This Row],[Duration]]&lt;180,"Medium",Table1[[#This Row],[Duration]]&lt;=240,"Long",TRUE,"Seasons")</f>
        <v>Short</v>
      </c>
      <c r="P4338" s="3" t="s">
        <v>49</v>
      </c>
    </row>
    <row r="4339" spans="1:16" ht="56">
      <c r="A4339" s="2" t="s">
        <v>18395</v>
      </c>
      <c r="B4339" s="2" t="s">
        <v>0</v>
      </c>
      <c r="C4339" s="3" t="s">
        <v>18396</v>
      </c>
      <c r="D4339" s="3" t="s">
        <v>17565</v>
      </c>
      <c r="E4339" s="3" t="s">
        <v>18397</v>
      </c>
      <c r="F4339" s="3" t="s">
        <v>28</v>
      </c>
      <c r="G4339" s="7" t="s">
        <v>7486</v>
      </c>
      <c r="H4339" s="4">
        <v>2021</v>
      </c>
      <c r="I4339" s="2">
        <v>1999</v>
      </c>
      <c r="J4339" s="2">
        <f ca="1">YEAR(TODAY())-Table1[[#This Row],[Release_year]]</f>
        <v>27</v>
      </c>
      <c r="K4339" s="2" t="s">
        <v>2</v>
      </c>
      <c r="L4339" s="2" t="str">
        <f>_xlfn.XLOOKUP(Table1[[#This Row],[Rating]],Ratings!A$2:A$15,Ratings!B$2:B$15)</f>
        <v>Teen</v>
      </c>
      <c r="M4339" s="2" t="str">
        <f>_xlfn.XLOOKUP(Table1[[#This Row],[Rating Category]],Recommendation!A$2:A$6,Recommendation!B$2:B$6)</f>
        <v>Guidance</v>
      </c>
      <c r="N4339" s="2">
        <v>112</v>
      </c>
      <c r="O4339" s="2" t="str" cm="1">
        <f t="array" ref="O4339">_xlfn.IFS(Table1[[#This Row],[Duration]]&lt;90,"Short",Table1[[#This Row],[Duration]]&lt;180,"Medium",Table1[[#This Row],[Duration]]&lt;=240,"Long",TRUE,"Seasons")</f>
        <v>Medium</v>
      </c>
      <c r="P4339" s="3" t="s">
        <v>192</v>
      </c>
    </row>
    <row r="4340" spans="1:16" ht="70">
      <c r="A4340" s="2" t="s">
        <v>18398</v>
      </c>
      <c r="B4340" s="2" t="s">
        <v>0</v>
      </c>
      <c r="C4340" s="3" t="s">
        <v>18399</v>
      </c>
      <c r="D4340" s="3" t="s">
        <v>18400</v>
      </c>
      <c r="E4340" s="3" t="s">
        <v>18401</v>
      </c>
      <c r="F4340" s="3" t="s">
        <v>13</v>
      </c>
      <c r="G4340" s="7" t="s">
        <v>12241</v>
      </c>
      <c r="H4340" s="4">
        <v>2021</v>
      </c>
      <c r="I4340" s="2">
        <v>2017</v>
      </c>
      <c r="J4340" s="2">
        <f ca="1">YEAR(TODAY())-Table1[[#This Row],[Release_year]]</f>
        <v>9</v>
      </c>
      <c r="K4340" s="2" t="s">
        <v>7</v>
      </c>
      <c r="L4340" s="2" t="str">
        <f>_xlfn.XLOOKUP(Table1[[#This Row],[Rating]],Ratings!A$2:A$15,Ratings!B$2:B$15)</f>
        <v>Adult</v>
      </c>
      <c r="M4340" s="2" t="str">
        <f>_xlfn.XLOOKUP(Table1[[#This Row],[Rating Category]],Recommendation!A$2:A$6,Recommendation!B$2:B$6)</f>
        <v>Restricted</v>
      </c>
      <c r="N4340" s="2">
        <v>75</v>
      </c>
      <c r="O4340" s="2" t="str" cm="1">
        <f t="array" ref="O4340">_xlfn.IFS(Table1[[#This Row],[Duration]]&lt;90,"Short",Table1[[#This Row],[Duration]]&lt;180,"Medium",Table1[[#This Row],[Duration]]&lt;=240,"Long",TRUE,"Seasons")</f>
        <v>Short</v>
      </c>
      <c r="P4340" s="3" t="s">
        <v>23</v>
      </c>
    </row>
    <row r="4341" spans="1:16" ht="70">
      <c r="A4341" s="2" t="s">
        <v>18402</v>
      </c>
      <c r="B4341" s="2" t="s">
        <v>0</v>
      </c>
      <c r="C4341" s="3" t="s">
        <v>18403</v>
      </c>
      <c r="D4341" s="3" t="s">
        <v>5778</v>
      </c>
      <c r="E4341" s="3" t="s">
        <v>18404</v>
      </c>
      <c r="F4341" s="3" t="s">
        <v>13</v>
      </c>
      <c r="G4341" s="7" t="s">
        <v>12241</v>
      </c>
      <c r="H4341" s="4">
        <v>2021</v>
      </c>
      <c r="I4341" s="2">
        <v>2017</v>
      </c>
      <c r="J4341" s="2">
        <f ca="1">YEAR(TODAY())-Table1[[#This Row],[Release_year]]</f>
        <v>9</v>
      </c>
      <c r="K4341" s="2" t="s">
        <v>29</v>
      </c>
      <c r="L4341" s="2" t="str">
        <f>_xlfn.XLOOKUP(Table1[[#This Row],[Rating]],Ratings!A$2:A$15,Ratings!B$2:B$15)</f>
        <v>Teen</v>
      </c>
      <c r="M4341" s="2" t="str">
        <f>_xlfn.XLOOKUP(Table1[[#This Row],[Rating Category]],Recommendation!A$2:A$6,Recommendation!B$2:B$6)</f>
        <v>Guidance</v>
      </c>
      <c r="N4341" s="2">
        <v>89</v>
      </c>
      <c r="O4341" s="2" t="str" cm="1">
        <f t="array" ref="O4341">_xlfn.IFS(Table1[[#This Row],[Duration]]&lt;90,"Short",Table1[[#This Row],[Duration]]&lt;180,"Medium",Table1[[#This Row],[Duration]]&lt;=240,"Long",TRUE,"Seasons")</f>
        <v>Short</v>
      </c>
      <c r="P4341" s="3" t="s">
        <v>23</v>
      </c>
    </row>
    <row r="4342" spans="1:16" ht="42">
      <c r="A4342" s="2" t="s">
        <v>18405</v>
      </c>
      <c r="B4342" s="2" t="s">
        <v>0</v>
      </c>
      <c r="C4342" s="3" t="s">
        <v>18406</v>
      </c>
      <c r="D4342" s="3" t="s">
        <v>18407</v>
      </c>
      <c r="E4342" s="3" t="s">
        <v>18408</v>
      </c>
      <c r="F4342" s="3" t="s">
        <v>28</v>
      </c>
      <c r="G4342" s="7" t="s">
        <v>9957</v>
      </c>
      <c r="H4342" s="4">
        <v>2021</v>
      </c>
      <c r="I4342" s="2">
        <v>2017</v>
      </c>
      <c r="J4342" s="2">
        <f ca="1">YEAR(TODAY())-Table1[[#This Row],[Release_year]]</f>
        <v>9</v>
      </c>
      <c r="K4342" s="2" t="s">
        <v>7</v>
      </c>
      <c r="L4342" s="2" t="str">
        <f>_xlfn.XLOOKUP(Table1[[#This Row],[Rating]],Ratings!A$2:A$15,Ratings!B$2:B$15)</f>
        <v>Adult</v>
      </c>
      <c r="M4342" s="2" t="str">
        <f>_xlfn.XLOOKUP(Table1[[#This Row],[Rating Category]],Recommendation!A$2:A$6,Recommendation!B$2:B$6)</f>
        <v>Restricted</v>
      </c>
      <c r="N4342" s="2">
        <v>99</v>
      </c>
      <c r="O4342" s="2" t="str" cm="1">
        <f t="array" ref="O4342">_xlfn.IFS(Table1[[#This Row],[Duration]]&lt;90,"Short",Table1[[#This Row],[Duration]]&lt;180,"Medium",Table1[[#This Row],[Duration]]&lt;=240,"Long",TRUE,"Seasons")</f>
        <v>Medium</v>
      </c>
      <c r="P4342" s="3" t="s">
        <v>1368</v>
      </c>
    </row>
    <row r="4343" spans="1:16" ht="42">
      <c r="A4343" s="2" t="s">
        <v>18409</v>
      </c>
      <c r="B4343" s="2" t="s">
        <v>0</v>
      </c>
      <c r="C4343" s="3" t="s">
        <v>18410</v>
      </c>
      <c r="D4343" s="3" t="s">
        <v>344</v>
      </c>
      <c r="E4343" s="3" t="s">
        <v>18411</v>
      </c>
      <c r="F4343" s="3" t="s">
        <v>744</v>
      </c>
      <c r="G4343" s="7" t="s">
        <v>3785</v>
      </c>
      <c r="H4343" s="4">
        <v>2021</v>
      </c>
      <c r="I4343" s="2">
        <v>2016</v>
      </c>
      <c r="J4343" s="2">
        <f ca="1">YEAR(TODAY())-Table1[[#This Row],[Release_year]]</f>
        <v>10</v>
      </c>
      <c r="K4343" s="2" t="s">
        <v>124</v>
      </c>
      <c r="L4343" s="2" t="str">
        <f>_xlfn.XLOOKUP(Table1[[#This Row],[Rating]],Ratings!A$2:A$15,Ratings!B$2:B$15)</f>
        <v>Adult</v>
      </c>
      <c r="M4343" s="2" t="str">
        <f>_xlfn.XLOOKUP(Table1[[#This Row],[Rating Category]],Recommendation!A$2:A$6,Recommendation!B$2:B$6)</f>
        <v>Restricted</v>
      </c>
      <c r="N4343" s="2">
        <v>107</v>
      </c>
      <c r="O4343" s="2" t="str" cm="1">
        <f t="array" ref="O4343">_xlfn.IFS(Table1[[#This Row],[Duration]]&lt;90,"Short",Table1[[#This Row],[Duration]]&lt;180,"Medium",Table1[[#This Row],[Duration]]&lt;=240,"Long",TRUE,"Seasons")</f>
        <v>Medium</v>
      </c>
      <c r="P4343" s="3" t="s">
        <v>125</v>
      </c>
    </row>
    <row r="4344" spans="1:16" ht="70">
      <c r="A4344" s="2" t="s">
        <v>18413</v>
      </c>
      <c r="B4344" s="2" t="s">
        <v>0</v>
      </c>
      <c r="C4344" s="3" t="s">
        <v>18414</v>
      </c>
      <c r="D4344" s="3" t="s">
        <v>18415</v>
      </c>
      <c r="E4344" s="3" t="s">
        <v>18416</v>
      </c>
      <c r="F4344" s="3" t="s">
        <v>13</v>
      </c>
      <c r="G4344" s="7" t="s">
        <v>13453</v>
      </c>
      <c r="H4344" s="4">
        <v>2021</v>
      </c>
      <c r="I4344" s="2">
        <v>2016</v>
      </c>
      <c r="J4344" s="2">
        <f ca="1">YEAR(TODAY())-Table1[[#This Row],[Release_year]]</f>
        <v>10</v>
      </c>
      <c r="K4344" s="2" t="s">
        <v>7</v>
      </c>
      <c r="L4344" s="2" t="str">
        <f>_xlfn.XLOOKUP(Table1[[#This Row],[Rating]],Ratings!A$2:A$15,Ratings!B$2:B$15)</f>
        <v>Adult</v>
      </c>
      <c r="M4344" s="2" t="str">
        <f>_xlfn.XLOOKUP(Table1[[#This Row],[Rating Category]],Recommendation!A$2:A$6,Recommendation!B$2:B$6)</f>
        <v>Restricted</v>
      </c>
      <c r="N4344" s="2">
        <v>94</v>
      </c>
      <c r="O4344" s="2" t="str" cm="1">
        <f t="array" ref="O4344">_xlfn.IFS(Table1[[#This Row],[Duration]]&lt;90,"Short",Table1[[#This Row],[Duration]]&lt;180,"Medium",Table1[[#This Row],[Duration]]&lt;=240,"Long",TRUE,"Seasons")</f>
        <v>Medium</v>
      </c>
      <c r="P4344" s="3" t="s">
        <v>23</v>
      </c>
    </row>
    <row r="4345" spans="1:16" ht="42">
      <c r="A4345" s="2" t="s">
        <v>18417</v>
      </c>
      <c r="B4345" s="2" t="s">
        <v>4</v>
      </c>
      <c r="C4345" s="3" t="s">
        <v>18418</v>
      </c>
      <c r="D4345" s="3" t="s">
        <v>18419</v>
      </c>
      <c r="E4345" s="3" t="s">
        <v>18420</v>
      </c>
      <c r="F4345" s="3" t="s">
        <v>1</v>
      </c>
      <c r="G4345" s="7" t="s">
        <v>15561</v>
      </c>
      <c r="H4345" s="4">
        <v>2021</v>
      </c>
      <c r="I4345" s="2">
        <v>2018</v>
      </c>
      <c r="J4345" s="2">
        <f ca="1">YEAR(TODAY())-Table1[[#This Row],[Release_year]]</f>
        <v>8</v>
      </c>
      <c r="K4345" s="2" t="s">
        <v>45</v>
      </c>
      <c r="L4345" s="2" t="str">
        <f>_xlfn.XLOOKUP(Table1[[#This Row],[Rating]],Ratings!A$2:A$15,Ratings!B$2:B$15)</f>
        <v>Family</v>
      </c>
      <c r="M4345" s="2" t="str">
        <f>_xlfn.XLOOKUP(Table1[[#This Row],[Rating Category]],Recommendation!A$2:A$6,Recommendation!B$2:B$6)</f>
        <v>Guidance</v>
      </c>
      <c r="N4345" s="2" t="s">
        <v>8</v>
      </c>
      <c r="O4345" s="2" t="str" cm="1">
        <f t="array" ref="O4345">_xlfn.IFS(Table1[[#This Row],[Duration]]&lt;90,"Short",Table1[[#This Row],[Duration]]&lt;180,"Medium",Table1[[#This Row],[Duration]]&lt;=240,"Long",TRUE,"Seasons")</f>
        <v>Seasons</v>
      </c>
      <c r="P4345" s="3" t="s">
        <v>18421</v>
      </c>
    </row>
    <row r="4346" spans="1:16" ht="56">
      <c r="A4346" s="2" t="s">
        <v>18422</v>
      </c>
      <c r="B4346" s="2" t="s">
        <v>0</v>
      </c>
      <c r="C4346" s="3" t="s">
        <v>18423</v>
      </c>
      <c r="D4346" s="3" t="s">
        <v>16279</v>
      </c>
      <c r="E4346" s="3" t="s">
        <v>18424</v>
      </c>
      <c r="F4346" s="3" t="s">
        <v>5315</v>
      </c>
      <c r="G4346" s="7" t="s">
        <v>11146</v>
      </c>
      <c r="H4346" s="4">
        <v>2021</v>
      </c>
      <c r="I4346" s="2">
        <v>1986</v>
      </c>
      <c r="J4346" s="2">
        <f ca="1">YEAR(TODAY())-Table1[[#This Row],[Release_year]]</f>
        <v>40</v>
      </c>
      <c r="K4346" s="2" t="s">
        <v>124</v>
      </c>
      <c r="L4346" s="2" t="str">
        <f>_xlfn.XLOOKUP(Table1[[#This Row],[Rating]],Ratings!A$2:A$15,Ratings!B$2:B$15)</f>
        <v>Adult</v>
      </c>
      <c r="M4346" s="2" t="str">
        <f>_xlfn.XLOOKUP(Table1[[#This Row],[Rating Category]],Recommendation!A$2:A$6,Recommendation!B$2:B$6)</f>
        <v>Restricted</v>
      </c>
      <c r="N4346" s="2">
        <v>90</v>
      </c>
      <c r="O4346" s="2" t="str" cm="1">
        <f t="array" ref="O4346">_xlfn.IFS(Table1[[#This Row],[Duration]]&lt;90,"Short",Table1[[#This Row],[Duration]]&lt;180,"Medium",Table1[[#This Row],[Duration]]&lt;=240,"Long",TRUE,"Seasons")</f>
        <v>Medium</v>
      </c>
      <c r="P4346" s="3" t="s">
        <v>384</v>
      </c>
    </row>
    <row r="4347" spans="1:16" ht="14">
      <c r="A4347" s="2" t="s">
        <v>18425</v>
      </c>
      <c r="B4347" s="2" t="s">
        <v>0</v>
      </c>
      <c r="C4347" s="3" t="s">
        <v>18426</v>
      </c>
      <c r="D4347" s="3" t="s">
        <v>18427</v>
      </c>
      <c r="E4347" s="3" t="s">
        <v>14654</v>
      </c>
      <c r="F4347" s="3" t="s">
        <v>1</v>
      </c>
      <c r="G4347" s="7" t="s">
        <v>7801</v>
      </c>
      <c r="H4347" s="4">
        <v>2021</v>
      </c>
      <c r="I4347" s="2">
        <v>2002</v>
      </c>
      <c r="J4347" s="2">
        <f ca="1">YEAR(TODAY())-Table1[[#This Row],[Release_year]]</f>
        <v>24</v>
      </c>
      <c r="K4347" s="2" t="s">
        <v>124</v>
      </c>
      <c r="L4347" s="2" t="str">
        <f>_xlfn.XLOOKUP(Table1[[#This Row],[Rating]],Ratings!A$2:A$15,Ratings!B$2:B$15)</f>
        <v>Adult</v>
      </c>
      <c r="M4347" s="2" t="str">
        <f>_xlfn.XLOOKUP(Table1[[#This Row],[Rating Category]],Recommendation!A$2:A$6,Recommendation!B$2:B$6)</f>
        <v>Restricted</v>
      </c>
      <c r="N4347" s="2">
        <v>104</v>
      </c>
      <c r="O4347" s="2" t="str" cm="1">
        <f t="array" ref="O4347">_xlfn.IFS(Table1[[#This Row],[Duration]]&lt;90,"Short",Table1[[#This Row],[Duration]]&lt;180,"Medium",Table1[[#This Row],[Duration]]&lt;=240,"Long",TRUE,"Seasons")</f>
        <v>Medium</v>
      </c>
      <c r="P4347" s="3" t="s">
        <v>683</v>
      </c>
    </row>
    <row r="4348" spans="1:16" ht="28">
      <c r="A4348" s="2" t="s">
        <v>18428</v>
      </c>
      <c r="B4348" s="2" t="s">
        <v>0</v>
      </c>
      <c r="C4348" s="3" t="s">
        <v>18429</v>
      </c>
      <c r="D4348" s="3" t="s">
        <v>18430</v>
      </c>
      <c r="E4348" s="3" t="s">
        <v>17669</v>
      </c>
      <c r="F4348" s="3" t="s">
        <v>1</v>
      </c>
      <c r="G4348" s="7" t="s">
        <v>12176</v>
      </c>
      <c r="H4348" s="4">
        <v>2021</v>
      </c>
      <c r="I4348" s="2">
        <v>2017</v>
      </c>
      <c r="J4348" s="2">
        <f ca="1">YEAR(TODAY())-Table1[[#This Row],[Release_year]]</f>
        <v>9</v>
      </c>
      <c r="K4348" s="2" t="s">
        <v>45</v>
      </c>
      <c r="L4348" s="2" t="str">
        <f>_xlfn.XLOOKUP(Table1[[#This Row],[Rating]],Ratings!A$2:A$15,Ratings!B$2:B$15)</f>
        <v>Family</v>
      </c>
      <c r="M4348" s="2" t="str">
        <f>_xlfn.XLOOKUP(Table1[[#This Row],[Rating Category]],Recommendation!A$2:A$6,Recommendation!B$2:B$6)</f>
        <v>Guidance</v>
      </c>
      <c r="N4348" s="2">
        <v>55</v>
      </c>
      <c r="O4348" s="2" t="str" cm="1">
        <f t="array" ref="O4348">_xlfn.IFS(Table1[[#This Row],[Duration]]&lt;90,"Short",Table1[[#This Row],[Duration]]&lt;180,"Medium",Table1[[#This Row],[Duration]]&lt;=240,"Long",TRUE,"Seasons")</f>
        <v>Short</v>
      </c>
      <c r="P4348" s="3" t="s">
        <v>11761</v>
      </c>
    </row>
    <row r="4349" spans="1:16" ht="42">
      <c r="A4349" s="2" t="s">
        <v>18431</v>
      </c>
      <c r="B4349" s="2" t="s">
        <v>0</v>
      </c>
      <c r="C4349" s="3" t="s">
        <v>18432</v>
      </c>
      <c r="D4349" s="3" t="s">
        <v>18433</v>
      </c>
      <c r="E4349" s="3" t="s">
        <v>18434</v>
      </c>
      <c r="F4349" s="3" t="s">
        <v>1</v>
      </c>
      <c r="G4349" s="7" t="s">
        <v>18435</v>
      </c>
      <c r="H4349" s="4">
        <v>2021</v>
      </c>
      <c r="I4349" s="2">
        <v>2013</v>
      </c>
      <c r="J4349" s="2">
        <f ca="1">YEAR(TODAY())-Table1[[#This Row],[Release_year]]</f>
        <v>13</v>
      </c>
      <c r="K4349" s="2" t="s">
        <v>16</v>
      </c>
      <c r="L4349" s="2" t="str">
        <f>_xlfn.XLOOKUP(Table1[[#This Row],[Rating]],Ratings!A$2:A$15,Ratings!B$2:B$15)</f>
        <v>Family</v>
      </c>
      <c r="M4349" s="2" t="str">
        <f>_xlfn.XLOOKUP(Table1[[#This Row],[Rating Category]],Recommendation!A$2:A$6,Recommendation!B$2:B$6)</f>
        <v>Guidance</v>
      </c>
      <c r="N4349" s="2">
        <v>72</v>
      </c>
      <c r="O4349" s="2" t="str" cm="1">
        <f t="array" ref="O4349">_xlfn.IFS(Table1[[#This Row],[Duration]]&lt;90,"Short",Table1[[#This Row],[Duration]]&lt;180,"Medium",Table1[[#This Row],[Duration]]&lt;=240,"Long",TRUE,"Seasons")</f>
        <v>Short</v>
      </c>
      <c r="P4349" s="3" t="s">
        <v>307</v>
      </c>
    </row>
    <row r="4350" spans="1:16" ht="42">
      <c r="A4350" s="2" t="s">
        <v>18436</v>
      </c>
      <c r="B4350" s="2" t="s">
        <v>0</v>
      </c>
      <c r="C4350" s="3" t="s">
        <v>18437</v>
      </c>
      <c r="D4350" s="3" t="s">
        <v>18438</v>
      </c>
      <c r="E4350" s="3" t="s">
        <v>18439</v>
      </c>
      <c r="F4350" s="3" t="s">
        <v>139</v>
      </c>
      <c r="G4350" s="7" t="s">
        <v>18440</v>
      </c>
      <c r="H4350" s="4">
        <v>2021</v>
      </c>
      <c r="I4350" s="2">
        <v>2017</v>
      </c>
      <c r="J4350" s="2">
        <f ca="1">YEAR(TODAY())-Table1[[#This Row],[Release_year]]</f>
        <v>9</v>
      </c>
      <c r="K4350" s="2" t="s">
        <v>16</v>
      </c>
      <c r="L4350" s="2" t="str">
        <f>_xlfn.XLOOKUP(Table1[[#This Row],[Rating]],Ratings!A$2:A$15,Ratings!B$2:B$15)</f>
        <v>Family</v>
      </c>
      <c r="M4350" s="2" t="str">
        <f>_xlfn.XLOOKUP(Table1[[#This Row],[Rating Category]],Recommendation!A$2:A$6,Recommendation!B$2:B$6)</f>
        <v>Guidance</v>
      </c>
      <c r="N4350" s="2">
        <v>103</v>
      </c>
      <c r="O4350" s="2" t="str" cm="1">
        <f t="array" ref="O4350">_xlfn.IFS(Table1[[#This Row],[Duration]]&lt;90,"Short",Table1[[#This Row],[Duration]]&lt;180,"Medium",Table1[[#This Row],[Duration]]&lt;=240,"Long",TRUE,"Seasons")</f>
        <v>Medium</v>
      </c>
      <c r="P4350" s="3" t="s">
        <v>5792</v>
      </c>
    </row>
    <row r="4351" spans="1:16" ht="56">
      <c r="A4351" s="2" t="s">
        <v>18441</v>
      </c>
      <c r="B4351" s="2" t="s">
        <v>0</v>
      </c>
      <c r="C4351" s="3" t="s">
        <v>18442</v>
      </c>
      <c r="D4351" s="3" t="s">
        <v>1266</v>
      </c>
      <c r="E4351" s="3" t="s">
        <v>18443</v>
      </c>
      <c r="F4351" s="3" t="s">
        <v>225</v>
      </c>
      <c r="G4351" s="7" t="s">
        <v>8827</v>
      </c>
      <c r="H4351" s="4">
        <v>2021</v>
      </c>
      <c r="I4351" s="2">
        <v>2018</v>
      </c>
      <c r="J4351" s="2">
        <f ca="1">YEAR(TODAY())-Table1[[#This Row],[Release_year]]</f>
        <v>8</v>
      </c>
      <c r="K4351" s="2" t="s">
        <v>16</v>
      </c>
      <c r="L4351" s="2" t="str">
        <f>_xlfn.XLOOKUP(Table1[[#This Row],[Rating]],Ratings!A$2:A$15,Ratings!B$2:B$15)</f>
        <v>Family</v>
      </c>
      <c r="M4351" s="2" t="str">
        <f>_xlfn.XLOOKUP(Table1[[#This Row],[Rating Category]],Recommendation!A$2:A$6,Recommendation!B$2:B$6)</f>
        <v>Guidance</v>
      </c>
      <c r="N4351" s="2">
        <v>131</v>
      </c>
      <c r="O4351" s="2" t="str" cm="1">
        <f t="array" ref="O4351">_xlfn.IFS(Table1[[#This Row],[Duration]]&lt;90,"Short",Table1[[#This Row],[Duration]]&lt;180,"Medium",Table1[[#This Row],[Duration]]&lt;=240,"Long",TRUE,"Seasons")</f>
        <v>Medium</v>
      </c>
      <c r="P4351" s="3" t="s">
        <v>295</v>
      </c>
    </row>
    <row r="4352" spans="1:16" ht="70">
      <c r="A4352" s="2" t="s">
        <v>18444</v>
      </c>
      <c r="B4352" s="2" t="s">
        <v>0</v>
      </c>
      <c r="C4352" s="3" t="s">
        <v>18445</v>
      </c>
      <c r="D4352" s="3" t="s">
        <v>18446</v>
      </c>
      <c r="E4352" s="3" t="s">
        <v>18447</v>
      </c>
      <c r="F4352" s="3" t="s">
        <v>13</v>
      </c>
      <c r="G4352" s="7" t="s">
        <v>7532</v>
      </c>
      <c r="H4352" s="4">
        <v>2021</v>
      </c>
      <c r="I4352" s="2">
        <v>1983</v>
      </c>
      <c r="J4352" s="2">
        <f ca="1">YEAR(TODAY())-Table1[[#This Row],[Release_year]]</f>
        <v>43</v>
      </c>
      <c r="K4352" s="2" t="s">
        <v>29</v>
      </c>
      <c r="L4352" s="2" t="str">
        <f>_xlfn.XLOOKUP(Table1[[#This Row],[Rating]],Ratings!A$2:A$15,Ratings!B$2:B$15)</f>
        <v>Teen</v>
      </c>
      <c r="M4352" s="2" t="str">
        <f>_xlfn.XLOOKUP(Table1[[#This Row],[Rating Category]],Recommendation!A$2:A$6,Recommendation!B$2:B$6)</f>
        <v>Guidance</v>
      </c>
      <c r="N4352" s="2">
        <v>138</v>
      </c>
      <c r="O4352" s="2" t="str" cm="1">
        <f t="array" ref="O4352">_xlfn.IFS(Table1[[#This Row],[Duration]]&lt;90,"Short",Table1[[#This Row],[Duration]]&lt;180,"Medium",Table1[[#This Row],[Duration]]&lt;=240,"Long",TRUE,"Seasons")</f>
        <v>Medium</v>
      </c>
      <c r="P4352" s="3" t="s">
        <v>23</v>
      </c>
    </row>
    <row r="4353" spans="1:16" ht="56">
      <c r="A4353" s="2" t="s">
        <v>18448</v>
      </c>
      <c r="B4353" s="2" t="s">
        <v>0</v>
      </c>
      <c r="C4353" s="3" t="s">
        <v>18449</v>
      </c>
      <c r="D4353" s="3" t="s">
        <v>18450</v>
      </c>
      <c r="E4353" s="3" t="s">
        <v>18451</v>
      </c>
      <c r="F4353" s="3" t="s">
        <v>235</v>
      </c>
      <c r="G4353" s="7" t="s">
        <v>12063</v>
      </c>
      <c r="H4353" s="4">
        <v>2021</v>
      </c>
      <c r="I4353" s="2">
        <v>2016</v>
      </c>
      <c r="J4353" s="2">
        <f ca="1">YEAR(TODAY())-Table1[[#This Row],[Release_year]]</f>
        <v>10</v>
      </c>
      <c r="K4353" s="2" t="s">
        <v>14374</v>
      </c>
      <c r="L4353" s="2" t="str">
        <f>_xlfn.XLOOKUP(Table1[[#This Row],[Rating]],Ratings!A$2:A$15,Ratings!B$2:B$15)</f>
        <v>Not Rated</v>
      </c>
      <c r="M4353" s="2" t="str">
        <f>_xlfn.XLOOKUP(Table1[[#This Row],[Rating Category]],Recommendation!A$2:A$6,Recommendation!B$2:B$6)</f>
        <v>Guidance</v>
      </c>
      <c r="N4353" s="2">
        <v>143</v>
      </c>
      <c r="O4353" s="2" t="str" cm="1">
        <f t="array" ref="O4353">_xlfn.IFS(Table1[[#This Row],[Duration]]&lt;90,"Short",Table1[[#This Row],[Duration]]&lt;180,"Medium",Table1[[#This Row],[Duration]]&lt;=240,"Long",TRUE,"Seasons")</f>
        <v>Medium</v>
      </c>
      <c r="P4353" s="3" t="s">
        <v>384</v>
      </c>
    </row>
    <row r="4354" spans="1:16" ht="70">
      <c r="A4354" s="2" t="s">
        <v>18452</v>
      </c>
      <c r="B4354" s="2" t="s">
        <v>0</v>
      </c>
      <c r="C4354" s="3" t="s">
        <v>18453</v>
      </c>
      <c r="D4354" s="3" t="s">
        <v>18454</v>
      </c>
      <c r="E4354" s="3" t="s">
        <v>18455</v>
      </c>
      <c r="F4354" s="3" t="s">
        <v>670</v>
      </c>
      <c r="G4354" s="7" t="s">
        <v>11255</v>
      </c>
      <c r="H4354" s="4">
        <v>2021</v>
      </c>
      <c r="I4354" s="2">
        <v>2017</v>
      </c>
      <c r="J4354" s="2">
        <f ca="1">YEAR(TODAY())-Table1[[#This Row],[Release_year]]</f>
        <v>9</v>
      </c>
      <c r="K4354" s="2" t="s">
        <v>7</v>
      </c>
      <c r="L4354" s="2" t="str">
        <f>_xlfn.XLOOKUP(Table1[[#This Row],[Rating]],Ratings!A$2:A$15,Ratings!B$2:B$15)</f>
        <v>Adult</v>
      </c>
      <c r="M4354" s="2" t="str">
        <f>_xlfn.XLOOKUP(Table1[[#This Row],[Rating Category]],Recommendation!A$2:A$6,Recommendation!B$2:B$6)</f>
        <v>Restricted</v>
      </c>
      <c r="N4354" s="2">
        <v>80</v>
      </c>
      <c r="O4354" s="2" t="str" cm="1">
        <f t="array" ref="O4354">_xlfn.IFS(Table1[[#This Row],[Duration]]&lt;90,"Short",Table1[[#This Row],[Duration]]&lt;180,"Medium",Table1[[#This Row],[Duration]]&lt;=240,"Long",TRUE,"Seasons")</f>
        <v>Short</v>
      </c>
      <c r="P4354" s="3" t="s">
        <v>23</v>
      </c>
    </row>
    <row r="4355" spans="1:16" ht="42">
      <c r="A4355" s="2" t="s">
        <v>18456</v>
      </c>
      <c r="B4355" s="2" t="s">
        <v>0</v>
      </c>
      <c r="C4355" s="3" t="s">
        <v>18457</v>
      </c>
      <c r="D4355" s="3" t="s">
        <v>18458</v>
      </c>
      <c r="E4355" s="3" t="s">
        <v>18459</v>
      </c>
      <c r="F4355" s="3" t="s">
        <v>13</v>
      </c>
      <c r="G4355" s="7" t="s">
        <v>12027</v>
      </c>
      <c r="H4355" s="4">
        <v>2021</v>
      </c>
      <c r="I4355" s="2">
        <v>2006</v>
      </c>
      <c r="J4355" s="2">
        <f ca="1">YEAR(TODAY())-Table1[[#This Row],[Release_year]]</f>
        <v>20</v>
      </c>
      <c r="K4355" s="2" t="s">
        <v>29</v>
      </c>
      <c r="L4355" s="2" t="str">
        <f>_xlfn.XLOOKUP(Table1[[#This Row],[Rating]],Ratings!A$2:A$15,Ratings!B$2:B$15)</f>
        <v>Teen</v>
      </c>
      <c r="M4355" s="2" t="str">
        <f>_xlfn.XLOOKUP(Table1[[#This Row],[Rating Category]],Recommendation!A$2:A$6,Recommendation!B$2:B$6)</f>
        <v>Guidance</v>
      </c>
      <c r="N4355" s="2">
        <v>132</v>
      </c>
      <c r="O4355" s="2" t="str" cm="1">
        <f t="array" ref="O4355">_xlfn.IFS(Table1[[#This Row],[Duration]]&lt;90,"Short",Table1[[#This Row],[Duration]]&lt;180,"Medium",Table1[[#This Row],[Duration]]&lt;=240,"Long",TRUE,"Seasons")</f>
        <v>Medium</v>
      </c>
      <c r="P4355" s="3" t="s">
        <v>192</v>
      </c>
    </row>
    <row r="4356" spans="1:16" ht="42">
      <c r="A4356" s="2" t="s">
        <v>18460</v>
      </c>
      <c r="B4356" s="2" t="s">
        <v>0</v>
      </c>
      <c r="C4356" s="3" t="s">
        <v>18461</v>
      </c>
      <c r="D4356" s="3" t="s">
        <v>18462</v>
      </c>
      <c r="E4356" s="3" t="s">
        <v>18463</v>
      </c>
      <c r="F4356" s="3" t="s">
        <v>1</v>
      </c>
      <c r="G4356" s="7" t="s">
        <v>13518</v>
      </c>
      <c r="H4356" s="4">
        <v>2021</v>
      </c>
      <c r="I4356" s="2">
        <v>2013</v>
      </c>
      <c r="J4356" s="2">
        <f ca="1">YEAR(TODAY())-Table1[[#This Row],[Release_year]]</f>
        <v>13</v>
      </c>
      <c r="K4356" s="2" t="s">
        <v>29</v>
      </c>
      <c r="L4356" s="2" t="str">
        <f>_xlfn.XLOOKUP(Table1[[#This Row],[Rating]],Ratings!A$2:A$15,Ratings!B$2:B$15)</f>
        <v>Teen</v>
      </c>
      <c r="M4356" s="2" t="str">
        <f>_xlfn.XLOOKUP(Table1[[#This Row],[Rating Category]],Recommendation!A$2:A$6,Recommendation!B$2:B$6)</f>
        <v>Guidance</v>
      </c>
      <c r="N4356" s="2">
        <v>84</v>
      </c>
      <c r="O4356" s="2" t="str" cm="1">
        <f t="array" ref="O4356">_xlfn.IFS(Table1[[#This Row],[Duration]]&lt;90,"Short",Table1[[#This Row],[Duration]]&lt;180,"Medium",Table1[[#This Row],[Duration]]&lt;=240,"Long",TRUE,"Seasons")</f>
        <v>Short</v>
      </c>
      <c r="P4356" s="3" t="s">
        <v>517</v>
      </c>
    </row>
    <row r="4357" spans="1:16" ht="42">
      <c r="A4357" s="2" t="s">
        <v>18464</v>
      </c>
      <c r="B4357" s="2" t="s">
        <v>0</v>
      </c>
      <c r="C4357" s="3" t="s">
        <v>18465</v>
      </c>
      <c r="D4357" s="3" t="s">
        <v>18466</v>
      </c>
      <c r="E4357" s="3" t="s">
        <v>18467</v>
      </c>
      <c r="F4357" s="3" t="s">
        <v>413</v>
      </c>
      <c r="G4357" s="7" t="s">
        <v>18468</v>
      </c>
      <c r="H4357" s="4">
        <v>2021</v>
      </c>
      <c r="I4357" s="2">
        <v>2014</v>
      </c>
      <c r="J4357" s="2">
        <f ca="1">YEAR(TODAY())-Table1[[#This Row],[Release_year]]</f>
        <v>12</v>
      </c>
      <c r="K4357" s="2" t="s">
        <v>7</v>
      </c>
      <c r="L4357" s="2" t="str">
        <f>_xlfn.XLOOKUP(Table1[[#This Row],[Rating]],Ratings!A$2:A$15,Ratings!B$2:B$15)</f>
        <v>Adult</v>
      </c>
      <c r="M4357" s="2" t="str">
        <f>_xlfn.XLOOKUP(Table1[[#This Row],[Rating Category]],Recommendation!A$2:A$6,Recommendation!B$2:B$6)</f>
        <v>Restricted</v>
      </c>
      <c r="N4357" s="2">
        <v>99</v>
      </c>
      <c r="O4357" s="2" t="str" cm="1">
        <f t="array" ref="O4357">_xlfn.IFS(Table1[[#This Row],[Duration]]&lt;90,"Short",Table1[[#This Row],[Duration]]&lt;180,"Medium",Table1[[#This Row],[Duration]]&lt;=240,"Long",TRUE,"Seasons")</f>
        <v>Medium</v>
      </c>
      <c r="P4357" s="3" t="s">
        <v>43</v>
      </c>
    </row>
    <row r="4358" spans="1:16" ht="56">
      <c r="A4358" s="2" t="s">
        <v>18469</v>
      </c>
      <c r="B4358" s="2" t="s">
        <v>0</v>
      </c>
      <c r="C4358" s="3" t="s">
        <v>18470</v>
      </c>
      <c r="D4358" s="3" t="s">
        <v>18471</v>
      </c>
      <c r="E4358" s="3" t="s">
        <v>18472</v>
      </c>
      <c r="F4358" s="3" t="s">
        <v>1155</v>
      </c>
      <c r="G4358" s="7" t="s">
        <v>8779</v>
      </c>
      <c r="H4358" s="4">
        <v>2021</v>
      </c>
      <c r="I4358" s="2">
        <v>2017</v>
      </c>
      <c r="J4358" s="2">
        <f ca="1">YEAR(TODAY())-Table1[[#This Row],[Release_year]]</f>
        <v>9</v>
      </c>
      <c r="K4358" s="2" t="s">
        <v>29</v>
      </c>
      <c r="L4358" s="2" t="str">
        <f>_xlfn.XLOOKUP(Table1[[#This Row],[Rating]],Ratings!A$2:A$15,Ratings!B$2:B$15)</f>
        <v>Teen</v>
      </c>
      <c r="M4358" s="2" t="str">
        <f>_xlfn.XLOOKUP(Table1[[#This Row],[Rating Category]],Recommendation!A$2:A$6,Recommendation!B$2:B$6)</f>
        <v>Guidance</v>
      </c>
      <c r="N4358" s="2">
        <v>93</v>
      </c>
      <c r="O4358" s="2" t="str" cm="1">
        <f t="array" ref="O4358">_xlfn.IFS(Table1[[#This Row],[Duration]]&lt;90,"Short",Table1[[#This Row],[Duration]]&lt;180,"Medium",Table1[[#This Row],[Duration]]&lt;=240,"Long",TRUE,"Seasons")</f>
        <v>Medium</v>
      </c>
      <c r="P4358" s="3" t="s">
        <v>66</v>
      </c>
    </row>
    <row r="4359" spans="1:16" ht="42">
      <c r="A4359" s="2" t="s">
        <v>18473</v>
      </c>
      <c r="B4359" s="2" t="s">
        <v>0</v>
      </c>
      <c r="C4359" s="3" t="s">
        <v>18474</v>
      </c>
      <c r="D4359" s="3" t="s">
        <v>18475</v>
      </c>
      <c r="E4359" s="3" t="s">
        <v>18476</v>
      </c>
      <c r="F4359" s="3" t="s">
        <v>1</v>
      </c>
      <c r="G4359" s="7" t="s">
        <v>13121</v>
      </c>
      <c r="H4359" s="4">
        <v>2021</v>
      </c>
      <c r="I4359" s="2">
        <v>2016</v>
      </c>
      <c r="J4359" s="2">
        <f ca="1">YEAR(TODAY())-Table1[[#This Row],[Release_year]]</f>
        <v>10</v>
      </c>
      <c r="K4359" s="2" t="s">
        <v>45</v>
      </c>
      <c r="L4359" s="2" t="str">
        <f>_xlfn.XLOOKUP(Table1[[#This Row],[Rating]],Ratings!A$2:A$15,Ratings!B$2:B$15)</f>
        <v>Family</v>
      </c>
      <c r="M4359" s="2" t="str">
        <f>_xlfn.XLOOKUP(Table1[[#This Row],[Rating Category]],Recommendation!A$2:A$6,Recommendation!B$2:B$6)</f>
        <v>Guidance</v>
      </c>
      <c r="N4359" s="2">
        <v>114</v>
      </c>
      <c r="O4359" s="2" t="str" cm="1">
        <f t="array" ref="O4359">_xlfn.IFS(Table1[[#This Row],[Duration]]&lt;90,"Short",Table1[[#This Row],[Duration]]&lt;180,"Medium",Table1[[#This Row],[Duration]]&lt;=240,"Long",TRUE,"Seasons")</f>
        <v>Medium</v>
      </c>
      <c r="P4359" s="3" t="s">
        <v>3</v>
      </c>
    </row>
    <row r="4360" spans="1:16" ht="56">
      <c r="A4360" s="2" t="s">
        <v>18477</v>
      </c>
      <c r="B4360" s="2" t="s">
        <v>0</v>
      </c>
      <c r="C4360" s="3" t="s">
        <v>18478</v>
      </c>
      <c r="D4360" s="3" t="s">
        <v>17473</v>
      </c>
      <c r="E4360" s="3" t="s">
        <v>18479</v>
      </c>
      <c r="F4360" s="3" t="s">
        <v>13</v>
      </c>
      <c r="G4360" s="7" t="s">
        <v>12176</v>
      </c>
      <c r="H4360" s="4">
        <v>2021</v>
      </c>
      <c r="I4360" s="2">
        <v>1988</v>
      </c>
      <c r="J4360" s="2">
        <f ca="1">YEAR(TODAY())-Table1[[#This Row],[Release_year]]</f>
        <v>38</v>
      </c>
      <c r="K4360" s="2" t="s">
        <v>45</v>
      </c>
      <c r="L4360" s="2" t="str">
        <f>_xlfn.XLOOKUP(Table1[[#This Row],[Rating]],Ratings!A$2:A$15,Ratings!B$2:B$15)</f>
        <v>Family</v>
      </c>
      <c r="M4360" s="2" t="str">
        <f>_xlfn.XLOOKUP(Table1[[#This Row],[Rating Category]],Recommendation!A$2:A$6,Recommendation!B$2:B$6)</f>
        <v>Guidance</v>
      </c>
      <c r="N4360" s="2">
        <v>132</v>
      </c>
      <c r="O4360" s="2" t="str" cm="1">
        <f t="array" ref="O4360">_xlfn.IFS(Table1[[#This Row],[Duration]]&lt;90,"Short",Table1[[#This Row],[Duration]]&lt;180,"Medium",Table1[[#This Row],[Duration]]&lt;=240,"Long",TRUE,"Seasons")</f>
        <v>Medium</v>
      </c>
      <c r="P4360" s="3" t="s">
        <v>63</v>
      </c>
    </row>
    <row r="4361" spans="1:16" ht="56">
      <c r="A4361" s="2" t="s">
        <v>18480</v>
      </c>
      <c r="B4361" s="2" t="s">
        <v>0</v>
      </c>
      <c r="C4361" s="3" t="s">
        <v>18481</v>
      </c>
      <c r="D4361" s="3" t="s">
        <v>18482</v>
      </c>
      <c r="E4361" s="3" t="s">
        <v>18483</v>
      </c>
      <c r="F4361" s="3" t="s">
        <v>50</v>
      </c>
      <c r="G4361" s="7" t="s">
        <v>13430</v>
      </c>
      <c r="H4361" s="4">
        <v>2021</v>
      </c>
      <c r="I4361" s="2">
        <v>2016</v>
      </c>
      <c r="J4361" s="2">
        <f ca="1">YEAR(TODAY())-Table1[[#This Row],[Release_year]]</f>
        <v>10</v>
      </c>
      <c r="K4361" s="2" t="s">
        <v>7</v>
      </c>
      <c r="L4361" s="2" t="str">
        <f>_xlfn.XLOOKUP(Table1[[#This Row],[Rating]],Ratings!A$2:A$15,Ratings!B$2:B$15)</f>
        <v>Adult</v>
      </c>
      <c r="M4361" s="2" t="str">
        <f>_xlfn.XLOOKUP(Table1[[#This Row],[Rating Category]],Recommendation!A$2:A$6,Recommendation!B$2:B$6)</f>
        <v>Restricted</v>
      </c>
      <c r="N4361" s="2">
        <v>83</v>
      </c>
      <c r="O4361" s="2" t="str" cm="1">
        <f t="array" ref="O4361">_xlfn.IFS(Table1[[#This Row],[Duration]]&lt;90,"Short",Table1[[#This Row],[Duration]]&lt;180,"Medium",Table1[[#This Row],[Duration]]&lt;=240,"Long",TRUE,"Seasons")</f>
        <v>Short</v>
      </c>
      <c r="P4361" s="3" t="s">
        <v>192</v>
      </c>
    </row>
    <row r="4362" spans="1:16" ht="42">
      <c r="A4362" s="2" t="s">
        <v>18484</v>
      </c>
      <c r="B4362" s="2" t="s">
        <v>0</v>
      </c>
      <c r="C4362" s="3" t="s">
        <v>18485</v>
      </c>
      <c r="D4362" s="3" t="s">
        <v>18486</v>
      </c>
      <c r="E4362" s="3" t="s">
        <v>18487</v>
      </c>
      <c r="F4362" s="3" t="s">
        <v>404</v>
      </c>
      <c r="G4362" s="7" t="s">
        <v>8830</v>
      </c>
      <c r="H4362" s="4">
        <v>2021</v>
      </c>
      <c r="I4362" s="2">
        <v>2016</v>
      </c>
      <c r="J4362" s="2">
        <f ca="1">YEAR(TODAY())-Table1[[#This Row],[Release_year]]</f>
        <v>10</v>
      </c>
      <c r="K4362" s="2" t="s">
        <v>124</v>
      </c>
      <c r="L4362" s="2" t="str">
        <f>_xlfn.XLOOKUP(Table1[[#This Row],[Rating]],Ratings!A$2:A$15,Ratings!B$2:B$15)</f>
        <v>Adult</v>
      </c>
      <c r="M4362" s="2" t="str">
        <f>_xlfn.XLOOKUP(Table1[[#This Row],[Rating Category]],Recommendation!A$2:A$6,Recommendation!B$2:B$6)</f>
        <v>Restricted</v>
      </c>
      <c r="N4362" s="2">
        <v>105</v>
      </c>
      <c r="O4362" s="2" t="str" cm="1">
        <f t="array" ref="O4362">_xlfn.IFS(Table1[[#This Row],[Duration]]&lt;90,"Short",Table1[[#This Row],[Duration]]&lt;180,"Medium",Table1[[#This Row],[Duration]]&lt;=240,"Long",TRUE,"Seasons")</f>
        <v>Medium</v>
      </c>
      <c r="P4362" s="3" t="s">
        <v>922</v>
      </c>
    </row>
    <row r="4363" spans="1:16" ht="42">
      <c r="A4363" s="2" t="s">
        <v>18488</v>
      </c>
      <c r="B4363" s="2" t="s">
        <v>0</v>
      </c>
      <c r="C4363" s="3" t="s">
        <v>18489</v>
      </c>
      <c r="D4363" s="3" t="s">
        <v>3140</v>
      </c>
      <c r="E4363" s="3" t="s">
        <v>18490</v>
      </c>
      <c r="F4363" s="3" t="s">
        <v>1</v>
      </c>
      <c r="G4363" s="7" t="s">
        <v>8830</v>
      </c>
      <c r="H4363" s="4">
        <v>2021</v>
      </c>
      <c r="I4363" s="2">
        <v>1973</v>
      </c>
      <c r="J4363" s="2">
        <f ca="1">YEAR(TODAY())-Table1[[#This Row],[Release_year]]</f>
        <v>53</v>
      </c>
      <c r="K4363" s="2" t="s">
        <v>124</v>
      </c>
      <c r="L4363" s="2" t="str">
        <f>_xlfn.XLOOKUP(Table1[[#This Row],[Rating]],Ratings!A$2:A$15,Ratings!B$2:B$15)</f>
        <v>Adult</v>
      </c>
      <c r="M4363" s="2" t="str">
        <f>_xlfn.XLOOKUP(Table1[[#This Row],[Rating Category]],Recommendation!A$2:A$6,Recommendation!B$2:B$6)</f>
        <v>Restricted</v>
      </c>
      <c r="N4363" s="2">
        <v>112</v>
      </c>
      <c r="O4363" s="2" t="str" cm="1">
        <f t="array" ref="O4363">_xlfn.IFS(Table1[[#This Row],[Duration]]&lt;90,"Short",Table1[[#This Row],[Duration]]&lt;180,"Medium",Table1[[#This Row],[Duration]]&lt;=240,"Long",TRUE,"Seasons")</f>
        <v>Medium</v>
      </c>
      <c r="P4363" s="3" t="s">
        <v>656</v>
      </c>
    </row>
    <row r="4364" spans="1:16" ht="42">
      <c r="A4364" s="2" t="s">
        <v>18491</v>
      </c>
      <c r="B4364" s="2" t="s">
        <v>0</v>
      </c>
      <c r="C4364" s="3" t="s">
        <v>18492</v>
      </c>
      <c r="D4364" s="3" t="s">
        <v>18493</v>
      </c>
      <c r="E4364" s="3" t="s">
        <v>18494</v>
      </c>
      <c r="F4364" s="3" t="s">
        <v>404</v>
      </c>
      <c r="G4364" s="7" t="s">
        <v>11913</v>
      </c>
      <c r="H4364" s="4">
        <v>2021</v>
      </c>
      <c r="I4364" s="2">
        <v>2017</v>
      </c>
      <c r="J4364" s="2">
        <f ca="1">YEAR(TODAY())-Table1[[#This Row],[Release_year]]</f>
        <v>9</v>
      </c>
      <c r="K4364" s="2" t="s">
        <v>45</v>
      </c>
      <c r="L4364" s="2" t="str">
        <f>_xlfn.XLOOKUP(Table1[[#This Row],[Rating]],Ratings!A$2:A$15,Ratings!B$2:B$15)</f>
        <v>Family</v>
      </c>
      <c r="M4364" s="2" t="str">
        <f>_xlfn.XLOOKUP(Table1[[#This Row],[Rating Category]],Recommendation!A$2:A$6,Recommendation!B$2:B$6)</f>
        <v>Guidance</v>
      </c>
      <c r="N4364" s="2">
        <v>94</v>
      </c>
      <c r="O4364" s="2" t="str" cm="1">
        <f t="array" ref="O4364">_xlfn.IFS(Table1[[#This Row],[Duration]]&lt;90,"Short",Table1[[#This Row],[Duration]]&lt;180,"Medium",Table1[[#This Row],[Duration]]&lt;=240,"Long",TRUE,"Seasons")</f>
        <v>Medium</v>
      </c>
      <c r="P4364" s="3" t="s">
        <v>251</v>
      </c>
    </row>
    <row r="4365" spans="1:16" ht="56">
      <c r="A4365" s="2" t="s">
        <v>18495</v>
      </c>
      <c r="B4365" s="2" t="s">
        <v>0</v>
      </c>
      <c r="C4365" s="3" t="s">
        <v>18496</v>
      </c>
      <c r="D4365" s="3" t="s">
        <v>18497</v>
      </c>
      <c r="E4365" s="3" t="s">
        <v>18498</v>
      </c>
      <c r="F4365" s="3" t="s">
        <v>18499</v>
      </c>
      <c r="G4365" s="7" t="s">
        <v>8375</v>
      </c>
      <c r="H4365" s="4">
        <v>2021</v>
      </c>
      <c r="I4365" s="2">
        <v>1985</v>
      </c>
      <c r="J4365" s="2">
        <f ca="1">YEAR(TODAY())-Table1[[#This Row],[Release_year]]</f>
        <v>41</v>
      </c>
      <c r="K4365" s="2" t="s">
        <v>7</v>
      </c>
      <c r="L4365" s="2" t="str">
        <f>_xlfn.XLOOKUP(Table1[[#This Row],[Rating]],Ratings!A$2:A$15,Ratings!B$2:B$15)</f>
        <v>Adult</v>
      </c>
      <c r="M4365" s="2" t="str">
        <f>_xlfn.XLOOKUP(Table1[[#This Row],[Rating Category]],Recommendation!A$2:A$6,Recommendation!B$2:B$6)</f>
        <v>Restricted</v>
      </c>
      <c r="N4365" s="2">
        <v>90</v>
      </c>
      <c r="O4365" s="2" t="str" cm="1">
        <f t="array" ref="O4365">_xlfn.IFS(Table1[[#This Row],[Duration]]&lt;90,"Short",Table1[[#This Row],[Duration]]&lt;180,"Medium",Table1[[#This Row],[Duration]]&lt;=240,"Long",TRUE,"Seasons")</f>
        <v>Medium</v>
      </c>
      <c r="P4365" s="3" t="s">
        <v>622</v>
      </c>
    </row>
    <row r="4366" spans="1:16" ht="56">
      <c r="A4366" s="2" t="s">
        <v>18500</v>
      </c>
      <c r="B4366" s="2" t="s">
        <v>0</v>
      </c>
      <c r="C4366" s="3" t="s">
        <v>18501</v>
      </c>
      <c r="D4366" s="3" t="s">
        <v>18502</v>
      </c>
      <c r="E4366" s="3" t="s">
        <v>18503</v>
      </c>
      <c r="F4366" s="3" t="s">
        <v>13</v>
      </c>
      <c r="G4366" s="7" t="s">
        <v>11255</v>
      </c>
      <c r="H4366" s="4">
        <v>2021</v>
      </c>
      <c r="I4366" s="2">
        <v>2017</v>
      </c>
      <c r="J4366" s="2">
        <f ca="1">YEAR(TODAY())-Table1[[#This Row],[Release_year]]</f>
        <v>9</v>
      </c>
      <c r="K4366" s="2" t="s">
        <v>45</v>
      </c>
      <c r="L4366" s="2" t="str">
        <f>_xlfn.XLOOKUP(Table1[[#This Row],[Rating]],Ratings!A$2:A$15,Ratings!B$2:B$15)</f>
        <v>Family</v>
      </c>
      <c r="M4366" s="2" t="str">
        <f>_xlfn.XLOOKUP(Table1[[#This Row],[Rating Category]],Recommendation!A$2:A$6,Recommendation!B$2:B$6)</f>
        <v>Guidance</v>
      </c>
      <c r="N4366" s="2">
        <v>110</v>
      </c>
      <c r="O4366" s="2" t="str" cm="1">
        <f t="array" ref="O4366">_xlfn.IFS(Table1[[#This Row],[Duration]]&lt;90,"Short",Table1[[#This Row],[Duration]]&lt;180,"Medium",Table1[[#This Row],[Duration]]&lt;=240,"Long",TRUE,"Seasons")</f>
        <v>Medium</v>
      </c>
      <c r="P4366" s="3" t="s">
        <v>218</v>
      </c>
    </row>
    <row r="4367" spans="1:16" ht="56">
      <c r="A4367" s="2" t="s">
        <v>18504</v>
      </c>
      <c r="B4367" s="2" t="s">
        <v>0</v>
      </c>
      <c r="C4367" s="3" t="s">
        <v>18505</v>
      </c>
      <c r="D4367" s="3" t="s">
        <v>18506</v>
      </c>
      <c r="E4367" s="3" t="s">
        <v>18507</v>
      </c>
      <c r="F4367" s="3" t="s">
        <v>1</v>
      </c>
      <c r="G4367" s="7" t="s">
        <v>11373</v>
      </c>
      <c r="H4367" s="4">
        <v>2021</v>
      </c>
      <c r="I4367" s="2">
        <v>2003</v>
      </c>
      <c r="J4367" s="2">
        <f ca="1">YEAR(TODAY())-Table1[[#This Row],[Release_year]]</f>
        <v>23</v>
      </c>
      <c r="K4367" s="2" t="s">
        <v>124</v>
      </c>
      <c r="L4367" s="2" t="str">
        <f>_xlfn.XLOOKUP(Table1[[#This Row],[Rating]],Ratings!A$2:A$15,Ratings!B$2:B$15)</f>
        <v>Adult</v>
      </c>
      <c r="M4367" s="2" t="str">
        <f>_xlfn.XLOOKUP(Table1[[#This Row],[Rating Category]],Recommendation!A$2:A$6,Recommendation!B$2:B$6)</f>
        <v>Restricted</v>
      </c>
      <c r="N4367" s="2">
        <v>84</v>
      </c>
      <c r="O4367" s="2" t="str" cm="1">
        <f t="array" ref="O4367">_xlfn.IFS(Table1[[#This Row],[Duration]]&lt;90,"Short",Table1[[#This Row],[Duration]]&lt;180,"Medium",Table1[[#This Row],[Duration]]&lt;=240,"Long",TRUE,"Seasons")</f>
        <v>Short</v>
      </c>
      <c r="P4367" s="3" t="s">
        <v>269</v>
      </c>
    </row>
    <row r="4368" spans="1:16" ht="42">
      <c r="A4368" s="2" t="s">
        <v>18508</v>
      </c>
      <c r="B4368" s="2" t="s">
        <v>0</v>
      </c>
      <c r="C4368" s="3" t="s">
        <v>18509</v>
      </c>
      <c r="D4368" s="3" t="s">
        <v>18510</v>
      </c>
      <c r="E4368" s="3" t="s">
        <v>18511</v>
      </c>
      <c r="F4368" s="3" t="s">
        <v>235</v>
      </c>
      <c r="G4368" s="7" t="s">
        <v>12018</v>
      </c>
      <c r="H4368" s="4">
        <v>2021</v>
      </c>
      <c r="I4368" s="2">
        <v>2017</v>
      </c>
      <c r="J4368" s="2">
        <f ca="1">YEAR(TODAY())-Table1[[#This Row],[Release_year]]</f>
        <v>9</v>
      </c>
      <c r="K4368" s="2" t="s">
        <v>7</v>
      </c>
      <c r="L4368" s="2" t="str">
        <f>_xlfn.XLOOKUP(Table1[[#This Row],[Rating]],Ratings!A$2:A$15,Ratings!B$2:B$15)</f>
        <v>Adult</v>
      </c>
      <c r="M4368" s="2" t="str">
        <f>_xlfn.XLOOKUP(Table1[[#This Row],[Rating Category]],Recommendation!A$2:A$6,Recommendation!B$2:B$6)</f>
        <v>Restricted</v>
      </c>
      <c r="N4368" s="2">
        <v>118</v>
      </c>
      <c r="O4368" s="2" t="str" cm="1">
        <f t="array" ref="O4368">_xlfn.IFS(Table1[[#This Row],[Duration]]&lt;90,"Short",Table1[[#This Row],[Duration]]&lt;180,"Medium",Table1[[#This Row],[Duration]]&lt;=240,"Long",TRUE,"Seasons")</f>
        <v>Medium</v>
      </c>
      <c r="P4368" s="3" t="s">
        <v>89</v>
      </c>
    </row>
    <row r="4369" spans="1:16" ht="56">
      <c r="A4369" s="2" t="s">
        <v>18512</v>
      </c>
      <c r="B4369" s="2" t="s">
        <v>0</v>
      </c>
      <c r="C4369" s="3" t="s">
        <v>18513</v>
      </c>
      <c r="D4369" s="3" t="s">
        <v>18514</v>
      </c>
      <c r="E4369" s="3" t="s">
        <v>18515</v>
      </c>
      <c r="F4369" s="3" t="s">
        <v>1</v>
      </c>
      <c r="G4369" s="7" t="s">
        <v>8237</v>
      </c>
      <c r="H4369" s="4">
        <v>2021</v>
      </c>
      <c r="I4369" s="2">
        <v>1997</v>
      </c>
      <c r="J4369" s="2">
        <f ca="1">YEAR(TODAY())-Table1[[#This Row],[Release_year]]</f>
        <v>29</v>
      </c>
      <c r="K4369" s="2" t="s">
        <v>2</v>
      </c>
      <c r="L4369" s="2" t="str">
        <f>_xlfn.XLOOKUP(Table1[[#This Row],[Rating]],Ratings!A$2:A$15,Ratings!B$2:B$15)</f>
        <v>Teen</v>
      </c>
      <c r="M4369" s="2" t="str">
        <f>_xlfn.XLOOKUP(Table1[[#This Row],[Rating Category]],Recommendation!A$2:A$6,Recommendation!B$2:B$6)</f>
        <v>Guidance</v>
      </c>
      <c r="N4369" s="2">
        <v>98</v>
      </c>
      <c r="O4369" s="2" t="str" cm="1">
        <f t="array" ref="O4369">_xlfn.IFS(Table1[[#This Row],[Duration]]&lt;90,"Short",Table1[[#This Row],[Duration]]&lt;180,"Medium",Table1[[#This Row],[Duration]]&lt;=240,"Long",TRUE,"Seasons")</f>
        <v>Medium</v>
      </c>
      <c r="P4369" s="3" t="s">
        <v>1219</v>
      </c>
    </row>
    <row r="4370" spans="1:16" ht="56">
      <c r="A4370" s="2" t="s">
        <v>18516</v>
      </c>
      <c r="B4370" s="2" t="s">
        <v>0</v>
      </c>
      <c r="C4370" s="3" t="s">
        <v>18517</v>
      </c>
      <c r="D4370" s="3" t="s">
        <v>18514</v>
      </c>
      <c r="E4370" s="3" t="s">
        <v>18518</v>
      </c>
      <c r="F4370" s="3" t="s">
        <v>1</v>
      </c>
      <c r="G4370" s="7" t="s">
        <v>8375</v>
      </c>
      <c r="H4370" s="4">
        <v>2021</v>
      </c>
      <c r="I4370" s="2">
        <v>2002</v>
      </c>
      <c r="J4370" s="2">
        <f ca="1">YEAR(TODAY())-Table1[[#This Row],[Release_year]]</f>
        <v>24</v>
      </c>
      <c r="K4370" s="2" t="s">
        <v>2</v>
      </c>
      <c r="L4370" s="2" t="str">
        <f>_xlfn.XLOOKUP(Table1[[#This Row],[Rating]],Ratings!A$2:A$15,Ratings!B$2:B$15)</f>
        <v>Teen</v>
      </c>
      <c r="M4370" s="2" t="str">
        <f>_xlfn.XLOOKUP(Table1[[#This Row],[Rating Category]],Recommendation!A$2:A$6,Recommendation!B$2:B$6)</f>
        <v>Guidance</v>
      </c>
      <c r="N4370" s="2">
        <v>88</v>
      </c>
      <c r="O4370" s="2" t="str" cm="1">
        <f t="array" ref="O4370">_xlfn.IFS(Table1[[#This Row],[Duration]]&lt;90,"Short",Table1[[#This Row],[Duration]]&lt;180,"Medium",Table1[[#This Row],[Duration]]&lt;=240,"Long",TRUE,"Seasons")</f>
        <v>Short</v>
      </c>
      <c r="P4370" s="3" t="s">
        <v>1219</v>
      </c>
    </row>
    <row r="4371" spans="1:16" ht="42">
      <c r="A4371" s="2" t="s">
        <v>18519</v>
      </c>
      <c r="B4371" s="2" t="s">
        <v>0</v>
      </c>
      <c r="C4371" s="3" t="s">
        <v>18520</v>
      </c>
      <c r="D4371" s="3" t="s">
        <v>18521</v>
      </c>
      <c r="E4371" s="3" t="s">
        <v>18522</v>
      </c>
      <c r="F4371" s="3" t="s">
        <v>18523</v>
      </c>
      <c r="G4371" s="7" t="s">
        <v>18524</v>
      </c>
      <c r="H4371" s="4">
        <v>2021</v>
      </c>
      <c r="I4371" s="2">
        <v>2016</v>
      </c>
      <c r="J4371" s="2">
        <f ca="1">YEAR(TODAY())-Table1[[#This Row],[Release_year]]</f>
        <v>10</v>
      </c>
      <c r="K4371" s="2" t="s">
        <v>7</v>
      </c>
      <c r="L4371" s="2" t="str">
        <f>_xlfn.XLOOKUP(Table1[[#This Row],[Rating]],Ratings!A$2:A$15,Ratings!B$2:B$15)</f>
        <v>Adult</v>
      </c>
      <c r="M4371" s="2" t="str">
        <f>_xlfn.XLOOKUP(Table1[[#This Row],[Rating Category]],Recommendation!A$2:A$6,Recommendation!B$2:B$6)</f>
        <v>Restricted</v>
      </c>
      <c r="N4371" s="2">
        <v>81</v>
      </c>
      <c r="O4371" s="2" t="str" cm="1">
        <f t="array" ref="O4371">_xlfn.IFS(Table1[[#This Row],[Duration]]&lt;90,"Short",Table1[[#This Row],[Duration]]&lt;180,"Medium",Table1[[#This Row],[Duration]]&lt;=240,"Long",TRUE,"Seasons")</f>
        <v>Short</v>
      </c>
      <c r="P4371" s="3" t="s">
        <v>517</v>
      </c>
    </row>
    <row r="4372" spans="1:16" ht="70">
      <c r="A4372" s="2" t="s">
        <v>18525</v>
      </c>
      <c r="B4372" s="2" t="s">
        <v>0</v>
      </c>
      <c r="C4372" s="3" t="s">
        <v>18526</v>
      </c>
      <c r="D4372" s="3" t="s">
        <v>10673</v>
      </c>
      <c r="E4372" s="3" t="s">
        <v>18527</v>
      </c>
      <c r="F4372" s="3" t="s">
        <v>1064</v>
      </c>
      <c r="G4372" s="7" t="s">
        <v>18528</v>
      </c>
      <c r="H4372" s="4">
        <v>2021</v>
      </c>
      <c r="I4372" s="2">
        <v>2009</v>
      </c>
      <c r="J4372" s="2">
        <f ca="1">YEAR(TODAY())-Table1[[#This Row],[Release_year]]</f>
        <v>17</v>
      </c>
      <c r="K4372" s="2" t="s">
        <v>124</v>
      </c>
      <c r="L4372" s="2" t="str">
        <f>_xlfn.XLOOKUP(Table1[[#This Row],[Rating]],Ratings!A$2:A$15,Ratings!B$2:B$15)</f>
        <v>Adult</v>
      </c>
      <c r="M4372" s="2" t="str">
        <f>_xlfn.XLOOKUP(Table1[[#This Row],[Rating Category]],Recommendation!A$2:A$6,Recommendation!B$2:B$6)</f>
        <v>Restricted</v>
      </c>
      <c r="N4372" s="2">
        <v>112</v>
      </c>
      <c r="O4372" s="2" t="str" cm="1">
        <f t="array" ref="O4372">_xlfn.IFS(Table1[[#This Row],[Duration]]&lt;90,"Short",Table1[[#This Row],[Duration]]&lt;180,"Medium",Table1[[#This Row],[Duration]]&lt;=240,"Long",TRUE,"Seasons")</f>
        <v>Medium</v>
      </c>
      <c r="P4372" s="3" t="s">
        <v>90</v>
      </c>
    </row>
    <row r="4373" spans="1:16" ht="56">
      <c r="A4373" s="2" t="s">
        <v>18529</v>
      </c>
      <c r="B4373" s="2" t="s">
        <v>0</v>
      </c>
      <c r="C4373" s="3" t="s">
        <v>18530</v>
      </c>
      <c r="D4373" s="3" t="s">
        <v>7886</v>
      </c>
      <c r="E4373" s="3" t="s">
        <v>18531</v>
      </c>
      <c r="F4373" s="3" t="s">
        <v>132</v>
      </c>
      <c r="G4373" s="7" t="s">
        <v>8451</v>
      </c>
      <c r="H4373" s="4">
        <v>2021</v>
      </c>
      <c r="I4373" s="2">
        <v>2018</v>
      </c>
      <c r="J4373" s="2">
        <f ca="1">YEAR(TODAY())-Table1[[#This Row],[Release_year]]</f>
        <v>8</v>
      </c>
      <c r="K4373" s="2" t="s">
        <v>7</v>
      </c>
      <c r="L4373" s="2" t="str">
        <f>_xlfn.XLOOKUP(Table1[[#This Row],[Rating]],Ratings!A$2:A$15,Ratings!B$2:B$15)</f>
        <v>Adult</v>
      </c>
      <c r="M4373" s="2" t="str">
        <f>_xlfn.XLOOKUP(Table1[[#This Row],[Rating Category]],Recommendation!A$2:A$6,Recommendation!B$2:B$6)</f>
        <v>Restricted</v>
      </c>
      <c r="N4373" s="2">
        <v>106</v>
      </c>
      <c r="O4373" s="2" t="str" cm="1">
        <f t="array" ref="O4373">_xlfn.IFS(Table1[[#This Row],[Duration]]&lt;90,"Short",Table1[[#This Row],[Duration]]&lt;180,"Medium",Table1[[#This Row],[Duration]]&lt;=240,"Long",TRUE,"Seasons")</f>
        <v>Medium</v>
      </c>
      <c r="P4373" s="3" t="s">
        <v>56</v>
      </c>
    </row>
    <row r="4374" spans="1:16" ht="56">
      <c r="A4374" s="2" t="s">
        <v>18532</v>
      </c>
      <c r="B4374" s="2" t="s">
        <v>0</v>
      </c>
      <c r="C4374" s="3" t="s">
        <v>18533</v>
      </c>
      <c r="D4374" s="3" t="s">
        <v>18534</v>
      </c>
      <c r="E4374" s="3" t="s">
        <v>18535</v>
      </c>
      <c r="F4374" s="3" t="s">
        <v>13</v>
      </c>
      <c r="G4374" s="7" t="s">
        <v>12176</v>
      </c>
      <c r="H4374" s="4">
        <v>2021</v>
      </c>
      <c r="I4374" s="2">
        <v>2009</v>
      </c>
      <c r="J4374" s="2">
        <f ca="1">YEAR(TODAY())-Table1[[#This Row],[Release_year]]</f>
        <v>17</v>
      </c>
      <c r="K4374" s="2" t="s">
        <v>29</v>
      </c>
      <c r="L4374" s="2" t="str">
        <f>_xlfn.XLOOKUP(Table1[[#This Row],[Rating]],Ratings!A$2:A$15,Ratings!B$2:B$15)</f>
        <v>Teen</v>
      </c>
      <c r="M4374" s="2" t="str">
        <f>_xlfn.XLOOKUP(Table1[[#This Row],[Rating Category]],Recommendation!A$2:A$6,Recommendation!B$2:B$6)</f>
        <v>Guidance</v>
      </c>
      <c r="N4374" s="2">
        <v>148</v>
      </c>
      <c r="O4374" s="2" t="str" cm="1">
        <f t="array" ref="O4374">_xlfn.IFS(Table1[[#This Row],[Duration]]&lt;90,"Short",Table1[[#This Row],[Duration]]&lt;180,"Medium",Table1[[#This Row],[Duration]]&lt;=240,"Long",TRUE,"Seasons")</f>
        <v>Medium</v>
      </c>
      <c r="P4374" s="3" t="s">
        <v>561</v>
      </c>
    </row>
    <row r="4375" spans="1:16" ht="70">
      <c r="A4375" s="2" t="s">
        <v>18536</v>
      </c>
      <c r="B4375" s="2" t="s">
        <v>0</v>
      </c>
      <c r="C4375" s="3" t="s">
        <v>18537</v>
      </c>
      <c r="D4375" s="3" t="s">
        <v>18538</v>
      </c>
      <c r="E4375" s="3" t="s">
        <v>18539</v>
      </c>
      <c r="F4375" s="3" t="s">
        <v>28</v>
      </c>
      <c r="G4375" s="7" t="s">
        <v>8727</v>
      </c>
      <c r="H4375" s="4">
        <v>2021</v>
      </c>
      <c r="I4375" s="2">
        <v>2015</v>
      </c>
      <c r="J4375" s="2">
        <f ca="1">YEAR(TODAY())-Table1[[#This Row],[Release_year]]</f>
        <v>11</v>
      </c>
      <c r="K4375" s="2" t="s">
        <v>124</v>
      </c>
      <c r="L4375" s="2" t="str">
        <f>_xlfn.XLOOKUP(Table1[[#This Row],[Rating]],Ratings!A$2:A$15,Ratings!B$2:B$15)</f>
        <v>Adult</v>
      </c>
      <c r="M4375" s="2" t="str">
        <f>_xlfn.XLOOKUP(Table1[[#This Row],[Rating Category]],Recommendation!A$2:A$6,Recommendation!B$2:B$6)</f>
        <v>Restricted</v>
      </c>
      <c r="N4375" s="2">
        <v>105</v>
      </c>
      <c r="O4375" s="2" t="str" cm="1">
        <f t="array" ref="O4375">_xlfn.IFS(Table1[[#This Row],[Duration]]&lt;90,"Short",Table1[[#This Row],[Duration]]&lt;180,"Medium",Table1[[#This Row],[Duration]]&lt;=240,"Long",TRUE,"Seasons")</f>
        <v>Medium</v>
      </c>
      <c r="P4375" s="3" t="s">
        <v>90</v>
      </c>
    </row>
    <row r="4376" spans="1:16" ht="56">
      <c r="A4376" s="2" t="s">
        <v>18540</v>
      </c>
      <c r="B4376" s="2" t="s">
        <v>0</v>
      </c>
      <c r="C4376" s="3" t="s">
        <v>18541</v>
      </c>
      <c r="D4376" s="3" t="s">
        <v>16088</v>
      </c>
      <c r="E4376" s="3" t="s">
        <v>18542</v>
      </c>
      <c r="F4376" s="3" t="s">
        <v>18543</v>
      </c>
      <c r="G4376" s="7" t="s">
        <v>16567</v>
      </c>
      <c r="H4376" s="4">
        <v>2021</v>
      </c>
      <c r="I4376" s="2">
        <v>2016</v>
      </c>
      <c r="J4376" s="2">
        <f ca="1">YEAR(TODAY())-Table1[[#This Row],[Release_year]]</f>
        <v>10</v>
      </c>
      <c r="K4376" s="2" t="s">
        <v>16</v>
      </c>
      <c r="L4376" s="2" t="str">
        <f>_xlfn.XLOOKUP(Table1[[#This Row],[Rating]],Ratings!A$2:A$15,Ratings!B$2:B$15)</f>
        <v>Family</v>
      </c>
      <c r="M4376" s="2" t="str">
        <f>_xlfn.XLOOKUP(Table1[[#This Row],[Rating Category]],Recommendation!A$2:A$6,Recommendation!B$2:B$6)</f>
        <v>Guidance</v>
      </c>
      <c r="N4376" s="2">
        <v>92</v>
      </c>
      <c r="O4376" s="2" t="str" cm="1">
        <f t="array" ref="O4376">_xlfn.IFS(Table1[[#This Row],[Duration]]&lt;90,"Short",Table1[[#This Row],[Duration]]&lt;180,"Medium",Table1[[#This Row],[Duration]]&lt;=240,"Long",TRUE,"Seasons")</f>
        <v>Medium</v>
      </c>
      <c r="P4376" s="3" t="s">
        <v>46</v>
      </c>
    </row>
    <row r="4377" spans="1:16" ht="42">
      <c r="A4377" s="2" t="s">
        <v>18544</v>
      </c>
      <c r="B4377" s="2" t="s">
        <v>0</v>
      </c>
      <c r="C4377" s="3" t="s">
        <v>18545</v>
      </c>
      <c r="D4377" s="3" t="s">
        <v>4001</v>
      </c>
      <c r="E4377" s="3" t="s">
        <v>18546</v>
      </c>
      <c r="F4377" s="3" t="s">
        <v>18547</v>
      </c>
      <c r="G4377" s="7" t="s">
        <v>4885</v>
      </c>
      <c r="H4377" s="4">
        <v>2021</v>
      </c>
      <c r="I4377" s="2">
        <v>2016</v>
      </c>
      <c r="J4377" s="2">
        <f ca="1">YEAR(TODAY())-Table1[[#This Row],[Release_year]]</f>
        <v>10</v>
      </c>
      <c r="K4377" s="2" t="s">
        <v>2</v>
      </c>
      <c r="L4377" s="2" t="str">
        <f>_xlfn.XLOOKUP(Table1[[#This Row],[Rating]],Ratings!A$2:A$15,Ratings!B$2:B$15)</f>
        <v>Teen</v>
      </c>
      <c r="M4377" s="2" t="str">
        <f>_xlfn.XLOOKUP(Table1[[#This Row],[Rating Category]],Recommendation!A$2:A$6,Recommendation!B$2:B$6)</f>
        <v>Guidance</v>
      </c>
      <c r="N4377" s="2">
        <v>112</v>
      </c>
      <c r="O4377" s="2" t="str" cm="1">
        <f t="array" ref="O4377">_xlfn.IFS(Table1[[#This Row],[Duration]]&lt;90,"Short",Table1[[#This Row],[Duration]]&lt;180,"Medium",Table1[[#This Row],[Duration]]&lt;=240,"Long",TRUE,"Seasons")</f>
        <v>Medium</v>
      </c>
      <c r="P4377" s="3" t="s">
        <v>307</v>
      </c>
    </row>
    <row r="4378" spans="1:16" ht="56">
      <c r="A4378" s="2" t="s">
        <v>18548</v>
      </c>
      <c r="B4378" s="2" t="s">
        <v>0</v>
      </c>
      <c r="C4378" s="3" t="s">
        <v>18549</v>
      </c>
      <c r="D4378" s="3" t="s">
        <v>18550</v>
      </c>
      <c r="E4378" s="3" t="s">
        <v>18551</v>
      </c>
      <c r="F4378" s="3" t="s">
        <v>1</v>
      </c>
      <c r="G4378" s="7" t="s">
        <v>18552</v>
      </c>
      <c r="H4378" s="4">
        <v>2021</v>
      </c>
      <c r="I4378" s="2">
        <v>2008</v>
      </c>
      <c r="J4378" s="2">
        <f ca="1">YEAR(TODAY())-Table1[[#This Row],[Release_year]]</f>
        <v>18</v>
      </c>
      <c r="K4378" s="2" t="s">
        <v>124</v>
      </c>
      <c r="L4378" s="2" t="str">
        <f>_xlfn.XLOOKUP(Table1[[#This Row],[Rating]],Ratings!A$2:A$15,Ratings!B$2:B$15)</f>
        <v>Adult</v>
      </c>
      <c r="M4378" s="2" t="str">
        <f>_xlfn.XLOOKUP(Table1[[#This Row],[Rating Category]],Recommendation!A$2:A$6,Recommendation!B$2:B$6)</f>
        <v>Restricted</v>
      </c>
      <c r="N4378" s="2">
        <v>128</v>
      </c>
      <c r="O4378" s="2" t="str" cm="1">
        <f t="array" ref="O4378">_xlfn.IFS(Table1[[#This Row],[Duration]]&lt;90,"Short",Table1[[#This Row],[Duration]]&lt;180,"Medium",Table1[[#This Row],[Duration]]&lt;=240,"Long",TRUE,"Seasons")</f>
        <v>Medium</v>
      </c>
      <c r="P4378" s="3" t="s">
        <v>1675</v>
      </c>
    </row>
    <row r="4379" spans="1:16" ht="42">
      <c r="A4379" s="2" t="s">
        <v>18553</v>
      </c>
      <c r="B4379" s="2" t="s">
        <v>0</v>
      </c>
      <c r="C4379" s="3" t="s">
        <v>18554</v>
      </c>
      <c r="D4379" s="3" t="s">
        <v>18555</v>
      </c>
      <c r="E4379" s="3" t="s">
        <v>18556</v>
      </c>
      <c r="F4379" s="3" t="s">
        <v>13</v>
      </c>
      <c r="G4379" s="7" t="s">
        <v>11255</v>
      </c>
      <c r="H4379" s="4">
        <v>2021</v>
      </c>
      <c r="I4379" s="2">
        <v>2017</v>
      </c>
      <c r="J4379" s="2">
        <f ca="1">YEAR(TODAY())-Table1[[#This Row],[Release_year]]</f>
        <v>9</v>
      </c>
      <c r="K4379" s="2" t="s">
        <v>29</v>
      </c>
      <c r="L4379" s="2" t="str">
        <f>_xlfn.XLOOKUP(Table1[[#This Row],[Rating]],Ratings!A$2:A$15,Ratings!B$2:B$15)</f>
        <v>Teen</v>
      </c>
      <c r="M4379" s="2" t="str">
        <f>_xlfn.XLOOKUP(Table1[[#This Row],[Rating Category]],Recommendation!A$2:A$6,Recommendation!B$2:B$6)</f>
        <v>Guidance</v>
      </c>
      <c r="N4379" s="2">
        <v>128</v>
      </c>
      <c r="O4379" s="2" t="str" cm="1">
        <f t="array" ref="O4379">_xlfn.IFS(Table1[[#This Row],[Duration]]&lt;90,"Short",Table1[[#This Row],[Duration]]&lt;180,"Medium",Table1[[#This Row],[Duration]]&lt;=240,"Long",TRUE,"Seasons")</f>
        <v>Medium</v>
      </c>
      <c r="P4379" s="3" t="s">
        <v>43</v>
      </c>
    </row>
    <row r="4380" spans="1:16" ht="98">
      <c r="A4380" s="2" t="s">
        <v>18557</v>
      </c>
      <c r="B4380" s="2" t="s">
        <v>0</v>
      </c>
      <c r="C4380" s="3" t="s">
        <v>18558</v>
      </c>
      <c r="D4380" s="3" t="s">
        <v>18559</v>
      </c>
      <c r="E4380" s="3" t="s">
        <v>18560</v>
      </c>
      <c r="F4380" s="3" t="s">
        <v>744</v>
      </c>
      <c r="G4380" s="7" t="s">
        <v>11500</v>
      </c>
      <c r="H4380" s="4">
        <v>2021</v>
      </c>
      <c r="I4380" s="2">
        <v>2004</v>
      </c>
      <c r="J4380" s="2">
        <f ca="1">YEAR(TODAY())-Table1[[#This Row],[Release_year]]</f>
        <v>22</v>
      </c>
      <c r="K4380" s="2" t="s">
        <v>16</v>
      </c>
      <c r="L4380" s="2" t="str">
        <f>_xlfn.XLOOKUP(Table1[[#This Row],[Rating]],Ratings!A$2:A$15,Ratings!B$2:B$15)</f>
        <v>Family</v>
      </c>
      <c r="M4380" s="2" t="str">
        <f>_xlfn.XLOOKUP(Table1[[#This Row],[Rating Category]],Recommendation!A$2:A$6,Recommendation!B$2:B$6)</f>
        <v>Guidance</v>
      </c>
      <c r="N4380" s="2">
        <v>136</v>
      </c>
      <c r="O4380" s="2" t="str" cm="1">
        <f t="array" ref="O4380">_xlfn.IFS(Table1[[#This Row],[Duration]]&lt;90,"Short",Table1[[#This Row],[Duration]]&lt;180,"Medium",Table1[[#This Row],[Duration]]&lt;=240,"Long",TRUE,"Seasons")</f>
        <v>Medium</v>
      </c>
      <c r="P4380" s="3" t="s">
        <v>3403</v>
      </c>
    </row>
    <row r="4381" spans="1:16" ht="70">
      <c r="A4381" s="2" t="s">
        <v>18561</v>
      </c>
      <c r="B4381" s="2" t="s">
        <v>0</v>
      </c>
      <c r="C4381" s="3" t="s">
        <v>18562</v>
      </c>
      <c r="D4381" s="3" t="s">
        <v>8627</v>
      </c>
      <c r="E4381" s="3" t="s">
        <v>18563</v>
      </c>
      <c r="F4381" s="3" t="s">
        <v>287</v>
      </c>
      <c r="G4381" s="7" t="s">
        <v>6443</v>
      </c>
      <c r="H4381" s="4">
        <v>2021</v>
      </c>
      <c r="I4381" s="2">
        <v>2012</v>
      </c>
      <c r="J4381" s="2">
        <f ca="1">YEAR(TODAY())-Table1[[#This Row],[Release_year]]</f>
        <v>14</v>
      </c>
      <c r="K4381" s="2" t="s">
        <v>16</v>
      </c>
      <c r="L4381" s="2" t="str">
        <f>_xlfn.XLOOKUP(Table1[[#This Row],[Rating]],Ratings!A$2:A$15,Ratings!B$2:B$15)</f>
        <v>Family</v>
      </c>
      <c r="M4381" s="2" t="str">
        <f>_xlfn.XLOOKUP(Table1[[#This Row],[Rating Category]],Recommendation!A$2:A$6,Recommendation!B$2:B$6)</f>
        <v>Guidance</v>
      </c>
      <c r="N4381" s="2">
        <v>106</v>
      </c>
      <c r="O4381" s="2" t="str" cm="1">
        <f t="array" ref="O4381">_xlfn.IFS(Table1[[#This Row],[Duration]]&lt;90,"Short",Table1[[#This Row],[Duration]]&lt;180,"Medium",Table1[[#This Row],[Duration]]&lt;=240,"Long",TRUE,"Seasons")</f>
        <v>Medium</v>
      </c>
      <c r="P4381" s="3" t="s">
        <v>46</v>
      </c>
    </row>
    <row r="4382" spans="1:16" ht="56">
      <c r="A4382" s="2" t="s">
        <v>18564</v>
      </c>
      <c r="B4382" s="2" t="s">
        <v>0</v>
      </c>
      <c r="C4382" s="3" t="s">
        <v>18565</v>
      </c>
      <c r="D4382" s="3" t="s">
        <v>9034</v>
      </c>
      <c r="E4382" s="3" t="s">
        <v>18566</v>
      </c>
      <c r="F4382" s="3" t="s">
        <v>13</v>
      </c>
      <c r="G4382" s="7" t="s">
        <v>18567</v>
      </c>
      <c r="H4382" s="4">
        <v>2021</v>
      </c>
      <c r="I4382" s="2">
        <v>2016</v>
      </c>
      <c r="J4382" s="2">
        <f ca="1">YEAR(TODAY())-Table1[[#This Row],[Release_year]]</f>
        <v>10</v>
      </c>
      <c r="K4382" s="2" t="s">
        <v>7</v>
      </c>
      <c r="L4382" s="2" t="str">
        <f>_xlfn.XLOOKUP(Table1[[#This Row],[Rating]],Ratings!A$2:A$15,Ratings!B$2:B$15)</f>
        <v>Adult</v>
      </c>
      <c r="M4382" s="2" t="str">
        <f>_xlfn.XLOOKUP(Table1[[#This Row],[Rating Category]],Recommendation!A$2:A$6,Recommendation!B$2:B$6)</f>
        <v>Restricted</v>
      </c>
      <c r="N4382" s="2">
        <v>129</v>
      </c>
      <c r="O4382" s="2" t="str" cm="1">
        <f t="array" ref="O4382">_xlfn.IFS(Table1[[#This Row],[Duration]]&lt;90,"Short",Table1[[#This Row],[Duration]]&lt;180,"Medium",Table1[[#This Row],[Duration]]&lt;=240,"Long",TRUE,"Seasons")</f>
        <v>Medium</v>
      </c>
      <c r="P4382" s="3" t="s">
        <v>575</v>
      </c>
    </row>
    <row r="4383" spans="1:16" ht="84">
      <c r="A4383" s="2" t="s">
        <v>18568</v>
      </c>
      <c r="B4383" s="2" t="s">
        <v>0</v>
      </c>
      <c r="C4383" s="3" t="s">
        <v>18569</v>
      </c>
      <c r="D4383" s="3" t="s">
        <v>18570</v>
      </c>
      <c r="E4383" s="3" t="s">
        <v>18571</v>
      </c>
      <c r="F4383" s="3" t="s">
        <v>139</v>
      </c>
      <c r="G4383" s="7" t="s">
        <v>12520</v>
      </c>
      <c r="H4383" s="4">
        <v>2021</v>
      </c>
      <c r="I4383" s="2">
        <v>2015</v>
      </c>
      <c r="J4383" s="2">
        <f ca="1">YEAR(TODAY())-Table1[[#This Row],[Release_year]]</f>
        <v>11</v>
      </c>
      <c r="K4383" s="2" t="s">
        <v>2</v>
      </c>
      <c r="L4383" s="2" t="str">
        <f>_xlfn.XLOOKUP(Table1[[#This Row],[Rating]],Ratings!A$2:A$15,Ratings!B$2:B$15)</f>
        <v>Teen</v>
      </c>
      <c r="M4383" s="2" t="str">
        <f>_xlfn.XLOOKUP(Table1[[#This Row],[Rating Category]],Recommendation!A$2:A$6,Recommendation!B$2:B$6)</f>
        <v>Guidance</v>
      </c>
      <c r="N4383" s="2">
        <v>90</v>
      </c>
      <c r="O4383" s="2" t="str" cm="1">
        <f t="array" ref="O4383">_xlfn.IFS(Table1[[#This Row],[Duration]]&lt;90,"Short",Table1[[#This Row],[Duration]]&lt;180,"Medium",Table1[[#This Row],[Duration]]&lt;=240,"Long",TRUE,"Seasons")</f>
        <v>Medium</v>
      </c>
      <c r="P4383" s="3" t="s">
        <v>18572</v>
      </c>
    </row>
    <row r="4384" spans="1:16" ht="42">
      <c r="A4384" s="2" t="s">
        <v>18573</v>
      </c>
      <c r="B4384" s="2" t="s">
        <v>0</v>
      </c>
      <c r="C4384" s="3" t="s">
        <v>18574</v>
      </c>
      <c r="D4384" s="3" t="s">
        <v>18575</v>
      </c>
      <c r="E4384" s="3" t="s">
        <v>18576</v>
      </c>
      <c r="F4384" s="3" t="s">
        <v>18577</v>
      </c>
      <c r="G4384" s="7" t="s">
        <v>18578</v>
      </c>
      <c r="H4384" s="4">
        <v>2021</v>
      </c>
      <c r="I4384" s="2">
        <v>2014</v>
      </c>
      <c r="J4384" s="2">
        <f ca="1">YEAR(TODAY())-Table1[[#This Row],[Release_year]]</f>
        <v>12</v>
      </c>
      <c r="K4384" s="2" t="s">
        <v>2</v>
      </c>
      <c r="L4384" s="2" t="str">
        <f>_xlfn.XLOOKUP(Table1[[#This Row],[Rating]],Ratings!A$2:A$15,Ratings!B$2:B$15)</f>
        <v>Teen</v>
      </c>
      <c r="M4384" s="2" t="str">
        <f>_xlfn.XLOOKUP(Table1[[#This Row],[Rating Category]],Recommendation!A$2:A$6,Recommendation!B$2:B$6)</f>
        <v>Guidance</v>
      </c>
      <c r="N4384" s="2">
        <v>130</v>
      </c>
      <c r="O4384" s="2" t="str" cm="1">
        <f t="array" ref="O4384">_xlfn.IFS(Table1[[#This Row],[Duration]]&lt;90,"Short",Table1[[#This Row],[Duration]]&lt;180,"Medium",Table1[[#This Row],[Duration]]&lt;=240,"Long",TRUE,"Seasons")</f>
        <v>Medium</v>
      </c>
      <c r="P4384" s="3" t="s">
        <v>43</v>
      </c>
    </row>
    <row r="4385" spans="1:16" ht="28">
      <c r="A4385" s="2" t="s">
        <v>18579</v>
      </c>
      <c r="B4385" s="2" t="s">
        <v>0</v>
      </c>
      <c r="C4385" s="3" t="s">
        <v>18580</v>
      </c>
      <c r="D4385" s="3" t="s">
        <v>18581</v>
      </c>
      <c r="E4385" s="3" t="s">
        <v>18582</v>
      </c>
      <c r="F4385" s="3" t="s">
        <v>1</v>
      </c>
      <c r="G4385" s="7" t="s">
        <v>12239</v>
      </c>
      <c r="H4385" s="4">
        <v>2021</v>
      </c>
      <c r="I4385" s="2">
        <v>2017</v>
      </c>
      <c r="J4385" s="2">
        <f ca="1">YEAR(TODAY())-Table1[[#This Row],[Release_year]]</f>
        <v>9</v>
      </c>
      <c r="K4385" s="2" t="s">
        <v>29</v>
      </c>
      <c r="L4385" s="2" t="str">
        <f>_xlfn.XLOOKUP(Table1[[#This Row],[Rating]],Ratings!A$2:A$15,Ratings!B$2:B$15)</f>
        <v>Teen</v>
      </c>
      <c r="M4385" s="2" t="str">
        <f>_xlfn.XLOOKUP(Table1[[#This Row],[Rating Category]],Recommendation!A$2:A$6,Recommendation!B$2:B$6)</f>
        <v>Guidance</v>
      </c>
      <c r="N4385" s="2">
        <v>85</v>
      </c>
      <c r="O4385" s="2" t="str" cm="1">
        <f t="array" ref="O4385">_xlfn.IFS(Table1[[#This Row],[Duration]]&lt;90,"Short",Table1[[#This Row],[Duration]]&lt;180,"Medium",Table1[[#This Row],[Duration]]&lt;=240,"Long",TRUE,"Seasons")</f>
        <v>Short</v>
      </c>
      <c r="P4385" s="3" t="s">
        <v>4017</v>
      </c>
    </row>
    <row r="4386" spans="1:16" ht="28">
      <c r="A4386" s="2" t="s">
        <v>18583</v>
      </c>
      <c r="B4386" s="2" t="s">
        <v>0</v>
      </c>
      <c r="C4386" s="3" t="s">
        <v>18584</v>
      </c>
      <c r="D4386" s="3" t="s">
        <v>18585</v>
      </c>
      <c r="E4386" s="3" t="s">
        <v>18586</v>
      </c>
      <c r="F4386" s="3" t="s">
        <v>1</v>
      </c>
      <c r="G4386" s="7" t="s">
        <v>13553</v>
      </c>
      <c r="H4386" s="4">
        <v>2021</v>
      </c>
      <c r="I4386" s="2">
        <v>2015</v>
      </c>
      <c r="J4386" s="2">
        <f ca="1">YEAR(TODAY())-Table1[[#This Row],[Release_year]]</f>
        <v>11</v>
      </c>
      <c r="K4386" s="2" t="s">
        <v>7</v>
      </c>
      <c r="L4386" s="2" t="str">
        <f>_xlfn.XLOOKUP(Table1[[#This Row],[Rating]],Ratings!A$2:A$15,Ratings!B$2:B$15)</f>
        <v>Adult</v>
      </c>
      <c r="M4386" s="2" t="str">
        <f>_xlfn.XLOOKUP(Table1[[#This Row],[Rating Category]],Recommendation!A$2:A$6,Recommendation!B$2:B$6)</f>
        <v>Restricted</v>
      </c>
      <c r="N4386" s="2">
        <v>94</v>
      </c>
      <c r="O4386" s="2" t="str" cm="1">
        <f t="array" ref="O4386">_xlfn.IFS(Table1[[#This Row],[Duration]]&lt;90,"Short",Table1[[#This Row],[Duration]]&lt;180,"Medium",Table1[[#This Row],[Duration]]&lt;=240,"Long",TRUE,"Seasons")</f>
        <v>Medium</v>
      </c>
      <c r="P4386" s="3" t="s">
        <v>231</v>
      </c>
    </row>
    <row r="4387" spans="1:16" ht="28">
      <c r="A4387" s="2" t="s">
        <v>18587</v>
      </c>
      <c r="B4387" s="2" t="s">
        <v>0</v>
      </c>
      <c r="C4387" s="3" t="s">
        <v>18588</v>
      </c>
      <c r="D4387" s="3" t="s">
        <v>18589</v>
      </c>
      <c r="E4387" s="3" t="s">
        <v>18590</v>
      </c>
      <c r="F4387" s="3" t="s">
        <v>1</v>
      </c>
      <c r="G4387" s="7" t="s">
        <v>18591</v>
      </c>
      <c r="H4387" s="4">
        <v>2021</v>
      </c>
      <c r="I4387" s="2">
        <v>2016</v>
      </c>
      <c r="J4387" s="2">
        <f ca="1">YEAR(TODAY())-Table1[[#This Row],[Release_year]]</f>
        <v>10</v>
      </c>
      <c r="K4387" s="2" t="s">
        <v>14374</v>
      </c>
      <c r="L4387" s="2" t="str">
        <f>_xlfn.XLOOKUP(Table1[[#This Row],[Rating]],Ratings!A$2:A$15,Ratings!B$2:B$15)</f>
        <v>Not Rated</v>
      </c>
      <c r="M4387" s="2" t="str">
        <f>_xlfn.XLOOKUP(Table1[[#This Row],[Rating Category]],Recommendation!A$2:A$6,Recommendation!B$2:B$6)</f>
        <v>Guidance</v>
      </c>
      <c r="N4387" s="2">
        <v>86</v>
      </c>
      <c r="O4387" s="2" t="str" cm="1">
        <f t="array" ref="O4387">_xlfn.IFS(Table1[[#This Row],[Duration]]&lt;90,"Short",Table1[[#This Row],[Duration]]&lt;180,"Medium",Table1[[#This Row],[Duration]]&lt;=240,"Long",TRUE,"Seasons")</f>
        <v>Short</v>
      </c>
      <c r="P4387" s="3" t="s">
        <v>517</v>
      </c>
    </row>
    <row r="4388" spans="1:16" ht="28">
      <c r="A4388" s="2" t="s">
        <v>18592</v>
      </c>
      <c r="B4388" s="2" t="s">
        <v>0</v>
      </c>
      <c r="C4388" s="3" t="s">
        <v>18593</v>
      </c>
      <c r="D4388" s="3" t="s">
        <v>18594</v>
      </c>
      <c r="E4388" s="3" t="s">
        <v>18595</v>
      </c>
      <c r="F4388" s="3" t="s">
        <v>18596</v>
      </c>
      <c r="G4388" s="7" t="s">
        <v>8735</v>
      </c>
      <c r="H4388" s="4">
        <v>2021</v>
      </c>
      <c r="I4388" s="2">
        <v>2018</v>
      </c>
      <c r="J4388" s="2">
        <f ca="1">YEAR(TODAY())-Table1[[#This Row],[Release_year]]</f>
        <v>8</v>
      </c>
      <c r="K4388" s="2" t="s">
        <v>7</v>
      </c>
      <c r="L4388" s="2" t="str">
        <f>_xlfn.XLOOKUP(Table1[[#This Row],[Rating]],Ratings!A$2:A$15,Ratings!B$2:B$15)</f>
        <v>Adult</v>
      </c>
      <c r="M4388" s="2" t="str">
        <f>_xlfn.XLOOKUP(Table1[[#This Row],[Rating Category]],Recommendation!A$2:A$6,Recommendation!B$2:B$6)</f>
        <v>Restricted</v>
      </c>
      <c r="N4388" s="2">
        <v>107</v>
      </c>
      <c r="O4388" s="2" t="str" cm="1">
        <f t="array" ref="O4388">_xlfn.IFS(Table1[[#This Row],[Duration]]&lt;90,"Short",Table1[[#This Row],[Duration]]&lt;180,"Medium",Table1[[#This Row],[Duration]]&lt;=240,"Long",TRUE,"Seasons")</f>
        <v>Medium</v>
      </c>
      <c r="P4388" s="3" t="s">
        <v>98</v>
      </c>
    </row>
    <row r="4389" spans="1:16" ht="56">
      <c r="A4389" s="2" t="s">
        <v>18597</v>
      </c>
      <c r="B4389" s="2" t="s">
        <v>0</v>
      </c>
      <c r="C4389" s="3" t="s">
        <v>18598</v>
      </c>
      <c r="D4389" s="3" t="s">
        <v>18599</v>
      </c>
      <c r="E4389" s="3" t="s">
        <v>18600</v>
      </c>
      <c r="F4389" s="3" t="s">
        <v>1160</v>
      </c>
      <c r="G4389" s="7" t="s">
        <v>12744</v>
      </c>
      <c r="H4389" s="4">
        <v>2021</v>
      </c>
      <c r="I4389" s="2">
        <v>2014</v>
      </c>
      <c r="J4389" s="2">
        <f ca="1">YEAR(TODAY())-Table1[[#This Row],[Release_year]]</f>
        <v>12</v>
      </c>
      <c r="K4389" s="2" t="s">
        <v>45</v>
      </c>
      <c r="L4389" s="2" t="str">
        <f>_xlfn.XLOOKUP(Table1[[#This Row],[Rating]],Ratings!A$2:A$15,Ratings!B$2:B$15)</f>
        <v>Family</v>
      </c>
      <c r="M4389" s="2" t="str">
        <f>_xlfn.XLOOKUP(Table1[[#This Row],[Rating Category]],Recommendation!A$2:A$6,Recommendation!B$2:B$6)</f>
        <v>Guidance</v>
      </c>
      <c r="N4389" s="2">
        <v>93</v>
      </c>
      <c r="O4389" s="2" t="str" cm="1">
        <f t="array" ref="O4389">_xlfn.IFS(Table1[[#This Row],[Duration]]&lt;90,"Short",Table1[[#This Row],[Duration]]&lt;180,"Medium",Table1[[#This Row],[Duration]]&lt;=240,"Long",TRUE,"Seasons")</f>
        <v>Medium</v>
      </c>
      <c r="P4389" s="3" t="s">
        <v>63</v>
      </c>
    </row>
    <row r="4390" spans="1:16" ht="42">
      <c r="A4390" s="2" t="s">
        <v>18601</v>
      </c>
      <c r="B4390" s="2" t="s">
        <v>0</v>
      </c>
      <c r="C4390" s="3" t="s">
        <v>18602</v>
      </c>
      <c r="D4390" s="3" t="s">
        <v>18603</v>
      </c>
      <c r="E4390" s="3" t="s">
        <v>18604</v>
      </c>
      <c r="F4390" s="3" t="s">
        <v>1</v>
      </c>
      <c r="G4390" s="7" t="s">
        <v>14928</v>
      </c>
      <c r="H4390" s="4">
        <v>2021</v>
      </c>
      <c r="I4390" s="2">
        <v>2015</v>
      </c>
      <c r="J4390" s="2">
        <f ca="1">YEAR(TODAY())-Table1[[#This Row],[Release_year]]</f>
        <v>11</v>
      </c>
      <c r="K4390" s="2" t="s">
        <v>124</v>
      </c>
      <c r="L4390" s="2" t="str">
        <f>_xlfn.XLOOKUP(Table1[[#This Row],[Rating]],Ratings!A$2:A$15,Ratings!B$2:B$15)</f>
        <v>Adult</v>
      </c>
      <c r="M4390" s="2" t="str">
        <f>_xlfn.XLOOKUP(Table1[[#This Row],[Rating Category]],Recommendation!A$2:A$6,Recommendation!B$2:B$6)</f>
        <v>Restricted</v>
      </c>
      <c r="N4390" s="2">
        <v>109</v>
      </c>
      <c r="O4390" s="2" t="str" cm="1">
        <f t="array" ref="O4390">_xlfn.IFS(Table1[[#This Row],[Duration]]&lt;90,"Short",Table1[[#This Row],[Duration]]&lt;180,"Medium",Table1[[#This Row],[Duration]]&lt;=240,"Long",TRUE,"Seasons")</f>
        <v>Medium</v>
      </c>
      <c r="P4390" s="3" t="s">
        <v>517</v>
      </c>
    </row>
    <row r="4391" spans="1:16" ht="70">
      <c r="A4391" s="2" t="s">
        <v>18605</v>
      </c>
      <c r="B4391" s="2" t="s">
        <v>0</v>
      </c>
      <c r="C4391" s="3" t="s">
        <v>18606</v>
      </c>
      <c r="D4391" s="3" t="s">
        <v>18607</v>
      </c>
      <c r="E4391" s="3" t="s">
        <v>18608</v>
      </c>
      <c r="F4391" s="3" t="s">
        <v>13</v>
      </c>
      <c r="G4391" s="7" t="s">
        <v>13121</v>
      </c>
      <c r="H4391" s="4">
        <v>2021</v>
      </c>
      <c r="I4391" s="2">
        <v>2016</v>
      </c>
      <c r="J4391" s="2">
        <f ca="1">YEAR(TODAY())-Table1[[#This Row],[Release_year]]</f>
        <v>10</v>
      </c>
      <c r="K4391" s="2" t="s">
        <v>7</v>
      </c>
      <c r="L4391" s="2" t="str">
        <f>_xlfn.XLOOKUP(Table1[[#This Row],[Rating]],Ratings!A$2:A$15,Ratings!B$2:B$15)</f>
        <v>Adult</v>
      </c>
      <c r="M4391" s="2" t="str">
        <f>_xlfn.XLOOKUP(Table1[[#This Row],[Rating Category]],Recommendation!A$2:A$6,Recommendation!B$2:B$6)</f>
        <v>Restricted</v>
      </c>
      <c r="N4391" s="2">
        <v>109</v>
      </c>
      <c r="O4391" s="2" t="str" cm="1">
        <f t="array" ref="O4391">_xlfn.IFS(Table1[[#This Row],[Duration]]&lt;90,"Short",Table1[[#This Row],[Duration]]&lt;180,"Medium",Table1[[#This Row],[Duration]]&lt;=240,"Long",TRUE,"Seasons")</f>
        <v>Medium</v>
      </c>
      <c r="P4391" s="3" t="s">
        <v>23</v>
      </c>
    </row>
    <row r="4392" spans="1:16" ht="56">
      <c r="A4392" s="2" t="s">
        <v>18609</v>
      </c>
      <c r="B4392" s="2" t="s">
        <v>0</v>
      </c>
      <c r="C4392" s="3" t="s">
        <v>18610</v>
      </c>
      <c r="D4392" s="3" t="s">
        <v>18611</v>
      </c>
      <c r="E4392" s="3" t="s">
        <v>18612</v>
      </c>
      <c r="F4392" s="3" t="s">
        <v>1</v>
      </c>
      <c r="G4392" s="7" t="s">
        <v>11410</v>
      </c>
      <c r="H4392" s="4">
        <v>2021</v>
      </c>
      <c r="I4392" s="2">
        <v>2017</v>
      </c>
      <c r="J4392" s="2">
        <f ca="1">YEAR(TODAY())-Table1[[#This Row],[Release_year]]</f>
        <v>9</v>
      </c>
      <c r="K4392" s="2" t="s">
        <v>7</v>
      </c>
      <c r="L4392" s="2" t="str">
        <f>_xlfn.XLOOKUP(Table1[[#This Row],[Rating]],Ratings!A$2:A$15,Ratings!B$2:B$15)</f>
        <v>Adult</v>
      </c>
      <c r="M4392" s="2" t="str">
        <f>_xlfn.XLOOKUP(Table1[[#This Row],[Rating Category]],Recommendation!A$2:A$6,Recommendation!B$2:B$6)</f>
        <v>Restricted</v>
      </c>
      <c r="N4392" s="2">
        <v>92</v>
      </c>
      <c r="O4392" s="2" t="str" cm="1">
        <f t="array" ref="O4392">_xlfn.IFS(Table1[[#This Row],[Duration]]&lt;90,"Short",Table1[[#This Row],[Duration]]&lt;180,"Medium",Table1[[#This Row],[Duration]]&lt;=240,"Long",TRUE,"Seasons")</f>
        <v>Medium</v>
      </c>
      <c r="P4392" s="3" t="s">
        <v>18613</v>
      </c>
    </row>
    <row r="4393" spans="1:16" ht="42">
      <c r="A4393" s="2" t="s">
        <v>18614</v>
      </c>
      <c r="B4393" s="2" t="s">
        <v>0</v>
      </c>
      <c r="C4393" s="3" t="s">
        <v>18615</v>
      </c>
      <c r="D4393" s="3" t="s">
        <v>18616</v>
      </c>
      <c r="E4393" s="3" t="s">
        <v>18617</v>
      </c>
      <c r="F4393" s="3" t="s">
        <v>1</v>
      </c>
      <c r="G4393" s="7" t="s">
        <v>14928</v>
      </c>
      <c r="H4393" s="4">
        <v>2021</v>
      </c>
      <c r="I4393" s="2">
        <v>2015</v>
      </c>
      <c r="J4393" s="2">
        <f ca="1">YEAR(TODAY())-Table1[[#This Row],[Release_year]]</f>
        <v>11</v>
      </c>
      <c r="K4393" s="2" t="s">
        <v>124</v>
      </c>
      <c r="L4393" s="2" t="str">
        <f>_xlfn.XLOOKUP(Table1[[#This Row],[Rating]],Ratings!A$2:A$15,Ratings!B$2:B$15)</f>
        <v>Adult</v>
      </c>
      <c r="M4393" s="2" t="str">
        <f>_xlfn.XLOOKUP(Table1[[#This Row],[Rating Category]],Recommendation!A$2:A$6,Recommendation!B$2:B$6)</f>
        <v>Restricted</v>
      </c>
      <c r="N4393" s="2">
        <v>93</v>
      </c>
      <c r="O4393" s="2" t="str" cm="1">
        <f t="array" ref="O4393">_xlfn.IFS(Table1[[#This Row],[Duration]]&lt;90,"Short",Table1[[#This Row],[Duration]]&lt;180,"Medium",Table1[[#This Row],[Duration]]&lt;=240,"Long",TRUE,"Seasons")</f>
        <v>Medium</v>
      </c>
      <c r="P4393" s="3" t="s">
        <v>922</v>
      </c>
    </row>
    <row r="4394" spans="1:16" ht="70">
      <c r="A4394" s="2" t="s">
        <v>18618</v>
      </c>
      <c r="B4394" s="2" t="s">
        <v>0</v>
      </c>
      <c r="C4394" s="3" t="s">
        <v>18619</v>
      </c>
      <c r="D4394" s="3" t="s">
        <v>4080</v>
      </c>
      <c r="E4394" s="3" t="s">
        <v>18620</v>
      </c>
      <c r="F4394" s="3" t="s">
        <v>132</v>
      </c>
      <c r="G4394" s="7" t="s">
        <v>8543</v>
      </c>
      <c r="H4394" s="4">
        <v>2021</v>
      </c>
      <c r="I4394" s="2">
        <v>2019</v>
      </c>
      <c r="J4394" s="2">
        <f ca="1">YEAR(TODAY())-Table1[[#This Row],[Release_year]]</f>
        <v>7</v>
      </c>
      <c r="K4394" s="2" t="s">
        <v>29</v>
      </c>
      <c r="L4394" s="2" t="str">
        <f>_xlfn.XLOOKUP(Table1[[#This Row],[Rating]],Ratings!A$2:A$15,Ratings!B$2:B$15)</f>
        <v>Teen</v>
      </c>
      <c r="M4394" s="2" t="str">
        <f>_xlfn.XLOOKUP(Table1[[#This Row],[Rating Category]],Recommendation!A$2:A$6,Recommendation!B$2:B$6)</f>
        <v>Guidance</v>
      </c>
      <c r="N4394" s="2">
        <v>100</v>
      </c>
      <c r="O4394" s="2" t="str" cm="1">
        <f t="array" ref="O4394">_xlfn.IFS(Table1[[#This Row],[Duration]]&lt;90,"Short",Table1[[#This Row],[Duration]]&lt;180,"Medium",Table1[[#This Row],[Duration]]&lt;=240,"Long",TRUE,"Seasons")</f>
        <v>Medium</v>
      </c>
      <c r="P4394" s="3" t="s">
        <v>43</v>
      </c>
    </row>
    <row r="4395" spans="1:16" ht="56">
      <c r="A4395" s="2" t="s">
        <v>18621</v>
      </c>
      <c r="B4395" s="2" t="s">
        <v>0</v>
      </c>
      <c r="C4395" s="3" t="s">
        <v>18622</v>
      </c>
      <c r="D4395" s="3" t="s">
        <v>4407</v>
      </c>
      <c r="E4395" s="3" t="s">
        <v>18623</v>
      </c>
      <c r="F4395" s="3" t="s">
        <v>97</v>
      </c>
      <c r="G4395" s="7" t="s">
        <v>6659</v>
      </c>
      <c r="H4395" s="4">
        <v>2021</v>
      </c>
      <c r="I4395" s="2">
        <v>2017</v>
      </c>
      <c r="J4395" s="2">
        <f ca="1">YEAR(TODAY())-Table1[[#This Row],[Release_year]]</f>
        <v>9</v>
      </c>
      <c r="K4395" s="2" t="s">
        <v>124</v>
      </c>
      <c r="L4395" s="2" t="str">
        <f>_xlfn.XLOOKUP(Table1[[#This Row],[Rating]],Ratings!A$2:A$15,Ratings!B$2:B$15)</f>
        <v>Adult</v>
      </c>
      <c r="M4395" s="2" t="str">
        <f>_xlfn.XLOOKUP(Table1[[#This Row],[Rating Category]],Recommendation!A$2:A$6,Recommendation!B$2:B$6)</f>
        <v>Restricted</v>
      </c>
      <c r="N4395" s="2">
        <v>141</v>
      </c>
      <c r="O4395" s="2" t="str" cm="1">
        <f t="array" ref="O4395">_xlfn.IFS(Table1[[#This Row],[Duration]]&lt;90,"Short",Table1[[#This Row],[Duration]]&lt;180,"Medium",Table1[[#This Row],[Duration]]&lt;=240,"Long",TRUE,"Seasons")</f>
        <v>Medium</v>
      </c>
      <c r="P4395" s="3" t="s">
        <v>251</v>
      </c>
    </row>
    <row r="4396" spans="1:16" ht="56">
      <c r="A4396" s="2" t="s">
        <v>18624</v>
      </c>
      <c r="B4396" s="2" t="s">
        <v>0</v>
      </c>
      <c r="C4396" s="3" t="s">
        <v>18625</v>
      </c>
      <c r="D4396" s="3" t="s">
        <v>11155</v>
      </c>
      <c r="E4396" s="3" t="s">
        <v>18626</v>
      </c>
      <c r="F4396" s="3" t="s">
        <v>1</v>
      </c>
      <c r="G4396" s="7" t="s">
        <v>9973</v>
      </c>
      <c r="H4396" s="4">
        <v>2021</v>
      </c>
      <c r="I4396" s="2">
        <v>2003</v>
      </c>
      <c r="J4396" s="2">
        <f ca="1">YEAR(TODAY())-Table1[[#This Row],[Release_year]]</f>
        <v>23</v>
      </c>
      <c r="K4396" s="2" t="s">
        <v>2</v>
      </c>
      <c r="L4396" s="2" t="str">
        <f>_xlfn.XLOOKUP(Table1[[#This Row],[Rating]],Ratings!A$2:A$15,Ratings!B$2:B$15)</f>
        <v>Teen</v>
      </c>
      <c r="M4396" s="2" t="str">
        <f>_xlfn.XLOOKUP(Table1[[#This Row],[Rating Category]],Recommendation!A$2:A$6,Recommendation!B$2:B$6)</f>
        <v>Guidance</v>
      </c>
      <c r="N4396" s="2">
        <v>119</v>
      </c>
      <c r="O4396" s="2" t="str" cm="1">
        <f t="array" ref="O4396">_xlfn.IFS(Table1[[#This Row],[Duration]]&lt;90,"Short",Table1[[#This Row],[Duration]]&lt;180,"Medium",Table1[[#This Row],[Duration]]&lt;=240,"Long",TRUE,"Seasons")</f>
        <v>Medium</v>
      </c>
      <c r="P4396" s="3" t="s">
        <v>251</v>
      </c>
    </row>
    <row r="4397" spans="1:16" ht="28">
      <c r="A4397" s="2" t="s">
        <v>18627</v>
      </c>
      <c r="B4397" s="2" t="s">
        <v>0</v>
      </c>
      <c r="C4397" s="3" t="s">
        <v>18628</v>
      </c>
      <c r="D4397" s="3" t="s">
        <v>18629</v>
      </c>
      <c r="E4397" s="3" t="s">
        <v>18630</v>
      </c>
      <c r="F4397" s="3" t="s">
        <v>7513</v>
      </c>
      <c r="G4397" s="7" t="s">
        <v>12472</v>
      </c>
      <c r="H4397" s="4">
        <v>2021</v>
      </c>
      <c r="I4397" s="2">
        <v>2016</v>
      </c>
      <c r="J4397" s="2">
        <f ca="1">YEAR(TODAY())-Table1[[#This Row],[Release_year]]</f>
        <v>10</v>
      </c>
      <c r="K4397" s="2" t="s">
        <v>124</v>
      </c>
      <c r="L4397" s="2" t="str">
        <f>_xlfn.XLOOKUP(Table1[[#This Row],[Rating]],Ratings!A$2:A$15,Ratings!B$2:B$15)</f>
        <v>Adult</v>
      </c>
      <c r="M4397" s="2" t="str">
        <f>_xlfn.XLOOKUP(Table1[[#This Row],[Rating Category]],Recommendation!A$2:A$6,Recommendation!B$2:B$6)</f>
        <v>Restricted</v>
      </c>
      <c r="N4397" s="2">
        <v>84</v>
      </c>
      <c r="O4397" s="2" t="str" cm="1">
        <f t="array" ref="O4397">_xlfn.IFS(Table1[[#This Row],[Duration]]&lt;90,"Short",Table1[[#This Row],[Duration]]&lt;180,"Medium",Table1[[#This Row],[Duration]]&lt;=240,"Long",TRUE,"Seasons")</f>
        <v>Short</v>
      </c>
      <c r="P4397" s="3" t="s">
        <v>51</v>
      </c>
    </row>
    <row r="4398" spans="1:16" ht="42">
      <c r="A4398" s="2" t="s">
        <v>18631</v>
      </c>
      <c r="B4398" s="2" t="s">
        <v>0</v>
      </c>
      <c r="C4398" s="3" t="s">
        <v>18632</v>
      </c>
      <c r="D4398" s="3" t="s">
        <v>18633</v>
      </c>
      <c r="E4398" s="3" t="s">
        <v>18634</v>
      </c>
      <c r="F4398" s="3" t="s">
        <v>1</v>
      </c>
      <c r="G4398" s="7" t="s">
        <v>8120</v>
      </c>
      <c r="H4398" s="4">
        <v>2021</v>
      </c>
      <c r="I4398" s="2">
        <v>1997</v>
      </c>
      <c r="J4398" s="2">
        <f ca="1">YEAR(TODAY())-Table1[[#This Row],[Release_year]]</f>
        <v>29</v>
      </c>
      <c r="K4398" s="2" t="s">
        <v>124</v>
      </c>
      <c r="L4398" s="2" t="str">
        <f>_xlfn.XLOOKUP(Table1[[#This Row],[Rating]],Ratings!A$2:A$15,Ratings!B$2:B$15)</f>
        <v>Adult</v>
      </c>
      <c r="M4398" s="2" t="str">
        <f>_xlfn.XLOOKUP(Table1[[#This Row],[Rating Category]],Recommendation!A$2:A$6,Recommendation!B$2:B$6)</f>
        <v>Restricted</v>
      </c>
      <c r="N4398" s="2">
        <v>96</v>
      </c>
      <c r="O4398" s="2" t="str" cm="1">
        <f t="array" ref="O4398">_xlfn.IFS(Table1[[#This Row],[Duration]]&lt;90,"Short",Table1[[#This Row],[Duration]]&lt;180,"Medium",Table1[[#This Row],[Duration]]&lt;=240,"Long",TRUE,"Seasons")</f>
        <v>Medium</v>
      </c>
      <c r="P4398" s="3" t="s">
        <v>328</v>
      </c>
    </row>
    <row r="4399" spans="1:16" ht="42">
      <c r="A4399" s="2" t="s">
        <v>18635</v>
      </c>
      <c r="B4399" s="2" t="s">
        <v>0</v>
      </c>
      <c r="C4399" s="3" t="s">
        <v>18636</v>
      </c>
      <c r="D4399" s="3" t="s">
        <v>10315</v>
      </c>
      <c r="E4399" s="3" t="s">
        <v>18637</v>
      </c>
      <c r="F4399" s="3" t="s">
        <v>404</v>
      </c>
      <c r="G4399" s="7" t="s">
        <v>18638</v>
      </c>
      <c r="H4399" s="4">
        <v>2021</v>
      </c>
      <c r="I4399" s="2">
        <v>2016</v>
      </c>
      <c r="J4399" s="2">
        <f ca="1">YEAR(TODAY())-Table1[[#This Row],[Release_year]]</f>
        <v>10</v>
      </c>
      <c r="K4399" s="2" t="s">
        <v>16</v>
      </c>
      <c r="L4399" s="2" t="str">
        <f>_xlfn.XLOOKUP(Table1[[#This Row],[Rating]],Ratings!A$2:A$15,Ratings!B$2:B$15)</f>
        <v>Family</v>
      </c>
      <c r="M4399" s="2" t="str">
        <f>_xlfn.XLOOKUP(Table1[[#This Row],[Rating Category]],Recommendation!A$2:A$6,Recommendation!B$2:B$6)</f>
        <v>Guidance</v>
      </c>
      <c r="N4399" s="2">
        <v>83</v>
      </c>
      <c r="O4399" s="2" t="str" cm="1">
        <f t="array" ref="O4399">_xlfn.IFS(Table1[[#This Row],[Duration]]&lt;90,"Short",Table1[[#This Row],[Duration]]&lt;180,"Medium",Table1[[#This Row],[Duration]]&lt;=240,"Long",TRUE,"Seasons")</f>
        <v>Short</v>
      </c>
      <c r="P4399" s="3" t="s">
        <v>46</v>
      </c>
    </row>
    <row r="4400" spans="1:16" ht="42">
      <c r="A4400" s="2" t="s">
        <v>18639</v>
      </c>
      <c r="B4400" s="2" t="s">
        <v>0</v>
      </c>
      <c r="C4400" s="3" t="s">
        <v>18640</v>
      </c>
      <c r="D4400" s="3" t="s">
        <v>18641</v>
      </c>
      <c r="E4400" s="3" t="s">
        <v>18642</v>
      </c>
      <c r="F4400" s="3" t="s">
        <v>1155</v>
      </c>
      <c r="G4400" s="7" t="s">
        <v>8927</v>
      </c>
      <c r="H4400" s="4">
        <v>2021</v>
      </c>
      <c r="I4400" s="2">
        <v>2017</v>
      </c>
      <c r="J4400" s="2">
        <f ca="1">YEAR(TODAY())-Table1[[#This Row],[Release_year]]</f>
        <v>9</v>
      </c>
      <c r="K4400" s="2" t="s">
        <v>7</v>
      </c>
      <c r="L4400" s="2" t="str">
        <f>_xlfn.XLOOKUP(Table1[[#This Row],[Rating]],Ratings!A$2:A$15,Ratings!B$2:B$15)</f>
        <v>Adult</v>
      </c>
      <c r="M4400" s="2" t="str">
        <f>_xlfn.XLOOKUP(Table1[[#This Row],[Rating Category]],Recommendation!A$2:A$6,Recommendation!B$2:B$6)</f>
        <v>Restricted</v>
      </c>
      <c r="N4400" s="2">
        <v>117</v>
      </c>
      <c r="O4400" s="2" t="str" cm="1">
        <f t="array" ref="O4400">_xlfn.IFS(Table1[[#This Row],[Duration]]&lt;90,"Short",Table1[[#This Row],[Duration]]&lt;180,"Medium",Table1[[#This Row],[Duration]]&lt;=240,"Long",TRUE,"Seasons")</f>
        <v>Medium</v>
      </c>
      <c r="P4400" s="3" t="s">
        <v>56</v>
      </c>
    </row>
    <row r="4401" spans="1:16" ht="28">
      <c r="A4401" s="2" t="s">
        <v>18643</v>
      </c>
      <c r="B4401" s="2" t="s">
        <v>0</v>
      </c>
      <c r="C4401" s="3" t="s">
        <v>18644</v>
      </c>
      <c r="D4401" s="3" t="s">
        <v>18645</v>
      </c>
      <c r="E4401" s="3" t="s">
        <v>18646</v>
      </c>
      <c r="F4401" s="3" t="s">
        <v>18258</v>
      </c>
      <c r="G4401" s="7" t="s">
        <v>14683</v>
      </c>
      <c r="H4401" s="4">
        <v>2021</v>
      </c>
      <c r="I4401" s="2">
        <v>2017</v>
      </c>
      <c r="J4401" s="2">
        <f ca="1">YEAR(TODAY())-Table1[[#This Row],[Release_year]]</f>
        <v>9</v>
      </c>
      <c r="K4401" s="2" t="s">
        <v>16</v>
      </c>
      <c r="L4401" s="2" t="str">
        <f>_xlfn.XLOOKUP(Table1[[#This Row],[Rating]],Ratings!A$2:A$15,Ratings!B$2:B$15)</f>
        <v>Family</v>
      </c>
      <c r="M4401" s="2" t="str">
        <f>_xlfn.XLOOKUP(Table1[[#This Row],[Rating Category]],Recommendation!A$2:A$6,Recommendation!B$2:B$6)</f>
        <v>Guidance</v>
      </c>
      <c r="N4401" s="2">
        <v>93</v>
      </c>
      <c r="O4401" s="2" t="str" cm="1">
        <f t="array" ref="O4401">_xlfn.IFS(Table1[[#This Row],[Duration]]&lt;90,"Short",Table1[[#This Row],[Duration]]&lt;180,"Medium",Table1[[#This Row],[Duration]]&lt;=240,"Long",TRUE,"Seasons")</f>
        <v>Medium</v>
      </c>
      <c r="P4401" s="3" t="s">
        <v>17</v>
      </c>
    </row>
    <row r="4402" spans="1:16" ht="42">
      <c r="A4402" s="2" t="s">
        <v>18647</v>
      </c>
      <c r="B4402" s="2" t="s">
        <v>0</v>
      </c>
      <c r="C4402" s="3" t="s">
        <v>18648</v>
      </c>
      <c r="D4402" s="3" t="s">
        <v>18649</v>
      </c>
      <c r="E4402" s="3" t="s">
        <v>18650</v>
      </c>
      <c r="F4402" s="3" t="s">
        <v>1</v>
      </c>
      <c r="G4402" s="7" t="s">
        <v>11939</v>
      </c>
      <c r="H4402" s="4">
        <v>2021</v>
      </c>
      <c r="I4402" s="2">
        <v>2013</v>
      </c>
      <c r="J4402" s="2">
        <f ca="1">YEAR(TODAY())-Table1[[#This Row],[Release_year]]</f>
        <v>13</v>
      </c>
      <c r="K4402" s="2" t="s">
        <v>87</v>
      </c>
      <c r="L4402" s="2" t="str">
        <f>_xlfn.XLOOKUP(Table1[[#This Row],[Rating]],Ratings!A$2:A$15,Ratings!B$2:B$15)</f>
        <v>Kids</v>
      </c>
      <c r="M4402" s="2" t="str">
        <f>_xlfn.XLOOKUP(Table1[[#This Row],[Rating Category]],Recommendation!A$2:A$6,Recommendation!B$2:B$6)</f>
        <v>Safe</v>
      </c>
      <c r="N4402" s="2">
        <v>73</v>
      </c>
      <c r="O4402" s="2" t="str" cm="1">
        <f t="array" ref="O4402">_xlfn.IFS(Table1[[#This Row],[Duration]]&lt;90,"Short",Table1[[#This Row],[Duration]]&lt;180,"Medium",Table1[[#This Row],[Duration]]&lt;=240,"Long",TRUE,"Seasons")</f>
        <v>Short</v>
      </c>
      <c r="P4402" s="3" t="s">
        <v>17</v>
      </c>
    </row>
    <row r="4403" spans="1:16" ht="42">
      <c r="A4403" s="2" t="s">
        <v>18651</v>
      </c>
      <c r="B4403" s="2" t="s">
        <v>0</v>
      </c>
      <c r="C4403" s="3" t="s">
        <v>18652</v>
      </c>
      <c r="D4403" s="3" t="s">
        <v>15226</v>
      </c>
      <c r="E4403" s="3" t="s">
        <v>18653</v>
      </c>
      <c r="F4403" s="3" t="s">
        <v>1</v>
      </c>
      <c r="G4403" s="7" t="s">
        <v>18654</v>
      </c>
      <c r="H4403" s="4">
        <v>2021</v>
      </c>
      <c r="I4403" s="2">
        <v>2015</v>
      </c>
      <c r="J4403" s="2">
        <f ca="1">YEAR(TODAY())-Table1[[#This Row],[Release_year]]</f>
        <v>11</v>
      </c>
      <c r="K4403" s="2" t="s">
        <v>87</v>
      </c>
      <c r="L4403" s="2" t="str">
        <f>_xlfn.XLOOKUP(Table1[[#This Row],[Rating]],Ratings!A$2:A$15,Ratings!B$2:B$15)</f>
        <v>Kids</v>
      </c>
      <c r="M4403" s="2" t="str">
        <f>_xlfn.XLOOKUP(Table1[[#This Row],[Rating Category]],Recommendation!A$2:A$6,Recommendation!B$2:B$6)</f>
        <v>Safe</v>
      </c>
      <c r="N4403" s="2">
        <v>72</v>
      </c>
      <c r="O4403" s="2" t="str" cm="1">
        <f t="array" ref="O4403">_xlfn.IFS(Table1[[#This Row],[Duration]]&lt;90,"Short",Table1[[#This Row],[Duration]]&lt;180,"Medium",Table1[[#This Row],[Duration]]&lt;=240,"Long",TRUE,"Seasons")</f>
        <v>Short</v>
      </c>
      <c r="P4403" s="3" t="s">
        <v>295</v>
      </c>
    </row>
    <row r="4404" spans="1:16" ht="42">
      <c r="A4404" s="2" t="s">
        <v>18655</v>
      </c>
      <c r="B4404" s="2" t="s">
        <v>0</v>
      </c>
      <c r="C4404" s="3" t="s">
        <v>18656</v>
      </c>
      <c r="D4404" s="3" t="s">
        <v>18657</v>
      </c>
      <c r="E4404" s="3" t="s">
        <v>18658</v>
      </c>
      <c r="F4404" s="3" t="s">
        <v>1</v>
      </c>
      <c r="G4404" s="7" t="s">
        <v>12176</v>
      </c>
      <c r="H4404" s="4">
        <v>2021</v>
      </c>
      <c r="I4404" s="2">
        <v>2012</v>
      </c>
      <c r="J4404" s="2">
        <f ca="1">YEAR(TODAY())-Table1[[#This Row],[Release_year]]</f>
        <v>14</v>
      </c>
      <c r="K4404" s="2" t="s">
        <v>87</v>
      </c>
      <c r="L4404" s="2" t="str">
        <f>_xlfn.XLOOKUP(Table1[[#This Row],[Rating]],Ratings!A$2:A$15,Ratings!B$2:B$15)</f>
        <v>Kids</v>
      </c>
      <c r="M4404" s="2" t="str">
        <f>_xlfn.XLOOKUP(Table1[[#This Row],[Rating Category]],Recommendation!A$2:A$6,Recommendation!B$2:B$6)</f>
        <v>Safe</v>
      </c>
      <c r="N4404" s="2">
        <v>46</v>
      </c>
      <c r="O4404" s="2" t="str" cm="1">
        <f t="array" ref="O4404">_xlfn.IFS(Table1[[#This Row],[Duration]]&lt;90,"Short",Table1[[#This Row],[Duration]]&lt;180,"Medium",Table1[[#This Row],[Duration]]&lt;=240,"Long",TRUE,"Seasons")</f>
        <v>Short</v>
      </c>
      <c r="P4404" s="3" t="s">
        <v>17</v>
      </c>
    </row>
    <row r="4405" spans="1:16" ht="70">
      <c r="A4405" s="2" t="s">
        <v>18659</v>
      </c>
      <c r="B4405" s="2" t="s">
        <v>0</v>
      </c>
      <c r="C4405" s="3" t="s">
        <v>18660</v>
      </c>
      <c r="D4405" s="3" t="s">
        <v>18661</v>
      </c>
      <c r="E4405" s="3" t="s">
        <v>18662</v>
      </c>
      <c r="F4405" s="3" t="s">
        <v>1</v>
      </c>
      <c r="G4405" s="7" t="s">
        <v>12076</v>
      </c>
      <c r="H4405" s="4">
        <v>2021</v>
      </c>
      <c r="I4405" s="2">
        <v>2014</v>
      </c>
      <c r="J4405" s="2">
        <f ca="1">YEAR(TODAY())-Table1[[#This Row],[Release_year]]</f>
        <v>12</v>
      </c>
      <c r="K4405" s="2" t="s">
        <v>87</v>
      </c>
      <c r="L4405" s="2" t="str">
        <f>_xlfn.XLOOKUP(Table1[[#This Row],[Rating]],Ratings!A$2:A$15,Ratings!B$2:B$15)</f>
        <v>Kids</v>
      </c>
      <c r="M4405" s="2" t="str">
        <f>_xlfn.XLOOKUP(Table1[[#This Row],[Rating Category]],Recommendation!A$2:A$6,Recommendation!B$2:B$6)</f>
        <v>Safe</v>
      </c>
      <c r="N4405" s="2">
        <v>74</v>
      </c>
      <c r="O4405" s="2" t="str" cm="1">
        <f t="array" ref="O4405">_xlfn.IFS(Table1[[#This Row],[Duration]]&lt;90,"Short",Table1[[#This Row],[Duration]]&lt;180,"Medium",Table1[[#This Row],[Duration]]&lt;=240,"Long",TRUE,"Seasons")</f>
        <v>Short</v>
      </c>
      <c r="P4405" s="3" t="s">
        <v>17</v>
      </c>
    </row>
    <row r="4406" spans="1:16" ht="56">
      <c r="A4406" s="2" t="s">
        <v>18663</v>
      </c>
      <c r="B4406" s="2" t="s">
        <v>0</v>
      </c>
      <c r="C4406" s="3" t="s">
        <v>18664</v>
      </c>
      <c r="D4406" s="3" t="s">
        <v>18665</v>
      </c>
      <c r="E4406" s="3" t="s">
        <v>18666</v>
      </c>
      <c r="F4406" s="3" t="s">
        <v>1</v>
      </c>
      <c r="G4406" s="7" t="s">
        <v>12176</v>
      </c>
      <c r="H4406" s="4">
        <v>2021</v>
      </c>
      <c r="I4406" s="2">
        <v>2013</v>
      </c>
      <c r="J4406" s="2">
        <f ca="1">YEAR(TODAY())-Table1[[#This Row],[Release_year]]</f>
        <v>13</v>
      </c>
      <c r="K4406" s="2" t="s">
        <v>87</v>
      </c>
      <c r="L4406" s="2" t="str">
        <f>_xlfn.XLOOKUP(Table1[[#This Row],[Rating]],Ratings!A$2:A$15,Ratings!B$2:B$15)</f>
        <v>Kids</v>
      </c>
      <c r="M4406" s="2" t="str">
        <f>_xlfn.XLOOKUP(Table1[[#This Row],[Rating Category]],Recommendation!A$2:A$6,Recommendation!B$2:B$6)</f>
        <v>Safe</v>
      </c>
      <c r="N4406" s="2">
        <v>46</v>
      </c>
      <c r="O4406" s="2" t="str" cm="1">
        <f t="array" ref="O4406">_xlfn.IFS(Table1[[#This Row],[Duration]]&lt;90,"Short",Table1[[#This Row],[Duration]]&lt;180,"Medium",Table1[[#This Row],[Duration]]&lt;=240,"Long",TRUE,"Seasons")</f>
        <v>Short</v>
      </c>
      <c r="P4406" s="3" t="s">
        <v>17</v>
      </c>
    </row>
    <row r="4407" spans="1:16" ht="42">
      <c r="A4407" s="2" t="s">
        <v>18667</v>
      </c>
      <c r="B4407" s="2" t="s">
        <v>0</v>
      </c>
      <c r="C4407" s="3" t="s">
        <v>18668</v>
      </c>
      <c r="D4407" s="3" t="s">
        <v>18669</v>
      </c>
      <c r="E4407" s="3" t="s">
        <v>18670</v>
      </c>
      <c r="F4407" s="3" t="s">
        <v>1</v>
      </c>
      <c r="G4407" s="7" t="s">
        <v>12176</v>
      </c>
      <c r="H4407" s="4">
        <v>2021</v>
      </c>
      <c r="I4407" s="2">
        <v>2011</v>
      </c>
      <c r="J4407" s="2">
        <f ca="1">YEAR(TODAY())-Table1[[#This Row],[Release_year]]</f>
        <v>15</v>
      </c>
      <c r="K4407" s="2" t="s">
        <v>87</v>
      </c>
      <c r="L4407" s="2" t="str">
        <f>_xlfn.XLOOKUP(Table1[[#This Row],[Rating]],Ratings!A$2:A$15,Ratings!B$2:B$15)</f>
        <v>Kids</v>
      </c>
      <c r="M4407" s="2" t="str">
        <f>_xlfn.XLOOKUP(Table1[[#This Row],[Rating Category]],Recommendation!A$2:A$6,Recommendation!B$2:B$6)</f>
        <v>Safe</v>
      </c>
      <c r="N4407" s="2">
        <v>46</v>
      </c>
      <c r="O4407" s="2" t="str" cm="1">
        <f t="array" ref="O4407">_xlfn.IFS(Table1[[#This Row],[Duration]]&lt;90,"Short",Table1[[#This Row],[Duration]]&lt;180,"Medium",Table1[[#This Row],[Duration]]&lt;=240,"Long",TRUE,"Seasons")</f>
        <v>Short</v>
      </c>
      <c r="P4407" s="3" t="s">
        <v>17</v>
      </c>
    </row>
    <row r="4408" spans="1:16" ht="42">
      <c r="A4408" s="2" t="s">
        <v>18671</v>
      </c>
      <c r="B4408" s="2" t="s">
        <v>0</v>
      </c>
      <c r="C4408" s="3" t="s">
        <v>18672</v>
      </c>
      <c r="D4408" s="3" t="s">
        <v>15226</v>
      </c>
      <c r="E4408" s="3" t="s">
        <v>18673</v>
      </c>
      <c r="F4408" s="3" t="s">
        <v>1</v>
      </c>
      <c r="G4408" s="7" t="s">
        <v>12176</v>
      </c>
      <c r="H4408" s="4">
        <v>2021</v>
      </c>
      <c r="I4408" s="2">
        <v>2014</v>
      </c>
      <c r="J4408" s="2">
        <f ca="1">YEAR(TODAY())-Table1[[#This Row],[Release_year]]</f>
        <v>12</v>
      </c>
      <c r="K4408" s="2" t="s">
        <v>87</v>
      </c>
      <c r="L4408" s="2" t="str">
        <f>_xlfn.XLOOKUP(Table1[[#This Row],[Rating]],Ratings!A$2:A$15,Ratings!B$2:B$15)</f>
        <v>Kids</v>
      </c>
      <c r="M4408" s="2" t="str">
        <f>_xlfn.XLOOKUP(Table1[[#This Row],[Rating Category]],Recommendation!A$2:A$6,Recommendation!B$2:B$6)</f>
        <v>Safe</v>
      </c>
      <c r="N4408" s="2">
        <v>74</v>
      </c>
      <c r="O4408" s="2" t="str" cm="1">
        <f t="array" ref="O4408">_xlfn.IFS(Table1[[#This Row],[Duration]]&lt;90,"Short",Table1[[#This Row],[Duration]]&lt;180,"Medium",Table1[[#This Row],[Duration]]&lt;=240,"Long",TRUE,"Seasons")</f>
        <v>Short</v>
      </c>
      <c r="P4408" s="3" t="s">
        <v>17</v>
      </c>
    </row>
    <row r="4409" spans="1:16" ht="42">
      <c r="A4409" s="2" t="s">
        <v>18674</v>
      </c>
      <c r="B4409" s="2" t="s">
        <v>0</v>
      </c>
      <c r="C4409" s="3" t="s">
        <v>18675</v>
      </c>
      <c r="D4409" s="3" t="s">
        <v>18676</v>
      </c>
      <c r="E4409" s="3" t="s">
        <v>18677</v>
      </c>
      <c r="F4409" s="3" t="s">
        <v>1</v>
      </c>
      <c r="G4409" s="7" t="s">
        <v>11939</v>
      </c>
      <c r="H4409" s="4">
        <v>2021</v>
      </c>
      <c r="I4409" s="2">
        <v>2012</v>
      </c>
      <c r="J4409" s="2">
        <f ca="1">YEAR(TODAY())-Table1[[#This Row],[Release_year]]</f>
        <v>14</v>
      </c>
      <c r="K4409" s="2" t="s">
        <v>87</v>
      </c>
      <c r="L4409" s="2" t="str">
        <f>_xlfn.XLOOKUP(Table1[[#This Row],[Rating]],Ratings!A$2:A$15,Ratings!B$2:B$15)</f>
        <v>Kids</v>
      </c>
      <c r="M4409" s="2" t="str">
        <f>_xlfn.XLOOKUP(Table1[[#This Row],[Rating Category]],Recommendation!A$2:A$6,Recommendation!B$2:B$6)</f>
        <v>Safe</v>
      </c>
      <c r="N4409" s="2">
        <v>71</v>
      </c>
      <c r="O4409" s="2" t="str" cm="1">
        <f t="array" ref="O4409">_xlfn.IFS(Table1[[#This Row],[Duration]]&lt;90,"Short",Table1[[#This Row],[Duration]]&lt;180,"Medium",Table1[[#This Row],[Duration]]&lt;=240,"Long",TRUE,"Seasons")</f>
        <v>Short</v>
      </c>
      <c r="P4409" s="3" t="s">
        <v>17</v>
      </c>
    </row>
    <row r="4410" spans="1:16" ht="56">
      <c r="A4410" s="2" t="s">
        <v>18678</v>
      </c>
      <c r="B4410" s="2" t="s">
        <v>0</v>
      </c>
      <c r="C4410" s="3" t="s">
        <v>18679</v>
      </c>
      <c r="D4410" s="3" t="s">
        <v>15226</v>
      </c>
      <c r="E4410" s="3" t="s">
        <v>18680</v>
      </c>
      <c r="F4410" s="3" t="s">
        <v>1</v>
      </c>
      <c r="G4410" s="7" t="s">
        <v>12520</v>
      </c>
      <c r="H4410" s="4">
        <v>2021</v>
      </c>
      <c r="I4410" s="2">
        <v>2016</v>
      </c>
      <c r="J4410" s="2">
        <f ca="1">YEAR(TODAY())-Table1[[#This Row],[Release_year]]</f>
        <v>10</v>
      </c>
      <c r="K4410" s="2" t="s">
        <v>87</v>
      </c>
      <c r="L4410" s="2" t="str">
        <f>_xlfn.XLOOKUP(Table1[[#This Row],[Rating]],Ratings!A$2:A$15,Ratings!B$2:B$15)</f>
        <v>Kids</v>
      </c>
      <c r="M4410" s="2" t="str">
        <f>_xlfn.XLOOKUP(Table1[[#This Row],[Rating Category]],Recommendation!A$2:A$6,Recommendation!B$2:B$6)</f>
        <v>Safe</v>
      </c>
      <c r="N4410" s="2">
        <v>72</v>
      </c>
      <c r="O4410" s="2" t="str" cm="1">
        <f t="array" ref="O4410">_xlfn.IFS(Table1[[#This Row],[Duration]]&lt;90,"Short",Table1[[#This Row],[Duration]]&lt;180,"Medium",Table1[[#This Row],[Duration]]&lt;=240,"Long",TRUE,"Seasons")</f>
        <v>Short</v>
      </c>
      <c r="P4410" s="3" t="s">
        <v>17</v>
      </c>
    </row>
    <row r="4411" spans="1:16" ht="42">
      <c r="A4411" s="2" t="s">
        <v>18682</v>
      </c>
      <c r="B4411" s="2" t="s">
        <v>0</v>
      </c>
      <c r="C4411" s="3" t="s">
        <v>18683</v>
      </c>
      <c r="D4411" s="3" t="s">
        <v>18684</v>
      </c>
      <c r="E4411" s="3" t="s">
        <v>18685</v>
      </c>
      <c r="F4411" s="3" t="s">
        <v>1</v>
      </c>
      <c r="G4411" s="7" t="s">
        <v>12520</v>
      </c>
      <c r="H4411" s="4">
        <v>2021</v>
      </c>
      <c r="I4411" s="2">
        <v>2010</v>
      </c>
      <c r="J4411" s="2">
        <f ca="1">YEAR(TODAY())-Table1[[#This Row],[Release_year]]</f>
        <v>16</v>
      </c>
      <c r="K4411" s="2" t="s">
        <v>87</v>
      </c>
      <c r="L4411" s="2" t="str">
        <f>_xlfn.XLOOKUP(Table1[[#This Row],[Rating]],Ratings!A$2:A$15,Ratings!B$2:B$15)</f>
        <v>Kids</v>
      </c>
      <c r="M4411" s="2" t="str">
        <f>_xlfn.XLOOKUP(Table1[[#This Row],[Rating Category]],Recommendation!A$2:A$6,Recommendation!B$2:B$6)</f>
        <v>Safe</v>
      </c>
      <c r="N4411" s="2">
        <v>23</v>
      </c>
      <c r="O4411" s="2" t="str" cm="1">
        <f t="array" ref="O4411">_xlfn.IFS(Table1[[#This Row],[Duration]]&lt;90,"Short",Table1[[#This Row],[Duration]]&lt;180,"Medium",Table1[[#This Row],[Duration]]&lt;=240,"Long",TRUE,"Seasons")</f>
        <v>Short</v>
      </c>
      <c r="P4411" s="3" t="s">
        <v>17</v>
      </c>
    </row>
    <row r="4412" spans="1:16" ht="56">
      <c r="A4412" s="2" t="s">
        <v>18686</v>
      </c>
      <c r="B4412" s="2" t="s">
        <v>0</v>
      </c>
      <c r="C4412" s="3" t="s">
        <v>18687</v>
      </c>
      <c r="D4412" s="3" t="s">
        <v>18688</v>
      </c>
      <c r="E4412" s="3" t="s">
        <v>18689</v>
      </c>
      <c r="F4412" s="3" t="s">
        <v>1</v>
      </c>
      <c r="G4412" s="7" t="s">
        <v>18690</v>
      </c>
      <c r="H4412" s="4">
        <v>2021</v>
      </c>
      <c r="I4412" s="2">
        <v>2013</v>
      </c>
      <c r="J4412" s="2">
        <f ca="1">YEAR(TODAY())-Table1[[#This Row],[Release_year]]</f>
        <v>13</v>
      </c>
      <c r="K4412" s="2" t="s">
        <v>181</v>
      </c>
      <c r="L4412" s="2" t="str">
        <f>_xlfn.XLOOKUP(Table1[[#This Row],[Rating]],Ratings!A$2:A$15,Ratings!B$2:B$15)</f>
        <v>Family</v>
      </c>
      <c r="M4412" s="2" t="str">
        <f>_xlfn.XLOOKUP(Table1[[#This Row],[Rating Category]],Recommendation!A$2:A$6,Recommendation!B$2:B$6)</f>
        <v>Guidance</v>
      </c>
      <c r="N4412" s="2">
        <v>60</v>
      </c>
      <c r="O4412" s="2" t="str" cm="1">
        <f t="array" ref="O4412">_xlfn.IFS(Table1[[#This Row],[Duration]]&lt;90,"Short",Table1[[#This Row],[Duration]]&lt;180,"Medium",Table1[[#This Row],[Duration]]&lt;=240,"Long",TRUE,"Seasons")</f>
        <v>Short</v>
      </c>
      <c r="P4412" s="3" t="s">
        <v>17</v>
      </c>
    </row>
    <row r="4413" spans="1:16" ht="56">
      <c r="A4413" s="2" t="s">
        <v>18691</v>
      </c>
      <c r="B4413" s="2" t="s">
        <v>0</v>
      </c>
      <c r="C4413" s="3" t="s">
        <v>18692</v>
      </c>
      <c r="D4413" s="3" t="s">
        <v>18693</v>
      </c>
      <c r="E4413" s="3" t="s">
        <v>18694</v>
      </c>
      <c r="F4413" s="3" t="s">
        <v>1</v>
      </c>
      <c r="G4413" s="7" t="s">
        <v>12176</v>
      </c>
      <c r="H4413" s="4">
        <v>2021</v>
      </c>
      <c r="I4413" s="2">
        <v>2013</v>
      </c>
      <c r="J4413" s="2">
        <f ca="1">YEAR(TODAY())-Table1[[#This Row],[Release_year]]</f>
        <v>13</v>
      </c>
      <c r="K4413" s="2" t="s">
        <v>87</v>
      </c>
      <c r="L4413" s="2" t="str">
        <f>_xlfn.XLOOKUP(Table1[[#This Row],[Rating]],Ratings!A$2:A$15,Ratings!B$2:B$15)</f>
        <v>Kids</v>
      </c>
      <c r="M4413" s="2" t="str">
        <f>_xlfn.XLOOKUP(Table1[[#This Row],[Rating Category]],Recommendation!A$2:A$6,Recommendation!B$2:B$6)</f>
        <v>Safe</v>
      </c>
      <c r="N4413" s="2">
        <v>46</v>
      </c>
      <c r="O4413" s="2" t="str" cm="1">
        <f t="array" ref="O4413">_xlfn.IFS(Table1[[#This Row],[Duration]]&lt;90,"Short",Table1[[#This Row],[Duration]]&lt;180,"Medium",Table1[[#This Row],[Duration]]&lt;=240,"Long",TRUE,"Seasons")</f>
        <v>Short</v>
      </c>
      <c r="P4413" s="3" t="s">
        <v>17</v>
      </c>
    </row>
    <row r="4414" spans="1:16" ht="42">
      <c r="A4414" s="2" t="s">
        <v>18695</v>
      </c>
      <c r="B4414" s="2" t="s">
        <v>0</v>
      </c>
      <c r="C4414" s="3" t="s">
        <v>18696</v>
      </c>
      <c r="D4414" s="3" t="s">
        <v>81</v>
      </c>
      <c r="E4414" s="3" t="s">
        <v>18697</v>
      </c>
      <c r="F4414" s="3" t="s">
        <v>463</v>
      </c>
      <c r="G4414" s="7" t="s">
        <v>7486</v>
      </c>
      <c r="H4414" s="4">
        <v>2021</v>
      </c>
      <c r="I4414" s="2">
        <v>2005</v>
      </c>
      <c r="J4414" s="2">
        <f ca="1">YEAR(TODAY())-Table1[[#This Row],[Release_year]]</f>
        <v>21</v>
      </c>
      <c r="K4414" s="2" t="s">
        <v>2</v>
      </c>
      <c r="L4414" s="2" t="str">
        <f>_xlfn.XLOOKUP(Table1[[#This Row],[Rating]],Ratings!A$2:A$15,Ratings!B$2:B$15)</f>
        <v>Teen</v>
      </c>
      <c r="M4414" s="2" t="str">
        <f>_xlfn.XLOOKUP(Table1[[#This Row],[Rating Category]],Recommendation!A$2:A$6,Recommendation!B$2:B$6)</f>
        <v>Guidance</v>
      </c>
      <c r="N4414" s="2">
        <v>101</v>
      </c>
      <c r="O4414" s="2" t="str" cm="1">
        <f t="array" ref="O4414">_xlfn.IFS(Table1[[#This Row],[Duration]]&lt;90,"Short",Table1[[#This Row],[Duration]]&lt;180,"Medium",Table1[[#This Row],[Duration]]&lt;=240,"Long",TRUE,"Seasons")</f>
        <v>Medium</v>
      </c>
      <c r="P4414" s="3" t="s">
        <v>254</v>
      </c>
    </row>
    <row r="4415" spans="1:16" ht="56">
      <c r="A4415" s="2" t="s">
        <v>18698</v>
      </c>
      <c r="B4415" s="2" t="s">
        <v>0</v>
      </c>
      <c r="C4415" s="3" t="s">
        <v>18699</v>
      </c>
      <c r="D4415" s="3" t="s">
        <v>12006</v>
      </c>
      <c r="E4415" s="3" t="s">
        <v>18700</v>
      </c>
      <c r="F4415" s="3" t="s">
        <v>223</v>
      </c>
      <c r="G4415" s="7" t="s">
        <v>7486</v>
      </c>
      <c r="H4415" s="4">
        <v>2021</v>
      </c>
      <c r="I4415" s="2">
        <v>2009</v>
      </c>
      <c r="J4415" s="2">
        <f ca="1">YEAR(TODAY())-Table1[[#This Row],[Release_year]]</f>
        <v>17</v>
      </c>
      <c r="K4415" s="2" t="s">
        <v>124</v>
      </c>
      <c r="L4415" s="2" t="str">
        <f>_xlfn.XLOOKUP(Table1[[#This Row],[Rating]],Ratings!A$2:A$15,Ratings!B$2:B$15)</f>
        <v>Adult</v>
      </c>
      <c r="M4415" s="2" t="str">
        <f>_xlfn.XLOOKUP(Table1[[#This Row],[Rating Category]],Recommendation!A$2:A$6,Recommendation!B$2:B$6)</f>
        <v>Restricted</v>
      </c>
      <c r="N4415" s="2">
        <v>97</v>
      </c>
      <c r="O4415" s="2" t="str" cm="1">
        <f t="array" ref="O4415">_xlfn.IFS(Table1[[#This Row],[Duration]]&lt;90,"Short",Table1[[#This Row],[Duration]]&lt;180,"Medium",Table1[[#This Row],[Duration]]&lt;=240,"Long",TRUE,"Seasons")</f>
        <v>Medium</v>
      </c>
      <c r="P4415" s="3" t="s">
        <v>1911</v>
      </c>
    </row>
    <row r="4416" spans="1:16" ht="56">
      <c r="A4416" s="2" t="s">
        <v>18701</v>
      </c>
      <c r="B4416" s="2" t="s">
        <v>0</v>
      </c>
      <c r="C4416" s="3" t="s">
        <v>18702</v>
      </c>
      <c r="D4416" s="3" t="s">
        <v>18703</v>
      </c>
      <c r="E4416" s="3" t="s">
        <v>18704</v>
      </c>
      <c r="F4416" s="3" t="s">
        <v>1</v>
      </c>
      <c r="G4416" s="7" t="s">
        <v>9067</v>
      </c>
      <c r="H4416" s="4">
        <v>2021</v>
      </c>
      <c r="I4416" s="2">
        <v>2016</v>
      </c>
      <c r="J4416" s="2">
        <f ca="1">YEAR(TODAY())-Table1[[#This Row],[Release_year]]</f>
        <v>10</v>
      </c>
      <c r="K4416" s="2" t="s">
        <v>124</v>
      </c>
      <c r="L4416" s="2" t="str">
        <f>_xlfn.XLOOKUP(Table1[[#This Row],[Rating]],Ratings!A$2:A$15,Ratings!B$2:B$15)</f>
        <v>Adult</v>
      </c>
      <c r="M4416" s="2" t="str">
        <f>_xlfn.XLOOKUP(Table1[[#This Row],[Rating Category]],Recommendation!A$2:A$6,Recommendation!B$2:B$6)</f>
        <v>Restricted</v>
      </c>
      <c r="N4416" s="2">
        <v>111</v>
      </c>
      <c r="O4416" s="2" t="str" cm="1">
        <f t="array" ref="O4416">_xlfn.IFS(Table1[[#This Row],[Duration]]&lt;90,"Short",Table1[[#This Row],[Duration]]&lt;180,"Medium",Table1[[#This Row],[Duration]]&lt;=240,"Long",TRUE,"Seasons")</f>
        <v>Medium</v>
      </c>
      <c r="P4416" s="3" t="s">
        <v>1675</v>
      </c>
    </row>
    <row r="4417" spans="1:16" ht="70">
      <c r="A4417" s="2" t="s">
        <v>18705</v>
      </c>
      <c r="B4417" s="2" t="s">
        <v>0</v>
      </c>
      <c r="C4417" s="3" t="s">
        <v>18706</v>
      </c>
      <c r="D4417" s="3" t="s">
        <v>18707</v>
      </c>
      <c r="E4417" s="3" t="s">
        <v>18708</v>
      </c>
      <c r="F4417" s="3" t="s">
        <v>1140</v>
      </c>
      <c r="G4417" s="7" t="s">
        <v>12602</v>
      </c>
      <c r="H4417" s="4">
        <v>2021</v>
      </c>
      <c r="I4417" s="2">
        <v>2015</v>
      </c>
      <c r="J4417" s="2">
        <f ca="1">YEAR(TODAY())-Table1[[#This Row],[Release_year]]</f>
        <v>11</v>
      </c>
      <c r="K4417" s="2" t="s">
        <v>124</v>
      </c>
      <c r="L4417" s="2" t="str">
        <f>_xlfn.XLOOKUP(Table1[[#This Row],[Rating]],Ratings!A$2:A$15,Ratings!B$2:B$15)</f>
        <v>Adult</v>
      </c>
      <c r="M4417" s="2" t="str">
        <f>_xlfn.XLOOKUP(Table1[[#This Row],[Rating Category]],Recommendation!A$2:A$6,Recommendation!B$2:B$6)</f>
        <v>Restricted</v>
      </c>
      <c r="N4417" s="2">
        <v>96</v>
      </c>
      <c r="O4417" s="2" t="str" cm="1">
        <f t="array" ref="O4417">_xlfn.IFS(Table1[[#This Row],[Duration]]&lt;90,"Short",Table1[[#This Row],[Duration]]&lt;180,"Medium",Table1[[#This Row],[Duration]]&lt;=240,"Long",TRUE,"Seasons")</f>
        <v>Medium</v>
      </c>
      <c r="P4417" s="3" t="s">
        <v>523</v>
      </c>
    </row>
    <row r="4418" spans="1:16" ht="70">
      <c r="A4418" s="2" t="s">
        <v>18709</v>
      </c>
      <c r="B4418" s="2" t="s">
        <v>0</v>
      </c>
      <c r="C4418" s="3" t="s">
        <v>18710</v>
      </c>
      <c r="D4418" s="3" t="s">
        <v>18711</v>
      </c>
      <c r="E4418" s="3" t="s">
        <v>18712</v>
      </c>
      <c r="F4418" s="3" t="s">
        <v>6925</v>
      </c>
      <c r="G4418" s="7" t="s">
        <v>12391</v>
      </c>
      <c r="H4418" s="4">
        <v>2021</v>
      </c>
      <c r="I4418" s="2">
        <v>2015</v>
      </c>
      <c r="J4418" s="2">
        <f ca="1">YEAR(TODAY())-Table1[[#This Row],[Release_year]]</f>
        <v>11</v>
      </c>
      <c r="K4418" s="2" t="s">
        <v>29</v>
      </c>
      <c r="L4418" s="2" t="str">
        <f>_xlfn.XLOOKUP(Table1[[#This Row],[Rating]],Ratings!A$2:A$15,Ratings!B$2:B$15)</f>
        <v>Teen</v>
      </c>
      <c r="M4418" s="2" t="str">
        <f>_xlfn.XLOOKUP(Table1[[#This Row],[Rating Category]],Recommendation!A$2:A$6,Recommendation!B$2:B$6)</f>
        <v>Guidance</v>
      </c>
      <c r="N4418" s="2">
        <v>135</v>
      </c>
      <c r="O4418" s="2" t="str" cm="1">
        <f t="array" ref="O4418">_xlfn.IFS(Table1[[#This Row],[Duration]]&lt;90,"Short",Table1[[#This Row],[Duration]]&lt;180,"Medium",Table1[[#This Row],[Duration]]&lt;=240,"Long",TRUE,"Seasons")</f>
        <v>Medium</v>
      </c>
      <c r="P4418" s="3" t="s">
        <v>23</v>
      </c>
    </row>
    <row r="4419" spans="1:16" ht="70">
      <c r="A4419" s="2" t="s">
        <v>18713</v>
      </c>
      <c r="B4419" s="2" t="s">
        <v>0</v>
      </c>
      <c r="C4419" s="3" t="s">
        <v>18714</v>
      </c>
      <c r="D4419" s="3" t="s">
        <v>18715</v>
      </c>
      <c r="E4419" s="3" t="s">
        <v>18716</v>
      </c>
      <c r="F4419" s="3" t="s">
        <v>294</v>
      </c>
      <c r="G4419" s="7" t="s">
        <v>10423</v>
      </c>
      <c r="H4419" s="4">
        <v>2021</v>
      </c>
      <c r="I4419" s="2">
        <v>2016</v>
      </c>
      <c r="J4419" s="2">
        <f ca="1">YEAR(TODAY())-Table1[[#This Row],[Release_year]]</f>
        <v>10</v>
      </c>
      <c r="K4419" s="2" t="s">
        <v>124</v>
      </c>
      <c r="L4419" s="2" t="str">
        <f>_xlfn.XLOOKUP(Table1[[#This Row],[Rating]],Ratings!A$2:A$15,Ratings!B$2:B$15)</f>
        <v>Adult</v>
      </c>
      <c r="M4419" s="2" t="str">
        <f>_xlfn.XLOOKUP(Table1[[#This Row],[Rating Category]],Recommendation!A$2:A$6,Recommendation!B$2:B$6)</f>
        <v>Restricted</v>
      </c>
      <c r="N4419" s="2">
        <v>91</v>
      </c>
      <c r="O4419" s="2" t="str" cm="1">
        <f t="array" ref="O4419">_xlfn.IFS(Table1[[#This Row],[Duration]]&lt;90,"Short",Table1[[#This Row],[Duration]]&lt;180,"Medium",Table1[[#This Row],[Duration]]&lt;=240,"Long",TRUE,"Seasons")</f>
        <v>Medium</v>
      </c>
      <c r="P4419" s="3" t="s">
        <v>23</v>
      </c>
    </row>
    <row r="4420" spans="1:16" ht="42">
      <c r="A4420" s="2" t="s">
        <v>18717</v>
      </c>
      <c r="B4420" s="2" t="s">
        <v>0</v>
      </c>
      <c r="C4420" s="3" t="s">
        <v>18718</v>
      </c>
      <c r="D4420" s="3" t="s">
        <v>18719</v>
      </c>
      <c r="E4420" s="3" t="s">
        <v>18720</v>
      </c>
      <c r="F4420" s="3" t="s">
        <v>13</v>
      </c>
      <c r="G4420" s="7" t="s">
        <v>12027</v>
      </c>
      <c r="H4420" s="4">
        <v>2021</v>
      </c>
      <c r="I4420" s="2">
        <v>2011</v>
      </c>
      <c r="J4420" s="2">
        <f ca="1">YEAR(TODAY())-Table1[[#This Row],[Release_year]]</f>
        <v>15</v>
      </c>
      <c r="K4420" s="2" t="s">
        <v>29</v>
      </c>
      <c r="L4420" s="2" t="str">
        <f>_xlfn.XLOOKUP(Table1[[#This Row],[Rating]],Ratings!A$2:A$15,Ratings!B$2:B$15)</f>
        <v>Teen</v>
      </c>
      <c r="M4420" s="2" t="str">
        <f>_xlfn.XLOOKUP(Table1[[#This Row],[Rating Category]],Recommendation!A$2:A$6,Recommendation!B$2:B$6)</f>
        <v>Guidance</v>
      </c>
      <c r="N4420" s="2">
        <v>121</v>
      </c>
      <c r="O4420" s="2" t="str" cm="1">
        <f t="array" ref="O4420">_xlfn.IFS(Table1[[#This Row],[Duration]]&lt;90,"Short",Table1[[#This Row],[Duration]]&lt;180,"Medium",Table1[[#This Row],[Duration]]&lt;=240,"Long",TRUE,"Seasons")</f>
        <v>Medium</v>
      </c>
      <c r="P4420" s="3" t="s">
        <v>43</v>
      </c>
    </row>
    <row r="4421" spans="1:16" ht="28">
      <c r="A4421" s="2" t="s">
        <v>18721</v>
      </c>
      <c r="B4421" s="2" t="s">
        <v>0</v>
      </c>
      <c r="C4421" s="3" t="s">
        <v>18722</v>
      </c>
      <c r="D4421" s="3" t="s">
        <v>2081</v>
      </c>
      <c r="E4421" s="3" t="s">
        <v>18723</v>
      </c>
      <c r="F4421" s="3" t="s">
        <v>13</v>
      </c>
      <c r="G4421" s="7" t="s">
        <v>18724</v>
      </c>
      <c r="H4421" s="4">
        <v>2021</v>
      </c>
      <c r="I4421" s="2">
        <v>2016</v>
      </c>
      <c r="J4421" s="2">
        <f ca="1">YEAR(TODAY())-Table1[[#This Row],[Release_year]]</f>
        <v>10</v>
      </c>
      <c r="K4421" s="2" t="s">
        <v>16184</v>
      </c>
      <c r="L4421" s="2" t="str">
        <f>_xlfn.XLOOKUP(Table1[[#This Row],[Rating]],Ratings!A$2:A$15,Ratings!B$2:B$15)</f>
        <v>Kids</v>
      </c>
      <c r="M4421" s="2" t="str">
        <f>_xlfn.XLOOKUP(Table1[[#This Row],[Rating Category]],Recommendation!A$2:A$6,Recommendation!B$2:B$6)</f>
        <v>Safe</v>
      </c>
      <c r="N4421" s="2">
        <v>109</v>
      </c>
      <c r="O4421" s="2" t="str" cm="1">
        <f t="array" ref="O4421">_xlfn.IFS(Table1[[#This Row],[Duration]]&lt;90,"Short",Table1[[#This Row],[Duration]]&lt;180,"Medium",Table1[[#This Row],[Duration]]&lt;=240,"Long",TRUE,"Seasons")</f>
        <v>Medium</v>
      </c>
      <c r="P4421" s="3" t="s">
        <v>46</v>
      </c>
    </row>
    <row r="4422" spans="1:16" ht="168">
      <c r="A4422" s="2" t="s">
        <v>18725</v>
      </c>
      <c r="B4422" s="2" t="s">
        <v>0</v>
      </c>
      <c r="C4422" s="3" t="s">
        <v>18726</v>
      </c>
      <c r="D4422" s="3" t="s">
        <v>18727</v>
      </c>
      <c r="E4422" s="3" t="s">
        <v>18728</v>
      </c>
      <c r="F4422" s="3" t="s">
        <v>1</v>
      </c>
      <c r="G4422" s="7" t="s">
        <v>18729</v>
      </c>
      <c r="H4422" s="4">
        <v>2021</v>
      </c>
      <c r="I4422" s="2">
        <v>2013</v>
      </c>
      <c r="J4422" s="2">
        <f ca="1">YEAR(TODAY())-Table1[[#This Row],[Release_year]]</f>
        <v>13</v>
      </c>
      <c r="K4422" s="2" t="s">
        <v>124</v>
      </c>
      <c r="L4422" s="2" t="str">
        <f>_xlfn.XLOOKUP(Table1[[#This Row],[Rating]],Ratings!A$2:A$15,Ratings!B$2:B$15)</f>
        <v>Adult</v>
      </c>
      <c r="M4422" s="2" t="str">
        <f>_xlfn.XLOOKUP(Table1[[#This Row],[Rating Category]],Recommendation!A$2:A$6,Recommendation!B$2:B$6)</f>
        <v>Restricted</v>
      </c>
      <c r="N4422" s="2">
        <v>94</v>
      </c>
      <c r="O4422" s="2" t="str" cm="1">
        <f t="array" ref="O4422">_xlfn.IFS(Table1[[#This Row],[Duration]]&lt;90,"Short",Table1[[#This Row],[Duration]]&lt;180,"Medium",Table1[[#This Row],[Duration]]&lt;=240,"Long",TRUE,"Seasons")</f>
        <v>Medium</v>
      </c>
      <c r="P4422" s="3" t="s">
        <v>72</v>
      </c>
    </row>
    <row r="4423" spans="1:16" ht="56">
      <c r="A4423" s="2" t="s">
        <v>18730</v>
      </c>
      <c r="B4423" s="2" t="s">
        <v>0</v>
      </c>
      <c r="C4423" s="3" t="s">
        <v>18731</v>
      </c>
      <c r="D4423" s="3" t="s">
        <v>5556</v>
      </c>
      <c r="E4423" s="3" t="s">
        <v>18732</v>
      </c>
      <c r="F4423" s="3" t="s">
        <v>1</v>
      </c>
      <c r="G4423" s="7" t="s">
        <v>10063</v>
      </c>
      <c r="H4423" s="4">
        <v>2021</v>
      </c>
      <c r="I4423" s="2">
        <v>2016</v>
      </c>
      <c r="J4423" s="2">
        <f ca="1">YEAR(TODAY())-Table1[[#This Row],[Release_year]]</f>
        <v>10</v>
      </c>
      <c r="K4423" s="2" t="s">
        <v>2</v>
      </c>
      <c r="L4423" s="2" t="str">
        <f>_xlfn.XLOOKUP(Table1[[#This Row],[Rating]],Ratings!A$2:A$15,Ratings!B$2:B$15)</f>
        <v>Teen</v>
      </c>
      <c r="M4423" s="2" t="str">
        <f>_xlfn.XLOOKUP(Table1[[#This Row],[Rating Category]],Recommendation!A$2:A$6,Recommendation!B$2:B$6)</f>
        <v>Guidance</v>
      </c>
      <c r="N4423" s="2">
        <v>105</v>
      </c>
      <c r="O4423" s="2" t="str" cm="1">
        <f t="array" ref="O4423">_xlfn.IFS(Table1[[#This Row],[Duration]]&lt;90,"Short",Table1[[#This Row],[Duration]]&lt;180,"Medium",Table1[[#This Row],[Duration]]&lt;=240,"Long",TRUE,"Seasons")</f>
        <v>Medium</v>
      </c>
      <c r="P4423" s="3" t="s">
        <v>251</v>
      </c>
    </row>
    <row r="4424" spans="1:16" ht="42">
      <c r="A4424" s="2" t="s">
        <v>18733</v>
      </c>
      <c r="B4424" s="2" t="s">
        <v>0</v>
      </c>
      <c r="C4424" s="3" t="s">
        <v>18734</v>
      </c>
      <c r="D4424" s="3" t="s">
        <v>648</v>
      </c>
      <c r="E4424" s="3" t="s">
        <v>18735</v>
      </c>
      <c r="F4424" s="3" t="s">
        <v>1</v>
      </c>
      <c r="G4424" s="7" t="s">
        <v>5195</v>
      </c>
      <c r="H4424" s="4">
        <v>2021</v>
      </c>
      <c r="I4424" s="2">
        <v>2002</v>
      </c>
      <c r="J4424" s="2">
        <f ca="1">YEAR(TODAY())-Table1[[#This Row],[Release_year]]</f>
        <v>24</v>
      </c>
      <c r="K4424" s="2" t="s">
        <v>2</v>
      </c>
      <c r="L4424" s="2" t="str">
        <f>_xlfn.XLOOKUP(Table1[[#This Row],[Rating]],Ratings!A$2:A$15,Ratings!B$2:B$15)</f>
        <v>Teen</v>
      </c>
      <c r="M4424" s="2" t="str">
        <f>_xlfn.XLOOKUP(Table1[[#This Row],[Rating Category]],Recommendation!A$2:A$6,Recommendation!B$2:B$6)</f>
        <v>Guidance</v>
      </c>
      <c r="N4424" s="2">
        <v>97</v>
      </c>
      <c r="O4424" s="2" t="str" cm="1">
        <f t="array" ref="O4424">_xlfn.IFS(Table1[[#This Row],[Duration]]&lt;90,"Short",Table1[[#This Row],[Duration]]&lt;180,"Medium",Table1[[#This Row],[Duration]]&lt;=240,"Long",TRUE,"Seasons")</f>
        <v>Medium</v>
      </c>
      <c r="P4424" s="3" t="s">
        <v>254</v>
      </c>
    </row>
    <row r="4425" spans="1:16" ht="42">
      <c r="A4425" s="2" t="s">
        <v>18736</v>
      </c>
      <c r="B4425" s="2" t="s">
        <v>0</v>
      </c>
      <c r="C4425" s="3" t="s">
        <v>18737</v>
      </c>
      <c r="D4425" s="3" t="s">
        <v>18738</v>
      </c>
      <c r="E4425" s="3" t="s">
        <v>18739</v>
      </c>
      <c r="F4425" s="3" t="s">
        <v>18740</v>
      </c>
      <c r="G4425" s="7" t="s">
        <v>12932</v>
      </c>
      <c r="H4425" s="4">
        <v>2021</v>
      </c>
      <c r="I4425" s="2">
        <v>2015</v>
      </c>
      <c r="J4425" s="2">
        <f ca="1">YEAR(TODAY())-Table1[[#This Row],[Release_year]]</f>
        <v>11</v>
      </c>
      <c r="K4425" s="2" t="s">
        <v>29</v>
      </c>
      <c r="L4425" s="2" t="str">
        <f>_xlfn.XLOOKUP(Table1[[#This Row],[Rating]],Ratings!A$2:A$15,Ratings!B$2:B$15)</f>
        <v>Teen</v>
      </c>
      <c r="M4425" s="2" t="str">
        <f>_xlfn.XLOOKUP(Table1[[#This Row],[Rating Category]],Recommendation!A$2:A$6,Recommendation!B$2:B$6)</f>
        <v>Guidance</v>
      </c>
      <c r="N4425" s="2">
        <v>102</v>
      </c>
      <c r="O4425" s="2" t="str" cm="1">
        <f t="array" ref="O4425">_xlfn.IFS(Table1[[#This Row],[Duration]]&lt;90,"Short",Table1[[#This Row],[Duration]]&lt;180,"Medium",Table1[[#This Row],[Duration]]&lt;=240,"Long",TRUE,"Seasons")</f>
        <v>Medium</v>
      </c>
      <c r="P4425" s="3" t="s">
        <v>49</v>
      </c>
    </row>
    <row r="4426" spans="1:16" ht="42">
      <c r="A4426" s="2" t="s">
        <v>18741</v>
      </c>
      <c r="B4426" s="2" t="s">
        <v>0</v>
      </c>
      <c r="C4426" s="3" t="s">
        <v>18742</v>
      </c>
      <c r="D4426" s="3" t="s">
        <v>18743</v>
      </c>
      <c r="E4426" s="3" t="s">
        <v>18744</v>
      </c>
      <c r="F4426" s="3" t="s">
        <v>413</v>
      </c>
      <c r="G4426" s="7" t="s">
        <v>11146</v>
      </c>
      <c r="H4426" s="4">
        <v>2021</v>
      </c>
      <c r="I4426" s="2">
        <v>1984</v>
      </c>
      <c r="J4426" s="2">
        <f ca="1">YEAR(TODAY())-Table1[[#This Row],[Release_year]]</f>
        <v>42</v>
      </c>
      <c r="K4426" s="2" t="s">
        <v>29</v>
      </c>
      <c r="L4426" s="2" t="str">
        <f>_xlfn.XLOOKUP(Table1[[#This Row],[Rating]],Ratings!A$2:A$15,Ratings!B$2:B$15)</f>
        <v>Teen</v>
      </c>
      <c r="M4426" s="2" t="str">
        <f>_xlfn.XLOOKUP(Table1[[#This Row],[Rating Category]],Recommendation!A$2:A$6,Recommendation!B$2:B$6)</f>
        <v>Guidance</v>
      </c>
      <c r="N4426" s="2">
        <v>86</v>
      </c>
      <c r="O4426" s="2" t="str" cm="1">
        <f t="array" ref="O4426">_xlfn.IFS(Table1[[#This Row],[Duration]]&lt;90,"Short",Table1[[#This Row],[Duration]]&lt;180,"Medium",Table1[[#This Row],[Duration]]&lt;=240,"Long",TRUE,"Seasons")</f>
        <v>Short</v>
      </c>
      <c r="P4426" s="3" t="s">
        <v>192</v>
      </c>
    </row>
    <row r="4427" spans="1:16" ht="42">
      <c r="A4427" s="2" t="s">
        <v>18745</v>
      </c>
      <c r="B4427" s="2" t="s">
        <v>0</v>
      </c>
      <c r="C4427" s="3" t="s">
        <v>18746</v>
      </c>
      <c r="D4427" s="3" t="s">
        <v>18747</v>
      </c>
      <c r="E4427" s="3" t="s">
        <v>18748</v>
      </c>
      <c r="F4427" s="3" t="s">
        <v>1</v>
      </c>
      <c r="G4427" s="7" t="s">
        <v>8543</v>
      </c>
      <c r="H4427" s="4">
        <v>2021</v>
      </c>
      <c r="I4427" s="2">
        <v>2007</v>
      </c>
      <c r="J4427" s="2">
        <f ca="1">YEAR(TODAY())-Table1[[#This Row],[Release_year]]</f>
        <v>19</v>
      </c>
      <c r="K4427" s="2" t="s">
        <v>2</v>
      </c>
      <c r="L4427" s="2" t="str">
        <f>_xlfn.XLOOKUP(Table1[[#This Row],[Rating]],Ratings!A$2:A$15,Ratings!B$2:B$15)</f>
        <v>Teen</v>
      </c>
      <c r="M4427" s="2" t="str">
        <f>_xlfn.XLOOKUP(Table1[[#This Row],[Rating Category]],Recommendation!A$2:A$6,Recommendation!B$2:B$6)</f>
        <v>Guidance</v>
      </c>
      <c r="N4427" s="2">
        <v>88</v>
      </c>
      <c r="O4427" s="2" t="str" cm="1">
        <f t="array" ref="O4427">_xlfn.IFS(Table1[[#This Row],[Duration]]&lt;90,"Short",Table1[[#This Row],[Duration]]&lt;180,"Medium",Table1[[#This Row],[Duration]]&lt;=240,"Long",TRUE,"Seasons")</f>
        <v>Short</v>
      </c>
      <c r="P4427" s="3" t="s">
        <v>72</v>
      </c>
    </row>
    <row r="4428" spans="1:16" ht="70">
      <c r="A4428" s="2" t="s">
        <v>18749</v>
      </c>
      <c r="B4428" s="2" t="s">
        <v>0</v>
      </c>
      <c r="C4428" s="3" t="s">
        <v>18750</v>
      </c>
      <c r="D4428" s="3" t="s">
        <v>5903</v>
      </c>
      <c r="E4428" s="3" t="s">
        <v>18751</v>
      </c>
      <c r="F4428" s="3" t="s">
        <v>1155</v>
      </c>
      <c r="G4428" s="7" t="s">
        <v>8997</v>
      </c>
      <c r="H4428" s="4">
        <v>2021</v>
      </c>
      <c r="I4428" s="2">
        <v>2012</v>
      </c>
      <c r="J4428" s="2">
        <f ca="1">YEAR(TODAY())-Table1[[#This Row],[Release_year]]</f>
        <v>14</v>
      </c>
      <c r="K4428" s="2" t="s">
        <v>29</v>
      </c>
      <c r="L4428" s="2" t="str">
        <f>_xlfn.XLOOKUP(Table1[[#This Row],[Rating]],Ratings!A$2:A$15,Ratings!B$2:B$15)</f>
        <v>Teen</v>
      </c>
      <c r="M4428" s="2" t="str">
        <f>_xlfn.XLOOKUP(Table1[[#This Row],[Rating Category]],Recommendation!A$2:A$6,Recommendation!B$2:B$6)</f>
        <v>Guidance</v>
      </c>
      <c r="N4428" s="2">
        <v>90</v>
      </c>
      <c r="O4428" s="2" t="str" cm="1">
        <f t="array" ref="O4428">_xlfn.IFS(Table1[[#This Row],[Duration]]&lt;90,"Short",Table1[[#This Row],[Duration]]&lt;180,"Medium",Table1[[#This Row],[Duration]]&lt;=240,"Long",TRUE,"Seasons")</f>
        <v>Medium</v>
      </c>
      <c r="P4428" s="3" t="s">
        <v>56</v>
      </c>
    </row>
    <row r="4429" spans="1:16" ht="56">
      <c r="A4429" s="2" t="s">
        <v>18752</v>
      </c>
      <c r="B4429" s="2" t="s">
        <v>0</v>
      </c>
      <c r="C4429" s="3" t="s">
        <v>18753</v>
      </c>
      <c r="D4429" s="3" t="s">
        <v>4001</v>
      </c>
      <c r="E4429" s="3" t="s">
        <v>18754</v>
      </c>
      <c r="F4429" s="3" t="s">
        <v>1</v>
      </c>
      <c r="G4429" s="7" t="s">
        <v>3390</v>
      </c>
      <c r="H4429" s="4">
        <v>2021</v>
      </c>
      <c r="I4429" s="2">
        <v>2012</v>
      </c>
      <c r="J4429" s="2">
        <f ca="1">YEAR(TODAY())-Table1[[#This Row],[Release_year]]</f>
        <v>14</v>
      </c>
      <c r="K4429" s="2" t="s">
        <v>2</v>
      </c>
      <c r="L4429" s="2" t="str">
        <f>_xlfn.XLOOKUP(Table1[[#This Row],[Rating]],Ratings!A$2:A$15,Ratings!B$2:B$15)</f>
        <v>Teen</v>
      </c>
      <c r="M4429" s="2" t="str">
        <f>_xlfn.XLOOKUP(Table1[[#This Row],[Rating Category]],Recommendation!A$2:A$6,Recommendation!B$2:B$6)</f>
        <v>Guidance</v>
      </c>
      <c r="N4429" s="2">
        <v>131</v>
      </c>
      <c r="O4429" s="2" t="str" cm="1">
        <f t="array" ref="O4429">_xlfn.IFS(Table1[[#This Row],[Duration]]&lt;90,"Short",Table1[[#This Row],[Duration]]&lt;180,"Medium",Table1[[#This Row],[Duration]]&lt;=240,"Long",TRUE,"Seasons")</f>
        <v>Medium</v>
      </c>
      <c r="P4429" s="3" t="s">
        <v>517</v>
      </c>
    </row>
    <row r="4430" spans="1:16" ht="56">
      <c r="A4430" s="2" t="s">
        <v>18755</v>
      </c>
      <c r="B4430" s="2" t="s">
        <v>0</v>
      </c>
      <c r="C4430" s="3" t="s">
        <v>18756</v>
      </c>
      <c r="D4430" s="3" t="s">
        <v>559</v>
      </c>
      <c r="E4430" s="3" t="s">
        <v>18757</v>
      </c>
      <c r="F4430" s="3" t="s">
        <v>13</v>
      </c>
      <c r="G4430" s="7" t="s">
        <v>7532</v>
      </c>
      <c r="H4430" s="4">
        <v>2021</v>
      </c>
      <c r="I4430" s="2">
        <v>2004</v>
      </c>
      <c r="J4430" s="2">
        <f ca="1">YEAR(TODAY())-Table1[[#This Row],[Release_year]]</f>
        <v>22</v>
      </c>
      <c r="K4430" s="2" t="s">
        <v>45</v>
      </c>
      <c r="L4430" s="2" t="str">
        <f>_xlfn.XLOOKUP(Table1[[#This Row],[Rating]],Ratings!A$2:A$15,Ratings!B$2:B$15)</f>
        <v>Family</v>
      </c>
      <c r="M4430" s="2" t="str">
        <f>_xlfn.XLOOKUP(Table1[[#This Row],[Rating Category]],Recommendation!A$2:A$6,Recommendation!B$2:B$6)</f>
        <v>Guidance</v>
      </c>
      <c r="N4430" s="2">
        <v>158</v>
      </c>
      <c r="O4430" s="2" t="str" cm="1">
        <f t="array" ref="O4430">_xlfn.IFS(Table1[[#This Row],[Duration]]&lt;90,"Short",Table1[[#This Row],[Duration]]&lt;180,"Medium",Table1[[#This Row],[Duration]]&lt;=240,"Long",TRUE,"Seasons")</f>
        <v>Medium</v>
      </c>
      <c r="P4430" s="3" t="s">
        <v>63</v>
      </c>
    </row>
    <row r="4431" spans="1:16" ht="28">
      <c r="A4431" s="2" t="s">
        <v>18758</v>
      </c>
      <c r="B4431" s="2" t="s">
        <v>0</v>
      </c>
      <c r="C4431" s="3" t="s">
        <v>18759</v>
      </c>
      <c r="D4431" s="3" t="s">
        <v>18760</v>
      </c>
      <c r="E4431" s="3" t="s">
        <v>18761</v>
      </c>
      <c r="F4431" s="3" t="s">
        <v>215</v>
      </c>
      <c r="G4431" s="7" t="s">
        <v>12087</v>
      </c>
      <c r="H4431" s="4">
        <v>2021</v>
      </c>
      <c r="I4431" s="2">
        <v>2014</v>
      </c>
      <c r="J4431" s="2">
        <f ca="1">YEAR(TODAY())-Table1[[#This Row],[Release_year]]</f>
        <v>12</v>
      </c>
      <c r="K4431" s="2" t="s">
        <v>16</v>
      </c>
      <c r="L4431" s="2" t="str">
        <f>_xlfn.XLOOKUP(Table1[[#This Row],[Rating]],Ratings!A$2:A$15,Ratings!B$2:B$15)</f>
        <v>Family</v>
      </c>
      <c r="M4431" s="2" t="str">
        <f>_xlfn.XLOOKUP(Table1[[#This Row],[Rating Category]],Recommendation!A$2:A$6,Recommendation!B$2:B$6)</f>
        <v>Guidance</v>
      </c>
      <c r="N4431" s="2">
        <v>85</v>
      </c>
      <c r="O4431" s="2" t="str" cm="1">
        <f t="array" ref="O4431">_xlfn.IFS(Table1[[#This Row],[Duration]]&lt;90,"Short",Table1[[#This Row],[Duration]]&lt;180,"Medium",Table1[[#This Row],[Duration]]&lt;=240,"Long",TRUE,"Seasons")</f>
        <v>Short</v>
      </c>
      <c r="P4431" s="3" t="s">
        <v>17</v>
      </c>
    </row>
    <row r="4432" spans="1:16" ht="56">
      <c r="A4432" s="2" t="s">
        <v>18762</v>
      </c>
      <c r="B4432" s="2" t="s">
        <v>0</v>
      </c>
      <c r="C4432" s="3" t="s">
        <v>18763</v>
      </c>
      <c r="D4432" s="3" t="s">
        <v>18764</v>
      </c>
      <c r="E4432" s="3" t="s">
        <v>18765</v>
      </c>
      <c r="F4432" s="3" t="s">
        <v>1</v>
      </c>
      <c r="G4432" s="7" t="s">
        <v>4942</v>
      </c>
      <c r="H4432" s="4">
        <v>2021</v>
      </c>
      <c r="I4432" s="2">
        <v>2014</v>
      </c>
      <c r="J4432" s="2">
        <f ca="1">YEAR(TODAY())-Table1[[#This Row],[Release_year]]</f>
        <v>12</v>
      </c>
      <c r="K4432" s="2" t="s">
        <v>16</v>
      </c>
      <c r="L4432" s="2" t="str">
        <f>_xlfn.XLOOKUP(Table1[[#This Row],[Rating]],Ratings!A$2:A$15,Ratings!B$2:B$15)</f>
        <v>Family</v>
      </c>
      <c r="M4432" s="2" t="str">
        <f>_xlfn.XLOOKUP(Table1[[#This Row],[Rating Category]],Recommendation!A$2:A$6,Recommendation!B$2:B$6)</f>
        <v>Guidance</v>
      </c>
      <c r="N4432" s="2">
        <v>110</v>
      </c>
      <c r="O4432" s="2" t="str" cm="1">
        <f t="array" ref="O4432">_xlfn.IFS(Table1[[#This Row],[Duration]]&lt;90,"Short",Table1[[#This Row],[Duration]]&lt;180,"Medium",Table1[[#This Row],[Duration]]&lt;=240,"Long",TRUE,"Seasons")</f>
        <v>Medium</v>
      </c>
      <c r="P4432" s="3" t="s">
        <v>46</v>
      </c>
    </row>
    <row r="4433" spans="1:16" ht="42">
      <c r="A4433" s="2" t="s">
        <v>18766</v>
      </c>
      <c r="B4433" s="2" t="s">
        <v>0</v>
      </c>
      <c r="C4433" s="3" t="s">
        <v>18767</v>
      </c>
      <c r="D4433" s="3" t="s">
        <v>10984</v>
      </c>
      <c r="E4433" s="3" t="s">
        <v>18768</v>
      </c>
      <c r="F4433" s="3" t="s">
        <v>1</v>
      </c>
      <c r="G4433" s="7" t="s">
        <v>11047</v>
      </c>
      <c r="H4433" s="4">
        <v>2021</v>
      </c>
      <c r="I4433" s="2">
        <v>2007</v>
      </c>
      <c r="J4433" s="2">
        <f ca="1">YEAR(TODAY())-Table1[[#This Row],[Release_year]]</f>
        <v>19</v>
      </c>
      <c r="K4433" s="2" t="s">
        <v>14374</v>
      </c>
      <c r="L4433" s="2" t="str">
        <f>_xlfn.XLOOKUP(Table1[[#This Row],[Rating]],Ratings!A$2:A$15,Ratings!B$2:B$15)</f>
        <v>Not Rated</v>
      </c>
      <c r="M4433" s="2" t="str">
        <f>_xlfn.XLOOKUP(Table1[[#This Row],[Rating Category]],Recommendation!A$2:A$6,Recommendation!B$2:B$6)</f>
        <v>Guidance</v>
      </c>
      <c r="N4433" s="2">
        <v>79</v>
      </c>
      <c r="O4433" s="2" t="str" cm="1">
        <f t="array" ref="O4433">_xlfn.IFS(Table1[[#This Row],[Duration]]&lt;90,"Short",Table1[[#This Row],[Duration]]&lt;180,"Medium",Table1[[#This Row],[Duration]]&lt;=240,"Long",TRUE,"Seasons")</f>
        <v>Short</v>
      </c>
      <c r="P4433" s="3" t="s">
        <v>17878</v>
      </c>
    </row>
    <row r="4434" spans="1:16" ht="42">
      <c r="A4434" s="2" t="s">
        <v>18769</v>
      </c>
      <c r="B4434" s="2" t="s">
        <v>0</v>
      </c>
      <c r="C4434" s="3" t="s">
        <v>18770</v>
      </c>
      <c r="D4434" s="3" t="s">
        <v>18771</v>
      </c>
      <c r="E4434" s="3" t="s">
        <v>18772</v>
      </c>
      <c r="F4434" s="3" t="s">
        <v>1</v>
      </c>
      <c r="G4434" s="7" t="s">
        <v>8120</v>
      </c>
      <c r="H4434" s="4">
        <v>2021</v>
      </c>
      <c r="I4434" s="2">
        <v>1962</v>
      </c>
      <c r="J4434" s="2">
        <f ca="1">YEAR(TODAY())-Table1[[#This Row],[Release_year]]</f>
        <v>64</v>
      </c>
      <c r="K4434" s="2" t="s">
        <v>45</v>
      </c>
      <c r="L4434" s="2" t="str">
        <f>_xlfn.XLOOKUP(Table1[[#This Row],[Rating]],Ratings!A$2:A$15,Ratings!B$2:B$15)</f>
        <v>Family</v>
      </c>
      <c r="M4434" s="2" t="str">
        <f>_xlfn.XLOOKUP(Table1[[#This Row],[Rating Category]],Recommendation!A$2:A$6,Recommendation!B$2:B$6)</f>
        <v>Guidance</v>
      </c>
      <c r="N4434" s="2">
        <v>185</v>
      </c>
      <c r="O4434" s="2" t="str" cm="1">
        <f t="array" ref="O4434">_xlfn.IFS(Table1[[#This Row],[Duration]]&lt;90,"Short",Table1[[#This Row],[Duration]]&lt;180,"Medium",Table1[[#This Row],[Duration]]&lt;=240,"Long",TRUE,"Seasons")</f>
        <v>Long</v>
      </c>
      <c r="P4434" s="3" t="s">
        <v>104</v>
      </c>
    </row>
    <row r="4435" spans="1:16" ht="56">
      <c r="A4435" s="2" t="s">
        <v>18773</v>
      </c>
      <c r="B4435" s="2" t="s">
        <v>0</v>
      </c>
      <c r="C4435" s="3" t="s">
        <v>18774</v>
      </c>
      <c r="D4435" s="3" t="s">
        <v>18775</v>
      </c>
      <c r="E4435" s="3" t="s">
        <v>18776</v>
      </c>
      <c r="F4435" s="3" t="s">
        <v>404</v>
      </c>
      <c r="G4435" s="7" t="s">
        <v>10652</v>
      </c>
      <c r="H4435" s="4">
        <v>2021</v>
      </c>
      <c r="I4435" s="2">
        <v>2010</v>
      </c>
      <c r="J4435" s="2">
        <f ca="1">YEAR(TODAY())-Table1[[#This Row],[Release_year]]</f>
        <v>16</v>
      </c>
      <c r="K4435" s="2" t="s">
        <v>45</v>
      </c>
      <c r="L4435" s="2" t="str">
        <f>_xlfn.XLOOKUP(Table1[[#This Row],[Rating]],Ratings!A$2:A$15,Ratings!B$2:B$15)</f>
        <v>Family</v>
      </c>
      <c r="M4435" s="2" t="str">
        <f>_xlfn.XLOOKUP(Table1[[#This Row],[Rating Category]],Recommendation!A$2:A$6,Recommendation!B$2:B$6)</f>
        <v>Guidance</v>
      </c>
      <c r="N4435" s="2">
        <v>80</v>
      </c>
      <c r="O4435" s="2" t="str" cm="1">
        <f t="array" ref="O4435">_xlfn.IFS(Table1[[#This Row],[Duration]]&lt;90,"Short",Table1[[#This Row],[Duration]]&lt;180,"Medium",Table1[[#This Row],[Duration]]&lt;=240,"Long",TRUE,"Seasons")</f>
        <v>Short</v>
      </c>
      <c r="P4435" s="3" t="s">
        <v>46</v>
      </c>
    </row>
    <row r="4436" spans="1:16" ht="70">
      <c r="A4436" s="2" t="s">
        <v>18777</v>
      </c>
      <c r="B4436" s="2" t="s">
        <v>0</v>
      </c>
      <c r="C4436" s="3" t="s">
        <v>18778</v>
      </c>
      <c r="D4436" s="3" t="s">
        <v>11057</v>
      </c>
      <c r="E4436" s="3" t="s">
        <v>18779</v>
      </c>
      <c r="F4436" s="3" t="s">
        <v>13</v>
      </c>
      <c r="G4436" s="7" t="s">
        <v>10583</v>
      </c>
      <c r="H4436" s="4">
        <v>2021</v>
      </c>
      <c r="I4436" s="2">
        <v>2005</v>
      </c>
      <c r="J4436" s="2">
        <f ca="1">YEAR(TODAY())-Table1[[#This Row],[Release_year]]</f>
        <v>21</v>
      </c>
      <c r="K4436" s="2" t="s">
        <v>45</v>
      </c>
      <c r="L4436" s="2" t="str">
        <f>_xlfn.XLOOKUP(Table1[[#This Row],[Rating]],Ratings!A$2:A$15,Ratings!B$2:B$15)</f>
        <v>Family</v>
      </c>
      <c r="M4436" s="2" t="str">
        <f>_xlfn.XLOOKUP(Table1[[#This Row],[Rating Category]],Recommendation!A$2:A$6,Recommendation!B$2:B$6)</f>
        <v>Guidance</v>
      </c>
      <c r="N4436" s="2">
        <v>116</v>
      </c>
      <c r="O4436" s="2" t="str" cm="1">
        <f t="array" ref="O4436">_xlfn.IFS(Table1[[#This Row],[Duration]]&lt;90,"Short",Table1[[#This Row],[Duration]]&lt;180,"Medium",Table1[[#This Row],[Duration]]&lt;=240,"Long",TRUE,"Seasons")</f>
        <v>Medium</v>
      </c>
      <c r="P4436" s="3" t="s">
        <v>23</v>
      </c>
    </row>
    <row r="4437" spans="1:16" ht="56">
      <c r="A4437" s="2" t="s">
        <v>18780</v>
      </c>
      <c r="B4437" s="2" t="s">
        <v>0</v>
      </c>
      <c r="C4437" s="3" t="s">
        <v>18781</v>
      </c>
      <c r="D4437" s="3" t="s">
        <v>18782</v>
      </c>
      <c r="E4437" s="3" t="s">
        <v>18783</v>
      </c>
      <c r="F4437" s="3" t="s">
        <v>1</v>
      </c>
      <c r="G4437" s="7" t="s">
        <v>14609</v>
      </c>
      <c r="H4437" s="4">
        <v>2021</v>
      </c>
      <c r="I4437" s="2">
        <v>2017</v>
      </c>
      <c r="J4437" s="2">
        <f ca="1">YEAR(TODAY())-Table1[[#This Row],[Release_year]]</f>
        <v>9</v>
      </c>
      <c r="K4437" s="2" t="s">
        <v>29</v>
      </c>
      <c r="L4437" s="2" t="str">
        <f>_xlfn.XLOOKUP(Table1[[#This Row],[Rating]],Ratings!A$2:A$15,Ratings!B$2:B$15)</f>
        <v>Teen</v>
      </c>
      <c r="M4437" s="2" t="str">
        <f>_xlfn.XLOOKUP(Table1[[#This Row],[Rating Category]],Recommendation!A$2:A$6,Recommendation!B$2:B$6)</f>
        <v>Guidance</v>
      </c>
      <c r="N4437" s="2">
        <v>95</v>
      </c>
      <c r="O4437" s="2" t="str" cm="1">
        <f t="array" ref="O4437">_xlfn.IFS(Table1[[#This Row],[Duration]]&lt;90,"Short",Table1[[#This Row],[Duration]]&lt;180,"Medium",Table1[[#This Row],[Duration]]&lt;=240,"Long",TRUE,"Seasons")</f>
        <v>Medium</v>
      </c>
      <c r="P4437" s="3" t="s">
        <v>458</v>
      </c>
    </row>
    <row r="4438" spans="1:16" ht="42">
      <c r="A4438" s="2" t="s">
        <v>18784</v>
      </c>
      <c r="B4438" s="2" t="s">
        <v>0</v>
      </c>
      <c r="C4438" s="3" t="s">
        <v>18785</v>
      </c>
      <c r="D4438" s="3" t="s">
        <v>17610</v>
      </c>
      <c r="E4438" s="3" t="s">
        <v>18786</v>
      </c>
      <c r="F4438" s="3" t="s">
        <v>1155</v>
      </c>
      <c r="G4438" s="7" t="s">
        <v>14492</v>
      </c>
      <c r="H4438" s="4">
        <v>2021</v>
      </c>
      <c r="I4438" s="2">
        <v>2013</v>
      </c>
      <c r="J4438" s="2">
        <f ca="1">YEAR(TODAY())-Table1[[#This Row],[Release_year]]</f>
        <v>13</v>
      </c>
      <c r="K4438" s="2" t="s">
        <v>29</v>
      </c>
      <c r="L4438" s="2" t="str">
        <f>_xlfn.XLOOKUP(Table1[[#This Row],[Rating]],Ratings!A$2:A$15,Ratings!B$2:B$15)</f>
        <v>Teen</v>
      </c>
      <c r="M4438" s="2" t="str">
        <f>_xlfn.XLOOKUP(Table1[[#This Row],[Rating Category]],Recommendation!A$2:A$6,Recommendation!B$2:B$6)</f>
        <v>Guidance</v>
      </c>
      <c r="N4438" s="2">
        <v>99</v>
      </c>
      <c r="O4438" s="2" t="str" cm="1">
        <f t="array" ref="O4438">_xlfn.IFS(Table1[[#This Row],[Duration]]&lt;90,"Short",Table1[[#This Row],[Duration]]&lt;180,"Medium",Table1[[#This Row],[Duration]]&lt;=240,"Long",TRUE,"Seasons")</f>
        <v>Medium</v>
      </c>
      <c r="P4438" s="3" t="s">
        <v>56</v>
      </c>
    </row>
    <row r="4439" spans="1:16" ht="56">
      <c r="A4439" s="2" t="s">
        <v>18787</v>
      </c>
      <c r="B4439" s="2" t="s">
        <v>0</v>
      </c>
      <c r="C4439" s="3" t="s">
        <v>18788</v>
      </c>
      <c r="D4439" s="3" t="s">
        <v>18789</v>
      </c>
      <c r="E4439" s="3" t="s">
        <v>18790</v>
      </c>
      <c r="F4439" s="3" t="s">
        <v>1</v>
      </c>
      <c r="G4439" s="7" t="s">
        <v>12104</v>
      </c>
      <c r="H4439" s="4">
        <v>2021</v>
      </c>
      <c r="I4439" s="2">
        <v>2016</v>
      </c>
      <c r="J4439" s="2">
        <f ca="1">YEAR(TODAY())-Table1[[#This Row],[Release_year]]</f>
        <v>10</v>
      </c>
      <c r="K4439" s="2" t="s">
        <v>2</v>
      </c>
      <c r="L4439" s="2" t="str">
        <f>_xlfn.XLOOKUP(Table1[[#This Row],[Rating]],Ratings!A$2:A$15,Ratings!B$2:B$15)</f>
        <v>Teen</v>
      </c>
      <c r="M4439" s="2" t="str">
        <f>_xlfn.XLOOKUP(Table1[[#This Row],[Rating Category]],Recommendation!A$2:A$6,Recommendation!B$2:B$6)</f>
        <v>Guidance</v>
      </c>
      <c r="N4439" s="2">
        <v>77</v>
      </c>
      <c r="O4439" s="2" t="str" cm="1">
        <f t="array" ref="O4439">_xlfn.IFS(Table1[[#This Row],[Duration]]&lt;90,"Short",Table1[[#This Row],[Duration]]&lt;180,"Medium",Table1[[#This Row],[Duration]]&lt;=240,"Long",TRUE,"Seasons")</f>
        <v>Short</v>
      </c>
      <c r="P4439" s="3" t="s">
        <v>650</v>
      </c>
    </row>
    <row r="4440" spans="1:16" ht="42">
      <c r="A4440" s="2" t="s">
        <v>18791</v>
      </c>
      <c r="B4440" s="2" t="s">
        <v>0</v>
      </c>
      <c r="C4440" s="3" t="s">
        <v>18792</v>
      </c>
      <c r="D4440" s="3" t="s">
        <v>18793</v>
      </c>
      <c r="E4440" s="3" t="s">
        <v>18794</v>
      </c>
      <c r="F4440" s="3" t="s">
        <v>404</v>
      </c>
      <c r="G4440" s="7" t="s">
        <v>12710</v>
      </c>
      <c r="H4440" s="4">
        <v>2021</v>
      </c>
      <c r="I4440" s="2">
        <v>2015</v>
      </c>
      <c r="J4440" s="2">
        <f ca="1">YEAR(TODAY())-Table1[[#This Row],[Release_year]]</f>
        <v>11</v>
      </c>
      <c r="K4440" s="2" t="s">
        <v>7</v>
      </c>
      <c r="L4440" s="2" t="str">
        <f>_xlfn.XLOOKUP(Table1[[#This Row],[Rating]],Ratings!A$2:A$15,Ratings!B$2:B$15)</f>
        <v>Adult</v>
      </c>
      <c r="M4440" s="2" t="str">
        <f>_xlfn.XLOOKUP(Table1[[#This Row],[Rating Category]],Recommendation!A$2:A$6,Recommendation!B$2:B$6)</f>
        <v>Restricted</v>
      </c>
      <c r="N4440" s="2">
        <v>91</v>
      </c>
      <c r="O4440" s="2" t="str" cm="1">
        <f t="array" ref="O4440">_xlfn.IFS(Table1[[#This Row],[Duration]]&lt;90,"Short",Table1[[#This Row],[Duration]]&lt;180,"Medium",Table1[[#This Row],[Duration]]&lt;=240,"Long",TRUE,"Seasons")</f>
        <v>Medium</v>
      </c>
      <c r="P4440" s="3" t="s">
        <v>254</v>
      </c>
    </row>
    <row r="4441" spans="1:16" ht="70">
      <c r="A4441" s="2" t="s">
        <v>18795</v>
      </c>
      <c r="B4441" s="2" t="s">
        <v>0</v>
      </c>
      <c r="C4441" s="3" t="s">
        <v>18796</v>
      </c>
      <c r="D4441" s="3" t="s">
        <v>18797</v>
      </c>
      <c r="E4441" s="3" t="s">
        <v>18798</v>
      </c>
      <c r="F4441" s="3" t="s">
        <v>18799</v>
      </c>
      <c r="G4441" s="7" t="s">
        <v>12520</v>
      </c>
      <c r="H4441" s="4">
        <v>2021</v>
      </c>
      <c r="I4441" s="2">
        <v>2016</v>
      </c>
      <c r="J4441" s="2">
        <f ca="1">YEAR(TODAY())-Table1[[#This Row],[Release_year]]</f>
        <v>10</v>
      </c>
      <c r="K4441" s="2" t="s">
        <v>2</v>
      </c>
      <c r="L4441" s="2" t="str">
        <f>_xlfn.XLOOKUP(Table1[[#This Row],[Rating]],Ratings!A$2:A$15,Ratings!B$2:B$15)</f>
        <v>Teen</v>
      </c>
      <c r="M4441" s="2" t="str">
        <f>_xlfn.XLOOKUP(Table1[[#This Row],[Rating Category]],Recommendation!A$2:A$6,Recommendation!B$2:B$6)</f>
        <v>Guidance</v>
      </c>
      <c r="N4441" s="2">
        <v>68</v>
      </c>
      <c r="O4441" s="2" t="str" cm="1">
        <f t="array" ref="O4441">_xlfn.IFS(Table1[[#This Row],[Duration]]&lt;90,"Short",Table1[[#This Row],[Duration]]&lt;180,"Medium",Table1[[#This Row],[Duration]]&lt;=240,"Long",TRUE,"Seasons")</f>
        <v>Short</v>
      </c>
      <c r="P4441" s="3" t="s">
        <v>192</v>
      </c>
    </row>
    <row r="4442" spans="1:16" ht="42">
      <c r="A4442" s="2" t="s">
        <v>18800</v>
      </c>
      <c r="B4442" s="2" t="s">
        <v>0</v>
      </c>
      <c r="C4442" s="3" t="s">
        <v>18801</v>
      </c>
      <c r="D4442" s="3" t="s">
        <v>18802</v>
      </c>
      <c r="E4442" s="3" t="s">
        <v>18803</v>
      </c>
      <c r="F4442" s="3" t="s">
        <v>287</v>
      </c>
      <c r="G4442" s="7" t="s">
        <v>14108</v>
      </c>
      <c r="H4442" s="4">
        <v>2021</v>
      </c>
      <c r="I4442" s="2">
        <v>2015</v>
      </c>
      <c r="J4442" s="2">
        <f ca="1">YEAR(TODAY())-Table1[[#This Row],[Release_year]]</f>
        <v>11</v>
      </c>
      <c r="K4442" s="2" t="s">
        <v>58</v>
      </c>
      <c r="L4442" s="2" t="str">
        <f>_xlfn.XLOOKUP(Table1[[#This Row],[Rating]],Ratings!A$2:A$15,Ratings!B$2:B$15)</f>
        <v>Kids</v>
      </c>
      <c r="M4442" s="2" t="str">
        <f>_xlfn.XLOOKUP(Table1[[#This Row],[Rating Category]],Recommendation!A$2:A$6,Recommendation!B$2:B$6)</f>
        <v>Safe</v>
      </c>
      <c r="N4442" s="2">
        <v>72</v>
      </c>
      <c r="O4442" s="2" t="str" cm="1">
        <f t="array" ref="O4442">_xlfn.IFS(Table1[[#This Row],[Duration]]&lt;90,"Short",Table1[[#This Row],[Duration]]&lt;180,"Medium",Table1[[#This Row],[Duration]]&lt;=240,"Long",TRUE,"Seasons")</f>
        <v>Short</v>
      </c>
      <c r="P4442" s="3" t="s">
        <v>46</v>
      </c>
    </row>
    <row r="4443" spans="1:16" ht="42">
      <c r="A4443" s="2" t="s">
        <v>18804</v>
      </c>
      <c r="B4443" s="2" t="s">
        <v>0</v>
      </c>
      <c r="C4443" s="3" t="s">
        <v>18805</v>
      </c>
      <c r="D4443" s="3" t="s">
        <v>18806</v>
      </c>
      <c r="E4443" s="3" t="s">
        <v>18807</v>
      </c>
      <c r="F4443" s="3" t="s">
        <v>287</v>
      </c>
      <c r="G4443" s="7" t="s">
        <v>18808</v>
      </c>
      <c r="H4443" s="4">
        <v>2021</v>
      </c>
      <c r="I4443" s="2">
        <v>2014</v>
      </c>
      <c r="J4443" s="2">
        <f ca="1">YEAR(TODAY())-Table1[[#This Row],[Release_year]]</f>
        <v>12</v>
      </c>
      <c r="K4443" s="2" t="s">
        <v>58</v>
      </c>
      <c r="L4443" s="2" t="str">
        <f>_xlfn.XLOOKUP(Table1[[#This Row],[Rating]],Ratings!A$2:A$15,Ratings!B$2:B$15)</f>
        <v>Kids</v>
      </c>
      <c r="M4443" s="2" t="str">
        <f>_xlfn.XLOOKUP(Table1[[#This Row],[Rating Category]],Recommendation!A$2:A$6,Recommendation!B$2:B$6)</f>
        <v>Safe</v>
      </c>
      <c r="N4443" s="2">
        <v>73</v>
      </c>
      <c r="O4443" s="2" t="str" cm="1">
        <f t="array" ref="O4443">_xlfn.IFS(Table1[[#This Row],[Duration]]&lt;90,"Short",Table1[[#This Row],[Duration]]&lt;180,"Medium",Table1[[#This Row],[Duration]]&lt;=240,"Long",TRUE,"Seasons")</f>
        <v>Short</v>
      </c>
      <c r="P4443" s="3" t="s">
        <v>46</v>
      </c>
    </row>
    <row r="4444" spans="1:16" ht="70">
      <c r="A4444" s="2" t="s">
        <v>18809</v>
      </c>
      <c r="B4444" s="2" t="s">
        <v>0</v>
      </c>
      <c r="C4444" s="3" t="s">
        <v>18810</v>
      </c>
      <c r="D4444" s="3" t="s">
        <v>18811</v>
      </c>
      <c r="E4444" s="3" t="s">
        <v>18812</v>
      </c>
      <c r="F4444" s="3" t="s">
        <v>413</v>
      </c>
      <c r="G4444" s="7" t="s">
        <v>11146</v>
      </c>
      <c r="H4444" s="4">
        <v>2021</v>
      </c>
      <c r="I4444" s="2">
        <v>2001</v>
      </c>
      <c r="J4444" s="2">
        <f ca="1">YEAR(TODAY())-Table1[[#This Row],[Release_year]]</f>
        <v>25</v>
      </c>
      <c r="K4444" s="2" t="s">
        <v>29</v>
      </c>
      <c r="L4444" s="2" t="str">
        <f>_xlfn.XLOOKUP(Table1[[#This Row],[Rating]],Ratings!A$2:A$15,Ratings!B$2:B$15)</f>
        <v>Teen</v>
      </c>
      <c r="M4444" s="2" t="str">
        <f>_xlfn.XLOOKUP(Table1[[#This Row],[Rating Category]],Recommendation!A$2:A$6,Recommendation!B$2:B$6)</f>
        <v>Guidance</v>
      </c>
      <c r="N4444" s="2">
        <v>90</v>
      </c>
      <c r="O4444" s="2" t="str" cm="1">
        <f t="array" ref="O4444">_xlfn.IFS(Table1[[#This Row],[Duration]]&lt;90,"Short",Table1[[#This Row],[Duration]]&lt;180,"Medium",Table1[[#This Row],[Duration]]&lt;=240,"Long",TRUE,"Seasons")</f>
        <v>Medium</v>
      </c>
      <c r="P4444" s="3" t="s">
        <v>523</v>
      </c>
    </row>
    <row r="4445" spans="1:16" ht="14">
      <c r="A4445" s="2" t="s">
        <v>18813</v>
      </c>
      <c r="B4445" s="2" t="s">
        <v>0</v>
      </c>
      <c r="C4445" s="3" t="s">
        <v>18814</v>
      </c>
      <c r="D4445" s="3" t="s">
        <v>1419</v>
      </c>
      <c r="E4445" s="3" t="s">
        <v>18815</v>
      </c>
      <c r="F4445" s="3" t="s">
        <v>28</v>
      </c>
      <c r="G4445" s="7" t="s">
        <v>12839</v>
      </c>
      <c r="H4445" s="4">
        <v>2021</v>
      </c>
      <c r="I4445" s="2">
        <v>2015</v>
      </c>
      <c r="J4445" s="2">
        <f ca="1">YEAR(TODAY())-Table1[[#This Row],[Release_year]]</f>
        <v>11</v>
      </c>
      <c r="K4445" s="2" t="s">
        <v>7</v>
      </c>
      <c r="L4445" s="2" t="str">
        <f>_xlfn.XLOOKUP(Table1[[#This Row],[Rating]],Ratings!A$2:A$15,Ratings!B$2:B$15)</f>
        <v>Adult</v>
      </c>
      <c r="M4445" s="2" t="str">
        <f>_xlfn.XLOOKUP(Table1[[#This Row],[Rating Category]],Recommendation!A$2:A$6,Recommendation!B$2:B$6)</f>
        <v>Restricted</v>
      </c>
      <c r="N4445" s="2">
        <v>99</v>
      </c>
      <c r="O4445" s="2" t="str" cm="1">
        <f t="array" ref="O4445">_xlfn.IFS(Table1[[#This Row],[Duration]]&lt;90,"Short",Table1[[#This Row],[Duration]]&lt;180,"Medium",Table1[[#This Row],[Duration]]&lt;=240,"Long",TRUE,"Seasons")</f>
        <v>Medium</v>
      </c>
      <c r="P4445" s="3" t="s">
        <v>3</v>
      </c>
    </row>
    <row r="4446" spans="1:16" ht="56">
      <c r="A4446" s="2" t="s">
        <v>18816</v>
      </c>
      <c r="B4446" s="2" t="s">
        <v>0</v>
      </c>
      <c r="C4446" s="3" t="s">
        <v>18817</v>
      </c>
      <c r="D4446" s="3" t="s">
        <v>18818</v>
      </c>
      <c r="E4446" s="3" t="s">
        <v>18819</v>
      </c>
      <c r="F4446" s="3" t="s">
        <v>1</v>
      </c>
      <c r="G4446" s="7" t="s">
        <v>8543</v>
      </c>
      <c r="H4446" s="4">
        <v>2021</v>
      </c>
      <c r="I4446" s="2">
        <v>2009</v>
      </c>
      <c r="J4446" s="2">
        <f ca="1">YEAR(TODAY())-Table1[[#This Row],[Release_year]]</f>
        <v>17</v>
      </c>
      <c r="K4446" s="2" t="s">
        <v>2</v>
      </c>
      <c r="L4446" s="2" t="str">
        <f>_xlfn.XLOOKUP(Table1[[#This Row],[Rating]],Ratings!A$2:A$15,Ratings!B$2:B$15)</f>
        <v>Teen</v>
      </c>
      <c r="M4446" s="2" t="str">
        <f>_xlfn.XLOOKUP(Table1[[#This Row],[Rating Category]],Recommendation!A$2:A$6,Recommendation!B$2:B$6)</f>
        <v>Guidance</v>
      </c>
      <c r="N4446" s="2">
        <v>109</v>
      </c>
      <c r="O4446" s="2" t="str" cm="1">
        <f t="array" ref="O4446">_xlfn.IFS(Table1[[#This Row],[Duration]]&lt;90,"Short",Table1[[#This Row],[Duration]]&lt;180,"Medium",Table1[[#This Row],[Duration]]&lt;=240,"Long",TRUE,"Seasons")</f>
        <v>Medium</v>
      </c>
      <c r="P4446" s="3" t="s">
        <v>251</v>
      </c>
    </row>
    <row r="4447" spans="1:16" ht="70">
      <c r="A4447" s="2" t="s">
        <v>18820</v>
      </c>
      <c r="B4447" s="2" t="s">
        <v>0</v>
      </c>
      <c r="C4447" s="3" t="s">
        <v>18821</v>
      </c>
      <c r="D4447" s="3" t="s">
        <v>18822</v>
      </c>
      <c r="E4447" s="3" t="s">
        <v>18823</v>
      </c>
      <c r="F4447" s="3" t="s">
        <v>1030</v>
      </c>
      <c r="G4447" s="7" t="s">
        <v>11290</v>
      </c>
      <c r="H4447" s="4">
        <v>2021</v>
      </c>
      <c r="I4447" s="2">
        <v>2012</v>
      </c>
      <c r="J4447" s="2">
        <f ca="1">YEAR(TODAY())-Table1[[#This Row],[Release_year]]</f>
        <v>14</v>
      </c>
      <c r="K4447" s="2" t="s">
        <v>7</v>
      </c>
      <c r="L4447" s="2" t="str">
        <f>_xlfn.XLOOKUP(Table1[[#This Row],[Rating]],Ratings!A$2:A$15,Ratings!B$2:B$15)</f>
        <v>Adult</v>
      </c>
      <c r="M4447" s="2" t="str">
        <f>_xlfn.XLOOKUP(Table1[[#This Row],[Rating Category]],Recommendation!A$2:A$6,Recommendation!B$2:B$6)</f>
        <v>Restricted</v>
      </c>
      <c r="N4447" s="2">
        <v>108</v>
      </c>
      <c r="O4447" s="2" t="str" cm="1">
        <f t="array" ref="O4447">_xlfn.IFS(Table1[[#This Row],[Duration]]&lt;90,"Short",Table1[[#This Row],[Duration]]&lt;180,"Medium",Table1[[#This Row],[Duration]]&lt;=240,"Long",TRUE,"Seasons")</f>
        <v>Medium</v>
      </c>
      <c r="P4447" s="3" t="s">
        <v>90</v>
      </c>
    </row>
    <row r="4448" spans="1:16" ht="70">
      <c r="A4448" s="2" t="s">
        <v>18824</v>
      </c>
      <c r="B4448" s="2" t="s">
        <v>0</v>
      </c>
      <c r="C4448" s="3" t="s">
        <v>18825</v>
      </c>
      <c r="D4448" s="3" t="s">
        <v>18826</v>
      </c>
      <c r="E4448" s="3" t="s">
        <v>18827</v>
      </c>
      <c r="F4448" s="3" t="s">
        <v>223</v>
      </c>
      <c r="G4448" s="7" t="s">
        <v>9044</v>
      </c>
      <c r="H4448" s="4">
        <v>2021</v>
      </c>
      <c r="I4448" s="2">
        <v>2011</v>
      </c>
      <c r="J4448" s="2">
        <f ca="1">YEAR(TODAY())-Table1[[#This Row],[Release_year]]</f>
        <v>15</v>
      </c>
      <c r="K4448" s="2" t="s">
        <v>124</v>
      </c>
      <c r="L4448" s="2" t="str">
        <f>_xlfn.XLOOKUP(Table1[[#This Row],[Rating]],Ratings!A$2:A$15,Ratings!B$2:B$15)</f>
        <v>Adult</v>
      </c>
      <c r="M4448" s="2" t="str">
        <f>_xlfn.XLOOKUP(Table1[[#This Row],[Rating Category]],Recommendation!A$2:A$6,Recommendation!B$2:B$6)</f>
        <v>Restricted</v>
      </c>
      <c r="N4448" s="2">
        <v>99</v>
      </c>
      <c r="O4448" s="2" t="str" cm="1">
        <f t="array" ref="O4448">_xlfn.IFS(Table1[[#This Row],[Duration]]&lt;90,"Short",Table1[[#This Row],[Duration]]&lt;180,"Medium",Table1[[#This Row],[Duration]]&lt;=240,"Long",TRUE,"Seasons")</f>
        <v>Medium</v>
      </c>
      <c r="P4448" s="3" t="s">
        <v>264</v>
      </c>
    </row>
    <row r="4449" spans="1:16" ht="42">
      <c r="A4449" s="2" t="s">
        <v>18828</v>
      </c>
      <c r="B4449" s="2" t="s">
        <v>0</v>
      </c>
      <c r="C4449" s="3" t="s">
        <v>18829</v>
      </c>
      <c r="D4449" s="3" t="s">
        <v>18830</v>
      </c>
      <c r="E4449" s="3" t="s">
        <v>18831</v>
      </c>
      <c r="F4449" s="3" t="s">
        <v>13</v>
      </c>
      <c r="G4449" s="7" t="s">
        <v>11255</v>
      </c>
      <c r="H4449" s="4">
        <v>2021</v>
      </c>
      <c r="I4449" s="2">
        <v>2017</v>
      </c>
      <c r="J4449" s="2">
        <f ca="1">YEAR(TODAY())-Table1[[#This Row],[Release_year]]</f>
        <v>9</v>
      </c>
      <c r="K4449" s="2" t="s">
        <v>45</v>
      </c>
      <c r="L4449" s="2" t="str">
        <f>_xlfn.XLOOKUP(Table1[[#This Row],[Rating]],Ratings!A$2:A$15,Ratings!B$2:B$15)</f>
        <v>Family</v>
      </c>
      <c r="M4449" s="2" t="str">
        <f>_xlfn.XLOOKUP(Table1[[#This Row],[Rating Category]],Recommendation!A$2:A$6,Recommendation!B$2:B$6)</f>
        <v>Guidance</v>
      </c>
      <c r="N4449" s="2">
        <v>88</v>
      </c>
      <c r="O4449" s="2" t="str" cm="1">
        <f t="array" ref="O4449">_xlfn.IFS(Table1[[#This Row],[Duration]]&lt;90,"Short",Table1[[#This Row],[Duration]]&lt;180,"Medium",Table1[[#This Row],[Duration]]&lt;=240,"Long",TRUE,"Seasons")</f>
        <v>Short</v>
      </c>
      <c r="P4449" s="3" t="s">
        <v>583</v>
      </c>
    </row>
    <row r="4450" spans="1:16" ht="56">
      <c r="A4450" s="2" t="s">
        <v>18832</v>
      </c>
      <c r="B4450" s="2" t="s">
        <v>0</v>
      </c>
      <c r="C4450" s="3" t="s">
        <v>18833</v>
      </c>
      <c r="D4450" s="3" t="s">
        <v>16319</v>
      </c>
      <c r="E4450" s="3" t="s">
        <v>18834</v>
      </c>
      <c r="F4450" s="3" t="s">
        <v>312</v>
      </c>
      <c r="G4450" s="7" t="s">
        <v>8120</v>
      </c>
      <c r="H4450" s="4">
        <v>2021</v>
      </c>
      <c r="I4450" s="2">
        <v>2006</v>
      </c>
      <c r="J4450" s="2">
        <f ca="1">YEAR(TODAY())-Table1[[#This Row],[Release_year]]</f>
        <v>20</v>
      </c>
      <c r="K4450" s="2" t="s">
        <v>16</v>
      </c>
      <c r="L4450" s="2" t="str">
        <f>_xlfn.XLOOKUP(Table1[[#This Row],[Rating]],Ratings!A$2:A$15,Ratings!B$2:B$15)</f>
        <v>Family</v>
      </c>
      <c r="M4450" s="2" t="str">
        <f>_xlfn.XLOOKUP(Table1[[#This Row],[Rating Category]],Recommendation!A$2:A$6,Recommendation!B$2:B$6)</f>
        <v>Guidance</v>
      </c>
      <c r="N4450" s="2">
        <v>92</v>
      </c>
      <c r="O4450" s="2" t="str" cm="1">
        <f t="array" ref="O4450">_xlfn.IFS(Table1[[#This Row],[Duration]]&lt;90,"Short",Table1[[#This Row],[Duration]]&lt;180,"Medium",Table1[[#This Row],[Duration]]&lt;=240,"Long",TRUE,"Seasons")</f>
        <v>Medium</v>
      </c>
      <c r="P4450" s="3" t="s">
        <v>4182</v>
      </c>
    </row>
    <row r="4451" spans="1:16" ht="42">
      <c r="A4451" s="2" t="s">
        <v>18835</v>
      </c>
      <c r="B4451" s="2" t="s">
        <v>0</v>
      </c>
      <c r="C4451" s="3" t="s">
        <v>18836</v>
      </c>
      <c r="D4451" s="3" t="s">
        <v>18837</v>
      </c>
      <c r="E4451" s="3" t="s">
        <v>18838</v>
      </c>
      <c r="F4451" s="3" t="s">
        <v>588</v>
      </c>
      <c r="G4451" s="7" t="s">
        <v>18839</v>
      </c>
      <c r="H4451" s="4">
        <v>2021</v>
      </c>
      <c r="I4451" s="2">
        <v>2017</v>
      </c>
      <c r="J4451" s="2">
        <f ca="1">YEAR(TODAY())-Table1[[#This Row],[Release_year]]</f>
        <v>9</v>
      </c>
      <c r="K4451" s="2" t="s">
        <v>7</v>
      </c>
      <c r="L4451" s="2" t="str">
        <f>_xlfn.XLOOKUP(Table1[[#This Row],[Rating]],Ratings!A$2:A$15,Ratings!B$2:B$15)</f>
        <v>Adult</v>
      </c>
      <c r="M4451" s="2" t="str">
        <f>_xlfn.XLOOKUP(Table1[[#This Row],[Rating Category]],Recommendation!A$2:A$6,Recommendation!B$2:B$6)</f>
        <v>Restricted</v>
      </c>
      <c r="N4451" s="2">
        <v>85</v>
      </c>
      <c r="O4451" s="2" t="str" cm="1">
        <f t="array" ref="O4451">_xlfn.IFS(Table1[[#This Row],[Duration]]&lt;90,"Short",Table1[[#This Row],[Duration]]&lt;180,"Medium",Table1[[#This Row],[Duration]]&lt;=240,"Long",TRUE,"Seasons")</f>
        <v>Short</v>
      </c>
      <c r="P4451" s="3" t="s">
        <v>617</v>
      </c>
    </row>
    <row r="4452" spans="1:16" ht="70">
      <c r="A4452" s="2" t="s">
        <v>18840</v>
      </c>
      <c r="B4452" s="2" t="s">
        <v>0</v>
      </c>
      <c r="C4452" s="3" t="s">
        <v>18841</v>
      </c>
      <c r="D4452" s="3" t="s">
        <v>6728</v>
      </c>
      <c r="E4452" s="3" t="s">
        <v>18842</v>
      </c>
      <c r="F4452" s="3" t="s">
        <v>13</v>
      </c>
      <c r="G4452" s="7" t="s">
        <v>7532</v>
      </c>
      <c r="H4452" s="4">
        <v>2021</v>
      </c>
      <c r="I4452" s="2">
        <v>1982</v>
      </c>
      <c r="J4452" s="2">
        <f ca="1">YEAR(TODAY())-Table1[[#This Row],[Release_year]]</f>
        <v>44</v>
      </c>
      <c r="K4452" s="2" t="s">
        <v>29</v>
      </c>
      <c r="L4452" s="2" t="str">
        <f>_xlfn.XLOOKUP(Table1[[#This Row],[Rating]],Ratings!A$2:A$15,Ratings!B$2:B$15)</f>
        <v>Teen</v>
      </c>
      <c r="M4452" s="2" t="str">
        <f>_xlfn.XLOOKUP(Table1[[#This Row],[Rating Category]],Recommendation!A$2:A$6,Recommendation!B$2:B$6)</f>
        <v>Guidance</v>
      </c>
      <c r="N4452" s="2">
        <v>171</v>
      </c>
      <c r="O4452" s="2" t="str" cm="1">
        <f t="array" ref="O4452">_xlfn.IFS(Table1[[#This Row],[Duration]]&lt;90,"Short",Table1[[#This Row],[Duration]]&lt;180,"Medium",Table1[[#This Row],[Duration]]&lt;=240,"Long",TRUE,"Seasons")</f>
        <v>Medium</v>
      </c>
      <c r="P4452" s="3" t="s">
        <v>523</v>
      </c>
    </row>
    <row r="4453" spans="1:16" ht="56">
      <c r="A4453" s="2" t="s">
        <v>18843</v>
      </c>
      <c r="B4453" s="2" t="s">
        <v>0</v>
      </c>
      <c r="C4453" s="3" t="s">
        <v>18844</v>
      </c>
      <c r="D4453" s="3" t="s">
        <v>18845</v>
      </c>
      <c r="E4453" s="3" t="s">
        <v>18846</v>
      </c>
      <c r="F4453" s="3" t="s">
        <v>1</v>
      </c>
      <c r="G4453" s="7" t="s">
        <v>13330</v>
      </c>
      <c r="H4453" s="4">
        <v>2021</v>
      </c>
      <c r="I4453" s="2">
        <v>2016</v>
      </c>
      <c r="J4453" s="2">
        <f ca="1">YEAR(TODAY())-Table1[[#This Row],[Release_year]]</f>
        <v>10</v>
      </c>
      <c r="K4453" s="2" t="s">
        <v>14374</v>
      </c>
      <c r="L4453" s="2" t="str">
        <f>_xlfn.XLOOKUP(Table1[[#This Row],[Rating]],Ratings!A$2:A$15,Ratings!B$2:B$15)</f>
        <v>Not Rated</v>
      </c>
      <c r="M4453" s="2" t="str">
        <f>_xlfn.XLOOKUP(Table1[[#This Row],[Rating Category]],Recommendation!A$2:A$6,Recommendation!B$2:B$6)</f>
        <v>Guidance</v>
      </c>
      <c r="N4453" s="2">
        <v>80</v>
      </c>
      <c r="O4453" s="2" t="str" cm="1">
        <f t="array" ref="O4453">_xlfn.IFS(Table1[[#This Row],[Duration]]&lt;90,"Short",Table1[[#This Row],[Duration]]&lt;180,"Medium",Table1[[#This Row],[Duration]]&lt;=240,"Long",TRUE,"Seasons")</f>
        <v>Short</v>
      </c>
      <c r="P4453" s="3" t="s">
        <v>517</v>
      </c>
    </row>
    <row r="4454" spans="1:16" ht="70">
      <c r="A4454" s="2" t="s">
        <v>18847</v>
      </c>
      <c r="B4454" s="2" t="s">
        <v>0</v>
      </c>
      <c r="C4454" s="3" t="s">
        <v>18848</v>
      </c>
      <c r="D4454" s="3" t="s">
        <v>154</v>
      </c>
      <c r="E4454" s="3" t="s">
        <v>155</v>
      </c>
      <c r="F4454" s="3" t="s">
        <v>139</v>
      </c>
      <c r="G4454" s="7" t="s">
        <v>12613</v>
      </c>
      <c r="H4454" s="4">
        <v>2021</v>
      </c>
      <c r="I4454" s="2">
        <v>2011</v>
      </c>
      <c r="J4454" s="2">
        <f ca="1">YEAR(TODAY())-Table1[[#This Row],[Release_year]]</f>
        <v>15</v>
      </c>
      <c r="K4454" s="2" t="s">
        <v>29</v>
      </c>
      <c r="L4454" s="2" t="str">
        <f>_xlfn.XLOOKUP(Table1[[#This Row],[Rating]],Ratings!A$2:A$15,Ratings!B$2:B$15)</f>
        <v>Teen</v>
      </c>
      <c r="M4454" s="2" t="str">
        <f>_xlfn.XLOOKUP(Table1[[#This Row],[Rating Category]],Recommendation!A$2:A$6,Recommendation!B$2:B$6)</f>
        <v>Guidance</v>
      </c>
      <c r="N4454" s="2">
        <v>102</v>
      </c>
      <c r="O4454" s="2" t="str" cm="1">
        <f t="array" ref="O4454">_xlfn.IFS(Table1[[#This Row],[Duration]]&lt;90,"Short",Table1[[#This Row],[Duration]]&lt;180,"Medium",Table1[[#This Row],[Duration]]&lt;=240,"Long",TRUE,"Seasons")</f>
        <v>Medium</v>
      </c>
      <c r="P4454" s="3" t="s">
        <v>140</v>
      </c>
    </row>
    <row r="4455" spans="1:16" ht="14">
      <c r="A4455" s="2" t="s">
        <v>18849</v>
      </c>
      <c r="B4455" s="2" t="s">
        <v>0</v>
      </c>
      <c r="C4455" s="3" t="s">
        <v>18850</v>
      </c>
      <c r="D4455" s="3" t="s">
        <v>11934</v>
      </c>
      <c r="E4455" s="3" t="s">
        <v>11934</v>
      </c>
      <c r="F4455" s="3" t="s">
        <v>1</v>
      </c>
      <c r="G4455" s="7" t="s">
        <v>12363</v>
      </c>
      <c r="H4455" s="4">
        <v>2021</v>
      </c>
      <c r="I4455" s="2">
        <v>2017</v>
      </c>
      <c r="J4455" s="2">
        <f ca="1">YEAR(TODAY())-Table1[[#This Row],[Release_year]]</f>
        <v>9</v>
      </c>
      <c r="K4455" s="2" t="s">
        <v>7</v>
      </c>
      <c r="L4455" s="2" t="str">
        <f>_xlfn.XLOOKUP(Table1[[#This Row],[Rating]],Ratings!A$2:A$15,Ratings!B$2:B$15)</f>
        <v>Adult</v>
      </c>
      <c r="M4455" s="2" t="str">
        <f>_xlfn.XLOOKUP(Table1[[#This Row],[Rating Category]],Recommendation!A$2:A$6,Recommendation!B$2:B$6)</f>
        <v>Restricted</v>
      </c>
      <c r="N4455" s="2">
        <v>76</v>
      </c>
      <c r="O4455" s="2" t="str" cm="1">
        <f t="array" ref="O4455">_xlfn.IFS(Table1[[#This Row],[Duration]]&lt;90,"Short",Table1[[#This Row],[Duration]]&lt;180,"Medium",Table1[[#This Row],[Duration]]&lt;=240,"Long",TRUE,"Seasons")</f>
        <v>Short</v>
      </c>
      <c r="P4455" s="3" t="s">
        <v>683</v>
      </c>
    </row>
    <row r="4456" spans="1:16" ht="14">
      <c r="A4456" s="2" t="s">
        <v>18851</v>
      </c>
      <c r="B4456" s="2" t="s">
        <v>0</v>
      </c>
      <c r="C4456" s="3" t="s">
        <v>18852</v>
      </c>
      <c r="D4456" s="3" t="s">
        <v>16387</v>
      </c>
      <c r="E4456" s="3" t="s">
        <v>18853</v>
      </c>
      <c r="F4456" s="3" t="s">
        <v>1</v>
      </c>
      <c r="G4456" s="7" t="s">
        <v>12063</v>
      </c>
      <c r="H4456" s="4">
        <v>2021</v>
      </c>
      <c r="I4456" s="2">
        <v>2016</v>
      </c>
      <c r="J4456" s="2">
        <f ca="1">YEAR(TODAY())-Table1[[#This Row],[Release_year]]</f>
        <v>10</v>
      </c>
      <c r="K4456" s="2" t="s">
        <v>181</v>
      </c>
      <c r="L4456" s="2" t="str">
        <f>_xlfn.XLOOKUP(Table1[[#This Row],[Rating]],Ratings!A$2:A$15,Ratings!B$2:B$15)</f>
        <v>Family</v>
      </c>
      <c r="M4456" s="2" t="str">
        <f>_xlfn.XLOOKUP(Table1[[#This Row],[Rating Category]],Recommendation!A$2:A$6,Recommendation!B$2:B$6)</f>
        <v>Guidance</v>
      </c>
      <c r="N4456" s="2">
        <v>42</v>
      </c>
      <c r="O4456" s="2" t="str" cm="1">
        <f t="array" ref="O4456">_xlfn.IFS(Table1[[#This Row],[Duration]]&lt;90,"Short",Table1[[#This Row],[Duration]]&lt;180,"Medium",Table1[[#This Row],[Duration]]&lt;=240,"Long",TRUE,"Seasons")</f>
        <v>Short</v>
      </c>
      <c r="P4456" s="3" t="s">
        <v>3</v>
      </c>
    </row>
    <row r="4457" spans="1:16" ht="56">
      <c r="A4457" s="2" t="s">
        <v>18854</v>
      </c>
      <c r="B4457" s="2" t="s">
        <v>0</v>
      </c>
      <c r="C4457" s="3" t="s">
        <v>18855</v>
      </c>
      <c r="D4457" s="3" t="s">
        <v>18856</v>
      </c>
      <c r="E4457" s="3" t="s">
        <v>18857</v>
      </c>
      <c r="F4457" s="3" t="s">
        <v>1</v>
      </c>
      <c r="G4457" s="7" t="s">
        <v>11500</v>
      </c>
      <c r="H4457" s="4">
        <v>2021</v>
      </c>
      <c r="I4457" s="2">
        <v>2004</v>
      </c>
      <c r="J4457" s="2">
        <f ca="1">YEAR(TODAY())-Table1[[#This Row],[Release_year]]</f>
        <v>22</v>
      </c>
      <c r="K4457" s="2" t="s">
        <v>16</v>
      </c>
      <c r="L4457" s="2" t="str">
        <f>_xlfn.XLOOKUP(Table1[[#This Row],[Rating]],Ratings!A$2:A$15,Ratings!B$2:B$15)</f>
        <v>Family</v>
      </c>
      <c r="M4457" s="2" t="str">
        <f>_xlfn.XLOOKUP(Table1[[#This Row],[Rating Category]],Recommendation!A$2:A$6,Recommendation!B$2:B$6)</f>
        <v>Guidance</v>
      </c>
      <c r="N4457" s="2">
        <v>131</v>
      </c>
      <c r="O4457" s="2" t="str" cm="1">
        <f t="array" ref="O4457">_xlfn.IFS(Table1[[#This Row],[Duration]]&lt;90,"Short",Table1[[#This Row],[Duration]]&lt;180,"Medium",Table1[[#This Row],[Duration]]&lt;=240,"Long",TRUE,"Seasons")</f>
        <v>Medium</v>
      </c>
      <c r="P4457" s="3" t="s">
        <v>18103</v>
      </c>
    </row>
    <row r="4458" spans="1:16" ht="42">
      <c r="A4458" s="2" t="s">
        <v>18858</v>
      </c>
      <c r="B4458" s="2" t="s">
        <v>0</v>
      </c>
      <c r="C4458" s="3" t="s">
        <v>18859</v>
      </c>
      <c r="D4458" s="3" t="s">
        <v>4820</v>
      </c>
      <c r="E4458" s="3" t="s">
        <v>18860</v>
      </c>
      <c r="F4458" s="3" t="s">
        <v>13</v>
      </c>
      <c r="G4458" s="7" t="s">
        <v>11500</v>
      </c>
      <c r="H4458" s="4">
        <v>2021</v>
      </c>
      <c r="I4458" s="2">
        <v>2016</v>
      </c>
      <c r="J4458" s="2">
        <f ca="1">YEAR(TODAY())-Table1[[#This Row],[Release_year]]</f>
        <v>10</v>
      </c>
      <c r="K4458" s="2" t="s">
        <v>29</v>
      </c>
      <c r="L4458" s="2" t="str">
        <f>_xlfn.XLOOKUP(Table1[[#This Row],[Rating]],Ratings!A$2:A$15,Ratings!B$2:B$15)</f>
        <v>Teen</v>
      </c>
      <c r="M4458" s="2" t="str">
        <f>_xlfn.XLOOKUP(Table1[[#This Row],[Rating Category]],Recommendation!A$2:A$6,Recommendation!B$2:B$6)</f>
        <v>Guidance</v>
      </c>
      <c r="N4458" s="2">
        <v>165</v>
      </c>
      <c r="O4458" s="2" t="str" cm="1">
        <f t="array" ref="O4458">_xlfn.IFS(Table1[[#This Row],[Duration]]&lt;90,"Short",Table1[[#This Row],[Duration]]&lt;180,"Medium",Table1[[#This Row],[Duration]]&lt;=240,"Long",TRUE,"Seasons")</f>
        <v>Medium</v>
      </c>
      <c r="P4458" s="3" t="s">
        <v>43</v>
      </c>
    </row>
    <row r="4459" spans="1:16" ht="14">
      <c r="A4459" s="2" t="s">
        <v>18861</v>
      </c>
      <c r="B4459" s="2" t="s">
        <v>0</v>
      </c>
      <c r="C4459" s="3" t="s">
        <v>18862</v>
      </c>
      <c r="D4459" s="3" t="s">
        <v>18863</v>
      </c>
      <c r="E4459" s="3" t="s">
        <v>18864</v>
      </c>
      <c r="F4459" s="3" t="s">
        <v>1</v>
      </c>
      <c r="G4459" s="7" t="s">
        <v>13922</v>
      </c>
      <c r="H4459" s="4">
        <v>2021</v>
      </c>
      <c r="I4459" s="2">
        <v>2016</v>
      </c>
      <c r="J4459" s="2">
        <f ca="1">YEAR(TODAY())-Table1[[#This Row],[Release_year]]</f>
        <v>10</v>
      </c>
      <c r="K4459" s="2" t="s">
        <v>124</v>
      </c>
      <c r="L4459" s="2" t="str">
        <f>_xlfn.XLOOKUP(Table1[[#This Row],[Rating]],Ratings!A$2:A$15,Ratings!B$2:B$15)</f>
        <v>Adult</v>
      </c>
      <c r="M4459" s="2" t="str">
        <f>_xlfn.XLOOKUP(Table1[[#This Row],[Rating Category]],Recommendation!A$2:A$6,Recommendation!B$2:B$6)</f>
        <v>Restricted</v>
      </c>
      <c r="N4459" s="2">
        <v>91</v>
      </c>
      <c r="O4459" s="2" t="str" cm="1">
        <f t="array" ref="O4459">_xlfn.IFS(Table1[[#This Row],[Duration]]&lt;90,"Short",Table1[[#This Row],[Duration]]&lt;180,"Medium",Table1[[#This Row],[Duration]]&lt;=240,"Long",TRUE,"Seasons")</f>
        <v>Medium</v>
      </c>
      <c r="P4459" s="3" t="s">
        <v>72</v>
      </c>
    </row>
    <row r="4460" spans="1:16" ht="42">
      <c r="A4460" s="2" t="s">
        <v>18865</v>
      </c>
      <c r="B4460" s="2" t="s">
        <v>0</v>
      </c>
      <c r="C4460" s="3" t="s">
        <v>18866</v>
      </c>
      <c r="D4460" s="3" t="s">
        <v>18867</v>
      </c>
      <c r="E4460" s="3" t="s">
        <v>18868</v>
      </c>
      <c r="F4460" s="3" t="s">
        <v>1</v>
      </c>
      <c r="G4460" s="7" t="s">
        <v>13691</v>
      </c>
      <c r="H4460" s="4">
        <v>2021</v>
      </c>
      <c r="I4460" s="2">
        <v>2015</v>
      </c>
      <c r="J4460" s="2">
        <f ca="1">YEAR(TODAY())-Table1[[#This Row],[Release_year]]</f>
        <v>11</v>
      </c>
      <c r="K4460" s="2" t="s">
        <v>124</v>
      </c>
      <c r="L4460" s="2" t="str">
        <f>_xlfn.XLOOKUP(Table1[[#This Row],[Rating]],Ratings!A$2:A$15,Ratings!B$2:B$15)</f>
        <v>Adult</v>
      </c>
      <c r="M4460" s="2" t="str">
        <f>_xlfn.XLOOKUP(Table1[[#This Row],[Rating Category]],Recommendation!A$2:A$6,Recommendation!B$2:B$6)</f>
        <v>Restricted</v>
      </c>
      <c r="N4460" s="2">
        <v>101</v>
      </c>
      <c r="O4460" s="2" t="str" cm="1">
        <f t="array" ref="O4460">_xlfn.IFS(Table1[[#This Row],[Duration]]&lt;90,"Short",Table1[[#This Row],[Duration]]&lt;180,"Medium",Table1[[#This Row],[Duration]]&lt;=240,"Long",TRUE,"Seasons")</f>
        <v>Medium</v>
      </c>
      <c r="P4460" s="3" t="s">
        <v>517</v>
      </c>
    </row>
    <row r="4461" spans="1:16" ht="42">
      <c r="A4461" s="2" t="s">
        <v>18870</v>
      </c>
      <c r="B4461" s="2" t="s">
        <v>0</v>
      </c>
      <c r="C4461" s="3" t="s">
        <v>18871</v>
      </c>
      <c r="D4461" s="3" t="s">
        <v>2912</v>
      </c>
      <c r="E4461" s="3" t="s">
        <v>18872</v>
      </c>
      <c r="F4461" s="3" t="s">
        <v>18873</v>
      </c>
      <c r="G4461" s="7" t="s">
        <v>12903</v>
      </c>
      <c r="H4461" s="4">
        <v>2021</v>
      </c>
      <c r="I4461" s="2">
        <v>2016</v>
      </c>
      <c r="J4461" s="2">
        <f ca="1">YEAR(TODAY())-Table1[[#This Row],[Release_year]]</f>
        <v>10</v>
      </c>
      <c r="K4461" s="2" t="s">
        <v>124</v>
      </c>
      <c r="L4461" s="2" t="str">
        <f>_xlfn.XLOOKUP(Table1[[#This Row],[Rating]],Ratings!A$2:A$15,Ratings!B$2:B$15)</f>
        <v>Adult</v>
      </c>
      <c r="M4461" s="2" t="str">
        <f>_xlfn.XLOOKUP(Table1[[#This Row],[Rating Category]],Recommendation!A$2:A$6,Recommendation!B$2:B$6)</f>
        <v>Restricted</v>
      </c>
      <c r="N4461" s="2">
        <v>108</v>
      </c>
      <c r="O4461" s="2" t="str" cm="1">
        <f t="array" ref="O4461">_xlfn.IFS(Table1[[#This Row],[Duration]]&lt;90,"Short",Table1[[#This Row],[Duration]]&lt;180,"Medium",Table1[[#This Row],[Duration]]&lt;=240,"Long",TRUE,"Seasons")</f>
        <v>Medium</v>
      </c>
      <c r="P4461" s="3" t="s">
        <v>43</v>
      </c>
    </row>
    <row r="4462" spans="1:16" ht="56">
      <c r="A4462" s="2" t="s">
        <v>18874</v>
      </c>
      <c r="B4462" s="2" t="s">
        <v>0</v>
      </c>
      <c r="C4462" s="3" t="s">
        <v>18875</v>
      </c>
      <c r="D4462" s="3" t="s">
        <v>18876</v>
      </c>
      <c r="E4462" s="3" t="s">
        <v>18877</v>
      </c>
      <c r="F4462" s="3" t="s">
        <v>1</v>
      </c>
      <c r="G4462" s="7" t="s">
        <v>9705</v>
      </c>
      <c r="H4462" s="4">
        <v>2021</v>
      </c>
      <c r="I4462" s="2">
        <v>2018</v>
      </c>
      <c r="J4462" s="2">
        <f ca="1">YEAR(TODAY())-Table1[[#This Row],[Release_year]]</f>
        <v>8</v>
      </c>
      <c r="K4462" s="2" t="s">
        <v>45</v>
      </c>
      <c r="L4462" s="2" t="str">
        <f>_xlfn.XLOOKUP(Table1[[#This Row],[Rating]],Ratings!A$2:A$15,Ratings!B$2:B$15)</f>
        <v>Family</v>
      </c>
      <c r="M4462" s="2" t="str">
        <f>_xlfn.XLOOKUP(Table1[[#This Row],[Rating Category]],Recommendation!A$2:A$6,Recommendation!B$2:B$6)</f>
        <v>Guidance</v>
      </c>
      <c r="N4462" s="2">
        <v>89</v>
      </c>
      <c r="O4462" s="2" t="str" cm="1">
        <f t="array" ref="O4462">_xlfn.IFS(Table1[[#This Row],[Duration]]&lt;90,"Short",Table1[[#This Row],[Duration]]&lt;180,"Medium",Table1[[#This Row],[Duration]]&lt;=240,"Long",TRUE,"Seasons")</f>
        <v>Short</v>
      </c>
      <c r="P4462" s="3" t="s">
        <v>458</v>
      </c>
    </row>
    <row r="4463" spans="1:16" ht="56">
      <c r="A4463" s="2" t="s">
        <v>18878</v>
      </c>
      <c r="B4463" s="2" t="s">
        <v>0</v>
      </c>
      <c r="C4463" s="3" t="s">
        <v>18879</v>
      </c>
      <c r="D4463" s="3" t="s">
        <v>6325</v>
      </c>
      <c r="E4463" s="3" t="s">
        <v>18880</v>
      </c>
      <c r="F4463" s="3" t="s">
        <v>1</v>
      </c>
      <c r="G4463" s="7" t="s">
        <v>7486</v>
      </c>
      <c r="H4463" s="4">
        <v>2021</v>
      </c>
      <c r="I4463" s="2">
        <v>2004</v>
      </c>
      <c r="J4463" s="2">
        <f ca="1">YEAR(TODAY())-Table1[[#This Row],[Release_year]]</f>
        <v>22</v>
      </c>
      <c r="K4463" s="2" t="s">
        <v>16</v>
      </c>
      <c r="L4463" s="2" t="str">
        <f>_xlfn.XLOOKUP(Table1[[#This Row],[Rating]],Ratings!A$2:A$15,Ratings!B$2:B$15)</f>
        <v>Family</v>
      </c>
      <c r="M4463" s="2" t="str">
        <f>_xlfn.XLOOKUP(Table1[[#This Row],[Rating Category]],Recommendation!A$2:A$6,Recommendation!B$2:B$6)</f>
        <v>Guidance</v>
      </c>
      <c r="N4463" s="2">
        <v>91</v>
      </c>
      <c r="O4463" s="2" t="str" cm="1">
        <f t="array" ref="O4463">_xlfn.IFS(Table1[[#This Row],[Duration]]&lt;90,"Short",Table1[[#This Row],[Duration]]&lt;180,"Medium",Table1[[#This Row],[Duration]]&lt;=240,"Long",TRUE,"Seasons")</f>
        <v>Medium</v>
      </c>
      <c r="P4463" s="3" t="s">
        <v>46</v>
      </c>
    </row>
    <row r="4464" spans="1:16" ht="42">
      <c r="A4464" s="2" t="s">
        <v>18881</v>
      </c>
      <c r="B4464" s="2" t="s">
        <v>0</v>
      </c>
      <c r="C4464" s="3" t="s">
        <v>18882</v>
      </c>
      <c r="D4464" s="3" t="s">
        <v>14849</v>
      </c>
      <c r="E4464" s="3" t="s">
        <v>18883</v>
      </c>
      <c r="F4464" s="3" t="s">
        <v>1</v>
      </c>
      <c r="G4464" s="7" t="s">
        <v>8830</v>
      </c>
      <c r="H4464" s="4">
        <v>2021</v>
      </c>
      <c r="I4464" s="2">
        <v>2007</v>
      </c>
      <c r="J4464" s="2">
        <f ca="1">YEAR(TODAY())-Table1[[#This Row],[Release_year]]</f>
        <v>19</v>
      </c>
      <c r="K4464" s="2" t="s">
        <v>2</v>
      </c>
      <c r="L4464" s="2" t="str">
        <f>_xlfn.XLOOKUP(Table1[[#This Row],[Rating]],Ratings!A$2:A$15,Ratings!B$2:B$15)</f>
        <v>Teen</v>
      </c>
      <c r="M4464" s="2" t="str">
        <f>_xlfn.XLOOKUP(Table1[[#This Row],[Rating Category]],Recommendation!A$2:A$6,Recommendation!B$2:B$6)</f>
        <v>Guidance</v>
      </c>
      <c r="N4464" s="2">
        <v>96</v>
      </c>
      <c r="O4464" s="2" t="str" cm="1">
        <f t="array" ref="O4464">_xlfn.IFS(Table1[[#This Row],[Duration]]&lt;90,"Short",Table1[[#This Row],[Duration]]&lt;180,"Medium",Table1[[#This Row],[Duration]]&lt;=240,"Long",TRUE,"Seasons")</f>
        <v>Medium</v>
      </c>
      <c r="P4464" s="3" t="s">
        <v>307</v>
      </c>
    </row>
    <row r="4465" spans="1:16" ht="70">
      <c r="A4465" s="2" t="s">
        <v>18884</v>
      </c>
      <c r="B4465" s="2" t="s">
        <v>0</v>
      </c>
      <c r="C4465" s="3" t="s">
        <v>18885</v>
      </c>
      <c r="D4465" s="3" t="s">
        <v>18886</v>
      </c>
      <c r="E4465" s="3" t="s">
        <v>18887</v>
      </c>
      <c r="F4465" s="3" t="s">
        <v>13</v>
      </c>
      <c r="G4465" s="7" t="s">
        <v>11624</v>
      </c>
      <c r="H4465" s="4">
        <v>2021</v>
      </c>
      <c r="I4465" s="2">
        <v>2017</v>
      </c>
      <c r="J4465" s="2">
        <f ca="1">YEAR(TODAY())-Table1[[#This Row],[Release_year]]</f>
        <v>9</v>
      </c>
      <c r="K4465" s="2" t="s">
        <v>29</v>
      </c>
      <c r="L4465" s="2" t="str">
        <f>_xlfn.XLOOKUP(Table1[[#This Row],[Rating]],Ratings!A$2:A$15,Ratings!B$2:B$15)</f>
        <v>Teen</v>
      </c>
      <c r="M4465" s="2" t="str">
        <f>_xlfn.XLOOKUP(Table1[[#This Row],[Rating Category]],Recommendation!A$2:A$6,Recommendation!B$2:B$6)</f>
        <v>Guidance</v>
      </c>
      <c r="N4465" s="2">
        <v>124</v>
      </c>
      <c r="O4465" s="2" t="str" cm="1">
        <f t="array" ref="O4465">_xlfn.IFS(Table1[[#This Row],[Duration]]&lt;90,"Short",Table1[[#This Row],[Duration]]&lt;180,"Medium",Table1[[#This Row],[Duration]]&lt;=240,"Long",TRUE,"Seasons")</f>
        <v>Medium</v>
      </c>
      <c r="P4465" s="3" t="s">
        <v>90</v>
      </c>
    </row>
    <row r="4466" spans="1:16" ht="42">
      <c r="A4466" s="2" t="s">
        <v>18888</v>
      </c>
      <c r="B4466" s="2" t="s">
        <v>0</v>
      </c>
      <c r="C4466" s="3" t="s">
        <v>18889</v>
      </c>
      <c r="D4466" s="3" t="s">
        <v>18890</v>
      </c>
      <c r="E4466" s="3" t="s">
        <v>18891</v>
      </c>
      <c r="F4466" s="3" t="s">
        <v>1</v>
      </c>
      <c r="G4466" s="7" t="s">
        <v>5021</v>
      </c>
      <c r="H4466" s="4">
        <v>2021</v>
      </c>
      <c r="I4466" s="2">
        <v>2018</v>
      </c>
      <c r="J4466" s="2">
        <f ca="1">YEAR(TODAY())-Table1[[#This Row],[Release_year]]</f>
        <v>8</v>
      </c>
      <c r="K4466" s="2" t="s">
        <v>7</v>
      </c>
      <c r="L4466" s="2" t="str">
        <f>_xlfn.XLOOKUP(Table1[[#This Row],[Rating]],Ratings!A$2:A$15,Ratings!B$2:B$15)</f>
        <v>Adult</v>
      </c>
      <c r="M4466" s="2" t="str">
        <f>_xlfn.XLOOKUP(Table1[[#This Row],[Rating Category]],Recommendation!A$2:A$6,Recommendation!B$2:B$6)</f>
        <v>Restricted</v>
      </c>
      <c r="N4466" s="2">
        <v>87</v>
      </c>
      <c r="O4466" s="2" t="str" cm="1">
        <f t="array" ref="O4466">_xlfn.IFS(Table1[[#This Row],[Duration]]&lt;90,"Short",Table1[[#This Row],[Duration]]&lt;180,"Medium",Table1[[#This Row],[Duration]]&lt;=240,"Long",TRUE,"Seasons")</f>
        <v>Short</v>
      </c>
      <c r="P4466" s="3" t="s">
        <v>517</v>
      </c>
    </row>
    <row r="4467" spans="1:16" ht="42">
      <c r="A4467" s="2" t="s">
        <v>18892</v>
      </c>
      <c r="B4467" s="2" t="s">
        <v>0</v>
      </c>
      <c r="C4467" s="3" t="s">
        <v>18893</v>
      </c>
      <c r="D4467" s="3" t="s">
        <v>18894</v>
      </c>
      <c r="E4467" s="3" t="s">
        <v>18895</v>
      </c>
      <c r="F4467" s="3" t="s">
        <v>1</v>
      </c>
      <c r="G4467" s="7" t="s">
        <v>8838</v>
      </c>
      <c r="H4467" s="4">
        <v>2021</v>
      </c>
      <c r="I4467" s="2">
        <v>2013</v>
      </c>
      <c r="J4467" s="2">
        <f ca="1">YEAR(TODAY())-Table1[[#This Row],[Release_year]]</f>
        <v>13</v>
      </c>
      <c r="K4467" s="2" t="s">
        <v>124</v>
      </c>
      <c r="L4467" s="2" t="str">
        <f>_xlfn.XLOOKUP(Table1[[#This Row],[Rating]],Ratings!A$2:A$15,Ratings!B$2:B$15)</f>
        <v>Adult</v>
      </c>
      <c r="M4467" s="2" t="str">
        <f>_xlfn.XLOOKUP(Table1[[#This Row],[Rating Category]],Recommendation!A$2:A$6,Recommendation!B$2:B$6)</f>
        <v>Restricted</v>
      </c>
      <c r="N4467" s="2">
        <v>113</v>
      </c>
      <c r="O4467" s="2" t="str" cm="1">
        <f t="array" ref="O4467">_xlfn.IFS(Table1[[#This Row],[Duration]]&lt;90,"Short",Table1[[#This Row],[Duration]]&lt;180,"Medium",Table1[[#This Row],[Duration]]&lt;=240,"Long",TRUE,"Seasons")</f>
        <v>Medium</v>
      </c>
      <c r="P4467" s="3" t="s">
        <v>922</v>
      </c>
    </row>
    <row r="4468" spans="1:16" ht="56">
      <c r="A4468" s="2" t="s">
        <v>18896</v>
      </c>
      <c r="B4468" s="2" t="s">
        <v>0</v>
      </c>
      <c r="C4468" s="3" t="s">
        <v>18897</v>
      </c>
      <c r="D4468" s="3" t="s">
        <v>9804</v>
      </c>
      <c r="E4468" s="3" t="s">
        <v>18898</v>
      </c>
      <c r="F4468" s="3" t="s">
        <v>1</v>
      </c>
      <c r="G4468" s="7" t="s">
        <v>5143</v>
      </c>
      <c r="H4468" s="4">
        <v>2021</v>
      </c>
      <c r="I4468" s="2">
        <v>2014</v>
      </c>
      <c r="J4468" s="2">
        <f ca="1">YEAR(TODAY())-Table1[[#This Row],[Release_year]]</f>
        <v>12</v>
      </c>
      <c r="K4468" s="2" t="s">
        <v>124</v>
      </c>
      <c r="L4468" s="2" t="str">
        <f>_xlfn.XLOOKUP(Table1[[#This Row],[Rating]],Ratings!A$2:A$15,Ratings!B$2:B$15)</f>
        <v>Adult</v>
      </c>
      <c r="M4468" s="2" t="str">
        <f>_xlfn.XLOOKUP(Table1[[#This Row],[Rating Category]],Recommendation!A$2:A$6,Recommendation!B$2:B$6)</f>
        <v>Restricted</v>
      </c>
      <c r="N4468" s="2">
        <v>118</v>
      </c>
      <c r="O4468" s="2" t="str" cm="1">
        <f t="array" ref="O4468">_xlfn.IFS(Table1[[#This Row],[Duration]]&lt;90,"Short",Table1[[#This Row],[Duration]]&lt;180,"Medium",Table1[[#This Row],[Duration]]&lt;=240,"Long",TRUE,"Seasons")</f>
        <v>Medium</v>
      </c>
      <c r="P4468" s="3" t="s">
        <v>922</v>
      </c>
    </row>
    <row r="4469" spans="1:16" ht="42">
      <c r="A4469" s="2" t="s">
        <v>18899</v>
      </c>
      <c r="B4469" s="2" t="s">
        <v>0</v>
      </c>
      <c r="C4469" s="3" t="s">
        <v>18900</v>
      </c>
      <c r="D4469" s="3" t="s">
        <v>3588</v>
      </c>
      <c r="E4469" s="3" t="s">
        <v>18901</v>
      </c>
      <c r="F4469" s="3" t="s">
        <v>2085</v>
      </c>
      <c r="G4469" s="7" t="s">
        <v>8830</v>
      </c>
      <c r="H4469" s="4">
        <v>2021</v>
      </c>
      <c r="I4469" s="2">
        <v>2008</v>
      </c>
      <c r="J4469" s="2">
        <f ca="1">YEAR(TODAY())-Table1[[#This Row],[Release_year]]</f>
        <v>18</v>
      </c>
      <c r="K4469" s="2" t="s">
        <v>2</v>
      </c>
      <c r="L4469" s="2" t="str">
        <f>_xlfn.XLOOKUP(Table1[[#This Row],[Rating]],Ratings!A$2:A$15,Ratings!B$2:B$15)</f>
        <v>Teen</v>
      </c>
      <c r="M4469" s="2" t="str">
        <f>_xlfn.XLOOKUP(Table1[[#This Row],[Rating Category]],Recommendation!A$2:A$6,Recommendation!B$2:B$6)</f>
        <v>Guidance</v>
      </c>
      <c r="N4469" s="2">
        <v>97</v>
      </c>
      <c r="O4469" s="2" t="str" cm="1">
        <f t="array" ref="O4469">_xlfn.IFS(Table1[[#This Row],[Duration]]&lt;90,"Short",Table1[[#This Row],[Duration]]&lt;180,"Medium",Table1[[#This Row],[Duration]]&lt;=240,"Long",TRUE,"Seasons")</f>
        <v>Medium</v>
      </c>
      <c r="P4469" s="3" t="s">
        <v>264</v>
      </c>
    </row>
    <row r="4470" spans="1:16" ht="42">
      <c r="A4470" s="2" t="s">
        <v>18902</v>
      </c>
      <c r="B4470" s="2" t="s">
        <v>0</v>
      </c>
      <c r="C4470" s="3" t="s">
        <v>18903</v>
      </c>
      <c r="D4470" s="3" t="s">
        <v>4662</v>
      </c>
      <c r="E4470" s="3" t="s">
        <v>18904</v>
      </c>
      <c r="F4470" s="3" t="s">
        <v>13</v>
      </c>
      <c r="G4470" s="7" t="s">
        <v>11939</v>
      </c>
      <c r="H4470" s="4">
        <v>2021</v>
      </c>
      <c r="I4470" s="2">
        <v>2005</v>
      </c>
      <c r="J4470" s="2">
        <f ca="1">YEAR(TODAY())-Table1[[#This Row],[Release_year]]</f>
        <v>21</v>
      </c>
      <c r="K4470" s="2" t="s">
        <v>45</v>
      </c>
      <c r="L4470" s="2" t="str">
        <f>_xlfn.XLOOKUP(Table1[[#This Row],[Rating]],Ratings!A$2:A$15,Ratings!B$2:B$15)</f>
        <v>Family</v>
      </c>
      <c r="M4470" s="2" t="str">
        <f>_xlfn.XLOOKUP(Table1[[#This Row],[Rating Category]],Recommendation!A$2:A$6,Recommendation!B$2:B$6)</f>
        <v>Guidance</v>
      </c>
      <c r="N4470" s="2">
        <v>161</v>
      </c>
      <c r="O4470" s="2" t="str" cm="1">
        <f t="array" ref="O4470">_xlfn.IFS(Table1[[#This Row],[Duration]]&lt;90,"Short",Table1[[#This Row],[Duration]]&lt;180,"Medium",Table1[[#This Row],[Duration]]&lt;=240,"Long",TRUE,"Seasons")</f>
        <v>Medium</v>
      </c>
      <c r="P4470" s="3" t="s">
        <v>56</v>
      </c>
    </row>
    <row r="4471" spans="1:16" ht="56">
      <c r="A4471" s="2" t="s">
        <v>18905</v>
      </c>
      <c r="B4471" s="2" t="s">
        <v>0</v>
      </c>
      <c r="C4471" s="3" t="s">
        <v>18906</v>
      </c>
      <c r="D4471" s="3" t="s">
        <v>14775</v>
      </c>
      <c r="E4471" s="3" t="s">
        <v>18907</v>
      </c>
      <c r="F4471" s="3" t="s">
        <v>5638</v>
      </c>
      <c r="G4471" s="7" t="s">
        <v>11583</v>
      </c>
      <c r="H4471" s="4">
        <v>2021</v>
      </c>
      <c r="I4471" s="2">
        <v>2018</v>
      </c>
      <c r="J4471" s="2">
        <f ca="1">YEAR(TODAY())-Table1[[#This Row],[Release_year]]</f>
        <v>8</v>
      </c>
      <c r="K4471" s="2" t="s">
        <v>7</v>
      </c>
      <c r="L4471" s="2" t="str">
        <f>_xlfn.XLOOKUP(Table1[[#This Row],[Rating]],Ratings!A$2:A$15,Ratings!B$2:B$15)</f>
        <v>Adult</v>
      </c>
      <c r="M4471" s="2" t="str">
        <f>_xlfn.XLOOKUP(Table1[[#This Row],[Rating Category]],Recommendation!A$2:A$6,Recommendation!B$2:B$6)</f>
        <v>Restricted</v>
      </c>
      <c r="N4471" s="2">
        <v>116</v>
      </c>
      <c r="O4471" s="2" t="str" cm="1">
        <f t="array" ref="O4471">_xlfn.IFS(Table1[[#This Row],[Duration]]&lt;90,"Short",Table1[[#This Row],[Duration]]&lt;180,"Medium",Table1[[#This Row],[Duration]]&lt;=240,"Long",TRUE,"Seasons")</f>
        <v>Medium</v>
      </c>
      <c r="P4471" s="3" t="s">
        <v>192</v>
      </c>
    </row>
    <row r="4472" spans="1:16" ht="42">
      <c r="A4472" s="2" t="s">
        <v>18908</v>
      </c>
      <c r="B4472" s="2" t="s">
        <v>0</v>
      </c>
      <c r="C4472" s="3" t="s">
        <v>18909</v>
      </c>
      <c r="D4472" s="3" t="s">
        <v>17239</v>
      </c>
      <c r="E4472" s="3" t="s">
        <v>18910</v>
      </c>
      <c r="F4472" s="3" t="s">
        <v>1</v>
      </c>
      <c r="G4472" s="7" t="s">
        <v>8375</v>
      </c>
      <c r="H4472" s="4">
        <v>2021</v>
      </c>
      <c r="I4472" s="2">
        <v>2007</v>
      </c>
      <c r="J4472" s="2">
        <f ca="1">YEAR(TODAY())-Table1[[#This Row],[Release_year]]</f>
        <v>19</v>
      </c>
      <c r="K4472" s="2" t="s">
        <v>16</v>
      </c>
      <c r="L4472" s="2" t="str">
        <f>_xlfn.XLOOKUP(Table1[[#This Row],[Rating]],Ratings!A$2:A$15,Ratings!B$2:B$15)</f>
        <v>Family</v>
      </c>
      <c r="M4472" s="2" t="str">
        <f>_xlfn.XLOOKUP(Table1[[#This Row],[Rating Category]],Recommendation!A$2:A$6,Recommendation!B$2:B$6)</f>
        <v>Guidance</v>
      </c>
      <c r="N4472" s="2">
        <v>104</v>
      </c>
      <c r="O4472" s="2" t="str" cm="1">
        <f t="array" ref="O4472">_xlfn.IFS(Table1[[#This Row],[Duration]]&lt;90,"Short",Table1[[#This Row],[Duration]]&lt;180,"Medium",Table1[[#This Row],[Duration]]&lt;=240,"Long",TRUE,"Seasons")</f>
        <v>Medium</v>
      </c>
      <c r="P4472" s="3" t="s">
        <v>254</v>
      </c>
    </row>
    <row r="4473" spans="1:16" ht="42">
      <c r="A4473" s="2" t="s">
        <v>18911</v>
      </c>
      <c r="B4473" s="2" t="s">
        <v>0</v>
      </c>
      <c r="C4473" s="3" t="s">
        <v>18912</v>
      </c>
      <c r="D4473" s="3" t="s">
        <v>18913</v>
      </c>
      <c r="E4473" s="3" t="s">
        <v>18914</v>
      </c>
      <c r="F4473" s="3" t="s">
        <v>1</v>
      </c>
      <c r="G4473" s="7" t="s">
        <v>5989</v>
      </c>
      <c r="H4473" s="4">
        <v>2021</v>
      </c>
      <c r="I4473" s="2">
        <v>2020</v>
      </c>
      <c r="J4473" s="2">
        <f ca="1">YEAR(TODAY())-Table1[[#This Row],[Release_year]]</f>
        <v>6</v>
      </c>
      <c r="K4473" s="2" t="s">
        <v>87</v>
      </c>
      <c r="L4473" s="2" t="str">
        <f>_xlfn.XLOOKUP(Table1[[#This Row],[Rating]],Ratings!A$2:A$15,Ratings!B$2:B$15)</f>
        <v>Kids</v>
      </c>
      <c r="M4473" s="2" t="str">
        <f>_xlfn.XLOOKUP(Table1[[#This Row],[Rating Category]],Recommendation!A$2:A$6,Recommendation!B$2:B$6)</f>
        <v>Safe</v>
      </c>
      <c r="N4473" s="2">
        <v>89</v>
      </c>
      <c r="O4473" s="2" t="str" cm="1">
        <f t="array" ref="O4473">_xlfn.IFS(Table1[[#This Row],[Duration]]&lt;90,"Short",Table1[[#This Row],[Duration]]&lt;180,"Medium",Table1[[#This Row],[Duration]]&lt;=240,"Long",TRUE,"Seasons")</f>
        <v>Short</v>
      </c>
      <c r="P4473" s="3" t="s">
        <v>17</v>
      </c>
    </row>
    <row r="4474" spans="1:16" ht="28">
      <c r="A4474" s="2" t="s">
        <v>18915</v>
      </c>
      <c r="B4474" s="2" t="s">
        <v>0</v>
      </c>
      <c r="C4474" s="3" t="s">
        <v>18916</v>
      </c>
      <c r="D4474" s="3" t="s">
        <v>18917</v>
      </c>
      <c r="E4474" s="3" t="s">
        <v>18918</v>
      </c>
      <c r="F4474" s="3" t="s">
        <v>3216</v>
      </c>
      <c r="G4474" s="7" t="s">
        <v>5053</v>
      </c>
      <c r="H4474" s="4">
        <v>2021</v>
      </c>
      <c r="I4474" s="2">
        <v>2019</v>
      </c>
      <c r="J4474" s="2">
        <f ca="1">YEAR(TODAY())-Table1[[#This Row],[Release_year]]</f>
        <v>7</v>
      </c>
      <c r="K4474" s="2" t="s">
        <v>45</v>
      </c>
      <c r="L4474" s="2" t="str">
        <f>_xlfn.XLOOKUP(Table1[[#This Row],[Rating]],Ratings!A$2:A$15,Ratings!B$2:B$15)</f>
        <v>Family</v>
      </c>
      <c r="M4474" s="2" t="str">
        <f>_xlfn.XLOOKUP(Table1[[#This Row],[Rating Category]],Recommendation!A$2:A$6,Recommendation!B$2:B$6)</f>
        <v>Guidance</v>
      </c>
      <c r="N4474" s="2">
        <v>92</v>
      </c>
      <c r="O4474" s="2" t="str" cm="1">
        <f t="array" ref="O4474">_xlfn.IFS(Table1[[#This Row],[Duration]]&lt;90,"Short",Table1[[#This Row],[Duration]]&lt;180,"Medium",Table1[[#This Row],[Duration]]&lt;=240,"Long",TRUE,"Seasons")</f>
        <v>Medium</v>
      </c>
      <c r="P4474" s="3" t="s">
        <v>17</v>
      </c>
    </row>
    <row r="4475" spans="1:16" ht="42">
      <c r="A4475" s="2" t="s">
        <v>18919</v>
      </c>
      <c r="B4475" s="2" t="s">
        <v>0</v>
      </c>
      <c r="C4475" s="3" t="s">
        <v>18920</v>
      </c>
      <c r="D4475" s="3" t="s">
        <v>18921</v>
      </c>
      <c r="E4475" s="3" t="s">
        <v>18922</v>
      </c>
      <c r="F4475" s="3" t="s">
        <v>18923</v>
      </c>
      <c r="G4475" s="7" t="s">
        <v>18924</v>
      </c>
      <c r="H4475" s="4">
        <v>2021</v>
      </c>
      <c r="I4475" s="2">
        <v>2019</v>
      </c>
      <c r="J4475" s="2">
        <f ca="1">YEAR(TODAY())-Table1[[#This Row],[Release_year]]</f>
        <v>7</v>
      </c>
      <c r="K4475" s="2" t="s">
        <v>45</v>
      </c>
      <c r="L4475" s="2" t="str">
        <f>_xlfn.XLOOKUP(Table1[[#This Row],[Rating]],Ratings!A$2:A$15,Ratings!B$2:B$15)</f>
        <v>Family</v>
      </c>
      <c r="M4475" s="2" t="str">
        <f>_xlfn.XLOOKUP(Table1[[#This Row],[Rating Category]],Recommendation!A$2:A$6,Recommendation!B$2:B$6)</f>
        <v>Guidance</v>
      </c>
      <c r="N4475" s="2">
        <v>90</v>
      </c>
      <c r="O4475" s="2" t="str" cm="1">
        <f t="array" ref="O4475">_xlfn.IFS(Table1[[#This Row],[Duration]]&lt;90,"Short",Table1[[#This Row],[Duration]]&lt;180,"Medium",Table1[[#This Row],[Duration]]&lt;=240,"Long",TRUE,"Seasons")</f>
        <v>Medium</v>
      </c>
      <c r="P4475" s="3" t="s">
        <v>46</v>
      </c>
    </row>
    <row r="4476" spans="1:16" ht="14">
      <c r="A4476" s="2" t="s">
        <v>18926</v>
      </c>
      <c r="B4476" s="2" t="s">
        <v>0</v>
      </c>
      <c r="C4476" s="3" t="s">
        <v>18927</v>
      </c>
      <c r="D4476" s="3" t="s">
        <v>18928</v>
      </c>
      <c r="E4476" s="3" t="s">
        <v>18929</v>
      </c>
      <c r="F4476" s="3" t="s">
        <v>1</v>
      </c>
      <c r="G4476" s="7" t="s">
        <v>8830</v>
      </c>
      <c r="H4476" s="4">
        <v>2021</v>
      </c>
      <c r="I4476" s="2">
        <v>2018</v>
      </c>
      <c r="J4476" s="2">
        <f ca="1">YEAR(TODAY())-Table1[[#This Row],[Release_year]]</f>
        <v>8</v>
      </c>
      <c r="K4476" s="2" t="s">
        <v>181</v>
      </c>
      <c r="L4476" s="2" t="str">
        <f>_xlfn.XLOOKUP(Table1[[#This Row],[Rating]],Ratings!A$2:A$15,Ratings!B$2:B$15)</f>
        <v>Family</v>
      </c>
      <c r="M4476" s="2" t="str">
        <f>_xlfn.XLOOKUP(Table1[[#This Row],[Rating Category]],Recommendation!A$2:A$6,Recommendation!B$2:B$6)</f>
        <v>Guidance</v>
      </c>
      <c r="N4476" s="2">
        <v>113</v>
      </c>
      <c r="O4476" s="2" t="str" cm="1">
        <f t="array" ref="O4476">_xlfn.IFS(Table1[[#This Row],[Duration]]&lt;90,"Short",Table1[[#This Row],[Duration]]&lt;180,"Medium",Table1[[#This Row],[Duration]]&lt;=240,"Long",TRUE,"Seasons")</f>
        <v>Medium</v>
      </c>
      <c r="P4476" s="3" t="s">
        <v>3</v>
      </c>
    </row>
    <row r="4477" spans="1:16" ht="28">
      <c r="A4477" s="2" t="s">
        <v>18930</v>
      </c>
      <c r="B4477" s="2" t="s">
        <v>0</v>
      </c>
      <c r="C4477" s="3" t="s">
        <v>18931</v>
      </c>
      <c r="D4477" s="3" t="s">
        <v>18932</v>
      </c>
      <c r="E4477" s="3" t="s">
        <v>18933</v>
      </c>
      <c r="F4477" s="3" t="s">
        <v>1</v>
      </c>
      <c r="G4477" s="7" t="s">
        <v>8830</v>
      </c>
      <c r="H4477" s="4">
        <v>2021</v>
      </c>
      <c r="I4477" s="2">
        <v>2017</v>
      </c>
      <c r="J4477" s="2">
        <f ca="1">YEAR(TODAY())-Table1[[#This Row],[Release_year]]</f>
        <v>9</v>
      </c>
      <c r="K4477" s="2" t="s">
        <v>45</v>
      </c>
      <c r="L4477" s="2" t="str">
        <f>_xlfn.XLOOKUP(Table1[[#This Row],[Rating]],Ratings!A$2:A$15,Ratings!B$2:B$15)</f>
        <v>Family</v>
      </c>
      <c r="M4477" s="2" t="str">
        <f>_xlfn.XLOOKUP(Table1[[#This Row],[Rating Category]],Recommendation!A$2:A$6,Recommendation!B$2:B$6)</f>
        <v>Guidance</v>
      </c>
      <c r="N4477" s="2">
        <v>53</v>
      </c>
      <c r="O4477" s="2" t="str" cm="1">
        <f t="array" ref="O4477">_xlfn.IFS(Table1[[#This Row],[Duration]]&lt;90,"Short",Table1[[#This Row],[Duration]]&lt;180,"Medium",Table1[[#This Row],[Duration]]&lt;=240,"Long",TRUE,"Seasons")</f>
        <v>Short</v>
      </c>
      <c r="P4477" s="3" t="s">
        <v>3</v>
      </c>
    </row>
    <row r="4478" spans="1:16" ht="14">
      <c r="A4478" s="2" t="s">
        <v>18934</v>
      </c>
      <c r="B4478" s="2" t="s">
        <v>0</v>
      </c>
      <c r="C4478" s="3" t="s">
        <v>18935</v>
      </c>
      <c r="D4478" s="3" t="s">
        <v>18936</v>
      </c>
      <c r="E4478" s="3" t="s">
        <v>18933</v>
      </c>
      <c r="F4478" s="3" t="s">
        <v>1</v>
      </c>
      <c r="G4478" s="7" t="s">
        <v>8830</v>
      </c>
      <c r="H4478" s="4">
        <v>2021</v>
      </c>
      <c r="I4478" s="2">
        <v>2017</v>
      </c>
      <c r="J4478" s="2">
        <f ca="1">YEAR(TODAY())-Table1[[#This Row],[Release_year]]</f>
        <v>9</v>
      </c>
      <c r="K4478" s="2" t="s">
        <v>45</v>
      </c>
      <c r="L4478" s="2" t="str">
        <f>_xlfn.XLOOKUP(Table1[[#This Row],[Rating]],Ratings!A$2:A$15,Ratings!B$2:B$15)</f>
        <v>Family</v>
      </c>
      <c r="M4478" s="2" t="str">
        <f>_xlfn.XLOOKUP(Table1[[#This Row],[Rating Category]],Recommendation!A$2:A$6,Recommendation!B$2:B$6)</f>
        <v>Guidance</v>
      </c>
      <c r="N4478" s="2">
        <v>54</v>
      </c>
      <c r="O4478" s="2" t="str" cm="1">
        <f t="array" ref="O4478">_xlfn.IFS(Table1[[#This Row],[Duration]]&lt;90,"Short",Table1[[#This Row],[Duration]]&lt;180,"Medium",Table1[[#This Row],[Duration]]&lt;=240,"Long",TRUE,"Seasons")</f>
        <v>Short</v>
      </c>
      <c r="P4478" s="3" t="s">
        <v>3</v>
      </c>
    </row>
    <row r="4479" spans="1:16" ht="14">
      <c r="A4479" s="2" t="s">
        <v>18937</v>
      </c>
      <c r="B4479" s="2" t="s">
        <v>0</v>
      </c>
      <c r="C4479" s="3" t="s">
        <v>18938</v>
      </c>
      <c r="D4479" s="3" t="s">
        <v>18939</v>
      </c>
      <c r="E4479" s="3" t="s">
        <v>18925</v>
      </c>
      <c r="F4479" s="3" t="s">
        <v>1</v>
      </c>
      <c r="G4479" s="7" t="s">
        <v>8830</v>
      </c>
      <c r="H4479" s="4">
        <v>2021</v>
      </c>
      <c r="I4479" s="2">
        <v>2017</v>
      </c>
      <c r="J4479" s="2">
        <f ca="1">YEAR(TODAY())-Table1[[#This Row],[Release_year]]</f>
        <v>9</v>
      </c>
      <c r="K4479" s="2" t="s">
        <v>45</v>
      </c>
      <c r="L4479" s="2" t="str">
        <f>_xlfn.XLOOKUP(Table1[[#This Row],[Rating]],Ratings!A$2:A$15,Ratings!B$2:B$15)</f>
        <v>Family</v>
      </c>
      <c r="M4479" s="2" t="str">
        <f>_xlfn.XLOOKUP(Table1[[#This Row],[Rating Category]],Recommendation!A$2:A$6,Recommendation!B$2:B$6)</f>
        <v>Guidance</v>
      </c>
      <c r="N4479" s="2">
        <v>53</v>
      </c>
      <c r="O4479" s="2" t="str" cm="1">
        <f t="array" ref="O4479">_xlfn.IFS(Table1[[#This Row],[Duration]]&lt;90,"Short",Table1[[#This Row],[Duration]]&lt;180,"Medium",Table1[[#This Row],[Duration]]&lt;=240,"Long",TRUE,"Seasons")</f>
        <v>Short</v>
      </c>
      <c r="P4479" s="3" t="s">
        <v>3</v>
      </c>
    </row>
    <row r="4480" spans="1:16" ht="14">
      <c r="A4480" s="2" t="s">
        <v>18940</v>
      </c>
      <c r="B4480" s="2" t="s">
        <v>0</v>
      </c>
      <c r="C4480" s="3" t="s">
        <v>18941</v>
      </c>
      <c r="D4480" s="3" t="s">
        <v>18942</v>
      </c>
      <c r="E4480" s="3" t="s">
        <v>18925</v>
      </c>
      <c r="F4480" s="3" t="s">
        <v>1</v>
      </c>
      <c r="G4480" s="7" t="s">
        <v>8830</v>
      </c>
      <c r="H4480" s="4">
        <v>2021</v>
      </c>
      <c r="I4480" s="2">
        <v>2017</v>
      </c>
      <c r="J4480" s="2">
        <f ca="1">YEAR(TODAY())-Table1[[#This Row],[Release_year]]</f>
        <v>9</v>
      </c>
      <c r="K4480" s="2" t="s">
        <v>181</v>
      </c>
      <c r="L4480" s="2" t="str">
        <f>_xlfn.XLOOKUP(Table1[[#This Row],[Rating]],Ratings!A$2:A$15,Ratings!B$2:B$15)</f>
        <v>Family</v>
      </c>
      <c r="M4480" s="2" t="str">
        <f>_xlfn.XLOOKUP(Table1[[#This Row],[Rating Category]],Recommendation!A$2:A$6,Recommendation!B$2:B$6)</f>
        <v>Guidance</v>
      </c>
      <c r="N4480" s="2">
        <v>54</v>
      </c>
      <c r="O4480" s="2" t="str" cm="1">
        <f t="array" ref="O4480">_xlfn.IFS(Table1[[#This Row],[Duration]]&lt;90,"Short",Table1[[#This Row],[Duration]]&lt;180,"Medium",Table1[[#This Row],[Duration]]&lt;=240,"Long",TRUE,"Seasons")</f>
        <v>Short</v>
      </c>
      <c r="P4480" s="3" t="s">
        <v>3</v>
      </c>
    </row>
    <row r="4481" spans="1:16" ht="14">
      <c r="A4481" s="2" t="s">
        <v>18943</v>
      </c>
      <c r="B4481" s="2" t="s">
        <v>0</v>
      </c>
      <c r="C4481" s="3" t="s">
        <v>18944</v>
      </c>
      <c r="D4481" s="3" t="s">
        <v>18945</v>
      </c>
      <c r="E4481" s="3" t="s">
        <v>18946</v>
      </c>
      <c r="F4481" s="3" t="s">
        <v>1</v>
      </c>
      <c r="G4481" s="7" t="s">
        <v>8830</v>
      </c>
      <c r="H4481" s="4">
        <v>2021</v>
      </c>
      <c r="I4481" s="2">
        <v>2018</v>
      </c>
      <c r="J4481" s="2">
        <f ca="1">YEAR(TODAY())-Table1[[#This Row],[Release_year]]</f>
        <v>8</v>
      </c>
      <c r="K4481" s="2" t="s">
        <v>29</v>
      </c>
      <c r="L4481" s="2" t="str">
        <f>_xlfn.XLOOKUP(Table1[[#This Row],[Rating]],Ratings!A$2:A$15,Ratings!B$2:B$15)</f>
        <v>Teen</v>
      </c>
      <c r="M4481" s="2" t="str">
        <f>_xlfn.XLOOKUP(Table1[[#This Row],[Rating Category]],Recommendation!A$2:A$6,Recommendation!B$2:B$6)</f>
        <v>Guidance</v>
      </c>
      <c r="N4481" s="2">
        <v>113</v>
      </c>
      <c r="O4481" s="2" t="str" cm="1">
        <f t="array" ref="O4481">_xlfn.IFS(Table1[[#This Row],[Duration]]&lt;90,"Short",Table1[[#This Row],[Duration]]&lt;180,"Medium",Table1[[#This Row],[Duration]]&lt;=240,"Long",TRUE,"Seasons")</f>
        <v>Medium</v>
      </c>
      <c r="P4481" s="3" t="s">
        <v>3</v>
      </c>
    </row>
    <row r="4482" spans="1:16" ht="14">
      <c r="A4482" s="2" t="s">
        <v>18947</v>
      </c>
      <c r="B4482" s="2" t="s">
        <v>0</v>
      </c>
      <c r="C4482" s="3" t="s">
        <v>18948</v>
      </c>
      <c r="D4482" s="3" t="s">
        <v>18949</v>
      </c>
      <c r="E4482" s="3" t="s">
        <v>18950</v>
      </c>
      <c r="F4482" s="3" t="s">
        <v>1</v>
      </c>
      <c r="G4482" s="7" t="s">
        <v>8830</v>
      </c>
      <c r="H4482" s="4">
        <v>2021</v>
      </c>
      <c r="I4482" s="2">
        <v>2017</v>
      </c>
      <c r="J4482" s="2">
        <f ca="1">YEAR(TODAY())-Table1[[#This Row],[Release_year]]</f>
        <v>9</v>
      </c>
      <c r="K4482" s="2" t="s">
        <v>45</v>
      </c>
      <c r="L4482" s="2" t="str">
        <f>_xlfn.XLOOKUP(Table1[[#This Row],[Rating]],Ratings!A$2:A$15,Ratings!B$2:B$15)</f>
        <v>Family</v>
      </c>
      <c r="M4482" s="2" t="str">
        <f>_xlfn.XLOOKUP(Table1[[#This Row],[Rating Category]],Recommendation!A$2:A$6,Recommendation!B$2:B$6)</f>
        <v>Guidance</v>
      </c>
      <c r="N4482" s="2">
        <v>53</v>
      </c>
      <c r="O4482" s="2" t="str" cm="1">
        <f t="array" ref="O4482">_xlfn.IFS(Table1[[#This Row],[Duration]]&lt;90,"Short",Table1[[#This Row],[Duration]]&lt;180,"Medium",Table1[[#This Row],[Duration]]&lt;=240,"Long",TRUE,"Seasons")</f>
        <v>Short</v>
      </c>
      <c r="P4482" s="3" t="s">
        <v>3</v>
      </c>
    </row>
    <row r="4483" spans="1:16" ht="14">
      <c r="A4483" s="2" t="s">
        <v>18951</v>
      </c>
      <c r="B4483" s="2" t="s">
        <v>0</v>
      </c>
      <c r="C4483" s="3" t="s">
        <v>18952</v>
      </c>
      <c r="D4483" s="3" t="s">
        <v>18953</v>
      </c>
      <c r="E4483" s="3" t="s">
        <v>18946</v>
      </c>
      <c r="F4483" s="3" t="s">
        <v>1</v>
      </c>
      <c r="G4483" s="7" t="s">
        <v>8830</v>
      </c>
      <c r="H4483" s="4">
        <v>2021</v>
      </c>
      <c r="I4483" s="2">
        <v>2018</v>
      </c>
      <c r="J4483" s="2">
        <f ca="1">YEAR(TODAY())-Table1[[#This Row],[Release_year]]</f>
        <v>8</v>
      </c>
      <c r="K4483" s="2" t="s">
        <v>45</v>
      </c>
      <c r="L4483" s="2" t="str">
        <f>_xlfn.XLOOKUP(Table1[[#This Row],[Rating]],Ratings!A$2:A$15,Ratings!B$2:B$15)</f>
        <v>Family</v>
      </c>
      <c r="M4483" s="2" t="str">
        <f>_xlfn.XLOOKUP(Table1[[#This Row],[Rating Category]],Recommendation!A$2:A$6,Recommendation!B$2:B$6)</f>
        <v>Guidance</v>
      </c>
      <c r="N4483" s="2">
        <v>53</v>
      </c>
      <c r="O4483" s="2" t="str" cm="1">
        <f t="array" ref="O4483">_xlfn.IFS(Table1[[#This Row],[Duration]]&lt;90,"Short",Table1[[#This Row],[Duration]]&lt;180,"Medium",Table1[[#This Row],[Duration]]&lt;=240,"Long",TRUE,"Seasons")</f>
        <v>Short</v>
      </c>
      <c r="P4483" s="3" t="s">
        <v>3</v>
      </c>
    </row>
    <row r="4484" spans="1:16" ht="14">
      <c r="A4484" s="2" t="s">
        <v>18954</v>
      </c>
      <c r="B4484" s="2" t="s">
        <v>0</v>
      </c>
      <c r="C4484" s="3" t="s">
        <v>18955</v>
      </c>
      <c r="D4484" s="3" t="s">
        <v>18956</v>
      </c>
      <c r="E4484" s="3" t="s">
        <v>18925</v>
      </c>
      <c r="F4484" s="3" t="s">
        <v>1</v>
      </c>
      <c r="G4484" s="7" t="s">
        <v>8830</v>
      </c>
      <c r="H4484" s="4">
        <v>2021</v>
      </c>
      <c r="I4484" s="2">
        <v>2017</v>
      </c>
      <c r="J4484" s="2">
        <f ca="1">YEAR(TODAY())-Table1[[#This Row],[Release_year]]</f>
        <v>9</v>
      </c>
      <c r="K4484" s="2" t="s">
        <v>45</v>
      </c>
      <c r="L4484" s="2" t="str">
        <f>_xlfn.XLOOKUP(Table1[[#This Row],[Rating]],Ratings!A$2:A$15,Ratings!B$2:B$15)</f>
        <v>Family</v>
      </c>
      <c r="M4484" s="2" t="str">
        <f>_xlfn.XLOOKUP(Table1[[#This Row],[Rating Category]],Recommendation!A$2:A$6,Recommendation!B$2:B$6)</f>
        <v>Guidance</v>
      </c>
      <c r="N4484" s="2">
        <v>52</v>
      </c>
      <c r="O4484" s="2" t="str" cm="1">
        <f t="array" ref="O4484">_xlfn.IFS(Table1[[#This Row],[Duration]]&lt;90,"Short",Table1[[#This Row],[Duration]]&lt;180,"Medium",Table1[[#This Row],[Duration]]&lt;=240,"Long",TRUE,"Seasons")</f>
        <v>Short</v>
      </c>
      <c r="P4484" s="3" t="s">
        <v>3</v>
      </c>
    </row>
    <row r="4485" spans="1:16" ht="14">
      <c r="A4485" s="2" t="s">
        <v>18957</v>
      </c>
      <c r="B4485" s="2" t="s">
        <v>0</v>
      </c>
      <c r="C4485" s="3" t="s">
        <v>18958</v>
      </c>
      <c r="D4485" s="3" t="s">
        <v>18956</v>
      </c>
      <c r="E4485" s="3" t="s">
        <v>18925</v>
      </c>
      <c r="F4485" s="3" t="s">
        <v>1</v>
      </c>
      <c r="G4485" s="7" t="s">
        <v>8830</v>
      </c>
      <c r="H4485" s="4">
        <v>2021</v>
      </c>
      <c r="I4485" s="2">
        <v>2017</v>
      </c>
      <c r="J4485" s="2">
        <f ca="1">YEAR(TODAY())-Table1[[#This Row],[Release_year]]</f>
        <v>9</v>
      </c>
      <c r="K4485" s="2" t="s">
        <v>45</v>
      </c>
      <c r="L4485" s="2" t="str">
        <f>_xlfn.XLOOKUP(Table1[[#This Row],[Rating]],Ratings!A$2:A$15,Ratings!B$2:B$15)</f>
        <v>Family</v>
      </c>
      <c r="M4485" s="2" t="str">
        <f>_xlfn.XLOOKUP(Table1[[#This Row],[Rating Category]],Recommendation!A$2:A$6,Recommendation!B$2:B$6)</f>
        <v>Guidance</v>
      </c>
      <c r="N4485" s="2">
        <v>54</v>
      </c>
      <c r="O4485" s="2" t="str" cm="1">
        <f t="array" ref="O4485">_xlfn.IFS(Table1[[#This Row],[Duration]]&lt;90,"Short",Table1[[#This Row],[Duration]]&lt;180,"Medium",Table1[[#This Row],[Duration]]&lt;=240,"Long",TRUE,"Seasons")</f>
        <v>Short</v>
      </c>
      <c r="P4485" s="3" t="s">
        <v>3</v>
      </c>
    </row>
    <row r="4486" spans="1:16" ht="14">
      <c r="A4486" s="2" t="s">
        <v>18959</v>
      </c>
      <c r="B4486" s="2" t="s">
        <v>0</v>
      </c>
      <c r="C4486" s="3" t="s">
        <v>18960</v>
      </c>
      <c r="D4486" s="3" t="s">
        <v>18961</v>
      </c>
      <c r="E4486" s="3" t="s">
        <v>18962</v>
      </c>
      <c r="F4486" s="3" t="s">
        <v>1</v>
      </c>
      <c r="G4486" s="7" t="s">
        <v>8830</v>
      </c>
      <c r="H4486" s="4">
        <v>2021</v>
      </c>
      <c r="I4486" s="2">
        <v>2017</v>
      </c>
      <c r="J4486" s="2">
        <f ca="1">YEAR(TODAY())-Table1[[#This Row],[Release_year]]</f>
        <v>9</v>
      </c>
      <c r="K4486" s="2" t="s">
        <v>45</v>
      </c>
      <c r="L4486" s="2" t="str">
        <f>_xlfn.XLOOKUP(Table1[[#This Row],[Rating]],Ratings!A$2:A$15,Ratings!B$2:B$15)</f>
        <v>Family</v>
      </c>
      <c r="M4486" s="2" t="str">
        <f>_xlfn.XLOOKUP(Table1[[#This Row],[Rating Category]],Recommendation!A$2:A$6,Recommendation!B$2:B$6)</f>
        <v>Guidance</v>
      </c>
      <c r="N4486" s="2">
        <v>54</v>
      </c>
      <c r="O4486" s="2" t="str" cm="1">
        <f t="array" ref="O4486">_xlfn.IFS(Table1[[#This Row],[Duration]]&lt;90,"Short",Table1[[#This Row],[Duration]]&lt;180,"Medium",Table1[[#This Row],[Duration]]&lt;=240,"Long",TRUE,"Seasons")</f>
        <v>Short</v>
      </c>
      <c r="P4486" s="3" t="s">
        <v>3</v>
      </c>
    </row>
    <row r="4487" spans="1:16" ht="14">
      <c r="A4487" s="2" t="s">
        <v>18963</v>
      </c>
      <c r="B4487" s="2" t="s">
        <v>0</v>
      </c>
      <c r="C4487" s="3" t="s">
        <v>18964</v>
      </c>
      <c r="D4487" s="3" t="s">
        <v>18965</v>
      </c>
      <c r="E4487" s="3" t="s">
        <v>18946</v>
      </c>
      <c r="F4487" s="3" t="s">
        <v>1</v>
      </c>
      <c r="G4487" s="7" t="s">
        <v>8830</v>
      </c>
      <c r="H4487" s="4">
        <v>2021</v>
      </c>
      <c r="I4487" s="2">
        <v>2018</v>
      </c>
      <c r="J4487" s="2">
        <f ca="1">YEAR(TODAY())-Table1[[#This Row],[Release_year]]</f>
        <v>8</v>
      </c>
      <c r="K4487" s="2" t="s">
        <v>181</v>
      </c>
      <c r="L4487" s="2" t="str">
        <f>_xlfn.XLOOKUP(Table1[[#This Row],[Rating]],Ratings!A$2:A$15,Ratings!B$2:B$15)</f>
        <v>Family</v>
      </c>
      <c r="M4487" s="2" t="str">
        <f>_xlfn.XLOOKUP(Table1[[#This Row],[Rating Category]],Recommendation!A$2:A$6,Recommendation!B$2:B$6)</f>
        <v>Guidance</v>
      </c>
      <c r="N4487" s="2">
        <v>53</v>
      </c>
      <c r="O4487" s="2" t="str" cm="1">
        <f t="array" ref="O4487">_xlfn.IFS(Table1[[#This Row],[Duration]]&lt;90,"Short",Table1[[#This Row],[Duration]]&lt;180,"Medium",Table1[[#This Row],[Duration]]&lt;=240,"Long",TRUE,"Seasons")</f>
        <v>Short</v>
      </c>
      <c r="P4487" s="3" t="s">
        <v>3</v>
      </c>
    </row>
    <row r="4488" spans="1:16" ht="14">
      <c r="A4488" s="2" t="s">
        <v>18966</v>
      </c>
      <c r="B4488" s="2" t="s">
        <v>0</v>
      </c>
      <c r="C4488" s="3" t="s">
        <v>18967</v>
      </c>
      <c r="D4488" s="3" t="s">
        <v>18968</v>
      </c>
      <c r="E4488" s="3" t="s">
        <v>18946</v>
      </c>
      <c r="F4488" s="3" t="s">
        <v>1</v>
      </c>
      <c r="G4488" s="7" t="s">
        <v>8830</v>
      </c>
      <c r="H4488" s="4">
        <v>2021</v>
      </c>
      <c r="I4488" s="2">
        <v>2017</v>
      </c>
      <c r="J4488" s="2">
        <f ca="1">YEAR(TODAY())-Table1[[#This Row],[Release_year]]</f>
        <v>9</v>
      </c>
      <c r="K4488" s="2" t="s">
        <v>45</v>
      </c>
      <c r="L4488" s="2" t="str">
        <f>_xlfn.XLOOKUP(Table1[[#This Row],[Rating]],Ratings!A$2:A$15,Ratings!B$2:B$15)</f>
        <v>Family</v>
      </c>
      <c r="M4488" s="2" t="str">
        <f>_xlfn.XLOOKUP(Table1[[#This Row],[Rating Category]],Recommendation!A$2:A$6,Recommendation!B$2:B$6)</f>
        <v>Guidance</v>
      </c>
      <c r="N4488" s="2">
        <v>53</v>
      </c>
      <c r="O4488" s="2" t="str" cm="1">
        <f t="array" ref="O4488">_xlfn.IFS(Table1[[#This Row],[Duration]]&lt;90,"Short",Table1[[#This Row],[Duration]]&lt;180,"Medium",Table1[[#This Row],[Duration]]&lt;=240,"Long",TRUE,"Seasons")</f>
        <v>Short</v>
      </c>
      <c r="P4488" s="3" t="s">
        <v>3</v>
      </c>
    </row>
    <row r="4489" spans="1:16" ht="14">
      <c r="A4489" s="2" t="s">
        <v>18969</v>
      </c>
      <c r="B4489" s="2" t="s">
        <v>0</v>
      </c>
      <c r="C4489" s="3" t="s">
        <v>18970</v>
      </c>
      <c r="D4489" s="3" t="s">
        <v>18971</v>
      </c>
      <c r="E4489" s="3" t="s">
        <v>18972</v>
      </c>
      <c r="F4489" s="3" t="s">
        <v>1</v>
      </c>
      <c r="G4489" s="7" t="s">
        <v>8830</v>
      </c>
      <c r="H4489" s="4">
        <v>2021</v>
      </c>
      <c r="I4489" s="2">
        <v>2012</v>
      </c>
      <c r="J4489" s="2">
        <f ca="1">YEAR(TODAY())-Table1[[#This Row],[Release_year]]</f>
        <v>14</v>
      </c>
      <c r="K4489" s="2" t="s">
        <v>181</v>
      </c>
      <c r="L4489" s="2" t="str">
        <f>_xlfn.XLOOKUP(Table1[[#This Row],[Rating]],Ratings!A$2:A$15,Ratings!B$2:B$15)</f>
        <v>Family</v>
      </c>
      <c r="M4489" s="2" t="str">
        <f>_xlfn.XLOOKUP(Table1[[#This Row],[Rating Category]],Recommendation!A$2:A$6,Recommendation!B$2:B$6)</f>
        <v>Guidance</v>
      </c>
      <c r="N4489" s="2">
        <v>53</v>
      </c>
      <c r="O4489" s="2" t="str" cm="1">
        <f t="array" ref="O4489">_xlfn.IFS(Table1[[#This Row],[Duration]]&lt;90,"Short",Table1[[#This Row],[Duration]]&lt;180,"Medium",Table1[[#This Row],[Duration]]&lt;=240,"Long",TRUE,"Seasons")</f>
        <v>Short</v>
      </c>
      <c r="P4489" s="3" t="s">
        <v>779</v>
      </c>
    </row>
    <row r="4490" spans="1:16" ht="56">
      <c r="A4490" s="2" t="s">
        <v>18973</v>
      </c>
      <c r="B4490" s="2" t="s">
        <v>0</v>
      </c>
      <c r="C4490" s="3" t="s">
        <v>18974</v>
      </c>
      <c r="D4490" s="3" t="s">
        <v>18975</v>
      </c>
      <c r="E4490" s="3" t="s">
        <v>18976</v>
      </c>
      <c r="F4490" s="3" t="s">
        <v>1</v>
      </c>
      <c r="G4490" s="7" t="s">
        <v>5509</v>
      </c>
      <c r="H4490" s="4">
        <v>2021</v>
      </c>
      <c r="I4490" s="2">
        <v>2017</v>
      </c>
      <c r="J4490" s="2">
        <f ca="1">YEAR(TODAY())-Table1[[#This Row],[Release_year]]</f>
        <v>9</v>
      </c>
      <c r="K4490" s="2" t="s">
        <v>2</v>
      </c>
      <c r="L4490" s="2" t="str">
        <f>_xlfn.XLOOKUP(Table1[[#This Row],[Rating]],Ratings!A$2:A$15,Ratings!B$2:B$15)</f>
        <v>Teen</v>
      </c>
      <c r="M4490" s="2" t="str">
        <f>_xlfn.XLOOKUP(Table1[[#This Row],[Rating Category]],Recommendation!A$2:A$6,Recommendation!B$2:B$6)</f>
        <v>Guidance</v>
      </c>
      <c r="N4490" s="2">
        <v>86</v>
      </c>
      <c r="O4490" s="2" t="str" cm="1">
        <f t="array" ref="O4490">_xlfn.IFS(Table1[[#This Row],[Duration]]&lt;90,"Short",Table1[[#This Row],[Duration]]&lt;180,"Medium",Table1[[#This Row],[Duration]]&lt;=240,"Long",TRUE,"Seasons")</f>
        <v>Short</v>
      </c>
      <c r="P4490" s="3" t="s">
        <v>131</v>
      </c>
    </row>
    <row r="4491" spans="1:16" ht="56">
      <c r="A4491" s="2" t="s">
        <v>18977</v>
      </c>
      <c r="B4491" s="2" t="s">
        <v>0</v>
      </c>
      <c r="C4491" s="3" t="s">
        <v>18978</v>
      </c>
      <c r="D4491" s="3" t="s">
        <v>18979</v>
      </c>
      <c r="E4491" s="3" t="s">
        <v>18980</v>
      </c>
      <c r="F4491" s="3" t="s">
        <v>1</v>
      </c>
      <c r="G4491" s="7" t="s">
        <v>8718</v>
      </c>
      <c r="H4491" s="4">
        <v>2021</v>
      </c>
      <c r="I4491" s="2">
        <v>1995</v>
      </c>
      <c r="J4491" s="2">
        <f ca="1">YEAR(TODAY())-Table1[[#This Row],[Release_year]]</f>
        <v>31</v>
      </c>
      <c r="K4491" s="2" t="s">
        <v>2</v>
      </c>
      <c r="L4491" s="2" t="str">
        <f>_xlfn.XLOOKUP(Table1[[#This Row],[Rating]],Ratings!A$2:A$15,Ratings!B$2:B$15)</f>
        <v>Teen</v>
      </c>
      <c r="M4491" s="2" t="str">
        <f>_xlfn.XLOOKUP(Table1[[#This Row],[Rating Category]],Recommendation!A$2:A$6,Recommendation!B$2:B$6)</f>
        <v>Guidance</v>
      </c>
      <c r="N4491" s="2">
        <v>102</v>
      </c>
      <c r="O4491" s="2" t="str" cm="1">
        <f t="array" ref="O4491">_xlfn.IFS(Table1[[#This Row],[Duration]]&lt;90,"Short",Table1[[#This Row],[Duration]]&lt;180,"Medium",Table1[[#This Row],[Duration]]&lt;=240,"Long",TRUE,"Seasons")</f>
        <v>Medium</v>
      </c>
      <c r="P4491" s="3" t="s">
        <v>251</v>
      </c>
    </row>
    <row r="4492" spans="1:16" ht="28">
      <c r="A4492" s="2" t="s">
        <v>18981</v>
      </c>
      <c r="B4492" s="2" t="s">
        <v>0</v>
      </c>
      <c r="C4492" s="3" t="s">
        <v>18982</v>
      </c>
      <c r="D4492" s="3" t="s">
        <v>18983</v>
      </c>
      <c r="E4492" s="3" t="s">
        <v>18984</v>
      </c>
      <c r="F4492" s="3" t="s">
        <v>1</v>
      </c>
      <c r="G4492" s="7" t="s">
        <v>12176</v>
      </c>
      <c r="H4492" s="4">
        <v>2021</v>
      </c>
      <c r="I4492" s="2">
        <v>2016</v>
      </c>
      <c r="J4492" s="2">
        <f ca="1">YEAR(TODAY())-Table1[[#This Row],[Release_year]]</f>
        <v>10</v>
      </c>
      <c r="K4492" s="2" t="s">
        <v>7</v>
      </c>
      <c r="L4492" s="2" t="str">
        <f>_xlfn.XLOOKUP(Table1[[#This Row],[Rating]],Ratings!A$2:A$15,Ratings!B$2:B$15)</f>
        <v>Adult</v>
      </c>
      <c r="M4492" s="2" t="str">
        <f>_xlfn.XLOOKUP(Table1[[#This Row],[Rating Category]],Recommendation!A$2:A$6,Recommendation!B$2:B$6)</f>
        <v>Restricted</v>
      </c>
      <c r="N4492" s="2">
        <v>114</v>
      </c>
      <c r="O4492" s="2" t="str" cm="1">
        <f t="array" ref="O4492">_xlfn.IFS(Table1[[#This Row],[Duration]]&lt;90,"Short",Table1[[#This Row],[Duration]]&lt;180,"Medium",Table1[[#This Row],[Duration]]&lt;=240,"Long",TRUE,"Seasons")</f>
        <v>Medium</v>
      </c>
      <c r="P4492" s="3" t="s">
        <v>231</v>
      </c>
    </row>
    <row r="4493" spans="1:16" ht="56">
      <c r="A4493" s="2" t="s">
        <v>18985</v>
      </c>
      <c r="B4493" s="2" t="s">
        <v>0</v>
      </c>
      <c r="C4493" s="3" t="s">
        <v>18986</v>
      </c>
      <c r="D4493" s="3" t="s">
        <v>18987</v>
      </c>
      <c r="E4493" s="3" t="s">
        <v>18988</v>
      </c>
      <c r="F4493" s="3" t="s">
        <v>7864</v>
      </c>
      <c r="G4493" s="7" t="s">
        <v>18989</v>
      </c>
      <c r="H4493" s="4">
        <v>2021</v>
      </c>
      <c r="I4493" s="2">
        <v>2009</v>
      </c>
      <c r="J4493" s="2">
        <f ca="1">YEAR(TODAY())-Table1[[#This Row],[Release_year]]</f>
        <v>17</v>
      </c>
      <c r="K4493" s="2" t="s">
        <v>124</v>
      </c>
      <c r="L4493" s="2" t="str">
        <f>_xlfn.XLOOKUP(Table1[[#This Row],[Rating]],Ratings!A$2:A$15,Ratings!B$2:B$15)</f>
        <v>Adult</v>
      </c>
      <c r="M4493" s="2" t="str">
        <f>_xlfn.XLOOKUP(Table1[[#This Row],[Rating Category]],Recommendation!A$2:A$6,Recommendation!B$2:B$6)</f>
        <v>Restricted</v>
      </c>
      <c r="N4493" s="2">
        <v>99</v>
      </c>
      <c r="O4493" s="2" t="str" cm="1">
        <f t="array" ref="O4493">_xlfn.IFS(Table1[[#This Row],[Duration]]&lt;90,"Short",Table1[[#This Row],[Duration]]&lt;180,"Medium",Table1[[#This Row],[Duration]]&lt;=240,"Long",TRUE,"Seasons")</f>
        <v>Medium</v>
      </c>
      <c r="P4493" s="3" t="s">
        <v>251</v>
      </c>
    </row>
    <row r="4494" spans="1:16" ht="70">
      <c r="A4494" s="2" t="s">
        <v>18990</v>
      </c>
      <c r="B4494" s="2" t="s">
        <v>0</v>
      </c>
      <c r="C4494" s="3" t="s">
        <v>18991</v>
      </c>
      <c r="D4494" s="3" t="s">
        <v>18992</v>
      </c>
      <c r="E4494" s="3" t="s">
        <v>18993</v>
      </c>
      <c r="F4494" s="3" t="s">
        <v>18994</v>
      </c>
      <c r="G4494" s="7" t="s">
        <v>12176</v>
      </c>
      <c r="H4494" s="4">
        <v>2021</v>
      </c>
      <c r="I4494" s="2">
        <v>2013</v>
      </c>
      <c r="J4494" s="2">
        <f ca="1">YEAR(TODAY())-Table1[[#This Row],[Release_year]]</f>
        <v>13</v>
      </c>
      <c r="K4494" s="2" t="s">
        <v>14374</v>
      </c>
      <c r="L4494" s="2" t="str">
        <f>_xlfn.XLOOKUP(Table1[[#This Row],[Rating]],Ratings!A$2:A$15,Ratings!B$2:B$15)</f>
        <v>Not Rated</v>
      </c>
      <c r="M4494" s="2" t="str">
        <f>_xlfn.XLOOKUP(Table1[[#This Row],[Rating Category]],Recommendation!A$2:A$6,Recommendation!B$2:B$6)</f>
        <v>Guidance</v>
      </c>
      <c r="N4494" s="2">
        <v>117</v>
      </c>
      <c r="O4494" s="2" t="str" cm="1">
        <f t="array" ref="O4494">_xlfn.IFS(Table1[[#This Row],[Duration]]&lt;90,"Short",Table1[[#This Row],[Duration]]&lt;180,"Medium",Table1[[#This Row],[Duration]]&lt;=240,"Long",TRUE,"Seasons")</f>
        <v>Medium</v>
      </c>
      <c r="P4494" s="3" t="s">
        <v>23</v>
      </c>
    </row>
    <row r="4495" spans="1:16" ht="70">
      <c r="A4495" s="2" t="s">
        <v>18995</v>
      </c>
      <c r="B4495" s="2" t="s">
        <v>0</v>
      </c>
      <c r="C4495" s="3" t="s">
        <v>18996</v>
      </c>
      <c r="D4495" s="3" t="s">
        <v>18992</v>
      </c>
      <c r="E4495" s="3" t="s">
        <v>18997</v>
      </c>
      <c r="F4495" s="3" t="s">
        <v>18998</v>
      </c>
      <c r="G4495" s="7" t="s">
        <v>11091</v>
      </c>
      <c r="H4495" s="4">
        <v>2021</v>
      </c>
      <c r="I4495" s="2">
        <v>2013</v>
      </c>
      <c r="J4495" s="2">
        <f ca="1">YEAR(TODAY())-Table1[[#This Row],[Release_year]]</f>
        <v>13</v>
      </c>
      <c r="K4495" s="2" t="s">
        <v>7</v>
      </c>
      <c r="L4495" s="2" t="str">
        <f>_xlfn.XLOOKUP(Table1[[#This Row],[Rating]],Ratings!A$2:A$15,Ratings!B$2:B$15)</f>
        <v>Adult</v>
      </c>
      <c r="M4495" s="2" t="str">
        <f>_xlfn.XLOOKUP(Table1[[#This Row],[Rating Category]],Recommendation!A$2:A$6,Recommendation!B$2:B$6)</f>
        <v>Restricted</v>
      </c>
      <c r="N4495" s="2">
        <v>124</v>
      </c>
      <c r="O4495" s="2" t="str" cm="1">
        <f t="array" ref="O4495">_xlfn.IFS(Table1[[#This Row],[Duration]]&lt;90,"Short",Table1[[#This Row],[Duration]]&lt;180,"Medium",Table1[[#This Row],[Duration]]&lt;=240,"Long",TRUE,"Seasons")</f>
        <v>Medium</v>
      </c>
      <c r="P4495" s="3" t="s">
        <v>23</v>
      </c>
    </row>
    <row r="4496" spans="1:16" ht="56">
      <c r="A4496" s="2" t="s">
        <v>18999</v>
      </c>
      <c r="B4496" s="2" t="s">
        <v>0</v>
      </c>
      <c r="C4496" s="3" t="s">
        <v>19000</v>
      </c>
      <c r="D4496" s="3" t="s">
        <v>19001</v>
      </c>
      <c r="E4496" s="3" t="s">
        <v>19002</v>
      </c>
      <c r="F4496" s="3" t="s">
        <v>28</v>
      </c>
      <c r="G4496" s="7" t="s">
        <v>10048</v>
      </c>
      <c r="H4496" s="4">
        <v>2021</v>
      </c>
      <c r="I4496" s="2">
        <v>2016</v>
      </c>
      <c r="J4496" s="2">
        <f ca="1">YEAR(TODAY())-Table1[[#This Row],[Release_year]]</f>
        <v>10</v>
      </c>
      <c r="K4496" s="2" t="s">
        <v>124</v>
      </c>
      <c r="L4496" s="2" t="str">
        <f>_xlfn.XLOOKUP(Table1[[#This Row],[Rating]],Ratings!A$2:A$15,Ratings!B$2:B$15)</f>
        <v>Adult</v>
      </c>
      <c r="M4496" s="2" t="str">
        <f>_xlfn.XLOOKUP(Table1[[#This Row],[Rating Category]],Recommendation!A$2:A$6,Recommendation!B$2:B$6)</f>
        <v>Restricted</v>
      </c>
      <c r="N4496" s="2">
        <v>122</v>
      </c>
      <c r="O4496" s="2" t="str" cm="1">
        <f t="array" ref="O4496">_xlfn.IFS(Table1[[#This Row],[Duration]]&lt;90,"Short",Table1[[#This Row],[Duration]]&lt;180,"Medium",Table1[[#This Row],[Duration]]&lt;=240,"Long",TRUE,"Seasons")</f>
        <v>Medium</v>
      </c>
      <c r="P4496" s="3" t="s">
        <v>1066</v>
      </c>
    </row>
    <row r="4497" spans="1:16" ht="70">
      <c r="A4497" s="2" t="s">
        <v>19003</v>
      </c>
      <c r="B4497" s="2" t="s">
        <v>0</v>
      </c>
      <c r="C4497" s="3" t="s">
        <v>19004</v>
      </c>
      <c r="D4497" s="3" t="s">
        <v>8229</v>
      </c>
      <c r="E4497" s="3" t="s">
        <v>19005</v>
      </c>
      <c r="F4497" s="3" t="s">
        <v>1</v>
      </c>
      <c r="G4497" s="7" t="s">
        <v>11306</v>
      </c>
      <c r="H4497" s="4">
        <v>2021</v>
      </c>
      <c r="I4497" s="2">
        <v>2014</v>
      </c>
      <c r="J4497" s="2">
        <f ca="1">YEAR(TODAY())-Table1[[#This Row],[Release_year]]</f>
        <v>12</v>
      </c>
      <c r="K4497" s="2" t="s">
        <v>124</v>
      </c>
      <c r="L4497" s="2" t="str">
        <f>_xlfn.XLOOKUP(Table1[[#This Row],[Rating]],Ratings!A$2:A$15,Ratings!B$2:B$15)</f>
        <v>Adult</v>
      </c>
      <c r="M4497" s="2" t="str">
        <f>_xlfn.XLOOKUP(Table1[[#This Row],[Rating Category]],Recommendation!A$2:A$6,Recommendation!B$2:B$6)</f>
        <v>Restricted</v>
      </c>
      <c r="N4497" s="2">
        <v>84</v>
      </c>
      <c r="O4497" s="2" t="str" cm="1">
        <f t="array" ref="O4497">_xlfn.IFS(Table1[[#This Row],[Duration]]&lt;90,"Short",Table1[[#This Row],[Duration]]&lt;180,"Medium",Table1[[#This Row],[Duration]]&lt;=240,"Long",TRUE,"Seasons")</f>
        <v>Short</v>
      </c>
      <c r="P4497" s="3" t="s">
        <v>269</v>
      </c>
    </row>
    <row r="4498" spans="1:16" ht="42">
      <c r="A4498" s="2" t="s">
        <v>19006</v>
      </c>
      <c r="B4498" s="2" t="s">
        <v>0</v>
      </c>
      <c r="C4498" s="3" t="s">
        <v>19007</v>
      </c>
      <c r="D4498" s="3" t="s">
        <v>19008</v>
      </c>
      <c r="E4498" s="3" t="s">
        <v>19009</v>
      </c>
      <c r="F4498" s="3" t="s">
        <v>19010</v>
      </c>
      <c r="G4498" s="7" t="s">
        <v>8472</v>
      </c>
      <c r="H4498" s="4">
        <v>2021</v>
      </c>
      <c r="I4498" s="2">
        <v>2009</v>
      </c>
      <c r="J4498" s="2">
        <f ca="1">YEAR(TODAY())-Table1[[#This Row],[Release_year]]</f>
        <v>17</v>
      </c>
      <c r="K4498" s="2" t="s">
        <v>246</v>
      </c>
      <c r="L4498" s="2" t="str">
        <f>_xlfn.XLOOKUP(Table1[[#This Row],[Rating]],Ratings!A$2:A$15,Ratings!B$2:B$15)</f>
        <v>Family</v>
      </c>
      <c r="M4498" s="2" t="str">
        <f>_xlfn.XLOOKUP(Table1[[#This Row],[Rating Category]],Recommendation!A$2:A$6,Recommendation!B$2:B$6)</f>
        <v>Guidance</v>
      </c>
      <c r="N4498" s="2">
        <v>84</v>
      </c>
      <c r="O4498" s="2" t="str" cm="1">
        <f t="array" ref="O4498">_xlfn.IFS(Table1[[#This Row],[Duration]]&lt;90,"Short",Table1[[#This Row],[Duration]]&lt;180,"Medium",Table1[[#This Row],[Duration]]&lt;=240,"Long",TRUE,"Seasons")</f>
        <v>Short</v>
      </c>
      <c r="P4498" s="3" t="s">
        <v>49</v>
      </c>
    </row>
    <row r="4499" spans="1:16" ht="56">
      <c r="A4499" s="2" t="s">
        <v>19011</v>
      </c>
      <c r="B4499" s="2" t="s">
        <v>0</v>
      </c>
      <c r="C4499" s="3" t="s">
        <v>19012</v>
      </c>
      <c r="D4499" s="3" t="s">
        <v>19013</v>
      </c>
      <c r="E4499" s="3" t="s">
        <v>19014</v>
      </c>
      <c r="F4499" s="3" t="s">
        <v>64</v>
      </c>
      <c r="G4499" s="7" t="s">
        <v>19015</v>
      </c>
      <c r="H4499" s="4">
        <v>2021</v>
      </c>
      <c r="I4499" s="2">
        <v>2018</v>
      </c>
      <c r="J4499" s="2">
        <f ca="1">YEAR(TODAY())-Table1[[#This Row],[Release_year]]</f>
        <v>8</v>
      </c>
      <c r="K4499" s="2" t="s">
        <v>124</v>
      </c>
      <c r="L4499" s="2" t="str">
        <f>_xlfn.XLOOKUP(Table1[[#This Row],[Rating]],Ratings!A$2:A$15,Ratings!B$2:B$15)</f>
        <v>Adult</v>
      </c>
      <c r="M4499" s="2" t="str">
        <f>_xlfn.XLOOKUP(Table1[[#This Row],[Rating Category]],Recommendation!A$2:A$6,Recommendation!B$2:B$6)</f>
        <v>Restricted</v>
      </c>
      <c r="N4499" s="2">
        <v>120</v>
      </c>
      <c r="O4499" s="2" t="str" cm="1">
        <f t="array" ref="O4499">_xlfn.IFS(Table1[[#This Row],[Duration]]&lt;90,"Short",Table1[[#This Row],[Duration]]&lt;180,"Medium",Table1[[#This Row],[Duration]]&lt;=240,"Long",TRUE,"Seasons")</f>
        <v>Medium</v>
      </c>
      <c r="P4499" s="3" t="s">
        <v>307</v>
      </c>
    </row>
    <row r="4500" spans="1:16" ht="42">
      <c r="A4500" s="2" t="s">
        <v>19016</v>
      </c>
      <c r="B4500" s="2" t="s">
        <v>0</v>
      </c>
      <c r="C4500" s="3" t="s">
        <v>19017</v>
      </c>
      <c r="D4500" s="3" t="s">
        <v>19018</v>
      </c>
      <c r="E4500" s="3" t="s">
        <v>19019</v>
      </c>
      <c r="F4500" s="3" t="s">
        <v>1</v>
      </c>
      <c r="G4500" s="7" t="s">
        <v>8120</v>
      </c>
      <c r="H4500" s="4">
        <v>2021</v>
      </c>
      <c r="I4500" s="2">
        <v>1960</v>
      </c>
      <c r="J4500" s="2">
        <f ca="1">YEAR(TODAY())-Table1[[#This Row],[Release_year]]</f>
        <v>66</v>
      </c>
      <c r="K4500" s="2" t="s">
        <v>45</v>
      </c>
      <c r="L4500" s="2" t="str">
        <f>_xlfn.XLOOKUP(Table1[[#This Row],[Rating]],Ratings!A$2:A$15,Ratings!B$2:B$15)</f>
        <v>Family</v>
      </c>
      <c r="M4500" s="2" t="str">
        <f>_xlfn.XLOOKUP(Table1[[#This Row],[Rating Category]],Recommendation!A$2:A$6,Recommendation!B$2:B$6)</f>
        <v>Guidance</v>
      </c>
      <c r="N4500" s="2">
        <v>127</v>
      </c>
      <c r="O4500" s="2" t="str" cm="1">
        <f t="array" ref="O4500">_xlfn.IFS(Table1[[#This Row],[Duration]]&lt;90,"Short",Table1[[#This Row],[Duration]]&lt;180,"Medium",Table1[[#This Row],[Duration]]&lt;=240,"Long",TRUE,"Seasons")</f>
        <v>Medium</v>
      </c>
      <c r="P4500" s="3" t="s">
        <v>1273</v>
      </c>
    </row>
    <row r="4501" spans="1:16" ht="42">
      <c r="A4501" s="2" t="s">
        <v>19020</v>
      </c>
      <c r="B4501" s="2" t="s">
        <v>0</v>
      </c>
      <c r="C4501" s="3" t="s">
        <v>19021</v>
      </c>
      <c r="D4501" s="3" t="s">
        <v>8265</v>
      </c>
      <c r="E4501" s="3" t="s">
        <v>19022</v>
      </c>
      <c r="F4501" s="3" t="s">
        <v>1</v>
      </c>
      <c r="G4501" s="7" t="s">
        <v>8375</v>
      </c>
      <c r="H4501" s="4">
        <v>2021</v>
      </c>
      <c r="I4501" s="2">
        <v>2007</v>
      </c>
      <c r="J4501" s="2">
        <f ca="1">YEAR(TODAY())-Table1[[#This Row],[Release_year]]</f>
        <v>19</v>
      </c>
      <c r="K4501" s="2" t="s">
        <v>2</v>
      </c>
      <c r="L4501" s="2" t="str">
        <f>_xlfn.XLOOKUP(Table1[[#This Row],[Rating]],Ratings!A$2:A$15,Ratings!B$2:B$15)</f>
        <v>Teen</v>
      </c>
      <c r="M4501" s="2" t="str">
        <f>_xlfn.XLOOKUP(Table1[[#This Row],[Rating Category]],Recommendation!A$2:A$6,Recommendation!B$2:B$6)</f>
        <v>Guidance</v>
      </c>
      <c r="N4501" s="2">
        <v>122</v>
      </c>
      <c r="O4501" s="2" t="str" cm="1">
        <f t="array" ref="O4501">_xlfn.IFS(Table1[[#This Row],[Duration]]&lt;90,"Short",Table1[[#This Row],[Duration]]&lt;180,"Medium",Table1[[#This Row],[Duration]]&lt;=240,"Long",TRUE,"Seasons")</f>
        <v>Medium</v>
      </c>
      <c r="P4501" s="3" t="s">
        <v>328</v>
      </c>
    </row>
    <row r="4502" spans="1:16" ht="42">
      <c r="A4502" s="2" t="s">
        <v>19023</v>
      </c>
      <c r="B4502" s="2" t="s">
        <v>0</v>
      </c>
      <c r="C4502" s="3" t="s">
        <v>19024</v>
      </c>
      <c r="D4502" s="3" t="s">
        <v>8265</v>
      </c>
      <c r="E4502" s="3" t="s">
        <v>19025</v>
      </c>
      <c r="F4502" s="3" t="s">
        <v>1</v>
      </c>
      <c r="G4502" s="7" t="s">
        <v>8375</v>
      </c>
      <c r="H4502" s="4">
        <v>2021</v>
      </c>
      <c r="I4502" s="2">
        <v>2004</v>
      </c>
      <c r="J4502" s="2">
        <f ca="1">YEAR(TODAY())-Table1[[#This Row],[Release_year]]</f>
        <v>22</v>
      </c>
      <c r="K4502" s="2" t="s">
        <v>2</v>
      </c>
      <c r="L4502" s="2" t="str">
        <f>_xlfn.XLOOKUP(Table1[[#This Row],[Rating]],Ratings!A$2:A$15,Ratings!B$2:B$15)</f>
        <v>Teen</v>
      </c>
      <c r="M4502" s="2" t="str">
        <f>_xlfn.XLOOKUP(Table1[[#This Row],[Rating Category]],Recommendation!A$2:A$6,Recommendation!B$2:B$6)</f>
        <v>Guidance</v>
      </c>
      <c r="N4502" s="2">
        <v>125</v>
      </c>
      <c r="O4502" s="2" t="str" cm="1">
        <f t="array" ref="O4502">_xlfn.IFS(Table1[[#This Row],[Duration]]&lt;90,"Short",Table1[[#This Row],[Duration]]&lt;180,"Medium",Table1[[#This Row],[Duration]]&lt;=240,"Long",TRUE,"Seasons")</f>
        <v>Medium</v>
      </c>
      <c r="P4502" s="3" t="s">
        <v>328</v>
      </c>
    </row>
    <row r="4503" spans="1:16" ht="42">
      <c r="A4503" s="2" t="s">
        <v>19026</v>
      </c>
      <c r="B4503" s="2" t="s">
        <v>0</v>
      </c>
      <c r="C4503" s="3" t="s">
        <v>19027</v>
      </c>
      <c r="D4503" s="3" t="s">
        <v>19028</v>
      </c>
      <c r="E4503" s="3" t="s">
        <v>19029</v>
      </c>
      <c r="F4503" s="3" t="s">
        <v>248</v>
      </c>
      <c r="G4503" s="7" t="s">
        <v>13923</v>
      </c>
      <c r="H4503" s="4">
        <v>2021</v>
      </c>
      <c r="I4503" s="2">
        <v>2015</v>
      </c>
      <c r="J4503" s="2">
        <f ca="1">YEAR(TODAY())-Table1[[#This Row],[Release_year]]</f>
        <v>11</v>
      </c>
      <c r="K4503" s="2" t="s">
        <v>7</v>
      </c>
      <c r="L4503" s="2" t="str">
        <f>_xlfn.XLOOKUP(Table1[[#This Row],[Rating]],Ratings!A$2:A$15,Ratings!B$2:B$15)</f>
        <v>Adult</v>
      </c>
      <c r="M4503" s="2" t="str">
        <f>_xlfn.XLOOKUP(Table1[[#This Row],[Rating Category]],Recommendation!A$2:A$6,Recommendation!B$2:B$6)</f>
        <v>Restricted</v>
      </c>
      <c r="N4503" s="2">
        <v>107</v>
      </c>
      <c r="O4503" s="2" t="str" cm="1">
        <f t="array" ref="O4503">_xlfn.IFS(Table1[[#This Row],[Duration]]&lt;90,"Short",Table1[[#This Row],[Duration]]&lt;180,"Medium",Table1[[#This Row],[Duration]]&lt;=240,"Long",TRUE,"Seasons")</f>
        <v>Medium</v>
      </c>
      <c r="P4503" s="3" t="s">
        <v>56</v>
      </c>
    </row>
    <row r="4504" spans="1:16" ht="42">
      <c r="A4504" s="2" t="s">
        <v>19030</v>
      </c>
      <c r="B4504" s="2" t="s">
        <v>0</v>
      </c>
      <c r="C4504" s="3" t="s">
        <v>19031</v>
      </c>
      <c r="D4504" s="3" t="s">
        <v>19032</v>
      </c>
      <c r="E4504" s="3" t="s">
        <v>19033</v>
      </c>
      <c r="F4504" s="3" t="s">
        <v>1</v>
      </c>
      <c r="G4504" s="7" t="s">
        <v>15125</v>
      </c>
      <c r="H4504" s="4">
        <v>2021</v>
      </c>
      <c r="I4504" s="2">
        <v>2016</v>
      </c>
      <c r="J4504" s="2">
        <f ca="1">YEAR(TODAY())-Table1[[#This Row],[Release_year]]</f>
        <v>10</v>
      </c>
      <c r="K4504" s="2" t="s">
        <v>124</v>
      </c>
      <c r="L4504" s="2" t="str">
        <f>_xlfn.XLOOKUP(Table1[[#This Row],[Rating]],Ratings!A$2:A$15,Ratings!B$2:B$15)</f>
        <v>Adult</v>
      </c>
      <c r="M4504" s="2" t="str">
        <f>_xlfn.XLOOKUP(Table1[[#This Row],[Rating Category]],Recommendation!A$2:A$6,Recommendation!B$2:B$6)</f>
        <v>Restricted</v>
      </c>
      <c r="N4504" s="2">
        <v>91</v>
      </c>
      <c r="O4504" s="2" t="str" cm="1">
        <f t="array" ref="O4504">_xlfn.IFS(Table1[[#This Row],[Duration]]&lt;90,"Short",Table1[[#This Row],[Duration]]&lt;180,"Medium",Table1[[#This Row],[Duration]]&lt;=240,"Long",TRUE,"Seasons")</f>
        <v>Medium</v>
      </c>
      <c r="P4504" s="3" t="s">
        <v>125</v>
      </c>
    </row>
    <row r="4505" spans="1:16" ht="56">
      <c r="A4505" s="2" t="s">
        <v>19034</v>
      </c>
      <c r="B4505" s="2" t="s">
        <v>0</v>
      </c>
      <c r="C4505" s="3" t="s">
        <v>19035</v>
      </c>
      <c r="D4505" s="3" t="s">
        <v>19036</v>
      </c>
      <c r="E4505" s="3" t="s">
        <v>19037</v>
      </c>
      <c r="F4505" s="3" t="s">
        <v>1030</v>
      </c>
      <c r="G4505" s="7" t="s">
        <v>11290</v>
      </c>
      <c r="H4505" s="4">
        <v>2021</v>
      </c>
      <c r="I4505" s="2">
        <v>2011</v>
      </c>
      <c r="J4505" s="2">
        <f ca="1">YEAR(TODAY())-Table1[[#This Row],[Release_year]]</f>
        <v>15</v>
      </c>
      <c r="K4505" s="2" t="s">
        <v>7</v>
      </c>
      <c r="L4505" s="2" t="str">
        <f>_xlfn.XLOOKUP(Table1[[#This Row],[Rating]],Ratings!A$2:A$15,Ratings!B$2:B$15)</f>
        <v>Adult</v>
      </c>
      <c r="M4505" s="2" t="str">
        <f>_xlfn.XLOOKUP(Table1[[#This Row],[Rating Category]],Recommendation!A$2:A$6,Recommendation!B$2:B$6)</f>
        <v>Restricted</v>
      </c>
      <c r="N4505" s="2">
        <v>103</v>
      </c>
      <c r="O4505" s="2" t="str" cm="1">
        <f t="array" ref="O4505">_xlfn.IFS(Table1[[#This Row],[Duration]]&lt;90,"Short",Table1[[#This Row],[Duration]]&lt;180,"Medium",Table1[[#This Row],[Duration]]&lt;=240,"Long",TRUE,"Seasons")</f>
        <v>Medium</v>
      </c>
      <c r="P4505" s="3" t="s">
        <v>2437</v>
      </c>
    </row>
    <row r="4506" spans="1:16" ht="56">
      <c r="A4506" s="2" t="s">
        <v>19038</v>
      </c>
      <c r="B4506" s="2" t="s">
        <v>0</v>
      </c>
      <c r="C4506" s="3" t="s">
        <v>19039</v>
      </c>
      <c r="D4506" s="3" t="s">
        <v>19036</v>
      </c>
      <c r="E4506" s="3" t="s">
        <v>19040</v>
      </c>
      <c r="F4506" s="3" t="s">
        <v>1030</v>
      </c>
      <c r="G4506" s="7" t="s">
        <v>11146</v>
      </c>
      <c r="H4506" s="4">
        <v>2021</v>
      </c>
      <c r="I4506" s="2">
        <v>2012</v>
      </c>
      <c r="J4506" s="2">
        <f ca="1">YEAR(TODAY())-Table1[[#This Row],[Release_year]]</f>
        <v>14</v>
      </c>
      <c r="K4506" s="2" t="s">
        <v>7</v>
      </c>
      <c r="L4506" s="2" t="str">
        <f>_xlfn.XLOOKUP(Table1[[#This Row],[Rating]],Ratings!A$2:A$15,Ratings!B$2:B$15)</f>
        <v>Adult</v>
      </c>
      <c r="M4506" s="2" t="str">
        <f>_xlfn.XLOOKUP(Table1[[#This Row],[Rating Category]],Recommendation!A$2:A$6,Recommendation!B$2:B$6)</f>
        <v>Restricted</v>
      </c>
      <c r="N4506" s="2">
        <v>103</v>
      </c>
      <c r="O4506" s="2" t="str" cm="1">
        <f t="array" ref="O4506">_xlfn.IFS(Table1[[#This Row],[Duration]]&lt;90,"Short",Table1[[#This Row],[Duration]]&lt;180,"Medium",Table1[[#This Row],[Duration]]&lt;=240,"Long",TRUE,"Seasons")</f>
        <v>Medium</v>
      </c>
      <c r="P4506" s="3" t="s">
        <v>2437</v>
      </c>
    </row>
    <row r="4507" spans="1:16" ht="28">
      <c r="A4507" s="2" t="s">
        <v>19041</v>
      </c>
      <c r="B4507" s="2" t="s">
        <v>4</v>
      </c>
      <c r="C4507" s="3" t="s">
        <v>19042</v>
      </c>
      <c r="D4507" s="3" t="s">
        <v>2757</v>
      </c>
      <c r="E4507" s="3" t="s">
        <v>2757</v>
      </c>
      <c r="F4507" s="3" t="s">
        <v>1</v>
      </c>
      <c r="G4507" s="7" t="s">
        <v>13757</v>
      </c>
      <c r="H4507" s="4">
        <v>2021</v>
      </c>
      <c r="I4507" s="2">
        <v>2013</v>
      </c>
      <c r="J4507" s="2">
        <f ca="1">YEAR(TODAY())-Table1[[#This Row],[Release_year]]</f>
        <v>13</v>
      </c>
      <c r="K4507" s="2" t="s">
        <v>45</v>
      </c>
      <c r="L4507" s="2" t="str">
        <f>_xlfn.XLOOKUP(Table1[[#This Row],[Rating]],Ratings!A$2:A$15,Ratings!B$2:B$15)</f>
        <v>Family</v>
      </c>
      <c r="M4507" s="2" t="str">
        <f>_xlfn.XLOOKUP(Table1[[#This Row],[Rating Category]],Recommendation!A$2:A$6,Recommendation!B$2:B$6)</f>
        <v>Guidance</v>
      </c>
      <c r="N4507" s="2" t="s">
        <v>11</v>
      </c>
      <c r="O4507" s="2" t="str" cm="1">
        <f t="array" ref="O4507">_xlfn.IFS(Table1[[#This Row],[Duration]]&lt;90,"Short",Table1[[#This Row],[Duration]]&lt;180,"Medium",Table1[[#This Row],[Duration]]&lt;=240,"Long",TRUE,"Seasons")</f>
        <v>Seasons</v>
      </c>
      <c r="P4507" s="3" t="s">
        <v>494</v>
      </c>
    </row>
    <row r="4508" spans="1:16" ht="56">
      <c r="A4508" s="2" t="s">
        <v>19043</v>
      </c>
      <c r="B4508" s="2" t="s">
        <v>0</v>
      </c>
      <c r="C4508" s="3" t="s">
        <v>19044</v>
      </c>
      <c r="D4508" s="3" t="s">
        <v>16228</v>
      </c>
      <c r="E4508" s="3" t="s">
        <v>19045</v>
      </c>
      <c r="F4508" s="3" t="s">
        <v>1155</v>
      </c>
      <c r="G4508" s="7" t="s">
        <v>9214</v>
      </c>
      <c r="H4508" s="4">
        <v>2021</v>
      </c>
      <c r="I4508" s="2">
        <v>2012</v>
      </c>
      <c r="J4508" s="2">
        <f ca="1">YEAR(TODAY())-Table1[[#This Row],[Release_year]]</f>
        <v>14</v>
      </c>
      <c r="K4508" s="2" t="s">
        <v>7</v>
      </c>
      <c r="L4508" s="2" t="str">
        <f>_xlfn.XLOOKUP(Table1[[#This Row],[Rating]],Ratings!A$2:A$15,Ratings!B$2:B$15)</f>
        <v>Adult</v>
      </c>
      <c r="M4508" s="2" t="str">
        <f>_xlfn.XLOOKUP(Table1[[#This Row],[Rating Category]],Recommendation!A$2:A$6,Recommendation!B$2:B$6)</f>
        <v>Restricted</v>
      </c>
      <c r="N4508" s="2">
        <v>97</v>
      </c>
      <c r="O4508" s="2" t="str" cm="1">
        <f t="array" ref="O4508">_xlfn.IFS(Table1[[#This Row],[Duration]]&lt;90,"Short",Table1[[#This Row],[Duration]]&lt;180,"Medium",Table1[[#This Row],[Duration]]&lt;=240,"Long",TRUE,"Seasons")</f>
        <v>Medium</v>
      </c>
      <c r="P4508" s="3" t="s">
        <v>63</v>
      </c>
    </row>
    <row r="4509" spans="1:16" ht="56">
      <c r="A4509" s="2" t="s">
        <v>19046</v>
      </c>
      <c r="B4509" s="2" t="s">
        <v>0</v>
      </c>
      <c r="C4509" s="3" t="s">
        <v>19047</v>
      </c>
      <c r="D4509" s="3" t="s">
        <v>19048</v>
      </c>
      <c r="E4509" s="3" t="s">
        <v>19049</v>
      </c>
      <c r="F4509" s="3" t="s">
        <v>413</v>
      </c>
      <c r="G4509" s="7" t="s">
        <v>11194</v>
      </c>
      <c r="H4509" s="4">
        <v>2021</v>
      </c>
      <c r="I4509" s="2">
        <v>1983</v>
      </c>
      <c r="J4509" s="2">
        <f ca="1">YEAR(TODAY())-Table1[[#This Row],[Release_year]]</f>
        <v>43</v>
      </c>
      <c r="K4509" s="2" t="s">
        <v>29</v>
      </c>
      <c r="L4509" s="2" t="str">
        <f>_xlfn.XLOOKUP(Table1[[#This Row],[Rating]],Ratings!A$2:A$15,Ratings!B$2:B$15)</f>
        <v>Teen</v>
      </c>
      <c r="M4509" s="2" t="str">
        <f>_xlfn.XLOOKUP(Table1[[#This Row],[Rating Category]],Recommendation!A$2:A$6,Recommendation!B$2:B$6)</f>
        <v>Guidance</v>
      </c>
      <c r="N4509" s="2">
        <v>89</v>
      </c>
      <c r="O4509" s="2" t="str" cm="1">
        <f t="array" ref="O4509">_xlfn.IFS(Table1[[#This Row],[Duration]]&lt;90,"Short",Table1[[#This Row],[Duration]]&lt;180,"Medium",Table1[[#This Row],[Duration]]&lt;=240,"Long",TRUE,"Seasons")</f>
        <v>Short</v>
      </c>
      <c r="P4509" s="3" t="s">
        <v>384</v>
      </c>
    </row>
    <row r="4510" spans="1:16" ht="28">
      <c r="A4510" s="2" t="s">
        <v>19050</v>
      </c>
      <c r="B4510" s="2" t="s">
        <v>0</v>
      </c>
      <c r="C4510" s="3" t="s">
        <v>19051</v>
      </c>
      <c r="D4510" s="3" t="s">
        <v>19052</v>
      </c>
      <c r="E4510" s="3" t="s">
        <v>19053</v>
      </c>
      <c r="F4510" s="3" t="s">
        <v>19054</v>
      </c>
      <c r="G4510" s="7" t="s">
        <v>12157</v>
      </c>
      <c r="H4510" s="4">
        <v>2021</v>
      </c>
      <c r="I4510" s="2">
        <v>2017</v>
      </c>
      <c r="J4510" s="2">
        <f ca="1">YEAR(TODAY())-Table1[[#This Row],[Release_year]]</f>
        <v>9</v>
      </c>
      <c r="K4510" s="2" t="s">
        <v>29</v>
      </c>
      <c r="L4510" s="2" t="str">
        <f>_xlfn.XLOOKUP(Table1[[#This Row],[Rating]],Ratings!A$2:A$15,Ratings!B$2:B$15)</f>
        <v>Teen</v>
      </c>
      <c r="M4510" s="2" t="str">
        <f>_xlfn.XLOOKUP(Table1[[#This Row],[Rating Category]],Recommendation!A$2:A$6,Recommendation!B$2:B$6)</f>
        <v>Guidance</v>
      </c>
      <c r="N4510" s="2">
        <v>92</v>
      </c>
      <c r="O4510" s="2" t="str" cm="1">
        <f t="array" ref="O4510">_xlfn.IFS(Table1[[#This Row],[Duration]]&lt;90,"Short",Table1[[#This Row],[Duration]]&lt;180,"Medium",Table1[[#This Row],[Duration]]&lt;=240,"Long",TRUE,"Seasons")</f>
        <v>Medium</v>
      </c>
      <c r="P4510" s="3" t="s">
        <v>11761</v>
      </c>
    </row>
    <row r="4511" spans="1:16" ht="42">
      <c r="A4511" s="2" t="s">
        <v>19055</v>
      </c>
      <c r="B4511" s="2" t="s">
        <v>0</v>
      </c>
      <c r="C4511" s="3" t="s">
        <v>19056</v>
      </c>
      <c r="D4511" s="3" t="s">
        <v>19057</v>
      </c>
      <c r="E4511" s="3" t="s">
        <v>19058</v>
      </c>
      <c r="F4511" s="3" t="s">
        <v>13</v>
      </c>
      <c r="G4511" s="7" t="s">
        <v>11624</v>
      </c>
      <c r="H4511" s="4">
        <v>2021</v>
      </c>
      <c r="I4511" s="2">
        <v>2016</v>
      </c>
      <c r="J4511" s="2">
        <f ca="1">YEAR(TODAY())-Table1[[#This Row],[Release_year]]</f>
        <v>10</v>
      </c>
      <c r="K4511" s="2" t="s">
        <v>29</v>
      </c>
      <c r="L4511" s="2" t="str">
        <f>_xlfn.XLOOKUP(Table1[[#This Row],[Rating]],Ratings!A$2:A$15,Ratings!B$2:B$15)</f>
        <v>Teen</v>
      </c>
      <c r="M4511" s="2" t="str">
        <f>_xlfn.XLOOKUP(Table1[[#This Row],[Rating Category]],Recommendation!A$2:A$6,Recommendation!B$2:B$6)</f>
        <v>Guidance</v>
      </c>
      <c r="N4511" s="2">
        <v>107</v>
      </c>
      <c r="O4511" s="2" t="str" cm="1">
        <f t="array" ref="O4511">_xlfn.IFS(Table1[[#This Row],[Duration]]&lt;90,"Short",Table1[[#This Row],[Duration]]&lt;180,"Medium",Table1[[#This Row],[Duration]]&lt;=240,"Long",TRUE,"Seasons")</f>
        <v>Medium</v>
      </c>
      <c r="P4511" s="3" t="s">
        <v>43</v>
      </c>
    </row>
    <row r="4512" spans="1:16" ht="28">
      <c r="A4512" s="2" t="s">
        <v>19059</v>
      </c>
      <c r="B4512" s="2" t="s">
        <v>0</v>
      </c>
      <c r="C4512" s="3" t="s">
        <v>19060</v>
      </c>
      <c r="D4512" s="3" t="s">
        <v>10030</v>
      </c>
      <c r="E4512" s="3" t="s">
        <v>19061</v>
      </c>
      <c r="F4512" s="3" t="s">
        <v>1</v>
      </c>
      <c r="G4512" s="7" t="s">
        <v>11255</v>
      </c>
      <c r="H4512" s="4">
        <v>2021</v>
      </c>
      <c r="I4512" s="2">
        <v>2018</v>
      </c>
      <c r="J4512" s="2">
        <f ca="1">YEAR(TODAY())-Table1[[#This Row],[Release_year]]</f>
        <v>8</v>
      </c>
      <c r="K4512" s="2" t="s">
        <v>29</v>
      </c>
      <c r="L4512" s="2" t="str">
        <f>_xlfn.XLOOKUP(Table1[[#This Row],[Rating]],Ratings!A$2:A$15,Ratings!B$2:B$15)</f>
        <v>Teen</v>
      </c>
      <c r="M4512" s="2" t="str">
        <f>_xlfn.XLOOKUP(Table1[[#This Row],[Rating Category]],Recommendation!A$2:A$6,Recommendation!B$2:B$6)</f>
        <v>Guidance</v>
      </c>
      <c r="N4512" s="2">
        <v>86</v>
      </c>
      <c r="O4512" s="2" t="str" cm="1">
        <f t="array" ref="O4512">_xlfn.IFS(Table1[[#This Row],[Duration]]&lt;90,"Short",Table1[[#This Row],[Duration]]&lt;180,"Medium",Table1[[#This Row],[Duration]]&lt;=240,"Long",TRUE,"Seasons")</f>
        <v>Short</v>
      </c>
      <c r="P4512" s="3" t="s">
        <v>231</v>
      </c>
    </row>
    <row r="4513" spans="1:16" ht="28">
      <c r="A4513" s="2" t="s">
        <v>19062</v>
      </c>
      <c r="B4513" s="2" t="s">
        <v>0</v>
      </c>
      <c r="C4513" s="3" t="s">
        <v>19063</v>
      </c>
      <c r="D4513" s="3" t="s">
        <v>19064</v>
      </c>
      <c r="E4513" s="3" t="s">
        <v>19065</v>
      </c>
      <c r="F4513" s="3" t="s">
        <v>1</v>
      </c>
      <c r="G4513" s="7" t="s">
        <v>11255</v>
      </c>
      <c r="H4513" s="4">
        <v>2021</v>
      </c>
      <c r="I4513" s="2">
        <v>2018</v>
      </c>
      <c r="J4513" s="2">
        <f ca="1">YEAR(TODAY())-Table1[[#This Row],[Release_year]]</f>
        <v>8</v>
      </c>
      <c r="K4513" s="2" t="s">
        <v>45</v>
      </c>
      <c r="L4513" s="2" t="str">
        <f>_xlfn.XLOOKUP(Table1[[#This Row],[Rating]],Ratings!A$2:A$15,Ratings!B$2:B$15)</f>
        <v>Family</v>
      </c>
      <c r="M4513" s="2" t="str">
        <f>_xlfn.XLOOKUP(Table1[[#This Row],[Rating Category]],Recommendation!A$2:A$6,Recommendation!B$2:B$6)</f>
        <v>Guidance</v>
      </c>
      <c r="N4513" s="2">
        <v>70</v>
      </c>
      <c r="O4513" s="2" t="str" cm="1">
        <f t="array" ref="O4513">_xlfn.IFS(Table1[[#This Row],[Duration]]&lt;90,"Short",Table1[[#This Row],[Duration]]&lt;180,"Medium",Table1[[#This Row],[Duration]]&lt;=240,"Long",TRUE,"Seasons")</f>
        <v>Short</v>
      </c>
      <c r="P4513" s="3" t="s">
        <v>231</v>
      </c>
    </row>
    <row r="4514" spans="1:16" ht="28">
      <c r="A4514" s="2" t="s">
        <v>19066</v>
      </c>
      <c r="B4514" s="2" t="s">
        <v>0</v>
      </c>
      <c r="C4514" s="3" t="s">
        <v>19067</v>
      </c>
      <c r="D4514" s="3" t="s">
        <v>19064</v>
      </c>
      <c r="E4514" s="3" t="s">
        <v>19068</v>
      </c>
      <c r="F4514" s="3" t="s">
        <v>1</v>
      </c>
      <c r="G4514" s="7" t="s">
        <v>11255</v>
      </c>
      <c r="H4514" s="4">
        <v>2021</v>
      </c>
      <c r="I4514" s="2">
        <v>2018</v>
      </c>
      <c r="J4514" s="2">
        <f ca="1">YEAR(TODAY())-Table1[[#This Row],[Release_year]]</f>
        <v>8</v>
      </c>
      <c r="K4514" s="2" t="s">
        <v>7</v>
      </c>
      <c r="L4514" s="2" t="str">
        <f>_xlfn.XLOOKUP(Table1[[#This Row],[Rating]],Ratings!A$2:A$15,Ratings!B$2:B$15)</f>
        <v>Adult</v>
      </c>
      <c r="M4514" s="2" t="str">
        <f>_xlfn.XLOOKUP(Table1[[#This Row],[Rating Category]],Recommendation!A$2:A$6,Recommendation!B$2:B$6)</f>
        <v>Restricted</v>
      </c>
      <c r="N4514" s="2">
        <v>66</v>
      </c>
      <c r="O4514" s="2" t="str" cm="1">
        <f t="array" ref="O4514">_xlfn.IFS(Table1[[#This Row],[Duration]]&lt;90,"Short",Table1[[#This Row],[Duration]]&lt;180,"Medium",Table1[[#This Row],[Duration]]&lt;=240,"Long",TRUE,"Seasons")</f>
        <v>Short</v>
      </c>
      <c r="P4514" s="3" t="s">
        <v>231</v>
      </c>
    </row>
    <row r="4515" spans="1:16" ht="42">
      <c r="A4515" s="2" t="s">
        <v>19069</v>
      </c>
      <c r="B4515" s="2" t="s">
        <v>0</v>
      </c>
      <c r="C4515" s="3" t="s">
        <v>19070</v>
      </c>
      <c r="D4515" s="3" t="s">
        <v>19071</v>
      </c>
      <c r="E4515" s="3" t="s">
        <v>19072</v>
      </c>
      <c r="F4515" s="3" t="s">
        <v>28</v>
      </c>
      <c r="G4515" s="7" t="s">
        <v>6550</v>
      </c>
      <c r="H4515" s="4">
        <v>2021</v>
      </c>
      <c r="I4515" s="2">
        <v>2019</v>
      </c>
      <c r="J4515" s="2">
        <f ca="1">YEAR(TODAY())-Table1[[#This Row],[Release_year]]</f>
        <v>7</v>
      </c>
      <c r="K4515" s="2" t="s">
        <v>7</v>
      </c>
      <c r="L4515" s="2" t="str">
        <f>_xlfn.XLOOKUP(Table1[[#This Row],[Rating]],Ratings!A$2:A$15,Ratings!B$2:B$15)</f>
        <v>Adult</v>
      </c>
      <c r="M4515" s="2" t="str">
        <f>_xlfn.XLOOKUP(Table1[[#This Row],[Rating Category]],Recommendation!A$2:A$6,Recommendation!B$2:B$6)</f>
        <v>Restricted</v>
      </c>
      <c r="N4515" s="2">
        <v>111</v>
      </c>
      <c r="O4515" s="2" t="str" cm="1">
        <f t="array" ref="O4515">_xlfn.IFS(Table1[[#This Row],[Duration]]&lt;90,"Short",Table1[[#This Row],[Duration]]&lt;180,"Medium",Table1[[#This Row],[Duration]]&lt;=240,"Long",TRUE,"Seasons")</f>
        <v>Medium</v>
      </c>
      <c r="P4515" s="3" t="s">
        <v>43</v>
      </c>
    </row>
    <row r="4516" spans="1:16" ht="70">
      <c r="A4516" s="2" t="s">
        <v>19073</v>
      </c>
      <c r="B4516" s="2" t="s">
        <v>0</v>
      </c>
      <c r="C4516" s="3" t="s">
        <v>19074</v>
      </c>
      <c r="D4516" s="3" t="s">
        <v>433</v>
      </c>
      <c r="E4516" s="3" t="s">
        <v>19075</v>
      </c>
      <c r="F4516" s="3" t="s">
        <v>435</v>
      </c>
      <c r="G4516" s="7" t="s">
        <v>7942</v>
      </c>
      <c r="H4516" s="4">
        <v>2021</v>
      </c>
      <c r="I4516" s="2">
        <v>1968</v>
      </c>
      <c r="J4516" s="2">
        <f ca="1">YEAR(TODAY())-Table1[[#This Row],[Release_year]]</f>
        <v>58</v>
      </c>
      <c r="K4516" s="2" t="s">
        <v>2</v>
      </c>
      <c r="L4516" s="2" t="str">
        <f>_xlfn.XLOOKUP(Table1[[#This Row],[Rating]],Ratings!A$2:A$15,Ratings!B$2:B$15)</f>
        <v>Teen</v>
      </c>
      <c r="M4516" s="2" t="str">
        <f>_xlfn.XLOOKUP(Table1[[#This Row],[Rating Category]],Recommendation!A$2:A$6,Recommendation!B$2:B$6)</f>
        <v>Guidance</v>
      </c>
      <c r="N4516" s="2">
        <v>166</v>
      </c>
      <c r="O4516" s="2" t="str" cm="1">
        <f t="array" ref="O4516">_xlfn.IFS(Table1[[#This Row],[Duration]]&lt;90,"Short",Table1[[#This Row],[Duration]]&lt;180,"Medium",Table1[[#This Row],[Duration]]&lt;=240,"Long",TRUE,"Seasons")</f>
        <v>Medium</v>
      </c>
      <c r="P4516" s="3" t="s">
        <v>19076</v>
      </c>
    </row>
    <row r="4517" spans="1:16" ht="56">
      <c r="A4517" s="2" t="s">
        <v>19077</v>
      </c>
      <c r="B4517" s="2" t="s">
        <v>0</v>
      </c>
      <c r="C4517" s="3" t="s">
        <v>19078</v>
      </c>
      <c r="D4517" s="3" t="s">
        <v>19079</v>
      </c>
      <c r="E4517" s="3" t="s">
        <v>19080</v>
      </c>
      <c r="F4517" s="3" t="s">
        <v>1030</v>
      </c>
      <c r="G4517" s="7" t="s">
        <v>15070</v>
      </c>
      <c r="H4517" s="4">
        <v>2021</v>
      </c>
      <c r="I4517" s="2">
        <v>2016</v>
      </c>
      <c r="J4517" s="2">
        <f ca="1">YEAR(TODAY())-Table1[[#This Row],[Release_year]]</f>
        <v>10</v>
      </c>
      <c r="K4517" s="2" t="s">
        <v>45</v>
      </c>
      <c r="L4517" s="2" t="str">
        <f>_xlfn.XLOOKUP(Table1[[#This Row],[Rating]],Ratings!A$2:A$15,Ratings!B$2:B$15)</f>
        <v>Family</v>
      </c>
      <c r="M4517" s="2" t="str">
        <f>_xlfn.XLOOKUP(Table1[[#This Row],[Rating Category]],Recommendation!A$2:A$6,Recommendation!B$2:B$6)</f>
        <v>Guidance</v>
      </c>
      <c r="N4517" s="2">
        <v>135</v>
      </c>
      <c r="O4517" s="2" t="str" cm="1">
        <f t="array" ref="O4517">_xlfn.IFS(Table1[[#This Row],[Duration]]&lt;90,"Short",Table1[[#This Row],[Duration]]&lt;180,"Medium",Table1[[#This Row],[Duration]]&lt;=240,"Long",TRUE,"Seasons")</f>
        <v>Medium</v>
      </c>
      <c r="P4517" s="3" t="s">
        <v>218</v>
      </c>
    </row>
    <row r="4518" spans="1:16" ht="28">
      <c r="A4518" s="2" t="s">
        <v>19081</v>
      </c>
      <c r="B4518" s="2" t="s">
        <v>0</v>
      </c>
      <c r="C4518" s="3" t="s">
        <v>19082</v>
      </c>
      <c r="D4518" s="3" t="s">
        <v>19083</v>
      </c>
      <c r="E4518" s="3" t="s">
        <v>19084</v>
      </c>
      <c r="F4518" s="3" t="s">
        <v>1</v>
      </c>
      <c r="G4518" s="7" t="s">
        <v>8375</v>
      </c>
      <c r="H4518" s="4">
        <v>2021</v>
      </c>
      <c r="I4518" s="2">
        <v>2013</v>
      </c>
      <c r="J4518" s="2">
        <f ca="1">YEAR(TODAY())-Table1[[#This Row],[Release_year]]</f>
        <v>13</v>
      </c>
      <c r="K4518" s="2" t="s">
        <v>16</v>
      </c>
      <c r="L4518" s="2" t="str">
        <f>_xlfn.XLOOKUP(Table1[[#This Row],[Rating]],Ratings!A$2:A$15,Ratings!B$2:B$15)</f>
        <v>Family</v>
      </c>
      <c r="M4518" s="2" t="str">
        <f>_xlfn.XLOOKUP(Table1[[#This Row],[Rating Category]],Recommendation!A$2:A$6,Recommendation!B$2:B$6)</f>
        <v>Guidance</v>
      </c>
      <c r="N4518" s="2">
        <v>92</v>
      </c>
      <c r="O4518" s="2" t="str" cm="1">
        <f t="array" ref="O4518">_xlfn.IFS(Table1[[#This Row],[Duration]]&lt;90,"Short",Table1[[#This Row],[Duration]]&lt;180,"Medium",Table1[[#This Row],[Duration]]&lt;=240,"Long",TRUE,"Seasons")</f>
        <v>Medium</v>
      </c>
      <c r="P4518" s="3" t="s">
        <v>231</v>
      </c>
    </row>
    <row r="4519" spans="1:16" ht="56">
      <c r="A4519" s="2" t="s">
        <v>19085</v>
      </c>
      <c r="B4519" s="2" t="s">
        <v>0</v>
      </c>
      <c r="C4519" s="3" t="s">
        <v>19086</v>
      </c>
      <c r="D4519" s="3" t="s">
        <v>19087</v>
      </c>
      <c r="E4519" s="3" t="s">
        <v>19088</v>
      </c>
      <c r="F4519" s="3" t="s">
        <v>1</v>
      </c>
      <c r="G4519" s="7" t="s">
        <v>19089</v>
      </c>
      <c r="H4519" s="4">
        <v>2021</v>
      </c>
      <c r="I4519" s="2">
        <v>2018</v>
      </c>
      <c r="J4519" s="2">
        <f ca="1">YEAR(TODAY())-Table1[[#This Row],[Release_year]]</f>
        <v>8</v>
      </c>
      <c r="K4519" s="2" t="s">
        <v>7</v>
      </c>
      <c r="L4519" s="2" t="str">
        <f>_xlfn.XLOOKUP(Table1[[#This Row],[Rating]],Ratings!A$2:A$15,Ratings!B$2:B$15)</f>
        <v>Adult</v>
      </c>
      <c r="M4519" s="2" t="str">
        <f>_xlfn.XLOOKUP(Table1[[#This Row],[Rating Category]],Recommendation!A$2:A$6,Recommendation!B$2:B$6)</f>
        <v>Restricted</v>
      </c>
      <c r="N4519" s="2">
        <v>92</v>
      </c>
      <c r="O4519" s="2" t="str" cm="1">
        <f t="array" ref="O4519">_xlfn.IFS(Table1[[#This Row],[Duration]]&lt;90,"Short",Table1[[#This Row],[Duration]]&lt;180,"Medium",Table1[[#This Row],[Duration]]&lt;=240,"Long",TRUE,"Seasons")</f>
        <v>Medium</v>
      </c>
      <c r="P4519" s="3" t="s">
        <v>251</v>
      </c>
    </row>
    <row r="4520" spans="1:16" ht="56">
      <c r="A4520" s="2" t="s">
        <v>19090</v>
      </c>
      <c r="B4520" s="2" t="s">
        <v>0</v>
      </c>
      <c r="C4520" s="3" t="s">
        <v>19091</v>
      </c>
      <c r="D4520" s="3" t="s">
        <v>19092</v>
      </c>
      <c r="E4520" s="3" t="s">
        <v>19093</v>
      </c>
      <c r="F4520" s="3" t="s">
        <v>13</v>
      </c>
      <c r="G4520" s="7" t="s">
        <v>12472</v>
      </c>
      <c r="H4520" s="4">
        <v>2021</v>
      </c>
      <c r="I4520" s="2">
        <v>2016</v>
      </c>
      <c r="J4520" s="2">
        <f ca="1">YEAR(TODAY())-Table1[[#This Row],[Release_year]]</f>
        <v>10</v>
      </c>
      <c r="K4520" s="2" t="s">
        <v>7</v>
      </c>
      <c r="L4520" s="2" t="str">
        <f>_xlfn.XLOOKUP(Table1[[#This Row],[Rating]],Ratings!A$2:A$15,Ratings!B$2:B$15)</f>
        <v>Adult</v>
      </c>
      <c r="M4520" s="2" t="str">
        <f>_xlfn.XLOOKUP(Table1[[#This Row],[Rating Category]],Recommendation!A$2:A$6,Recommendation!B$2:B$6)</f>
        <v>Restricted</v>
      </c>
      <c r="N4520" s="2">
        <v>93</v>
      </c>
      <c r="O4520" s="2" t="str" cm="1">
        <f t="array" ref="O4520">_xlfn.IFS(Table1[[#This Row],[Duration]]&lt;90,"Short",Table1[[#This Row],[Duration]]&lt;180,"Medium",Table1[[#This Row],[Duration]]&lt;=240,"Long",TRUE,"Seasons")</f>
        <v>Medium</v>
      </c>
      <c r="P4520" s="3" t="s">
        <v>575</v>
      </c>
    </row>
    <row r="4521" spans="1:16" ht="70">
      <c r="A4521" s="2" t="s">
        <v>19094</v>
      </c>
      <c r="B4521" s="2" t="s">
        <v>0</v>
      </c>
      <c r="C4521" s="3" t="s">
        <v>19095</v>
      </c>
      <c r="D4521" s="3" t="s">
        <v>19096</v>
      </c>
      <c r="E4521" s="3" t="s">
        <v>19097</v>
      </c>
      <c r="F4521" s="3" t="s">
        <v>19098</v>
      </c>
      <c r="G4521" s="7" t="s">
        <v>11543</v>
      </c>
      <c r="H4521" s="4">
        <v>2021</v>
      </c>
      <c r="I4521" s="2">
        <v>2013</v>
      </c>
      <c r="J4521" s="2">
        <f ca="1">YEAR(TODAY())-Table1[[#This Row],[Release_year]]</f>
        <v>13</v>
      </c>
      <c r="K4521" s="2" t="s">
        <v>124</v>
      </c>
      <c r="L4521" s="2" t="str">
        <f>_xlfn.XLOOKUP(Table1[[#This Row],[Rating]],Ratings!A$2:A$15,Ratings!B$2:B$15)</f>
        <v>Adult</v>
      </c>
      <c r="M4521" s="2" t="str">
        <f>_xlfn.XLOOKUP(Table1[[#This Row],[Rating Category]],Recommendation!A$2:A$6,Recommendation!B$2:B$6)</f>
        <v>Restricted</v>
      </c>
      <c r="N4521" s="2">
        <v>90</v>
      </c>
      <c r="O4521" s="2" t="str" cm="1">
        <f t="array" ref="O4521">_xlfn.IFS(Table1[[#This Row],[Duration]]&lt;90,"Short",Table1[[#This Row],[Duration]]&lt;180,"Medium",Table1[[#This Row],[Duration]]&lt;=240,"Long",TRUE,"Seasons")</f>
        <v>Medium</v>
      </c>
      <c r="P4521" s="3" t="s">
        <v>19099</v>
      </c>
    </row>
    <row r="4522" spans="1:16" ht="42">
      <c r="A4522" s="2" t="s">
        <v>19100</v>
      </c>
      <c r="B4522" s="2" t="s">
        <v>0</v>
      </c>
      <c r="C4522" s="3" t="s">
        <v>19101</v>
      </c>
      <c r="D4522" s="3" t="s">
        <v>19102</v>
      </c>
      <c r="E4522" s="3" t="s">
        <v>19103</v>
      </c>
      <c r="F4522" s="3" t="s">
        <v>19104</v>
      </c>
      <c r="G4522" s="7" t="s">
        <v>10349</v>
      </c>
      <c r="H4522" s="4">
        <v>2021</v>
      </c>
      <c r="I4522" s="2">
        <v>2015</v>
      </c>
      <c r="J4522" s="2">
        <f ca="1">YEAR(TODAY())-Table1[[#This Row],[Release_year]]</f>
        <v>11</v>
      </c>
      <c r="K4522" s="2" t="s">
        <v>7</v>
      </c>
      <c r="L4522" s="2" t="str">
        <f>_xlfn.XLOOKUP(Table1[[#This Row],[Rating]],Ratings!A$2:A$15,Ratings!B$2:B$15)</f>
        <v>Adult</v>
      </c>
      <c r="M4522" s="2" t="str">
        <f>_xlfn.XLOOKUP(Table1[[#This Row],[Rating Category]],Recommendation!A$2:A$6,Recommendation!B$2:B$6)</f>
        <v>Restricted</v>
      </c>
      <c r="N4522" s="2">
        <v>76</v>
      </c>
      <c r="O4522" s="2" t="str" cm="1">
        <f t="array" ref="O4522">_xlfn.IFS(Table1[[#This Row],[Duration]]&lt;90,"Short",Table1[[#This Row],[Duration]]&lt;180,"Medium",Table1[[#This Row],[Duration]]&lt;=240,"Long",TRUE,"Seasons")</f>
        <v>Short</v>
      </c>
      <c r="P4522" s="3" t="s">
        <v>49</v>
      </c>
    </row>
    <row r="4523" spans="1:16" ht="56">
      <c r="A4523" s="2" t="s">
        <v>19105</v>
      </c>
      <c r="B4523" s="2" t="s">
        <v>0</v>
      </c>
      <c r="C4523" s="3" t="s">
        <v>19106</v>
      </c>
      <c r="D4523" s="3" t="s">
        <v>19107</v>
      </c>
      <c r="E4523" s="3" t="s">
        <v>19108</v>
      </c>
      <c r="F4523" s="3" t="s">
        <v>1</v>
      </c>
      <c r="G4523" s="7" t="s">
        <v>8543</v>
      </c>
      <c r="H4523" s="4">
        <v>2021</v>
      </c>
      <c r="I4523" s="2">
        <v>2006</v>
      </c>
      <c r="J4523" s="2">
        <f ca="1">YEAR(TODAY())-Table1[[#This Row],[Release_year]]</f>
        <v>20</v>
      </c>
      <c r="K4523" s="2" t="s">
        <v>16</v>
      </c>
      <c r="L4523" s="2" t="str">
        <f>_xlfn.XLOOKUP(Table1[[#This Row],[Rating]],Ratings!A$2:A$15,Ratings!B$2:B$15)</f>
        <v>Family</v>
      </c>
      <c r="M4523" s="2" t="str">
        <f>_xlfn.XLOOKUP(Table1[[#This Row],[Rating Category]],Recommendation!A$2:A$6,Recommendation!B$2:B$6)</f>
        <v>Guidance</v>
      </c>
      <c r="N4523" s="2">
        <v>86</v>
      </c>
      <c r="O4523" s="2" t="str" cm="1">
        <f t="array" ref="O4523">_xlfn.IFS(Table1[[#This Row],[Duration]]&lt;90,"Short",Table1[[#This Row],[Duration]]&lt;180,"Medium",Table1[[#This Row],[Duration]]&lt;=240,"Long",TRUE,"Seasons")</f>
        <v>Short</v>
      </c>
      <c r="P4523" s="3" t="s">
        <v>46</v>
      </c>
    </row>
    <row r="4524" spans="1:16" ht="70">
      <c r="A4524" s="2" t="s">
        <v>19109</v>
      </c>
      <c r="B4524" s="2" t="s">
        <v>0</v>
      </c>
      <c r="C4524" s="3" t="s">
        <v>19110</v>
      </c>
      <c r="D4524" s="3" t="s">
        <v>19111</v>
      </c>
      <c r="E4524" s="3" t="s">
        <v>19112</v>
      </c>
      <c r="F4524" s="3" t="s">
        <v>235</v>
      </c>
      <c r="G4524" s="7" t="s">
        <v>12136</v>
      </c>
      <c r="H4524" s="4">
        <v>2021</v>
      </c>
      <c r="I4524" s="2">
        <v>2016</v>
      </c>
      <c r="J4524" s="2">
        <f ca="1">YEAR(TODAY())-Table1[[#This Row],[Release_year]]</f>
        <v>10</v>
      </c>
      <c r="K4524" s="2" t="s">
        <v>14374</v>
      </c>
      <c r="L4524" s="2" t="str">
        <f>_xlfn.XLOOKUP(Table1[[#This Row],[Rating]],Ratings!A$2:A$15,Ratings!B$2:B$15)</f>
        <v>Not Rated</v>
      </c>
      <c r="M4524" s="2" t="str">
        <f>_xlfn.XLOOKUP(Table1[[#This Row],[Rating Category]],Recommendation!A$2:A$6,Recommendation!B$2:B$6)</f>
        <v>Guidance</v>
      </c>
      <c r="N4524" s="2">
        <v>111</v>
      </c>
      <c r="O4524" s="2" t="str" cm="1">
        <f t="array" ref="O4524">_xlfn.IFS(Table1[[#This Row],[Duration]]&lt;90,"Short",Table1[[#This Row],[Duration]]&lt;180,"Medium",Table1[[#This Row],[Duration]]&lt;=240,"Long",TRUE,"Seasons")</f>
        <v>Medium</v>
      </c>
      <c r="P4524" s="3" t="s">
        <v>90</v>
      </c>
    </row>
    <row r="4525" spans="1:16" ht="56">
      <c r="A4525" s="2" t="s">
        <v>19113</v>
      </c>
      <c r="B4525" s="2" t="s">
        <v>0</v>
      </c>
      <c r="C4525" s="3" t="s">
        <v>19114</v>
      </c>
      <c r="D4525" s="3" t="s">
        <v>8765</v>
      </c>
      <c r="E4525" s="3" t="s">
        <v>19115</v>
      </c>
      <c r="F4525" s="3" t="s">
        <v>383</v>
      </c>
      <c r="G4525" s="7" t="s">
        <v>12757</v>
      </c>
      <c r="H4525" s="4">
        <v>2021</v>
      </c>
      <c r="I4525" s="2">
        <v>2016</v>
      </c>
      <c r="J4525" s="2">
        <f ca="1">YEAR(TODAY())-Table1[[#This Row],[Release_year]]</f>
        <v>10</v>
      </c>
      <c r="K4525" s="2" t="s">
        <v>7</v>
      </c>
      <c r="L4525" s="2" t="str">
        <f>_xlfn.XLOOKUP(Table1[[#This Row],[Rating]],Ratings!A$2:A$15,Ratings!B$2:B$15)</f>
        <v>Adult</v>
      </c>
      <c r="M4525" s="2" t="str">
        <f>_xlfn.XLOOKUP(Table1[[#This Row],[Rating Category]],Recommendation!A$2:A$6,Recommendation!B$2:B$6)</f>
        <v>Restricted</v>
      </c>
      <c r="N4525" s="2">
        <v>124</v>
      </c>
      <c r="O4525" s="2" t="str" cm="1">
        <f t="array" ref="O4525">_xlfn.IFS(Table1[[#This Row],[Duration]]&lt;90,"Short",Table1[[#This Row],[Duration]]&lt;180,"Medium",Table1[[#This Row],[Duration]]&lt;=240,"Long",TRUE,"Seasons")</f>
        <v>Medium</v>
      </c>
      <c r="P4525" s="3" t="s">
        <v>384</v>
      </c>
    </row>
    <row r="4526" spans="1:16" ht="56">
      <c r="A4526" s="2" t="s">
        <v>19116</v>
      </c>
      <c r="B4526" s="2" t="s">
        <v>0</v>
      </c>
      <c r="C4526" s="3" t="s">
        <v>19117</v>
      </c>
      <c r="D4526" s="3" t="s">
        <v>8765</v>
      </c>
      <c r="E4526" s="3" t="s">
        <v>19118</v>
      </c>
      <c r="F4526" s="3" t="s">
        <v>19119</v>
      </c>
      <c r="G4526" s="7" t="s">
        <v>10295</v>
      </c>
      <c r="H4526" s="4">
        <v>2021</v>
      </c>
      <c r="I4526" s="2">
        <v>2018</v>
      </c>
      <c r="J4526" s="2">
        <f ca="1">YEAR(TODAY())-Table1[[#This Row],[Release_year]]</f>
        <v>8</v>
      </c>
      <c r="K4526" s="2" t="s">
        <v>7</v>
      </c>
      <c r="L4526" s="2" t="str">
        <f>_xlfn.XLOOKUP(Table1[[#This Row],[Rating]],Ratings!A$2:A$15,Ratings!B$2:B$15)</f>
        <v>Adult</v>
      </c>
      <c r="M4526" s="2" t="str">
        <f>_xlfn.XLOOKUP(Table1[[#This Row],[Rating Category]],Recommendation!A$2:A$6,Recommendation!B$2:B$6)</f>
        <v>Restricted</v>
      </c>
      <c r="N4526" s="2">
        <v>139</v>
      </c>
      <c r="O4526" s="2" t="str" cm="1">
        <f t="array" ref="O4526">_xlfn.IFS(Table1[[#This Row],[Duration]]&lt;90,"Short",Table1[[#This Row],[Duration]]&lt;180,"Medium",Table1[[#This Row],[Duration]]&lt;=240,"Long",TRUE,"Seasons")</f>
        <v>Medium</v>
      </c>
      <c r="P4526" s="3" t="s">
        <v>384</v>
      </c>
    </row>
    <row r="4527" spans="1:16" ht="42">
      <c r="A4527" s="2" t="s">
        <v>19120</v>
      </c>
      <c r="B4527" s="2" t="s">
        <v>0</v>
      </c>
      <c r="C4527" s="3" t="s">
        <v>19121</v>
      </c>
      <c r="D4527" s="3" t="s">
        <v>19122</v>
      </c>
      <c r="E4527" s="3" t="s">
        <v>19123</v>
      </c>
      <c r="F4527" s="3" t="s">
        <v>1</v>
      </c>
      <c r="G4527" s="7" t="s">
        <v>18552</v>
      </c>
      <c r="H4527" s="4">
        <v>2021</v>
      </c>
      <c r="I4527" s="2">
        <v>2016</v>
      </c>
      <c r="J4527" s="2">
        <f ca="1">YEAR(TODAY())-Table1[[#This Row],[Release_year]]</f>
        <v>10</v>
      </c>
      <c r="K4527" s="2" t="s">
        <v>7</v>
      </c>
      <c r="L4527" s="2" t="str">
        <f>_xlfn.XLOOKUP(Table1[[#This Row],[Rating]],Ratings!A$2:A$15,Ratings!B$2:B$15)</f>
        <v>Adult</v>
      </c>
      <c r="M4527" s="2" t="str">
        <f>_xlfn.XLOOKUP(Table1[[#This Row],[Rating Category]],Recommendation!A$2:A$6,Recommendation!B$2:B$6)</f>
        <v>Restricted</v>
      </c>
      <c r="N4527" s="2">
        <v>91</v>
      </c>
      <c r="O4527" s="2" t="str" cm="1">
        <f t="array" ref="O4527">_xlfn.IFS(Table1[[#This Row],[Duration]]&lt;90,"Short",Table1[[#This Row],[Duration]]&lt;180,"Medium",Table1[[#This Row],[Duration]]&lt;=240,"Long",TRUE,"Seasons")</f>
        <v>Medium</v>
      </c>
      <c r="P4527" s="3" t="s">
        <v>269</v>
      </c>
    </row>
    <row r="4528" spans="1:16" ht="56">
      <c r="A4528" s="2" t="s">
        <v>19124</v>
      </c>
      <c r="B4528" s="2" t="s">
        <v>0</v>
      </c>
      <c r="C4528" s="3" t="s">
        <v>19125</v>
      </c>
      <c r="D4528" s="3" t="s">
        <v>19126</v>
      </c>
      <c r="E4528" s="3" t="s">
        <v>19127</v>
      </c>
      <c r="F4528" s="3" t="s">
        <v>413</v>
      </c>
      <c r="G4528" s="7" t="s">
        <v>11146</v>
      </c>
      <c r="H4528" s="4">
        <v>2021</v>
      </c>
      <c r="I4528" s="2">
        <v>1984</v>
      </c>
      <c r="J4528" s="2">
        <f ca="1">YEAR(TODAY())-Table1[[#This Row],[Release_year]]</f>
        <v>42</v>
      </c>
      <c r="K4528" s="2" t="s">
        <v>7</v>
      </c>
      <c r="L4528" s="2" t="str">
        <f>_xlfn.XLOOKUP(Table1[[#This Row],[Rating]],Ratings!A$2:A$15,Ratings!B$2:B$15)</f>
        <v>Adult</v>
      </c>
      <c r="M4528" s="2" t="str">
        <f>_xlfn.XLOOKUP(Table1[[#This Row],[Rating Category]],Recommendation!A$2:A$6,Recommendation!B$2:B$6)</f>
        <v>Restricted</v>
      </c>
      <c r="N4528" s="2">
        <v>86</v>
      </c>
      <c r="O4528" s="2" t="str" cm="1">
        <f t="array" ref="O4528">_xlfn.IFS(Table1[[#This Row],[Duration]]&lt;90,"Short",Table1[[#This Row],[Duration]]&lt;180,"Medium",Table1[[#This Row],[Duration]]&lt;=240,"Long",TRUE,"Seasons")</f>
        <v>Short</v>
      </c>
      <c r="P4528" s="3" t="s">
        <v>384</v>
      </c>
    </row>
    <row r="4529" spans="1:16" ht="42">
      <c r="A4529" s="2" t="s">
        <v>19128</v>
      </c>
      <c r="B4529" s="2" t="s">
        <v>0</v>
      </c>
      <c r="C4529" s="3" t="s">
        <v>19129</v>
      </c>
      <c r="D4529" s="3" t="s">
        <v>19130</v>
      </c>
      <c r="E4529" s="3" t="s">
        <v>19131</v>
      </c>
      <c r="F4529" s="3" t="s">
        <v>13</v>
      </c>
      <c r="G4529" s="7" t="s">
        <v>11255</v>
      </c>
      <c r="H4529" s="4">
        <v>2021</v>
      </c>
      <c r="I4529" s="2">
        <v>2017</v>
      </c>
      <c r="J4529" s="2">
        <f ca="1">YEAR(TODAY())-Table1[[#This Row],[Release_year]]</f>
        <v>9</v>
      </c>
      <c r="K4529" s="2" t="s">
        <v>29</v>
      </c>
      <c r="L4529" s="2" t="str">
        <f>_xlfn.XLOOKUP(Table1[[#This Row],[Rating]],Ratings!A$2:A$15,Ratings!B$2:B$15)</f>
        <v>Teen</v>
      </c>
      <c r="M4529" s="2" t="str">
        <f>_xlfn.XLOOKUP(Table1[[#This Row],[Rating Category]],Recommendation!A$2:A$6,Recommendation!B$2:B$6)</f>
        <v>Guidance</v>
      </c>
      <c r="N4529" s="2">
        <v>122</v>
      </c>
      <c r="O4529" s="2" t="str" cm="1">
        <f t="array" ref="O4529">_xlfn.IFS(Table1[[#This Row],[Duration]]&lt;90,"Short",Table1[[#This Row],[Duration]]&lt;180,"Medium",Table1[[#This Row],[Duration]]&lt;=240,"Long",TRUE,"Seasons")</f>
        <v>Medium</v>
      </c>
      <c r="P4529" s="3" t="s">
        <v>192</v>
      </c>
    </row>
    <row r="4530" spans="1:16" ht="70">
      <c r="A4530" s="2" t="s">
        <v>19132</v>
      </c>
      <c r="B4530" s="2" t="s">
        <v>0</v>
      </c>
      <c r="C4530" s="3" t="s">
        <v>19133</v>
      </c>
      <c r="D4530" s="3" t="s">
        <v>19134</v>
      </c>
      <c r="E4530" s="3" t="s">
        <v>19135</v>
      </c>
      <c r="F4530" s="3" t="s">
        <v>12145</v>
      </c>
      <c r="G4530" s="7" t="s">
        <v>12472</v>
      </c>
      <c r="H4530" s="4">
        <v>2021</v>
      </c>
      <c r="I4530" s="2">
        <v>2017</v>
      </c>
      <c r="J4530" s="2">
        <f ca="1">YEAR(TODAY())-Table1[[#This Row],[Release_year]]</f>
        <v>9</v>
      </c>
      <c r="K4530" s="2" t="s">
        <v>7</v>
      </c>
      <c r="L4530" s="2" t="str">
        <f>_xlfn.XLOOKUP(Table1[[#This Row],[Rating]],Ratings!A$2:A$15,Ratings!B$2:B$15)</f>
        <v>Adult</v>
      </c>
      <c r="M4530" s="2" t="str">
        <f>_xlfn.XLOOKUP(Table1[[#This Row],[Rating Category]],Recommendation!A$2:A$6,Recommendation!B$2:B$6)</f>
        <v>Restricted</v>
      </c>
      <c r="N4530" s="2">
        <v>96</v>
      </c>
      <c r="O4530" s="2" t="str" cm="1">
        <f t="array" ref="O4530">_xlfn.IFS(Table1[[#This Row],[Duration]]&lt;90,"Short",Table1[[#This Row],[Duration]]&lt;180,"Medium",Table1[[#This Row],[Duration]]&lt;=240,"Long",TRUE,"Seasons")</f>
        <v>Medium</v>
      </c>
      <c r="P4530" s="3" t="s">
        <v>23</v>
      </c>
    </row>
    <row r="4531" spans="1:16" ht="42">
      <c r="A4531" s="2" t="s">
        <v>19136</v>
      </c>
      <c r="B4531" s="2" t="s">
        <v>0</v>
      </c>
      <c r="C4531" s="3" t="s">
        <v>19137</v>
      </c>
      <c r="D4531" s="3" t="s">
        <v>19138</v>
      </c>
      <c r="E4531" s="3" t="s">
        <v>19139</v>
      </c>
      <c r="F4531" s="3" t="s">
        <v>13</v>
      </c>
      <c r="G4531" s="7" t="s">
        <v>13330</v>
      </c>
      <c r="H4531" s="4">
        <v>2021</v>
      </c>
      <c r="I4531" s="2">
        <v>2014</v>
      </c>
      <c r="J4531" s="2">
        <f ca="1">YEAR(TODAY())-Table1[[#This Row],[Release_year]]</f>
        <v>12</v>
      </c>
      <c r="K4531" s="2" t="s">
        <v>45</v>
      </c>
      <c r="L4531" s="2" t="str">
        <f>_xlfn.XLOOKUP(Table1[[#This Row],[Rating]],Ratings!A$2:A$15,Ratings!B$2:B$15)</f>
        <v>Family</v>
      </c>
      <c r="M4531" s="2" t="str">
        <f>_xlfn.XLOOKUP(Table1[[#This Row],[Rating Category]],Recommendation!A$2:A$6,Recommendation!B$2:B$6)</f>
        <v>Guidance</v>
      </c>
      <c r="N4531" s="2">
        <v>88</v>
      </c>
      <c r="O4531" s="2" t="str" cm="1">
        <f t="array" ref="O4531">_xlfn.IFS(Table1[[#This Row],[Duration]]&lt;90,"Short",Table1[[#This Row],[Duration]]&lt;180,"Medium",Table1[[#This Row],[Duration]]&lt;=240,"Long",TRUE,"Seasons")</f>
        <v>Short</v>
      </c>
      <c r="P4531" s="3" t="s">
        <v>43</v>
      </c>
    </row>
    <row r="4532" spans="1:16" ht="42">
      <c r="A4532" s="2" t="s">
        <v>19140</v>
      </c>
      <c r="B4532" s="2" t="s">
        <v>0</v>
      </c>
      <c r="C4532" s="3" t="s">
        <v>19141</v>
      </c>
      <c r="D4532" s="3" t="s">
        <v>19142</v>
      </c>
      <c r="E4532" s="3" t="s">
        <v>19143</v>
      </c>
      <c r="F4532" s="3" t="s">
        <v>28</v>
      </c>
      <c r="G4532" s="7" t="s">
        <v>8516</v>
      </c>
      <c r="H4532" s="4">
        <v>2021</v>
      </c>
      <c r="I4532" s="2">
        <v>2019</v>
      </c>
      <c r="J4532" s="2">
        <f ca="1">YEAR(TODAY())-Table1[[#This Row],[Release_year]]</f>
        <v>7</v>
      </c>
      <c r="K4532" s="2" t="s">
        <v>7</v>
      </c>
      <c r="L4532" s="2" t="str">
        <f>_xlfn.XLOOKUP(Table1[[#This Row],[Rating]],Ratings!A$2:A$15,Ratings!B$2:B$15)</f>
        <v>Adult</v>
      </c>
      <c r="M4532" s="2" t="str">
        <f>_xlfn.XLOOKUP(Table1[[#This Row],[Rating Category]],Recommendation!A$2:A$6,Recommendation!B$2:B$6)</f>
        <v>Restricted</v>
      </c>
      <c r="N4532" s="2">
        <v>93</v>
      </c>
      <c r="O4532" s="2" t="str" cm="1">
        <f t="array" ref="O4532">_xlfn.IFS(Table1[[#This Row],[Duration]]&lt;90,"Short",Table1[[#This Row],[Duration]]&lt;180,"Medium",Table1[[#This Row],[Duration]]&lt;=240,"Long",TRUE,"Seasons")</f>
        <v>Medium</v>
      </c>
      <c r="P4532" s="3" t="s">
        <v>49</v>
      </c>
    </row>
    <row r="4533" spans="1:16" ht="42">
      <c r="A4533" s="2" t="s">
        <v>19144</v>
      </c>
      <c r="B4533" s="2" t="s">
        <v>0</v>
      </c>
      <c r="C4533" s="3" t="s">
        <v>19145</v>
      </c>
      <c r="D4533" s="3" t="s">
        <v>19146</v>
      </c>
      <c r="E4533" s="3" t="s">
        <v>19147</v>
      </c>
      <c r="F4533" s="3" t="s">
        <v>19148</v>
      </c>
      <c r="G4533" s="7" t="s">
        <v>5917</v>
      </c>
      <c r="H4533" s="4">
        <v>2021</v>
      </c>
      <c r="I4533" s="2">
        <v>2018</v>
      </c>
      <c r="J4533" s="2">
        <f ca="1">YEAR(TODAY())-Table1[[#This Row],[Release_year]]</f>
        <v>8</v>
      </c>
      <c r="K4533" s="2" t="s">
        <v>2</v>
      </c>
      <c r="L4533" s="2" t="str">
        <f>_xlfn.XLOOKUP(Table1[[#This Row],[Rating]],Ratings!A$2:A$15,Ratings!B$2:B$15)</f>
        <v>Teen</v>
      </c>
      <c r="M4533" s="2" t="str">
        <f>_xlfn.XLOOKUP(Table1[[#This Row],[Rating Category]],Recommendation!A$2:A$6,Recommendation!B$2:B$6)</f>
        <v>Guidance</v>
      </c>
      <c r="N4533" s="2">
        <v>90</v>
      </c>
      <c r="O4533" s="2" t="str" cm="1">
        <f t="array" ref="O4533">_xlfn.IFS(Table1[[#This Row],[Duration]]&lt;90,"Short",Table1[[#This Row],[Duration]]&lt;180,"Medium",Table1[[#This Row],[Duration]]&lt;=240,"Long",TRUE,"Seasons")</f>
        <v>Medium</v>
      </c>
      <c r="P4533" s="3" t="s">
        <v>1368</v>
      </c>
    </row>
    <row r="4534" spans="1:16" ht="56">
      <c r="A4534" s="2" t="s">
        <v>19149</v>
      </c>
      <c r="B4534" s="2" t="s">
        <v>0</v>
      </c>
      <c r="C4534" s="3" t="s">
        <v>19150</v>
      </c>
      <c r="D4534" s="3" t="s">
        <v>19151</v>
      </c>
      <c r="E4534" s="3" t="s">
        <v>19152</v>
      </c>
      <c r="F4534" s="3" t="s">
        <v>28</v>
      </c>
      <c r="G4534" s="7" t="s">
        <v>9705</v>
      </c>
      <c r="H4534" s="4">
        <v>2021</v>
      </c>
      <c r="I4534" s="2">
        <v>2018</v>
      </c>
      <c r="J4534" s="2">
        <f ca="1">YEAR(TODAY())-Table1[[#This Row],[Release_year]]</f>
        <v>8</v>
      </c>
      <c r="K4534" s="2" t="s">
        <v>7</v>
      </c>
      <c r="L4534" s="2" t="str">
        <f>_xlfn.XLOOKUP(Table1[[#This Row],[Rating]],Ratings!A$2:A$15,Ratings!B$2:B$15)</f>
        <v>Adult</v>
      </c>
      <c r="M4534" s="2" t="str">
        <f>_xlfn.XLOOKUP(Table1[[#This Row],[Rating Category]],Recommendation!A$2:A$6,Recommendation!B$2:B$6)</f>
        <v>Restricted</v>
      </c>
      <c r="N4534" s="2">
        <v>102</v>
      </c>
      <c r="O4534" s="2" t="str" cm="1">
        <f t="array" ref="O4534">_xlfn.IFS(Table1[[#This Row],[Duration]]&lt;90,"Short",Table1[[#This Row],[Duration]]&lt;180,"Medium",Table1[[#This Row],[Duration]]&lt;=240,"Long",TRUE,"Seasons")</f>
        <v>Medium</v>
      </c>
      <c r="P4534" s="3" t="s">
        <v>125</v>
      </c>
    </row>
    <row r="4535" spans="1:16" ht="42">
      <c r="A4535" s="2" t="s">
        <v>19153</v>
      </c>
      <c r="B4535" s="2" t="s">
        <v>0</v>
      </c>
      <c r="C4535" s="3" t="s">
        <v>19154</v>
      </c>
      <c r="D4535" s="3" t="s">
        <v>19155</v>
      </c>
      <c r="E4535" s="3" t="s">
        <v>19156</v>
      </c>
      <c r="F4535" s="3" t="s">
        <v>19157</v>
      </c>
      <c r="G4535" s="7" t="s">
        <v>9028</v>
      </c>
      <c r="H4535" s="4">
        <v>2021</v>
      </c>
      <c r="I4535" s="2">
        <v>2006</v>
      </c>
      <c r="J4535" s="2">
        <f ca="1">YEAR(TODAY())-Table1[[#This Row],[Release_year]]</f>
        <v>20</v>
      </c>
      <c r="K4535" s="2" t="s">
        <v>7</v>
      </c>
      <c r="L4535" s="2" t="str">
        <f>_xlfn.XLOOKUP(Table1[[#This Row],[Rating]],Ratings!A$2:A$15,Ratings!B$2:B$15)</f>
        <v>Adult</v>
      </c>
      <c r="M4535" s="2" t="str">
        <f>_xlfn.XLOOKUP(Table1[[#This Row],[Rating Category]],Recommendation!A$2:A$6,Recommendation!B$2:B$6)</f>
        <v>Restricted</v>
      </c>
      <c r="N4535" s="2">
        <v>105</v>
      </c>
      <c r="O4535" s="2" t="str" cm="1">
        <f t="array" ref="O4535">_xlfn.IFS(Table1[[#This Row],[Duration]]&lt;90,"Short",Table1[[#This Row],[Duration]]&lt;180,"Medium",Table1[[#This Row],[Duration]]&lt;=240,"Long",TRUE,"Seasons")</f>
        <v>Medium</v>
      </c>
      <c r="P4535" s="3" t="s">
        <v>583</v>
      </c>
    </row>
    <row r="4536" spans="1:16" ht="70">
      <c r="A4536" s="2" t="s">
        <v>19158</v>
      </c>
      <c r="B4536" s="2" t="s">
        <v>0</v>
      </c>
      <c r="C4536" s="3" t="s">
        <v>19159</v>
      </c>
      <c r="D4536" s="3" t="s">
        <v>13062</v>
      </c>
      <c r="E4536" s="3" t="s">
        <v>19160</v>
      </c>
      <c r="F4536" s="3" t="s">
        <v>13</v>
      </c>
      <c r="G4536" s="7" t="s">
        <v>11255</v>
      </c>
      <c r="H4536" s="4">
        <v>2021</v>
      </c>
      <c r="I4536" s="2">
        <v>2015</v>
      </c>
      <c r="J4536" s="2">
        <f ca="1">YEAR(TODAY())-Table1[[#This Row],[Release_year]]</f>
        <v>11</v>
      </c>
      <c r="K4536" s="2" t="s">
        <v>29</v>
      </c>
      <c r="L4536" s="2" t="str">
        <f>_xlfn.XLOOKUP(Table1[[#This Row],[Rating]],Ratings!A$2:A$15,Ratings!B$2:B$15)</f>
        <v>Teen</v>
      </c>
      <c r="M4536" s="2" t="str">
        <f>_xlfn.XLOOKUP(Table1[[#This Row],[Rating Category]],Recommendation!A$2:A$6,Recommendation!B$2:B$6)</f>
        <v>Guidance</v>
      </c>
      <c r="N4536" s="2">
        <v>117</v>
      </c>
      <c r="O4536" s="2" t="str" cm="1">
        <f t="array" ref="O4536">_xlfn.IFS(Table1[[#This Row],[Duration]]&lt;90,"Short",Table1[[#This Row],[Duration]]&lt;180,"Medium",Table1[[#This Row],[Duration]]&lt;=240,"Long",TRUE,"Seasons")</f>
        <v>Medium</v>
      </c>
      <c r="P4536" s="3" t="s">
        <v>1923</v>
      </c>
    </row>
    <row r="4537" spans="1:16" ht="42">
      <c r="A4537" s="2" t="s">
        <v>19161</v>
      </c>
      <c r="B4537" s="2" t="s">
        <v>0</v>
      </c>
      <c r="C4537" s="3" t="s">
        <v>19162</v>
      </c>
      <c r="D4537" s="3" t="s">
        <v>349</v>
      </c>
      <c r="E4537" s="3" t="s">
        <v>19163</v>
      </c>
      <c r="F4537" s="3" t="s">
        <v>1</v>
      </c>
      <c r="G4537" s="7" t="s">
        <v>9345</v>
      </c>
      <c r="H4537" s="4">
        <v>2021</v>
      </c>
      <c r="I4537" s="2">
        <v>2007</v>
      </c>
      <c r="J4537" s="2">
        <f ca="1">YEAR(TODAY())-Table1[[#This Row],[Release_year]]</f>
        <v>19</v>
      </c>
      <c r="K4537" s="2" t="s">
        <v>2</v>
      </c>
      <c r="L4537" s="2" t="str">
        <f>_xlfn.XLOOKUP(Table1[[#This Row],[Rating]],Ratings!A$2:A$15,Ratings!B$2:B$15)</f>
        <v>Teen</v>
      </c>
      <c r="M4537" s="2" t="str">
        <f>_xlfn.XLOOKUP(Table1[[#This Row],[Rating Category]],Recommendation!A$2:A$6,Recommendation!B$2:B$6)</f>
        <v>Guidance</v>
      </c>
      <c r="N4537" s="2">
        <v>126</v>
      </c>
      <c r="O4537" s="2" t="str" cm="1">
        <f t="array" ref="O4537">_xlfn.IFS(Table1[[#This Row],[Duration]]&lt;90,"Short",Table1[[#This Row],[Duration]]&lt;180,"Medium",Table1[[#This Row],[Duration]]&lt;=240,"Long",TRUE,"Seasons")</f>
        <v>Medium</v>
      </c>
      <c r="P4537" s="3" t="s">
        <v>264</v>
      </c>
    </row>
    <row r="4538" spans="1:16" ht="42">
      <c r="A4538" s="2" t="s">
        <v>19164</v>
      </c>
      <c r="B4538" s="2" t="s">
        <v>0</v>
      </c>
      <c r="C4538" s="3" t="s">
        <v>19165</v>
      </c>
      <c r="D4538" s="3" t="s">
        <v>19166</v>
      </c>
      <c r="E4538" s="3" t="s">
        <v>19167</v>
      </c>
      <c r="F4538" s="3" t="s">
        <v>13</v>
      </c>
      <c r="G4538" s="7" t="s">
        <v>11373</v>
      </c>
      <c r="H4538" s="4">
        <v>2021</v>
      </c>
      <c r="I4538" s="2">
        <v>2017</v>
      </c>
      <c r="J4538" s="2">
        <f ca="1">YEAR(TODAY())-Table1[[#This Row],[Release_year]]</f>
        <v>9</v>
      </c>
      <c r="K4538" s="2" t="s">
        <v>29</v>
      </c>
      <c r="L4538" s="2" t="str">
        <f>_xlfn.XLOOKUP(Table1[[#This Row],[Rating]],Ratings!A$2:A$15,Ratings!B$2:B$15)</f>
        <v>Teen</v>
      </c>
      <c r="M4538" s="2" t="str">
        <f>_xlfn.XLOOKUP(Table1[[#This Row],[Rating Category]],Recommendation!A$2:A$6,Recommendation!B$2:B$6)</f>
        <v>Guidance</v>
      </c>
      <c r="N4538" s="2">
        <v>89</v>
      </c>
      <c r="O4538" s="2" t="str" cm="1">
        <f t="array" ref="O4538">_xlfn.IFS(Table1[[#This Row],[Duration]]&lt;90,"Short",Table1[[#This Row],[Duration]]&lt;180,"Medium",Table1[[#This Row],[Duration]]&lt;=240,"Long",TRUE,"Seasons")</f>
        <v>Short</v>
      </c>
      <c r="P4538" s="3" t="s">
        <v>43</v>
      </c>
    </row>
    <row r="4539" spans="1:16" ht="56">
      <c r="A4539" s="2" t="s">
        <v>19168</v>
      </c>
      <c r="B4539" s="2" t="s">
        <v>0</v>
      </c>
      <c r="C4539" s="3" t="s">
        <v>19169</v>
      </c>
      <c r="D4539" s="3" t="s">
        <v>19170</v>
      </c>
      <c r="E4539" s="3" t="s">
        <v>19171</v>
      </c>
      <c r="F4539" s="3" t="s">
        <v>1030</v>
      </c>
      <c r="G4539" s="7" t="s">
        <v>14928</v>
      </c>
      <c r="H4539" s="4">
        <v>2021</v>
      </c>
      <c r="I4539" s="2">
        <v>2007</v>
      </c>
      <c r="J4539" s="2">
        <f ca="1">YEAR(TODAY())-Table1[[#This Row],[Release_year]]</f>
        <v>19</v>
      </c>
      <c r="K4539" s="2" t="s">
        <v>7</v>
      </c>
      <c r="L4539" s="2" t="str">
        <f>_xlfn.XLOOKUP(Table1[[#This Row],[Rating]],Ratings!A$2:A$15,Ratings!B$2:B$15)</f>
        <v>Adult</v>
      </c>
      <c r="M4539" s="2" t="str">
        <f>_xlfn.XLOOKUP(Table1[[#This Row],[Rating Category]],Recommendation!A$2:A$6,Recommendation!B$2:B$6)</f>
        <v>Restricted</v>
      </c>
      <c r="N4539" s="2">
        <v>82</v>
      </c>
      <c r="O4539" s="2" t="str" cm="1">
        <f t="array" ref="O4539">_xlfn.IFS(Table1[[#This Row],[Duration]]&lt;90,"Short",Table1[[#This Row],[Duration]]&lt;180,"Medium",Table1[[#This Row],[Duration]]&lt;=240,"Long",TRUE,"Seasons")</f>
        <v>Short</v>
      </c>
      <c r="P4539" s="3" t="s">
        <v>384</v>
      </c>
    </row>
    <row r="4540" spans="1:16" ht="56">
      <c r="A4540" s="2" t="s">
        <v>19172</v>
      </c>
      <c r="B4540" s="2" t="s">
        <v>0</v>
      </c>
      <c r="C4540" s="3" t="s">
        <v>19173</v>
      </c>
      <c r="D4540" s="3" t="s">
        <v>12112</v>
      </c>
      <c r="E4540" s="3" t="s">
        <v>19174</v>
      </c>
      <c r="F4540" s="3" t="s">
        <v>1</v>
      </c>
      <c r="G4540" s="7" t="s">
        <v>8120</v>
      </c>
      <c r="H4540" s="4">
        <v>2021</v>
      </c>
      <c r="I4540" s="2">
        <v>2002</v>
      </c>
      <c r="J4540" s="2">
        <f ca="1">YEAR(TODAY())-Table1[[#This Row],[Release_year]]</f>
        <v>24</v>
      </c>
      <c r="K4540" s="2" t="s">
        <v>124</v>
      </c>
      <c r="L4540" s="2" t="str">
        <f>_xlfn.XLOOKUP(Table1[[#This Row],[Rating]],Ratings!A$2:A$15,Ratings!B$2:B$15)</f>
        <v>Adult</v>
      </c>
      <c r="M4540" s="2" t="str">
        <f>_xlfn.XLOOKUP(Table1[[#This Row],[Rating Category]],Recommendation!A$2:A$6,Recommendation!B$2:B$6)</f>
        <v>Restricted</v>
      </c>
      <c r="N4540" s="2">
        <v>98</v>
      </c>
      <c r="O4540" s="2" t="str" cm="1">
        <f t="array" ref="O4540">_xlfn.IFS(Table1[[#This Row],[Duration]]&lt;90,"Short",Table1[[#This Row],[Duration]]&lt;180,"Medium",Table1[[#This Row],[Duration]]&lt;=240,"Long",TRUE,"Seasons")</f>
        <v>Medium</v>
      </c>
      <c r="P4540" s="3" t="s">
        <v>98</v>
      </c>
    </row>
    <row r="4541" spans="1:16" ht="42">
      <c r="A4541" s="2" t="s">
        <v>19175</v>
      </c>
      <c r="B4541" s="2" t="s">
        <v>0</v>
      </c>
      <c r="C4541" s="3" t="s">
        <v>19176</v>
      </c>
      <c r="D4541" s="3" t="s">
        <v>19177</v>
      </c>
      <c r="E4541" s="3" t="s">
        <v>19178</v>
      </c>
      <c r="F4541" s="3" t="s">
        <v>1</v>
      </c>
      <c r="G4541" s="7" t="s">
        <v>12063</v>
      </c>
      <c r="H4541" s="4">
        <v>2021</v>
      </c>
      <c r="I4541" s="2">
        <v>2016</v>
      </c>
      <c r="J4541" s="2">
        <f ca="1">YEAR(TODAY())-Table1[[#This Row],[Release_year]]</f>
        <v>10</v>
      </c>
      <c r="K4541" s="2" t="s">
        <v>124</v>
      </c>
      <c r="L4541" s="2" t="str">
        <f>_xlfn.XLOOKUP(Table1[[#This Row],[Rating]],Ratings!A$2:A$15,Ratings!B$2:B$15)</f>
        <v>Adult</v>
      </c>
      <c r="M4541" s="2" t="str">
        <f>_xlfn.XLOOKUP(Table1[[#This Row],[Rating Category]],Recommendation!A$2:A$6,Recommendation!B$2:B$6)</f>
        <v>Restricted</v>
      </c>
      <c r="N4541" s="2">
        <v>96</v>
      </c>
      <c r="O4541" s="2" t="str" cm="1">
        <f t="array" ref="O4541">_xlfn.IFS(Table1[[#This Row],[Duration]]&lt;90,"Short",Table1[[#This Row],[Duration]]&lt;180,"Medium",Table1[[#This Row],[Duration]]&lt;=240,"Long",TRUE,"Seasons")</f>
        <v>Medium</v>
      </c>
      <c r="P4541" s="3" t="s">
        <v>251</v>
      </c>
    </row>
    <row r="4542" spans="1:16" ht="42">
      <c r="A4542" s="2" t="s">
        <v>19179</v>
      </c>
      <c r="B4542" s="2" t="s">
        <v>0</v>
      </c>
      <c r="C4542" s="3" t="s">
        <v>19180</v>
      </c>
      <c r="D4542" s="3" t="s">
        <v>19181</v>
      </c>
      <c r="E4542" s="3" t="s">
        <v>19182</v>
      </c>
      <c r="F4542" s="3" t="s">
        <v>413</v>
      </c>
      <c r="G4542" s="7" t="s">
        <v>11146</v>
      </c>
      <c r="H4542" s="4">
        <v>2021</v>
      </c>
      <c r="I4542" s="2">
        <v>1988</v>
      </c>
      <c r="J4542" s="2">
        <f ca="1">YEAR(TODAY())-Table1[[#This Row],[Release_year]]</f>
        <v>38</v>
      </c>
      <c r="K4542" s="2" t="s">
        <v>45</v>
      </c>
      <c r="L4542" s="2" t="str">
        <f>_xlfn.XLOOKUP(Table1[[#This Row],[Rating]],Ratings!A$2:A$15,Ratings!B$2:B$15)</f>
        <v>Family</v>
      </c>
      <c r="M4542" s="2" t="str">
        <f>_xlfn.XLOOKUP(Table1[[#This Row],[Rating Category]],Recommendation!A$2:A$6,Recommendation!B$2:B$6)</f>
        <v>Guidance</v>
      </c>
      <c r="N4542" s="2">
        <v>108</v>
      </c>
      <c r="O4542" s="2" t="str" cm="1">
        <f t="array" ref="O4542">_xlfn.IFS(Table1[[#This Row],[Duration]]&lt;90,"Short",Table1[[#This Row],[Duration]]&lt;180,"Medium",Table1[[#This Row],[Duration]]&lt;=240,"Long",TRUE,"Seasons")</f>
        <v>Medium</v>
      </c>
      <c r="P4542" s="3" t="s">
        <v>43</v>
      </c>
    </row>
    <row r="4543" spans="1:16" ht="56">
      <c r="A4543" s="2" t="s">
        <v>19183</v>
      </c>
      <c r="B4543" s="2" t="s">
        <v>0</v>
      </c>
      <c r="C4543" s="3" t="s">
        <v>19184</v>
      </c>
      <c r="D4543" s="3" t="s">
        <v>5291</v>
      </c>
      <c r="E4543" s="3" t="s">
        <v>19185</v>
      </c>
      <c r="F4543" s="3" t="s">
        <v>248</v>
      </c>
      <c r="G4543" s="7" t="s">
        <v>18412</v>
      </c>
      <c r="H4543" s="4">
        <v>2021</v>
      </c>
      <c r="I4543" s="2">
        <v>2015</v>
      </c>
      <c r="J4543" s="2">
        <f ca="1">YEAR(TODAY())-Table1[[#This Row],[Release_year]]</f>
        <v>11</v>
      </c>
      <c r="K4543" s="2" t="s">
        <v>7</v>
      </c>
      <c r="L4543" s="2" t="str">
        <f>_xlfn.XLOOKUP(Table1[[#This Row],[Rating]],Ratings!A$2:A$15,Ratings!B$2:B$15)</f>
        <v>Adult</v>
      </c>
      <c r="M4543" s="2" t="str">
        <f>_xlfn.XLOOKUP(Table1[[#This Row],[Rating Category]],Recommendation!A$2:A$6,Recommendation!B$2:B$6)</f>
        <v>Restricted</v>
      </c>
      <c r="N4543" s="2">
        <v>163</v>
      </c>
      <c r="O4543" s="2" t="str" cm="1">
        <f t="array" ref="O4543">_xlfn.IFS(Table1[[#This Row],[Duration]]&lt;90,"Short",Table1[[#This Row],[Duration]]&lt;180,"Medium",Table1[[#This Row],[Duration]]&lt;=240,"Long",TRUE,"Seasons")</f>
        <v>Medium</v>
      </c>
      <c r="P4543" s="3" t="s">
        <v>218</v>
      </c>
    </row>
    <row r="4544" spans="1:16" ht="42">
      <c r="A4544" s="2" t="s">
        <v>19186</v>
      </c>
      <c r="B4544" s="2" t="s">
        <v>0</v>
      </c>
      <c r="C4544" s="3" t="s">
        <v>19187</v>
      </c>
      <c r="D4544" s="3" t="s">
        <v>1336</v>
      </c>
      <c r="E4544" s="3" t="s">
        <v>19188</v>
      </c>
      <c r="F4544" s="3" t="s">
        <v>1</v>
      </c>
      <c r="G4544" s="7" t="s">
        <v>8727</v>
      </c>
      <c r="H4544" s="4">
        <v>2021</v>
      </c>
      <c r="I4544" s="2">
        <v>2002</v>
      </c>
      <c r="J4544" s="2">
        <f ca="1">YEAR(TODAY())-Table1[[#This Row],[Release_year]]</f>
        <v>24</v>
      </c>
      <c r="K4544" s="2" t="s">
        <v>124</v>
      </c>
      <c r="L4544" s="2" t="str">
        <f>_xlfn.XLOOKUP(Table1[[#This Row],[Rating]],Ratings!A$2:A$15,Ratings!B$2:B$15)</f>
        <v>Adult</v>
      </c>
      <c r="M4544" s="2" t="str">
        <f>_xlfn.XLOOKUP(Table1[[#This Row],[Rating Category]],Recommendation!A$2:A$6,Recommendation!B$2:B$6)</f>
        <v>Restricted</v>
      </c>
      <c r="N4544" s="2">
        <v>112</v>
      </c>
      <c r="O4544" s="2" t="str" cm="1">
        <f t="array" ref="O4544">_xlfn.IFS(Table1[[#This Row],[Duration]]&lt;90,"Short",Table1[[#This Row],[Duration]]&lt;180,"Medium",Table1[[#This Row],[Duration]]&lt;=240,"Long",TRUE,"Seasons")</f>
        <v>Medium</v>
      </c>
      <c r="P4544" s="3" t="s">
        <v>51</v>
      </c>
    </row>
    <row r="4545" spans="1:16" ht="42">
      <c r="A4545" s="2" t="s">
        <v>19189</v>
      </c>
      <c r="B4545" s="2" t="s">
        <v>0</v>
      </c>
      <c r="C4545" s="3" t="s">
        <v>19190</v>
      </c>
      <c r="D4545" s="3" t="s">
        <v>19191</v>
      </c>
      <c r="E4545" s="3" t="s">
        <v>19192</v>
      </c>
      <c r="F4545" s="3" t="s">
        <v>13</v>
      </c>
      <c r="G4545" s="7" t="s">
        <v>12266</v>
      </c>
      <c r="H4545" s="4">
        <v>2021</v>
      </c>
      <c r="I4545" s="2">
        <v>2000</v>
      </c>
      <c r="J4545" s="2">
        <f ca="1">YEAR(TODAY())-Table1[[#This Row],[Release_year]]</f>
        <v>26</v>
      </c>
      <c r="K4545" s="2" t="s">
        <v>45</v>
      </c>
      <c r="L4545" s="2" t="str">
        <f>_xlfn.XLOOKUP(Table1[[#This Row],[Rating]],Ratings!A$2:A$15,Ratings!B$2:B$15)</f>
        <v>Family</v>
      </c>
      <c r="M4545" s="2" t="str">
        <f>_xlfn.XLOOKUP(Table1[[#This Row],[Rating Category]],Recommendation!A$2:A$6,Recommendation!B$2:B$6)</f>
        <v>Guidance</v>
      </c>
      <c r="N4545" s="2">
        <v>137</v>
      </c>
      <c r="O4545" s="2" t="str" cm="1">
        <f t="array" ref="O4545">_xlfn.IFS(Table1[[#This Row],[Duration]]&lt;90,"Short",Table1[[#This Row],[Duration]]&lt;180,"Medium",Table1[[#This Row],[Duration]]&lt;=240,"Long",TRUE,"Seasons")</f>
        <v>Medium</v>
      </c>
      <c r="P4545" s="3" t="s">
        <v>192</v>
      </c>
    </row>
    <row r="4546" spans="1:16" ht="56">
      <c r="A4546" s="2" t="s">
        <v>19193</v>
      </c>
      <c r="B4546" s="2" t="s">
        <v>0</v>
      </c>
      <c r="C4546" s="3" t="s">
        <v>19194</v>
      </c>
      <c r="D4546" s="3" t="s">
        <v>19195</v>
      </c>
      <c r="E4546" s="3" t="s">
        <v>19196</v>
      </c>
      <c r="F4546" s="3" t="s">
        <v>404</v>
      </c>
      <c r="G4546" s="7" t="s">
        <v>9219</v>
      </c>
      <c r="H4546" s="4">
        <v>2021</v>
      </c>
      <c r="I4546" s="2">
        <v>2018</v>
      </c>
      <c r="J4546" s="2">
        <f ca="1">YEAR(TODAY())-Table1[[#This Row],[Release_year]]</f>
        <v>8</v>
      </c>
      <c r="K4546" s="2" t="s">
        <v>7</v>
      </c>
      <c r="L4546" s="2" t="str">
        <f>_xlfn.XLOOKUP(Table1[[#This Row],[Rating]],Ratings!A$2:A$15,Ratings!B$2:B$15)</f>
        <v>Adult</v>
      </c>
      <c r="M4546" s="2" t="str">
        <f>_xlfn.XLOOKUP(Table1[[#This Row],[Rating Category]],Recommendation!A$2:A$6,Recommendation!B$2:B$6)</f>
        <v>Restricted</v>
      </c>
      <c r="N4546" s="2">
        <v>89</v>
      </c>
      <c r="O4546" s="2" t="str" cm="1">
        <f t="array" ref="O4546">_xlfn.IFS(Table1[[#This Row],[Duration]]&lt;90,"Short",Table1[[#This Row],[Duration]]&lt;180,"Medium",Table1[[#This Row],[Duration]]&lt;=240,"Long",TRUE,"Seasons")</f>
        <v>Short</v>
      </c>
      <c r="P4546" s="3" t="s">
        <v>608</v>
      </c>
    </row>
    <row r="4547" spans="1:16" ht="42">
      <c r="A4547" s="2" t="s">
        <v>19197</v>
      </c>
      <c r="B4547" s="2" t="s">
        <v>0</v>
      </c>
      <c r="C4547" s="3" t="s">
        <v>19198</v>
      </c>
      <c r="D4547" s="3" t="s">
        <v>19199</v>
      </c>
      <c r="E4547" s="3" t="s">
        <v>19200</v>
      </c>
      <c r="F4547" s="3" t="s">
        <v>1</v>
      </c>
      <c r="G4547" s="7" t="s">
        <v>7486</v>
      </c>
      <c r="H4547" s="4">
        <v>2021</v>
      </c>
      <c r="I4547" s="2">
        <v>2007</v>
      </c>
      <c r="J4547" s="2">
        <f ca="1">YEAR(TODAY())-Table1[[#This Row],[Release_year]]</f>
        <v>19</v>
      </c>
      <c r="K4547" s="2" t="s">
        <v>124</v>
      </c>
      <c r="L4547" s="2" t="str">
        <f>_xlfn.XLOOKUP(Table1[[#This Row],[Rating]],Ratings!A$2:A$15,Ratings!B$2:B$15)</f>
        <v>Adult</v>
      </c>
      <c r="M4547" s="2" t="str">
        <f>_xlfn.XLOOKUP(Table1[[#This Row],[Rating Category]],Recommendation!A$2:A$6,Recommendation!B$2:B$6)</f>
        <v>Restricted</v>
      </c>
      <c r="N4547" s="2">
        <v>86</v>
      </c>
      <c r="O4547" s="2" t="str" cm="1">
        <f t="array" ref="O4547">_xlfn.IFS(Table1[[#This Row],[Duration]]&lt;90,"Short",Table1[[#This Row],[Duration]]&lt;180,"Medium",Table1[[#This Row],[Duration]]&lt;=240,"Long",TRUE,"Seasons")</f>
        <v>Short</v>
      </c>
      <c r="P4547" s="3" t="s">
        <v>1368</v>
      </c>
    </row>
    <row r="4548" spans="1:16" ht="84">
      <c r="A4548" s="2" t="s">
        <v>19201</v>
      </c>
      <c r="B4548" s="2" t="s">
        <v>0</v>
      </c>
      <c r="C4548" s="3" t="s">
        <v>19202</v>
      </c>
      <c r="D4548" s="3" t="s">
        <v>17820</v>
      </c>
      <c r="E4548" s="3" t="s">
        <v>19203</v>
      </c>
      <c r="F4548" s="3" t="s">
        <v>13</v>
      </c>
      <c r="G4548" s="7" t="s">
        <v>11939</v>
      </c>
      <c r="H4548" s="4">
        <v>2021</v>
      </c>
      <c r="I4548" s="2">
        <v>1997</v>
      </c>
      <c r="J4548" s="2">
        <f ca="1">YEAR(TODAY())-Table1[[#This Row],[Release_year]]</f>
        <v>29</v>
      </c>
      <c r="K4548" s="2" t="s">
        <v>29</v>
      </c>
      <c r="L4548" s="2" t="str">
        <f>_xlfn.XLOOKUP(Table1[[#This Row],[Rating]],Ratings!A$2:A$15,Ratings!B$2:B$15)</f>
        <v>Teen</v>
      </c>
      <c r="M4548" s="2" t="str">
        <f>_xlfn.XLOOKUP(Table1[[#This Row],[Rating Category]],Recommendation!A$2:A$6,Recommendation!B$2:B$6)</f>
        <v>Guidance</v>
      </c>
      <c r="N4548" s="2">
        <v>187</v>
      </c>
      <c r="O4548" s="2" t="str" cm="1">
        <f t="array" ref="O4548">_xlfn.IFS(Table1[[#This Row],[Duration]]&lt;90,"Short",Table1[[#This Row],[Duration]]&lt;180,"Medium",Table1[[#This Row],[Duration]]&lt;=240,"Long",TRUE,"Seasons")</f>
        <v>Long</v>
      </c>
      <c r="P4548" s="3" t="s">
        <v>218</v>
      </c>
    </row>
    <row r="4549" spans="1:16" ht="70">
      <c r="A4549" s="2" t="s">
        <v>19204</v>
      </c>
      <c r="B4549" s="2" t="s">
        <v>0</v>
      </c>
      <c r="C4549" s="3" t="s">
        <v>19205</v>
      </c>
      <c r="D4549" s="3" t="s">
        <v>19206</v>
      </c>
      <c r="E4549" s="3" t="s">
        <v>19207</v>
      </c>
      <c r="F4549" s="3" t="s">
        <v>13</v>
      </c>
      <c r="G4549" s="7" t="s">
        <v>11373</v>
      </c>
      <c r="H4549" s="4">
        <v>2021</v>
      </c>
      <c r="I4549" s="2">
        <v>2017</v>
      </c>
      <c r="J4549" s="2">
        <f ca="1">YEAR(TODAY())-Table1[[#This Row],[Release_year]]</f>
        <v>9</v>
      </c>
      <c r="K4549" s="2" t="s">
        <v>45</v>
      </c>
      <c r="L4549" s="2" t="str">
        <f>_xlfn.XLOOKUP(Table1[[#This Row],[Rating]],Ratings!A$2:A$15,Ratings!B$2:B$15)</f>
        <v>Family</v>
      </c>
      <c r="M4549" s="2" t="str">
        <f>_xlfn.XLOOKUP(Table1[[#This Row],[Rating Category]],Recommendation!A$2:A$6,Recommendation!B$2:B$6)</f>
        <v>Guidance</v>
      </c>
      <c r="N4549" s="2">
        <v>109</v>
      </c>
      <c r="O4549" s="2" t="str" cm="1">
        <f t="array" ref="O4549">_xlfn.IFS(Table1[[#This Row],[Duration]]&lt;90,"Short",Table1[[#This Row],[Duration]]&lt;180,"Medium",Table1[[#This Row],[Duration]]&lt;=240,"Long",TRUE,"Seasons")</f>
        <v>Medium</v>
      </c>
      <c r="P4549" s="3" t="s">
        <v>23</v>
      </c>
    </row>
    <row r="4550" spans="1:16" ht="42">
      <c r="A4550" s="2" t="s">
        <v>19208</v>
      </c>
      <c r="B4550" s="2" t="s">
        <v>0</v>
      </c>
      <c r="C4550" s="3" t="s">
        <v>19209</v>
      </c>
      <c r="D4550" s="3" t="s">
        <v>19210</v>
      </c>
      <c r="E4550" s="3" t="s">
        <v>19211</v>
      </c>
      <c r="F4550" s="3" t="s">
        <v>1</v>
      </c>
      <c r="G4550" s="7" t="s">
        <v>3390</v>
      </c>
      <c r="H4550" s="4">
        <v>2021</v>
      </c>
      <c r="I4550" s="2">
        <v>1992</v>
      </c>
      <c r="J4550" s="2">
        <f ca="1">YEAR(TODAY())-Table1[[#This Row],[Release_year]]</f>
        <v>34</v>
      </c>
      <c r="K4550" s="2" t="s">
        <v>124</v>
      </c>
      <c r="L4550" s="2" t="str">
        <f>_xlfn.XLOOKUP(Table1[[#This Row],[Rating]],Ratings!A$2:A$15,Ratings!B$2:B$15)</f>
        <v>Adult</v>
      </c>
      <c r="M4550" s="2" t="str">
        <f>_xlfn.XLOOKUP(Table1[[#This Row],[Rating Category]],Recommendation!A$2:A$6,Recommendation!B$2:B$6)</f>
        <v>Restricted</v>
      </c>
      <c r="N4550" s="2">
        <v>84</v>
      </c>
      <c r="O4550" s="2" t="str" cm="1">
        <f t="array" ref="O4550">_xlfn.IFS(Table1[[#This Row],[Duration]]&lt;90,"Short",Table1[[#This Row],[Duration]]&lt;180,"Medium",Table1[[#This Row],[Duration]]&lt;=240,"Long",TRUE,"Seasons")</f>
        <v>Short</v>
      </c>
      <c r="P4550" s="3" t="s">
        <v>125</v>
      </c>
    </row>
    <row r="4551" spans="1:16" ht="56">
      <c r="A4551" s="2" t="s">
        <v>19212</v>
      </c>
      <c r="B4551" s="2" t="s">
        <v>0</v>
      </c>
      <c r="C4551" s="3" t="s">
        <v>19213</v>
      </c>
      <c r="D4551" s="3" t="s">
        <v>10519</v>
      </c>
      <c r="E4551" s="3" t="s">
        <v>19214</v>
      </c>
      <c r="F4551" s="3" t="s">
        <v>13</v>
      </c>
      <c r="G4551" s="7" t="s">
        <v>14698</v>
      </c>
      <c r="H4551" s="4">
        <v>2021</v>
      </c>
      <c r="I4551" s="2">
        <v>2011</v>
      </c>
      <c r="J4551" s="2">
        <f ca="1">YEAR(TODAY())-Table1[[#This Row],[Release_year]]</f>
        <v>15</v>
      </c>
      <c r="K4551" s="2" t="s">
        <v>45</v>
      </c>
      <c r="L4551" s="2" t="str">
        <f>_xlfn.XLOOKUP(Table1[[#This Row],[Rating]],Ratings!A$2:A$15,Ratings!B$2:B$15)</f>
        <v>Family</v>
      </c>
      <c r="M4551" s="2" t="str">
        <f>_xlfn.XLOOKUP(Table1[[#This Row],[Rating Category]],Recommendation!A$2:A$6,Recommendation!B$2:B$6)</f>
        <v>Guidance</v>
      </c>
      <c r="N4551" s="2">
        <v>140</v>
      </c>
      <c r="O4551" s="2" t="str" cm="1">
        <f t="array" ref="O4551">_xlfn.IFS(Table1[[#This Row],[Duration]]&lt;90,"Short",Table1[[#This Row],[Duration]]&lt;180,"Medium",Table1[[#This Row],[Duration]]&lt;=240,"Long",TRUE,"Seasons")</f>
        <v>Medium</v>
      </c>
      <c r="P4551" s="3" t="s">
        <v>1861</v>
      </c>
    </row>
    <row r="4552" spans="1:16" ht="56">
      <c r="A4552" s="2" t="s">
        <v>19215</v>
      </c>
      <c r="B4552" s="2" t="s">
        <v>0</v>
      </c>
      <c r="C4552" s="3" t="s">
        <v>19216</v>
      </c>
      <c r="D4552" s="3" t="s">
        <v>310</v>
      </c>
      <c r="E4552" s="3" t="s">
        <v>19217</v>
      </c>
      <c r="F4552" s="3" t="s">
        <v>1</v>
      </c>
      <c r="G4552" s="7" t="s">
        <v>7486</v>
      </c>
      <c r="H4552" s="4">
        <v>2021</v>
      </c>
      <c r="I4552" s="2">
        <v>1992</v>
      </c>
      <c r="J4552" s="2">
        <f ca="1">YEAR(TODAY())-Table1[[#This Row],[Release_year]]</f>
        <v>34</v>
      </c>
      <c r="K4552" s="2" t="s">
        <v>124</v>
      </c>
      <c r="L4552" s="2" t="str">
        <f>_xlfn.XLOOKUP(Table1[[#This Row],[Rating]],Ratings!A$2:A$15,Ratings!B$2:B$15)</f>
        <v>Adult</v>
      </c>
      <c r="M4552" s="2" t="str">
        <f>_xlfn.XLOOKUP(Table1[[#This Row],[Rating Category]],Recommendation!A$2:A$6,Recommendation!B$2:B$6)</f>
        <v>Restricted</v>
      </c>
      <c r="N4552" s="2">
        <v>117</v>
      </c>
      <c r="O4552" s="2" t="str" cm="1">
        <f t="array" ref="O4552">_xlfn.IFS(Table1[[#This Row],[Duration]]&lt;90,"Short",Table1[[#This Row],[Duration]]&lt;180,"Medium",Table1[[#This Row],[Duration]]&lt;=240,"Long",TRUE,"Seasons")</f>
        <v>Medium</v>
      </c>
      <c r="P4552" s="3" t="s">
        <v>125</v>
      </c>
    </row>
    <row r="4553" spans="1:16" ht="56">
      <c r="A4553" s="2" t="s">
        <v>19218</v>
      </c>
      <c r="B4553" s="2" t="s">
        <v>0</v>
      </c>
      <c r="C4553" s="3" t="s">
        <v>19219</v>
      </c>
      <c r="D4553" s="3" t="s">
        <v>2223</v>
      </c>
      <c r="E4553" s="3" t="s">
        <v>19220</v>
      </c>
      <c r="F4553" s="3" t="s">
        <v>53</v>
      </c>
      <c r="G4553" s="7" t="s">
        <v>13352</v>
      </c>
      <c r="H4553" s="4">
        <v>2021</v>
      </c>
      <c r="I4553" s="2">
        <v>2014</v>
      </c>
      <c r="J4553" s="2">
        <f ca="1">YEAR(TODAY())-Table1[[#This Row],[Release_year]]</f>
        <v>12</v>
      </c>
      <c r="K4553" s="2" t="s">
        <v>7</v>
      </c>
      <c r="L4553" s="2" t="str">
        <f>_xlfn.XLOOKUP(Table1[[#This Row],[Rating]],Ratings!A$2:A$15,Ratings!B$2:B$15)</f>
        <v>Adult</v>
      </c>
      <c r="M4553" s="2" t="str">
        <f>_xlfn.XLOOKUP(Table1[[#This Row],[Rating Category]],Recommendation!A$2:A$6,Recommendation!B$2:B$6)</f>
        <v>Restricted</v>
      </c>
      <c r="N4553" s="2">
        <v>105</v>
      </c>
      <c r="O4553" s="2" t="str" cm="1">
        <f t="array" ref="O4553">_xlfn.IFS(Table1[[#This Row],[Duration]]&lt;90,"Short",Table1[[#This Row],[Duration]]&lt;180,"Medium",Table1[[#This Row],[Duration]]&lt;=240,"Long",TRUE,"Seasons")</f>
        <v>Medium</v>
      </c>
      <c r="P4553" s="3" t="s">
        <v>63</v>
      </c>
    </row>
    <row r="4554" spans="1:16" ht="56">
      <c r="A4554" s="2" t="s">
        <v>19221</v>
      </c>
      <c r="B4554" s="2" t="s">
        <v>0</v>
      </c>
      <c r="C4554" s="3" t="s">
        <v>19222</v>
      </c>
      <c r="D4554" s="3" t="s">
        <v>16088</v>
      </c>
      <c r="E4554" s="3" t="s">
        <v>19223</v>
      </c>
      <c r="F4554" s="3" t="s">
        <v>1</v>
      </c>
      <c r="G4554" s="7" t="s">
        <v>4139</v>
      </c>
      <c r="H4554" s="4">
        <v>2021</v>
      </c>
      <c r="I4554" s="2">
        <v>2009</v>
      </c>
      <c r="J4554" s="2">
        <f ca="1">YEAR(TODAY())-Table1[[#This Row],[Release_year]]</f>
        <v>17</v>
      </c>
      <c r="K4554" s="2" t="s">
        <v>16</v>
      </c>
      <c r="L4554" s="2" t="str">
        <f>_xlfn.XLOOKUP(Table1[[#This Row],[Rating]],Ratings!A$2:A$15,Ratings!B$2:B$15)</f>
        <v>Family</v>
      </c>
      <c r="M4554" s="2" t="str">
        <f>_xlfn.XLOOKUP(Table1[[#This Row],[Rating Category]],Recommendation!A$2:A$6,Recommendation!B$2:B$6)</f>
        <v>Guidance</v>
      </c>
      <c r="N4554" s="2">
        <v>91</v>
      </c>
      <c r="O4554" s="2" t="str" cm="1">
        <f t="array" ref="O4554">_xlfn.IFS(Table1[[#This Row],[Duration]]&lt;90,"Short",Table1[[#This Row],[Duration]]&lt;180,"Medium",Table1[[#This Row],[Duration]]&lt;=240,"Long",TRUE,"Seasons")</f>
        <v>Medium</v>
      </c>
      <c r="P4554" s="3" t="s">
        <v>328</v>
      </c>
    </row>
    <row r="4555" spans="1:16" ht="42">
      <c r="A4555" s="2" t="s">
        <v>19224</v>
      </c>
      <c r="B4555" s="2" t="s">
        <v>0</v>
      </c>
      <c r="C4555" s="3" t="s">
        <v>19225</v>
      </c>
      <c r="D4555" s="3" t="s">
        <v>19226</v>
      </c>
      <c r="E4555" s="3" t="s">
        <v>19227</v>
      </c>
      <c r="F4555" s="3" t="s">
        <v>13</v>
      </c>
      <c r="G4555" s="7" t="s">
        <v>11373</v>
      </c>
      <c r="H4555" s="4">
        <v>2021</v>
      </c>
      <c r="I4555" s="2">
        <v>2016</v>
      </c>
      <c r="J4555" s="2">
        <f ca="1">YEAR(TODAY())-Table1[[#This Row],[Release_year]]</f>
        <v>10</v>
      </c>
      <c r="K4555" s="2" t="s">
        <v>29</v>
      </c>
      <c r="L4555" s="2" t="str">
        <f>_xlfn.XLOOKUP(Table1[[#This Row],[Rating]],Ratings!A$2:A$15,Ratings!B$2:B$15)</f>
        <v>Teen</v>
      </c>
      <c r="M4555" s="2" t="str">
        <f>_xlfn.XLOOKUP(Table1[[#This Row],[Rating Category]],Recommendation!A$2:A$6,Recommendation!B$2:B$6)</f>
        <v>Guidance</v>
      </c>
      <c r="N4555" s="2">
        <v>104</v>
      </c>
      <c r="O4555" s="2" t="str" cm="1">
        <f t="array" ref="O4555">_xlfn.IFS(Table1[[#This Row],[Duration]]&lt;90,"Short",Table1[[#This Row],[Duration]]&lt;180,"Medium",Table1[[#This Row],[Duration]]&lt;=240,"Long",TRUE,"Seasons")</f>
        <v>Medium</v>
      </c>
      <c r="P4555" s="3" t="s">
        <v>43</v>
      </c>
    </row>
    <row r="4556" spans="1:16" ht="42">
      <c r="A4556" s="2" t="s">
        <v>19228</v>
      </c>
      <c r="B4556" s="2" t="s">
        <v>0</v>
      </c>
      <c r="C4556" s="3" t="s">
        <v>19229</v>
      </c>
      <c r="D4556" s="3" t="s">
        <v>19230</v>
      </c>
      <c r="E4556" s="3" t="s">
        <v>19231</v>
      </c>
      <c r="F4556" s="3" t="s">
        <v>13</v>
      </c>
      <c r="G4556" s="7" t="s">
        <v>11373</v>
      </c>
      <c r="H4556" s="4">
        <v>2021</v>
      </c>
      <c r="I4556" s="2">
        <v>2009</v>
      </c>
      <c r="J4556" s="2">
        <f ca="1">YEAR(TODAY())-Table1[[#This Row],[Release_year]]</f>
        <v>17</v>
      </c>
      <c r="K4556" s="2" t="s">
        <v>29</v>
      </c>
      <c r="L4556" s="2" t="str">
        <f>_xlfn.XLOOKUP(Table1[[#This Row],[Rating]],Ratings!A$2:A$15,Ratings!B$2:B$15)</f>
        <v>Teen</v>
      </c>
      <c r="M4556" s="2" t="str">
        <f>_xlfn.XLOOKUP(Table1[[#This Row],[Rating Category]],Recommendation!A$2:A$6,Recommendation!B$2:B$6)</f>
        <v>Guidance</v>
      </c>
      <c r="N4556" s="2">
        <v>114</v>
      </c>
      <c r="O4556" s="2" t="str" cm="1">
        <f t="array" ref="O4556">_xlfn.IFS(Table1[[#This Row],[Duration]]&lt;90,"Short",Table1[[#This Row],[Duration]]&lt;180,"Medium",Table1[[#This Row],[Duration]]&lt;=240,"Long",TRUE,"Seasons")</f>
        <v>Medium</v>
      </c>
      <c r="P4556" s="3" t="s">
        <v>56</v>
      </c>
    </row>
    <row r="4557" spans="1:16" ht="56">
      <c r="A4557" s="2" t="s">
        <v>19232</v>
      </c>
      <c r="B4557" s="2" t="s">
        <v>0</v>
      </c>
      <c r="C4557" s="3" t="s">
        <v>19233</v>
      </c>
      <c r="D4557" s="3" t="s">
        <v>19079</v>
      </c>
      <c r="E4557" s="3" t="s">
        <v>19234</v>
      </c>
      <c r="F4557" s="3" t="s">
        <v>1030</v>
      </c>
      <c r="G4557" s="7" t="s">
        <v>11047</v>
      </c>
      <c r="H4557" s="4">
        <v>2021</v>
      </c>
      <c r="I4557" s="2">
        <v>2013</v>
      </c>
      <c r="J4557" s="2">
        <f ca="1">YEAR(TODAY())-Table1[[#This Row],[Release_year]]</f>
        <v>13</v>
      </c>
      <c r="K4557" s="2" t="s">
        <v>7</v>
      </c>
      <c r="L4557" s="2" t="str">
        <f>_xlfn.XLOOKUP(Table1[[#This Row],[Rating]],Ratings!A$2:A$15,Ratings!B$2:B$15)</f>
        <v>Adult</v>
      </c>
      <c r="M4557" s="2" t="str">
        <f>_xlfn.XLOOKUP(Table1[[#This Row],[Rating Category]],Recommendation!A$2:A$6,Recommendation!B$2:B$6)</f>
        <v>Restricted</v>
      </c>
      <c r="N4557" s="2">
        <v>112</v>
      </c>
      <c r="O4557" s="2" t="str" cm="1">
        <f t="array" ref="O4557">_xlfn.IFS(Table1[[#This Row],[Duration]]&lt;90,"Short",Table1[[#This Row],[Duration]]&lt;180,"Medium",Table1[[#This Row],[Duration]]&lt;=240,"Long",TRUE,"Seasons")</f>
        <v>Medium</v>
      </c>
      <c r="P4557" s="3" t="s">
        <v>2437</v>
      </c>
    </row>
    <row r="4558" spans="1:16" ht="70">
      <c r="A4558" s="2" t="s">
        <v>19235</v>
      </c>
      <c r="B4558" s="2" t="s">
        <v>0</v>
      </c>
      <c r="C4558" s="3" t="s">
        <v>19236</v>
      </c>
      <c r="D4558" s="3" t="s">
        <v>19237</v>
      </c>
      <c r="E4558" s="3" t="s">
        <v>19238</v>
      </c>
      <c r="F4558" s="3" t="s">
        <v>1</v>
      </c>
      <c r="G4558" s="7" t="s">
        <v>19239</v>
      </c>
      <c r="H4558" s="4">
        <v>2021</v>
      </c>
      <c r="I4558" s="2">
        <v>1988</v>
      </c>
      <c r="J4558" s="2">
        <f ca="1">YEAR(TODAY())-Table1[[#This Row],[Release_year]]</f>
        <v>38</v>
      </c>
      <c r="K4558" s="2" t="s">
        <v>45</v>
      </c>
      <c r="L4558" s="2" t="str">
        <f>_xlfn.XLOOKUP(Table1[[#This Row],[Rating]],Ratings!A$2:A$15,Ratings!B$2:B$15)</f>
        <v>Family</v>
      </c>
      <c r="M4558" s="2" t="str">
        <f>_xlfn.XLOOKUP(Table1[[#This Row],[Rating Category]],Recommendation!A$2:A$6,Recommendation!B$2:B$6)</f>
        <v>Guidance</v>
      </c>
      <c r="N4558" s="2">
        <v>48</v>
      </c>
      <c r="O4558" s="2" t="str" cm="1">
        <f t="array" ref="O4558">_xlfn.IFS(Table1[[#This Row],[Duration]]&lt;90,"Short",Table1[[#This Row],[Duration]]&lt;180,"Medium",Table1[[#This Row],[Duration]]&lt;=240,"Long",TRUE,"Seasons")</f>
        <v>Short</v>
      </c>
      <c r="P4558" s="3" t="s">
        <v>779</v>
      </c>
    </row>
    <row r="4559" spans="1:16" ht="42">
      <c r="A4559" s="2" t="s">
        <v>19240</v>
      </c>
      <c r="B4559" s="2" t="s">
        <v>0</v>
      </c>
      <c r="C4559" s="3" t="s">
        <v>19241</v>
      </c>
      <c r="D4559" s="3" t="s">
        <v>19242</v>
      </c>
      <c r="E4559" s="3" t="s">
        <v>19243</v>
      </c>
      <c r="F4559" s="3" t="s">
        <v>1160</v>
      </c>
      <c r="G4559" s="7" t="s">
        <v>12691</v>
      </c>
      <c r="H4559" s="4">
        <v>2021</v>
      </c>
      <c r="I4559" s="2">
        <v>2016</v>
      </c>
      <c r="J4559" s="2">
        <f ca="1">YEAR(TODAY())-Table1[[#This Row],[Release_year]]</f>
        <v>10</v>
      </c>
      <c r="K4559" s="2" t="s">
        <v>7</v>
      </c>
      <c r="L4559" s="2" t="str">
        <f>_xlfn.XLOOKUP(Table1[[#This Row],[Rating]],Ratings!A$2:A$15,Ratings!B$2:B$15)</f>
        <v>Adult</v>
      </c>
      <c r="M4559" s="2" t="str">
        <f>_xlfn.XLOOKUP(Table1[[#This Row],[Rating Category]],Recommendation!A$2:A$6,Recommendation!B$2:B$6)</f>
        <v>Restricted</v>
      </c>
      <c r="N4559" s="2">
        <v>95</v>
      </c>
      <c r="O4559" s="2" t="str" cm="1">
        <f t="array" ref="O4559">_xlfn.IFS(Table1[[#This Row],[Duration]]&lt;90,"Short",Table1[[#This Row],[Duration]]&lt;180,"Medium",Table1[[#This Row],[Duration]]&lt;=240,"Long",TRUE,"Seasons")</f>
        <v>Medium</v>
      </c>
      <c r="P4559" s="3" t="s">
        <v>43</v>
      </c>
    </row>
    <row r="4560" spans="1:16" ht="42">
      <c r="A4560" s="2" t="s">
        <v>19244</v>
      </c>
      <c r="B4560" s="2" t="s">
        <v>0</v>
      </c>
      <c r="C4560" s="3" t="s">
        <v>19245</v>
      </c>
      <c r="D4560" s="3" t="s">
        <v>19246</v>
      </c>
      <c r="E4560" s="3" t="s">
        <v>19247</v>
      </c>
      <c r="F4560" s="3" t="s">
        <v>223</v>
      </c>
      <c r="G4560" s="7" t="s">
        <v>9345</v>
      </c>
      <c r="H4560" s="4">
        <v>2021</v>
      </c>
      <c r="I4560" s="2">
        <v>2006</v>
      </c>
      <c r="J4560" s="2">
        <f ca="1">YEAR(TODAY())-Table1[[#This Row],[Release_year]]</f>
        <v>20</v>
      </c>
      <c r="K4560" s="2" t="s">
        <v>16</v>
      </c>
      <c r="L4560" s="2" t="str">
        <f>_xlfn.XLOOKUP(Table1[[#This Row],[Rating]],Ratings!A$2:A$15,Ratings!B$2:B$15)</f>
        <v>Family</v>
      </c>
      <c r="M4560" s="2" t="str">
        <f>_xlfn.XLOOKUP(Table1[[#This Row],[Rating Category]],Recommendation!A$2:A$6,Recommendation!B$2:B$6)</f>
        <v>Guidance</v>
      </c>
      <c r="N4560" s="2">
        <v>89</v>
      </c>
      <c r="O4560" s="2" t="str" cm="1">
        <f t="array" ref="O4560">_xlfn.IFS(Table1[[#This Row],[Duration]]&lt;90,"Short",Table1[[#This Row],[Duration]]&lt;180,"Medium",Table1[[#This Row],[Duration]]&lt;=240,"Long",TRUE,"Seasons")</f>
        <v>Short</v>
      </c>
      <c r="P4560" s="3" t="s">
        <v>4116</v>
      </c>
    </row>
    <row r="4561" spans="1:16" ht="42">
      <c r="A4561" s="2" t="s">
        <v>19248</v>
      </c>
      <c r="B4561" s="2" t="s">
        <v>0</v>
      </c>
      <c r="C4561" s="3" t="s">
        <v>19249</v>
      </c>
      <c r="D4561" s="3" t="s">
        <v>19250</v>
      </c>
      <c r="E4561" s="3" t="s">
        <v>19251</v>
      </c>
      <c r="F4561" s="3" t="s">
        <v>7513</v>
      </c>
      <c r="G4561" s="7" t="s">
        <v>13371</v>
      </c>
      <c r="H4561" s="4">
        <v>2021</v>
      </c>
      <c r="I4561" s="2">
        <v>2016</v>
      </c>
      <c r="J4561" s="2">
        <f ca="1">YEAR(TODAY())-Table1[[#This Row],[Release_year]]</f>
        <v>10</v>
      </c>
      <c r="K4561" s="2" t="s">
        <v>7</v>
      </c>
      <c r="L4561" s="2" t="str">
        <f>_xlfn.XLOOKUP(Table1[[#This Row],[Rating]],Ratings!A$2:A$15,Ratings!B$2:B$15)</f>
        <v>Adult</v>
      </c>
      <c r="M4561" s="2" t="str">
        <f>_xlfn.XLOOKUP(Table1[[#This Row],[Rating Category]],Recommendation!A$2:A$6,Recommendation!B$2:B$6)</f>
        <v>Restricted</v>
      </c>
      <c r="N4561" s="2">
        <v>108</v>
      </c>
      <c r="O4561" s="2" t="str" cm="1">
        <f t="array" ref="O4561">_xlfn.IFS(Table1[[#This Row],[Duration]]&lt;90,"Short",Table1[[#This Row],[Duration]]&lt;180,"Medium",Table1[[#This Row],[Duration]]&lt;=240,"Long",TRUE,"Seasons")</f>
        <v>Medium</v>
      </c>
      <c r="P4561" s="3" t="s">
        <v>3459</v>
      </c>
    </row>
    <row r="4562" spans="1:16" ht="28">
      <c r="A4562" s="2" t="s">
        <v>19252</v>
      </c>
      <c r="B4562" s="2" t="s">
        <v>0</v>
      </c>
      <c r="C4562" s="3" t="s">
        <v>19253</v>
      </c>
      <c r="D4562" s="3" t="s">
        <v>19254</v>
      </c>
      <c r="E4562" s="3" t="s">
        <v>19255</v>
      </c>
      <c r="F4562" s="3" t="s">
        <v>404</v>
      </c>
      <c r="G4562" s="7" t="s">
        <v>9194</v>
      </c>
      <c r="H4562" s="4">
        <v>2021</v>
      </c>
      <c r="I4562" s="2">
        <v>2017</v>
      </c>
      <c r="J4562" s="2">
        <f ca="1">YEAR(TODAY())-Table1[[#This Row],[Release_year]]</f>
        <v>9</v>
      </c>
      <c r="K4562" s="2" t="s">
        <v>7</v>
      </c>
      <c r="L4562" s="2" t="str">
        <f>_xlfn.XLOOKUP(Table1[[#This Row],[Rating]],Ratings!A$2:A$15,Ratings!B$2:B$15)</f>
        <v>Adult</v>
      </c>
      <c r="M4562" s="2" t="str">
        <f>_xlfn.XLOOKUP(Table1[[#This Row],[Rating Category]],Recommendation!A$2:A$6,Recommendation!B$2:B$6)</f>
        <v>Restricted</v>
      </c>
      <c r="N4562" s="2">
        <v>72</v>
      </c>
      <c r="O4562" s="2" t="str" cm="1">
        <f t="array" ref="O4562">_xlfn.IFS(Table1[[#This Row],[Duration]]&lt;90,"Short",Table1[[#This Row],[Duration]]&lt;180,"Medium",Table1[[#This Row],[Duration]]&lt;=240,"Long",TRUE,"Seasons")</f>
        <v>Short</v>
      </c>
      <c r="P4562" s="3" t="s">
        <v>3</v>
      </c>
    </row>
    <row r="4563" spans="1:16" ht="56">
      <c r="A4563" s="2" t="s">
        <v>19256</v>
      </c>
      <c r="B4563" s="2" t="s">
        <v>0</v>
      </c>
      <c r="C4563" s="3" t="s">
        <v>19257</v>
      </c>
      <c r="D4563" s="3" t="s">
        <v>19258</v>
      </c>
      <c r="E4563" s="3" t="s">
        <v>19259</v>
      </c>
      <c r="F4563" s="3" t="s">
        <v>1</v>
      </c>
      <c r="G4563" s="7" t="s">
        <v>9973</v>
      </c>
      <c r="H4563" s="4">
        <v>2021</v>
      </c>
      <c r="I4563" s="2">
        <v>2007</v>
      </c>
      <c r="J4563" s="2">
        <f ca="1">YEAR(TODAY())-Table1[[#This Row],[Release_year]]</f>
        <v>19</v>
      </c>
      <c r="K4563" s="2" t="s">
        <v>124</v>
      </c>
      <c r="L4563" s="2" t="str">
        <f>_xlfn.XLOOKUP(Table1[[#This Row],[Rating]],Ratings!A$2:A$15,Ratings!B$2:B$15)</f>
        <v>Adult</v>
      </c>
      <c r="M4563" s="2" t="str">
        <f>_xlfn.XLOOKUP(Table1[[#This Row],[Rating Category]],Recommendation!A$2:A$6,Recommendation!B$2:B$6)</f>
        <v>Restricted</v>
      </c>
      <c r="N4563" s="2">
        <v>109</v>
      </c>
      <c r="O4563" s="2" t="str" cm="1">
        <f t="array" ref="O4563">_xlfn.IFS(Table1[[#This Row],[Duration]]&lt;90,"Short",Table1[[#This Row],[Duration]]&lt;180,"Medium",Table1[[#This Row],[Duration]]&lt;=240,"Long",TRUE,"Seasons")</f>
        <v>Medium</v>
      </c>
      <c r="P4563" s="3" t="s">
        <v>51</v>
      </c>
    </row>
    <row r="4564" spans="1:16" ht="56">
      <c r="A4564" s="2" t="s">
        <v>19260</v>
      </c>
      <c r="B4564" s="2" t="s">
        <v>0</v>
      </c>
      <c r="C4564" s="3" t="s">
        <v>19261</v>
      </c>
      <c r="D4564" s="3" t="s">
        <v>5689</v>
      </c>
      <c r="E4564" s="3" t="s">
        <v>19262</v>
      </c>
      <c r="F4564" s="3" t="s">
        <v>19263</v>
      </c>
      <c r="G4564" s="7" t="s">
        <v>9789</v>
      </c>
      <c r="H4564" s="4">
        <v>2021</v>
      </c>
      <c r="I4564" s="2">
        <v>2016</v>
      </c>
      <c r="J4564" s="2">
        <f ca="1">YEAR(TODAY())-Table1[[#This Row],[Release_year]]</f>
        <v>10</v>
      </c>
      <c r="K4564" s="2" t="s">
        <v>124</v>
      </c>
      <c r="L4564" s="2" t="str">
        <f>_xlfn.XLOOKUP(Table1[[#This Row],[Rating]],Ratings!A$2:A$15,Ratings!B$2:B$15)</f>
        <v>Adult</v>
      </c>
      <c r="M4564" s="2" t="str">
        <f>_xlfn.XLOOKUP(Table1[[#This Row],[Rating Category]],Recommendation!A$2:A$6,Recommendation!B$2:B$6)</f>
        <v>Restricted</v>
      </c>
      <c r="N4564" s="2">
        <v>105</v>
      </c>
      <c r="O4564" s="2" t="str" cm="1">
        <f t="array" ref="O4564">_xlfn.IFS(Table1[[#This Row],[Duration]]&lt;90,"Short",Table1[[#This Row],[Duration]]&lt;180,"Medium",Table1[[#This Row],[Duration]]&lt;=240,"Long",TRUE,"Seasons")</f>
        <v>Medium</v>
      </c>
      <c r="P4564" s="3" t="s">
        <v>89</v>
      </c>
    </row>
    <row r="4565" spans="1:16" ht="14">
      <c r="A4565" s="2" t="s">
        <v>19264</v>
      </c>
      <c r="B4565" s="2" t="s">
        <v>0</v>
      </c>
      <c r="C4565" s="3" t="s">
        <v>19265</v>
      </c>
      <c r="D4565" s="3" t="s">
        <v>19266</v>
      </c>
      <c r="E4565" s="3" t="s">
        <v>19267</v>
      </c>
      <c r="F4565" s="3" t="s">
        <v>1</v>
      </c>
      <c r="G4565" s="7" t="s">
        <v>19268</v>
      </c>
      <c r="H4565" s="4">
        <v>2021</v>
      </c>
      <c r="I4565" s="2">
        <v>2016</v>
      </c>
      <c r="J4565" s="2">
        <f ca="1">YEAR(TODAY())-Table1[[#This Row],[Release_year]]</f>
        <v>10</v>
      </c>
      <c r="K4565" s="2" t="s">
        <v>7</v>
      </c>
      <c r="L4565" s="2" t="str">
        <f>_xlfn.XLOOKUP(Table1[[#This Row],[Rating]],Ratings!A$2:A$15,Ratings!B$2:B$15)</f>
        <v>Adult</v>
      </c>
      <c r="M4565" s="2" t="str">
        <f>_xlfn.XLOOKUP(Table1[[#This Row],[Rating Category]],Recommendation!A$2:A$6,Recommendation!B$2:B$6)</f>
        <v>Restricted</v>
      </c>
      <c r="N4565" s="2">
        <v>92</v>
      </c>
      <c r="O4565" s="2" t="str" cm="1">
        <f t="array" ref="O4565">_xlfn.IFS(Table1[[#This Row],[Duration]]&lt;90,"Short",Table1[[#This Row],[Duration]]&lt;180,"Medium",Table1[[#This Row],[Duration]]&lt;=240,"Long",TRUE,"Seasons")</f>
        <v>Medium</v>
      </c>
      <c r="P4565" s="3" t="s">
        <v>3</v>
      </c>
    </row>
    <row r="4566" spans="1:16" ht="42">
      <c r="A4566" s="2" t="s">
        <v>19269</v>
      </c>
      <c r="B4566" s="2" t="s">
        <v>0</v>
      </c>
      <c r="C4566" s="3" t="s">
        <v>19270</v>
      </c>
      <c r="D4566" s="3" t="s">
        <v>16421</v>
      </c>
      <c r="E4566" s="3" t="s">
        <v>19271</v>
      </c>
      <c r="F4566" s="3" t="s">
        <v>2085</v>
      </c>
      <c r="G4566" s="7" t="s">
        <v>14802</v>
      </c>
      <c r="H4566" s="4">
        <v>2021</v>
      </c>
      <c r="I4566" s="2">
        <v>2018</v>
      </c>
      <c r="J4566" s="2">
        <f ca="1">YEAR(TODAY())-Table1[[#This Row],[Release_year]]</f>
        <v>8</v>
      </c>
      <c r="K4566" s="2" t="s">
        <v>16</v>
      </c>
      <c r="L4566" s="2" t="str">
        <f>_xlfn.XLOOKUP(Table1[[#This Row],[Rating]],Ratings!A$2:A$15,Ratings!B$2:B$15)</f>
        <v>Family</v>
      </c>
      <c r="M4566" s="2" t="str">
        <f>_xlfn.XLOOKUP(Table1[[#This Row],[Rating Category]],Recommendation!A$2:A$6,Recommendation!B$2:B$6)</f>
        <v>Guidance</v>
      </c>
      <c r="N4566" s="2">
        <v>95</v>
      </c>
      <c r="O4566" s="2" t="str" cm="1">
        <f t="array" ref="O4566">_xlfn.IFS(Table1[[#This Row],[Duration]]&lt;90,"Short",Table1[[#This Row],[Duration]]&lt;180,"Medium",Table1[[#This Row],[Duration]]&lt;=240,"Long",TRUE,"Seasons")</f>
        <v>Medium</v>
      </c>
      <c r="P4566" s="3" t="s">
        <v>46</v>
      </c>
    </row>
    <row r="4567" spans="1:16" ht="70">
      <c r="A4567" s="2" t="s">
        <v>19272</v>
      </c>
      <c r="B4567" s="2" t="s">
        <v>0</v>
      </c>
      <c r="C4567" s="3" t="s">
        <v>19273</v>
      </c>
      <c r="D4567" s="3" t="s">
        <v>19274</v>
      </c>
      <c r="E4567" s="3" t="s">
        <v>19275</v>
      </c>
      <c r="F4567" s="3" t="s">
        <v>1140</v>
      </c>
      <c r="G4567" s="7" t="s">
        <v>12520</v>
      </c>
      <c r="H4567" s="4">
        <v>2021</v>
      </c>
      <c r="I4567" s="2">
        <v>2015</v>
      </c>
      <c r="J4567" s="2">
        <f ca="1">YEAR(TODAY())-Table1[[#This Row],[Release_year]]</f>
        <v>11</v>
      </c>
      <c r="K4567" s="2" t="s">
        <v>16</v>
      </c>
      <c r="L4567" s="2" t="str">
        <f>_xlfn.XLOOKUP(Table1[[#This Row],[Rating]],Ratings!A$2:A$15,Ratings!B$2:B$15)</f>
        <v>Family</v>
      </c>
      <c r="M4567" s="2" t="str">
        <f>_xlfn.XLOOKUP(Table1[[#This Row],[Rating Category]],Recommendation!A$2:A$6,Recommendation!B$2:B$6)</f>
        <v>Guidance</v>
      </c>
      <c r="N4567" s="2">
        <v>85</v>
      </c>
      <c r="O4567" s="2" t="str" cm="1">
        <f t="array" ref="O4567">_xlfn.IFS(Table1[[#This Row],[Duration]]&lt;90,"Short",Table1[[#This Row],[Duration]]&lt;180,"Medium",Table1[[#This Row],[Duration]]&lt;=240,"Long",TRUE,"Seasons")</f>
        <v>Short</v>
      </c>
      <c r="P4567" s="3" t="s">
        <v>90</v>
      </c>
    </row>
    <row r="4568" spans="1:16" ht="56">
      <c r="A4568" s="2" t="s">
        <v>19276</v>
      </c>
      <c r="B4568" s="2" t="s">
        <v>0</v>
      </c>
      <c r="C4568" s="3" t="s">
        <v>19277</v>
      </c>
      <c r="D4568" s="3" t="s">
        <v>13848</v>
      </c>
      <c r="E4568" s="3" t="s">
        <v>19278</v>
      </c>
      <c r="F4568" s="3" t="s">
        <v>1</v>
      </c>
      <c r="G4568" s="7" t="s">
        <v>8830</v>
      </c>
      <c r="H4568" s="4">
        <v>2021</v>
      </c>
      <c r="I4568" s="2">
        <v>1993</v>
      </c>
      <c r="J4568" s="2">
        <f ca="1">YEAR(TODAY())-Table1[[#This Row],[Release_year]]</f>
        <v>33</v>
      </c>
      <c r="K4568" s="2" t="s">
        <v>2</v>
      </c>
      <c r="L4568" s="2" t="str">
        <f>_xlfn.XLOOKUP(Table1[[#This Row],[Rating]],Ratings!A$2:A$15,Ratings!B$2:B$15)</f>
        <v>Teen</v>
      </c>
      <c r="M4568" s="2" t="str">
        <f>_xlfn.XLOOKUP(Table1[[#This Row],[Rating Category]],Recommendation!A$2:A$6,Recommendation!B$2:B$6)</f>
        <v>Guidance</v>
      </c>
      <c r="N4568" s="2">
        <v>126</v>
      </c>
      <c r="O4568" s="2" t="str" cm="1">
        <f t="array" ref="O4568">_xlfn.IFS(Table1[[#This Row],[Duration]]&lt;90,"Short",Table1[[#This Row],[Duration]]&lt;180,"Medium",Table1[[#This Row],[Duration]]&lt;=240,"Long",TRUE,"Seasons")</f>
        <v>Medium</v>
      </c>
      <c r="P4568" s="3" t="s">
        <v>19279</v>
      </c>
    </row>
    <row r="4569" spans="1:16" ht="42">
      <c r="A4569" s="2" t="s">
        <v>19280</v>
      </c>
      <c r="B4569" s="2" t="s">
        <v>0</v>
      </c>
      <c r="C4569" s="3" t="s">
        <v>19281</v>
      </c>
      <c r="D4569" s="3" t="s">
        <v>19282</v>
      </c>
      <c r="E4569" s="3" t="s">
        <v>19283</v>
      </c>
      <c r="F4569" s="3" t="s">
        <v>13</v>
      </c>
      <c r="G4569" s="7" t="s">
        <v>12136</v>
      </c>
      <c r="H4569" s="4">
        <v>2021</v>
      </c>
      <c r="I4569" s="2">
        <v>2015</v>
      </c>
      <c r="J4569" s="2">
        <f ca="1">YEAR(TODAY())-Table1[[#This Row],[Release_year]]</f>
        <v>11</v>
      </c>
      <c r="K4569" s="2" t="s">
        <v>29</v>
      </c>
      <c r="L4569" s="2" t="str">
        <f>_xlfn.XLOOKUP(Table1[[#This Row],[Rating]],Ratings!A$2:A$15,Ratings!B$2:B$15)</f>
        <v>Teen</v>
      </c>
      <c r="M4569" s="2" t="str">
        <f>_xlfn.XLOOKUP(Table1[[#This Row],[Rating Category]],Recommendation!A$2:A$6,Recommendation!B$2:B$6)</f>
        <v>Guidance</v>
      </c>
      <c r="N4569" s="2">
        <v>118</v>
      </c>
      <c r="O4569" s="2" t="str" cm="1">
        <f t="array" ref="O4569">_xlfn.IFS(Table1[[#This Row],[Duration]]&lt;90,"Short",Table1[[#This Row],[Duration]]&lt;180,"Medium",Table1[[#This Row],[Duration]]&lt;=240,"Long",TRUE,"Seasons")</f>
        <v>Medium</v>
      </c>
      <c r="P4569" s="3" t="s">
        <v>1133</v>
      </c>
    </row>
    <row r="4570" spans="1:16" ht="70">
      <c r="A4570" s="2" t="s">
        <v>19284</v>
      </c>
      <c r="B4570" s="2" t="s">
        <v>0</v>
      </c>
      <c r="C4570" s="3" t="s">
        <v>19285</v>
      </c>
      <c r="D4570" s="3" t="s">
        <v>19286</v>
      </c>
      <c r="E4570" s="3" t="s">
        <v>19287</v>
      </c>
      <c r="F4570" s="3" t="s">
        <v>1030</v>
      </c>
      <c r="G4570" s="7" t="s">
        <v>15070</v>
      </c>
      <c r="H4570" s="4">
        <v>2021</v>
      </c>
      <c r="I4570" s="2">
        <v>2009</v>
      </c>
      <c r="J4570" s="2">
        <f ca="1">YEAR(TODAY())-Table1[[#This Row],[Release_year]]</f>
        <v>17</v>
      </c>
      <c r="K4570" s="2" t="s">
        <v>7</v>
      </c>
      <c r="L4570" s="2" t="str">
        <f>_xlfn.XLOOKUP(Table1[[#This Row],[Rating]],Ratings!A$2:A$15,Ratings!B$2:B$15)</f>
        <v>Adult</v>
      </c>
      <c r="M4570" s="2" t="str">
        <f>_xlfn.XLOOKUP(Table1[[#This Row],[Rating Category]],Recommendation!A$2:A$6,Recommendation!B$2:B$6)</f>
        <v>Restricted</v>
      </c>
      <c r="N4570" s="2">
        <v>125</v>
      </c>
      <c r="O4570" s="2" t="str" cm="1">
        <f t="array" ref="O4570">_xlfn.IFS(Table1[[#This Row],[Duration]]&lt;90,"Short",Table1[[#This Row],[Duration]]&lt;180,"Medium",Table1[[#This Row],[Duration]]&lt;=240,"Long",TRUE,"Seasons")</f>
        <v>Medium</v>
      </c>
      <c r="P4570" s="3" t="s">
        <v>583</v>
      </c>
    </row>
    <row r="4571" spans="1:16" ht="56">
      <c r="A4571" s="2" t="s">
        <v>19288</v>
      </c>
      <c r="B4571" s="2" t="s">
        <v>0</v>
      </c>
      <c r="C4571" s="3" t="s">
        <v>19289</v>
      </c>
      <c r="D4571" s="3" t="s">
        <v>4080</v>
      </c>
      <c r="E4571" s="3" t="s">
        <v>19290</v>
      </c>
      <c r="F4571" s="3" t="s">
        <v>132</v>
      </c>
      <c r="G4571" s="7" t="s">
        <v>8543</v>
      </c>
      <c r="H4571" s="4">
        <v>2021</v>
      </c>
      <c r="I4571" s="2">
        <v>2012</v>
      </c>
      <c r="J4571" s="2">
        <f ca="1">YEAR(TODAY())-Table1[[#This Row],[Release_year]]</f>
        <v>14</v>
      </c>
      <c r="K4571" s="2" t="s">
        <v>29</v>
      </c>
      <c r="L4571" s="2" t="str">
        <f>_xlfn.XLOOKUP(Table1[[#This Row],[Rating]],Ratings!A$2:A$15,Ratings!B$2:B$15)</f>
        <v>Teen</v>
      </c>
      <c r="M4571" s="2" t="str">
        <f>_xlfn.XLOOKUP(Table1[[#This Row],[Rating Category]],Recommendation!A$2:A$6,Recommendation!B$2:B$6)</f>
        <v>Guidance</v>
      </c>
      <c r="N4571" s="2">
        <v>112</v>
      </c>
      <c r="O4571" s="2" t="str" cm="1">
        <f t="array" ref="O4571">_xlfn.IFS(Table1[[#This Row],[Duration]]&lt;90,"Short",Table1[[#This Row],[Duration]]&lt;180,"Medium",Table1[[#This Row],[Duration]]&lt;=240,"Long",TRUE,"Seasons")</f>
        <v>Medium</v>
      </c>
      <c r="P4571" s="3" t="s">
        <v>63</v>
      </c>
    </row>
    <row r="4572" spans="1:16" ht="70">
      <c r="A4572" s="2" t="s">
        <v>19291</v>
      </c>
      <c r="B4572" s="2" t="s">
        <v>0</v>
      </c>
      <c r="C4572" s="3" t="s">
        <v>19292</v>
      </c>
      <c r="D4572" s="3" t="s">
        <v>19293</v>
      </c>
      <c r="E4572" s="3" t="s">
        <v>19294</v>
      </c>
      <c r="F4572" s="3" t="s">
        <v>13</v>
      </c>
      <c r="G4572" s="7" t="s">
        <v>7532</v>
      </c>
      <c r="H4572" s="4">
        <v>2021</v>
      </c>
      <c r="I4572" s="2">
        <v>2017</v>
      </c>
      <c r="J4572" s="2">
        <f ca="1">YEAR(TODAY())-Table1[[#This Row],[Release_year]]</f>
        <v>9</v>
      </c>
      <c r="K4572" s="2" t="s">
        <v>29</v>
      </c>
      <c r="L4572" s="2" t="str">
        <f>_xlfn.XLOOKUP(Table1[[#This Row],[Rating]],Ratings!A$2:A$15,Ratings!B$2:B$15)</f>
        <v>Teen</v>
      </c>
      <c r="M4572" s="2" t="str">
        <f>_xlfn.XLOOKUP(Table1[[#This Row],[Rating Category]],Recommendation!A$2:A$6,Recommendation!B$2:B$6)</f>
        <v>Guidance</v>
      </c>
      <c r="N4572" s="2">
        <v>96</v>
      </c>
      <c r="O4572" s="2" t="str" cm="1">
        <f t="array" ref="O4572">_xlfn.IFS(Table1[[#This Row],[Duration]]&lt;90,"Short",Table1[[#This Row],[Duration]]&lt;180,"Medium",Table1[[#This Row],[Duration]]&lt;=240,"Long",TRUE,"Seasons")</f>
        <v>Medium</v>
      </c>
      <c r="P4572" s="3" t="s">
        <v>23</v>
      </c>
    </row>
    <row r="4573" spans="1:16" ht="56">
      <c r="A4573" s="2" t="s">
        <v>19295</v>
      </c>
      <c r="B4573" s="2" t="s">
        <v>0</v>
      </c>
      <c r="C4573" s="3" t="s">
        <v>19296</v>
      </c>
      <c r="D4573" s="3" t="s">
        <v>4521</v>
      </c>
      <c r="E4573" s="3" t="s">
        <v>19297</v>
      </c>
      <c r="F4573" s="3" t="s">
        <v>1</v>
      </c>
      <c r="G4573" s="7" t="s">
        <v>8848</v>
      </c>
      <c r="H4573" s="4">
        <v>2021</v>
      </c>
      <c r="I4573" s="2">
        <v>2018</v>
      </c>
      <c r="J4573" s="2">
        <f ca="1">YEAR(TODAY())-Table1[[#This Row],[Release_year]]</f>
        <v>8</v>
      </c>
      <c r="K4573" s="2" t="s">
        <v>7</v>
      </c>
      <c r="L4573" s="2" t="str">
        <f>_xlfn.XLOOKUP(Table1[[#This Row],[Rating]],Ratings!A$2:A$15,Ratings!B$2:B$15)</f>
        <v>Adult</v>
      </c>
      <c r="M4573" s="2" t="str">
        <f>_xlfn.XLOOKUP(Table1[[#This Row],[Rating Category]],Recommendation!A$2:A$6,Recommendation!B$2:B$6)</f>
        <v>Restricted</v>
      </c>
      <c r="N4573" s="2">
        <v>81</v>
      </c>
      <c r="O4573" s="2" t="str" cm="1">
        <f t="array" ref="O4573">_xlfn.IFS(Table1[[#This Row],[Duration]]&lt;90,"Short",Table1[[#This Row],[Duration]]&lt;180,"Medium",Table1[[#This Row],[Duration]]&lt;=240,"Long",TRUE,"Seasons")</f>
        <v>Short</v>
      </c>
      <c r="P4573" s="3" t="s">
        <v>4017</v>
      </c>
    </row>
    <row r="4574" spans="1:16" ht="70">
      <c r="A4574" s="2" t="s">
        <v>19298</v>
      </c>
      <c r="B4574" s="2" t="s">
        <v>0</v>
      </c>
      <c r="C4574" s="3" t="s">
        <v>19299</v>
      </c>
      <c r="D4574" s="3" t="s">
        <v>19300</v>
      </c>
      <c r="E4574" s="3" t="s">
        <v>19301</v>
      </c>
      <c r="F4574" s="3" t="s">
        <v>13</v>
      </c>
      <c r="G4574" s="7" t="s">
        <v>10349</v>
      </c>
      <c r="H4574" s="4">
        <v>2021</v>
      </c>
      <c r="I4574" s="2">
        <v>2017</v>
      </c>
      <c r="J4574" s="2">
        <f ca="1">YEAR(TODAY())-Table1[[#This Row],[Release_year]]</f>
        <v>9</v>
      </c>
      <c r="K4574" s="2" t="s">
        <v>45</v>
      </c>
      <c r="L4574" s="2" t="str">
        <f>_xlfn.XLOOKUP(Table1[[#This Row],[Rating]],Ratings!A$2:A$15,Ratings!B$2:B$15)</f>
        <v>Family</v>
      </c>
      <c r="M4574" s="2" t="str">
        <f>_xlfn.XLOOKUP(Table1[[#This Row],[Rating Category]],Recommendation!A$2:A$6,Recommendation!B$2:B$6)</f>
        <v>Guidance</v>
      </c>
      <c r="N4574" s="2">
        <v>92</v>
      </c>
      <c r="O4574" s="2" t="str" cm="1">
        <f t="array" ref="O4574">_xlfn.IFS(Table1[[#This Row],[Duration]]&lt;90,"Short",Table1[[#This Row],[Duration]]&lt;180,"Medium",Table1[[#This Row],[Duration]]&lt;=240,"Long",TRUE,"Seasons")</f>
        <v>Medium</v>
      </c>
      <c r="P4574" s="3" t="s">
        <v>23</v>
      </c>
    </row>
    <row r="4575" spans="1:16" ht="56">
      <c r="A4575" s="2" t="s">
        <v>19302</v>
      </c>
      <c r="B4575" s="2" t="s">
        <v>0</v>
      </c>
      <c r="C4575" s="3" t="s">
        <v>19303</v>
      </c>
      <c r="D4575" s="3" t="s">
        <v>4820</v>
      </c>
      <c r="E4575" s="3" t="s">
        <v>19304</v>
      </c>
      <c r="F4575" s="3" t="s">
        <v>13</v>
      </c>
      <c r="G4575" s="7" t="s">
        <v>11939</v>
      </c>
      <c r="H4575" s="4">
        <v>2021</v>
      </c>
      <c r="I4575" s="2">
        <v>2002</v>
      </c>
      <c r="J4575" s="2">
        <f ca="1">YEAR(TODAY())-Table1[[#This Row],[Release_year]]</f>
        <v>24</v>
      </c>
      <c r="K4575" s="2" t="s">
        <v>7</v>
      </c>
      <c r="L4575" s="2" t="str">
        <f>_xlfn.XLOOKUP(Table1[[#This Row],[Rating]],Ratings!A$2:A$15,Ratings!B$2:B$15)</f>
        <v>Adult</v>
      </c>
      <c r="M4575" s="2" t="str">
        <f>_xlfn.XLOOKUP(Table1[[#This Row],[Rating Category]],Recommendation!A$2:A$6,Recommendation!B$2:B$6)</f>
        <v>Restricted</v>
      </c>
      <c r="N4575" s="2">
        <v>127</v>
      </c>
      <c r="O4575" s="2" t="str" cm="1">
        <f t="array" ref="O4575">_xlfn.IFS(Table1[[#This Row],[Duration]]&lt;90,"Short",Table1[[#This Row],[Duration]]&lt;180,"Medium",Table1[[#This Row],[Duration]]&lt;=240,"Long",TRUE,"Seasons")</f>
        <v>Medium</v>
      </c>
      <c r="P4575" s="3" t="s">
        <v>575</v>
      </c>
    </row>
    <row r="4576" spans="1:16" ht="56">
      <c r="A4576" s="2" t="s">
        <v>19305</v>
      </c>
      <c r="B4576" s="2" t="s">
        <v>0</v>
      </c>
      <c r="C4576" s="3" t="s">
        <v>19306</v>
      </c>
      <c r="D4576" s="3" t="s">
        <v>19307</v>
      </c>
      <c r="E4576" s="3" t="s">
        <v>19308</v>
      </c>
      <c r="F4576" s="3" t="s">
        <v>670</v>
      </c>
      <c r="G4576" s="7" t="s">
        <v>11886</v>
      </c>
      <c r="H4576" s="4">
        <v>2021</v>
      </c>
      <c r="I4576" s="2">
        <v>1998</v>
      </c>
      <c r="J4576" s="2">
        <f ca="1">YEAR(TODAY())-Table1[[#This Row],[Release_year]]</f>
        <v>28</v>
      </c>
      <c r="K4576" s="2" t="s">
        <v>7</v>
      </c>
      <c r="L4576" s="2" t="str">
        <f>_xlfn.XLOOKUP(Table1[[#This Row],[Rating]],Ratings!A$2:A$15,Ratings!B$2:B$15)</f>
        <v>Adult</v>
      </c>
      <c r="M4576" s="2" t="str">
        <f>_xlfn.XLOOKUP(Table1[[#This Row],[Rating Category]],Recommendation!A$2:A$6,Recommendation!B$2:B$6)</f>
        <v>Restricted</v>
      </c>
      <c r="N4576" s="2">
        <v>81</v>
      </c>
      <c r="O4576" s="2" t="str" cm="1">
        <f t="array" ref="O4576">_xlfn.IFS(Table1[[#This Row],[Duration]]&lt;90,"Short",Table1[[#This Row],[Duration]]&lt;180,"Medium",Table1[[#This Row],[Duration]]&lt;=240,"Long",TRUE,"Seasons")</f>
        <v>Short</v>
      </c>
      <c r="P4576" s="3" t="s">
        <v>43</v>
      </c>
    </row>
    <row r="4577" spans="1:16" ht="70">
      <c r="A4577" s="2" t="s">
        <v>19309</v>
      </c>
      <c r="B4577" s="2" t="s">
        <v>0</v>
      </c>
      <c r="C4577" s="3" t="s">
        <v>19310</v>
      </c>
      <c r="D4577" s="3" t="s">
        <v>19311</v>
      </c>
      <c r="E4577" s="3" t="s">
        <v>19312</v>
      </c>
      <c r="F4577" s="3" t="s">
        <v>215</v>
      </c>
      <c r="G4577" s="7" t="s">
        <v>19313</v>
      </c>
      <c r="H4577" s="4">
        <v>2021</v>
      </c>
      <c r="I4577" s="2">
        <v>2018</v>
      </c>
      <c r="J4577" s="2">
        <f ca="1">YEAR(TODAY())-Table1[[#This Row],[Release_year]]</f>
        <v>8</v>
      </c>
      <c r="K4577" s="2" t="s">
        <v>7</v>
      </c>
      <c r="L4577" s="2" t="str">
        <f>_xlfn.XLOOKUP(Table1[[#This Row],[Rating]],Ratings!A$2:A$15,Ratings!B$2:B$15)</f>
        <v>Adult</v>
      </c>
      <c r="M4577" s="2" t="str">
        <f>_xlfn.XLOOKUP(Table1[[#This Row],[Rating Category]],Recommendation!A$2:A$6,Recommendation!B$2:B$6)</f>
        <v>Restricted</v>
      </c>
      <c r="N4577" s="2">
        <v>133</v>
      </c>
      <c r="O4577" s="2" t="str" cm="1">
        <f t="array" ref="O4577">_xlfn.IFS(Table1[[#This Row],[Duration]]&lt;90,"Short",Table1[[#This Row],[Duration]]&lt;180,"Medium",Table1[[#This Row],[Duration]]&lt;=240,"Long",TRUE,"Seasons")</f>
        <v>Medium</v>
      </c>
      <c r="P4577" s="3" t="s">
        <v>23</v>
      </c>
    </row>
    <row r="4578" spans="1:16" ht="56">
      <c r="A4578" s="2" t="s">
        <v>19314</v>
      </c>
      <c r="B4578" s="2" t="s">
        <v>4</v>
      </c>
      <c r="C4578" s="3" t="s">
        <v>19315</v>
      </c>
      <c r="D4578" s="3" t="s">
        <v>16806</v>
      </c>
      <c r="E4578" s="3" t="s">
        <v>2255</v>
      </c>
      <c r="F4578" s="3" t="s">
        <v>28</v>
      </c>
      <c r="G4578" s="7" t="s">
        <v>18125</v>
      </c>
      <c r="H4578" s="4">
        <v>2021</v>
      </c>
      <c r="I4578" s="2">
        <v>2006</v>
      </c>
      <c r="J4578" s="2">
        <f ca="1">YEAR(TODAY())-Table1[[#This Row],[Release_year]]</f>
        <v>20</v>
      </c>
      <c r="K4578" s="2" t="s">
        <v>45</v>
      </c>
      <c r="L4578" s="2" t="str">
        <f>_xlfn.XLOOKUP(Table1[[#This Row],[Rating]],Ratings!A$2:A$15,Ratings!B$2:B$15)</f>
        <v>Family</v>
      </c>
      <c r="M4578" s="2" t="str">
        <f>_xlfn.XLOOKUP(Table1[[#This Row],[Rating Category]],Recommendation!A$2:A$6,Recommendation!B$2:B$6)</f>
        <v>Guidance</v>
      </c>
      <c r="N4578" s="2" t="s">
        <v>11</v>
      </c>
      <c r="O4578" s="2" t="str" cm="1">
        <f t="array" ref="O4578">_xlfn.IFS(Table1[[#This Row],[Duration]]&lt;90,"Short",Table1[[#This Row],[Duration]]&lt;180,"Medium",Table1[[#This Row],[Duration]]&lt;=240,"Long",TRUE,"Seasons")</f>
        <v>Seasons</v>
      </c>
      <c r="P4578" s="3" t="s">
        <v>185</v>
      </c>
    </row>
    <row r="4579" spans="1:16" ht="56">
      <c r="A4579" s="2" t="s">
        <v>19316</v>
      </c>
      <c r="B4579" s="2" t="s">
        <v>0</v>
      </c>
      <c r="C4579" s="3" t="s">
        <v>19317</v>
      </c>
      <c r="D4579" s="3" t="s">
        <v>4421</v>
      </c>
      <c r="E4579" s="3" t="s">
        <v>19318</v>
      </c>
      <c r="F4579" s="3" t="s">
        <v>1</v>
      </c>
      <c r="G4579" s="7" t="s">
        <v>5917</v>
      </c>
      <c r="H4579" s="4">
        <v>2021</v>
      </c>
      <c r="I4579" s="2">
        <v>2010</v>
      </c>
      <c r="J4579" s="2">
        <f ca="1">YEAR(TODAY())-Table1[[#This Row],[Release_year]]</f>
        <v>16</v>
      </c>
      <c r="K4579" s="2" t="s">
        <v>29</v>
      </c>
      <c r="L4579" s="2" t="str">
        <f>_xlfn.XLOOKUP(Table1[[#This Row],[Rating]],Ratings!A$2:A$15,Ratings!B$2:B$15)</f>
        <v>Teen</v>
      </c>
      <c r="M4579" s="2" t="str">
        <f>_xlfn.XLOOKUP(Table1[[#This Row],[Rating Category]],Recommendation!A$2:A$6,Recommendation!B$2:B$6)</f>
        <v>Guidance</v>
      </c>
      <c r="N4579" s="2">
        <v>81</v>
      </c>
      <c r="O4579" s="2" t="str" cm="1">
        <f t="array" ref="O4579">_xlfn.IFS(Table1[[#This Row],[Duration]]&lt;90,"Short",Table1[[#This Row],[Duration]]&lt;180,"Medium",Table1[[#This Row],[Duration]]&lt;=240,"Long",TRUE,"Seasons")</f>
        <v>Short</v>
      </c>
      <c r="P4579" s="3" t="s">
        <v>307</v>
      </c>
    </row>
    <row r="4580" spans="1:16" ht="42">
      <c r="A4580" s="2" t="s">
        <v>19319</v>
      </c>
      <c r="B4580" s="2" t="s">
        <v>0</v>
      </c>
      <c r="C4580" s="3" t="s">
        <v>19320</v>
      </c>
      <c r="D4580" s="3" t="s">
        <v>5121</v>
      </c>
      <c r="E4580" s="3" t="s">
        <v>19321</v>
      </c>
      <c r="F4580" s="3" t="s">
        <v>1140</v>
      </c>
      <c r="G4580" s="7" t="s">
        <v>12176</v>
      </c>
      <c r="H4580" s="4">
        <v>2021</v>
      </c>
      <c r="I4580" s="2">
        <v>2016</v>
      </c>
      <c r="J4580" s="2">
        <f ca="1">YEAR(TODAY())-Table1[[#This Row],[Release_year]]</f>
        <v>10</v>
      </c>
      <c r="K4580" s="2" t="s">
        <v>7</v>
      </c>
      <c r="L4580" s="2" t="str">
        <f>_xlfn.XLOOKUP(Table1[[#This Row],[Rating]],Ratings!A$2:A$15,Ratings!B$2:B$15)</f>
        <v>Adult</v>
      </c>
      <c r="M4580" s="2" t="str">
        <f>_xlfn.XLOOKUP(Table1[[#This Row],[Rating Category]],Recommendation!A$2:A$6,Recommendation!B$2:B$6)</f>
        <v>Restricted</v>
      </c>
      <c r="N4580" s="2">
        <v>108</v>
      </c>
      <c r="O4580" s="2" t="str" cm="1">
        <f t="array" ref="O4580">_xlfn.IFS(Table1[[#This Row],[Duration]]&lt;90,"Short",Table1[[#This Row],[Duration]]&lt;180,"Medium",Table1[[#This Row],[Duration]]&lt;=240,"Long",TRUE,"Seasons")</f>
        <v>Medium</v>
      </c>
      <c r="P4580" s="3" t="s">
        <v>43</v>
      </c>
    </row>
    <row r="4581" spans="1:16" ht="56">
      <c r="A4581" s="2" t="s">
        <v>19322</v>
      </c>
      <c r="B4581" s="2" t="s">
        <v>0</v>
      </c>
      <c r="C4581" s="3" t="s">
        <v>19323</v>
      </c>
      <c r="D4581" s="3" t="s">
        <v>2757</v>
      </c>
      <c r="E4581" s="3" t="s">
        <v>19324</v>
      </c>
      <c r="F4581" s="3" t="s">
        <v>225</v>
      </c>
      <c r="G4581" s="7" t="s">
        <v>4139</v>
      </c>
      <c r="H4581" s="4">
        <v>2021</v>
      </c>
      <c r="I4581" s="2">
        <v>1986</v>
      </c>
      <c r="J4581" s="2">
        <f ca="1">YEAR(TODAY())-Table1[[#This Row],[Release_year]]</f>
        <v>40</v>
      </c>
      <c r="K4581" s="2" t="s">
        <v>124</v>
      </c>
      <c r="L4581" s="2" t="str">
        <f>_xlfn.XLOOKUP(Table1[[#This Row],[Rating]],Ratings!A$2:A$15,Ratings!B$2:B$15)</f>
        <v>Adult</v>
      </c>
      <c r="M4581" s="2" t="str">
        <f>_xlfn.XLOOKUP(Table1[[#This Row],[Rating Category]],Recommendation!A$2:A$6,Recommendation!B$2:B$6)</f>
        <v>Restricted</v>
      </c>
      <c r="N4581" s="2">
        <v>120</v>
      </c>
      <c r="O4581" s="2" t="str" cm="1">
        <f t="array" ref="O4581">_xlfn.IFS(Table1[[#This Row],[Duration]]&lt;90,"Short",Table1[[#This Row],[Duration]]&lt;180,"Medium",Table1[[#This Row],[Duration]]&lt;=240,"Long",TRUE,"Seasons")</f>
        <v>Medium</v>
      </c>
      <c r="P4581" s="3" t="s">
        <v>104</v>
      </c>
    </row>
    <row r="4582" spans="1:16" ht="42">
      <c r="A4582" s="2" t="s">
        <v>19325</v>
      </c>
      <c r="B4582" s="2" t="s">
        <v>0</v>
      </c>
      <c r="C4582" s="3" t="s">
        <v>19326</v>
      </c>
      <c r="D4582" s="3" t="s">
        <v>19327</v>
      </c>
      <c r="E4582" s="3" t="s">
        <v>19328</v>
      </c>
      <c r="F4582" s="3" t="s">
        <v>1</v>
      </c>
      <c r="G4582" s="7" t="s">
        <v>12296</v>
      </c>
      <c r="H4582" s="4">
        <v>2021</v>
      </c>
      <c r="I4582" s="2">
        <v>1980</v>
      </c>
      <c r="J4582" s="2">
        <f ca="1">YEAR(TODAY())-Table1[[#This Row],[Release_year]]</f>
        <v>46</v>
      </c>
      <c r="K4582" s="2" t="s">
        <v>29</v>
      </c>
      <c r="L4582" s="2" t="str">
        <f>_xlfn.XLOOKUP(Table1[[#This Row],[Rating]],Ratings!A$2:A$15,Ratings!B$2:B$15)</f>
        <v>Teen</v>
      </c>
      <c r="M4582" s="2" t="str">
        <f>_xlfn.XLOOKUP(Table1[[#This Row],[Rating Category]],Recommendation!A$2:A$6,Recommendation!B$2:B$6)</f>
        <v>Guidance</v>
      </c>
      <c r="N4582" s="2">
        <v>149</v>
      </c>
      <c r="O4582" s="2" t="str" cm="1">
        <f t="array" ref="O4582">_xlfn.IFS(Table1[[#This Row],[Duration]]&lt;90,"Short",Table1[[#This Row],[Duration]]&lt;180,"Medium",Table1[[#This Row],[Duration]]&lt;=240,"Long",TRUE,"Seasons")</f>
        <v>Medium</v>
      </c>
      <c r="P4582" s="3" t="s">
        <v>251</v>
      </c>
    </row>
    <row r="4583" spans="1:16" ht="70">
      <c r="A4583" s="2" t="s">
        <v>19329</v>
      </c>
      <c r="B4583" s="2" t="s">
        <v>0</v>
      </c>
      <c r="C4583" s="3" t="s">
        <v>19330</v>
      </c>
      <c r="D4583" s="3" t="s">
        <v>19331</v>
      </c>
      <c r="E4583" s="3" t="s">
        <v>19332</v>
      </c>
      <c r="F4583" s="3" t="s">
        <v>19333</v>
      </c>
      <c r="G4583" s="7" t="s">
        <v>19015</v>
      </c>
      <c r="H4583" s="4">
        <v>2021</v>
      </c>
      <c r="I4583" s="2">
        <v>2018</v>
      </c>
      <c r="J4583" s="2">
        <f ca="1">YEAR(TODAY())-Table1[[#This Row],[Release_year]]</f>
        <v>8</v>
      </c>
      <c r="K4583" s="2" t="s">
        <v>16</v>
      </c>
      <c r="L4583" s="2" t="str">
        <f>_xlfn.XLOOKUP(Table1[[#This Row],[Rating]],Ratings!A$2:A$15,Ratings!B$2:B$15)</f>
        <v>Family</v>
      </c>
      <c r="M4583" s="2" t="str">
        <f>_xlfn.XLOOKUP(Table1[[#This Row],[Rating Category]],Recommendation!A$2:A$6,Recommendation!B$2:B$6)</f>
        <v>Guidance</v>
      </c>
      <c r="N4583" s="2">
        <v>96</v>
      </c>
      <c r="O4583" s="2" t="str" cm="1">
        <f t="array" ref="O4583">_xlfn.IFS(Table1[[#This Row],[Duration]]&lt;90,"Short",Table1[[#This Row],[Duration]]&lt;180,"Medium",Table1[[#This Row],[Duration]]&lt;=240,"Long",TRUE,"Seasons")</f>
        <v>Medium</v>
      </c>
      <c r="P4583" s="3" t="s">
        <v>5088</v>
      </c>
    </row>
    <row r="4584" spans="1:16" ht="56">
      <c r="A4584" s="2" t="s">
        <v>19334</v>
      </c>
      <c r="B4584" s="2" t="s">
        <v>0</v>
      </c>
      <c r="C4584" s="3" t="s">
        <v>19335</v>
      </c>
      <c r="D4584" s="3" t="s">
        <v>17021</v>
      </c>
      <c r="E4584" s="3" t="s">
        <v>19336</v>
      </c>
      <c r="F4584" s="3" t="s">
        <v>1</v>
      </c>
      <c r="G4584" s="7" t="s">
        <v>7923</v>
      </c>
      <c r="H4584" s="4">
        <v>2021</v>
      </c>
      <c r="I4584" s="2">
        <v>1980</v>
      </c>
      <c r="J4584" s="2">
        <f ca="1">YEAR(TODAY())-Table1[[#This Row],[Release_year]]</f>
        <v>46</v>
      </c>
      <c r="K4584" s="2" t="s">
        <v>16</v>
      </c>
      <c r="L4584" s="2" t="str">
        <f>_xlfn.XLOOKUP(Table1[[#This Row],[Rating]],Ratings!A$2:A$15,Ratings!B$2:B$15)</f>
        <v>Family</v>
      </c>
      <c r="M4584" s="2" t="str">
        <f>_xlfn.XLOOKUP(Table1[[#This Row],[Rating Category]],Recommendation!A$2:A$6,Recommendation!B$2:B$6)</f>
        <v>Guidance</v>
      </c>
      <c r="N4584" s="2">
        <v>114</v>
      </c>
      <c r="O4584" s="2" t="str" cm="1">
        <f t="array" ref="O4584">_xlfn.IFS(Table1[[#This Row],[Duration]]&lt;90,"Short",Table1[[#This Row],[Duration]]&lt;180,"Medium",Table1[[#This Row],[Duration]]&lt;=240,"Long",TRUE,"Seasons")</f>
        <v>Medium</v>
      </c>
      <c r="P4584" s="3" t="s">
        <v>445</v>
      </c>
    </row>
    <row r="4585" spans="1:16" ht="56">
      <c r="A4585" s="2" t="s">
        <v>19337</v>
      </c>
      <c r="B4585" s="2" t="s">
        <v>0</v>
      </c>
      <c r="C4585" s="3" t="s">
        <v>19338</v>
      </c>
      <c r="D4585" s="3" t="s">
        <v>19339</v>
      </c>
      <c r="E4585" s="3" t="s">
        <v>19340</v>
      </c>
      <c r="F4585" s="3" t="s">
        <v>19341</v>
      </c>
      <c r="G4585" s="7" t="s">
        <v>15920</v>
      </c>
      <c r="H4585" s="4">
        <v>2021</v>
      </c>
      <c r="I4585" s="2">
        <v>2016</v>
      </c>
      <c r="J4585" s="2">
        <f ca="1">YEAR(TODAY())-Table1[[#This Row],[Release_year]]</f>
        <v>10</v>
      </c>
      <c r="K4585" s="2" t="s">
        <v>7</v>
      </c>
      <c r="L4585" s="2" t="str">
        <f>_xlfn.XLOOKUP(Table1[[#This Row],[Rating]],Ratings!A$2:A$15,Ratings!B$2:B$15)</f>
        <v>Adult</v>
      </c>
      <c r="M4585" s="2" t="str">
        <f>_xlfn.XLOOKUP(Table1[[#This Row],[Rating Category]],Recommendation!A$2:A$6,Recommendation!B$2:B$6)</f>
        <v>Restricted</v>
      </c>
      <c r="N4585" s="2">
        <v>77</v>
      </c>
      <c r="O4585" s="2" t="str" cm="1">
        <f t="array" ref="O4585">_xlfn.IFS(Table1[[#This Row],[Duration]]&lt;90,"Short",Table1[[#This Row],[Duration]]&lt;180,"Medium",Table1[[#This Row],[Duration]]&lt;=240,"Long",TRUE,"Seasons")</f>
        <v>Short</v>
      </c>
      <c r="P4585" s="3" t="s">
        <v>608</v>
      </c>
    </row>
    <row r="4586" spans="1:16" ht="56">
      <c r="A4586" s="2" t="s">
        <v>19342</v>
      </c>
      <c r="B4586" s="2" t="s">
        <v>0</v>
      </c>
      <c r="C4586" s="3" t="s">
        <v>19343</v>
      </c>
      <c r="D4586" s="3" t="s">
        <v>19344</v>
      </c>
      <c r="E4586" s="3" t="s">
        <v>19345</v>
      </c>
      <c r="F4586" s="3" t="s">
        <v>28</v>
      </c>
      <c r="G4586" s="7" t="s">
        <v>19346</v>
      </c>
      <c r="H4586" s="4">
        <v>2021</v>
      </c>
      <c r="I4586" s="2">
        <v>2018</v>
      </c>
      <c r="J4586" s="2">
        <f ca="1">YEAR(TODAY())-Table1[[#This Row],[Release_year]]</f>
        <v>8</v>
      </c>
      <c r="K4586" s="2" t="s">
        <v>7</v>
      </c>
      <c r="L4586" s="2" t="str">
        <f>_xlfn.XLOOKUP(Table1[[#This Row],[Rating]],Ratings!A$2:A$15,Ratings!B$2:B$15)</f>
        <v>Adult</v>
      </c>
      <c r="M4586" s="2" t="str">
        <f>_xlfn.XLOOKUP(Table1[[#This Row],[Rating Category]],Recommendation!A$2:A$6,Recommendation!B$2:B$6)</f>
        <v>Restricted</v>
      </c>
      <c r="N4586" s="2">
        <v>90</v>
      </c>
      <c r="O4586" s="2" t="str" cm="1">
        <f t="array" ref="O4586">_xlfn.IFS(Table1[[#This Row],[Duration]]&lt;90,"Short",Table1[[#This Row],[Duration]]&lt;180,"Medium",Table1[[#This Row],[Duration]]&lt;=240,"Long",TRUE,"Seasons")</f>
        <v>Medium</v>
      </c>
      <c r="P4586" s="3" t="s">
        <v>1675</v>
      </c>
    </row>
    <row r="4587" spans="1:16" ht="42">
      <c r="A4587" s="2" t="s">
        <v>19347</v>
      </c>
      <c r="B4587" s="2" t="s">
        <v>0</v>
      </c>
      <c r="C4587" s="3" t="s">
        <v>19348</v>
      </c>
      <c r="D4587" s="3" t="s">
        <v>19349</v>
      </c>
      <c r="E4587" s="3" t="s">
        <v>19350</v>
      </c>
      <c r="F4587" s="3" t="s">
        <v>1</v>
      </c>
      <c r="G4587" s="7" t="s">
        <v>15378</v>
      </c>
      <c r="H4587" s="4">
        <v>2021</v>
      </c>
      <c r="I4587" s="2">
        <v>2014</v>
      </c>
      <c r="J4587" s="2">
        <f ca="1">YEAR(TODAY())-Table1[[#This Row],[Release_year]]</f>
        <v>12</v>
      </c>
      <c r="K4587" s="2" t="s">
        <v>87</v>
      </c>
      <c r="L4587" s="2" t="str">
        <f>_xlfn.XLOOKUP(Table1[[#This Row],[Rating]],Ratings!A$2:A$15,Ratings!B$2:B$15)</f>
        <v>Kids</v>
      </c>
      <c r="M4587" s="2" t="str">
        <f>_xlfn.XLOOKUP(Table1[[#This Row],[Rating Category]],Recommendation!A$2:A$6,Recommendation!B$2:B$6)</f>
        <v>Safe</v>
      </c>
      <c r="N4587" s="2">
        <v>55</v>
      </c>
      <c r="O4587" s="2" t="str" cm="1">
        <f t="array" ref="O4587">_xlfn.IFS(Table1[[#This Row],[Duration]]&lt;90,"Short",Table1[[#This Row],[Duration]]&lt;180,"Medium",Table1[[#This Row],[Duration]]&lt;=240,"Long",TRUE,"Seasons")</f>
        <v>Short</v>
      </c>
      <c r="P4587" s="3" t="s">
        <v>779</v>
      </c>
    </row>
    <row r="4588" spans="1:16" ht="42">
      <c r="A4588" s="2" t="s">
        <v>19352</v>
      </c>
      <c r="B4588" s="2" t="s">
        <v>0</v>
      </c>
      <c r="C4588" s="3" t="s">
        <v>19353</v>
      </c>
      <c r="D4588" s="3" t="s">
        <v>19354</v>
      </c>
      <c r="E4588" s="3" t="s">
        <v>19351</v>
      </c>
      <c r="F4588" s="3" t="s">
        <v>1</v>
      </c>
      <c r="G4588" s="7" t="s">
        <v>15378</v>
      </c>
      <c r="H4588" s="4">
        <v>2021</v>
      </c>
      <c r="I4588" s="2">
        <v>2013</v>
      </c>
      <c r="J4588" s="2">
        <f ca="1">YEAR(TODAY())-Table1[[#This Row],[Release_year]]</f>
        <v>13</v>
      </c>
      <c r="K4588" s="2" t="s">
        <v>87</v>
      </c>
      <c r="L4588" s="2" t="str">
        <f>_xlfn.XLOOKUP(Table1[[#This Row],[Rating]],Ratings!A$2:A$15,Ratings!B$2:B$15)</f>
        <v>Kids</v>
      </c>
      <c r="M4588" s="2" t="str">
        <f>_xlfn.XLOOKUP(Table1[[#This Row],[Rating Category]],Recommendation!A$2:A$6,Recommendation!B$2:B$6)</f>
        <v>Safe</v>
      </c>
      <c r="N4588" s="2">
        <v>24</v>
      </c>
      <c r="O4588" s="2" t="str" cm="1">
        <f t="array" ref="O4588">_xlfn.IFS(Table1[[#This Row],[Duration]]&lt;90,"Short",Table1[[#This Row],[Duration]]&lt;180,"Medium",Table1[[#This Row],[Duration]]&lt;=240,"Long",TRUE,"Seasons")</f>
        <v>Short</v>
      </c>
      <c r="P4588" s="3" t="s">
        <v>17</v>
      </c>
    </row>
    <row r="4589" spans="1:16" ht="70">
      <c r="A4589" s="2" t="s">
        <v>19355</v>
      </c>
      <c r="B4589" s="2" t="s">
        <v>0</v>
      </c>
      <c r="C4589" s="3" t="s">
        <v>19356</v>
      </c>
      <c r="D4589" s="3" t="s">
        <v>19357</v>
      </c>
      <c r="E4589" s="3" t="s">
        <v>19358</v>
      </c>
      <c r="F4589" s="3" t="s">
        <v>19359</v>
      </c>
      <c r="G4589" s="7" t="s">
        <v>12296</v>
      </c>
      <c r="H4589" s="4">
        <v>2021</v>
      </c>
      <c r="I4589" s="2">
        <v>2013</v>
      </c>
      <c r="J4589" s="2">
        <f ca="1">YEAR(TODAY())-Table1[[#This Row],[Release_year]]</f>
        <v>13</v>
      </c>
      <c r="K4589" s="2" t="s">
        <v>7</v>
      </c>
      <c r="L4589" s="2" t="str">
        <f>_xlfn.XLOOKUP(Table1[[#This Row],[Rating]],Ratings!A$2:A$15,Ratings!B$2:B$15)</f>
        <v>Adult</v>
      </c>
      <c r="M4589" s="2" t="str">
        <f>_xlfn.XLOOKUP(Table1[[#This Row],[Rating Category]],Recommendation!A$2:A$6,Recommendation!B$2:B$6)</f>
        <v>Restricted</v>
      </c>
      <c r="N4589" s="2">
        <v>106</v>
      </c>
      <c r="O4589" s="2" t="str" cm="1">
        <f t="array" ref="O4589">_xlfn.IFS(Table1[[#This Row],[Duration]]&lt;90,"Short",Table1[[#This Row],[Duration]]&lt;180,"Medium",Table1[[#This Row],[Duration]]&lt;=240,"Long",TRUE,"Seasons")</f>
        <v>Medium</v>
      </c>
      <c r="P4589" s="3" t="s">
        <v>23</v>
      </c>
    </row>
    <row r="4590" spans="1:16" ht="42">
      <c r="A4590" s="2" t="s">
        <v>19360</v>
      </c>
      <c r="B4590" s="2" t="s">
        <v>0</v>
      </c>
      <c r="C4590" s="3" t="s">
        <v>19361</v>
      </c>
      <c r="D4590" s="3" t="s">
        <v>4811</v>
      </c>
      <c r="E4590" s="3" t="s">
        <v>19362</v>
      </c>
      <c r="F4590" s="3" t="s">
        <v>13</v>
      </c>
      <c r="G4590" s="7" t="s">
        <v>12027</v>
      </c>
      <c r="H4590" s="4">
        <v>2021</v>
      </c>
      <c r="I4590" s="2">
        <v>2013</v>
      </c>
      <c r="J4590" s="2">
        <f ca="1">YEAR(TODAY())-Table1[[#This Row],[Release_year]]</f>
        <v>13</v>
      </c>
      <c r="K4590" s="2" t="s">
        <v>29</v>
      </c>
      <c r="L4590" s="2" t="str">
        <f>_xlfn.XLOOKUP(Table1[[#This Row],[Rating]],Ratings!A$2:A$15,Ratings!B$2:B$15)</f>
        <v>Teen</v>
      </c>
      <c r="M4590" s="2" t="str">
        <f>_xlfn.XLOOKUP(Table1[[#This Row],[Rating Category]],Recommendation!A$2:A$6,Recommendation!B$2:B$6)</f>
        <v>Guidance</v>
      </c>
      <c r="N4590" s="2">
        <v>127</v>
      </c>
      <c r="O4590" s="2" t="str" cm="1">
        <f t="array" ref="O4590">_xlfn.IFS(Table1[[#This Row],[Duration]]&lt;90,"Short",Table1[[#This Row],[Duration]]&lt;180,"Medium",Table1[[#This Row],[Duration]]&lt;=240,"Long",TRUE,"Seasons")</f>
        <v>Medium</v>
      </c>
      <c r="P4590" s="3" t="s">
        <v>1133</v>
      </c>
    </row>
    <row r="4591" spans="1:16" ht="14">
      <c r="A4591" s="2" t="s">
        <v>19363</v>
      </c>
      <c r="B4591" s="2" t="s">
        <v>0</v>
      </c>
      <c r="C4591" s="3" t="s">
        <v>19364</v>
      </c>
      <c r="D4591" s="3" t="s">
        <v>19365</v>
      </c>
      <c r="E4591" s="3" t="s">
        <v>14604</v>
      </c>
      <c r="F4591" s="3" t="s">
        <v>1</v>
      </c>
      <c r="G4591" s="7" t="s">
        <v>14030</v>
      </c>
      <c r="H4591" s="4">
        <v>2021</v>
      </c>
      <c r="I4591" s="2">
        <v>2015</v>
      </c>
      <c r="J4591" s="2">
        <f ca="1">YEAR(TODAY())-Table1[[#This Row],[Release_year]]</f>
        <v>11</v>
      </c>
      <c r="K4591" s="2" t="s">
        <v>14374</v>
      </c>
      <c r="L4591" s="2" t="str">
        <f>_xlfn.XLOOKUP(Table1[[#This Row],[Rating]],Ratings!A$2:A$15,Ratings!B$2:B$15)</f>
        <v>Not Rated</v>
      </c>
      <c r="M4591" s="2" t="str">
        <f>_xlfn.XLOOKUP(Table1[[#This Row],[Rating Category]],Recommendation!A$2:A$6,Recommendation!B$2:B$6)</f>
        <v>Guidance</v>
      </c>
      <c r="N4591" s="2">
        <v>86</v>
      </c>
      <c r="O4591" s="2" t="str" cm="1">
        <f t="array" ref="O4591">_xlfn.IFS(Table1[[#This Row],[Duration]]&lt;90,"Short",Table1[[#This Row],[Duration]]&lt;180,"Medium",Table1[[#This Row],[Duration]]&lt;=240,"Long",TRUE,"Seasons")</f>
        <v>Short</v>
      </c>
      <c r="P4591" s="3" t="s">
        <v>3</v>
      </c>
    </row>
    <row r="4592" spans="1:16" ht="70">
      <c r="A4592" s="2" t="s">
        <v>19366</v>
      </c>
      <c r="B4592" s="2" t="s">
        <v>0</v>
      </c>
      <c r="C4592" s="3" t="s">
        <v>19367</v>
      </c>
      <c r="D4592" s="3" t="s">
        <v>15941</v>
      </c>
      <c r="E4592" s="3" t="s">
        <v>19368</v>
      </c>
      <c r="F4592" s="3" t="s">
        <v>1</v>
      </c>
      <c r="G4592" s="7" t="s">
        <v>7801</v>
      </c>
      <c r="H4592" s="4">
        <v>2021</v>
      </c>
      <c r="I4592" s="2">
        <v>1996</v>
      </c>
      <c r="J4592" s="2">
        <f ca="1">YEAR(TODAY())-Table1[[#This Row],[Release_year]]</f>
        <v>30</v>
      </c>
      <c r="K4592" s="2" t="s">
        <v>124</v>
      </c>
      <c r="L4592" s="2" t="str">
        <f>_xlfn.XLOOKUP(Table1[[#This Row],[Rating]],Ratings!A$2:A$15,Ratings!B$2:B$15)</f>
        <v>Adult</v>
      </c>
      <c r="M4592" s="2" t="str">
        <f>_xlfn.XLOOKUP(Table1[[#This Row],[Rating Category]],Recommendation!A$2:A$6,Recommendation!B$2:B$6)</f>
        <v>Restricted</v>
      </c>
      <c r="N4592" s="2">
        <v>131</v>
      </c>
      <c r="O4592" s="2" t="str" cm="1">
        <f t="array" ref="O4592">_xlfn.IFS(Table1[[#This Row],[Duration]]&lt;90,"Short",Table1[[#This Row],[Duration]]&lt;180,"Medium",Table1[[#This Row],[Duration]]&lt;=240,"Long",TRUE,"Seasons")</f>
        <v>Medium</v>
      </c>
      <c r="P4592" s="3" t="s">
        <v>131</v>
      </c>
    </row>
    <row r="4593" spans="1:16" ht="56">
      <c r="A4593" s="2" t="s">
        <v>19369</v>
      </c>
      <c r="B4593" s="2" t="s">
        <v>0</v>
      </c>
      <c r="C4593" s="3" t="s">
        <v>19370</v>
      </c>
      <c r="D4593" s="3" t="s">
        <v>15755</v>
      </c>
      <c r="E4593" s="3" t="s">
        <v>19371</v>
      </c>
      <c r="F4593" s="3" t="s">
        <v>413</v>
      </c>
      <c r="G4593" s="7" t="s">
        <v>11072</v>
      </c>
      <c r="H4593" s="4">
        <v>2021</v>
      </c>
      <c r="I4593" s="2">
        <v>1984</v>
      </c>
      <c r="J4593" s="2">
        <f ca="1">YEAR(TODAY())-Table1[[#This Row],[Release_year]]</f>
        <v>42</v>
      </c>
      <c r="K4593" s="2" t="s">
        <v>29</v>
      </c>
      <c r="L4593" s="2" t="str">
        <f>_xlfn.XLOOKUP(Table1[[#This Row],[Rating]],Ratings!A$2:A$15,Ratings!B$2:B$15)</f>
        <v>Teen</v>
      </c>
      <c r="M4593" s="2" t="str">
        <f>_xlfn.XLOOKUP(Table1[[#This Row],[Rating Category]],Recommendation!A$2:A$6,Recommendation!B$2:B$6)</f>
        <v>Guidance</v>
      </c>
      <c r="N4593" s="2">
        <v>93</v>
      </c>
      <c r="O4593" s="2" t="str" cm="1">
        <f t="array" ref="O4593">_xlfn.IFS(Table1[[#This Row],[Duration]]&lt;90,"Short",Table1[[#This Row],[Duration]]&lt;180,"Medium",Table1[[#This Row],[Duration]]&lt;=240,"Long",TRUE,"Seasons")</f>
        <v>Medium</v>
      </c>
      <c r="P4593" s="3" t="s">
        <v>63</v>
      </c>
    </row>
    <row r="4594" spans="1:16" ht="56">
      <c r="A4594" s="2" t="s">
        <v>19372</v>
      </c>
      <c r="B4594" s="2" t="s">
        <v>0</v>
      </c>
      <c r="C4594" s="3" t="s">
        <v>19373</v>
      </c>
      <c r="D4594" s="3" t="s">
        <v>19374</v>
      </c>
      <c r="E4594" s="3" t="s">
        <v>19375</v>
      </c>
      <c r="F4594" s="3" t="s">
        <v>1</v>
      </c>
      <c r="G4594" s="7" t="s">
        <v>12053</v>
      </c>
      <c r="H4594" s="4">
        <v>2021</v>
      </c>
      <c r="I4594" s="2">
        <v>2017</v>
      </c>
      <c r="J4594" s="2">
        <f ca="1">YEAR(TODAY())-Table1[[#This Row],[Release_year]]</f>
        <v>9</v>
      </c>
      <c r="K4594" s="2" t="s">
        <v>7</v>
      </c>
      <c r="L4594" s="2" t="str">
        <f>_xlfn.XLOOKUP(Table1[[#This Row],[Rating]],Ratings!A$2:A$15,Ratings!B$2:B$15)</f>
        <v>Adult</v>
      </c>
      <c r="M4594" s="2" t="str">
        <f>_xlfn.XLOOKUP(Table1[[#This Row],[Rating Category]],Recommendation!A$2:A$6,Recommendation!B$2:B$6)</f>
        <v>Restricted</v>
      </c>
      <c r="N4594" s="2">
        <v>97</v>
      </c>
      <c r="O4594" s="2" t="str" cm="1">
        <f t="array" ref="O4594">_xlfn.IFS(Table1[[#This Row],[Duration]]&lt;90,"Short",Table1[[#This Row],[Duration]]&lt;180,"Medium",Table1[[#This Row],[Duration]]&lt;=240,"Long",TRUE,"Seasons")</f>
        <v>Medium</v>
      </c>
      <c r="P4594" s="3" t="s">
        <v>1675</v>
      </c>
    </row>
    <row r="4595" spans="1:16" ht="56">
      <c r="A4595" s="2" t="s">
        <v>19376</v>
      </c>
      <c r="B4595" s="2" t="s">
        <v>0</v>
      </c>
      <c r="C4595" s="3" t="s">
        <v>19377</v>
      </c>
      <c r="D4595" s="3" t="s">
        <v>4521</v>
      </c>
      <c r="E4595" s="3" t="s">
        <v>19378</v>
      </c>
      <c r="F4595" s="3" t="s">
        <v>1</v>
      </c>
      <c r="G4595" s="7" t="s">
        <v>8697</v>
      </c>
      <c r="H4595" s="4">
        <v>2021</v>
      </c>
      <c r="I4595" s="2">
        <v>2018</v>
      </c>
      <c r="J4595" s="2">
        <f ca="1">YEAR(TODAY())-Table1[[#This Row],[Release_year]]</f>
        <v>8</v>
      </c>
      <c r="K4595" s="2" t="s">
        <v>7</v>
      </c>
      <c r="L4595" s="2" t="str">
        <f>_xlfn.XLOOKUP(Table1[[#This Row],[Rating]],Ratings!A$2:A$15,Ratings!B$2:B$15)</f>
        <v>Adult</v>
      </c>
      <c r="M4595" s="2" t="str">
        <f>_xlfn.XLOOKUP(Table1[[#This Row],[Rating Category]],Recommendation!A$2:A$6,Recommendation!B$2:B$6)</f>
        <v>Restricted</v>
      </c>
      <c r="N4595" s="2">
        <v>84</v>
      </c>
      <c r="O4595" s="2" t="str" cm="1">
        <f t="array" ref="O4595">_xlfn.IFS(Table1[[#This Row],[Duration]]&lt;90,"Short",Table1[[#This Row],[Duration]]&lt;180,"Medium",Table1[[#This Row],[Duration]]&lt;=240,"Long",TRUE,"Seasons")</f>
        <v>Short</v>
      </c>
      <c r="P4595" s="3" t="s">
        <v>254</v>
      </c>
    </row>
    <row r="4596" spans="1:16" ht="28">
      <c r="A4596" s="2" t="s">
        <v>19379</v>
      </c>
      <c r="B4596" s="2" t="s">
        <v>0</v>
      </c>
      <c r="C4596" s="3" t="s">
        <v>19380</v>
      </c>
      <c r="D4596" s="3" t="s">
        <v>2949</v>
      </c>
      <c r="E4596" s="3" t="s">
        <v>19381</v>
      </c>
      <c r="F4596" s="3" t="s">
        <v>404</v>
      </c>
      <c r="G4596" s="7" t="s">
        <v>9015</v>
      </c>
      <c r="H4596" s="4">
        <v>2021</v>
      </c>
      <c r="I4596" s="2">
        <v>2019</v>
      </c>
      <c r="J4596" s="2">
        <f ca="1">YEAR(TODAY())-Table1[[#This Row],[Release_year]]</f>
        <v>7</v>
      </c>
      <c r="K4596" s="2" t="s">
        <v>7</v>
      </c>
      <c r="L4596" s="2" t="str">
        <f>_xlfn.XLOOKUP(Table1[[#This Row],[Rating]],Ratings!A$2:A$15,Ratings!B$2:B$15)</f>
        <v>Adult</v>
      </c>
      <c r="M4596" s="2" t="str">
        <f>_xlfn.XLOOKUP(Table1[[#This Row],[Rating Category]],Recommendation!A$2:A$6,Recommendation!B$2:B$6)</f>
        <v>Restricted</v>
      </c>
      <c r="N4596" s="2">
        <v>83</v>
      </c>
      <c r="O4596" s="2" t="str" cm="1">
        <f t="array" ref="O4596">_xlfn.IFS(Table1[[#This Row],[Duration]]&lt;90,"Short",Table1[[#This Row],[Duration]]&lt;180,"Medium",Table1[[#This Row],[Duration]]&lt;=240,"Long",TRUE,"Seasons")</f>
        <v>Short</v>
      </c>
      <c r="P4596" s="3" t="s">
        <v>3</v>
      </c>
    </row>
    <row r="4597" spans="1:16" ht="70">
      <c r="A4597" s="2" t="s">
        <v>19382</v>
      </c>
      <c r="B4597" s="2" t="s">
        <v>0</v>
      </c>
      <c r="C4597" s="3" t="s">
        <v>19383</v>
      </c>
      <c r="D4597" s="3" t="s">
        <v>4250</v>
      </c>
      <c r="E4597" s="3" t="s">
        <v>19384</v>
      </c>
      <c r="F4597" s="3" t="s">
        <v>13</v>
      </c>
      <c r="G4597" s="7" t="s">
        <v>11939</v>
      </c>
      <c r="H4597" s="4">
        <v>2021</v>
      </c>
      <c r="I4597" s="2">
        <v>2000</v>
      </c>
      <c r="J4597" s="2">
        <f ca="1">YEAR(TODAY())-Table1[[#This Row],[Release_year]]</f>
        <v>26</v>
      </c>
      <c r="K4597" s="2" t="s">
        <v>29</v>
      </c>
      <c r="L4597" s="2" t="str">
        <f>_xlfn.XLOOKUP(Table1[[#This Row],[Rating]],Ratings!A$2:A$15,Ratings!B$2:B$15)</f>
        <v>Teen</v>
      </c>
      <c r="M4597" s="2" t="str">
        <f>_xlfn.XLOOKUP(Table1[[#This Row],[Rating Category]],Recommendation!A$2:A$6,Recommendation!B$2:B$6)</f>
        <v>Guidance</v>
      </c>
      <c r="N4597" s="2">
        <v>165</v>
      </c>
      <c r="O4597" s="2" t="str" cm="1">
        <f t="array" ref="O4597">_xlfn.IFS(Table1[[#This Row],[Duration]]&lt;90,"Short",Table1[[#This Row],[Duration]]&lt;180,"Medium",Table1[[#This Row],[Duration]]&lt;=240,"Long",TRUE,"Seasons")</f>
        <v>Medium</v>
      </c>
      <c r="P4597" s="3" t="s">
        <v>90</v>
      </c>
    </row>
    <row r="4598" spans="1:16" ht="56">
      <c r="A4598" s="2" t="s">
        <v>19385</v>
      </c>
      <c r="B4598" s="2" t="s">
        <v>0</v>
      </c>
      <c r="C4598" s="3" t="s">
        <v>19386</v>
      </c>
      <c r="D4598" s="3" t="s">
        <v>973</v>
      </c>
      <c r="E4598" s="3" t="s">
        <v>19387</v>
      </c>
      <c r="F4598" s="3" t="s">
        <v>1</v>
      </c>
      <c r="G4598" s="7" t="s">
        <v>9973</v>
      </c>
      <c r="H4598" s="4">
        <v>2021</v>
      </c>
      <c r="I4598" s="2">
        <v>1994</v>
      </c>
      <c r="J4598" s="2">
        <f ca="1">YEAR(TODAY())-Table1[[#This Row],[Release_year]]</f>
        <v>32</v>
      </c>
      <c r="K4598" s="2" t="s">
        <v>124</v>
      </c>
      <c r="L4598" s="2" t="str">
        <f>_xlfn.XLOOKUP(Table1[[#This Row],[Rating]],Ratings!A$2:A$15,Ratings!B$2:B$15)</f>
        <v>Adult</v>
      </c>
      <c r="M4598" s="2" t="str">
        <f>_xlfn.XLOOKUP(Table1[[#This Row],[Rating Category]],Recommendation!A$2:A$6,Recommendation!B$2:B$6)</f>
        <v>Restricted</v>
      </c>
      <c r="N4598" s="2">
        <v>154</v>
      </c>
      <c r="O4598" s="2" t="str" cm="1">
        <f t="array" ref="O4598">_xlfn.IFS(Table1[[#This Row],[Duration]]&lt;90,"Short",Table1[[#This Row],[Duration]]&lt;180,"Medium",Table1[[#This Row],[Duration]]&lt;=240,"Long",TRUE,"Seasons")</f>
        <v>Medium</v>
      </c>
      <c r="P4598" s="3" t="s">
        <v>14568</v>
      </c>
    </row>
    <row r="4599" spans="1:16" ht="42">
      <c r="A4599" s="2" t="s">
        <v>19388</v>
      </c>
      <c r="B4599" s="2" t="s">
        <v>0</v>
      </c>
      <c r="C4599" s="3" t="s">
        <v>19389</v>
      </c>
      <c r="D4599" s="3" t="s">
        <v>19390</v>
      </c>
      <c r="E4599" s="3" t="s">
        <v>19391</v>
      </c>
      <c r="F4599" s="3" t="s">
        <v>19392</v>
      </c>
      <c r="G4599" s="7" t="s">
        <v>12391</v>
      </c>
      <c r="H4599" s="4">
        <v>2021</v>
      </c>
      <c r="I4599" s="2">
        <v>2014</v>
      </c>
      <c r="J4599" s="2">
        <f ca="1">YEAR(TODAY())-Table1[[#This Row],[Release_year]]</f>
        <v>12</v>
      </c>
      <c r="K4599" s="2" t="s">
        <v>29</v>
      </c>
      <c r="L4599" s="2" t="str">
        <f>_xlfn.XLOOKUP(Table1[[#This Row],[Rating]],Ratings!A$2:A$15,Ratings!B$2:B$15)</f>
        <v>Teen</v>
      </c>
      <c r="M4599" s="2" t="str">
        <f>_xlfn.XLOOKUP(Table1[[#This Row],[Rating Category]],Recommendation!A$2:A$6,Recommendation!B$2:B$6)</f>
        <v>Guidance</v>
      </c>
      <c r="N4599" s="2">
        <v>158</v>
      </c>
      <c r="O4599" s="2" t="str" cm="1">
        <f t="array" ref="O4599">_xlfn.IFS(Table1[[#This Row],[Duration]]&lt;90,"Short",Table1[[#This Row],[Duration]]&lt;180,"Medium",Table1[[#This Row],[Duration]]&lt;=240,"Long",TRUE,"Seasons")</f>
        <v>Medium</v>
      </c>
      <c r="P4599" s="3" t="s">
        <v>43</v>
      </c>
    </row>
    <row r="4600" spans="1:16" ht="42">
      <c r="A4600" s="2" t="s">
        <v>19393</v>
      </c>
      <c r="B4600" s="2" t="s">
        <v>0</v>
      </c>
      <c r="C4600" s="3" t="s">
        <v>19394</v>
      </c>
      <c r="D4600" s="3" t="s">
        <v>19395</v>
      </c>
      <c r="E4600" s="3" t="s">
        <v>19396</v>
      </c>
      <c r="F4600" s="3" t="s">
        <v>28</v>
      </c>
      <c r="G4600" s="7" t="s">
        <v>12201</v>
      </c>
      <c r="H4600" s="4">
        <v>2021</v>
      </c>
      <c r="I4600" s="2">
        <v>2012</v>
      </c>
      <c r="J4600" s="2">
        <f ca="1">YEAR(TODAY())-Table1[[#This Row],[Release_year]]</f>
        <v>14</v>
      </c>
      <c r="K4600" s="2" t="s">
        <v>124</v>
      </c>
      <c r="L4600" s="2" t="str">
        <f>_xlfn.XLOOKUP(Table1[[#This Row],[Rating]],Ratings!A$2:A$15,Ratings!B$2:B$15)</f>
        <v>Adult</v>
      </c>
      <c r="M4600" s="2" t="str">
        <f>_xlfn.XLOOKUP(Table1[[#This Row],[Rating Category]],Recommendation!A$2:A$6,Recommendation!B$2:B$6)</f>
        <v>Restricted</v>
      </c>
      <c r="N4600" s="2">
        <v>89</v>
      </c>
      <c r="O4600" s="2" t="str" cm="1">
        <f t="array" ref="O4600">_xlfn.IFS(Table1[[#This Row],[Duration]]&lt;90,"Short",Table1[[#This Row],[Duration]]&lt;180,"Medium",Table1[[#This Row],[Duration]]&lt;=240,"Long",TRUE,"Seasons")</f>
        <v>Short</v>
      </c>
      <c r="P4600" s="3" t="s">
        <v>125</v>
      </c>
    </row>
    <row r="4601" spans="1:16" ht="42">
      <c r="A4601" s="2" t="s">
        <v>19397</v>
      </c>
      <c r="B4601" s="2" t="s">
        <v>0</v>
      </c>
      <c r="C4601" s="3" t="s">
        <v>19398</v>
      </c>
      <c r="D4601" s="3" t="s">
        <v>5488</v>
      </c>
      <c r="E4601" s="3" t="s">
        <v>19399</v>
      </c>
      <c r="F4601" s="3" t="s">
        <v>13</v>
      </c>
      <c r="G4601" s="7" t="s">
        <v>13121</v>
      </c>
      <c r="H4601" s="4">
        <v>2021</v>
      </c>
      <c r="I4601" s="2">
        <v>2011</v>
      </c>
      <c r="J4601" s="2">
        <f ca="1">YEAR(TODAY())-Table1[[#This Row],[Release_year]]</f>
        <v>15</v>
      </c>
      <c r="K4601" s="2" t="s">
        <v>29</v>
      </c>
      <c r="L4601" s="2" t="str">
        <f>_xlfn.XLOOKUP(Table1[[#This Row],[Rating]],Ratings!A$2:A$15,Ratings!B$2:B$15)</f>
        <v>Teen</v>
      </c>
      <c r="M4601" s="2" t="str">
        <f>_xlfn.XLOOKUP(Table1[[#This Row],[Rating Category]],Recommendation!A$2:A$6,Recommendation!B$2:B$6)</f>
        <v>Guidance</v>
      </c>
      <c r="N4601" s="2">
        <v>149</v>
      </c>
      <c r="O4601" s="2" t="str" cm="1">
        <f t="array" ref="O4601">_xlfn.IFS(Table1[[#This Row],[Duration]]&lt;90,"Short",Table1[[#This Row],[Duration]]&lt;180,"Medium",Table1[[#This Row],[Duration]]&lt;=240,"Long",TRUE,"Seasons")</f>
        <v>Medium</v>
      </c>
      <c r="P4601" s="3" t="s">
        <v>192</v>
      </c>
    </row>
    <row r="4602" spans="1:16" ht="56">
      <c r="A4602" s="2" t="s">
        <v>19400</v>
      </c>
      <c r="B4602" s="2" t="s">
        <v>0</v>
      </c>
      <c r="C4602" s="3" t="s">
        <v>19401</v>
      </c>
      <c r="D4602" s="3" t="s">
        <v>15904</v>
      </c>
      <c r="E4602" s="3" t="s">
        <v>19402</v>
      </c>
      <c r="F4602" s="3" t="s">
        <v>223</v>
      </c>
      <c r="G4602" s="7" t="s">
        <v>5001</v>
      </c>
      <c r="H4602" s="4">
        <v>2021</v>
      </c>
      <c r="I4602" s="2">
        <v>2008</v>
      </c>
      <c r="J4602" s="2">
        <f ca="1">YEAR(TODAY())-Table1[[#This Row],[Release_year]]</f>
        <v>18</v>
      </c>
      <c r="K4602" s="2" t="s">
        <v>2</v>
      </c>
      <c r="L4602" s="2" t="str">
        <f>_xlfn.XLOOKUP(Table1[[#This Row],[Rating]],Ratings!A$2:A$15,Ratings!B$2:B$15)</f>
        <v>Teen</v>
      </c>
      <c r="M4602" s="2" t="str">
        <f>_xlfn.XLOOKUP(Table1[[#This Row],[Rating Category]],Recommendation!A$2:A$6,Recommendation!B$2:B$6)</f>
        <v>Guidance</v>
      </c>
      <c r="N4602" s="2">
        <v>106</v>
      </c>
      <c r="O4602" s="2" t="str" cm="1">
        <f t="array" ref="O4602">_xlfn.IFS(Table1[[#This Row],[Duration]]&lt;90,"Short",Table1[[#This Row],[Duration]]&lt;180,"Medium",Table1[[#This Row],[Duration]]&lt;=240,"Long",TRUE,"Seasons")</f>
        <v>Medium</v>
      </c>
      <c r="P4602" s="3" t="s">
        <v>125</v>
      </c>
    </row>
    <row r="4603" spans="1:16" ht="56">
      <c r="A4603" s="2" t="s">
        <v>19403</v>
      </c>
      <c r="B4603" s="2" t="s">
        <v>0</v>
      </c>
      <c r="C4603" s="3" t="s">
        <v>19404</v>
      </c>
      <c r="D4603" s="3" t="s">
        <v>13798</v>
      </c>
      <c r="E4603" s="3" t="s">
        <v>19405</v>
      </c>
      <c r="F4603" s="3" t="s">
        <v>19406</v>
      </c>
      <c r="G4603" s="7" t="s">
        <v>19407</v>
      </c>
      <c r="H4603" s="4">
        <v>2021</v>
      </c>
      <c r="I4603" s="2">
        <v>2015</v>
      </c>
      <c r="J4603" s="2">
        <f ca="1">YEAR(TODAY())-Table1[[#This Row],[Release_year]]</f>
        <v>11</v>
      </c>
      <c r="K4603" s="2" t="s">
        <v>2</v>
      </c>
      <c r="L4603" s="2" t="str">
        <f>_xlfn.XLOOKUP(Table1[[#This Row],[Rating]],Ratings!A$2:A$15,Ratings!B$2:B$15)</f>
        <v>Teen</v>
      </c>
      <c r="M4603" s="2" t="str">
        <f>_xlfn.XLOOKUP(Table1[[#This Row],[Rating Category]],Recommendation!A$2:A$6,Recommendation!B$2:B$6)</f>
        <v>Guidance</v>
      </c>
      <c r="N4603" s="2">
        <v>128</v>
      </c>
      <c r="O4603" s="2" t="str" cm="1">
        <f t="array" ref="O4603">_xlfn.IFS(Table1[[#This Row],[Duration]]&lt;90,"Short",Table1[[#This Row],[Duration]]&lt;180,"Medium",Table1[[#This Row],[Duration]]&lt;=240,"Long",TRUE,"Seasons")</f>
        <v>Medium</v>
      </c>
      <c r="P4603" s="3" t="s">
        <v>251</v>
      </c>
    </row>
    <row r="4604" spans="1:16" ht="56">
      <c r="A4604" s="2" t="s">
        <v>19408</v>
      </c>
      <c r="B4604" s="2" t="s">
        <v>0</v>
      </c>
      <c r="C4604" s="3" t="s">
        <v>19409</v>
      </c>
      <c r="D4604" s="3" t="s">
        <v>19410</v>
      </c>
      <c r="E4604" s="3" t="s">
        <v>19411</v>
      </c>
      <c r="F4604" s="3" t="s">
        <v>1</v>
      </c>
      <c r="G4604" s="7" t="s">
        <v>11255</v>
      </c>
      <c r="H4604" s="4">
        <v>2021</v>
      </c>
      <c r="I4604" s="2">
        <v>2008</v>
      </c>
      <c r="J4604" s="2">
        <f ca="1">YEAR(TODAY())-Table1[[#This Row],[Release_year]]</f>
        <v>18</v>
      </c>
      <c r="K4604" s="2" t="s">
        <v>16</v>
      </c>
      <c r="L4604" s="2" t="str">
        <f>_xlfn.XLOOKUP(Table1[[#This Row],[Rating]],Ratings!A$2:A$15,Ratings!B$2:B$15)</f>
        <v>Family</v>
      </c>
      <c r="M4604" s="2" t="str">
        <f>_xlfn.XLOOKUP(Table1[[#This Row],[Rating Category]],Recommendation!A$2:A$6,Recommendation!B$2:B$6)</f>
        <v>Guidance</v>
      </c>
      <c r="N4604" s="2">
        <v>98</v>
      </c>
      <c r="O4604" s="2" t="str" cm="1">
        <f t="array" ref="O4604">_xlfn.IFS(Table1[[#This Row],[Duration]]&lt;90,"Short",Table1[[#This Row],[Duration]]&lt;180,"Medium",Table1[[#This Row],[Duration]]&lt;=240,"Long",TRUE,"Seasons")</f>
        <v>Medium</v>
      </c>
      <c r="P4604" s="3" t="s">
        <v>46</v>
      </c>
    </row>
    <row r="4605" spans="1:16" ht="154">
      <c r="A4605" s="2" t="s">
        <v>19412</v>
      </c>
      <c r="B4605" s="2" t="s">
        <v>0</v>
      </c>
      <c r="C4605" s="3" t="s">
        <v>19413</v>
      </c>
      <c r="D4605" s="3" t="s">
        <v>11702</v>
      </c>
      <c r="E4605" s="3" t="s">
        <v>19414</v>
      </c>
      <c r="F4605" s="3" t="s">
        <v>1</v>
      </c>
      <c r="G4605" s="7" t="s">
        <v>8830</v>
      </c>
      <c r="H4605" s="4">
        <v>2021</v>
      </c>
      <c r="I4605" s="2">
        <v>2009</v>
      </c>
      <c r="J4605" s="2">
        <f ca="1">YEAR(TODAY())-Table1[[#This Row],[Release_year]]</f>
        <v>17</v>
      </c>
      <c r="K4605" s="2" t="s">
        <v>16</v>
      </c>
      <c r="L4605" s="2" t="str">
        <f>_xlfn.XLOOKUP(Table1[[#This Row],[Rating]],Ratings!A$2:A$15,Ratings!B$2:B$15)</f>
        <v>Family</v>
      </c>
      <c r="M4605" s="2" t="str">
        <f>_xlfn.XLOOKUP(Table1[[#This Row],[Rating Category]],Recommendation!A$2:A$6,Recommendation!B$2:B$6)</f>
        <v>Guidance</v>
      </c>
      <c r="N4605" s="2">
        <v>99</v>
      </c>
      <c r="O4605" s="2" t="str" cm="1">
        <f t="array" ref="O4605">_xlfn.IFS(Table1[[#This Row],[Duration]]&lt;90,"Short",Table1[[#This Row],[Duration]]&lt;180,"Medium",Table1[[#This Row],[Duration]]&lt;=240,"Long",TRUE,"Seasons")</f>
        <v>Medium</v>
      </c>
      <c r="P4605" s="3" t="s">
        <v>17</v>
      </c>
    </row>
    <row r="4606" spans="1:16" ht="56">
      <c r="A4606" s="2" t="s">
        <v>19415</v>
      </c>
      <c r="B4606" s="2" t="s">
        <v>0</v>
      </c>
      <c r="C4606" s="3" t="s">
        <v>19416</v>
      </c>
      <c r="D4606" s="3" t="s">
        <v>13848</v>
      </c>
      <c r="E4606" s="3" t="s">
        <v>19417</v>
      </c>
      <c r="F4606" s="3" t="s">
        <v>1</v>
      </c>
      <c r="G4606" s="7" t="s">
        <v>8543</v>
      </c>
      <c r="H4606" s="4">
        <v>2021</v>
      </c>
      <c r="I4606" s="2">
        <v>2008</v>
      </c>
      <c r="J4606" s="2">
        <f ca="1">YEAR(TODAY())-Table1[[#This Row],[Release_year]]</f>
        <v>18</v>
      </c>
      <c r="K4606" s="2" t="s">
        <v>124</v>
      </c>
      <c r="L4606" s="2" t="str">
        <f>_xlfn.XLOOKUP(Table1[[#This Row],[Rating]],Ratings!A$2:A$15,Ratings!B$2:B$15)</f>
        <v>Adult</v>
      </c>
      <c r="M4606" s="2" t="str">
        <f>_xlfn.XLOOKUP(Table1[[#This Row],[Rating Category]],Recommendation!A$2:A$6,Recommendation!B$2:B$6)</f>
        <v>Restricted</v>
      </c>
      <c r="N4606" s="2">
        <v>113</v>
      </c>
      <c r="O4606" s="2" t="str" cm="1">
        <f t="array" ref="O4606">_xlfn.IFS(Table1[[#This Row],[Duration]]&lt;90,"Short",Table1[[#This Row],[Duration]]&lt;180,"Medium",Table1[[#This Row],[Duration]]&lt;=240,"Long",TRUE,"Seasons")</f>
        <v>Medium</v>
      </c>
      <c r="P4606" s="3" t="s">
        <v>517</v>
      </c>
    </row>
    <row r="4607" spans="1:16" ht="42">
      <c r="A4607" s="2" t="s">
        <v>19418</v>
      </c>
      <c r="B4607" s="2" t="s">
        <v>0</v>
      </c>
      <c r="C4607" s="3" t="s">
        <v>19419</v>
      </c>
      <c r="D4607" s="3" t="s">
        <v>19420</v>
      </c>
      <c r="E4607" s="3" t="s">
        <v>19421</v>
      </c>
      <c r="F4607" s="3" t="s">
        <v>13</v>
      </c>
      <c r="G4607" s="7" t="s">
        <v>13581</v>
      </c>
      <c r="H4607" s="4">
        <v>2021</v>
      </c>
      <c r="I4607" s="2">
        <v>2015</v>
      </c>
      <c r="J4607" s="2">
        <f ca="1">YEAR(TODAY())-Table1[[#This Row],[Release_year]]</f>
        <v>11</v>
      </c>
      <c r="K4607" s="2" t="s">
        <v>45</v>
      </c>
      <c r="L4607" s="2" t="str">
        <f>_xlfn.XLOOKUP(Table1[[#This Row],[Rating]],Ratings!A$2:A$15,Ratings!B$2:B$15)</f>
        <v>Family</v>
      </c>
      <c r="M4607" s="2" t="str">
        <f>_xlfn.XLOOKUP(Table1[[#This Row],[Rating Category]],Recommendation!A$2:A$6,Recommendation!B$2:B$6)</f>
        <v>Guidance</v>
      </c>
      <c r="N4607" s="2">
        <v>83</v>
      </c>
      <c r="O4607" s="2" t="str" cm="1">
        <f t="array" ref="O4607">_xlfn.IFS(Table1[[#This Row],[Duration]]&lt;90,"Short",Table1[[#This Row],[Duration]]&lt;180,"Medium",Table1[[#This Row],[Duration]]&lt;=240,"Long",TRUE,"Seasons")</f>
        <v>Short</v>
      </c>
      <c r="P4607" s="3" t="s">
        <v>43</v>
      </c>
    </row>
    <row r="4608" spans="1:16" ht="42">
      <c r="A4608" s="2" t="s">
        <v>19422</v>
      </c>
      <c r="B4608" s="2" t="s">
        <v>0</v>
      </c>
      <c r="C4608" s="3" t="s">
        <v>19423</v>
      </c>
      <c r="D4608" s="3" t="s">
        <v>3140</v>
      </c>
      <c r="E4608" s="3" t="s">
        <v>19424</v>
      </c>
      <c r="F4608" s="3" t="s">
        <v>1</v>
      </c>
      <c r="G4608" s="7" t="s">
        <v>8375</v>
      </c>
      <c r="H4608" s="4">
        <v>2021</v>
      </c>
      <c r="I4608" s="2">
        <v>1980</v>
      </c>
      <c r="J4608" s="2">
        <f ca="1">YEAR(TODAY())-Table1[[#This Row],[Release_year]]</f>
        <v>46</v>
      </c>
      <c r="K4608" s="2" t="s">
        <v>124</v>
      </c>
      <c r="L4608" s="2" t="str">
        <f>_xlfn.XLOOKUP(Table1[[#This Row],[Rating]],Ratings!A$2:A$15,Ratings!B$2:B$15)</f>
        <v>Adult</v>
      </c>
      <c r="M4608" s="2" t="str">
        <f>_xlfn.XLOOKUP(Table1[[#This Row],[Rating Category]],Recommendation!A$2:A$6,Recommendation!B$2:B$6)</f>
        <v>Restricted</v>
      </c>
      <c r="N4608" s="2">
        <v>129</v>
      </c>
      <c r="O4608" s="2" t="str" cm="1">
        <f t="array" ref="O4608">_xlfn.IFS(Table1[[#This Row],[Duration]]&lt;90,"Short",Table1[[#This Row],[Duration]]&lt;180,"Medium",Table1[[#This Row],[Duration]]&lt;=240,"Long",TRUE,"Seasons")</f>
        <v>Medium</v>
      </c>
      <c r="P4608" s="3" t="s">
        <v>19425</v>
      </c>
    </row>
    <row r="4609" spans="1:16" ht="42">
      <c r="A4609" s="2" t="s">
        <v>19426</v>
      </c>
      <c r="B4609" s="2" t="s">
        <v>0</v>
      </c>
      <c r="C4609" s="3" t="s">
        <v>19427</v>
      </c>
      <c r="D4609" s="3" t="s">
        <v>19428</v>
      </c>
      <c r="E4609" s="3" t="s">
        <v>19429</v>
      </c>
      <c r="F4609" s="3" t="s">
        <v>13</v>
      </c>
      <c r="G4609" s="7" t="s">
        <v>11939</v>
      </c>
      <c r="H4609" s="4">
        <v>2021</v>
      </c>
      <c r="I4609" s="2">
        <v>2015</v>
      </c>
      <c r="J4609" s="2">
        <f ca="1">YEAR(TODAY())-Table1[[#This Row],[Release_year]]</f>
        <v>11</v>
      </c>
      <c r="K4609" s="2" t="s">
        <v>29</v>
      </c>
      <c r="L4609" s="2" t="str">
        <f>_xlfn.XLOOKUP(Table1[[#This Row],[Rating]],Ratings!A$2:A$15,Ratings!B$2:B$15)</f>
        <v>Teen</v>
      </c>
      <c r="M4609" s="2" t="str">
        <f>_xlfn.XLOOKUP(Table1[[#This Row],[Rating Category]],Recommendation!A$2:A$6,Recommendation!B$2:B$6)</f>
        <v>Guidance</v>
      </c>
      <c r="N4609" s="2">
        <v>117</v>
      </c>
      <c r="O4609" s="2" t="str" cm="1">
        <f t="array" ref="O4609">_xlfn.IFS(Table1[[#This Row],[Duration]]&lt;90,"Short",Table1[[#This Row],[Duration]]&lt;180,"Medium",Table1[[#This Row],[Duration]]&lt;=240,"Long",TRUE,"Seasons")</f>
        <v>Medium</v>
      </c>
      <c r="P4609" s="3" t="s">
        <v>43</v>
      </c>
    </row>
    <row r="4610" spans="1:16" ht="70">
      <c r="A4610" s="2" t="s">
        <v>19430</v>
      </c>
      <c r="B4610" s="2" t="s">
        <v>0</v>
      </c>
      <c r="C4610" s="3" t="s">
        <v>19431</v>
      </c>
      <c r="D4610" s="3" t="s">
        <v>19432</v>
      </c>
      <c r="E4610" s="3" t="s">
        <v>19433</v>
      </c>
      <c r="F4610" s="3" t="s">
        <v>1420</v>
      </c>
      <c r="G4610" s="7" t="s">
        <v>17238</v>
      </c>
      <c r="H4610" s="4">
        <v>2021</v>
      </c>
      <c r="I4610" s="2">
        <v>2016</v>
      </c>
      <c r="J4610" s="2">
        <f ca="1">YEAR(TODAY())-Table1[[#This Row],[Release_year]]</f>
        <v>10</v>
      </c>
      <c r="K4610" s="2" t="s">
        <v>29</v>
      </c>
      <c r="L4610" s="2" t="str">
        <f>_xlfn.XLOOKUP(Table1[[#This Row],[Rating]],Ratings!A$2:A$15,Ratings!B$2:B$15)</f>
        <v>Teen</v>
      </c>
      <c r="M4610" s="2" t="str">
        <f>_xlfn.XLOOKUP(Table1[[#This Row],[Rating Category]],Recommendation!A$2:A$6,Recommendation!B$2:B$6)</f>
        <v>Guidance</v>
      </c>
      <c r="N4610" s="2">
        <v>124</v>
      </c>
      <c r="O4610" s="2" t="str" cm="1">
        <f t="array" ref="O4610">_xlfn.IFS(Table1[[#This Row],[Duration]]&lt;90,"Short",Table1[[#This Row],[Duration]]&lt;180,"Medium",Table1[[#This Row],[Duration]]&lt;=240,"Long",TRUE,"Seasons")</f>
        <v>Medium</v>
      </c>
      <c r="P4610" s="3" t="s">
        <v>523</v>
      </c>
    </row>
    <row r="4611" spans="1:16" ht="56">
      <c r="A4611" s="2" t="s">
        <v>19434</v>
      </c>
      <c r="B4611" s="2" t="s">
        <v>0</v>
      </c>
      <c r="C4611" s="3" t="s">
        <v>19435</v>
      </c>
      <c r="D4611" s="3" t="s">
        <v>15351</v>
      </c>
      <c r="E4611" s="3" t="s">
        <v>19436</v>
      </c>
      <c r="F4611" s="3" t="s">
        <v>13</v>
      </c>
      <c r="G4611" s="7" t="s">
        <v>13121</v>
      </c>
      <c r="H4611" s="4">
        <v>2021</v>
      </c>
      <c r="I4611" s="2">
        <v>1996</v>
      </c>
      <c r="J4611" s="2">
        <f ca="1">YEAR(TODAY())-Table1[[#This Row],[Release_year]]</f>
        <v>30</v>
      </c>
      <c r="K4611" s="2" t="s">
        <v>29</v>
      </c>
      <c r="L4611" s="2" t="str">
        <f>_xlfn.XLOOKUP(Table1[[#This Row],[Rating]],Ratings!A$2:A$15,Ratings!B$2:B$15)</f>
        <v>Teen</v>
      </c>
      <c r="M4611" s="2" t="str">
        <f>_xlfn.XLOOKUP(Table1[[#This Row],[Rating Category]],Recommendation!A$2:A$6,Recommendation!B$2:B$6)</f>
        <v>Guidance</v>
      </c>
      <c r="N4611" s="2">
        <v>177</v>
      </c>
      <c r="O4611" s="2" t="str" cm="1">
        <f t="array" ref="O4611">_xlfn.IFS(Table1[[#This Row],[Duration]]&lt;90,"Short",Table1[[#This Row],[Duration]]&lt;180,"Medium",Table1[[#This Row],[Duration]]&lt;=240,"Long",TRUE,"Seasons")</f>
        <v>Medium</v>
      </c>
      <c r="P4611" s="3" t="s">
        <v>218</v>
      </c>
    </row>
    <row r="4612" spans="1:16" ht="28">
      <c r="A4612" s="2" t="s">
        <v>19437</v>
      </c>
      <c r="B4612" s="2" t="s">
        <v>0</v>
      </c>
      <c r="C4612" s="3" t="s">
        <v>19438</v>
      </c>
      <c r="D4612" s="3" t="s">
        <v>19439</v>
      </c>
      <c r="E4612" s="3" t="s">
        <v>19440</v>
      </c>
      <c r="F4612" s="3" t="s">
        <v>13</v>
      </c>
      <c r="G4612" s="7" t="s">
        <v>7532</v>
      </c>
      <c r="H4612" s="4">
        <v>2021</v>
      </c>
      <c r="I4612" s="2">
        <v>1974</v>
      </c>
      <c r="J4612" s="2">
        <f ca="1">YEAR(TODAY())-Table1[[#This Row],[Release_year]]</f>
        <v>52</v>
      </c>
      <c r="K4612" s="2" t="s">
        <v>45</v>
      </c>
      <c r="L4612" s="2" t="str">
        <f>_xlfn.XLOOKUP(Table1[[#This Row],[Rating]],Ratings!A$2:A$15,Ratings!B$2:B$15)</f>
        <v>Family</v>
      </c>
      <c r="M4612" s="2" t="str">
        <f>_xlfn.XLOOKUP(Table1[[#This Row],[Rating Category]],Recommendation!A$2:A$6,Recommendation!B$2:B$6)</f>
        <v>Guidance</v>
      </c>
      <c r="N4612" s="2">
        <v>104</v>
      </c>
      <c r="O4612" s="2" t="str" cm="1">
        <f t="array" ref="O4612">_xlfn.IFS(Table1[[#This Row],[Duration]]&lt;90,"Short",Table1[[#This Row],[Duration]]&lt;180,"Medium",Table1[[#This Row],[Duration]]&lt;=240,"Long",TRUE,"Seasons")</f>
        <v>Medium</v>
      </c>
      <c r="P4612" s="3" t="s">
        <v>269</v>
      </c>
    </row>
    <row r="4613" spans="1:16" ht="112">
      <c r="A4613" s="2" t="s">
        <v>19441</v>
      </c>
      <c r="B4613" s="2" t="s">
        <v>0</v>
      </c>
      <c r="C4613" s="3" t="s">
        <v>19442</v>
      </c>
      <c r="D4613" s="3" t="s">
        <v>19443</v>
      </c>
      <c r="E4613" s="3" t="s">
        <v>19444</v>
      </c>
      <c r="F4613" s="3" t="s">
        <v>1</v>
      </c>
      <c r="G4613" s="7" t="s">
        <v>19445</v>
      </c>
      <c r="H4613" s="4">
        <v>2021</v>
      </c>
      <c r="I4613" s="2">
        <v>2018</v>
      </c>
      <c r="J4613" s="2">
        <f ca="1">YEAR(TODAY())-Table1[[#This Row],[Release_year]]</f>
        <v>8</v>
      </c>
      <c r="K4613" s="2" t="s">
        <v>16</v>
      </c>
      <c r="L4613" s="2" t="str">
        <f>_xlfn.XLOOKUP(Table1[[#This Row],[Rating]],Ratings!A$2:A$15,Ratings!B$2:B$15)</f>
        <v>Family</v>
      </c>
      <c r="M4613" s="2" t="str">
        <f>_xlfn.XLOOKUP(Table1[[#This Row],[Rating Category]],Recommendation!A$2:A$6,Recommendation!B$2:B$6)</f>
        <v>Guidance</v>
      </c>
      <c r="N4613" s="2">
        <v>113</v>
      </c>
      <c r="O4613" s="2" t="str" cm="1">
        <f t="array" ref="O4613">_xlfn.IFS(Table1[[#This Row],[Duration]]&lt;90,"Short",Table1[[#This Row],[Duration]]&lt;180,"Medium",Table1[[#This Row],[Duration]]&lt;=240,"Long",TRUE,"Seasons")</f>
        <v>Medium</v>
      </c>
      <c r="P4613" s="3" t="s">
        <v>46</v>
      </c>
    </row>
    <row r="4614" spans="1:16" ht="56">
      <c r="A4614" s="2" t="s">
        <v>19446</v>
      </c>
      <c r="B4614" s="2" t="s">
        <v>0</v>
      </c>
      <c r="C4614" s="3" t="s">
        <v>19447</v>
      </c>
      <c r="D4614" s="3" t="s">
        <v>15536</v>
      </c>
      <c r="E4614" s="3" t="s">
        <v>19448</v>
      </c>
      <c r="F4614" s="3" t="s">
        <v>13</v>
      </c>
      <c r="G4614" s="7" t="s">
        <v>7532</v>
      </c>
      <c r="H4614" s="4">
        <v>2021</v>
      </c>
      <c r="I4614" s="2">
        <v>1985</v>
      </c>
      <c r="J4614" s="2">
        <f ca="1">YEAR(TODAY())-Table1[[#This Row],[Release_year]]</f>
        <v>41</v>
      </c>
      <c r="K4614" s="2" t="s">
        <v>29</v>
      </c>
      <c r="L4614" s="2" t="str">
        <f>_xlfn.XLOOKUP(Table1[[#This Row],[Rating]],Ratings!A$2:A$15,Ratings!B$2:B$15)</f>
        <v>Teen</v>
      </c>
      <c r="M4614" s="2" t="str">
        <f>_xlfn.XLOOKUP(Table1[[#This Row],[Rating Category]],Recommendation!A$2:A$6,Recommendation!B$2:B$6)</f>
        <v>Guidance</v>
      </c>
      <c r="N4614" s="2">
        <v>178</v>
      </c>
      <c r="O4614" s="2" t="str" cm="1">
        <f t="array" ref="O4614">_xlfn.IFS(Table1[[#This Row],[Duration]]&lt;90,"Short",Table1[[#This Row],[Duration]]&lt;180,"Medium",Table1[[#This Row],[Duration]]&lt;=240,"Long",TRUE,"Seasons")</f>
        <v>Medium</v>
      </c>
      <c r="P4614" s="3" t="s">
        <v>765</v>
      </c>
    </row>
    <row r="4615" spans="1:16" ht="42">
      <c r="A4615" s="2" t="s">
        <v>19449</v>
      </c>
      <c r="B4615" s="2" t="s">
        <v>0</v>
      </c>
      <c r="C4615" s="3" t="s">
        <v>19450</v>
      </c>
      <c r="D4615" s="3" t="s">
        <v>19451</v>
      </c>
      <c r="E4615" s="3" t="s">
        <v>19452</v>
      </c>
      <c r="F4615" s="3" t="s">
        <v>19453</v>
      </c>
      <c r="G4615" s="7" t="s">
        <v>8728</v>
      </c>
      <c r="H4615" s="4">
        <v>2021</v>
      </c>
      <c r="I4615" s="2">
        <v>2018</v>
      </c>
      <c r="J4615" s="2">
        <f ca="1">YEAR(TODAY())-Table1[[#This Row],[Release_year]]</f>
        <v>8</v>
      </c>
      <c r="K4615" s="2" t="s">
        <v>45</v>
      </c>
      <c r="L4615" s="2" t="str">
        <f>_xlfn.XLOOKUP(Table1[[#This Row],[Rating]],Ratings!A$2:A$15,Ratings!B$2:B$15)</f>
        <v>Family</v>
      </c>
      <c r="M4615" s="2" t="str">
        <f>_xlfn.XLOOKUP(Table1[[#This Row],[Rating Category]],Recommendation!A$2:A$6,Recommendation!B$2:B$6)</f>
        <v>Guidance</v>
      </c>
      <c r="N4615" s="2">
        <v>90</v>
      </c>
      <c r="O4615" s="2" t="str" cm="1">
        <f t="array" ref="O4615">_xlfn.IFS(Table1[[#This Row],[Duration]]&lt;90,"Short",Table1[[#This Row],[Duration]]&lt;180,"Medium",Table1[[#This Row],[Duration]]&lt;=240,"Long",TRUE,"Seasons")</f>
        <v>Medium</v>
      </c>
      <c r="P4615" s="3" t="s">
        <v>43</v>
      </c>
    </row>
    <row r="4616" spans="1:16" ht="42">
      <c r="A4616" s="2" t="s">
        <v>19454</v>
      </c>
      <c r="B4616" s="2" t="s">
        <v>0</v>
      </c>
      <c r="C4616" s="3" t="s">
        <v>19455</v>
      </c>
      <c r="D4616" s="3" t="s">
        <v>19456</v>
      </c>
      <c r="E4616" s="3" t="s">
        <v>19457</v>
      </c>
      <c r="F4616" s="3" t="s">
        <v>13</v>
      </c>
      <c r="G4616" s="7" t="s">
        <v>7532</v>
      </c>
      <c r="H4616" s="4">
        <v>2021</v>
      </c>
      <c r="I4616" s="2">
        <v>2005</v>
      </c>
      <c r="J4616" s="2">
        <f ca="1">YEAR(TODAY())-Table1[[#This Row],[Release_year]]</f>
        <v>21</v>
      </c>
      <c r="K4616" s="2" t="s">
        <v>29</v>
      </c>
      <c r="L4616" s="2" t="str">
        <f>_xlfn.XLOOKUP(Table1[[#This Row],[Rating]],Ratings!A$2:A$15,Ratings!B$2:B$15)</f>
        <v>Teen</v>
      </c>
      <c r="M4616" s="2" t="str">
        <f>_xlfn.XLOOKUP(Table1[[#This Row],[Rating Category]],Recommendation!A$2:A$6,Recommendation!B$2:B$6)</f>
        <v>Guidance</v>
      </c>
      <c r="N4616" s="2">
        <v>154</v>
      </c>
      <c r="O4616" s="2" t="str" cm="1">
        <f t="array" ref="O4616">_xlfn.IFS(Table1[[#This Row],[Duration]]&lt;90,"Short",Table1[[#This Row],[Duration]]&lt;180,"Medium",Table1[[#This Row],[Duration]]&lt;=240,"Long",TRUE,"Seasons")</f>
        <v>Medium</v>
      </c>
      <c r="P4616" s="3" t="s">
        <v>192</v>
      </c>
    </row>
    <row r="4617" spans="1:16" ht="70">
      <c r="A4617" s="2" t="s">
        <v>19458</v>
      </c>
      <c r="B4617" s="2" t="s">
        <v>0</v>
      </c>
      <c r="C4617" s="3" t="s">
        <v>19459</v>
      </c>
      <c r="D4617" s="3" t="s">
        <v>19460</v>
      </c>
      <c r="E4617" s="3" t="s">
        <v>19461</v>
      </c>
      <c r="F4617" s="3" t="s">
        <v>235</v>
      </c>
      <c r="G4617" s="7" t="s">
        <v>17915</v>
      </c>
      <c r="H4617" s="4">
        <v>2021</v>
      </c>
      <c r="I4617" s="2">
        <v>2018</v>
      </c>
      <c r="J4617" s="2">
        <f ca="1">YEAR(TODAY())-Table1[[#This Row],[Release_year]]</f>
        <v>8</v>
      </c>
      <c r="K4617" s="2" t="s">
        <v>7</v>
      </c>
      <c r="L4617" s="2" t="str">
        <f>_xlfn.XLOOKUP(Table1[[#This Row],[Rating]],Ratings!A$2:A$15,Ratings!B$2:B$15)</f>
        <v>Adult</v>
      </c>
      <c r="M4617" s="2" t="str">
        <f>_xlfn.XLOOKUP(Table1[[#This Row],[Rating Category]],Recommendation!A$2:A$6,Recommendation!B$2:B$6)</f>
        <v>Restricted</v>
      </c>
      <c r="N4617" s="2">
        <v>122</v>
      </c>
      <c r="O4617" s="2" t="str" cm="1">
        <f t="array" ref="O4617">_xlfn.IFS(Table1[[#This Row],[Duration]]&lt;90,"Short",Table1[[#This Row],[Duration]]&lt;180,"Medium",Table1[[#This Row],[Duration]]&lt;=240,"Long",TRUE,"Seasons")</f>
        <v>Medium</v>
      </c>
      <c r="P4617" s="3" t="s">
        <v>541</v>
      </c>
    </row>
    <row r="4618" spans="1:16" ht="42">
      <c r="A4618" s="2" t="s">
        <v>19462</v>
      </c>
      <c r="B4618" s="2" t="s">
        <v>0</v>
      </c>
      <c r="C4618" s="3" t="s">
        <v>19463</v>
      </c>
      <c r="D4618" s="3" t="s">
        <v>19464</v>
      </c>
      <c r="E4618" s="3" t="s">
        <v>19465</v>
      </c>
      <c r="F4618" s="3" t="s">
        <v>13</v>
      </c>
      <c r="G4618" s="7" t="s">
        <v>11886</v>
      </c>
      <c r="H4618" s="4">
        <v>2021</v>
      </c>
      <c r="I4618" s="2">
        <v>2010</v>
      </c>
      <c r="J4618" s="2">
        <f ca="1">YEAR(TODAY())-Table1[[#This Row],[Release_year]]</f>
        <v>16</v>
      </c>
      <c r="K4618" s="2" t="s">
        <v>7</v>
      </c>
      <c r="L4618" s="2" t="str">
        <f>_xlfn.XLOOKUP(Table1[[#This Row],[Rating]],Ratings!A$2:A$15,Ratings!B$2:B$15)</f>
        <v>Adult</v>
      </c>
      <c r="M4618" s="2" t="str">
        <f>_xlfn.XLOOKUP(Table1[[#This Row],[Rating Category]],Recommendation!A$2:A$6,Recommendation!B$2:B$6)</f>
        <v>Restricted</v>
      </c>
      <c r="N4618" s="2">
        <v>115</v>
      </c>
      <c r="O4618" s="2" t="str" cm="1">
        <f t="array" ref="O4618">_xlfn.IFS(Table1[[#This Row],[Duration]]&lt;90,"Short",Table1[[#This Row],[Duration]]&lt;180,"Medium",Table1[[#This Row],[Duration]]&lt;=240,"Long",TRUE,"Seasons")</f>
        <v>Medium</v>
      </c>
      <c r="P4618" s="3" t="s">
        <v>622</v>
      </c>
    </row>
    <row r="4619" spans="1:16" ht="56">
      <c r="A4619" s="2" t="s">
        <v>19466</v>
      </c>
      <c r="B4619" s="2" t="s">
        <v>0</v>
      </c>
      <c r="C4619" s="3" t="s">
        <v>19467</v>
      </c>
      <c r="D4619" s="3" t="s">
        <v>19468</v>
      </c>
      <c r="E4619" s="3" t="s">
        <v>19469</v>
      </c>
      <c r="F4619" s="3" t="s">
        <v>8537</v>
      </c>
      <c r="G4619" s="7" t="s">
        <v>11255</v>
      </c>
      <c r="H4619" s="4">
        <v>2021</v>
      </c>
      <c r="I4619" s="2">
        <v>2017</v>
      </c>
      <c r="J4619" s="2">
        <f ca="1">YEAR(TODAY())-Table1[[#This Row],[Release_year]]</f>
        <v>9</v>
      </c>
      <c r="K4619" s="2" t="s">
        <v>29</v>
      </c>
      <c r="L4619" s="2" t="str">
        <f>_xlfn.XLOOKUP(Table1[[#This Row],[Rating]],Ratings!A$2:A$15,Ratings!B$2:B$15)</f>
        <v>Teen</v>
      </c>
      <c r="M4619" s="2" t="str">
        <f>_xlfn.XLOOKUP(Table1[[#This Row],[Rating Category]],Recommendation!A$2:A$6,Recommendation!B$2:B$6)</f>
        <v>Guidance</v>
      </c>
      <c r="N4619" s="2">
        <v>126</v>
      </c>
      <c r="O4619" s="2" t="str" cm="1">
        <f t="array" ref="O4619">_xlfn.IFS(Table1[[#This Row],[Duration]]&lt;90,"Short",Table1[[#This Row],[Duration]]&lt;180,"Medium",Table1[[#This Row],[Duration]]&lt;=240,"Long",TRUE,"Seasons")</f>
        <v>Medium</v>
      </c>
      <c r="P4619" s="3" t="s">
        <v>575</v>
      </c>
    </row>
    <row r="4620" spans="1:16" ht="56">
      <c r="A4620" s="2" t="s">
        <v>19470</v>
      </c>
      <c r="B4620" s="2" t="s">
        <v>0</v>
      </c>
      <c r="C4620" s="3" t="s">
        <v>19471</v>
      </c>
      <c r="D4620" s="3" t="s">
        <v>19472</v>
      </c>
      <c r="E4620" s="3" t="s">
        <v>19473</v>
      </c>
      <c r="F4620" s="3" t="s">
        <v>1155</v>
      </c>
      <c r="G4620" s="7" t="s">
        <v>8905</v>
      </c>
      <c r="H4620" s="4">
        <v>2021</v>
      </c>
      <c r="I4620" s="2">
        <v>2011</v>
      </c>
      <c r="J4620" s="2">
        <f ca="1">YEAR(TODAY())-Table1[[#This Row],[Release_year]]</f>
        <v>15</v>
      </c>
      <c r="K4620" s="2" t="s">
        <v>29</v>
      </c>
      <c r="L4620" s="2" t="str">
        <f>_xlfn.XLOOKUP(Table1[[#This Row],[Rating]],Ratings!A$2:A$15,Ratings!B$2:B$15)</f>
        <v>Teen</v>
      </c>
      <c r="M4620" s="2" t="str">
        <f>_xlfn.XLOOKUP(Table1[[#This Row],[Rating Category]],Recommendation!A$2:A$6,Recommendation!B$2:B$6)</f>
        <v>Guidance</v>
      </c>
      <c r="N4620" s="2">
        <v>99</v>
      </c>
      <c r="O4620" s="2" t="str" cm="1">
        <f t="array" ref="O4620">_xlfn.IFS(Table1[[#This Row],[Duration]]&lt;90,"Short",Table1[[#This Row],[Duration]]&lt;180,"Medium",Table1[[#This Row],[Duration]]&lt;=240,"Long",TRUE,"Seasons")</f>
        <v>Medium</v>
      </c>
      <c r="P4620" s="3" t="s">
        <v>43</v>
      </c>
    </row>
    <row r="4621" spans="1:16" ht="56">
      <c r="A4621" s="2" t="s">
        <v>19474</v>
      </c>
      <c r="B4621" s="2" t="s">
        <v>0</v>
      </c>
      <c r="C4621" s="3" t="s">
        <v>19475</v>
      </c>
      <c r="D4621" s="3" t="s">
        <v>4662</v>
      </c>
      <c r="E4621" s="3" t="s">
        <v>19476</v>
      </c>
      <c r="F4621" s="3" t="s">
        <v>13</v>
      </c>
      <c r="G4621" s="7" t="s">
        <v>14698</v>
      </c>
      <c r="H4621" s="4">
        <v>2021</v>
      </c>
      <c r="I4621" s="2">
        <v>2011</v>
      </c>
      <c r="J4621" s="2">
        <f ca="1">YEAR(TODAY())-Table1[[#This Row],[Release_year]]</f>
        <v>15</v>
      </c>
      <c r="K4621" s="2" t="s">
        <v>45</v>
      </c>
      <c r="L4621" s="2" t="str">
        <f>_xlfn.XLOOKUP(Table1[[#This Row],[Rating]],Ratings!A$2:A$15,Ratings!B$2:B$15)</f>
        <v>Family</v>
      </c>
      <c r="M4621" s="2" t="str">
        <f>_xlfn.XLOOKUP(Table1[[#This Row],[Rating Category]],Recommendation!A$2:A$6,Recommendation!B$2:B$6)</f>
        <v>Guidance</v>
      </c>
      <c r="N4621" s="2">
        <v>144</v>
      </c>
      <c r="O4621" s="2" t="str" cm="1">
        <f t="array" ref="O4621">_xlfn.IFS(Table1[[#This Row],[Duration]]&lt;90,"Short",Table1[[#This Row],[Duration]]&lt;180,"Medium",Table1[[#This Row],[Duration]]&lt;=240,"Long",TRUE,"Seasons")</f>
        <v>Medium</v>
      </c>
      <c r="P4621" s="3" t="s">
        <v>63</v>
      </c>
    </row>
    <row r="4622" spans="1:16" ht="42">
      <c r="A4622" s="2" t="s">
        <v>19477</v>
      </c>
      <c r="B4622" s="2" t="s">
        <v>0</v>
      </c>
      <c r="C4622" s="3" t="s">
        <v>19478</v>
      </c>
      <c r="D4622" s="3" t="s">
        <v>19479</v>
      </c>
      <c r="E4622" s="3" t="s">
        <v>19480</v>
      </c>
      <c r="F4622" s="3" t="s">
        <v>1</v>
      </c>
      <c r="G4622" s="7" t="s">
        <v>8120</v>
      </c>
      <c r="H4622" s="4">
        <v>2021</v>
      </c>
      <c r="I4622" s="2">
        <v>1955</v>
      </c>
      <c r="J4622" s="2">
        <f ca="1">YEAR(TODAY())-Table1[[#This Row],[Release_year]]</f>
        <v>71</v>
      </c>
      <c r="K4622" s="2" t="s">
        <v>2</v>
      </c>
      <c r="L4622" s="2" t="str">
        <f>_xlfn.XLOOKUP(Table1[[#This Row],[Rating]],Ratings!A$2:A$15,Ratings!B$2:B$15)</f>
        <v>Teen</v>
      </c>
      <c r="M4622" s="2" t="str">
        <f>_xlfn.XLOOKUP(Table1[[#This Row],[Rating Category]],Recommendation!A$2:A$6,Recommendation!B$2:B$6)</f>
        <v>Guidance</v>
      </c>
      <c r="N4622" s="2">
        <v>111</v>
      </c>
      <c r="O4622" s="2" t="str" cm="1">
        <f t="array" ref="O4622">_xlfn.IFS(Table1[[#This Row],[Duration]]&lt;90,"Short",Table1[[#This Row],[Duration]]&lt;180,"Medium",Table1[[#This Row],[Duration]]&lt;=240,"Long",TRUE,"Seasons")</f>
        <v>Medium</v>
      </c>
      <c r="P4622" s="3" t="s">
        <v>436</v>
      </c>
    </row>
    <row r="4623" spans="1:16" ht="56">
      <c r="A4623" s="2" t="s">
        <v>19481</v>
      </c>
      <c r="B4623" s="2" t="s">
        <v>0</v>
      </c>
      <c r="C4623" s="3" t="s">
        <v>19482</v>
      </c>
      <c r="D4623" s="3" t="s">
        <v>19483</v>
      </c>
      <c r="E4623" s="3" t="s">
        <v>19484</v>
      </c>
      <c r="F4623" s="3" t="s">
        <v>404</v>
      </c>
      <c r="G4623" s="7" t="s">
        <v>8876</v>
      </c>
      <c r="H4623" s="4">
        <v>2021</v>
      </c>
      <c r="I4623" s="2">
        <v>2018</v>
      </c>
      <c r="J4623" s="2">
        <f ca="1">YEAR(TODAY())-Table1[[#This Row],[Release_year]]</f>
        <v>8</v>
      </c>
      <c r="K4623" s="2" t="s">
        <v>7</v>
      </c>
      <c r="L4623" s="2" t="str">
        <f>_xlfn.XLOOKUP(Table1[[#This Row],[Rating]],Ratings!A$2:A$15,Ratings!B$2:B$15)</f>
        <v>Adult</v>
      </c>
      <c r="M4623" s="2" t="str">
        <f>_xlfn.XLOOKUP(Table1[[#This Row],[Rating Category]],Recommendation!A$2:A$6,Recommendation!B$2:B$6)</f>
        <v>Restricted</v>
      </c>
      <c r="N4623" s="2">
        <v>73</v>
      </c>
      <c r="O4623" s="2" t="str" cm="1">
        <f t="array" ref="O4623">_xlfn.IFS(Table1[[#This Row],[Duration]]&lt;90,"Short",Table1[[#This Row],[Duration]]&lt;180,"Medium",Table1[[#This Row],[Duration]]&lt;=240,"Long",TRUE,"Seasons")</f>
        <v>Short</v>
      </c>
      <c r="P4623" s="3" t="s">
        <v>251</v>
      </c>
    </row>
    <row r="4624" spans="1:16" ht="56">
      <c r="A4624" s="2" t="s">
        <v>19485</v>
      </c>
      <c r="B4624" s="2" t="s">
        <v>0</v>
      </c>
      <c r="C4624" s="3" t="s">
        <v>19486</v>
      </c>
      <c r="D4624" s="3" t="s">
        <v>19487</v>
      </c>
      <c r="E4624" s="3" t="s">
        <v>19488</v>
      </c>
      <c r="F4624" s="3" t="s">
        <v>64</v>
      </c>
      <c r="G4624" s="7" t="s">
        <v>12262</v>
      </c>
      <c r="H4624" s="4">
        <v>2021</v>
      </c>
      <c r="I4624" s="2">
        <v>2016</v>
      </c>
      <c r="J4624" s="2">
        <f ca="1">YEAR(TODAY())-Table1[[#This Row],[Release_year]]</f>
        <v>10</v>
      </c>
      <c r="K4624" s="2" t="s">
        <v>7</v>
      </c>
      <c r="L4624" s="2" t="str">
        <f>_xlfn.XLOOKUP(Table1[[#This Row],[Rating]],Ratings!A$2:A$15,Ratings!B$2:B$15)</f>
        <v>Adult</v>
      </c>
      <c r="M4624" s="2" t="str">
        <f>_xlfn.XLOOKUP(Table1[[#This Row],[Rating Category]],Recommendation!A$2:A$6,Recommendation!B$2:B$6)</f>
        <v>Restricted</v>
      </c>
      <c r="N4624" s="2">
        <v>81</v>
      </c>
      <c r="O4624" s="2" t="str" cm="1">
        <f t="array" ref="O4624">_xlfn.IFS(Table1[[#This Row],[Duration]]&lt;90,"Short",Table1[[#This Row],[Duration]]&lt;180,"Medium",Table1[[#This Row],[Duration]]&lt;=240,"Long",TRUE,"Seasons")</f>
        <v>Short</v>
      </c>
      <c r="P4624" s="3" t="s">
        <v>617</v>
      </c>
    </row>
    <row r="4625" spans="1:16" ht="42">
      <c r="A4625" s="2" t="s">
        <v>19489</v>
      </c>
      <c r="B4625" s="2" t="s">
        <v>0</v>
      </c>
      <c r="C4625" s="3" t="s">
        <v>19490</v>
      </c>
      <c r="D4625" s="3" t="s">
        <v>19491</v>
      </c>
      <c r="E4625" s="3" t="s">
        <v>19492</v>
      </c>
      <c r="F4625" s="3" t="s">
        <v>1</v>
      </c>
      <c r="G4625" s="7" t="s">
        <v>7532</v>
      </c>
      <c r="H4625" s="4">
        <v>2021</v>
      </c>
      <c r="I4625" s="2">
        <v>1984</v>
      </c>
      <c r="J4625" s="2">
        <f ca="1">YEAR(TODAY())-Table1[[#This Row],[Release_year]]</f>
        <v>42</v>
      </c>
      <c r="K4625" s="2" t="s">
        <v>2</v>
      </c>
      <c r="L4625" s="2" t="str">
        <f>_xlfn.XLOOKUP(Table1[[#This Row],[Rating]],Ratings!A$2:A$15,Ratings!B$2:B$15)</f>
        <v>Teen</v>
      </c>
      <c r="M4625" s="2" t="str">
        <f>_xlfn.XLOOKUP(Table1[[#This Row],[Rating Category]],Recommendation!A$2:A$6,Recommendation!B$2:B$6)</f>
        <v>Guidance</v>
      </c>
      <c r="N4625" s="2">
        <v>114</v>
      </c>
      <c r="O4625" s="2" t="str" cm="1">
        <f t="array" ref="O4625">_xlfn.IFS(Table1[[#This Row],[Duration]]&lt;90,"Short",Table1[[#This Row],[Duration]]&lt;180,"Medium",Table1[[#This Row],[Duration]]&lt;=240,"Long",TRUE,"Seasons")</f>
        <v>Medium</v>
      </c>
      <c r="P4625" s="3" t="s">
        <v>19493</v>
      </c>
    </row>
    <row r="4626" spans="1:16" ht="56">
      <c r="A4626" s="2" t="s">
        <v>19494</v>
      </c>
      <c r="B4626" s="2" t="s">
        <v>0</v>
      </c>
      <c r="C4626" s="3" t="s">
        <v>19495</v>
      </c>
      <c r="D4626" s="3" t="s">
        <v>19496</v>
      </c>
      <c r="E4626" s="3" t="s">
        <v>19497</v>
      </c>
      <c r="F4626" s="3" t="s">
        <v>13</v>
      </c>
      <c r="G4626" s="7" t="s">
        <v>11001</v>
      </c>
      <c r="H4626" s="4">
        <v>2021</v>
      </c>
      <c r="I4626" s="2">
        <v>2017</v>
      </c>
      <c r="J4626" s="2">
        <f ca="1">YEAR(TODAY())-Table1[[#This Row],[Release_year]]</f>
        <v>9</v>
      </c>
      <c r="K4626" s="2" t="s">
        <v>29</v>
      </c>
      <c r="L4626" s="2" t="str">
        <f>_xlfn.XLOOKUP(Table1[[#This Row],[Rating]],Ratings!A$2:A$15,Ratings!B$2:B$15)</f>
        <v>Teen</v>
      </c>
      <c r="M4626" s="2" t="str">
        <f>_xlfn.XLOOKUP(Table1[[#This Row],[Rating Category]],Recommendation!A$2:A$6,Recommendation!B$2:B$6)</f>
        <v>Guidance</v>
      </c>
      <c r="N4626" s="2">
        <v>112</v>
      </c>
      <c r="O4626" s="2" t="str" cm="1">
        <f t="array" ref="O4626">_xlfn.IFS(Table1[[#This Row],[Duration]]&lt;90,"Short",Table1[[#This Row],[Duration]]&lt;180,"Medium",Table1[[#This Row],[Duration]]&lt;=240,"Long",TRUE,"Seasons")</f>
        <v>Medium</v>
      </c>
      <c r="P4626" s="3" t="s">
        <v>43</v>
      </c>
    </row>
    <row r="4627" spans="1:16" ht="42">
      <c r="A4627" s="2" t="s">
        <v>19498</v>
      </c>
      <c r="B4627" s="2" t="s">
        <v>0</v>
      </c>
      <c r="C4627" s="3" t="s">
        <v>19499</v>
      </c>
      <c r="D4627" s="3" t="s">
        <v>19500</v>
      </c>
      <c r="E4627" s="3" t="s">
        <v>19501</v>
      </c>
      <c r="F4627" s="3" t="s">
        <v>28</v>
      </c>
      <c r="G4627" s="7" t="s">
        <v>18681</v>
      </c>
      <c r="H4627" s="4">
        <v>2021</v>
      </c>
      <c r="I4627" s="2">
        <v>2017</v>
      </c>
      <c r="J4627" s="2">
        <f ca="1">YEAR(TODAY())-Table1[[#This Row],[Release_year]]</f>
        <v>9</v>
      </c>
      <c r="K4627" s="2" t="s">
        <v>45</v>
      </c>
      <c r="L4627" s="2" t="str">
        <f>_xlfn.XLOOKUP(Table1[[#This Row],[Rating]],Ratings!A$2:A$15,Ratings!B$2:B$15)</f>
        <v>Family</v>
      </c>
      <c r="M4627" s="2" t="str">
        <f>_xlfn.XLOOKUP(Table1[[#This Row],[Rating Category]],Recommendation!A$2:A$6,Recommendation!B$2:B$6)</f>
        <v>Guidance</v>
      </c>
      <c r="N4627" s="2">
        <v>80</v>
      </c>
      <c r="O4627" s="2" t="str" cm="1">
        <f t="array" ref="O4627">_xlfn.IFS(Table1[[#This Row],[Duration]]&lt;90,"Short",Table1[[#This Row],[Duration]]&lt;180,"Medium",Table1[[#This Row],[Duration]]&lt;=240,"Long",TRUE,"Seasons")</f>
        <v>Short</v>
      </c>
      <c r="P4627" s="3" t="s">
        <v>49</v>
      </c>
    </row>
    <row r="4628" spans="1:16" ht="70">
      <c r="A4628" s="2" t="s">
        <v>19502</v>
      </c>
      <c r="B4628" s="2" t="s">
        <v>0</v>
      </c>
      <c r="C4628" s="3" t="s">
        <v>19503</v>
      </c>
      <c r="D4628" s="3" t="s">
        <v>16228</v>
      </c>
      <c r="E4628" s="3" t="s">
        <v>19504</v>
      </c>
      <c r="F4628" s="3" t="s">
        <v>1155</v>
      </c>
      <c r="G4628" s="7" t="s">
        <v>9139</v>
      </c>
      <c r="H4628" s="4">
        <v>2021</v>
      </c>
      <c r="I4628" s="2">
        <v>2015</v>
      </c>
      <c r="J4628" s="2">
        <f ca="1">YEAR(TODAY())-Table1[[#This Row],[Release_year]]</f>
        <v>11</v>
      </c>
      <c r="K4628" s="2" t="s">
        <v>7</v>
      </c>
      <c r="L4628" s="2" t="str">
        <f>_xlfn.XLOOKUP(Table1[[#This Row],[Rating]],Ratings!A$2:A$15,Ratings!B$2:B$15)</f>
        <v>Adult</v>
      </c>
      <c r="M4628" s="2" t="str">
        <f>_xlfn.XLOOKUP(Table1[[#This Row],[Rating Category]],Recommendation!A$2:A$6,Recommendation!B$2:B$6)</f>
        <v>Restricted</v>
      </c>
      <c r="N4628" s="2">
        <v>100</v>
      </c>
      <c r="O4628" s="2" t="str" cm="1">
        <f t="array" ref="O4628">_xlfn.IFS(Table1[[#This Row],[Duration]]&lt;90,"Short",Table1[[#This Row],[Duration]]&lt;180,"Medium",Table1[[#This Row],[Duration]]&lt;=240,"Long",TRUE,"Seasons")</f>
        <v>Medium</v>
      </c>
      <c r="P4628" s="3" t="s">
        <v>90</v>
      </c>
    </row>
    <row r="4629" spans="1:16" ht="28">
      <c r="A4629" s="2" t="s">
        <v>19505</v>
      </c>
      <c r="B4629" s="2" t="s">
        <v>0</v>
      </c>
      <c r="C4629" s="3" t="s">
        <v>19506</v>
      </c>
      <c r="D4629" s="3" t="s">
        <v>19507</v>
      </c>
      <c r="E4629" s="3" t="s">
        <v>19508</v>
      </c>
      <c r="F4629" s="3" t="s">
        <v>1</v>
      </c>
      <c r="G4629" s="7" t="s">
        <v>19509</v>
      </c>
      <c r="H4629" s="4">
        <v>2021</v>
      </c>
      <c r="I4629" s="2">
        <v>2012</v>
      </c>
      <c r="J4629" s="2">
        <f ca="1">YEAR(TODAY())-Table1[[#This Row],[Release_year]]</f>
        <v>14</v>
      </c>
      <c r="K4629" s="2" t="s">
        <v>124</v>
      </c>
      <c r="L4629" s="2" t="str">
        <f>_xlfn.XLOOKUP(Table1[[#This Row],[Rating]],Ratings!A$2:A$15,Ratings!B$2:B$15)</f>
        <v>Adult</v>
      </c>
      <c r="M4629" s="2" t="str">
        <f>_xlfn.XLOOKUP(Table1[[#This Row],[Rating Category]],Recommendation!A$2:A$6,Recommendation!B$2:B$6)</f>
        <v>Restricted</v>
      </c>
      <c r="N4629" s="2">
        <v>96</v>
      </c>
      <c r="O4629" s="2" t="str" cm="1">
        <f t="array" ref="O4629">_xlfn.IFS(Table1[[#This Row],[Duration]]&lt;90,"Short",Table1[[#This Row],[Duration]]&lt;180,"Medium",Table1[[#This Row],[Duration]]&lt;=240,"Long",TRUE,"Seasons")</f>
        <v>Medium</v>
      </c>
      <c r="P4629" s="3" t="s">
        <v>231</v>
      </c>
    </row>
    <row r="4630" spans="1:16" ht="70">
      <c r="A4630" s="2" t="s">
        <v>19510</v>
      </c>
      <c r="B4630" s="2" t="s">
        <v>0</v>
      </c>
      <c r="C4630" s="3" t="s">
        <v>19511</v>
      </c>
      <c r="D4630" s="3" t="s">
        <v>19512</v>
      </c>
      <c r="E4630" s="3" t="s">
        <v>19513</v>
      </c>
      <c r="F4630" s="3" t="s">
        <v>1160</v>
      </c>
      <c r="G4630" s="7" t="s">
        <v>15150</v>
      </c>
      <c r="H4630" s="4">
        <v>2021</v>
      </c>
      <c r="I4630" s="2">
        <v>2015</v>
      </c>
      <c r="J4630" s="2">
        <f ca="1">YEAR(TODAY())-Table1[[#This Row],[Release_year]]</f>
        <v>11</v>
      </c>
      <c r="K4630" s="2" t="s">
        <v>45</v>
      </c>
      <c r="L4630" s="2" t="str">
        <f>_xlfn.XLOOKUP(Table1[[#This Row],[Rating]],Ratings!A$2:A$15,Ratings!B$2:B$15)</f>
        <v>Family</v>
      </c>
      <c r="M4630" s="2" t="str">
        <f>_xlfn.XLOOKUP(Table1[[#This Row],[Rating Category]],Recommendation!A$2:A$6,Recommendation!B$2:B$6)</f>
        <v>Guidance</v>
      </c>
      <c r="N4630" s="2">
        <v>88</v>
      </c>
      <c r="O4630" s="2" t="str" cm="1">
        <f t="array" ref="O4630">_xlfn.IFS(Table1[[#This Row],[Duration]]&lt;90,"Short",Table1[[#This Row],[Duration]]&lt;180,"Medium",Table1[[#This Row],[Duration]]&lt;=240,"Long",TRUE,"Seasons")</f>
        <v>Short</v>
      </c>
      <c r="P4630" s="3" t="s">
        <v>523</v>
      </c>
    </row>
    <row r="4631" spans="1:16" ht="42">
      <c r="A4631" s="2" t="s">
        <v>19514</v>
      </c>
      <c r="B4631" s="2" t="s">
        <v>0</v>
      </c>
      <c r="C4631" s="3" t="s">
        <v>19515</v>
      </c>
      <c r="D4631" s="3" t="s">
        <v>15879</v>
      </c>
      <c r="E4631" s="3" t="s">
        <v>19516</v>
      </c>
      <c r="F4631" s="3" t="s">
        <v>19517</v>
      </c>
      <c r="G4631" s="7" t="s">
        <v>14928</v>
      </c>
      <c r="H4631" s="4">
        <v>2021</v>
      </c>
      <c r="I4631" s="2">
        <v>2015</v>
      </c>
      <c r="J4631" s="2">
        <f ca="1">YEAR(TODAY())-Table1[[#This Row],[Release_year]]</f>
        <v>11</v>
      </c>
      <c r="K4631" s="2" t="s">
        <v>124</v>
      </c>
      <c r="L4631" s="2" t="str">
        <f>_xlfn.XLOOKUP(Table1[[#This Row],[Rating]],Ratings!A$2:A$15,Ratings!B$2:B$15)</f>
        <v>Adult</v>
      </c>
      <c r="M4631" s="2" t="str">
        <f>_xlfn.XLOOKUP(Table1[[#This Row],[Rating Category]],Recommendation!A$2:A$6,Recommendation!B$2:B$6)</f>
        <v>Restricted</v>
      </c>
      <c r="N4631" s="2">
        <v>95</v>
      </c>
      <c r="O4631" s="2" t="str" cm="1">
        <f t="array" ref="O4631">_xlfn.IFS(Table1[[#This Row],[Duration]]&lt;90,"Short",Table1[[#This Row],[Duration]]&lt;180,"Medium",Table1[[#This Row],[Duration]]&lt;=240,"Long",TRUE,"Seasons")</f>
        <v>Medium</v>
      </c>
      <c r="P4631" s="3" t="s">
        <v>98</v>
      </c>
    </row>
    <row r="4632" spans="1:16" ht="42">
      <c r="A4632" s="2" t="s">
        <v>19518</v>
      </c>
      <c r="B4632" s="2" t="s">
        <v>0</v>
      </c>
      <c r="C4632" s="3" t="s">
        <v>19519</v>
      </c>
      <c r="D4632" s="3" t="s">
        <v>19520</v>
      </c>
      <c r="E4632" s="3" t="s">
        <v>19521</v>
      </c>
      <c r="F4632" s="3" t="s">
        <v>1</v>
      </c>
      <c r="G4632" s="7" t="s">
        <v>5195</v>
      </c>
      <c r="H4632" s="4">
        <v>2021</v>
      </c>
      <c r="I4632" s="2">
        <v>2010</v>
      </c>
      <c r="J4632" s="2">
        <f ca="1">YEAR(TODAY())-Table1[[#This Row],[Release_year]]</f>
        <v>16</v>
      </c>
      <c r="K4632" s="2" t="s">
        <v>2</v>
      </c>
      <c r="L4632" s="2" t="str">
        <f>_xlfn.XLOOKUP(Table1[[#This Row],[Rating]],Ratings!A$2:A$15,Ratings!B$2:B$15)</f>
        <v>Teen</v>
      </c>
      <c r="M4632" s="2" t="str">
        <f>_xlfn.XLOOKUP(Table1[[#This Row],[Rating Category]],Recommendation!A$2:A$6,Recommendation!B$2:B$6)</f>
        <v>Guidance</v>
      </c>
      <c r="N4632" s="2">
        <v>112</v>
      </c>
      <c r="O4632" s="2" t="str" cm="1">
        <f t="array" ref="O4632">_xlfn.IFS(Table1[[#This Row],[Duration]]&lt;90,"Short",Table1[[#This Row],[Duration]]&lt;180,"Medium",Table1[[#This Row],[Duration]]&lt;=240,"Long",TRUE,"Seasons")</f>
        <v>Medium</v>
      </c>
      <c r="P4632" s="3" t="s">
        <v>264</v>
      </c>
    </row>
    <row r="4633" spans="1:16" ht="42">
      <c r="A4633" s="2" t="s">
        <v>19522</v>
      </c>
      <c r="B4633" s="2" t="s">
        <v>0</v>
      </c>
      <c r="C4633" s="3" t="s">
        <v>19523</v>
      </c>
      <c r="D4633" s="3" t="s">
        <v>19246</v>
      </c>
      <c r="E4633" s="3" t="s">
        <v>19524</v>
      </c>
      <c r="F4633" s="3" t="s">
        <v>19525</v>
      </c>
      <c r="G4633" s="7" t="s">
        <v>5917</v>
      </c>
      <c r="H4633" s="4">
        <v>2021</v>
      </c>
      <c r="I4633" s="2">
        <v>2017</v>
      </c>
      <c r="J4633" s="2">
        <f ca="1">YEAR(TODAY())-Table1[[#This Row],[Release_year]]</f>
        <v>9</v>
      </c>
      <c r="K4633" s="2" t="s">
        <v>2</v>
      </c>
      <c r="L4633" s="2" t="str">
        <f>_xlfn.XLOOKUP(Table1[[#This Row],[Rating]],Ratings!A$2:A$15,Ratings!B$2:B$15)</f>
        <v>Teen</v>
      </c>
      <c r="M4633" s="2" t="str">
        <f>_xlfn.XLOOKUP(Table1[[#This Row],[Rating Category]],Recommendation!A$2:A$6,Recommendation!B$2:B$6)</f>
        <v>Guidance</v>
      </c>
      <c r="N4633" s="2">
        <v>112</v>
      </c>
      <c r="O4633" s="2" t="str" cm="1">
        <f t="array" ref="O4633">_xlfn.IFS(Table1[[#This Row],[Duration]]&lt;90,"Short",Table1[[#This Row],[Duration]]&lt;180,"Medium",Table1[[#This Row],[Duration]]&lt;=240,"Long",TRUE,"Seasons")</f>
        <v>Medium</v>
      </c>
      <c r="P4633" s="3" t="s">
        <v>3247</v>
      </c>
    </row>
    <row r="4634" spans="1:16" ht="56">
      <c r="A4634" s="2" t="s">
        <v>19526</v>
      </c>
      <c r="B4634" s="2" t="s">
        <v>0</v>
      </c>
      <c r="C4634" s="3" t="s">
        <v>19527</v>
      </c>
      <c r="D4634" s="3" t="s">
        <v>1276</v>
      </c>
      <c r="E4634" s="3" t="s">
        <v>19528</v>
      </c>
      <c r="F4634" s="3" t="s">
        <v>19529</v>
      </c>
      <c r="G4634" s="7" t="s">
        <v>7486</v>
      </c>
      <c r="H4634" s="4">
        <v>2021</v>
      </c>
      <c r="I4634" s="2">
        <v>2010</v>
      </c>
      <c r="J4634" s="2">
        <f ca="1">YEAR(TODAY())-Table1[[#This Row],[Release_year]]</f>
        <v>16</v>
      </c>
      <c r="K4634" s="2" t="s">
        <v>124</v>
      </c>
      <c r="L4634" s="2" t="str">
        <f>_xlfn.XLOOKUP(Table1[[#This Row],[Rating]],Ratings!A$2:A$15,Ratings!B$2:B$15)</f>
        <v>Adult</v>
      </c>
      <c r="M4634" s="2" t="str">
        <f>_xlfn.XLOOKUP(Table1[[#This Row],[Rating Category]],Recommendation!A$2:A$6,Recommendation!B$2:B$6)</f>
        <v>Restricted</v>
      </c>
      <c r="N4634" s="2">
        <v>97</v>
      </c>
      <c r="O4634" s="2" t="str" cm="1">
        <f t="array" ref="O4634">_xlfn.IFS(Table1[[#This Row],[Duration]]&lt;90,"Short",Table1[[#This Row],[Duration]]&lt;180,"Medium",Table1[[#This Row],[Duration]]&lt;=240,"Long",TRUE,"Seasons")</f>
        <v>Medium</v>
      </c>
      <c r="P4634" s="3" t="s">
        <v>825</v>
      </c>
    </row>
    <row r="4635" spans="1:16" ht="28">
      <c r="A4635" s="2" t="s">
        <v>19530</v>
      </c>
      <c r="B4635" s="2" t="s">
        <v>0</v>
      </c>
      <c r="C4635" s="3" t="s">
        <v>19531</v>
      </c>
      <c r="D4635" s="3" t="s">
        <v>19532</v>
      </c>
      <c r="E4635" s="3" t="s">
        <v>19532</v>
      </c>
      <c r="F4635" s="3" t="s">
        <v>1</v>
      </c>
      <c r="G4635" s="7" t="s">
        <v>12176</v>
      </c>
      <c r="H4635" s="4">
        <v>2021</v>
      </c>
      <c r="I4635" s="2">
        <v>2017</v>
      </c>
      <c r="J4635" s="2">
        <f ca="1">YEAR(TODAY())-Table1[[#This Row],[Release_year]]</f>
        <v>9</v>
      </c>
      <c r="K4635" s="2" t="s">
        <v>7</v>
      </c>
      <c r="L4635" s="2" t="str">
        <f>_xlfn.XLOOKUP(Table1[[#This Row],[Rating]],Ratings!A$2:A$15,Ratings!B$2:B$15)</f>
        <v>Adult</v>
      </c>
      <c r="M4635" s="2" t="str">
        <f>_xlfn.XLOOKUP(Table1[[#This Row],[Rating Category]],Recommendation!A$2:A$6,Recommendation!B$2:B$6)</f>
        <v>Restricted</v>
      </c>
      <c r="N4635" s="2">
        <v>97</v>
      </c>
      <c r="O4635" s="2" t="str" cm="1">
        <f t="array" ref="O4635">_xlfn.IFS(Table1[[#This Row],[Duration]]&lt;90,"Short",Table1[[#This Row],[Duration]]&lt;180,"Medium",Table1[[#This Row],[Duration]]&lt;=240,"Long",TRUE,"Seasons")</f>
        <v>Medium</v>
      </c>
      <c r="P4635" s="3" t="s">
        <v>231</v>
      </c>
    </row>
    <row r="4636" spans="1:16" ht="56">
      <c r="A4636" s="2" t="s">
        <v>19533</v>
      </c>
      <c r="B4636" s="2" t="s">
        <v>0</v>
      </c>
      <c r="C4636" s="3" t="s">
        <v>19534</v>
      </c>
      <c r="D4636" s="3" t="s">
        <v>19535</v>
      </c>
      <c r="E4636" s="3" t="s">
        <v>19536</v>
      </c>
      <c r="F4636" s="3" t="s">
        <v>1</v>
      </c>
      <c r="G4636" s="7" t="s">
        <v>12558</v>
      </c>
      <c r="H4636" s="4">
        <v>2021</v>
      </c>
      <c r="I4636" s="2">
        <v>2016</v>
      </c>
      <c r="J4636" s="2">
        <f ca="1">YEAR(TODAY())-Table1[[#This Row],[Release_year]]</f>
        <v>10</v>
      </c>
      <c r="K4636" s="2" t="s">
        <v>7</v>
      </c>
      <c r="L4636" s="2" t="str">
        <f>_xlfn.XLOOKUP(Table1[[#This Row],[Rating]],Ratings!A$2:A$15,Ratings!B$2:B$15)</f>
        <v>Adult</v>
      </c>
      <c r="M4636" s="2" t="str">
        <f>_xlfn.XLOOKUP(Table1[[#This Row],[Rating Category]],Recommendation!A$2:A$6,Recommendation!B$2:B$6)</f>
        <v>Restricted</v>
      </c>
      <c r="N4636" s="2">
        <v>94</v>
      </c>
      <c r="O4636" s="2" t="str" cm="1">
        <f t="array" ref="O4636">_xlfn.IFS(Table1[[#This Row],[Duration]]&lt;90,"Short",Table1[[#This Row],[Duration]]&lt;180,"Medium",Table1[[#This Row],[Duration]]&lt;=240,"Long",TRUE,"Seasons")</f>
        <v>Medium</v>
      </c>
      <c r="P4636" s="3" t="s">
        <v>3</v>
      </c>
    </row>
    <row r="4637" spans="1:16" ht="70">
      <c r="A4637" s="2" t="s">
        <v>19537</v>
      </c>
      <c r="B4637" s="2" t="s">
        <v>0</v>
      </c>
      <c r="C4637" s="3" t="s">
        <v>19538</v>
      </c>
      <c r="D4637" s="3" t="s">
        <v>16279</v>
      </c>
      <c r="E4637" s="3" t="s">
        <v>19539</v>
      </c>
      <c r="F4637" s="3" t="s">
        <v>413</v>
      </c>
      <c r="G4637" s="7" t="s">
        <v>11146</v>
      </c>
      <c r="H4637" s="4">
        <v>2021</v>
      </c>
      <c r="I4637" s="2">
        <v>1980</v>
      </c>
      <c r="J4637" s="2">
        <f ca="1">YEAR(TODAY())-Table1[[#This Row],[Release_year]]</f>
        <v>46</v>
      </c>
      <c r="K4637" s="2" t="s">
        <v>124</v>
      </c>
      <c r="L4637" s="2" t="str">
        <f>_xlfn.XLOOKUP(Table1[[#This Row],[Rating]],Ratings!A$2:A$15,Ratings!B$2:B$15)</f>
        <v>Adult</v>
      </c>
      <c r="M4637" s="2" t="str">
        <f>_xlfn.XLOOKUP(Table1[[#This Row],[Rating Category]],Recommendation!A$2:A$6,Recommendation!B$2:B$6)</f>
        <v>Restricted</v>
      </c>
      <c r="N4637" s="2">
        <v>97</v>
      </c>
      <c r="O4637" s="2" t="str" cm="1">
        <f t="array" ref="O4637">_xlfn.IFS(Table1[[#This Row],[Duration]]&lt;90,"Short",Table1[[#This Row],[Duration]]&lt;180,"Medium",Table1[[#This Row],[Duration]]&lt;=240,"Long",TRUE,"Seasons")</f>
        <v>Medium</v>
      </c>
      <c r="P4637" s="3" t="s">
        <v>523</v>
      </c>
    </row>
    <row r="4638" spans="1:16" ht="42">
      <c r="A4638" s="2" t="s">
        <v>19540</v>
      </c>
      <c r="B4638" s="2" t="s">
        <v>0</v>
      </c>
      <c r="C4638" s="3" t="s">
        <v>19541</v>
      </c>
      <c r="D4638" s="3" t="s">
        <v>19542</v>
      </c>
      <c r="E4638" s="3" t="s">
        <v>19543</v>
      </c>
      <c r="F4638" s="3" t="s">
        <v>13</v>
      </c>
      <c r="G4638" s="7" t="s">
        <v>13363</v>
      </c>
      <c r="H4638" s="4">
        <v>2021</v>
      </c>
      <c r="I4638" s="2">
        <v>2016</v>
      </c>
      <c r="J4638" s="2">
        <f ca="1">YEAR(TODAY())-Table1[[#This Row],[Release_year]]</f>
        <v>10</v>
      </c>
      <c r="K4638" s="2" t="s">
        <v>14374</v>
      </c>
      <c r="L4638" s="2" t="str">
        <f>_xlfn.XLOOKUP(Table1[[#This Row],[Rating]],Ratings!A$2:A$15,Ratings!B$2:B$15)</f>
        <v>Not Rated</v>
      </c>
      <c r="M4638" s="2" t="str">
        <f>_xlfn.XLOOKUP(Table1[[#This Row],[Rating Category]],Recommendation!A$2:A$6,Recommendation!B$2:B$6)</f>
        <v>Guidance</v>
      </c>
      <c r="N4638" s="2">
        <v>118</v>
      </c>
      <c r="O4638" s="2" t="str" cm="1">
        <f t="array" ref="O4638">_xlfn.IFS(Table1[[#This Row],[Duration]]&lt;90,"Short",Table1[[#This Row],[Duration]]&lt;180,"Medium",Table1[[#This Row],[Duration]]&lt;=240,"Long",TRUE,"Seasons")</f>
        <v>Medium</v>
      </c>
      <c r="P4638" s="3" t="s">
        <v>43</v>
      </c>
    </row>
    <row r="4639" spans="1:16" ht="56">
      <c r="A4639" s="2" t="s">
        <v>19544</v>
      </c>
      <c r="B4639" s="2" t="s">
        <v>0</v>
      </c>
      <c r="C4639" s="3" t="s">
        <v>19545</v>
      </c>
      <c r="D4639" s="3" t="s">
        <v>19546</v>
      </c>
      <c r="E4639" s="3" t="s">
        <v>19547</v>
      </c>
      <c r="F4639" s="3" t="s">
        <v>3814</v>
      </c>
      <c r="G4639" s="7" t="s">
        <v>18124</v>
      </c>
      <c r="H4639" s="4">
        <v>2021</v>
      </c>
      <c r="I4639" s="2">
        <v>2014</v>
      </c>
      <c r="J4639" s="2">
        <f ca="1">YEAR(TODAY())-Table1[[#This Row],[Release_year]]</f>
        <v>12</v>
      </c>
      <c r="K4639" s="2" t="s">
        <v>124</v>
      </c>
      <c r="L4639" s="2" t="str">
        <f>_xlfn.XLOOKUP(Table1[[#This Row],[Rating]],Ratings!A$2:A$15,Ratings!B$2:B$15)</f>
        <v>Adult</v>
      </c>
      <c r="M4639" s="2" t="str">
        <f>_xlfn.XLOOKUP(Table1[[#This Row],[Rating Category]],Recommendation!A$2:A$6,Recommendation!B$2:B$6)</f>
        <v>Restricted</v>
      </c>
      <c r="N4639" s="2">
        <v>95</v>
      </c>
      <c r="O4639" s="2" t="str" cm="1">
        <f t="array" ref="O4639">_xlfn.IFS(Table1[[#This Row],[Duration]]&lt;90,"Short",Table1[[#This Row],[Duration]]&lt;180,"Medium",Table1[[#This Row],[Duration]]&lt;=240,"Long",TRUE,"Seasons")</f>
        <v>Medium</v>
      </c>
      <c r="P4639" s="3" t="s">
        <v>3420</v>
      </c>
    </row>
    <row r="4640" spans="1:16" ht="42">
      <c r="A4640" s="2" t="s">
        <v>19548</v>
      </c>
      <c r="B4640" s="2" t="s">
        <v>4</v>
      </c>
      <c r="C4640" s="3" t="s">
        <v>19549</v>
      </c>
      <c r="D4640" s="3" t="s">
        <v>19550</v>
      </c>
      <c r="E4640" s="3" t="s">
        <v>19551</v>
      </c>
      <c r="F4640" s="3" t="s">
        <v>28</v>
      </c>
      <c r="G4640" s="7" t="s">
        <v>12063</v>
      </c>
      <c r="H4640" s="4">
        <v>2021</v>
      </c>
      <c r="I4640" s="2">
        <v>2017</v>
      </c>
      <c r="J4640" s="2">
        <f ca="1">YEAR(TODAY())-Table1[[#This Row],[Release_year]]</f>
        <v>9</v>
      </c>
      <c r="K4640" s="2" t="s">
        <v>45</v>
      </c>
      <c r="L4640" s="2" t="str">
        <f>_xlfn.XLOOKUP(Table1[[#This Row],[Rating]],Ratings!A$2:A$15,Ratings!B$2:B$15)</f>
        <v>Family</v>
      </c>
      <c r="M4640" s="2" t="str">
        <f>_xlfn.XLOOKUP(Table1[[#This Row],[Rating Category]],Recommendation!A$2:A$6,Recommendation!B$2:B$6)</f>
        <v>Guidance</v>
      </c>
      <c r="N4640" s="2" t="s">
        <v>11</v>
      </c>
      <c r="O4640" s="2" t="str" cm="1">
        <f t="array" ref="O4640">_xlfn.IFS(Table1[[#This Row],[Duration]]&lt;90,"Short",Table1[[#This Row],[Duration]]&lt;180,"Medium",Table1[[#This Row],[Duration]]&lt;=240,"Long",TRUE,"Seasons")</f>
        <v>Seasons</v>
      </c>
      <c r="P4640" s="3" t="s">
        <v>232</v>
      </c>
    </row>
    <row r="4641" spans="1:16" ht="56">
      <c r="A4641" s="2" t="s">
        <v>19552</v>
      </c>
      <c r="B4641" s="2" t="s">
        <v>0</v>
      </c>
      <c r="C4641" s="3" t="s">
        <v>19553</v>
      </c>
      <c r="D4641" s="3" t="s">
        <v>14883</v>
      </c>
      <c r="E4641" s="3" t="s">
        <v>19554</v>
      </c>
      <c r="F4641" s="3" t="s">
        <v>225</v>
      </c>
      <c r="G4641" s="7" t="s">
        <v>8120</v>
      </c>
      <c r="H4641" s="4">
        <v>2021</v>
      </c>
      <c r="I4641" s="2">
        <v>2008</v>
      </c>
      <c r="J4641" s="2">
        <f ca="1">YEAR(TODAY())-Table1[[#This Row],[Release_year]]</f>
        <v>18</v>
      </c>
      <c r="K4641" s="2" t="s">
        <v>124</v>
      </c>
      <c r="L4641" s="2" t="str">
        <f>_xlfn.XLOOKUP(Table1[[#This Row],[Rating]],Ratings!A$2:A$15,Ratings!B$2:B$15)</f>
        <v>Adult</v>
      </c>
      <c r="M4641" s="2" t="str">
        <f>_xlfn.XLOOKUP(Table1[[#This Row],[Rating Category]],Recommendation!A$2:A$6,Recommendation!B$2:B$6)</f>
        <v>Restricted</v>
      </c>
      <c r="N4641" s="2">
        <v>120</v>
      </c>
      <c r="O4641" s="2" t="str" cm="1">
        <f t="array" ref="O4641">_xlfn.IFS(Table1[[#This Row],[Duration]]&lt;90,"Short",Table1[[#This Row],[Duration]]&lt;180,"Medium",Table1[[#This Row],[Duration]]&lt;=240,"Long",TRUE,"Seasons")</f>
        <v>Medium</v>
      </c>
      <c r="P4641" s="3" t="s">
        <v>264</v>
      </c>
    </row>
    <row r="4642" spans="1:16" ht="70">
      <c r="A4642" s="2" t="s">
        <v>19555</v>
      </c>
      <c r="B4642" s="2" t="s">
        <v>0</v>
      </c>
      <c r="C4642" s="3" t="s">
        <v>19556</v>
      </c>
      <c r="D4642" s="3" t="s">
        <v>19557</v>
      </c>
      <c r="E4642" s="3" t="s">
        <v>19558</v>
      </c>
      <c r="F4642" s="3" t="s">
        <v>50</v>
      </c>
      <c r="G4642" s="7" t="s">
        <v>13681</v>
      </c>
      <c r="H4642" s="4">
        <v>2021</v>
      </c>
      <c r="I4642" s="2">
        <v>2012</v>
      </c>
      <c r="J4642" s="2">
        <f ca="1">YEAR(TODAY())-Table1[[#This Row],[Release_year]]</f>
        <v>14</v>
      </c>
      <c r="K4642" s="2" t="s">
        <v>14374</v>
      </c>
      <c r="L4642" s="2" t="str">
        <f>_xlfn.XLOOKUP(Table1[[#This Row],[Rating]],Ratings!A$2:A$15,Ratings!B$2:B$15)</f>
        <v>Not Rated</v>
      </c>
      <c r="M4642" s="2" t="str">
        <f>_xlfn.XLOOKUP(Table1[[#This Row],[Rating Category]],Recommendation!A$2:A$6,Recommendation!B$2:B$6)</f>
        <v>Guidance</v>
      </c>
      <c r="N4642" s="2">
        <v>84</v>
      </c>
      <c r="O4642" s="2" t="str" cm="1">
        <f t="array" ref="O4642">_xlfn.IFS(Table1[[#This Row],[Duration]]&lt;90,"Short",Table1[[#This Row],[Duration]]&lt;180,"Medium",Table1[[#This Row],[Duration]]&lt;=240,"Long",TRUE,"Seasons")</f>
        <v>Short</v>
      </c>
      <c r="P4642" s="3" t="s">
        <v>23</v>
      </c>
    </row>
    <row r="4643" spans="1:16" ht="42">
      <c r="A4643" s="2" t="s">
        <v>19559</v>
      </c>
      <c r="B4643" s="2" t="s">
        <v>0</v>
      </c>
      <c r="C4643" s="3" t="s">
        <v>19560</v>
      </c>
      <c r="D4643" s="3" t="s">
        <v>19561</v>
      </c>
      <c r="E4643" s="3" t="s">
        <v>19562</v>
      </c>
      <c r="F4643" s="3" t="s">
        <v>1</v>
      </c>
      <c r="G4643" s="7" t="s">
        <v>9015</v>
      </c>
      <c r="H4643" s="4">
        <v>2021</v>
      </c>
      <c r="I4643" s="2">
        <v>2008</v>
      </c>
      <c r="J4643" s="2">
        <f ca="1">YEAR(TODAY())-Table1[[#This Row],[Release_year]]</f>
        <v>18</v>
      </c>
      <c r="K4643" s="2" t="s">
        <v>124</v>
      </c>
      <c r="L4643" s="2" t="str">
        <f>_xlfn.XLOOKUP(Table1[[#This Row],[Rating]],Ratings!A$2:A$15,Ratings!B$2:B$15)</f>
        <v>Adult</v>
      </c>
      <c r="M4643" s="2" t="str">
        <f>_xlfn.XLOOKUP(Table1[[#This Row],[Rating Category]],Recommendation!A$2:A$6,Recommendation!B$2:B$6)</f>
        <v>Restricted</v>
      </c>
      <c r="N4643" s="2">
        <v>101</v>
      </c>
      <c r="O4643" s="2" t="str" cm="1">
        <f t="array" ref="O4643">_xlfn.IFS(Table1[[#This Row],[Duration]]&lt;90,"Short",Table1[[#This Row],[Duration]]&lt;180,"Medium",Table1[[#This Row],[Duration]]&lt;=240,"Long",TRUE,"Seasons")</f>
        <v>Medium</v>
      </c>
      <c r="P4643" s="3" t="s">
        <v>131</v>
      </c>
    </row>
    <row r="4644" spans="1:16" ht="42">
      <c r="A4644" s="2" t="s">
        <v>19563</v>
      </c>
      <c r="B4644" s="2" t="s">
        <v>0</v>
      </c>
      <c r="C4644" s="3" t="s">
        <v>19564</v>
      </c>
      <c r="D4644" s="3" t="s">
        <v>4839</v>
      </c>
      <c r="E4644" s="3" t="s">
        <v>19565</v>
      </c>
      <c r="F4644" s="3" t="s">
        <v>13</v>
      </c>
      <c r="G4644" s="7" t="s">
        <v>11624</v>
      </c>
      <c r="H4644" s="4">
        <v>2021</v>
      </c>
      <c r="I4644" s="2">
        <v>2015</v>
      </c>
      <c r="J4644" s="2">
        <f ca="1">YEAR(TODAY())-Table1[[#This Row],[Release_year]]</f>
        <v>11</v>
      </c>
      <c r="K4644" s="2" t="s">
        <v>29</v>
      </c>
      <c r="L4644" s="2" t="str">
        <f>_xlfn.XLOOKUP(Table1[[#This Row],[Rating]],Ratings!A$2:A$15,Ratings!B$2:B$15)</f>
        <v>Teen</v>
      </c>
      <c r="M4644" s="2" t="str">
        <f>_xlfn.XLOOKUP(Table1[[#This Row],[Rating Category]],Recommendation!A$2:A$6,Recommendation!B$2:B$6)</f>
        <v>Guidance</v>
      </c>
      <c r="N4644" s="2">
        <v>103</v>
      </c>
      <c r="O4644" s="2" t="str" cm="1">
        <f t="array" ref="O4644">_xlfn.IFS(Table1[[#This Row],[Duration]]&lt;90,"Short",Table1[[#This Row],[Duration]]&lt;180,"Medium",Table1[[#This Row],[Duration]]&lt;=240,"Long",TRUE,"Seasons")</f>
        <v>Medium</v>
      </c>
      <c r="P4644" s="3" t="s">
        <v>43</v>
      </c>
    </row>
    <row r="4645" spans="1:16" ht="42">
      <c r="A4645" s="2" t="s">
        <v>19566</v>
      </c>
      <c r="B4645" s="2" t="s">
        <v>0</v>
      </c>
      <c r="C4645" s="3" t="s">
        <v>19567</v>
      </c>
      <c r="D4645" s="3" t="s">
        <v>19568</v>
      </c>
      <c r="E4645" s="3" t="s">
        <v>19569</v>
      </c>
      <c r="F4645" s="3" t="s">
        <v>13</v>
      </c>
      <c r="G4645" s="7" t="s">
        <v>12241</v>
      </c>
      <c r="H4645" s="4">
        <v>2021</v>
      </c>
      <c r="I4645" s="2">
        <v>2013</v>
      </c>
      <c r="J4645" s="2">
        <f ca="1">YEAR(TODAY())-Table1[[#This Row],[Release_year]]</f>
        <v>13</v>
      </c>
      <c r="K4645" s="2" t="s">
        <v>7</v>
      </c>
      <c r="L4645" s="2" t="str">
        <f>_xlfn.XLOOKUP(Table1[[#This Row],[Rating]],Ratings!A$2:A$15,Ratings!B$2:B$15)</f>
        <v>Adult</v>
      </c>
      <c r="M4645" s="2" t="str">
        <f>_xlfn.XLOOKUP(Table1[[#This Row],[Rating Category]],Recommendation!A$2:A$6,Recommendation!B$2:B$6)</f>
        <v>Restricted</v>
      </c>
      <c r="N4645" s="2">
        <v>83</v>
      </c>
      <c r="O4645" s="2" t="str" cm="1">
        <f t="array" ref="O4645">_xlfn.IFS(Table1[[#This Row],[Duration]]&lt;90,"Short",Table1[[#This Row],[Duration]]&lt;180,"Medium",Table1[[#This Row],[Duration]]&lt;=240,"Long",TRUE,"Seasons")</f>
        <v>Short</v>
      </c>
      <c r="P4645" s="3" t="s">
        <v>583</v>
      </c>
    </row>
    <row r="4646" spans="1:16" ht="70">
      <c r="A4646" s="2" t="s">
        <v>19570</v>
      </c>
      <c r="B4646" s="2" t="s">
        <v>0</v>
      </c>
      <c r="C4646" s="3" t="s">
        <v>19571</v>
      </c>
      <c r="D4646" s="3" t="s">
        <v>6253</v>
      </c>
      <c r="E4646" s="3" t="s">
        <v>19572</v>
      </c>
      <c r="F4646" s="3" t="s">
        <v>13</v>
      </c>
      <c r="G4646" s="7" t="s">
        <v>12391</v>
      </c>
      <c r="H4646" s="4">
        <v>2021</v>
      </c>
      <c r="I4646" s="2">
        <v>2011</v>
      </c>
      <c r="J4646" s="2">
        <f ca="1">YEAR(TODAY())-Table1[[#This Row],[Release_year]]</f>
        <v>15</v>
      </c>
      <c r="K4646" s="2" t="s">
        <v>7</v>
      </c>
      <c r="L4646" s="2" t="str">
        <f>_xlfn.XLOOKUP(Table1[[#This Row],[Rating]],Ratings!A$2:A$15,Ratings!B$2:B$15)</f>
        <v>Adult</v>
      </c>
      <c r="M4646" s="2" t="str">
        <f>_xlfn.XLOOKUP(Table1[[#This Row],[Rating Category]],Recommendation!A$2:A$6,Recommendation!B$2:B$6)</f>
        <v>Restricted</v>
      </c>
      <c r="N4646" s="2">
        <v>107</v>
      </c>
      <c r="O4646" s="2" t="str" cm="1">
        <f t="array" ref="O4646">_xlfn.IFS(Table1[[#This Row],[Duration]]&lt;90,"Short",Table1[[#This Row],[Duration]]&lt;180,"Medium",Table1[[#This Row],[Duration]]&lt;=240,"Long",TRUE,"Seasons")</f>
        <v>Medium</v>
      </c>
      <c r="P4646" s="3" t="s">
        <v>23</v>
      </c>
    </row>
    <row r="4647" spans="1:16" ht="70">
      <c r="A4647" s="2" t="s">
        <v>19573</v>
      </c>
      <c r="B4647" s="2" t="s">
        <v>0</v>
      </c>
      <c r="C4647" s="3" t="s">
        <v>19574</v>
      </c>
      <c r="D4647" s="3" t="s">
        <v>19575</v>
      </c>
      <c r="E4647" s="3" t="s">
        <v>19576</v>
      </c>
      <c r="F4647" s="3" t="s">
        <v>13</v>
      </c>
      <c r="G4647" s="7" t="s">
        <v>7532</v>
      </c>
      <c r="H4647" s="4">
        <v>2021</v>
      </c>
      <c r="I4647" s="2">
        <v>2010</v>
      </c>
      <c r="J4647" s="2">
        <f ca="1">YEAR(TODAY())-Table1[[#This Row],[Release_year]]</f>
        <v>16</v>
      </c>
      <c r="K4647" s="2" t="s">
        <v>29</v>
      </c>
      <c r="L4647" s="2" t="str">
        <f>_xlfn.XLOOKUP(Table1[[#This Row],[Rating]],Ratings!A$2:A$15,Ratings!B$2:B$15)</f>
        <v>Teen</v>
      </c>
      <c r="M4647" s="2" t="str">
        <f>_xlfn.XLOOKUP(Table1[[#This Row],[Rating Category]],Recommendation!A$2:A$6,Recommendation!B$2:B$6)</f>
        <v>Guidance</v>
      </c>
      <c r="N4647" s="2">
        <v>136</v>
      </c>
      <c r="O4647" s="2" t="str" cm="1">
        <f t="array" ref="O4647">_xlfn.IFS(Table1[[#This Row],[Duration]]&lt;90,"Short",Table1[[#This Row],[Duration]]&lt;180,"Medium",Table1[[#This Row],[Duration]]&lt;=240,"Long",TRUE,"Seasons")</f>
        <v>Medium</v>
      </c>
      <c r="P4647" s="3" t="s">
        <v>23</v>
      </c>
    </row>
    <row r="4648" spans="1:16" ht="42">
      <c r="A4648" s="2" t="s">
        <v>19577</v>
      </c>
      <c r="B4648" s="2" t="s">
        <v>0</v>
      </c>
      <c r="C4648" s="3" t="s">
        <v>19578</v>
      </c>
      <c r="D4648" s="3" t="s">
        <v>5651</v>
      </c>
      <c r="E4648" s="3" t="s">
        <v>19579</v>
      </c>
      <c r="F4648" s="3" t="s">
        <v>132</v>
      </c>
      <c r="G4648" s="7" t="s">
        <v>13994</v>
      </c>
      <c r="H4648" s="4">
        <v>2021</v>
      </c>
      <c r="I4648" s="2">
        <v>2015</v>
      </c>
      <c r="J4648" s="2">
        <f ca="1">YEAR(TODAY())-Table1[[#This Row],[Release_year]]</f>
        <v>11</v>
      </c>
      <c r="K4648" s="2" t="s">
        <v>29</v>
      </c>
      <c r="L4648" s="2" t="str">
        <f>_xlfn.XLOOKUP(Table1[[#This Row],[Rating]],Ratings!A$2:A$15,Ratings!B$2:B$15)</f>
        <v>Teen</v>
      </c>
      <c r="M4648" s="2" t="str">
        <f>_xlfn.XLOOKUP(Table1[[#This Row],[Rating Category]],Recommendation!A$2:A$6,Recommendation!B$2:B$6)</f>
        <v>Guidance</v>
      </c>
      <c r="N4648" s="2">
        <v>96</v>
      </c>
      <c r="O4648" s="2" t="str" cm="1">
        <f t="array" ref="O4648">_xlfn.IFS(Table1[[#This Row],[Duration]]&lt;90,"Short",Table1[[#This Row],[Duration]]&lt;180,"Medium",Table1[[#This Row],[Duration]]&lt;=240,"Long",TRUE,"Seasons")</f>
        <v>Medium</v>
      </c>
      <c r="P4648" s="3" t="s">
        <v>43</v>
      </c>
    </row>
    <row r="4649" spans="1:16" ht="42">
      <c r="A4649" s="2" t="s">
        <v>19580</v>
      </c>
      <c r="B4649" s="2" t="s">
        <v>0</v>
      </c>
      <c r="C4649" s="3" t="s">
        <v>19581</v>
      </c>
      <c r="D4649" s="3" t="s">
        <v>19582</v>
      </c>
      <c r="E4649" s="3" t="s">
        <v>19582</v>
      </c>
      <c r="F4649" s="3" t="s">
        <v>658</v>
      </c>
      <c r="G4649" s="7" t="s">
        <v>11624</v>
      </c>
      <c r="H4649" s="4">
        <v>2021</v>
      </c>
      <c r="I4649" s="2">
        <v>2016</v>
      </c>
      <c r="J4649" s="2">
        <f ca="1">YEAR(TODAY())-Table1[[#This Row],[Release_year]]</f>
        <v>10</v>
      </c>
      <c r="K4649" s="2" t="s">
        <v>29</v>
      </c>
      <c r="L4649" s="2" t="str">
        <f>_xlfn.XLOOKUP(Table1[[#This Row],[Rating]],Ratings!A$2:A$15,Ratings!B$2:B$15)</f>
        <v>Teen</v>
      </c>
      <c r="M4649" s="2" t="str">
        <f>_xlfn.XLOOKUP(Table1[[#This Row],[Rating Category]],Recommendation!A$2:A$6,Recommendation!B$2:B$6)</f>
        <v>Guidance</v>
      </c>
      <c r="N4649" s="2">
        <v>45</v>
      </c>
      <c r="O4649" s="2" t="str" cm="1">
        <f t="array" ref="O4649">_xlfn.IFS(Table1[[#This Row],[Duration]]&lt;90,"Short",Table1[[#This Row],[Duration]]&lt;180,"Medium",Table1[[#This Row],[Duration]]&lt;=240,"Long",TRUE,"Seasons")</f>
        <v>Short</v>
      </c>
      <c r="P4649" s="3" t="s">
        <v>49</v>
      </c>
    </row>
    <row r="4650" spans="1:16" ht="84">
      <c r="A4650" s="2" t="s">
        <v>19583</v>
      </c>
      <c r="B4650" s="2" t="s">
        <v>0</v>
      </c>
      <c r="C4650" s="3" t="s">
        <v>19584</v>
      </c>
      <c r="D4650" s="3" t="s">
        <v>19585</v>
      </c>
      <c r="E4650" s="3" t="s">
        <v>19586</v>
      </c>
      <c r="F4650" s="3" t="s">
        <v>28</v>
      </c>
      <c r="G4650" s="7" t="s">
        <v>9173</v>
      </c>
      <c r="H4650" s="4">
        <v>2021</v>
      </c>
      <c r="I4650" s="2">
        <v>2018</v>
      </c>
      <c r="J4650" s="2">
        <f ca="1">YEAR(TODAY())-Table1[[#This Row],[Release_year]]</f>
        <v>8</v>
      </c>
      <c r="K4650" s="2" t="s">
        <v>29</v>
      </c>
      <c r="L4650" s="2" t="str">
        <f>_xlfn.XLOOKUP(Table1[[#This Row],[Rating]],Ratings!A$2:A$15,Ratings!B$2:B$15)</f>
        <v>Teen</v>
      </c>
      <c r="M4650" s="2" t="str">
        <f>_xlfn.XLOOKUP(Table1[[#This Row],[Rating Category]],Recommendation!A$2:A$6,Recommendation!B$2:B$6)</f>
        <v>Guidance</v>
      </c>
      <c r="N4650" s="2">
        <v>92</v>
      </c>
      <c r="O4650" s="2" t="str" cm="1">
        <f t="array" ref="O4650">_xlfn.IFS(Table1[[#This Row],[Duration]]&lt;90,"Short",Table1[[#This Row],[Duration]]&lt;180,"Medium",Table1[[#This Row],[Duration]]&lt;=240,"Long",TRUE,"Seasons")</f>
        <v>Medium</v>
      </c>
      <c r="P4650" s="3" t="s">
        <v>6576</v>
      </c>
    </row>
    <row r="4651" spans="1:16" ht="42">
      <c r="A4651" s="2" t="s">
        <v>19587</v>
      </c>
      <c r="B4651" s="2" t="s">
        <v>0</v>
      </c>
      <c r="C4651" s="3" t="s">
        <v>19588</v>
      </c>
      <c r="D4651" s="3" t="s">
        <v>1340</v>
      </c>
      <c r="E4651" s="3" t="s">
        <v>19589</v>
      </c>
      <c r="F4651" s="3" t="s">
        <v>1</v>
      </c>
      <c r="G4651" s="7" t="s">
        <v>8727</v>
      </c>
      <c r="H4651" s="4">
        <v>2021</v>
      </c>
      <c r="I4651" s="2">
        <v>1976</v>
      </c>
      <c r="J4651" s="2">
        <f ca="1">YEAR(TODAY())-Table1[[#This Row],[Release_year]]</f>
        <v>50</v>
      </c>
      <c r="K4651" s="2" t="s">
        <v>16</v>
      </c>
      <c r="L4651" s="2" t="str">
        <f>_xlfn.XLOOKUP(Table1[[#This Row],[Rating]],Ratings!A$2:A$15,Ratings!B$2:B$15)</f>
        <v>Family</v>
      </c>
      <c r="M4651" s="2" t="str">
        <f>_xlfn.XLOOKUP(Table1[[#This Row],[Rating Category]],Recommendation!A$2:A$6,Recommendation!B$2:B$6)</f>
        <v>Guidance</v>
      </c>
      <c r="N4651" s="2">
        <v>120</v>
      </c>
      <c r="O4651" s="2" t="str" cm="1">
        <f t="array" ref="O4651">_xlfn.IFS(Table1[[#This Row],[Duration]]&lt;90,"Short",Table1[[#This Row],[Duration]]&lt;180,"Medium",Table1[[#This Row],[Duration]]&lt;=240,"Long",TRUE,"Seasons")</f>
        <v>Medium</v>
      </c>
      <c r="P4651" s="3" t="s">
        <v>104</v>
      </c>
    </row>
    <row r="4652" spans="1:16" ht="42">
      <c r="A4652" s="2" t="s">
        <v>19590</v>
      </c>
      <c r="B4652" s="2" t="s">
        <v>0</v>
      </c>
      <c r="C4652" s="3" t="s">
        <v>19591</v>
      </c>
      <c r="D4652" s="3" t="s">
        <v>19592</v>
      </c>
      <c r="E4652" s="3" t="s">
        <v>19593</v>
      </c>
      <c r="F4652" s="3" t="s">
        <v>1</v>
      </c>
      <c r="G4652" s="7" t="s">
        <v>8727</v>
      </c>
      <c r="H4652" s="4">
        <v>2021</v>
      </c>
      <c r="I4652" s="2">
        <v>1979</v>
      </c>
      <c r="J4652" s="2">
        <f ca="1">YEAR(TODAY())-Table1[[#This Row],[Release_year]]</f>
        <v>47</v>
      </c>
      <c r="K4652" s="2" t="s">
        <v>16</v>
      </c>
      <c r="L4652" s="2" t="str">
        <f>_xlfn.XLOOKUP(Table1[[#This Row],[Rating]],Ratings!A$2:A$15,Ratings!B$2:B$15)</f>
        <v>Family</v>
      </c>
      <c r="M4652" s="2" t="str">
        <f>_xlfn.XLOOKUP(Table1[[#This Row],[Rating Category]],Recommendation!A$2:A$6,Recommendation!B$2:B$6)</f>
        <v>Guidance</v>
      </c>
      <c r="N4652" s="2">
        <v>119</v>
      </c>
      <c r="O4652" s="2" t="str" cm="1">
        <f t="array" ref="O4652">_xlfn.IFS(Table1[[#This Row],[Duration]]&lt;90,"Short",Table1[[#This Row],[Duration]]&lt;180,"Medium",Table1[[#This Row],[Duration]]&lt;=240,"Long",TRUE,"Seasons")</f>
        <v>Medium</v>
      </c>
      <c r="P4652" s="3" t="s">
        <v>885</v>
      </c>
    </row>
    <row r="4653" spans="1:16" ht="42">
      <c r="A4653" s="2" t="s">
        <v>19594</v>
      </c>
      <c r="B4653" s="2" t="s">
        <v>0</v>
      </c>
      <c r="C4653" s="3" t="s">
        <v>19595</v>
      </c>
      <c r="D4653" s="3" t="s">
        <v>19592</v>
      </c>
      <c r="E4653" s="3" t="s">
        <v>19596</v>
      </c>
      <c r="F4653" s="3" t="s">
        <v>1</v>
      </c>
      <c r="G4653" s="7" t="s">
        <v>8727</v>
      </c>
      <c r="H4653" s="4">
        <v>2021</v>
      </c>
      <c r="I4653" s="2">
        <v>1982</v>
      </c>
      <c r="J4653" s="2">
        <f ca="1">YEAR(TODAY())-Table1[[#This Row],[Release_year]]</f>
        <v>44</v>
      </c>
      <c r="K4653" s="2" t="s">
        <v>16</v>
      </c>
      <c r="L4653" s="2" t="str">
        <f>_xlfn.XLOOKUP(Table1[[#This Row],[Rating]],Ratings!A$2:A$15,Ratings!B$2:B$15)</f>
        <v>Family</v>
      </c>
      <c r="M4653" s="2" t="str">
        <f>_xlfn.XLOOKUP(Table1[[#This Row],[Rating Category]],Recommendation!A$2:A$6,Recommendation!B$2:B$6)</f>
        <v>Guidance</v>
      </c>
      <c r="N4653" s="2">
        <v>100</v>
      </c>
      <c r="O4653" s="2" t="str" cm="1">
        <f t="array" ref="O4653">_xlfn.IFS(Table1[[#This Row],[Duration]]&lt;90,"Short",Table1[[#This Row],[Duration]]&lt;180,"Medium",Table1[[#This Row],[Duration]]&lt;=240,"Long",TRUE,"Seasons")</f>
        <v>Medium</v>
      </c>
      <c r="P4653" s="3" t="s">
        <v>885</v>
      </c>
    </row>
    <row r="4654" spans="1:16" ht="42">
      <c r="A4654" s="2" t="s">
        <v>19597</v>
      </c>
      <c r="B4654" s="2" t="s">
        <v>0</v>
      </c>
      <c r="C4654" s="3" t="s">
        <v>19598</v>
      </c>
      <c r="D4654" s="3" t="s">
        <v>19592</v>
      </c>
      <c r="E4654" s="3" t="s">
        <v>19599</v>
      </c>
      <c r="F4654" s="3" t="s">
        <v>1</v>
      </c>
      <c r="G4654" s="7" t="s">
        <v>8727</v>
      </c>
      <c r="H4654" s="4">
        <v>2021</v>
      </c>
      <c r="I4654" s="2">
        <v>1985</v>
      </c>
      <c r="J4654" s="2">
        <f ca="1">YEAR(TODAY())-Table1[[#This Row],[Release_year]]</f>
        <v>41</v>
      </c>
      <c r="K4654" s="2" t="s">
        <v>16</v>
      </c>
      <c r="L4654" s="2" t="str">
        <f>_xlfn.XLOOKUP(Table1[[#This Row],[Rating]],Ratings!A$2:A$15,Ratings!B$2:B$15)</f>
        <v>Family</v>
      </c>
      <c r="M4654" s="2" t="str">
        <f>_xlfn.XLOOKUP(Table1[[#This Row],[Rating Category]],Recommendation!A$2:A$6,Recommendation!B$2:B$6)</f>
        <v>Guidance</v>
      </c>
      <c r="N4654" s="2">
        <v>92</v>
      </c>
      <c r="O4654" s="2" t="str" cm="1">
        <f t="array" ref="O4654">_xlfn.IFS(Table1[[#This Row],[Duration]]&lt;90,"Short",Table1[[#This Row],[Duration]]&lt;180,"Medium",Table1[[#This Row],[Duration]]&lt;=240,"Long",TRUE,"Seasons")</f>
        <v>Medium</v>
      </c>
      <c r="P4654" s="3" t="s">
        <v>885</v>
      </c>
    </row>
    <row r="4655" spans="1:16" ht="42">
      <c r="A4655" s="2" t="s">
        <v>19600</v>
      </c>
      <c r="B4655" s="2" t="s">
        <v>0</v>
      </c>
      <c r="C4655" s="3" t="s">
        <v>19601</v>
      </c>
      <c r="D4655" s="3" t="s">
        <v>1340</v>
      </c>
      <c r="E4655" s="3" t="s">
        <v>19602</v>
      </c>
      <c r="F4655" s="3" t="s">
        <v>1</v>
      </c>
      <c r="G4655" s="7" t="s">
        <v>8727</v>
      </c>
      <c r="H4655" s="4">
        <v>2021</v>
      </c>
      <c r="I4655" s="2">
        <v>1990</v>
      </c>
      <c r="J4655" s="2">
        <f ca="1">YEAR(TODAY())-Table1[[#This Row],[Release_year]]</f>
        <v>36</v>
      </c>
      <c r="K4655" s="2" t="s">
        <v>2</v>
      </c>
      <c r="L4655" s="2" t="str">
        <f>_xlfn.XLOOKUP(Table1[[#This Row],[Rating]],Ratings!A$2:A$15,Ratings!B$2:B$15)</f>
        <v>Teen</v>
      </c>
      <c r="M4655" s="2" t="str">
        <f>_xlfn.XLOOKUP(Table1[[#This Row],[Rating Category]],Recommendation!A$2:A$6,Recommendation!B$2:B$6)</f>
        <v>Guidance</v>
      </c>
      <c r="N4655" s="2">
        <v>104</v>
      </c>
      <c r="O4655" s="2" t="str" cm="1">
        <f t="array" ref="O4655">_xlfn.IFS(Table1[[#This Row],[Duration]]&lt;90,"Short",Table1[[#This Row],[Duration]]&lt;180,"Medium",Table1[[#This Row],[Duration]]&lt;=240,"Long",TRUE,"Seasons")</f>
        <v>Medium</v>
      </c>
      <c r="P4655" s="3" t="s">
        <v>885</v>
      </c>
    </row>
    <row r="4656" spans="1:16" ht="42">
      <c r="A4656" s="2" t="s">
        <v>19603</v>
      </c>
      <c r="B4656" s="2" t="s">
        <v>0</v>
      </c>
      <c r="C4656" s="3" t="s">
        <v>19604</v>
      </c>
      <c r="D4656" s="3" t="s">
        <v>7285</v>
      </c>
      <c r="E4656" s="3" t="s">
        <v>19605</v>
      </c>
      <c r="F4656" s="3" t="s">
        <v>1</v>
      </c>
      <c r="G4656" s="7" t="s">
        <v>13513</v>
      </c>
      <c r="H4656" s="4">
        <v>2021</v>
      </c>
      <c r="I4656" s="2">
        <v>2017</v>
      </c>
      <c r="J4656" s="2">
        <f ca="1">YEAR(TODAY())-Table1[[#This Row],[Release_year]]</f>
        <v>9</v>
      </c>
      <c r="K4656" s="2" t="s">
        <v>124</v>
      </c>
      <c r="L4656" s="2" t="str">
        <f>_xlfn.XLOOKUP(Table1[[#This Row],[Rating]],Ratings!A$2:A$15,Ratings!B$2:B$15)</f>
        <v>Adult</v>
      </c>
      <c r="M4656" s="2" t="str">
        <f>_xlfn.XLOOKUP(Table1[[#This Row],[Rating Category]],Recommendation!A$2:A$6,Recommendation!B$2:B$6)</f>
        <v>Restricted</v>
      </c>
      <c r="N4656" s="2">
        <v>93</v>
      </c>
      <c r="O4656" s="2" t="str" cm="1">
        <f t="array" ref="O4656">_xlfn.IFS(Table1[[#This Row],[Duration]]&lt;90,"Short",Table1[[#This Row],[Duration]]&lt;180,"Medium",Table1[[#This Row],[Duration]]&lt;=240,"Long",TRUE,"Seasons")</f>
        <v>Medium</v>
      </c>
      <c r="P4656" s="3" t="s">
        <v>307</v>
      </c>
    </row>
    <row r="4657" spans="1:16" ht="42">
      <c r="A4657" s="2" t="s">
        <v>19606</v>
      </c>
      <c r="B4657" s="2" t="s">
        <v>0</v>
      </c>
      <c r="C4657" s="3" t="s">
        <v>19607</v>
      </c>
      <c r="D4657" s="3" t="s">
        <v>5896</v>
      </c>
      <c r="E4657" s="3" t="s">
        <v>19608</v>
      </c>
      <c r="F4657" s="3" t="s">
        <v>1155</v>
      </c>
      <c r="G4657" s="7" t="s">
        <v>9220</v>
      </c>
      <c r="H4657" s="4">
        <v>2021</v>
      </c>
      <c r="I4657" s="2">
        <v>2014</v>
      </c>
      <c r="J4657" s="2">
        <f ca="1">YEAR(TODAY())-Table1[[#This Row],[Release_year]]</f>
        <v>12</v>
      </c>
      <c r="K4657" s="2" t="s">
        <v>7</v>
      </c>
      <c r="L4657" s="2" t="str">
        <f>_xlfn.XLOOKUP(Table1[[#This Row],[Rating]],Ratings!A$2:A$15,Ratings!B$2:B$15)</f>
        <v>Adult</v>
      </c>
      <c r="M4657" s="2" t="str">
        <f>_xlfn.XLOOKUP(Table1[[#This Row],[Rating Category]],Recommendation!A$2:A$6,Recommendation!B$2:B$6)</f>
        <v>Restricted</v>
      </c>
      <c r="N4657" s="2">
        <v>98</v>
      </c>
      <c r="O4657" s="2" t="str" cm="1">
        <f t="array" ref="O4657">_xlfn.IFS(Table1[[#This Row],[Duration]]&lt;90,"Short",Table1[[#This Row],[Duration]]&lt;180,"Medium",Table1[[#This Row],[Duration]]&lt;=240,"Long",TRUE,"Seasons")</f>
        <v>Medium</v>
      </c>
      <c r="P4657" s="3" t="s">
        <v>43</v>
      </c>
    </row>
    <row r="4658" spans="1:16" ht="56">
      <c r="A4658" s="2" t="s">
        <v>19609</v>
      </c>
      <c r="B4658" s="2" t="s">
        <v>0</v>
      </c>
      <c r="C4658" s="3" t="s">
        <v>19610</v>
      </c>
      <c r="D4658" s="3" t="s">
        <v>7821</v>
      </c>
      <c r="E4658" s="3" t="s">
        <v>19611</v>
      </c>
      <c r="F4658" s="3" t="s">
        <v>19612</v>
      </c>
      <c r="G4658" s="7" t="s">
        <v>12391</v>
      </c>
      <c r="H4658" s="4">
        <v>2021</v>
      </c>
      <c r="I4658" s="2">
        <v>2014</v>
      </c>
      <c r="J4658" s="2">
        <f ca="1">YEAR(TODAY())-Table1[[#This Row],[Release_year]]</f>
        <v>12</v>
      </c>
      <c r="K4658" s="2" t="s">
        <v>29</v>
      </c>
      <c r="L4658" s="2" t="str">
        <f>_xlfn.XLOOKUP(Table1[[#This Row],[Rating]],Ratings!A$2:A$15,Ratings!B$2:B$15)</f>
        <v>Teen</v>
      </c>
      <c r="M4658" s="2" t="str">
        <f>_xlfn.XLOOKUP(Table1[[#This Row],[Rating Category]],Recommendation!A$2:A$6,Recommendation!B$2:B$6)</f>
        <v>Guidance</v>
      </c>
      <c r="N4658" s="2">
        <v>122</v>
      </c>
      <c r="O4658" s="2" t="str" cm="1">
        <f t="array" ref="O4658">_xlfn.IFS(Table1[[#This Row],[Duration]]&lt;90,"Short",Table1[[#This Row],[Duration]]&lt;180,"Medium",Table1[[#This Row],[Duration]]&lt;=240,"Long",TRUE,"Seasons")</f>
        <v>Medium</v>
      </c>
      <c r="P4658" s="3" t="s">
        <v>19613</v>
      </c>
    </row>
    <row r="4659" spans="1:16" ht="56">
      <c r="A4659" s="2" t="s">
        <v>19614</v>
      </c>
      <c r="B4659" s="2" t="s">
        <v>0</v>
      </c>
      <c r="C4659" s="3" t="s">
        <v>19615</v>
      </c>
      <c r="D4659" s="3" t="s">
        <v>19616</v>
      </c>
      <c r="E4659" s="3" t="s">
        <v>19617</v>
      </c>
      <c r="F4659" s="3" t="s">
        <v>19618</v>
      </c>
      <c r="G4659" s="7" t="s">
        <v>11306</v>
      </c>
      <c r="H4659" s="4">
        <v>2021</v>
      </c>
      <c r="I4659" s="2">
        <v>2015</v>
      </c>
      <c r="J4659" s="2">
        <f ca="1">YEAR(TODAY())-Table1[[#This Row],[Release_year]]</f>
        <v>11</v>
      </c>
      <c r="K4659" s="2" t="s">
        <v>124</v>
      </c>
      <c r="L4659" s="2" t="str">
        <f>_xlfn.XLOOKUP(Table1[[#This Row],[Rating]],Ratings!A$2:A$15,Ratings!B$2:B$15)</f>
        <v>Adult</v>
      </c>
      <c r="M4659" s="2" t="str">
        <f>_xlfn.XLOOKUP(Table1[[#This Row],[Rating Category]],Recommendation!A$2:A$6,Recommendation!B$2:B$6)</f>
        <v>Restricted</v>
      </c>
      <c r="N4659" s="2">
        <v>118</v>
      </c>
      <c r="O4659" s="2" t="str" cm="1">
        <f t="array" ref="O4659">_xlfn.IFS(Table1[[#This Row],[Duration]]&lt;90,"Short",Table1[[#This Row],[Duration]]&lt;180,"Medium",Table1[[#This Row],[Duration]]&lt;=240,"Long",TRUE,"Seasons")</f>
        <v>Medium</v>
      </c>
      <c r="P4659" s="3" t="s">
        <v>517</v>
      </c>
    </row>
    <row r="4660" spans="1:16" ht="28">
      <c r="A4660" s="2" t="s">
        <v>19619</v>
      </c>
      <c r="B4660" s="2" t="s">
        <v>0</v>
      </c>
      <c r="C4660" s="3" t="s">
        <v>19620</v>
      </c>
      <c r="D4660" s="3" t="s">
        <v>19621</v>
      </c>
      <c r="E4660" s="3" t="s">
        <v>19622</v>
      </c>
      <c r="F4660" s="3" t="s">
        <v>404</v>
      </c>
      <c r="G4660" s="7" t="s">
        <v>9568</v>
      </c>
      <c r="H4660" s="4">
        <v>2021</v>
      </c>
      <c r="I4660" s="2">
        <v>2017</v>
      </c>
      <c r="J4660" s="2">
        <f ca="1">YEAR(TODAY())-Table1[[#This Row],[Release_year]]</f>
        <v>9</v>
      </c>
      <c r="K4660" s="2" t="s">
        <v>7</v>
      </c>
      <c r="L4660" s="2" t="str">
        <f>_xlfn.XLOOKUP(Table1[[#This Row],[Rating]],Ratings!A$2:A$15,Ratings!B$2:B$15)</f>
        <v>Adult</v>
      </c>
      <c r="M4660" s="2" t="str">
        <f>_xlfn.XLOOKUP(Table1[[#This Row],[Rating Category]],Recommendation!A$2:A$6,Recommendation!B$2:B$6)</f>
        <v>Restricted</v>
      </c>
      <c r="N4660" s="2">
        <v>89</v>
      </c>
      <c r="O4660" s="2" t="str" cm="1">
        <f t="array" ref="O4660">_xlfn.IFS(Table1[[#This Row],[Duration]]&lt;90,"Short",Table1[[#This Row],[Duration]]&lt;180,"Medium",Table1[[#This Row],[Duration]]&lt;=240,"Long",TRUE,"Seasons")</f>
        <v>Short</v>
      </c>
      <c r="P4660" s="3" t="s">
        <v>650</v>
      </c>
    </row>
    <row r="4661" spans="1:16" ht="42">
      <c r="A4661" s="2" t="s">
        <v>19623</v>
      </c>
      <c r="B4661" s="2" t="s">
        <v>0</v>
      </c>
      <c r="C4661" s="3" t="s">
        <v>19624</v>
      </c>
      <c r="D4661" s="3" t="s">
        <v>19625</v>
      </c>
      <c r="E4661" s="3" t="s">
        <v>19626</v>
      </c>
      <c r="F4661" s="3" t="s">
        <v>1167</v>
      </c>
      <c r="G4661" s="7" t="s">
        <v>8830</v>
      </c>
      <c r="H4661" s="4">
        <v>2021</v>
      </c>
      <c r="I4661" s="2">
        <v>2012</v>
      </c>
      <c r="J4661" s="2">
        <f ca="1">YEAR(TODAY())-Table1[[#This Row],[Release_year]]</f>
        <v>14</v>
      </c>
      <c r="K4661" s="2" t="s">
        <v>87</v>
      </c>
      <c r="L4661" s="2" t="str">
        <f>_xlfn.XLOOKUP(Table1[[#This Row],[Rating]],Ratings!A$2:A$15,Ratings!B$2:B$15)</f>
        <v>Kids</v>
      </c>
      <c r="M4661" s="2" t="str">
        <f>_xlfn.XLOOKUP(Table1[[#This Row],[Rating Category]],Recommendation!A$2:A$6,Recommendation!B$2:B$6)</f>
        <v>Safe</v>
      </c>
      <c r="N4661" s="2">
        <v>26</v>
      </c>
      <c r="O4661" s="2" t="str" cm="1">
        <f t="array" ref="O4661">_xlfn.IFS(Table1[[#This Row],[Duration]]&lt;90,"Short",Table1[[#This Row],[Duration]]&lt;180,"Medium",Table1[[#This Row],[Duration]]&lt;=240,"Long",TRUE,"Seasons")</f>
        <v>Short</v>
      </c>
      <c r="P4661" s="3" t="s">
        <v>14830</v>
      </c>
    </row>
    <row r="4662" spans="1:16" ht="56">
      <c r="A4662" s="2" t="s">
        <v>19627</v>
      </c>
      <c r="B4662" s="2" t="s">
        <v>0</v>
      </c>
      <c r="C4662" s="3" t="s">
        <v>19628</v>
      </c>
      <c r="D4662" s="3" t="s">
        <v>19629</v>
      </c>
      <c r="E4662" s="3" t="s">
        <v>19630</v>
      </c>
      <c r="F4662" s="3" t="s">
        <v>1</v>
      </c>
      <c r="G4662" s="7" t="s">
        <v>8120</v>
      </c>
      <c r="H4662" s="4">
        <v>2021</v>
      </c>
      <c r="I4662" s="2">
        <v>1968</v>
      </c>
      <c r="J4662" s="2">
        <f ca="1">YEAR(TODAY())-Table1[[#This Row],[Release_year]]</f>
        <v>58</v>
      </c>
      <c r="K4662" s="2" t="s">
        <v>124</v>
      </c>
      <c r="L4662" s="2" t="str">
        <f>_xlfn.XLOOKUP(Table1[[#This Row],[Rating]],Ratings!A$2:A$15,Ratings!B$2:B$15)</f>
        <v>Adult</v>
      </c>
      <c r="M4662" s="2" t="str">
        <f>_xlfn.XLOOKUP(Table1[[#This Row],[Rating Category]],Recommendation!A$2:A$6,Recommendation!B$2:B$6)</f>
        <v>Restricted</v>
      </c>
      <c r="N4662" s="2">
        <v>137</v>
      </c>
      <c r="O4662" s="2" t="str" cm="1">
        <f t="array" ref="O4662">_xlfn.IFS(Table1[[#This Row],[Duration]]&lt;90,"Short",Table1[[#This Row],[Duration]]&lt;180,"Medium",Table1[[#This Row],[Duration]]&lt;=240,"Long",TRUE,"Seasons")</f>
        <v>Medium</v>
      </c>
      <c r="P4662" s="3" t="s">
        <v>19631</v>
      </c>
    </row>
    <row r="4663" spans="1:16" ht="42">
      <c r="A4663" s="2" t="s">
        <v>19632</v>
      </c>
      <c r="B4663" s="2" t="s">
        <v>0</v>
      </c>
      <c r="C4663" s="3" t="s">
        <v>19633</v>
      </c>
      <c r="D4663" s="3" t="s">
        <v>19634</v>
      </c>
      <c r="E4663" s="3" t="s">
        <v>19635</v>
      </c>
      <c r="F4663" s="3" t="s">
        <v>1</v>
      </c>
      <c r="G4663" s="7" t="s">
        <v>8120</v>
      </c>
      <c r="H4663" s="4">
        <v>2021</v>
      </c>
      <c r="I4663" s="2">
        <v>1998</v>
      </c>
      <c r="J4663" s="2">
        <f ca="1">YEAR(TODAY())-Table1[[#This Row],[Release_year]]</f>
        <v>28</v>
      </c>
      <c r="K4663" s="2" t="s">
        <v>124</v>
      </c>
      <c r="L4663" s="2" t="str">
        <f>_xlfn.XLOOKUP(Table1[[#This Row],[Rating]],Ratings!A$2:A$15,Ratings!B$2:B$15)</f>
        <v>Adult</v>
      </c>
      <c r="M4663" s="2" t="str">
        <f>_xlfn.XLOOKUP(Table1[[#This Row],[Rating Category]],Recommendation!A$2:A$6,Recommendation!B$2:B$6)</f>
        <v>Restricted</v>
      </c>
      <c r="N4663" s="2">
        <v>121</v>
      </c>
      <c r="O4663" s="2" t="str" cm="1">
        <f t="array" ref="O4663">_xlfn.IFS(Table1[[#This Row],[Duration]]&lt;90,"Short",Table1[[#This Row],[Duration]]&lt;180,"Medium",Table1[[#This Row],[Duration]]&lt;=240,"Long",TRUE,"Seasons")</f>
        <v>Medium</v>
      </c>
      <c r="P4663" s="3" t="s">
        <v>251</v>
      </c>
    </row>
    <row r="4664" spans="1:16" ht="28">
      <c r="A4664" s="2" t="s">
        <v>19636</v>
      </c>
      <c r="B4664" s="2" t="s">
        <v>4</v>
      </c>
      <c r="C4664" s="3" t="s">
        <v>19637</v>
      </c>
      <c r="D4664" s="3" t="s">
        <v>19638</v>
      </c>
      <c r="E4664" s="3" t="s">
        <v>19639</v>
      </c>
      <c r="F4664" s="3" t="s">
        <v>1</v>
      </c>
      <c r="G4664" s="7" t="s">
        <v>19640</v>
      </c>
      <c r="H4664" s="4">
        <v>2021</v>
      </c>
      <c r="I4664" s="2">
        <v>2016</v>
      </c>
      <c r="J4664" s="2">
        <f ca="1">YEAR(TODAY())-Table1[[#This Row],[Release_year]]</f>
        <v>10</v>
      </c>
      <c r="K4664" s="2" t="s">
        <v>45</v>
      </c>
      <c r="L4664" s="2" t="str">
        <f>_xlfn.XLOOKUP(Table1[[#This Row],[Rating]],Ratings!A$2:A$15,Ratings!B$2:B$15)</f>
        <v>Family</v>
      </c>
      <c r="M4664" s="2" t="str">
        <f>_xlfn.XLOOKUP(Table1[[#This Row],[Rating Category]],Recommendation!A$2:A$6,Recommendation!B$2:B$6)</f>
        <v>Guidance</v>
      </c>
      <c r="N4664" s="2" t="s">
        <v>1146</v>
      </c>
      <c r="O4664" s="2" t="str" cm="1">
        <f t="array" ref="O4664">_xlfn.IFS(Table1[[#This Row],[Duration]]&lt;90,"Short",Table1[[#This Row],[Duration]]&lt;180,"Medium",Table1[[#This Row],[Duration]]&lt;=240,"Long",TRUE,"Seasons")</f>
        <v>Seasons</v>
      </c>
      <c r="P4664" s="3" t="s">
        <v>48</v>
      </c>
    </row>
    <row r="4665" spans="1:16" ht="70">
      <c r="A4665" s="2" t="s">
        <v>19641</v>
      </c>
      <c r="B4665" s="2" t="s">
        <v>0</v>
      </c>
      <c r="C4665" s="3" t="s">
        <v>19642</v>
      </c>
      <c r="D4665" s="3" t="s">
        <v>19643</v>
      </c>
      <c r="E4665" s="3" t="s">
        <v>19644</v>
      </c>
      <c r="F4665" s="3" t="s">
        <v>13</v>
      </c>
      <c r="G4665" s="7" t="s">
        <v>11791</v>
      </c>
      <c r="H4665" s="4">
        <v>2021</v>
      </c>
      <c r="I4665" s="2">
        <v>2017</v>
      </c>
      <c r="J4665" s="2">
        <f ca="1">YEAR(TODAY())-Table1[[#This Row],[Release_year]]</f>
        <v>9</v>
      </c>
      <c r="K4665" s="2" t="s">
        <v>7</v>
      </c>
      <c r="L4665" s="2" t="str">
        <f>_xlfn.XLOOKUP(Table1[[#This Row],[Rating]],Ratings!A$2:A$15,Ratings!B$2:B$15)</f>
        <v>Adult</v>
      </c>
      <c r="M4665" s="2" t="str">
        <f>_xlfn.XLOOKUP(Table1[[#This Row],[Rating Category]],Recommendation!A$2:A$6,Recommendation!B$2:B$6)</f>
        <v>Restricted</v>
      </c>
      <c r="N4665" s="2">
        <v>103</v>
      </c>
      <c r="O4665" s="2" t="str" cm="1">
        <f t="array" ref="O4665">_xlfn.IFS(Table1[[#This Row],[Duration]]&lt;90,"Short",Table1[[#This Row],[Duration]]&lt;180,"Medium",Table1[[#This Row],[Duration]]&lt;=240,"Long",TRUE,"Seasons")</f>
        <v>Medium</v>
      </c>
      <c r="P4665" s="3" t="s">
        <v>23</v>
      </c>
    </row>
    <row r="4666" spans="1:16" ht="42">
      <c r="A4666" s="2" t="s">
        <v>19645</v>
      </c>
      <c r="B4666" s="2" t="s">
        <v>0</v>
      </c>
      <c r="C4666" s="3" t="s">
        <v>19646</v>
      </c>
      <c r="D4666" s="3" t="s">
        <v>18043</v>
      </c>
      <c r="E4666" s="3" t="s">
        <v>19647</v>
      </c>
      <c r="F4666" s="3" t="s">
        <v>50</v>
      </c>
      <c r="G4666" s="7" t="s">
        <v>12591</v>
      </c>
      <c r="H4666" s="4">
        <v>2021</v>
      </c>
      <c r="I4666" s="2">
        <v>2016</v>
      </c>
      <c r="J4666" s="2">
        <f ca="1">YEAR(TODAY())-Table1[[#This Row],[Release_year]]</f>
        <v>10</v>
      </c>
      <c r="K4666" s="2" t="s">
        <v>7</v>
      </c>
      <c r="L4666" s="2" t="str">
        <f>_xlfn.XLOOKUP(Table1[[#This Row],[Rating]],Ratings!A$2:A$15,Ratings!B$2:B$15)</f>
        <v>Adult</v>
      </c>
      <c r="M4666" s="2" t="str">
        <f>_xlfn.XLOOKUP(Table1[[#This Row],[Rating Category]],Recommendation!A$2:A$6,Recommendation!B$2:B$6)</f>
        <v>Restricted</v>
      </c>
      <c r="N4666" s="2">
        <v>92</v>
      </c>
      <c r="O4666" s="2" t="str" cm="1">
        <f t="array" ref="O4666">_xlfn.IFS(Table1[[#This Row],[Duration]]&lt;90,"Short",Table1[[#This Row],[Duration]]&lt;180,"Medium",Table1[[#This Row],[Duration]]&lt;=240,"Long",TRUE,"Seasons")</f>
        <v>Medium</v>
      </c>
      <c r="P4666" s="3" t="s">
        <v>7432</v>
      </c>
    </row>
    <row r="4667" spans="1:16" ht="70">
      <c r="A4667" s="2" t="s">
        <v>19648</v>
      </c>
      <c r="B4667" s="2" t="s">
        <v>0</v>
      </c>
      <c r="C4667" s="3" t="s">
        <v>19649</v>
      </c>
      <c r="D4667" s="3" t="s">
        <v>17984</v>
      </c>
      <c r="E4667" s="3" t="s">
        <v>19650</v>
      </c>
      <c r="F4667" s="3" t="s">
        <v>413</v>
      </c>
      <c r="G4667" s="7" t="s">
        <v>8120</v>
      </c>
      <c r="H4667" s="4">
        <v>2021</v>
      </c>
      <c r="I4667" s="2">
        <v>1995</v>
      </c>
      <c r="J4667" s="2">
        <f ca="1">YEAR(TODAY())-Table1[[#This Row],[Release_year]]</f>
        <v>31</v>
      </c>
      <c r="K4667" s="2" t="s">
        <v>124</v>
      </c>
      <c r="L4667" s="2" t="str">
        <f>_xlfn.XLOOKUP(Table1[[#This Row],[Rating]],Ratings!A$2:A$15,Ratings!B$2:B$15)</f>
        <v>Adult</v>
      </c>
      <c r="M4667" s="2" t="str">
        <f>_xlfn.XLOOKUP(Table1[[#This Row],[Rating Category]],Recommendation!A$2:A$6,Recommendation!B$2:B$6)</f>
        <v>Restricted</v>
      </c>
      <c r="N4667" s="2">
        <v>89</v>
      </c>
      <c r="O4667" s="2" t="str" cm="1">
        <f t="array" ref="O4667">_xlfn.IFS(Table1[[#This Row],[Duration]]&lt;90,"Short",Table1[[#This Row],[Duration]]&lt;180,"Medium",Table1[[#This Row],[Duration]]&lt;=240,"Long",TRUE,"Seasons")</f>
        <v>Short</v>
      </c>
      <c r="P4667" s="3" t="s">
        <v>523</v>
      </c>
    </row>
    <row r="4668" spans="1:16" ht="42">
      <c r="A4668" s="2" t="s">
        <v>19651</v>
      </c>
      <c r="B4668" s="2" t="s">
        <v>0</v>
      </c>
      <c r="C4668" s="3" t="s">
        <v>19652</v>
      </c>
      <c r="D4668" s="3" t="s">
        <v>1724</v>
      </c>
      <c r="E4668" s="3" t="s">
        <v>19653</v>
      </c>
      <c r="F4668" s="3" t="s">
        <v>19654</v>
      </c>
      <c r="G4668" s="7" t="s">
        <v>8727</v>
      </c>
      <c r="H4668" s="4">
        <v>2021</v>
      </c>
      <c r="I4668" s="2">
        <v>2005</v>
      </c>
      <c r="J4668" s="2">
        <f ca="1">YEAR(TODAY())-Table1[[#This Row],[Release_year]]</f>
        <v>21</v>
      </c>
      <c r="K4668" s="2" t="s">
        <v>2</v>
      </c>
      <c r="L4668" s="2" t="str">
        <f>_xlfn.XLOOKUP(Table1[[#This Row],[Rating]],Ratings!A$2:A$15,Ratings!B$2:B$15)</f>
        <v>Teen</v>
      </c>
      <c r="M4668" s="2" t="str">
        <f>_xlfn.XLOOKUP(Table1[[#This Row],[Rating Category]],Recommendation!A$2:A$6,Recommendation!B$2:B$6)</f>
        <v>Guidance</v>
      </c>
      <c r="N4668" s="2">
        <v>97</v>
      </c>
      <c r="O4668" s="2" t="str" cm="1">
        <f t="array" ref="O4668">_xlfn.IFS(Table1[[#This Row],[Duration]]&lt;90,"Short",Table1[[#This Row],[Duration]]&lt;180,"Medium",Table1[[#This Row],[Duration]]&lt;=240,"Long",TRUE,"Seasons")</f>
        <v>Medium</v>
      </c>
      <c r="P4668" s="3" t="s">
        <v>254</v>
      </c>
    </row>
    <row r="4669" spans="1:16" ht="70">
      <c r="A4669" s="2" t="s">
        <v>19655</v>
      </c>
      <c r="B4669" s="2" t="s">
        <v>0</v>
      </c>
      <c r="C4669" s="3" t="s">
        <v>19656</v>
      </c>
      <c r="D4669" s="3" t="s">
        <v>19657</v>
      </c>
      <c r="E4669" s="3" t="s">
        <v>19658</v>
      </c>
      <c r="F4669" s="3" t="s">
        <v>13</v>
      </c>
      <c r="G4669" s="7" t="s">
        <v>11939</v>
      </c>
      <c r="H4669" s="4">
        <v>2021</v>
      </c>
      <c r="I4669" s="2">
        <v>2004</v>
      </c>
      <c r="J4669" s="2">
        <f ca="1">YEAR(TODAY())-Table1[[#This Row],[Release_year]]</f>
        <v>22</v>
      </c>
      <c r="K4669" s="2" t="s">
        <v>29</v>
      </c>
      <c r="L4669" s="2" t="str">
        <f>_xlfn.XLOOKUP(Table1[[#This Row],[Rating]],Ratings!A$2:A$15,Ratings!B$2:B$15)</f>
        <v>Teen</v>
      </c>
      <c r="M4669" s="2" t="str">
        <f>_xlfn.XLOOKUP(Table1[[#This Row],[Rating Category]],Recommendation!A$2:A$6,Recommendation!B$2:B$6)</f>
        <v>Guidance</v>
      </c>
      <c r="N4669" s="2">
        <v>134</v>
      </c>
      <c r="O4669" s="2" t="str" cm="1">
        <f t="array" ref="O4669">_xlfn.IFS(Table1[[#This Row],[Duration]]&lt;90,"Short",Table1[[#This Row],[Duration]]&lt;180,"Medium",Table1[[#This Row],[Duration]]&lt;=240,"Long",TRUE,"Seasons")</f>
        <v>Medium</v>
      </c>
      <c r="P4669" s="3" t="s">
        <v>570</v>
      </c>
    </row>
    <row r="4670" spans="1:16" ht="70">
      <c r="A4670" s="2" t="s">
        <v>19659</v>
      </c>
      <c r="B4670" s="2" t="s">
        <v>0</v>
      </c>
      <c r="C4670" s="3" t="s">
        <v>19660</v>
      </c>
      <c r="D4670" s="3" t="s">
        <v>932</v>
      </c>
      <c r="E4670" s="3" t="s">
        <v>19661</v>
      </c>
      <c r="F4670" s="3" t="s">
        <v>1</v>
      </c>
      <c r="G4670" s="7" t="s">
        <v>3785</v>
      </c>
      <c r="H4670" s="4">
        <v>2021</v>
      </c>
      <c r="I4670" s="2">
        <v>1999</v>
      </c>
      <c r="J4670" s="2">
        <f ca="1">YEAR(TODAY())-Table1[[#This Row],[Release_year]]</f>
        <v>27</v>
      </c>
      <c r="K4670" s="2" t="s">
        <v>16</v>
      </c>
      <c r="L4670" s="2" t="str">
        <f>_xlfn.XLOOKUP(Table1[[#This Row],[Rating]],Ratings!A$2:A$15,Ratings!B$2:B$15)</f>
        <v>Family</v>
      </c>
      <c r="M4670" s="2" t="str">
        <f>_xlfn.XLOOKUP(Table1[[#This Row],[Rating Category]],Recommendation!A$2:A$6,Recommendation!B$2:B$6)</f>
        <v>Guidance</v>
      </c>
      <c r="N4670" s="2">
        <v>116</v>
      </c>
      <c r="O4670" s="2" t="str" cm="1">
        <f t="array" ref="O4670">_xlfn.IFS(Table1[[#This Row],[Duration]]&lt;90,"Short",Table1[[#This Row],[Duration]]&lt;180,"Medium",Table1[[#This Row],[Duration]]&lt;=240,"Long",TRUE,"Seasons")</f>
        <v>Medium</v>
      </c>
      <c r="P4670" s="3" t="s">
        <v>254</v>
      </c>
    </row>
    <row r="4671" spans="1:16" ht="28">
      <c r="A4671" s="2" t="s">
        <v>19662</v>
      </c>
      <c r="B4671" s="2" t="s">
        <v>0</v>
      </c>
      <c r="C4671" s="3" t="s">
        <v>19663</v>
      </c>
      <c r="D4671" s="3" t="s">
        <v>19664</v>
      </c>
      <c r="E4671" s="3" t="s">
        <v>19665</v>
      </c>
      <c r="F4671" s="3" t="s">
        <v>1</v>
      </c>
      <c r="G4671" s="7" t="s">
        <v>8913</v>
      </c>
      <c r="H4671" s="4">
        <v>2021</v>
      </c>
      <c r="I4671" s="2">
        <v>2018</v>
      </c>
      <c r="J4671" s="2">
        <f ca="1">YEAR(TODAY())-Table1[[#This Row],[Release_year]]</f>
        <v>8</v>
      </c>
      <c r="K4671" s="2" t="s">
        <v>29</v>
      </c>
      <c r="L4671" s="2" t="str">
        <f>_xlfn.XLOOKUP(Table1[[#This Row],[Rating]],Ratings!A$2:A$15,Ratings!B$2:B$15)</f>
        <v>Teen</v>
      </c>
      <c r="M4671" s="2" t="str">
        <f>_xlfn.XLOOKUP(Table1[[#This Row],[Rating Category]],Recommendation!A$2:A$6,Recommendation!B$2:B$6)</f>
        <v>Guidance</v>
      </c>
      <c r="N4671" s="2">
        <v>110</v>
      </c>
      <c r="O4671" s="2" t="str" cm="1">
        <f t="array" ref="O4671">_xlfn.IFS(Table1[[#This Row],[Duration]]&lt;90,"Short",Table1[[#This Row],[Duration]]&lt;180,"Medium",Table1[[#This Row],[Duration]]&lt;=240,"Long",TRUE,"Seasons")</f>
        <v>Medium</v>
      </c>
      <c r="P4671" s="3" t="s">
        <v>264</v>
      </c>
    </row>
    <row r="4672" spans="1:16" ht="56">
      <c r="A4672" s="2" t="s">
        <v>19666</v>
      </c>
      <c r="B4672" s="2" t="s">
        <v>0</v>
      </c>
      <c r="C4672" s="3" t="s">
        <v>19667</v>
      </c>
      <c r="D4672" s="3" t="s">
        <v>15589</v>
      </c>
      <c r="E4672" s="3" t="s">
        <v>19668</v>
      </c>
      <c r="F4672" s="3" t="s">
        <v>1</v>
      </c>
      <c r="G4672" s="7" t="s">
        <v>8727</v>
      </c>
      <c r="H4672" s="4">
        <v>2021</v>
      </c>
      <c r="I4672" s="2">
        <v>2018</v>
      </c>
      <c r="J4672" s="2">
        <f ca="1">YEAR(TODAY())-Table1[[#This Row],[Release_year]]</f>
        <v>8</v>
      </c>
      <c r="K4672" s="2" t="s">
        <v>29</v>
      </c>
      <c r="L4672" s="2" t="str">
        <f>_xlfn.XLOOKUP(Table1[[#This Row],[Rating]],Ratings!A$2:A$15,Ratings!B$2:B$15)</f>
        <v>Teen</v>
      </c>
      <c r="M4672" s="2" t="str">
        <f>_xlfn.XLOOKUP(Table1[[#This Row],[Rating Category]],Recommendation!A$2:A$6,Recommendation!B$2:B$6)</f>
        <v>Guidance</v>
      </c>
      <c r="N4672" s="2">
        <v>88</v>
      </c>
      <c r="O4672" s="2" t="str" cm="1">
        <f t="array" ref="O4672">_xlfn.IFS(Table1[[#This Row],[Duration]]&lt;90,"Short",Table1[[#This Row],[Duration]]&lt;180,"Medium",Table1[[#This Row],[Duration]]&lt;=240,"Long",TRUE,"Seasons")</f>
        <v>Short</v>
      </c>
      <c r="P4672" s="3" t="s">
        <v>51</v>
      </c>
    </row>
    <row r="4673" spans="1:16" ht="56">
      <c r="A4673" s="2" t="s">
        <v>19669</v>
      </c>
      <c r="B4673" s="2" t="s">
        <v>0</v>
      </c>
      <c r="C4673" s="3" t="s">
        <v>19670</v>
      </c>
      <c r="D4673" s="3" t="s">
        <v>10315</v>
      </c>
      <c r="E4673" s="3" t="s">
        <v>19671</v>
      </c>
      <c r="F4673" s="3" t="s">
        <v>1</v>
      </c>
      <c r="G4673" s="7" t="s">
        <v>19672</v>
      </c>
      <c r="H4673" s="4">
        <v>2021</v>
      </c>
      <c r="I4673" s="2">
        <v>2015</v>
      </c>
      <c r="J4673" s="2">
        <f ca="1">YEAR(TODAY())-Table1[[#This Row],[Release_year]]</f>
        <v>11</v>
      </c>
      <c r="K4673" s="2" t="s">
        <v>16</v>
      </c>
      <c r="L4673" s="2" t="str">
        <f>_xlfn.XLOOKUP(Table1[[#This Row],[Rating]],Ratings!A$2:A$15,Ratings!B$2:B$15)</f>
        <v>Family</v>
      </c>
      <c r="M4673" s="2" t="str">
        <f>_xlfn.XLOOKUP(Table1[[#This Row],[Rating Category]],Recommendation!A$2:A$6,Recommendation!B$2:B$6)</f>
        <v>Guidance</v>
      </c>
      <c r="N4673" s="2">
        <v>93</v>
      </c>
      <c r="O4673" s="2" t="str" cm="1">
        <f t="array" ref="O4673">_xlfn.IFS(Table1[[#This Row],[Duration]]&lt;90,"Short",Table1[[#This Row],[Duration]]&lt;180,"Medium",Table1[[#This Row],[Duration]]&lt;=240,"Long",TRUE,"Seasons")</f>
        <v>Medium</v>
      </c>
      <c r="P4673" s="3" t="s">
        <v>1071</v>
      </c>
    </row>
    <row r="4674" spans="1:16" ht="14">
      <c r="A4674" s="2" t="s">
        <v>19674</v>
      </c>
      <c r="B4674" s="2" t="s">
        <v>0</v>
      </c>
      <c r="C4674" s="3" t="s">
        <v>19675</v>
      </c>
      <c r="D4674" s="3" t="s">
        <v>13854</v>
      </c>
      <c r="E4674" s="3" t="s">
        <v>13855</v>
      </c>
      <c r="F4674" s="3" t="s">
        <v>1</v>
      </c>
      <c r="G4674" s="7" t="s">
        <v>19673</v>
      </c>
      <c r="H4674" s="4">
        <v>2021</v>
      </c>
      <c r="I4674" s="2">
        <v>2013</v>
      </c>
      <c r="J4674" s="2">
        <f ca="1">YEAR(TODAY())-Table1[[#This Row],[Release_year]]</f>
        <v>13</v>
      </c>
      <c r="K4674" s="2" t="s">
        <v>14374</v>
      </c>
      <c r="L4674" s="2" t="str">
        <f>_xlfn.XLOOKUP(Table1[[#This Row],[Rating]],Ratings!A$2:A$15,Ratings!B$2:B$15)</f>
        <v>Not Rated</v>
      </c>
      <c r="M4674" s="2" t="str">
        <f>_xlfn.XLOOKUP(Table1[[#This Row],[Rating Category]],Recommendation!A$2:A$6,Recommendation!B$2:B$6)</f>
        <v>Guidance</v>
      </c>
      <c r="N4674" s="2">
        <v>72</v>
      </c>
      <c r="O4674" s="2" t="str" cm="1">
        <f t="array" ref="O4674">_xlfn.IFS(Table1[[#This Row],[Duration]]&lt;90,"Short",Table1[[#This Row],[Duration]]&lt;180,"Medium",Table1[[#This Row],[Duration]]&lt;=240,"Long",TRUE,"Seasons")</f>
        <v>Short</v>
      </c>
      <c r="P4674" s="3" t="s">
        <v>683</v>
      </c>
    </row>
    <row r="4675" spans="1:16" ht="56">
      <c r="A4675" s="2" t="s">
        <v>19676</v>
      </c>
      <c r="B4675" s="2" t="s">
        <v>0</v>
      </c>
      <c r="C4675" s="3" t="s">
        <v>19677</v>
      </c>
      <c r="D4675" s="3" t="s">
        <v>19678</v>
      </c>
      <c r="E4675" s="3" t="s">
        <v>19679</v>
      </c>
      <c r="F4675" s="3" t="s">
        <v>13</v>
      </c>
      <c r="G4675" s="7" t="s">
        <v>13558</v>
      </c>
      <c r="H4675" s="4">
        <v>2021</v>
      </c>
      <c r="I4675" s="2">
        <v>2016</v>
      </c>
      <c r="J4675" s="2">
        <f ca="1">YEAR(TODAY())-Table1[[#This Row],[Release_year]]</f>
        <v>10</v>
      </c>
      <c r="K4675" s="2" t="s">
        <v>29</v>
      </c>
      <c r="L4675" s="2" t="str">
        <f>_xlfn.XLOOKUP(Table1[[#This Row],[Rating]],Ratings!A$2:A$15,Ratings!B$2:B$15)</f>
        <v>Teen</v>
      </c>
      <c r="M4675" s="2" t="str">
        <f>_xlfn.XLOOKUP(Table1[[#This Row],[Rating Category]],Recommendation!A$2:A$6,Recommendation!B$2:B$6)</f>
        <v>Guidance</v>
      </c>
      <c r="N4675" s="2">
        <v>141</v>
      </c>
      <c r="O4675" s="2" t="str" cm="1">
        <f t="array" ref="O4675">_xlfn.IFS(Table1[[#This Row],[Duration]]&lt;90,"Short",Table1[[#This Row],[Duration]]&lt;180,"Medium",Table1[[#This Row],[Duration]]&lt;=240,"Long",TRUE,"Seasons")</f>
        <v>Medium</v>
      </c>
      <c r="P4675" s="3" t="s">
        <v>43</v>
      </c>
    </row>
    <row r="4676" spans="1:16" ht="70">
      <c r="A4676" s="2" t="s">
        <v>19680</v>
      </c>
      <c r="B4676" s="2" t="s">
        <v>0</v>
      </c>
      <c r="C4676" s="3" t="s">
        <v>19681</v>
      </c>
      <c r="D4676" s="3" t="s">
        <v>9520</v>
      </c>
      <c r="E4676" s="3" t="s">
        <v>19682</v>
      </c>
      <c r="F4676" s="3" t="s">
        <v>1</v>
      </c>
      <c r="G4676" s="7" t="s">
        <v>3390</v>
      </c>
      <c r="H4676" s="4">
        <v>2021</v>
      </c>
      <c r="I4676" s="2">
        <v>2003</v>
      </c>
      <c r="J4676" s="2">
        <f ca="1">YEAR(TODAY())-Table1[[#This Row],[Release_year]]</f>
        <v>23</v>
      </c>
      <c r="K4676" s="2" t="s">
        <v>2</v>
      </c>
      <c r="L4676" s="2" t="str">
        <f>_xlfn.XLOOKUP(Table1[[#This Row],[Rating]],Ratings!A$2:A$15,Ratings!B$2:B$15)</f>
        <v>Teen</v>
      </c>
      <c r="M4676" s="2" t="str">
        <f>_xlfn.XLOOKUP(Table1[[#This Row],[Rating Category]],Recommendation!A$2:A$6,Recommendation!B$2:B$6)</f>
        <v>Guidance</v>
      </c>
      <c r="N4676" s="2">
        <v>117</v>
      </c>
      <c r="O4676" s="2" t="str" cm="1">
        <f t="array" ref="O4676">_xlfn.IFS(Table1[[#This Row],[Duration]]&lt;90,"Short",Table1[[#This Row],[Duration]]&lt;180,"Medium",Table1[[#This Row],[Duration]]&lt;=240,"Long",TRUE,"Seasons")</f>
        <v>Medium</v>
      </c>
      <c r="P4676" s="3" t="s">
        <v>125</v>
      </c>
    </row>
    <row r="4677" spans="1:16" ht="70">
      <c r="A4677" s="2" t="s">
        <v>19683</v>
      </c>
      <c r="B4677" s="2" t="s">
        <v>0</v>
      </c>
      <c r="C4677" s="3" t="s">
        <v>19684</v>
      </c>
      <c r="D4677" s="3" t="s">
        <v>19685</v>
      </c>
      <c r="E4677" s="3" t="s">
        <v>19686</v>
      </c>
      <c r="F4677" s="3" t="s">
        <v>13</v>
      </c>
      <c r="G4677" s="7" t="s">
        <v>7532</v>
      </c>
      <c r="H4677" s="4">
        <v>2021</v>
      </c>
      <c r="I4677" s="2">
        <v>1982</v>
      </c>
      <c r="J4677" s="2">
        <f ca="1">YEAR(TODAY())-Table1[[#This Row],[Release_year]]</f>
        <v>44</v>
      </c>
      <c r="K4677" s="2" t="s">
        <v>29</v>
      </c>
      <c r="L4677" s="2" t="str">
        <f>_xlfn.XLOOKUP(Table1[[#This Row],[Rating]],Ratings!A$2:A$15,Ratings!B$2:B$15)</f>
        <v>Teen</v>
      </c>
      <c r="M4677" s="2" t="str">
        <f>_xlfn.XLOOKUP(Table1[[#This Row],[Rating Category]],Recommendation!A$2:A$6,Recommendation!B$2:B$6)</f>
        <v>Guidance</v>
      </c>
      <c r="N4677" s="2">
        <v>118</v>
      </c>
      <c r="O4677" s="2" t="str" cm="1">
        <f t="array" ref="O4677">_xlfn.IFS(Table1[[#This Row],[Duration]]&lt;90,"Short",Table1[[#This Row],[Duration]]&lt;180,"Medium",Table1[[#This Row],[Duration]]&lt;=240,"Long",TRUE,"Seasons")</f>
        <v>Medium</v>
      </c>
      <c r="P4677" s="3" t="s">
        <v>23</v>
      </c>
    </row>
    <row r="4678" spans="1:16" ht="56">
      <c r="A4678" s="2" t="s">
        <v>19687</v>
      </c>
      <c r="B4678" s="2" t="s">
        <v>0</v>
      </c>
      <c r="C4678" s="3" t="s">
        <v>19688</v>
      </c>
      <c r="D4678" s="3" t="s">
        <v>19689</v>
      </c>
      <c r="E4678" s="3" t="s">
        <v>19690</v>
      </c>
      <c r="F4678" s="3" t="s">
        <v>53</v>
      </c>
      <c r="G4678" s="7" t="s">
        <v>13352</v>
      </c>
      <c r="H4678" s="4">
        <v>2021</v>
      </c>
      <c r="I4678" s="2">
        <v>2014</v>
      </c>
      <c r="J4678" s="2">
        <f ca="1">YEAR(TODAY())-Table1[[#This Row],[Release_year]]</f>
        <v>12</v>
      </c>
      <c r="K4678" s="2" t="s">
        <v>7</v>
      </c>
      <c r="L4678" s="2" t="str">
        <f>_xlfn.XLOOKUP(Table1[[#This Row],[Rating]],Ratings!A$2:A$15,Ratings!B$2:B$15)</f>
        <v>Adult</v>
      </c>
      <c r="M4678" s="2" t="str">
        <f>_xlfn.XLOOKUP(Table1[[#This Row],[Rating Category]],Recommendation!A$2:A$6,Recommendation!B$2:B$6)</f>
        <v>Restricted</v>
      </c>
      <c r="N4678" s="2">
        <v>105</v>
      </c>
      <c r="O4678" s="2" t="str" cm="1">
        <f t="array" ref="O4678">_xlfn.IFS(Table1[[#This Row],[Duration]]&lt;90,"Short",Table1[[#This Row],[Duration]]&lt;180,"Medium",Table1[[#This Row],[Duration]]&lt;=240,"Long",TRUE,"Seasons")</f>
        <v>Medium</v>
      </c>
      <c r="P4678" s="3" t="s">
        <v>218</v>
      </c>
    </row>
    <row r="4679" spans="1:16" ht="56">
      <c r="A4679" s="2" t="s">
        <v>19691</v>
      </c>
      <c r="B4679" s="2" t="s">
        <v>0</v>
      </c>
      <c r="C4679" s="3" t="s">
        <v>19692</v>
      </c>
      <c r="D4679" s="3" t="s">
        <v>19693</v>
      </c>
      <c r="E4679" s="3" t="s">
        <v>19694</v>
      </c>
      <c r="F4679" s="3" t="s">
        <v>404</v>
      </c>
      <c r="G4679" s="7" t="s">
        <v>12699</v>
      </c>
      <c r="H4679" s="4">
        <v>2021</v>
      </c>
      <c r="I4679" s="2">
        <v>2016</v>
      </c>
      <c r="J4679" s="2">
        <f ca="1">YEAR(TODAY())-Table1[[#This Row],[Release_year]]</f>
        <v>10</v>
      </c>
      <c r="K4679" s="2" t="s">
        <v>29</v>
      </c>
      <c r="L4679" s="2" t="str">
        <f>_xlfn.XLOOKUP(Table1[[#This Row],[Rating]],Ratings!A$2:A$15,Ratings!B$2:B$15)</f>
        <v>Teen</v>
      </c>
      <c r="M4679" s="2" t="str">
        <f>_xlfn.XLOOKUP(Table1[[#This Row],[Rating Category]],Recommendation!A$2:A$6,Recommendation!B$2:B$6)</f>
        <v>Guidance</v>
      </c>
      <c r="N4679" s="2">
        <v>94</v>
      </c>
      <c r="O4679" s="2" t="str" cm="1">
        <f t="array" ref="O4679">_xlfn.IFS(Table1[[#This Row],[Duration]]&lt;90,"Short",Table1[[#This Row],[Duration]]&lt;180,"Medium",Table1[[#This Row],[Duration]]&lt;=240,"Long",TRUE,"Seasons")</f>
        <v>Medium</v>
      </c>
      <c r="P4679" s="3" t="s">
        <v>15955</v>
      </c>
    </row>
    <row r="4680" spans="1:16" ht="56">
      <c r="A4680" s="2" t="s">
        <v>19695</v>
      </c>
      <c r="B4680" s="2" t="s">
        <v>0</v>
      </c>
      <c r="C4680" s="3" t="s">
        <v>19696</v>
      </c>
      <c r="D4680" s="3" t="s">
        <v>19697</v>
      </c>
      <c r="E4680" s="3" t="s">
        <v>19698</v>
      </c>
      <c r="F4680" s="3" t="s">
        <v>13</v>
      </c>
      <c r="G4680" s="7" t="s">
        <v>7532</v>
      </c>
      <c r="H4680" s="4">
        <v>2021</v>
      </c>
      <c r="I4680" s="2">
        <v>1983</v>
      </c>
      <c r="J4680" s="2">
        <f ca="1">YEAR(TODAY())-Table1[[#This Row],[Release_year]]</f>
        <v>43</v>
      </c>
      <c r="K4680" s="2" t="s">
        <v>29</v>
      </c>
      <c r="L4680" s="2" t="str">
        <f>_xlfn.XLOOKUP(Table1[[#This Row],[Rating]],Ratings!A$2:A$15,Ratings!B$2:B$15)</f>
        <v>Teen</v>
      </c>
      <c r="M4680" s="2" t="str">
        <f>_xlfn.XLOOKUP(Table1[[#This Row],[Rating Category]],Recommendation!A$2:A$6,Recommendation!B$2:B$6)</f>
        <v>Guidance</v>
      </c>
      <c r="N4680" s="2">
        <v>137</v>
      </c>
      <c r="O4680" s="2" t="str" cm="1">
        <f t="array" ref="O4680">_xlfn.IFS(Table1[[#This Row],[Duration]]&lt;90,"Short",Table1[[#This Row],[Duration]]&lt;180,"Medium",Table1[[#This Row],[Duration]]&lt;=240,"Long",TRUE,"Seasons")</f>
        <v>Medium</v>
      </c>
      <c r="P4680" s="3" t="s">
        <v>218</v>
      </c>
    </row>
    <row r="4681" spans="1:16" ht="56">
      <c r="A4681" s="2" t="s">
        <v>19699</v>
      </c>
      <c r="B4681" s="2" t="s">
        <v>4</v>
      </c>
      <c r="C4681" s="3" t="s">
        <v>19700</v>
      </c>
      <c r="D4681" s="3" t="s">
        <v>19701</v>
      </c>
      <c r="E4681" s="3" t="s">
        <v>19702</v>
      </c>
      <c r="F4681" s="3" t="s">
        <v>8537</v>
      </c>
      <c r="G4681" s="7" t="s">
        <v>13626</v>
      </c>
      <c r="H4681" s="4">
        <v>2021</v>
      </c>
      <c r="I4681" s="2">
        <v>2014</v>
      </c>
      <c r="J4681" s="2">
        <f ca="1">YEAR(TODAY())-Table1[[#This Row],[Release_year]]</f>
        <v>12</v>
      </c>
      <c r="K4681" s="2" t="s">
        <v>45</v>
      </c>
      <c r="L4681" s="2" t="str">
        <f>_xlfn.XLOOKUP(Table1[[#This Row],[Rating]],Ratings!A$2:A$15,Ratings!B$2:B$15)</f>
        <v>Family</v>
      </c>
      <c r="M4681" s="2" t="str">
        <f>_xlfn.XLOOKUP(Table1[[#This Row],[Rating Category]],Recommendation!A$2:A$6,Recommendation!B$2:B$6)</f>
        <v>Guidance</v>
      </c>
      <c r="N4681" s="2" t="s">
        <v>11</v>
      </c>
      <c r="O4681" s="2" t="str" cm="1">
        <f t="array" ref="O4681">_xlfn.IFS(Table1[[#This Row],[Duration]]&lt;90,"Short",Table1[[#This Row],[Duration]]&lt;180,"Medium",Table1[[#This Row],[Duration]]&lt;=240,"Long",TRUE,"Seasons")</f>
        <v>Seasons</v>
      </c>
      <c r="P4681" s="3" t="s">
        <v>708</v>
      </c>
    </row>
    <row r="4682" spans="1:16" ht="42">
      <c r="A4682" s="2" t="s">
        <v>19703</v>
      </c>
      <c r="B4682" s="2" t="s">
        <v>0</v>
      </c>
      <c r="C4682" s="3" t="s">
        <v>19704</v>
      </c>
      <c r="D4682" s="3" t="s">
        <v>19705</v>
      </c>
      <c r="E4682" s="3" t="s">
        <v>19706</v>
      </c>
      <c r="F4682" s="3" t="s">
        <v>13</v>
      </c>
      <c r="G4682" s="7" t="s">
        <v>13121</v>
      </c>
      <c r="H4682" s="4">
        <v>2021</v>
      </c>
      <c r="I4682" s="2">
        <v>2016</v>
      </c>
      <c r="J4682" s="2">
        <f ca="1">YEAR(TODAY())-Table1[[#This Row],[Release_year]]</f>
        <v>10</v>
      </c>
      <c r="K4682" s="2" t="s">
        <v>7</v>
      </c>
      <c r="L4682" s="2" t="str">
        <f>_xlfn.XLOOKUP(Table1[[#This Row],[Rating]],Ratings!A$2:A$15,Ratings!B$2:B$15)</f>
        <v>Adult</v>
      </c>
      <c r="M4682" s="2" t="str">
        <f>_xlfn.XLOOKUP(Table1[[#This Row],[Rating Category]],Recommendation!A$2:A$6,Recommendation!B$2:B$6)</f>
        <v>Restricted</v>
      </c>
      <c r="N4682" s="2">
        <v>61</v>
      </c>
      <c r="O4682" s="2" t="str" cm="1">
        <f t="array" ref="O4682">_xlfn.IFS(Table1[[#This Row],[Duration]]&lt;90,"Short",Table1[[#This Row],[Duration]]&lt;180,"Medium",Table1[[#This Row],[Duration]]&lt;=240,"Long",TRUE,"Seasons")</f>
        <v>Short</v>
      </c>
      <c r="P4682" s="3" t="s">
        <v>49</v>
      </c>
    </row>
    <row r="4683" spans="1:16" ht="56">
      <c r="A4683" s="2" t="s">
        <v>19707</v>
      </c>
      <c r="B4683" s="2" t="s">
        <v>0</v>
      </c>
      <c r="C4683" s="3" t="s">
        <v>19708</v>
      </c>
      <c r="D4683" s="3" t="s">
        <v>1038</v>
      </c>
      <c r="E4683" s="3" t="s">
        <v>19709</v>
      </c>
      <c r="F4683" s="3" t="s">
        <v>1</v>
      </c>
      <c r="G4683" s="7" t="s">
        <v>5123</v>
      </c>
      <c r="H4683" s="4">
        <v>2021</v>
      </c>
      <c r="I4683" s="2">
        <v>2012</v>
      </c>
      <c r="J4683" s="2">
        <f ca="1">YEAR(TODAY())-Table1[[#This Row],[Release_year]]</f>
        <v>14</v>
      </c>
      <c r="K4683" s="2" t="s">
        <v>124</v>
      </c>
      <c r="L4683" s="2" t="str">
        <f>_xlfn.XLOOKUP(Table1[[#This Row],[Rating]],Ratings!A$2:A$15,Ratings!B$2:B$15)</f>
        <v>Adult</v>
      </c>
      <c r="M4683" s="2" t="str">
        <f>_xlfn.XLOOKUP(Table1[[#This Row],[Rating Category]],Recommendation!A$2:A$6,Recommendation!B$2:B$6)</f>
        <v>Restricted</v>
      </c>
      <c r="N4683" s="2">
        <v>86</v>
      </c>
      <c r="O4683" s="2" t="str" cm="1">
        <f t="array" ref="O4683">_xlfn.IFS(Table1[[#This Row],[Duration]]&lt;90,"Short",Table1[[#This Row],[Duration]]&lt;180,"Medium",Table1[[#This Row],[Duration]]&lt;=240,"Long",TRUE,"Seasons")</f>
        <v>Short</v>
      </c>
      <c r="P4683" s="3" t="s">
        <v>2146</v>
      </c>
    </row>
    <row r="4684" spans="1:16" ht="42">
      <c r="A4684" s="2" t="s">
        <v>19710</v>
      </c>
      <c r="B4684" s="2" t="s">
        <v>0</v>
      </c>
      <c r="C4684" s="3" t="s">
        <v>19711</v>
      </c>
      <c r="D4684" s="3" t="s">
        <v>18289</v>
      </c>
      <c r="E4684" s="3" t="s">
        <v>19712</v>
      </c>
      <c r="F4684" s="3" t="s">
        <v>13</v>
      </c>
      <c r="G4684" s="7" t="s">
        <v>13581</v>
      </c>
      <c r="H4684" s="4">
        <v>2021</v>
      </c>
      <c r="I4684" s="2">
        <v>2016</v>
      </c>
      <c r="J4684" s="2">
        <f ca="1">YEAR(TODAY())-Table1[[#This Row],[Release_year]]</f>
        <v>10</v>
      </c>
      <c r="K4684" s="2" t="s">
        <v>7</v>
      </c>
      <c r="L4684" s="2" t="str">
        <f>_xlfn.XLOOKUP(Table1[[#This Row],[Rating]],Ratings!A$2:A$15,Ratings!B$2:B$15)</f>
        <v>Adult</v>
      </c>
      <c r="M4684" s="2" t="str">
        <f>_xlfn.XLOOKUP(Table1[[#This Row],[Rating Category]],Recommendation!A$2:A$6,Recommendation!B$2:B$6)</f>
        <v>Restricted</v>
      </c>
      <c r="N4684" s="2">
        <v>118</v>
      </c>
      <c r="O4684" s="2" t="str" cm="1">
        <f t="array" ref="O4684">_xlfn.IFS(Table1[[#This Row],[Duration]]&lt;90,"Short",Table1[[#This Row],[Duration]]&lt;180,"Medium",Table1[[#This Row],[Duration]]&lt;=240,"Long",TRUE,"Seasons")</f>
        <v>Medium</v>
      </c>
      <c r="P4684" s="3" t="s">
        <v>43</v>
      </c>
    </row>
    <row r="4685" spans="1:16" ht="56">
      <c r="A4685" s="2" t="s">
        <v>19713</v>
      </c>
      <c r="B4685" s="2" t="s">
        <v>0</v>
      </c>
      <c r="C4685" s="3" t="s">
        <v>19714</v>
      </c>
      <c r="D4685" s="3" t="s">
        <v>16612</v>
      </c>
      <c r="E4685" s="3" t="s">
        <v>19715</v>
      </c>
      <c r="F4685" s="3" t="s">
        <v>13</v>
      </c>
      <c r="G4685" s="7" t="s">
        <v>11791</v>
      </c>
      <c r="H4685" s="4">
        <v>2021</v>
      </c>
      <c r="I4685" s="2">
        <v>2016</v>
      </c>
      <c r="J4685" s="2">
        <f ca="1">YEAR(TODAY())-Table1[[#This Row],[Release_year]]</f>
        <v>10</v>
      </c>
      <c r="K4685" s="2" t="s">
        <v>29</v>
      </c>
      <c r="L4685" s="2" t="str">
        <f>_xlfn.XLOOKUP(Table1[[#This Row],[Rating]],Ratings!A$2:A$15,Ratings!B$2:B$15)</f>
        <v>Teen</v>
      </c>
      <c r="M4685" s="2" t="str">
        <f>_xlfn.XLOOKUP(Table1[[#This Row],[Rating Category]],Recommendation!A$2:A$6,Recommendation!B$2:B$6)</f>
        <v>Guidance</v>
      </c>
      <c r="N4685" s="2">
        <v>173</v>
      </c>
      <c r="O4685" s="2" t="str" cm="1">
        <f t="array" ref="O4685">_xlfn.IFS(Table1[[#This Row],[Duration]]&lt;90,"Short",Table1[[#This Row],[Duration]]&lt;180,"Medium",Table1[[#This Row],[Duration]]&lt;=240,"Long",TRUE,"Seasons")</f>
        <v>Medium</v>
      </c>
      <c r="P4685" s="3" t="s">
        <v>218</v>
      </c>
    </row>
    <row r="4686" spans="1:16" ht="56">
      <c r="A4686" s="2" t="s">
        <v>19716</v>
      </c>
      <c r="B4686" s="2" t="s">
        <v>0</v>
      </c>
      <c r="C4686" s="3" t="s">
        <v>19717</v>
      </c>
      <c r="D4686" s="3" t="s">
        <v>19718</v>
      </c>
      <c r="E4686" s="3" t="s">
        <v>19719</v>
      </c>
      <c r="F4686" s="3" t="s">
        <v>13</v>
      </c>
      <c r="G4686" s="7" t="s">
        <v>12027</v>
      </c>
      <c r="H4686" s="4">
        <v>2021</v>
      </c>
      <c r="I4686" s="2">
        <v>2007</v>
      </c>
      <c r="J4686" s="2">
        <f ca="1">YEAR(TODAY())-Table1[[#This Row],[Release_year]]</f>
        <v>19</v>
      </c>
      <c r="K4686" s="2" t="s">
        <v>45</v>
      </c>
      <c r="L4686" s="2" t="str">
        <f>_xlfn.XLOOKUP(Table1[[#This Row],[Rating]],Ratings!A$2:A$15,Ratings!B$2:B$15)</f>
        <v>Family</v>
      </c>
      <c r="M4686" s="2" t="str">
        <f>_xlfn.XLOOKUP(Table1[[#This Row],[Rating Category]],Recommendation!A$2:A$6,Recommendation!B$2:B$6)</f>
        <v>Guidance</v>
      </c>
      <c r="N4686" s="2">
        <v>152</v>
      </c>
      <c r="O4686" s="2" t="str" cm="1">
        <f t="array" ref="O4686">_xlfn.IFS(Table1[[#This Row],[Duration]]&lt;90,"Short",Table1[[#This Row],[Duration]]&lt;180,"Medium",Table1[[#This Row],[Duration]]&lt;=240,"Long",TRUE,"Seasons")</f>
        <v>Medium</v>
      </c>
      <c r="P4686" s="3" t="s">
        <v>575</v>
      </c>
    </row>
    <row r="4687" spans="1:16" ht="56">
      <c r="A4687" s="2" t="s">
        <v>19720</v>
      </c>
      <c r="B4687" s="2" t="s">
        <v>0</v>
      </c>
      <c r="C4687" s="3" t="s">
        <v>19721</v>
      </c>
      <c r="D4687" s="3" t="s">
        <v>19722</v>
      </c>
      <c r="E4687" s="3" t="s">
        <v>19723</v>
      </c>
      <c r="F4687" s="3" t="s">
        <v>1155</v>
      </c>
      <c r="G4687" s="7" t="s">
        <v>8882</v>
      </c>
      <c r="H4687" s="4">
        <v>2021</v>
      </c>
      <c r="I4687" s="2">
        <v>2014</v>
      </c>
      <c r="J4687" s="2">
        <f ca="1">YEAR(TODAY())-Table1[[#This Row],[Release_year]]</f>
        <v>12</v>
      </c>
      <c r="K4687" s="2" t="s">
        <v>29</v>
      </c>
      <c r="L4687" s="2" t="str">
        <f>_xlfn.XLOOKUP(Table1[[#This Row],[Rating]],Ratings!A$2:A$15,Ratings!B$2:B$15)</f>
        <v>Teen</v>
      </c>
      <c r="M4687" s="2" t="str">
        <f>_xlfn.XLOOKUP(Table1[[#This Row],[Rating Category]],Recommendation!A$2:A$6,Recommendation!B$2:B$6)</f>
        <v>Guidance</v>
      </c>
      <c r="N4687" s="2">
        <v>99</v>
      </c>
      <c r="O4687" s="2" t="str" cm="1">
        <f t="array" ref="O4687">_xlfn.IFS(Table1[[#This Row],[Duration]]&lt;90,"Short",Table1[[#This Row],[Duration]]&lt;180,"Medium",Table1[[#This Row],[Duration]]&lt;=240,"Long",TRUE,"Seasons")</f>
        <v>Medium</v>
      </c>
      <c r="P4687" s="3" t="s">
        <v>43</v>
      </c>
    </row>
    <row r="4688" spans="1:16" ht="56">
      <c r="A4688" s="2" t="s">
        <v>19724</v>
      </c>
      <c r="B4688" s="2" t="s">
        <v>0</v>
      </c>
      <c r="C4688" s="3" t="s">
        <v>19725</v>
      </c>
      <c r="D4688" s="3" t="s">
        <v>19726</v>
      </c>
      <c r="E4688" s="3" t="s">
        <v>19727</v>
      </c>
      <c r="F4688" s="3" t="s">
        <v>13</v>
      </c>
      <c r="G4688" s="7" t="s">
        <v>11001</v>
      </c>
      <c r="H4688" s="4">
        <v>2021</v>
      </c>
      <c r="I4688" s="2">
        <v>2017</v>
      </c>
      <c r="J4688" s="2">
        <f ca="1">YEAR(TODAY())-Table1[[#This Row],[Release_year]]</f>
        <v>9</v>
      </c>
      <c r="K4688" s="2" t="s">
        <v>7</v>
      </c>
      <c r="L4688" s="2" t="str">
        <f>_xlfn.XLOOKUP(Table1[[#This Row],[Rating]],Ratings!A$2:A$15,Ratings!B$2:B$15)</f>
        <v>Adult</v>
      </c>
      <c r="M4688" s="2" t="str">
        <f>_xlfn.XLOOKUP(Table1[[#This Row],[Rating Category]],Recommendation!A$2:A$6,Recommendation!B$2:B$6)</f>
        <v>Restricted</v>
      </c>
      <c r="N4688" s="2">
        <v>110</v>
      </c>
      <c r="O4688" s="2" t="str" cm="1">
        <f t="array" ref="O4688">_xlfn.IFS(Table1[[#This Row],[Duration]]&lt;90,"Short",Table1[[#This Row],[Duration]]&lt;180,"Medium",Table1[[#This Row],[Duration]]&lt;=240,"Long",TRUE,"Seasons")</f>
        <v>Medium</v>
      </c>
      <c r="P4688" s="3" t="s">
        <v>43</v>
      </c>
    </row>
    <row r="4689" spans="1:16" ht="42">
      <c r="A4689" s="2" t="s">
        <v>19728</v>
      </c>
      <c r="B4689" s="2" t="s">
        <v>0</v>
      </c>
      <c r="C4689" s="3" t="s">
        <v>19729</v>
      </c>
      <c r="D4689" s="3" t="s">
        <v>19730</v>
      </c>
      <c r="E4689" s="3" t="s">
        <v>19731</v>
      </c>
      <c r="F4689" s="3" t="s">
        <v>13</v>
      </c>
      <c r="G4689" s="7" t="s">
        <v>11939</v>
      </c>
      <c r="H4689" s="4">
        <v>2021</v>
      </c>
      <c r="I4689" s="2">
        <v>2017</v>
      </c>
      <c r="J4689" s="2">
        <f ca="1">YEAR(TODAY())-Table1[[#This Row],[Release_year]]</f>
        <v>9</v>
      </c>
      <c r="K4689" s="2" t="s">
        <v>45</v>
      </c>
      <c r="L4689" s="2" t="str">
        <f>_xlfn.XLOOKUP(Table1[[#This Row],[Rating]],Ratings!A$2:A$15,Ratings!B$2:B$15)</f>
        <v>Family</v>
      </c>
      <c r="M4689" s="2" t="str">
        <f>_xlfn.XLOOKUP(Table1[[#This Row],[Rating Category]],Recommendation!A$2:A$6,Recommendation!B$2:B$6)</f>
        <v>Guidance</v>
      </c>
      <c r="N4689" s="2">
        <v>116</v>
      </c>
      <c r="O4689" s="2" t="str" cm="1">
        <f t="array" ref="O4689">_xlfn.IFS(Table1[[#This Row],[Duration]]&lt;90,"Short",Table1[[#This Row],[Duration]]&lt;180,"Medium",Table1[[#This Row],[Duration]]&lt;=240,"Long",TRUE,"Seasons")</f>
        <v>Medium</v>
      </c>
      <c r="P4689" s="3" t="s">
        <v>43</v>
      </c>
    </row>
    <row r="4690" spans="1:16" ht="42">
      <c r="A4690" s="2" t="s">
        <v>19732</v>
      </c>
      <c r="B4690" s="2" t="s">
        <v>0</v>
      </c>
      <c r="C4690" s="3" t="s">
        <v>19733</v>
      </c>
      <c r="D4690" s="3" t="s">
        <v>6424</v>
      </c>
      <c r="E4690" s="3" t="s">
        <v>19734</v>
      </c>
      <c r="F4690" s="3" t="s">
        <v>1155</v>
      </c>
      <c r="G4690" s="7" t="s">
        <v>8997</v>
      </c>
      <c r="H4690" s="4">
        <v>2021</v>
      </c>
      <c r="I4690" s="2">
        <v>2013</v>
      </c>
      <c r="J4690" s="2">
        <f ca="1">YEAR(TODAY())-Table1[[#This Row],[Release_year]]</f>
        <v>13</v>
      </c>
      <c r="K4690" s="2" t="s">
        <v>29</v>
      </c>
      <c r="L4690" s="2" t="str">
        <f>_xlfn.XLOOKUP(Table1[[#This Row],[Rating]],Ratings!A$2:A$15,Ratings!B$2:B$15)</f>
        <v>Teen</v>
      </c>
      <c r="M4690" s="2" t="str">
        <f>_xlfn.XLOOKUP(Table1[[#This Row],[Rating Category]],Recommendation!A$2:A$6,Recommendation!B$2:B$6)</f>
        <v>Guidance</v>
      </c>
      <c r="N4690" s="2">
        <v>107</v>
      </c>
      <c r="O4690" s="2" t="str" cm="1">
        <f t="array" ref="O4690">_xlfn.IFS(Table1[[#This Row],[Duration]]&lt;90,"Short",Table1[[#This Row],[Duration]]&lt;180,"Medium",Table1[[#This Row],[Duration]]&lt;=240,"Long",TRUE,"Seasons")</f>
        <v>Medium</v>
      </c>
      <c r="P4690" s="3" t="s">
        <v>56</v>
      </c>
    </row>
    <row r="4691" spans="1:16" ht="56">
      <c r="A4691" s="2" t="s">
        <v>19735</v>
      </c>
      <c r="B4691" s="2" t="s">
        <v>0</v>
      </c>
      <c r="C4691" s="3" t="s">
        <v>19736</v>
      </c>
      <c r="D4691" s="3" t="s">
        <v>19737</v>
      </c>
      <c r="E4691" s="3" t="s">
        <v>19738</v>
      </c>
      <c r="F4691" s="3" t="s">
        <v>306</v>
      </c>
      <c r="G4691" s="7" t="s">
        <v>10158</v>
      </c>
      <c r="H4691" s="4">
        <v>2021</v>
      </c>
      <c r="I4691" s="2">
        <v>2018</v>
      </c>
      <c r="J4691" s="2">
        <f ca="1">YEAR(TODAY())-Table1[[#This Row],[Release_year]]</f>
        <v>8</v>
      </c>
      <c r="K4691" s="2" t="s">
        <v>2</v>
      </c>
      <c r="L4691" s="2" t="str">
        <f>_xlfn.XLOOKUP(Table1[[#This Row],[Rating]],Ratings!A$2:A$15,Ratings!B$2:B$15)</f>
        <v>Teen</v>
      </c>
      <c r="M4691" s="2" t="str">
        <f>_xlfn.XLOOKUP(Table1[[#This Row],[Rating Category]],Recommendation!A$2:A$6,Recommendation!B$2:B$6)</f>
        <v>Guidance</v>
      </c>
      <c r="N4691" s="2">
        <v>109</v>
      </c>
      <c r="O4691" s="2" t="str" cm="1">
        <f t="array" ref="O4691">_xlfn.IFS(Table1[[#This Row],[Duration]]&lt;90,"Short",Table1[[#This Row],[Duration]]&lt;180,"Medium",Table1[[#This Row],[Duration]]&lt;=240,"Long",TRUE,"Seasons")</f>
        <v>Medium</v>
      </c>
      <c r="P4691" s="3" t="s">
        <v>3468</v>
      </c>
    </row>
    <row r="4692" spans="1:16" ht="42">
      <c r="A4692" s="2" t="s">
        <v>19739</v>
      </c>
      <c r="B4692" s="2" t="s">
        <v>0</v>
      </c>
      <c r="C4692" s="3" t="s">
        <v>19740</v>
      </c>
      <c r="D4692" s="3" t="s">
        <v>19741</v>
      </c>
      <c r="E4692" s="3" t="s">
        <v>19742</v>
      </c>
      <c r="F4692" s="3" t="s">
        <v>13</v>
      </c>
      <c r="G4692" s="7" t="s">
        <v>12176</v>
      </c>
      <c r="H4692" s="4">
        <v>2021</v>
      </c>
      <c r="I4692" s="2">
        <v>2008</v>
      </c>
      <c r="J4692" s="2">
        <f ca="1">YEAR(TODAY())-Table1[[#This Row],[Release_year]]</f>
        <v>18</v>
      </c>
      <c r="K4692" s="2" t="s">
        <v>29</v>
      </c>
      <c r="L4692" s="2" t="str">
        <f>_xlfn.XLOOKUP(Table1[[#This Row],[Rating]],Ratings!A$2:A$15,Ratings!B$2:B$15)</f>
        <v>Teen</v>
      </c>
      <c r="M4692" s="2" t="str">
        <f>_xlfn.XLOOKUP(Table1[[#This Row],[Rating Category]],Recommendation!A$2:A$6,Recommendation!B$2:B$6)</f>
        <v>Guidance</v>
      </c>
      <c r="N4692" s="2">
        <v>122</v>
      </c>
      <c r="O4692" s="2" t="str" cm="1">
        <f t="array" ref="O4692">_xlfn.IFS(Table1[[#This Row],[Duration]]&lt;90,"Short",Table1[[#This Row],[Duration]]&lt;180,"Medium",Table1[[#This Row],[Duration]]&lt;=240,"Long",TRUE,"Seasons")</f>
        <v>Medium</v>
      </c>
      <c r="P4692" s="3" t="s">
        <v>192</v>
      </c>
    </row>
    <row r="4693" spans="1:16" ht="56">
      <c r="A4693" s="2" t="s">
        <v>19743</v>
      </c>
      <c r="B4693" s="2" t="s">
        <v>0</v>
      </c>
      <c r="C4693" s="3" t="s">
        <v>19744</v>
      </c>
      <c r="D4693" s="3" t="s">
        <v>15536</v>
      </c>
      <c r="E4693" s="3" t="s">
        <v>19745</v>
      </c>
      <c r="F4693" s="3" t="s">
        <v>13</v>
      </c>
      <c r="G4693" s="7" t="s">
        <v>7532</v>
      </c>
      <c r="H4693" s="4">
        <v>2021</v>
      </c>
      <c r="I4693" s="2">
        <v>1964</v>
      </c>
      <c r="J4693" s="2">
        <f ca="1">YEAR(TODAY())-Table1[[#This Row],[Release_year]]</f>
        <v>62</v>
      </c>
      <c r="K4693" s="2" t="s">
        <v>29</v>
      </c>
      <c r="L4693" s="2" t="str">
        <f>_xlfn.XLOOKUP(Table1[[#This Row],[Rating]],Ratings!A$2:A$15,Ratings!B$2:B$15)</f>
        <v>Teen</v>
      </c>
      <c r="M4693" s="2" t="str">
        <f>_xlfn.XLOOKUP(Table1[[#This Row],[Rating Category]],Recommendation!A$2:A$6,Recommendation!B$2:B$6)</f>
        <v>Guidance</v>
      </c>
      <c r="N4693" s="2">
        <v>228</v>
      </c>
      <c r="O4693" s="2" t="str" cm="1">
        <f t="array" ref="O4693">_xlfn.IFS(Table1[[#This Row],[Duration]]&lt;90,"Short",Table1[[#This Row],[Duration]]&lt;180,"Medium",Table1[[#This Row],[Duration]]&lt;=240,"Long",TRUE,"Seasons")</f>
        <v>Long</v>
      </c>
      <c r="P4693" s="3" t="s">
        <v>765</v>
      </c>
    </row>
    <row r="4694" spans="1:16" ht="28">
      <c r="A4694" s="2" t="s">
        <v>19746</v>
      </c>
      <c r="B4694" s="2" t="s">
        <v>0</v>
      </c>
      <c r="C4694" s="3" t="s">
        <v>19747</v>
      </c>
      <c r="D4694" s="3" t="s">
        <v>19748</v>
      </c>
      <c r="E4694" s="3" t="s">
        <v>19749</v>
      </c>
      <c r="F4694" s="3" t="s">
        <v>1</v>
      </c>
      <c r="G4694" s="7" t="s">
        <v>12346</v>
      </c>
      <c r="H4694" s="4">
        <v>2021</v>
      </c>
      <c r="I4694" s="2">
        <v>2014</v>
      </c>
      <c r="J4694" s="2">
        <f ca="1">YEAR(TODAY())-Table1[[#This Row],[Release_year]]</f>
        <v>12</v>
      </c>
      <c r="K4694" s="2" t="s">
        <v>45</v>
      </c>
      <c r="L4694" s="2" t="str">
        <f>_xlfn.XLOOKUP(Table1[[#This Row],[Rating]],Ratings!A$2:A$15,Ratings!B$2:B$15)</f>
        <v>Family</v>
      </c>
      <c r="M4694" s="2" t="str">
        <f>_xlfn.XLOOKUP(Table1[[#This Row],[Rating Category]],Recommendation!A$2:A$6,Recommendation!B$2:B$6)</f>
        <v>Guidance</v>
      </c>
      <c r="N4694" s="2">
        <v>86</v>
      </c>
      <c r="O4694" s="2" t="str" cm="1">
        <f t="array" ref="O4694">_xlfn.IFS(Table1[[#This Row],[Duration]]&lt;90,"Short",Table1[[#This Row],[Duration]]&lt;180,"Medium",Table1[[#This Row],[Duration]]&lt;=240,"Long",TRUE,"Seasons")</f>
        <v>Short</v>
      </c>
      <c r="P4694" s="3" t="s">
        <v>46</v>
      </c>
    </row>
    <row r="4695" spans="1:16" ht="56">
      <c r="A4695" s="2" t="s">
        <v>19750</v>
      </c>
      <c r="B4695" s="2" t="s">
        <v>0</v>
      </c>
      <c r="C4695" s="3" t="s">
        <v>19751</v>
      </c>
      <c r="D4695" s="3" t="s">
        <v>18333</v>
      </c>
      <c r="E4695" s="3" t="s">
        <v>19752</v>
      </c>
      <c r="F4695" s="3" t="s">
        <v>19753</v>
      </c>
      <c r="G4695" s="7" t="s">
        <v>18108</v>
      </c>
      <c r="H4695" s="4">
        <v>2021</v>
      </c>
      <c r="I4695" s="2">
        <v>2010</v>
      </c>
      <c r="J4695" s="2">
        <f ca="1">YEAR(TODAY())-Table1[[#This Row],[Release_year]]</f>
        <v>16</v>
      </c>
      <c r="K4695" s="2" t="s">
        <v>181</v>
      </c>
      <c r="L4695" s="2" t="str">
        <f>_xlfn.XLOOKUP(Table1[[#This Row],[Rating]],Ratings!A$2:A$15,Ratings!B$2:B$15)</f>
        <v>Family</v>
      </c>
      <c r="M4695" s="2" t="str">
        <f>_xlfn.XLOOKUP(Table1[[#This Row],[Rating Category]],Recommendation!A$2:A$6,Recommendation!B$2:B$6)</f>
        <v>Guidance</v>
      </c>
      <c r="N4695" s="2">
        <v>72</v>
      </c>
      <c r="O4695" s="2" t="str" cm="1">
        <f t="array" ref="O4695">_xlfn.IFS(Table1[[#This Row],[Duration]]&lt;90,"Short",Table1[[#This Row],[Duration]]&lt;180,"Medium",Table1[[#This Row],[Duration]]&lt;=240,"Long",TRUE,"Seasons")</f>
        <v>Short</v>
      </c>
      <c r="P4695" s="3" t="s">
        <v>17</v>
      </c>
    </row>
    <row r="4696" spans="1:16" ht="56">
      <c r="A4696" s="2" t="s">
        <v>19754</v>
      </c>
      <c r="B4696" s="2" t="s">
        <v>0</v>
      </c>
      <c r="C4696" s="3" t="s">
        <v>19755</v>
      </c>
      <c r="D4696" s="3" t="s">
        <v>289</v>
      </c>
      <c r="E4696" s="3" t="s">
        <v>19756</v>
      </c>
      <c r="F4696" s="3" t="s">
        <v>215</v>
      </c>
      <c r="G4696" s="7" t="s">
        <v>8451</v>
      </c>
      <c r="H4696" s="4">
        <v>2021</v>
      </c>
      <c r="I4696" s="2">
        <v>2010</v>
      </c>
      <c r="J4696" s="2">
        <f ca="1">YEAR(TODAY())-Table1[[#This Row],[Release_year]]</f>
        <v>16</v>
      </c>
      <c r="K4696" s="2" t="s">
        <v>2</v>
      </c>
      <c r="L4696" s="2" t="str">
        <f>_xlfn.XLOOKUP(Table1[[#This Row],[Rating]],Ratings!A$2:A$15,Ratings!B$2:B$15)</f>
        <v>Teen</v>
      </c>
      <c r="M4696" s="2" t="str">
        <f>_xlfn.XLOOKUP(Table1[[#This Row],[Rating Category]],Recommendation!A$2:A$6,Recommendation!B$2:B$6)</f>
        <v>Guidance</v>
      </c>
      <c r="N4696" s="2">
        <v>102</v>
      </c>
      <c r="O4696" s="2" t="str" cm="1">
        <f t="array" ref="O4696">_xlfn.IFS(Table1[[#This Row],[Duration]]&lt;90,"Short",Table1[[#This Row],[Duration]]&lt;180,"Medium",Table1[[#This Row],[Duration]]&lt;=240,"Long",TRUE,"Seasons")</f>
        <v>Medium</v>
      </c>
      <c r="P4696" s="3" t="s">
        <v>43</v>
      </c>
    </row>
    <row r="4697" spans="1:16" ht="56">
      <c r="A4697" s="2" t="s">
        <v>19757</v>
      </c>
      <c r="B4697" s="2" t="s">
        <v>0</v>
      </c>
      <c r="C4697" s="3" t="s">
        <v>19758</v>
      </c>
      <c r="D4697" s="3" t="s">
        <v>10818</v>
      </c>
      <c r="E4697" s="3" t="s">
        <v>19759</v>
      </c>
      <c r="F4697" s="3" t="s">
        <v>404</v>
      </c>
      <c r="G4697" s="7" t="s">
        <v>12296</v>
      </c>
      <c r="H4697" s="4">
        <v>2021</v>
      </c>
      <c r="I4697" s="2">
        <v>2015</v>
      </c>
      <c r="J4697" s="2">
        <f ca="1">YEAR(TODAY())-Table1[[#This Row],[Release_year]]</f>
        <v>11</v>
      </c>
      <c r="K4697" s="2" t="s">
        <v>29</v>
      </c>
      <c r="L4697" s="2" t="str">
        <f>_xlfn.XLOOKUP(Table1[[#This Row],[Rating]],Ratings!A$2:A$15,Ratings!B$2:B$15)</f>
        <v>Teen</v>
      </c>
      <c r="M4697" s="2" t="str">
        <f>_xlfn.XLOOKUP(Table1[[#This Row],[Rating Category]],Recommendation!A$2:A$6,Recommendation!B$2:B$6)</f>
        <v>Guidance</v>
      </c>
      <c r="N4697" s="2">
        <v>140</v>
      </c>
      <c r="O4697" s="2" t="str" cm="1">
        <f t="array" ref="O4697">_xlfn.IFS(Table1[[#This Row],[Duration]]&lt;90,"Short",Table1[[#This Row],[Duration]]&lt;180,"Medium",Table1[[#This Row],[Duration]]&lt;=240,"Long",TRUE,"Seasons")</f>
        <v>Medium</v>
      </c>
      <c r="P4697" s="3" t="s">
        <v>66</v>
      </c>
    </row>
    <row r="4698" spans="1:16" ht="70">
      <c r="A4698" s="2" t="s">
        <v>19760</v>
      </c>
      <c r="B4698" s="2" t="s">
        <v>0</v>
      </c>
      <c r="C4698" s="3" t="s">
        <v>19761</v>
      </c>
      <c r="D4698" s="3" t="s">
        <v>10818</v>
      </c>
      <c r="E4698" s="3" t="s">
        <v>19762</v>
      </c>
      <c r="F4698" s="3" t="s">
        <v>19763</v>
      </c>
      <c r="G4698" s="7" t="s">
        <v>12472</v>
      </c>
      <c r="H4698" s="4">
        <v>2021</v>
      </c>
      <c r="I4698" s="2">
        <v>2016</v>
      </c>
      <c r="J4698" s="2">
        <f ca="1">YEAR(TODAY())-Table1[[#This Row],[Release_year]]</f>
        <v>10</v>
      </c>
      <c r="K4698" s="2" t="s">
        <v>45</v>
      </c>
      <c r="L4698" s="2" t="str">
        <f>_xlfn.XLOOKUP(Table1[[#This Row],[Rating]],Ratings!A$2:A$15,Ratings!B$2:B$15)</f>
        <v>Family</v>
      </c>
      <c r="M4698" s="2" t="str">
        <f>_xlfn.XLOOKUP(Table1[[#This Row],[Rating Category]],Recommendation!A$2:A$6,Recommendation!B$2:B$6)</f>
        <v>Guidance</v>
      </c>
      <c r="N4698" s="2">
        <v>145</v>
      </c>
      <c r="O4698" s="2" t="str" cm="1">
        <f t="array" ref="O4698">_xlfn.IFS(Table1[[#This Row],[Duration]]&lt;90,"Short",Table1[[#This Row],[Duration]]&lt;180,"Medium",Table1[[#This Row],[Duration]]&lt;=240,"Long",TRUE,"Seasons")</f>
        <v>Medium</v>
      </c>
      <c r="P4698" s="3" t="s">
        <v>523</v>
      </c>
    </row>
    <row r="4699" spans="1:16" ht="42">
      <c r="A4699" s="2" t="s">
        <v>19764</v>
      </c>
      <c r="B4699" s="2" t="s">
        <v>0</v>
      </c>
      <c r="C4699" s="3" t="s">
        <v>19765</v>
      </c>
      <c r="D4699" s="3" t="s">
        <v>19300</v>
      </c>
      <c r="E4699" s="3" t="s">
        <v>19766</v>
      </c>
      <c r="F4699" s="3" t="s">
        <v>13</v>
      </c>
      <c r="G4699" s="7" t="s">
        <v>12027</v>
      </c>
      <c r="H4699" s="4">
        <v>2021</v>
      </c>
      <c r="I4699" s="2">
        <v>2005</v>
      </c>
      <c r="J4699" s="2">
        <f ca="1">YEAR(TODAY())-Table1[[#This Row],[Release_year]]</f>
        <v>21</v>
      </c>
      <c r="K4699" s="2" t="s">
        <v>29</v>
      </c>
      <c r="L4699" s="2" t="str">
        <f>_xlfn.XLOOKUP(Table1[[#This Row],[Rating]],Ratings!A$2:A$15,Ratings!B$2:B$15)</f>
        <v>Teen</v>
      </c>
      <c r="M4699" s="2" t="str">
        <f>_xlfn.XLOOKUP(Table1[[#This Row],[Rating Category]],Recommendation!A$2:A$6,Recommendation!B$2:B$6)</f>
        <v>Guidance</v>
      </c>
      <c r="N4699" s="2">
        <v>126</v>
      </c>
      <c r="O4699" s="2" t="str" cm="1">
        <f t="array" ref="O4699">_xlfn.IFS(Table1[[#This Row],[Duration]]&lt;90,"Short",Table1[[#This Row],[Duration]]&lt;180,"Medium",Table1[[#This Row],[Duration]]&lt;=240,"Long",TRUE,"Seasons")</f>
        <v>Medium</v>
      </c>
      <c r="P4699" s="3" t="s">
        <v>43</v>
      </c>
    </row>
    <row r="4700" spans="1:16" ht="42">
      <c r="A4700" s="2" t="s">
        <v>19767</v>
      </c>
      <c r="B4700" s="2" t="s">
        <v>0</v>
      </c>
      <c r="C4700" s="3" t="s">
        <v>19768</v>
      </c>
      <c r="D4700" s="3" t="s">
        <v>19769</v>
      </c>
      <c r="E4700" s="3" t="s">
        <v>19770</v>
      </c>
      <c r="F4700" s="3" t="s">
        <v>13</v>
      </c>
      <c r="G4700" s="7" t="s">
        <v>11373</v>
      </c>
      <c r="H4700" s="4">
        <v>2021</v>
      </c>
      <c r="I4700" s="2">
        <v>2017</v>
      </c>
      <c r="J4700" s="2">
        <f ca="1">YEAR(TODAY())-Table1[[#This Row],[Release_year]]</f>
        <v>9</v>
      </c>
      <c r="K4700" s="2" t="s">
        <v>29</v>
      </c>
      <c r="L4700" s="2" t="str">
        <f>_xlfn.XLOOKUP(Table1[[#This Row],[Rating]],Ratings!A$2:A$15,Ratings!B$2:B$15)</f>
        <v>Teen</v>
      </c>
      <c r="M4700" s="2" t="str">
        <f>_xlfn.XLOOKUP(Table1[[#This Row],[Rating Category]],Recommendation!A$2:A$6,Recommendation!B$2:B$6)</f>
        <v>Guidance</v>
      </c>
      <c r="N4700" s="2">
        <v>133</v>
      </c>
      <c r="O4700" s="2" t="str" cm="1">
        <f t="array" ref="O4700">_xlfn.IFS(Table1[[#This Row],[Duration]]&lt;90,"Short",Table1[[#This Row],[Duration]]&lt;180,"Medium",Table1[[#This Row],[Duration]]&lt;=240,"Long",TRUE,"Seasons")</f>
        <v>Medium</v>
      </c>
      <c r="P4700" s="3" t="s">
        <v>43</v>
      </c>
    </row>
    <row r="4701" spans="1:16" ht="56">
      <c r="A4701" s="2" t="s">
        <v>19771</v>
      </c>
      <c r="B4701" s="2" t="s">
        <v>0</v>
      </c>
      <c r="C4701" s="3" t="s">
        <v>19772</v>
      </c>
      <c r="D4701" s="3" t="s">
        <v>19773</v>
      </c>
      <c r="E4701" s="3" t="s">
        <v>19774</v>
      </c>
      <c r="F4701" s="3" t="s">
        <v>13</v>
      </c>
      <c r="G4701" s="7" t="s">
        <v>9814</v>
      </c>
      <c r="H4701" s="4">
        <v>2021</v>
      </c>
      <c r="I4701" s="2">
        <v>2008</v>
      </c>
      <c r="J4701" s="2">
        <f ca="1">YEAR(TODAY())-Table1[[#This Row],[Release_year]]</f>
        <v>18</v>
      </c>
      <c r="K4701" s="2" t="s">
        <v>29</v>
      </c>
      <c r="L4701" s="2" t="str">
        <f>_xlfn.XLOOKUP(Table1[[#This Row],[Rating]],Ratings!A$2:A$15,Ratings!B$2:B$15)</f>
        <v>Teen</v>
      </c>
      <c r="M4701" s="2" t="str">
        <f>_xlfn.XLOOKUP(Table1[[#This Row],[Rating Category]],Recommendation!A$2:A$6,Recommendation!B$2:B$6)</f>
        <v>Guidance</v>
      </c>
      <c r="N4701" s="2">
        <v>141</v>
      </c>
      <c r="O4701" s="2" t="str" cm="1">
        <f t="array" ref="O4701">_xlfn.IFS(Table1[[#This Row],[Duration]]&lt;90,"Short",Table1[[#This Row],[Duration]]&lt;180,"Medium",Table1[[#This Row],[Duration]]&lt;=240,"Long",TRUE,"Seasons")</f>
        <v>Medium</v>
      </c>
      <c r="P4701" s="3" t="s">
        <v>1262</v>
      </c>
    </row>
    <row r="4702" spans="1:16" ht="28">
      <c r="A4702" s="2" t="s">
        <v>19775</v>
      </c>
      <c r="B4702" s="2" t="s">
        <v>0</v>
      </c>
      <c r="C4702" s="3" t="s">
        <v>19776</v>
      </c>
      <c r="D4702" s="3" t="s">
        <v>19777</v>
      </c>
      <c r="E4702" s="3" t="s">
        <v>19778</v>
      </c>
      <c r="F4702" s="3" t="s">
        <v>1</v>
      </c>
      <c r="G4702" s="7" t="s">
        <v>9015</v>
      </c>
      <c r="H4702" s="4">
        <v>2021</v>
      </c>
      <c r="I4702" s="2">
        <v>2018</v>
      </c>
      <c r="J4702" s="2">
        <f ca="1">YEAR(TODAY())-Table1[[#This Row],[Release_year]]</f>
        <v>8</v>
      </c>
      <c r="K4702" s="2" t="s">
        <v>7</v>
      </c>
      <c r="L4702" s="2" t="str">
        <f>_xlfn.XLOOKUP(Table1[[#This Row],[Rating]],Ratings!A$2:A$15,Ratings!B$2:B$15)</f>
        <v>Adult</v>
      </c>
      <c r="M4702" s="2" t="str">
        <f>_xlfn.XLOOKUP(Table1[[#This Row],[Rating Category]],Recommendation!A$2:A$6,Recommendation!B$2:B$6)</f>
        <v>Restricted</v>
      </c>
      <c r="N4702" s="2">
        <v>78</v>
      </c>
      <c r="O4702" s="2" t="str" cm="1">
        <f t="array" ref="O4702">_xlfn.IFS(Table1[[#This Row],[Duration]]&lt;90,"Short",Table1[[#This Row],[Duration]]&lt;180,"Medium",Table1[[#This Row],[Duration]]&lt;=240,"Long",TRUE,"Seasons")</f>
        <v>Short</v>
      </c>
      <c r="P4702" s="3" t="s">
        <v>231</v>
      </c>
    </row>
    <row r="4703" spans="1:16" ht="56">
      <c r="A4703" s="2" t="s">
        <v>19779</v>
      </c>
      <c r="B4703" s="2" t="s">
        <v>0</v>
      </c>
      <c r="C4703" s="3" t="s">
        <v>19780</v>
      </c>
      <c r="D4703" s="3" t="s">
        <v>8793</v>
      </c>
      <c r="E4703" s="3" t="s">
        <v>19781</v>
      </c>
      <c r="F4703" s="3" t="s">
        <v>13</v>
      </c>
      <c r="G4703" s="7" t="s">
        <v>11886</v>
      </c>
      <c r="H4703" s="4">
        <v>2021</v>
      </c>
      <c r="I4703" s="2">
        <v>2012</v>
      </c>
      <c r="J4703" s="2">
        <f ca="1">YEAR(TODAY())-Table1[[#This Row],[Release_year]]</f>
        <v>14</v>
      </c>
      <c r="K4703" s="2" t="s">
        <v>29</v>
      </c>
      <c r="L4703" s="2" t="str">
        <f>_xlfn.XLOOKUP(Table1[[#This Row],[Rating]],Ratings!A$2:A$15,Ratings!B$2:B$15)</f>
        <v>Teen</v>
      </c>
      <c r="M4703" s="2" t="str">
        <f>_xlfn.XLOOKUP(Table1[[#This Row],[Rating Category]],Recommendation!A$2:A$6,Recommendation!B$2:B$6)</f>
        <v>Guidance</v>
      </c>
      <c r="N4703" s="2">
        <v>150</v>
      </c>
      <c r="O4703" s="2" t="str" cm="1">
        <f t="array" ref="O4703">_xlfn.IFS(Table1[[#This Row],[Duration]]&lt;90,"Short",Table1[[#This Row],[Duration]]&lt;180,"Medium",Table1[[#This Row],[Duration]]&lt;=240,"Long",TRUE,"Seasons")</f>
        <v>Medium</v>
      </c>
      <c r="P4703" s="3" t="s">
        <v>575</v>
      </c>
    </row>
    <row r="4704" spans="1:16" ht="42">
      <c r="A4704" s="2" t="s">
        <v>19782</v>
      </c>
      <c r="B4704" s="2" t="s">
        <v>0</v>
      </c>
      <c r="C4704" s="3" t="s">
        <v>19783</v>
      </c>
      <c r="D4704" s="3" t="s">
        <v>19784</v>
      </c>
      <c r="E4704" s="3" t="s">
        <v>19785</v>
      </c>
      <c r="F4704" s="3" t="s">
        <v>13</v>
      </c>
      <c r="G4704" s="7" t="s">
        <v>7532</v>
      </c>
      <c r="H4704" s="4">
        <v>2021</v>
      </c>
      <c r="I4704" s="2">
        <v>1982</v>
      </c>
      <c r="J4704" s="2">
        <f ca="1">YEAR(TODAY())-Table1[[#This Row],[Release_year]]</f>
        <v>44</v>
      </c>
      <c r="K4704" s="2" t="s">
        <v>29</v>
      </c>
      <c r="L4704" s="2" t="str">
        <f>_xlfn.XLOOKUP(Table1[[#This Row],[Rating]],Ratings!A$2:A$15,Ratings!B$2:B$15)</f>
        <v>Teen</v>
      </c>
      <c r="M4704" s="2" t="str">
        <f>_xlfn.XLOOKUP(Table1[[#This Row],[Rating Category]],Recommendation!A$2:A$6,Recommendation!B$2:B$6)</f>
        <v>Guidance</v>
      </c>
      <c r="N4704" s="2">
        <v>153</v>
      </c>
      <c r="O4704" s="2" t="str" cm="1">
        <f t="array" ref="O4704">_xlfn.IFS(Table1[[#This Row],[Duration]]&lt;90,"Short",Table1[[#This Row],[Duration]]&lt;180,"Medium",Table1[[#This Row],[Duration]]&lt;=240,"Long",TRUE,"Seasons")</f>
        <v>Medium</v>
      </c>
      <c r="P4704" s="3" t="s">
        <v>14919</v>
      </c>
    </row>
    <row r="4705" spans="1:16" ht="42">
      <c r="A4705" s="2" t="s">
        <v>19786</v>
      </c>
      <c r="B4705" s="2" t="s">
        <v>0</v>
      </c>
      <c r="C4705" s="3" t="s">
        <v>19787</v>
      </c>
      <c r="D4705" s="3" t="s">
        <v>19788</v>
      </c>
      <c r="E4705" s="3" t="s">
        <v>19789</v>
      </c>
      <c r="F4705" s="3" t="s">
        <v>1</v>
      </c>
      <c r="G4705" s="7" t="s">
        <v>4511</v>
      </c>
      <c r="H4705" s="4">
        <v>2021</v>
      </c>
      <c r="I4705" s="2">
        <v>2017</v>
      </c>
      <c r="J4705" s="2">
        <f ca="1">YEAR(TODAY())-Table1[[#This Row],[Release_year]]</f>
        <v>9</v>
      </c>
      <c r="K4705" s="2" t="s">
        <v>7</v>
      </c>
      <c r="L4705" s="2" t="str">
        <f>_xlfn.XLOOKUP(Table1[[#This Row],[Rating]],Ratings!A$2:A$15,Ratings!B$2:B$15)</f>
        <v>Adult</v>
      </c>
      <c r="M4705" s="2" t="str">
        <f>_xlfn.XLOOKUP(Table1[[#This Row],[Rating Category]],Recommendation!A$2:A$6,Recommendation!B$2:B$6)</f>
        <v>Restricted</v>
      </c>
      <c r="N4705" s="2">
        <v>83</v>
      </c>
      <c r="O4705" s="2" t="str" cm="1">
        <f t="array" ref="O4705">_xlfn.IFS(Table1[[#This Row],[Duration]]&lt;90,"Short",Table1[[#This Row],[Duration]]&lt;180,"Medium",Table1[[#This Row],[Duration]]&lt;=240,"Long",TRUE,"Seasons")</f>
        <v>Short</v>
      </c>
      <c r="P4705" s="3" t="s">
        <v>3459</v>
      </c>
    </row>
    <row r="4706" spans="1:16" ht="42">
      <c r="A4706" s="2" t="s">
        <v>19790</v>
      </c>
      <c r="B4706" s="2" t="s">
        <v>0</v>
      </c>
      <c r="C4706" s="3" t="s">
        <v>19791</v>
      </c>
      <c r="D4706" s="3" t="s">
        <v>5004</v>
      </c>
      <c r="E4706" s="3" t="s">
        <v>19792</v>
      </c>
      <c r="F4706" s="3" t="s">
        <v>1</v>
      </c>
      <c r="G4706" s="7" t="s">
        <v>12391</v>
      </c>
      <c r="H4706" s="4">
        <v>2021</v>
      </c>
      <c r="I4706" s="2">
        <v>2017</v>
      </c>
      <c r="J4706" s="2">
        <f ca="1">YEAR(TODAY())-Table1[[#This Row],[Release_year]]</f>
        <v>9</v>
      </c>
      <c r="K4706" s="2" t="s">
        <v>7</v>
      </c>
      <c r="L4706" s="2" t="str">
        <f>_xlfn.XLOOKUP(Table1[[#This Row],[Rating]],Ratings!A$2:A$15,Ratings!B$2:B$15)</f>
        <v>Adult</v>
      </c>
      <c r="M4706" s="2" t="str">
        <f>_xlfn.XLOOKUP(Table1[[#This Row],[Rating Category]],Recommendation!A$2:A$6,Recommendation!B$2:B$6)</f>
        <v>Restricted</v>
      </c>
      <c r="N4706" s="2">
        <v>95</v>
      </c>
      <c r="O4706" s="2" t="str" cm="1">
        <f t="array" ref="O4706">_xlfn.IFS(Table1[[#This Row],[Duration]]&lt;90,"Short",Table1[[#This Row],[Duration]]&lt;180,"Medium",Table1[[#This Row],[Duration]]&lt;=240,"Long",TRUE,"Seasons")</f>
        <v>Medium</v>
      </c>
      <c r="P4706" s="3" t="s">
        <v>7432</v>
      </c>
    </row>
    <row r="4707" spans="1:16" ht="56">
      <c r="A4707" s="2" t="s">
        <v>19793</v>
      </c>
      <c r="B4707" s="2" t="s">
        <v>0</v>
      </c>
      <c r="C4707" s="3" t="s">
        <v>19794</v>
      </c>
      <c r="D4707" s="3" t="s">
        <v>1002</v>
      </c>
      <c r="E4707" s="3" t="s">
        <v>19795</v>
      </c>
      <c r="F4707" s="3" t="s">
        <v>1155</v>
      </c>
      <c r="G4707" s="7" t="s">
        <v>8944</v>
      </c>
      <c r="H4707" s="4">
        <v>2021</v>
      </c>
      <c r="I4707" s="2">
        <v>2018</v>
      </c>
      <c r="J4707" s="2">
        <f ca="1">YEAR(TODAY())-Table1[[#This Row],[Release_year]]</f>
        <v>8</v>
      </c>
      <c r="K4707" s="2" t="s">
        <v>7</v>
      </c>
      <c r="L4707" s="2" t="str">
        <f>_xlfn.XLOOKUP(Table1[[#This Row],[Rating]],Ratings!A$2:A$15,Ratings!B$2:B$15)</f>
        <v>Adult</v>
      </c>
      <c r="M4707" s="2" t="str">
        <f>_xlfn.XLOOKUP(Table1[[#This Row],[Rating Category]],Recommendation!A$2:A$6,Recommendation!B$2:B$6)</f>
        <v>Restricted</v>
      </c>
      <c r="N4707" s="2">
        <v>93</v>
      </c>
      <c r="O4707" s="2" t="str" cm="1">
        <f t="array" ref="O4707">_xlfn.IFS(Table1[[#This Row],[Duration]]&lt;90,"Short",Table1[[#This Row],[Duration]]&lt;180,"Medium",Table1[[#This Row],[Duration]]&lt;=240,"Long",TRUE,"Seasons")</f>
        <v>Medium</v>
      </c>
      <c r="P4707" s="3" t="s">
        <v>63</v>
      </c>
    </row>
    <row r="4708" spans="1:16" ht="112">
      <c r="A4708" s="2" t="s">
        <v>19796</v>
      </c>
      <c r="B4708" s="2" t="s">
        <v>0</v>
      </c>
      <c r="C4708" s="3" t="s">
        <v>19797</v>
      </c>
      <c r="D4708" s="3" t="s">
        <v>9382</v>
      </c>
      <c r="E4708" s="3" t="s">
        <v>19798</v>
      </c>
      <c r="F4708" s="3" t="s">
        <v>13292</v>
      </c>
      <c r="G4708" s="7" t="s">
        <v>9563</v>
      </c>
      <c r="H4708" s="4">
        <v>2021</v>
      </c>
      <c r="I4708" s="2">
        <v>2013</v>
      </c>
      <c r="J4708" s="2">
        <f ca="1">YEAR(TODAY())-Table1[[#This Row],[Release_year]]</f>
        <v>13</v>
      </c>
      <c r="K4708" s="2" t="s">
        <v>2</v>
      </c>
      <c r="L4708" s="2" t="str">
        <f>_xlfn.XLOOKUP(Table1[[#This Row],[Rating]],Ratings!A$2:A$15,Ratings!B$2:B$15)</f>
        <v>Teen</v>
      </c>
      <c r="M4708" s="2" t="str">
        <f>_xlfn.XLOOKUP(Table1[[#This Row],[Rating Category]],Recommendation!A$2:A$6,Recommendation!B$2:B$6)</f>
        <v>Guidance</v>
      </c>
      <c r="N4708" s="2">
        <v>126</v>
      </c>
      <c r="O4708" s="2" t="str" cm="1">
        <f t="array" ref="O4708">_xlfn.IFS(Table1[[#This Row],[Duration]]&lt;90,"Short",Table1[[#This Row],[Duration]]&lt;180,"Medium",Table1[[#This Row],[Duration]]&lt;=240,"Long",TRUE,"Seasons")</f>
        <v>Medium</v>
      </c>
      <c r="P4708" s="3" t="s">
        <v>36</v>
      </c>
    </row>
    <row r="4709" spans="1:16" ht="56">
      <c r="A4709" s="2" t="s">
        <v>19799</v>
      </c>
      <c r="B4709" s="2" t="s">
        <v>0</v>
      </c>
      <c r="C4709" s="3" t="s">
        <v>19800</v>
      </c>
      <c r="D4709" s="3" t="s">
        <v>19801</v>
      </c>
      <c r="E4709" s="3" t="s">
        <v>19802</v>
      </c>
      <c r="F4709" s="3" t="s">
        <v>1</v>
      </c>
      <c r="G4709" s="7" t="s">
        <v>7418</v>
      </c>
      <c r="H4709" s="4">
        <v>2021</v>
      </c>
      <c r="I4709" s="2">
        <v>2019</v>
      </c>
      <c r="J4709" s="2">
        <f ca="1">YEAR(TODAY())-Table1[[#This Row],[Release_year]]</f>
        <v>7</v>
      </c>
      <c r="K4709" s="2" t="s">
        <v>124</v>
      </c>
      <c r="L4709" s="2" t="str">
        <f>_xlfn.XLOOKUP(Table1[[#This Row],[Rating]],Ratings!A$2:A$15,Ratings!B$2:B$15)</f>
        <v>Adult</v>
      </c>
      <c r="M4709" s="2" t="str">
        <f>_xlfn.XLOOKUP(Table1[[#This Row],[Rating Category]],Recommendation!A$2:A$6,Recommendation!B$2:B$6)</f>
        <v>Restricted</v>
      </c>
      <c r="N4709" s="2">
        <v>95</v>
      </c>
      <c r="O4709" s="2" t="str" cm="1">
        <f t="array" ref="O4709">_xlfn.IFS(Table1[[#This Row],[Duration]]&lt;90,"Short",Table1[[#This Row],[Duration]]&lt;180,"Medium",Table1[[#This Row],[Duration]]&lt;=240,"Long",TRUE,"Seasons")</f>
        <v>Medium</v>
      </c>
      <c r="P4709" s="3" t="s">
        <v>251</v>
      </c>
    </row>
    <row r="4710" spans="1:16" ht="84">
      <c r="A4710" s="2" t="s">
        <v>19803</v>
      </c>
      <c r="B4710" s="2" t="s">
        <v>0</v>
      </c>
      <c r="C4710" s="3" t="s">
        <v>19804</v>
      </c>
      <c r="D4710" s="3" t="s">
        <v>1319</v>
      </c>
      <c r="E4710" s="3" t="s">
        <v>19805</v>
      </c>
      <c r="F4710" s="3" t="s">
        <v>1</v>
      </c>
      <c r="G4710" s="7" t="s">
        <v>11306</v>
      </c>
      <c r="H4710" s="4">
        <v>2021</v>
      </c>
      <c r="I4710" s="2">
        <v>2014</v>
      </c>
      <c r="J4710" s="2">
        <f ca="1">YEAR(TODAY())-Table1[[#This Row],[Release_year]]</f>
        <v>12</v>
      </c>
      <c r="K4710" s="2" t="s">
        <v>124</v>
      </c>
      <c r="L4710" s="2" t="str">
        <f>_xlfn.XLOOKUP(Table1[[#This Row],[Rating]],Ratings!A$2:A$15,Ratings!B$2:B$15)</f>
        <v>Adult</v>
      </c>
      <c r="M4710" s="2" t="str">
        <f>_xlfn.XLOOKUP(Table1[[#This Row],[Rating Category]],Recommendation!A$2:A$6,Recommendation!B$2:B$6)</f>
        <v>Restricted</v>
      </c>
      <c r="N4710" s="2">
        <v>99</v>
      </c>
      <c r="O4710" s="2" t="str" cm="1">
        <f t="array" ref="O4710">_xlfn.IFS(Table1[[#This Row],[Duration]]&lt;90,"Short",Table1[[#This Row],[Duration]]&lt;180,"Medium",Table1[[#This Row],[Duration]]&lt;=240,"Long",TRUE,"Seasons")</f>
        <v>Medium</v>
      </c>
      <c r="P4710" s="3" t="s">
        <v>269</v>
      </c>
    </row>
    <row r="4711" spans="1:16" ht="42">
      <c r="A4711" s="2" t="s">
        <v>19806</v>
      </c>
      <c r="B4711" s="2" t="s">
        <v>0</v>
      </c>
      <c r="C4711" s="3" t="s">
        <v>19807</v>
      </c>
      <c r="D4711" s="3" t="s">
        <v>19808</v>
      </c>
      <c r="E4711" s="3" t="s">
        <v>19809</v>
      </c>
      <c r="F4711" s="3" t="s">
        <v>1</v>
      </c>
      <c r="G4711" s="7" t="s">
        <v>7345</v>
      </c>
      <c r="H4711" s="4">
        <v>2021</v>
      </c>
      <c r="I4711" s="2">
        <v>2017</v>
      </c>
      <c r="J4711" s="2">
        <f ca="1">YEAR(TODAY())-Table1[[#This Row],[Release_year]]</f>
        <v>9</v>
      </c>
      <c r="K4711" s="2" t="s">
        <v>16</v>
      </c>
      <c r="L4711" s="2" t="str">
        <f>_xlfn.XLOOKUP(Table1[[#This Row],[Rating]],Ratings!A$2:A$15,Ratings!B$2:B$15)</f>
        <v>Family</v>
      </c>
      <c r="M4711" s="2" t="str">
        <f>_xlfn.XLOOKUP(Table1[[#This Row],[Rating Category]],Recommendation!A$2:A$6,Recommendation!B$2:B$6)</f>
        <v>Guidance</v>
      </c>
      <c r="N4711" s="2">
        <v>93</v>
      </c>
      <c r="O4711" s="2" t="str" cm="1">
        <f t="array" ref="O4711">_xlfn.IFS(Table1[[#This Row],[Duration]]&lt;90,"Short",Table1[[#This Row],[Duration]]&lt;180,"Medium",Table1[[#This Row],[Duration]]&lt;=240,"Long",TRUE,"Seasons")</f>
        <v>Medium</v>
      </c>
      <c r="P4711" s="3" t="s">
        <v>17</v>
      </c>
    </row>
    <row r="4712" spans="1:16" ht="56">
      <c r="A4712" s="2" t="s">
        <v>19810</v>
      </c>
      <c r="B4712" s="2" t="s">
        <v>0</v>
      </c>
      <c r="C4712" s="3" t="s">
        <v>19811</v>
      </c>
      <c r="D4712" s="3" t="s">
        <v>19812</v>
      </c>
      <c r="E4712" s="3" t="s">
        <v>19813</v>
      </c>
      <c r="F4712" s="3" t="s">
        <v>9233</v>
      </c>
      <c r="G4712" s="7" t="s">
        <v>4027</v>
      </c>
      <c r="H4712" s="4">
        <v>2021</v>
      </c>
      <c r="I4712" s="2">
        <v>1955</v>
      </c>
      <c r="J4712" s="2">
        <f ca="1">YEAR(TODAY())-Table1[[#This Row],[Release_year]]</f>
        <v>71</v>
      </c>
      <c r="K4712" s="2" t="s">
        <v>45</v>
      </c>
      <c r="L4712" s="2" t="str">
        <f>_xlfn.XLOOKUP(Table1[[#This Row],[Rating]],Ratings!A$2:A$15,Ratings!B$2:B$15)</f>
        <v>Family</v>
      </c>
      <c r="M4712" s="2" t="str">
        <f>_xlfn.XLOOKUP(Table1[[#This Row],[Rating Category]],Recommendation!A$2:A$6,Recommendation!B$2:B$6)</f>
        <v>Guidance</v>
      </c>
      <c r="N4712" s="2">
        <v>93</v>
      </c>
      <c r="O4712" s="2" t="str" cm="1">
        <f t="array" ref="O4712">_xlfn.IFS(Table1[[#This Row],[Duration]]&lt;90,"Short",Table1[[#This Row],[Duration]]&lt;180,"Medium",Table1[[#This Row],[Duration]]&lt;=240,"Long",TRUE,"Seasons")</f>
        <v>Medium</v>
      </c>
      <c r="P4712" s="3" t="s">
        <v>19814</v>
      </c>
    </row>
    <row r="4713" spans="1:16" ht="70">
      <c r="A4713" s="2" t="s">
        <v>19815</v>
      </c>
      <c r="B4713" s="2" t="s">
        <v>0</v>
      </c>
      <c r="C4713" s="3" t="s">
        <v>19816</v>
      </c>
      <c r="D4713" s="3" t="s">
        <v>19817</v>
      </c>
      <c r="E4713" s="3" t="s">
        <v>19818</v>
      </c>
      <c r="F4713" s="3" t="s">
        <v>1</v>
      </c>
      <c r="G4713" s="7" t="s">
        <v>7486</v>
      </c>
      <c r="H4713" s="4">
        <v>2021</v>
      </c>
      <c r="I4713" s="2">
        <v>2000</v>
      </c>
      <c r="J4713" s="2">
        <f ca="1">YEAR(TODAY())-Table1[[#This Row],[Release_year]]</f>
        <v>26</v>
      </c>
      <c r="K4713" s="2" t="s">
        <v>124</v>
      </c>
      <c r="L4713" s="2" t="str">
        <f>_xlfn.XLOOKUP(Table1[[#This Row],[Rating]],Ratings!A$2:A$15,Ratings!B$2:B$15)</f>
        <v>Adult</v>
      </c>
      <c r="M4713" s="2" t="str">
        <f>_xlfn.XLOOKUP(Table1[[#This Row],[Rating Category]],Recommendation!A$2:A$6,Recommendation!B$2:B$6)</f>
        <v>Restricted</v>
      </c>
      <c r="N4713" s="2">
        <v>88</v>
      </c>
      <c r="O4713" s="2" t="str" cm="1">
        <f t="array" ref="O4713">_xlfn.IFS(Table1[[#This Row],[Duration]]&lt;90,"Short",Table1[[#This Row],[Duration]]&lt;180,"Medium",Table1[[#This Row],[Duration]]&lt;=240,"Long",TRUE,"Seasons")</f>
        <v>Short</v>
      </c>
      <c r="P4713" s="3" t="s">
        <v>1580</v>
      </c>
    </row>
    <row r="4714" spans="1:16" ht="42">
      <c r="A4714" s="2" t="s">
        <v>19819</v>
      </c>
      <c r="B4714" s="2" t="s">
        <v>0</v>
      </c>
      <c r="C4714" s="3" t="s">
        <v>19820</v>
      </c>
      <c r="D4714" s="3" t="s">
        <v>497</v>
      </c>
      <c r="E4714" s="3" t="s">
        <v>19821</v>
      </c>
      <c r="F4714" s="3" t="s">
        <v>1</v>
      </c>
      <c r="G4714" s="7" t="s">
        <v>5130</v>
      </c>
      <c r="H4714" s="4">
        <v>2021</v>
      </c>
      <c r="I4714" s="2">
        <v>2013</v>
      </c>
      <c r="J4714" s="2">
        <f ca="1">YEAR(TODAY())-Table1[[#This Row],[Release_year]]</f>
        <v>13</v>
      </c>
      <c r="K4714" s="2" t="s">
        <v>2</v>
      </c>
      <c r="L4714" s="2" t="str">
        <f>_xlfn.XLOOKUP(Table1[[#This Row],[Rating]],Ratings!A$2:A$15,Ratings!B$2:B$15)</f>
        <v>Teen</v>
      </c>
      <c r="M4714" s="2" t="str">
        <f>_xlfn.XLOOKUP(Table1[[#This Row],[Rating Category]],Recommendation!A$2:A$6,Recommendation!B$2:B$6)</f>
        <v>Guidance</v>
      </c>
      <c r="N4714" s="2">
        <v>88</v>
      </c>
      <c r="O4714" s="2" t="str" cm="1">
        <f t="array" ref="O4714">_xlfn.IFS(Table1[[#This Row],[Duration]]&lt;90,"Short",Table1[[#This Row],[Duration]]&lt;180,"Medium",Table1[[#This Row],[Duration]]&lt;=240,"Long",TRUE,"Seasons")</f>
        <v>Short</v>
      </c>
      <c r="P4714" s="3" t="s">
        <v>1580</v>
      </c>
    </row>
    <row r="4715" spans="1:16" ht="56">
      <c r="A4715" s="2" t="s">
        <v>19822</v>
      </c>
      <c r="B4715" s="2" t="s">
        <v>0</v>
      </c>
      <c r="C4715" s="3" t="s">
        <v>19823</v>
      </c>
      <c r="D4715" s="3" t="s">
        <v>102</v>
      </c>
      <c r="E4715" s="3" t="s">
        <v>19824</v>
      </c>
      <c r="F4715" s="3" t="s">
        <v>1</v>
      </c>
      <c r="G4715" s="7" t="s">
        <v>11791</v>
      </c>
      <c r="H4715" s="4">
        <v>2021</v>
      </c>
      <c r="I4715" s="2">
        <v>1993</v>
      </c>
      <c r="J4715" s="2">
        <f ca="1">YEAR(TODAY())-Table1[[#This Row],[Release_year]]</f>
        <v>33</v>
      </c>
      <c r="K4715" s="2" t="s">
        <v>124</v>
      </c>
      <c r="L4715" s="2" t="str">
        <f>_xlfn.XLOOKUP(Table1[[#This Row],[Rating]],Ratings!A$2:A$15,Ratings!B$2:B$15)</f>
        <v>Adult</v>
      </c>
      <c r="M4715" s="2" t="str">
        <f>_xlfn.XLOOKUP(Table1[[#This Row],[Rating Category]],Recommendation!A$2:A$6,Recommendation!B$2:B$6)</f>
        <v>Restricted</v>
      </c>
      <c r="N4715" s="2">
        <v>195</v>
      </c>
      <c r="O4715" s="2" t="str" cm="1">
        <f t="array" ref="O4715">_xlfn.IFS(Table1[[#This Row],[Duration]]&lt;90,"Short",Table1[[#This Row],[Duration]]&lt;180,"Medium",Table1[[#This Row],[Duration]]&lt;=240,"Long",TRUE,"Seasons")</f>
        <v>Long</v>
      </c>
      <c r="P4715" s="3" t="s">
        <v>436</v>
      </c>
    </row>
    <row r="4716" spans="1:16" ht="42">
      <c r="A4716" s="2" t="s">
        <v>19825</v>
      </c>
      <c r="B4716" s="2" t="s">
        <v>0</v>
      </c>
      <c r="C4716" s="3" t="s">
        <v>19826</v>
      </c>
      <c r="D4716" s="3" t="s">
        <v>334</v>
      </c>
      <c r="E4716" s="3" t="s">
        <v>19827</v>
      </c>
      <c r="F4716" s="3" t="s">
        <v>1</v>
      </c>
      <c r="G4716" s="7" t="s">
        <v>4139</v>
      </c>
      <c r="H4716" s="4">
        <v>2021</v>
      </c>
      <c r="I4716" s="2">
        <v>1988</v>
      </c>
      <c r="J4716" s="2">
        <f ca="1">YEAR(TODAY())-Table1[[#This Row],[Release_year]]</f>
        <v>38</v>
      </c>
      <c r="K4716" s="2" t="s">
        <v>124</v>
      </c>
      <c r="L4716" s="2" t="str">
        <f>_xlfn.XLOOKUP(Table1[[#This Row],[Rating]],Ratings!A$2:A$15,Ratings!B$2:B$15)</f>
        <v>Adult</v>
      </c>
      <c r="M4716" s="2" t="str">
        <f>_xlfn.XLOOKUP(Table1[[#This Row],[Rating Category]],Recommendation!A$2:A$6,Recommendation!B$2:B$6)</f>
        <v>Restricted</v>
      </c>
      <c r="N4716" s="2">
        <v>120</v>
      </c>
      <c r="O4716" s="2" t="str" cm="1">
        <f t="array" ref="O4716">_xlfn.IFS(Table1[[#This Row],[Duration]]&lt;90,"Short",Table1[[#This Row],[Duration]]&lt;180,"Medium",Table1[[#This Row],[Duration]]&lt;=240,"Long",TRUE,"Seasons")</f>
        <v>Medium</v>
      </c>
      <c r="P4716" s="3" t="s">
        <v>36</v>
      </c>
    </row>
    <row r="4717" spans="1:16" ht="42">
      <c r="A4717" s="2" t="s">
        <v>19828</v>
      </c>
      <c r="B4717" s="2" t="s">
        <v>0</v>
      </c>
      <c r="C4717" s="3" t="s">
        <v>19829</v>
      </c>
      <c r="D4717" s="3" t="s">
        <v>19830</v>
      </c>
      <c r="E4717" s="3" t="s">
        <v>19831</v>
      </c>
      <c r="F4717" s="3" t="s">
        <v>1</v>
      </c>
      <c r="G4717" s="7" t="s">
        <v>7648</v>
      </c>
      <c r="H4717" s="4">
        <v>2021</v>
      </c>
      <c r="I4717" s="2">
        <v>1998</v>
      </c>
      <c r="J4717" s="2">
        <f ca="1">YEAR(TODAY())-Table1[[#This Row],[Release_year]]</f>
        <v>28</v>
      </c>
      <c r="K4717" s="2" t="s">
        <v>45</v>
      </c>
      <c r="L4717" s="2" t="str">
        <f>_xlfn.XLOOKUP(Table1[[#This Row],[Rating]],Ratings!A$2:A$15,Ratings!B$2:B$15)</f>
        <v>Family</v>
      </c>
      <c r="M4717" s="2" t="str">
        <f>_xlfn.XLOOKUP(Table1[[#This Row],[Rating Category]],Recommendation!A$2:A$6,Recommendation!B$2:B$6)</f>
        <v>Guidance</v>
      </c>
      <c r="N4717" s="2">
        <v>77</v>
      </c>
      <c r="O4717" s="2" t="str" cm="1">
        <f t="array" ref="O4717">_xlfn.IFS(Table1[[#This Row],[Duration]]&lt;90,"Short",Table1[[#This Row],[Duration]]&lt;180,"Medium",Table1[[#This Row],[Duration]]&lt;=240,"Long",TRUE,"Seasons")</f>
        <v>Short</v>
      </c>
      <c r="P4717" s="3" t="s">
        <v>17</v>
      </c>
    </row>
    <row r="4718" spans="1:16" ht="70">
      <c r="A4718" s="2" t="s">
        <v>19832</v>
      </c>
      <c r="B4718" s="2" t="s">
        <v>0</v>
      </c>
      <c r="C4718" s="3" t="s">
        <v>19833</v>
      </c>
      <c r="D4718" s="3" t="s">
        <v>19834</v>
      </c>
      <c r="E4718" s="3" t="s">
        <v>19835</v>
      </c>
      <c r="F4718" s="3" t="s">
        <v>19836</v>
      </c>
      <c r="G4718" s="7" t="s">
        <v>15043</v>
      </c>
      <c r="H4718" s="4">
        <v>2021</v>
      </c>
      <c r="I4718" s="2">
        <v>2010</v>
      </c>
      <c r="J4718" s="2">
        <f ca="1">YEAR(TODAY())-Table1[[#This Row],[Release_year]]</f>
        <v>16</v>
      </c>
      <c r="K4718" s="2" t="s">
        <v>2</v>
      </c>
      <c r="L4718" s="2" t="str">
        <f>_xlfn.XLOOKUP(Table1[[#This Row],[Rating]],Ratings!A$2:A$15,Ratings!B$2:B$15)</f>
        <v>Teen</v>
      </c>
      <c r="M4718" s="2" t="str">
        <f>_xlfn.XLOOKUP(Table1[[#This Row],[Rating Category]],Recommendation!A$2:A$6,Recommendation!B$2:B$6)</f>
        <v>Guidance</v>
      </c>
      <c r="N4718" s="2">
        <v>112</v>
      </c>
      <c r="O4718" s="2" t="str" cm="1">
        <f t="array" ref="O4718">_xlfn.IFS(Table1[[#This Row],[Duration]]&lt;90,"Short",Table1[[#This Row],[Duration]]&lt;180,"Medium",Table1[[#This Row],[Duration]]&lt;=240,"Long",TRUE,"Seasons")</f>
        <v>Medium</v>
      </c>
      <c r="P4718" s="3" t="s">
        <v>895</v>
      </c>
    </row>
    <row r="4719" spans="1:16" ht="98">
      <c r="A4719" s="2" t="s">
        <v>19837</v>
      </c>
      <c r="B4719" s="2" t="s">
        <v>0</v>
      </c>
      <c r="C4719" s="3" t="s">
        <v>19838</v>
      </c>
      <c r="D4719" s="3" t="s">
        <v>19839</v>
      </c>
      <c r="E4719" s="3" t="s">
        <v>19840</v>
      </c>
      <c r="F4719" s="3" t="s">
        <v>1</v>
      </c>
      <c r="G4719" s="7" t="s">
        <v>8375</v>
      </c>
      <c r="H4719" s="4">
        <v>2021</v>
      </c>
      <c r="I4719" s="2">
        <v>1997</v>
      </c>
      <c r="J4719" s="2">
        <f ca="1">YEAR(TODAY())-Table1[[#This Row],[Release_year]]</f>
        <v>29</v>
      </c>
      <c r="K4719" s="2" t="s">
        <v>124</v>
      </c>
      <c r="L4719" s="2" t="str">
        <f>_xlfn.XLOOKUP(Table1[[#This Row],[Rating]],Ratings!A$2:A$15,Ratings!B$2:B$15)</f>
        <v>Adult</v>
      </c>
      <c r="M4719" s="2" t="str">
        <f>_xlfn.XLOOKUP(Table1[[#This Row],[Rating Category]],Recommendation!A$2:A$6,Recommendation!B$2:B$6)</f>
        <v>Restricted</v>
      </c>
      <c r="N4719" s="2">
        <v>121</v>
      </c>
      <c r="O4719" s="2" t="str" cm="1">
        <f t="array" ref="O4719">_xlfn.IFS(Table1[[#This Row],[Duration]]&lt;90,"Short",Table1[[#This Row],[Duration]]&lt;180,"Medium",Table1[[#This Row],[Duration]]&lt;=240,"Long",TRUE,"Seasons")</f>
        <v>Medium</v>
      </c>
      <c r="P4719" s="3" t="s">
        <v>617</v>
      </c>
    </row>
    <row r="4720" spans="1:16" ht="70">
      <c r="A4720" s="2" t="s">
        <v>19841</v>
      </c>
      <c r="B4720" s="2" t="s">
        <v>0</v>
      </c>
      <c r="C4720" s="3" t="s">
        <v>19842</v>
      </c>
      <c r="D4720" s="3" t="s">
        <v>19839</v>
      </c>
      <c r="E4720" s="3" t="s">
        <v>19843</v>
      </c>
      <c r="F4720" s="3" t="s">
        <v>1</v>
      </c>
      <c r="G4720" s="7" t="s">
        <v>8830</v>
      </c>
      <c r="H4720" s="4">
        <v>2021</v>
      </c>
      <c r="I4720" s="2">
        <v>2000</v>
      </c>
      <c r="J4720" s="2">
        <f ca="1">YEAR(TODAY())-Table1[[#This Row],[Release_year]]</f>
        <v>26</v>
      </c>
      <c r="K4720" s="2" t="s">
        <v>124</v>
      </c>
      <c r="L4720" s="2" t="str">
        <f>_xlfn.XLOOKUP(Table1[[#This Row],[Rating]],Ratings!A$2:A$15,Ratings!B$2:B$15)</f>
        <v>Adult</v>
      </c>
      <c r="M4720" s="2" t="str">
        <f>_xlfn.XLOOKUP(Table1[[#This Row],[Rating Category]],Recommendation!A$2:A$6,Recommendation!B$2:B$6)</f>
        <v>Restricted</v>
      </c>
      <c r="N4720" s="2">
        <v>117</v>
      </c>
      <c r="O4720" s="2" t="str" cm="1">
        <f t="array" ref="O4720">_xlfn.IFS(Table1[[#This Row],[Duration]]&lt;90,"Short",Table1[[#This Row],[Duration]]&lt;180,"Medium",Table1[[#This Row],[Duration]]&lt;=240,"Long",TRUE,"Seasons")</f>
        <v>Medium</v>
      </c>
      <c r="P4720" s="3" t="s">
        <v>617</v>
      </c>
    </row>
    <row r="4721" spans="1:16" ht="56">
      <c r="A4721" s="2" t="s">
        <v>19844</v>
      </c>
      <c r="B4721" s="2" t="s">
        <v>0</v>
      </c>
      <c r="C4721" s="3" t="s">
        <v>19845</v>
      </c>
      <c r="D4721" s="3" t="s">
        <v>17841</v>
      </c>
      <c r="E4721" s="3" t="s">
        <v>19846</v>
      </c>
      <c r="F4721" s="3" t="s">
        <v>1</v>
      </c>
      <c r="G4721" s="7" t="s">
        <v>7486</v>
      </c>
      <c r="H4721" s="4">
        <v>2021</v>
      </c>
      <c r="I4721" s="2">
        <v>2012</v>
      </c>
      <c r="J4721" s="2">
        <f ca="1">YEAR(TODAY())-Table1[[#This Row],[Release_year]]</f>
        <v>14</v>
      </c>
      <c r="K4721" s="2" t="s">
        <v>7</v>
      </c>
      <c r="L4721" s="2" t="str">
        <f>_xlfn.XLOOKUP(Table1[[#This Row],[Rating]],Ratings!A$2:A$15,Ratings!B$2:B$15)</f>
        <v>Adult</v>
      </c>
      <c r="M4721" s="2" t="str">
        <f>_xlfn.XLOOKUP(Table1[[#This Row],[Rating Category]],Recommendation!A$2:A$6,Recommendation!B$2:B$6)</f>
        <v>Restricted</v>
      </c>
      <c r="N4721" s="2">
        <v>90</v>
      </c>
      <c r="O4721" s="2" t="str" cm="1">
        <f t="array" ref="O4721">_xlfn.IFS(Table1[[#This Row],[Duration]]&lt;90,"Short",Table1[[#This Row],[Duration]]&lt;180,"Medium",Table1[[#This Row],[Duration]]&lt;=240,"Long",TRUE,"Seasons")</f>
        <v>Medium</v>
      </c>
      <c r="P4721" s="3" t="s">
        <v>125</v>
      </c>
    </row>
    <row r="4722" spans="1:16" ht="56">
      <c r="A4722" s="2" t="s">
        <v>19847</v>
      </c>
      <c r="B4722" s="2" t="s">
        <v>0</v>
      </c>
      <c r="C4722" s="3" t="s">
        <v>19848</v>
      </c>
      <c r="D4722" s="3" t="s">
        <v>19849</v>
      </c>
      <c r="E4722" s="3" t="s">
        <v>19850</v>
      </c>
      <c r="F4722" s="3" t="s">
        <v>1</v>
      </c>
      <c r="G4722" s="7" t="s">
        <v>3723</v>
      </c>
      <c r="H4722" s="4">
        <v>2021</v>
      </c>
      <c r="I4722" s="2">
        <v>1993</v>
      </c>
      <c r="J4722" s="2">
        <f ca="1">YEAR(TODAY())-Table1[[#This Row],[Release_year]]</f>
        <v>33</v>
      </c>
      <c r="K4722" s="2" t="s">
        <v>16</v>
      </c>
      <c r="L4722" s="2" t="str">
        <f>_xlfn.XLOOKUP(Table1[[#This Row],[Rating]],Ratings!A$2:A$15,Ratings!B$2:B$15)</f>
        <v>Family</v>
      </c>
      <c r="M4722" s="2" t="str">
        <f>_xlfn.XLOOKUP(Table1[[#This Row],[Rating Category]],Recommendation!A$2:A$6,Recommendation!B$2:B$6)</f>
        <v>Guidance</v>
      </c>
      <c r="N4722" s="2">
        <v>110</v>
      </c>
      <c r="O4722" s="2" t="str" cm="1">
        <f t="array" ref="O4722">_xlfn.IFS(Table1[[#This Row],[Duration]]&lt;90,"Short",Table1[[#This Row],[Duration]]&lt;180,"Medium",Table1[[#This Row],[Duration]]&lt;=240,"Long",TRUE,"Seasons")</f>
        <v>Medium</v>
      </c>
      <c r="P4722" s="3" t="s">
        <v>19851</v>
      </c>
    </row>
    <row r="4723" spans="1:16" ht="56">
      <c r="A4723" s="2" t="s">
        <v>19852</v>
      </c>
      <c r="B4723" s="2" t="s">
        <v>0</v>
      </c>
      <c r="C4723" s="3" t="s">
        <v>19853</v>
      </c>
      <c r="D4723" s="3" t="s">
        <v>19854</v>
      </c>
      <c r="E4723" s="3" t="s">
        <v>19855</v>
      </c>
      <c r="F4723" s="3" t="s">
        <v>19856</v>
      </c>
      <c r="G4723" s="7" t="s">
        <v>7801</v>
      </c>
      <c r="H4723" s="4">
        <v>2021</v>
      </c>
      <c r="I4723" s="2">
        <v>2012</v>
      </c>
      <c r="J4723" s="2">
        <f ca="1">YEAR(TODAY())-Table1[[#This Row],[Release_year]]</f>
        <v>14</v>
      </c>
      <c r="K4723" s="2" t="s">
        <v>2</v>
      </c>
      <c r="L4723" s="2" t="str">
        <f>_xlfn.XLOOKUP(Table1[[#This Row],[Rating]],Ratings!A$2:A$15,Ratings!B$2:B$15)</f>
        <v>Teen</v>
      </c>
      <c r="M4723" s="2" t="str">
        <f>_xlfn.XLOOKUP(Table1[[#This Row],[Rating Category]],Recommendation!A$2:A$6,Recommendation!B$2:B$6)</f>
        <v>Guidance</v>
      </c>
      <c r="N4723" s="2">
        <v>86</v>
      </c>
      <c r="O4723" s="2" t="str" cm="1">
        <f t="array" ref="O4723">_xlfn.IFS(Table1[[#This Row],[Duration]]&lt;90,"Short",Table1[[#This Row],[Duration]]&lt;180,"Medium",Table1[[#This Row],[Duration]]&lt;=240,"Long",TRUE,"Seasons")</f>
        <v>Short</v>
      </c>
      <c r="P4723" s="3" t="s">
        <v>1066</v>
      </c>
    </row>
    <row r="4724" spans="1:16" ht="56">
      <c r="A4724" s="2" t="s">
        <v>19857</v>
      </c>
      <c r="B4724" s="2" t="s">
        <v>0</v>
      </c>
      <c r="C4724" s="3" t="s">
        <v>19858</v>
      </c>
      <c r="D4724" s="3" t="s">
        <v>1788</v>
      </c>
      <c r="E4724" s="3" t="s">
        <v>19859</v>
      </c>
      <c r="F4724" s="3" t="s">
        <v>1</v>
      </c>
      <c r="G4724" s="7" t="s">
        <v>9203</v>
      </c>
      <c r="H4724" s="4">
        <v>2021</v>
      </c>
      <c r="I4724" s="2">
        <v>2011</v>
      </c>
      <c r="J4724" s="2">
        <f ca="1">YEAR(TODAY())-Table1[[#This Row],[Release_year]]</f>
        <v>15</v>
      </c>
      <c r="K4724" s="2" t="s">
        <v>2</v>
      </c>
      <c r="L4724" s="2" t="str">
        <f>_xlfn.XLOOKUP(Table1[[#This Row],[Rating]],Ratings!A$2:A$15,Ratings!B$2:B$15)</f>
        <v>Teen</v>
      </c>
      <c r="M4724" s="2" t="str">
        <f>_xlfn.XLOOKUP(Table1[[#This Row],[Rating Category]],Recommendation!A$2:A$6,Recommendation!B$2:B$6)</f>
        <v>Guidance</v>
      </c>
      <c r="N4724" s="2">
        <v>95</v>
      </c>
      <c r="O4724" s="2" t="str" cm="1">
        <f t="array" ref="O4724">_xlfn.IFS(Table1[[#This Row],[Duration]]&lt;90,"Short",Table1[[#This Row],[Duration]]&lt;180,"Medium",Table1[[#This Row],[Duration]]&lt;=240,"Long",TRUE,"Seasons")</f>
        <v>Medium</v>
      </c>
      <c r="P4724" s="3" t="s">
        <v>307</v>
      </c>
    </row>
    <row r="4725" spans="1:16" ht="56">
      <c r="A4725" s="2" t="s">
        <v>19860</v>
      </c>
      <c r="B4725" s="2" t="s">
        <v>0</v>
      </c>
      <c r="C4725" s="3" t="s">
        <v>19861</v>
      </c>
      <c r="D4725" s="3" t="s">
        <v>19862</v>
      </c>
      <c r="E4725" s="3" t="s">
        <v>19863</v>
      </c>
      <c r="F4725" s="3" t="s">
        <v>19864</v>
      </c>
      <c r="G4725" s="7" t="s">
        <v>11373</v>
      </c>
      <c r="H4725" s="4">
        <v>2021</v>
      </c>
      <c r="I4725" s="2">
        <v>2007</v>
      </c>
      <c r="J4725" s="2">
        <f ca="1">YEAR(TODAY())-Table1[[#This Row],[Release_year]]</f>
        <v>19</v>
      </c>
      <c r="K4725" s="2" t="s">
        <v>45</v>
      </c>
      <c r="L4725" s="2" t="str">
        <f>_xlfn.XLOOKUP(Table1[[#This Row],[Rating]],Ratings!A$2:A$15,Ratings!B$2:B$15)</f>
        <v>Family</v>
      </c>
      <c r="M4725" s="2" t="str">
        <f>_xlfn.XLOOKUP(Table1[[#This Row],[Rating Category]],Recommendation!A$2:A$6,Recommendation!B$2:B$6)</f>
        <v>Guidance</v>
      </c>
      <c r="N4725" s="2">
        <v>101</v>
      </c>
      <c r="O4725" s="2" t="str" cm="1">
        <f t="array" ref="O4725">_xlfn.IFS(Table1[[#This Row],[Duration]]&lt;90,"Short",Table1[[#This Row],[Duration]]&lt;180,"Medium",Table1[[#This Row],[Duration]]&lt;=240,"Long",TRUE,"Seasons")</f>
        <v>Medium</v>
      </c>
      <c r="P4725" s="3" t="s">
        <v>575</v>
      </c>
    </row>
    <row r="4726" spans="1:16" ht="42">
      <c r="A4726" s="2" t="s">
        <v>19865</v>
      </c>
      <c r="B4726" s="2" t="s">
        <v>0</v>
      </c>
      <c r="C4726" s="3" t="s">
        <v>19866</v>
      </c>
      <c r="D4726" s="3" t="s">
        <v>19867</v>
      </c>
      <c r="E4726" s="3" t="s">
        <v>19868</v>
      </c>
      <c r="F4726" s="3" t="s">
        <v>19869</v>
      </c>
      <c r="G4726" s="7" t="s">
        <v>11791</v>
      </c>
      <c r="H4726" s="4">
        <v>2021</v>
      </c>
      <c r="I4726" s="2">
        <v>2015</v>
      </c>
      <c r="J4726" s="2">
        <f ca="1">YEAR(TODAY())-Table1[[#This Row],[Release_year]]</f>
        <v>11</v>
      </c>
      <c r="K4726" s="2" t="s">
        <v>2</v>
      </c>
      <c r="L4726" s="2" t="str">
        <f>_xlfn.XLOOKUP(Table1[[#This Row],[Rating]],Ratings!A$2:A$15,Ratings!B$2:B$15)</f>
        <v>Teen</v>
      </c>
      <c r="M4726" s="2" t="str">
        <f>_xlfn.XLOOKUP(Table1[[#This Row],[Rating Category]],Recommendation!A$2:A$6,Recommendation!B$2:B$6)</f>
        <v>Guidance</v>
      </c>
      <c r="N4726" s="2">
        <v>111</v>
      </c>
      <c r="O4726" s="2" t="str" cm="1">
        <f t="array" ref="O4726">_xlfn.IFS(Table1[[#This Row],[Duration]]&lt;90,"Short",Table1[[#This Row],[Duration]]&lt;180,"Medium",Table1[[#This Row],[Duration]]&lt;=240,"Long",TRUE,"Seasons")</f>
        <v>Medium</v>
      </c>
      <c r="P4726" s="3" t="s">
        <v>131</v>
      </c>
    </row>
    <row r="4727" spans="1:16" ht="42">
      <c r="A4727" s="2" t="s">
        <v>19870</v>
      </c>
      <c r="B4727" s="2" t="s">
        <v>0</v>
      </c>
      <c r="C4727" s="3" t="s">
        <v>19871</v>
      </c>
      <c r="D4727" s="3" t="s">
        <v>19872</v>
      </c>
      <c r="E4727" s="3" t="s">
        <v>19873</v>
      </c>
      <c r="F4727" s="3" t="s">
        <v>1</v>
      </c>
      <c r="G4727" s="7" t="s">
        <v>13177</v>
      </c>
      <c r="H4727" s="4">
        <v>2021</v>
      </c>
      <c r="I4727" s="2">
        <v>2013</v>
      </c>
      <c r="J4727" s="2">
        <f ca="1">YEAR(TODAY())-Table1[[#This Row],[Release_year]]</f>
        <v>13</v>
      </c>
      <c r="K4727" s="2" t="s">
        <v>45</v>
      </c>
      <c r="L4727" s="2" t="str">
        <f>_xlfn.XLOOKUP(Table1[[#This Row],[Rating]],Ratings!A$2:A$15,Ratings!B$2:B$15)</f>
        <v>Family</v>
      </c>
      <c r="M4727" s="2" t="str">
        <f>_xlfn.XLOOKUP(Table1[[#This Row],[Rating Category]],Recommendation!A$2:A$6,Recommendation!B$2:B$6)</f>
        <v>Guidance</v>
      </c>
      <c r="N4727" s="2">
        <v>54</v>
      </c>
      <c r="O4727" s="2" t="str" cm="1">
        <f t="array" ref="O4727">_xlfn.IFS(Table1[[#This Row],[Duration]]&lt;90,"Short",Table1[[#This Row],[Duration]]&lt;180,"Medium",Table1[[#This Row],[Duration]]&lt;=240,"Long",TRUE,"Seasons")</f>
        <v>Short</v>
      </c>
      <c r="P4727" s="3" t="s">
        <v>49</v>
      </c>
    </row>
    <row r="4728" spans="1:16" ht="42">
      <c r="A4728" s="2" t="s">
        <v>19874</v>
      </c>
      <c r="B4728" s="2" t="s">
        <v>0</v>
      </c>
      <c r="C4728" s="3" t="s">
        <v>19875</v>
      </c>
      <c r="D4728" s="3" t="s">
        <v>19876</v>
      </c>
      <c r="E4728" s="3" t="s">
        <v>19873</v>
      </c>
      <c r="F4728" s="3" t="s">
        <v>1</v>
      </c>
      <c r="G4728" s="7" t="s">
        <v>13391</v>
      </c>
      <c r="H4728" s="4">
        <v>2021</v>
      </c>
      <c r="I4728" s="2">
        <v>2013</v>
      </c>
      <c r="J4728" s="2">
        <f ca="1">YEAR(TODAY())-Table1[[#This Row],[Release_year]]</f>
        <v>13</v>
      </c>
      <c r="K4728" s="2" t="s">
        <v>45</v>
      </c>
      <c r="L4728" s="2" t="str">
        <f>_xlfn.XLOOKUP(Table1[[#This Row],[Rating]],Ratings!A$2:A$15,Ratings!B$2:B$15)</f>
        <v>Family</v>
      </c>
      <c r="M4728" s="2" t="str">
        <f>_xlfn.XLOOKUP(Table1[[#This Row],[Rating Category]],Recommendation!A$2:A$6,Recommendation!B$2:B$6)</f>
        <v>Guidance</v>
      </c>
      <c r="N4728" s="2">
        <v>54</v>
      </c>
      <c r="O4728" s="2" t="str" cm="1">
        <f t="array" ref="O4728">_xlfn.IFS(Table1[[#This Row],[Duration]]&lt;90,"Short",Table1[[#This Row],[Duration]]&lt;180,"Medium",Table1[[#This Row],[Duration]]&lt;=240,"Long",TRUE,"Seasons")</f>
        <v>Short</v>
      </c>
      <c r="P4728" s="3" t="s">
        <v>49</v>
      </c>
    </row>
    <row r="4729" spans="1:16" ht="42">
      <c r="A4729" s="2" t="s">
        <v>19877</v>
      </c>
      <c r="B4729" s="2" t="s">
        <v>0</v>
      </c>
      <c r="C4729" s="3" t="s">
        <v>19878</v>
      </c>
      <c r="D4729" s="3" t="s">
        <v>19879</v>
      </c>
      <c r="E4729" s="3" t="s">
        <v>19873</v>
      </c>
      <c r="F4729" s="3" t="s">
        <v>1</v>
      </c>
      <c r="G4729" s="7" t="s">
        <v>13391</v>
      </c>
      <c r="H4729" s="4">
        <v>2021</v>
      </c>
      <c r="I4729" s="2">
        <v>2013</v>
      </c>
      <c r="J4729" s="2">
        <f ca="1">YEAR(TODAY())-Table1[[#This Row],[Release_year]]</f>
        <v>13</v>
      </c>
      <c r="K4729" s="2" t="s">
        <v>45</v>
      </c>
      <c r="L4729" s="2" t="str">
        <f>_xlfn.XLOOKUP(Table1[[#This Row],[Rating]],Ratings!A$2:A$15,Ratings!B$2:B$15)</f>
        <v>Family</v>
      </c>
      <c r="M4729" s="2" t="str">
        <f>_xlfn.XLOOKUP(Table1[[#This Row],[Rating Category]],Recommendation!A$2:A$6,Recommendation!B$2:B$6)</f>
        <v>Guidance</v>
      </c>
      <c r="N4729" s="2">
        <v>54</v>
      </c>
      <c r="O4729" s="2" t="str" cm="1">
        <f t="array" ref="O4729">_xlfn.IFS(Table1[[#This Row],[Duration]]&lt;90,"Short",Table1[[#This Row],[Duration]]&lt;180,"Medium",Table1[[#This Row],[Duration]]&lt;=240,"Long",TRUE,"Seasons")</f>
        <v>Short</v>
      </c>
      <c r="P4729" s="3" t="s">
        <v>49</v>
      </c>
    </row>
    <row r="4730" spans="1:16" ht="42">
      <c r="A4730" s="2" t="s">
        <v>19880</v>
      </c>
      <c r="B4730" s="2" t="s">
        <v>0</v>
      </c>
      <c r="C4730" s="3" t="s">
        <v>19881</v>
      </c>
      <c r="D4730" s="3" t="s">
        <v>19872</v>
      </c>
      <c r="E4730" s="3" t="s">
        <v>19873</v>
      </c>
      <c r="F4730" s="3" t="s">
        <v>28</v>
      </c>
      <c r="G4730" s="7" t="s">
        <v>13391</v>
      </c>
      <c r="H4730" s="4">
        <v>2021</v>
      </c>
      <c r="I4730" s="2">
        <v>2014</v>
      </c>
      <c r="J4730" s="2">
        <f ca="1">YEAR(TODAY())-Table1[[#This Row],[Release_year]]</f>
        <v>12</v>
      </c>
      <c r="K4730" s="2" t="s">
        <v>45</v>
      </c>
      <c r="L4730" s="2" t="str">
        <f>_xlfn.XLOOKUP(Table1[[#This Row],[Rating]],Ratings!A$2:A$15,Ratings!B$2:B$15)</f>
        <v>Family</v>
      </c>
      <c r="M4730" s="2" t="str">
        <f>_xlfn.XLOOKUP(Table1[[#This Row],[Rating Category]],Recommendation!A$2:A$6,Recommendation!B$2:B$6)</f>
        <v>Guidance</v>
      </c>
      <c r="N4730" s="2">
        <v>55</v>
      </c>
      <c r="O4730" s="2" t="str" cm="1">
        <f t="array" ref="O4730">_xlfn.IFS(Table1[[#This Row],[Duration]]&lt;90,"Short",Table1[[#This Row],[Duration]]&lt;180,"Medium",Table1[[#This Row],[Duration]]&lt;=240,"Long",TRUE,"Seasons")</f>
        <v>Short</v>
      </c>
      <c r="P4730" s="3" t="s">
        <v>49</v>
      </c>
    </row>
    <row r="4731" spans="1:16" ht="42">
      <c r="A4731" s="2" t="s">
        <v>19882</v>
      </c>
      <c r="B4731" s="2" t="s">
        <v>0</v>
      </c>
      <c r="C4731" s="3" t="s">
        <v>19883</v>
      </c>
      <c r="D4731" s="3" t="s">
        <v>19884</v>
      </c>
      <c r="E4731" s="3" t="s">
        <v>19873</v>
      </c>
      <c r="F4731" s="3" t="s">
        <v>1</v>
      </c>
      <c r="G4731" s="7" t="s">
        <v>13391</v>
      </c>
      <c r="H4731" s="4">
        <v>2021</v>
      </c>
      <c r="I4731" s="2">
        <v>2013</v>
      </c>
      <c r="J4731" s="2">
        <f ca="1">YEAR(TODAY())-Table1[[#This Row],[Release_year]]</f>
        <v>13</v>
      </c>
      <c r="K4731" s="2" t="s">
        <v>45</v>
      </c>
      <c r="L4731" s="2" t="str">
        <f>_xlfn.XLOOKUP(Table1[[#This Row],[Rating]],Ratings!A$2:A$15,Ratings!B$2:B$15)</f>
        <v>Family</v>
      </c>
      <c r="M4731" s="2" t="str">
        <f>_xlfn.XLOOKUP(Table1[[#This Row],[Rating Category]],Recommendation!A$2:A$6,Recommendation!B$2:B$6)</f>
        <v>Guidance</v>
      </c>
      <c r="N4731" s="2">
        <v>54</v>
      </c>
      <c r="O4731" s="2" t="str" cm="1">
        <f t="array" ref="O4731">_xlfn.IFS(Table1[[#This Row],[Duration]]&lt;90,"Short",Table1[[#This Row],[Duration]]&lt;180,"Medium",Table1[[#This Row],[Duration]]&lt;=240,"Long",TRUE,"Seasons")</f>
        <v>Short</v>
      </c>
      <c r="P4731" s="3" t="s">
        <v>49</v>
      </c>
    </row>
    <row r="4732" spans="1:16" ht="14">
      <c r="A4732" s="2" t="s">
        <v>19885</v>
      </c>
      <c r="B4732" s="2" t="s">
        <v>0</v>
      </c>
      <c r="C4732" s="3" t="s">
        <v>19886</v>
      </c>
      <c r="D4732" s="3" t="s">
        <v>19876</v>
      </c>
      <c r="E4732" s="3" t="s">
        <v>19873</v>
      </c>
      <c r="F4732" s="3" t="s">
        <v>28</v>
      </c>
      <c r="G4732" s="7" t="s">
        <v>13177</v>
      </c>
      <c r="H4732" s="4">
        <v>2021</v>
      </c>
      <c r="I4732" s="2">
        <v>2013</v>
      </c>
      <c r="J4732" s="2">
        <f ca="1">YEAR(TODAY())-Table1[[#This Row],[Release_year]]</f>
        <v>13</v>
      </c>
      <c r="K4732" s="2" t="s">
        <v>29</v>
      </c>
      <c r="L4732" s="2" t="str">
        <f>_xlfn.XLOOKUP(Table1[[#This Row],[Rating]],Ratings!A$2:A$15,Ratings!B$2:B$15)</f>
        <v>Teen</v>
      </c>
      <c r="M4732" s="2" t="str">
        <f>_xlfn.XLOOKUP(Table1[[#This Row],[Rating Category]],Recommendation!A$2:A$6,Recommendation!B$2:B$6)</f>
        <v>Guidance</v>
      </c>
      <c r="N4732" s="2">
        <v>55</v>
      </c>
      <c r="O4732" s="2" t="str" cm="1">
        <f t="array" ref="O4732">_xlfn.IFS(Table1[[#This Row],[Duration]]&lt;90,"Short",Table1[[#This Row],[Duration]]&lt;180,"Medium",Table1[[#This Row],[Duration]]&lt;=240,"Long",TRUE,"Seasons")</f>
        <v>Short</v>
      </c>
      <c r="P4732" s="3" t="s">
        <v>3</v>
      </c>
    </row>
    <row r="4733" spans="1:16" ht="14">
      <c r="A4733" s="2" t="s">
        <v>19887</v>
      </c>
      <c r="B4733" s="2" t="s">
        <v>0</v>
      </c>
      <c r="C4733" s="3" t="s">
        <v>19888</v>
      </c>
      <c r="D4733" s="3" t="s">
        <v>19879</v>
      </c>
      <c r="E4733" s="3" t="s">
        <v>19873</v>
      </c>
      <c r="F4733" s="3" t="s">
        <v>1</v>
      </c>
      <c r="G4733" s="7" t="s">
        <v>13177</v>
      </c>
      <c r="H4733" s="4">
        <v>2021</v>
      </c>
      <c r="I4733" s="2">
        <v>2014</v>
      </c>
      <c r="J4733" s="2">
        <f ca="1">YEAR(TODAY())-Table1[[#This Row],[Release_year]]</f>
        <v>12</v>
      </c>
      <c r="K4733" s="2" t="s">
        <v>45</v>
      </c>
      <c r="L4733" s="2" t="str">
        <f>_xlfn.XLOOKUP(Table1[[#This Row],[Rating]],Ratings!A$2:A$15,Ratings!B$2:B$15)</f>
        <v>Family</v>
      </c>
      <c r="M4733" s="2" t="str">
        <f>_xlfn.XLOOKUP(Table1[[#This Row],[Rating Category]],Recommendation!A$2:A$6,Recommendation!B$2:B$6)</f>
        <v>Guidance</v>
      </c>
      <c r="N4733" s="2">
        <v>55</v>
      </c>
      <c r="O4733" s="2" t="str" cm="1">
        <f t="array" ref="O4733">_xlfn.IFS(Table1[[#This Row],[Duration]]&lt;90,"Short",Table1[[#This Row],[Duration]]&lt;180,"Medium",Table1[[#This Row],[Duration]]&lt;=240,"Long",TRUE,"Seasons")</f>
        <v>Short</v>
      </c>
      <c r="P4733" s="3" t="s">
        <v>3</v>
      </c>
    </row>
    <row r="4734" spans="1:16" ht="14">
      <c r="A4734" s="2" t="s">
        <v>19889</v>
      </c>
      <c r="B4734" s="2" t="s">
        <v>0</v>
      </c>
      <c r="C4734" s="3" t="s">
        <v>19890</v>
      </c>
      <c r="D4734" s="3" t="s">
        <v>19884</v>
      </c>
      <c r="E4734" s="3" t="s">
        <v>19873</v>
      </c>
      <c r="F4734" s="3" t="s">
        <v>28</v>
      </c>
      <c r="G4734" s="7" t="s">
        <v>13391</v>
      </c>
      <c r="H4734" s="4">
        <v>2021</v>
      </c>
      <c r="I4734" s="2">
        <v>2013</v>
      </c>
      <c r="J4734" s="2">
        <f ca="1">YEAR(TODAY())-Table1[[#This Row],[Release_year]]</f>
        <v>13</v>
      </c>
      <c r="K4734" s="2" t="s">
        <v>45</v>
      </c>
      <c r="L4734" s="2" t="str">
        <f>_xlfn.XLOOKUP(Table1[[#This Row],[Rating]],Ratings!A$2:A$15,Ratings!B$2:B$15)</f>
        <v>Family</v>
      </c>
      <c r="M4734" s="2" t="str">
        <f>_xlfn.XLOOKUP(Table1[[#This Row],[Rating Category]],Recommendation!A$2:A$6,Recommendation!B$2:B$6)</f>
        <v>Guidance</v>
      </c>
      <c r="N4734" s="2">
        <v>55</v>
      </c>
      <c r="O4734" s="2" t="str" cm="1">
        <f t="array" ref="O4734">_xlfn.IFS(Table1[[#This Row],[Duration]]&lt;90,"Short",Table1[[#This Row],[Duration]]&lt;180,"Medium",Table1[[#This Row],[Duration]]&lt;=240,"Long",TRUE,"Seasons")</f>
        <v>Short</v>
      </c>
      <c r="P4734" s="3" t="s">
        <v>3</v>
      </c>
    </row>
    <row r="4735" spans="1:16" ht="42">
      <c r="A4735" s="2" t="s">
        <v>19891</v>
      </c>
      <c r="B4735" s="2" t="s">
        <v>0</v>
      </c>
      <c r="C4735" s="3" t="s">
        <v>19892</v>
      </c>
      <c r="D4735" s="3" t="s">
        <v>19893</v>
      </c>
      <c r="E4735" s="3" t="s">
        <v>19873</v>
      </c>
      <c r="F4735" s="3" t="s">
        <v>28</v>
      </c>
      <c r="G4735" s="7" t="s">
        <v>13177</v>
      </c>
      <c r="H4735" s="4">
        <v>2021</v>
      </c>
      <c r="I4735" s="2">
        <v>2014</v>
      </c>
      <c r="J4735" s="2">
        <f ca="1">YEAR(TODAY())-Table1[[#This Row],[Release_year]]</f>
        <v>12</v>
      </c>
      <c r="K4735" s="2" t="s">
        <v>45</v>
      </c>
      <c r="L4735" s="2" t="str">
        <f>_xlfn.XLOOKUP(Table1[[#This Row],[Rating]],Ratings!A$2:A$15,Ratings!B$2:B$15)</f>
        <v>Family</v>
      </c>
      <c r="M4735" s="2" t="str">
        <f>_xlfn.XLOOKUP(Table1[[#This Row],[Rating Category]],Recommendation!A$2:A$6,Recommendation!B$2:B$6)</f>
        <v>Guidance</v>
      </c>
      <c r="N4735" s="2">
        <v>55</v>
      </c>
      <c r="O4735" s="2" t="str" cm="1">
        <f t="array" ref="O4735">_xlfn.IFS(Table1[[#This Row],[Duration]]&lt;90,"Short",Table1[[#This Row],[Duration]]&lt;180,"Medium",Table1[[#This Row],[Duration]]&lt;=240,"Long",TRUE,"Seasons")</f>
        <v>Short</v>
      </c>
      <c r="P4735" s="3" t="s">
        <v>49</v>
      </c>
    </row>
    <row r="4736" spans="1:16" ht="42">
      <c r="A4736" s="2" t="s">
        <v>19894</v>
      </c>
      <c r="B4736" s="2" t="s">
        <v>0</v>
      </c>
      <c r="C4736" s="3" t="s">
        <v>19895</v>
      </c>
      <c r="D4736" s="3" t="s">
        <v>19896</v>
      </c>
      <c r="E4736" s="3" t="s">
        <v>19873</v>
      </c>
      <c r="F4736" s="3" t="s">
        <v>225</v>
      </c>
      <c r="G4736" s="7" t="s">
        <v>13177</v>
      </c>
      <c r="H4736" s="4">
        <v>2021</v>
      </c>
      <c r="I4736" s="2">
        <v>2014</v>
      </c>
      <c r="J4736" s="2">
        <f ca="1">YEAR(TODAY())-Table1[[#This Row],[Release_year]]</f>
        <v>12</v>
      </c>
      <c r="K4736" s="2" t="s">
        <v>45</v>
      </c>
      <c r="L4736" s="2" t="str">
        <f>_xlfn.XLOOKUP(Table1[[#This Row],[Rating]],Ratings!A$2:A$15,Ratings!B$2:B$15)</f>
        <v>Family</v>
      </c>
      <c r="M4736" s="2" t="str">
        <f>_xlfn.XLOOKUP(Table1[[#This Row],[Rating Category]],Recommendation!A$2:A$6,Recommendation!B$2:B$6)</f>
        <v>Guidance</v>
      </c>
      <c r="N4736" s="2">
        <v>55</v>
      </c>
      <c r="O4736" s="2" t="str" cm="1">
        <f t="array" ref="O4736">_xlfn.IFS(Table1[[#This Row],[Duration]]&lt;90,"Short",Table1[[#This Row],[Duration]]&lt;180,"Medium",Table1[[#This Row],[Duration]]&lt;=240,"Long",TRUE,"Seasons")</f>
        <v>Short</v>
      </c>
      <c r="P4736" s="3" t="s">
        <v>49</v>
      </c>
    </row>
    <row r="4737" spans="1:16" ht="42">
      <c r="A4737" s="2" t="s">
        <v>19897</v>
      </c>
      <c r="B4737" s="2" t="s">
        <v>0</v>
      </c>
      <c r="C4737" s="3" t="s">
        <v>19898</v>
      </c>
      <c r="D4737" s="3" t="s">
        <v>2186</v>
      </c>
      <c r="E4737" s="3" t="s">
        <v>19899</v>
      </c>
      <c r="F4737" s="3" t="s">
        <v>53</v>
      </c>
      <c r="G4737" s="7" t="s">
        <v>13352</v>
      </c>
      <c r="H4737" s="4">
        <v>2021</v>
      </c>
      <c r="I4737" s="2">
        <v>2012</v>
      </c>
      <c r="J4737" s="2">
        <f ca="1">YEAR(TODAY())-Table1[[#This Row],[Release_year]]</f>
        <v>14</v>
      </c>
      <c r="K4737" s="2" t="s">
        <v>29</v>
      </c>
      <c r="L4737" s="2" t="str">
        <f>_xlfn.XLOOKUP(Table1[[#This Row],[Rating]],Ratings!A$2:A$15,Ratings!B$2:B$15)</f>
        <v>Teen</v>
      </c>
      <c r="M4737" s="2" t="str">
        <f>_xlfn.XLOOKUP(Table1[[#This Row],[Rating Category]],Recommendation!A$2:A$6,Recommendation!B$2:B$6)</f>
        <v>Guidance</v>
      </c>
      <c r="N4737" s="2">
        <v>102</v>
      </c>
      <c r="O4737" s="2" t="str" cm="1">
        <f t="array" ref="O4737">_xlfn.IFS(Table1[[#This Row],[Duration]]&lt;90,"Short",Table1[[#This Row],[Duration]]&lt;180,"Medium",Table1[[#This Row],[Duration]]&lt;=240,"Long",TRUE,"Seasons")</f>
        <v>Medium</v>
      </c>
      <c r="P4737" s="3" t="s">
        <v>56</v>
      </c>
    </row>
    <row r="4738" spans="1:16" ht="56">
      <c r="A4738" s="2" t="s">
        <v>19900</v>
      </c>
      <c r="B4738" s="2" t="s">
        <v>0</v>
      </c>
      <c r="C4738" s="3" t="s">
        <v>19901</v>
      </c>
      <c r="D4738" s="3" t="s">
        <v>14926</v>
      </c>
      <c r="E4738" s="3" t="s">
        <v>19902</v>
      </c>
      <c r="F4738" s="3" t="s">
        <v>7405</v>
      </c>
      <c r="G4738" s="7" t="s">
        <v>8375</v>
      </c>
      <c r="H4738" s="4">
        <v>2021</v>
      </c>
      <c r="I4738" s="2">
        <v>2010</v>
      </c>
      <c r="J4738" s="2">
        <f ca="1">YEAR(TODAY())-Table1[[#This Row],[Release_year]]</f>
        <v>16</v>
      </c>
      <c r="K4738" s="2" t="s">
        <v>2</v>
      </c>
      <c r="L4738" s="2" t="str">
        <f>_xlfn.XLOOKUP(Table1[[#This Row],[Rating]],Ratings!A$2:A$15,Ratings!B$2:B$15)</f>
        <v>Teen</v>
      </c>
      <c r="M4738" s="2" t="str">
        <f>_xlfn.XLOOKUP(Table1[[#This Row],[Rating Category]],Recommendation!A$2:A$6,Recommendation!B$2:B$6)</f>
        <v>Guidance</v>
      </c>
      <c r="N4738" s="2">
        <v>106</v>
      </c>
      <c r="O4738" s="2" t="str" cm="1">
        <f t="array" ref="O4738">_xlfn.IFS(Table1[[#This Row],[Duration]]&lt;90,"Short",Table1[[#This Row],[Duration]]&lt;180,"Medium",Table1[[#This Row],[Duration]]&lt;=240,"Long",TRUE,"Seasons")</f>
        <v>Medium</v>
      </c>
      <c r="P4738" s="3" t="s">
        <v>183</v>
      </c>
    </row>
    <row r="4739" spans="1:16" ht="70">
      <c r="A4739" s="2" t="s">
        <v>19903</v>
      </c>
      <c r="B4739" s="2" t="s">
        <v>0</v>
      </c>
      <c r="C4739" s="3" t="s">
        <v>19904</v>
      </c>
      <c r="D4739" s="3" t="s">
        <v>19905</v>
      </c>
      <c r="E4739" s="3" t="s">
        <v>19906</v>
      </c>
      <c r="F4739" s="3" t="s">
        <v>19907</v>
      </c>
      <c r="G4739" s="7" t="s">
        <v>18839</v>
      </c>
      <c r="H4739" s="4">
        <v>2021</v>
      </c>
      <c r="I4739" s="2">
        <v>2017</v>
      </c>
      <c r="J4739" s="2">
        <f ca="1">YEAR(TODAY())-Table1[[#This Row],[Release_year]]</f>
        <v>9</v>
      </c>
      <c r="K4739" s="2" t="s">
        <v>7</v>
      </c>
      <c r="L4739" s="2" t="str">
        <f>_xlfn.XLOOKUP(Table1[[#This Row],[Rating]],Ratings!A$2:A$15,Ratings!B$2:B$15)</f>
        <v>Adult</v>
      </c>
      <c r="M4739" s="2" t="str">
        <f>_xlfn.XLOOKUP(Table1[[#This Row],[Rating Category]],Recommendation!A$2:A$6,Recommendation!B$2:B$6)</f>
        <v>Restricted</v>
      </c>
      <c r="N4739" s="2">
        <v>69</v>
      </c>
      <c r="O4739" s="2" t="str" cm="1">
        <f t="array" ref="O4739">_xlfn.IFS(Table1[[#This Row],[Duration]]&lt;90,"Short",Table1[[#This Row],[Duration]]&lt;180,"Medium",Table1[[#This Row],[Duration]]&lt;=240,"Long",TRUE,"Seasons")</f>
        <v>Short</v>
      </c>
      <c r="P4739" s="3" t="s">
        <v>23</v>
      </c>
    </row>
    <row r="4740" spans="1:16" ht="42">
      <c r="A4740" s="2" t="s">
        <v>19908</v>
      </c>
      <c r="B4740" s="2" t="s">
        <v>0</v>
      </c>
      <c r="C4740" s="3" t="s">
        <v>19909</v>
      </c>
      <c r="D4740" s="3" t="s">
        <v>1534</v>
      </c>
      <c r="E4740" s="3" t="s">
        <v>19910</v>
      </c>
      <c r="F4740" s="3" t="s">
        <v>1</v>
      </c>
      <c r="G4740" s="7" t="s">
        <v>7451</v>
      </c>
      <c r="H4740" s="4">
        <v>2021</v>
      </c>
      <c r="I4740" s="2">
        <v>2011</v>
      </c>
      <c r="J4740" s="2">
        <f ca="1">YEAR(TODAY())-Table1[[#This Row],[Release_year]]</f>
        <v>15</v>
      </c>
      <c r="K4740" s="2" t="s">
        <v>124</v>
      </c>
      <c r="L4740" s="2" t="str">
        <f>_xlfn.XLOOKUP(Table1[[#This Row],[Rating]],Ratings!A$2:A$15,Ratings!B$2:B$15)</f>
        <v>Adult</v>
      </c>
      <c r="M4740" s="2" t="str">
        <f>_xlfn.XLOOKUP(Table1[[#This Row],[Rating Category]],Recommendation!A$2:A$6,Recommendation!B$2:B$6)</f>
        <v>Restricted</v>
      </c>
      <c r="N4740" s="2">
        <v>85</v>
      </c>
      <c r="O4740" s="2" t="str" cm="1">
        <f t="array" ref="O4740">_xlfn.IFS(Table1[[#This Row],[Duration]]&lt;90,"Short",Table1[[#This Row],[Duration]]&lt;180,"Medium",Table1[[#This Row],[Duration]]&lt;=240,"Long",TRUE,"Seasons")</f>
        <v>Short</v>
      </c>
      <c r="P4740" s="3" t="s">
        <v>125</v>
      </c>
    </row>
    <row r="4741" spans="1:16" ht="56">
      <c r="A4741" s="2" t="s">
        <v>19911</v>
      </c>
      <c r="B4741" s="2" t="s">
        <v>0</v>
      </c>
      <c r="C4741" s="3" t="s">
        <v>19912</v>
      </c>
      <c r="D4741" s="3" t="s">
        <v>19913</v>
      </c>
      <c r="E4741" s="3" t="s">
        <v>19914</v>
      </c>
      <c r="F4741" s="3" t="s">
        <v>1</v>
      </c>
      <c r="G4741" s="7" t="s">
        <v>3390</v>
      </c>
      <c r="H4741" s="4">
        <v>2021</v>
      </c>
      <c r="I4741" s="2">
        <v>2010</v>
      </c>
      <c r="J4741" s="2">
        <f ca="1">YEAR(TODAY())-Table1[[#This Row],[Release_year]]</f>
        <v>16</v>
      </c>
      <c r="K4741" s="2" t="s">
        <v>124</v>
      </c>
      <c r="L4741" s="2" t="str">
        <f>_xlfn.XLOOKUP(Table1[[#This Row],[Rating]],Ratings!A$2:A$15,Ratings!B$2:B$15)</f>
        <v>Adult</v>
      </c>
      <c r="M4741" s="2" t="str">
        <f>_xlfn.XLOOKUP(Table1[[#This Row],[Rating Category]],Recommendation!A$2:A$6,Recommendation!B$2:B$6)</f>
        <v>Restricted</v>
      </c>
      <c r="N4741" s="2">
        <v>146</v>
      </c>
      <c r="O4741" s="2" t="str" cm="1">
        <f t="array" ref="O4741">_xlfn.IFS(Table1[[#This Row],[Duration]]&lt;90,"Short",Table1[[#This Row],[Duration]]&lt;180,"Medium",Table1[[#This Row],[Duration]]&lt;=240,"Long",TRUE,"Seasons")</f>
        <v>Medium</v>
      </c>
      <c r="P4741" s="3" t="s">
        <v>399</v>
      </c>
    </row>
    <row r="4742" spans="1:16" ht="56">
      <c r="A4742" s="2" t="s">
        <v>19915</v>
      </c>
      <c r="B4742" s="2" t="s">
        <v>0</v>
      </c>
      <c r="C4742" s="3" t="s">
        <v>19916</v>
      </c>
      <c r="D4742" s="3" t="s">
        <v>19913</v>
      </c>
      <c r="E4742" s="3" t="s">
        <v>19917</v>
      </c>
      <c r="F4742" s="3" t="s">
        <v>1</v>
      </c>
      <c r="G4742" s="7" t="s">
        <v>3390</v>
      </c>
      <c r="H4742" s="4">
        <v>2021</v>
      </c>
      <c r="I4742" s="2">
        <v>2008</v>
      </c>
      <c r="J4742" s="2">
        <f ca="1">YEAR(TODAY())-Table1[[#This Row],[Release_year]]</f>
        <v>18</v>
      </c>
      <c r="K4742" s="2" t="s">
        <v>124</v>
      </c>
      <c r="L4742" s="2" t="str">
        <f>_xlfn.XLOOKUP(Table1[[#This Row],[Rating]],Ratings!A$2:A$15,Ratings!B$2:B$15)</f>
        <v>Adult</v>
      </c>
      <c r="M4742" s="2" t="str">
        <f>_xlfn.XLOOKUP(Table1[[#This Row],[Rating Category]],Recommendation!A$2:A$6,Recommendation!B$2:B$6)</f>
        <v>Restricted</v>
      </c>
      <c r="N4742" s="2">
        <v>145</v>
      </c>
      <c r="O4742" s="2" t="str" cm="1">
        <f t="array" ref="O4742">_xlfn.IFS(Table1[[#This Row],[Duration]]&lt;90,"Short",Table1[[#This Row],[Duration]]&lt;180,"Medium",Table1[[#This Row],[Duration]]&lt;=240,"Long",TRUE,"Seasons")</f>
        <v>Medium</v>
      </c>
      <c r="P4742" s="3" t="s">
        <v>399</v>
      </c>
    </row>
    <row r="4743" spans="1:16" ht="56">
      <c r="A4743" s="2" t="s">
        <v>19918</v>
      </c>
      <c r="B4743" s="2" t="s">
        <v>0</v>
      </c>
      <c r="C4743" s="3" t="s">
        <v>19919</v>
      </c>
      <c r="D4743" s="3" t="s">
        <v>2506</v>
      </c>
      <c r="E4743" s="3" t="s">
        <v>19920</v>
      </c>
      <c r="F4743" s="3" t="s">
        <v>7971</v>
      </c>
      <c r="G4743" s="7" t="s">
        <v>19921</v>
      </c>
      <c r="H4743" s="4">
        <v>2021</v>
      </c>
      <c r="I4743" s="2">
        <v>2016</v>
      </c>
      <c r="J4743" s="2">
        <f ca="1">YEAR(TODAY())-Table1[[#This Row],[Release_year]]</f>
        <v>10</v>
      </c>
      <c r="K4743" s="2" t="s">
        <v>17489</v>
      </c>
      <c r="L4743" s="2" t="str">
        <f>_xlfn.XLOOKUP(Table1[[#This Row],[Rating]],Ratings!A$2:A$15,Ratings!B$2:B$15)</f>
        <v>Not Rated</v>
      </c>
      <c r="M4743" s="2" t="str">
        <f>_xlfn.XLOOKUP(Table1[[#This Row],[Rating Category]],Recommendation!A$2:A$6,Recommendation!B$2:B$6)</f>
        <v>Guidance</v>
      </c>
      <c r="N4743" s="2">
        <v>103</v>
      </c>
      <c r="O4743" s="2" t="str" cm="1">
        <f t="array" ref="O4743">_xlfn.IFS(Table1[[#This Row],[Duration]]&lt;90,"Short",Table1[[#This Row],[Duration]]&lt;180,"Medium",Table1[[#This Row],[Duration]]&lt;=240,"Long",TRUE,"Seasons")</f>
        <v>Medium</v>
      </c>
      <c r="P4743" s="3" t="s">
        <v>218</v>
      </c>
    </row>
    <row r="4744" spans="1:16" ht="42">
      <c r="A4744" s="2" t="s">
        <v>19922</v>
      </c>
      <c r="B4744" s="2" t="s">
        <v>0</v>
      </c>
      <c r="C4744" s="3" t="s">
        <v>19923</v>
      </c>
      <c r="D4744" s="3" t="s">
        <v>13223</v>
      </c>
      <c r="E4744" s="3" t="s">
        <v>19924</v>
      </c>
      <c r="F4744" s="3" t="s">
        <v>50</v>
      </c>
      <c r="G4744" s="7" t="s">
        <v>12241</v>
      </c>
      <c r="H4744" s="4">
        <v>2021</v>
      </c>
      <c r="I4744" s="2">
        <v>1999</v>
      </c>
      <c r="J4744" s="2">
        <f ca="1">YEAR(TODAY())-Table1[[#This Row],[Release_year]]</f>
        <v>27</v>
      </c>
      <c r="K4744" s="2" t="s">
        <v>124</v>
      </c>
      <c r="L4744" s="2" t="str">
        <f>_xlfn.XLOOKUP(Table1[[#This Row],[Rating]],Ratings!A$2:A$15,Ratings!B$2:B$15)</f>
        <v>Adult</v>
      </c>
      <c r="M4744" s="2" t="str">
        <f>_xlfn.XLOOKUP(Table1[[#This Row],[Rating Category]],Recommendation!A$2:A$6,Recommendation!B$2:B$6)</f>
        <v>Restricted</v>
      </c>
      <c r="N4744" s="2">
        <v>111</v>
      </c>
      <c r="O4744" s="2" t="str" cm="1">
        <f t="array" ref="O4744">_xlfn.IFS(Table1[[#This Row],[Duration]]&lt;90,"Short",Table1[[#This Row],[Duration]]&lt;180,"Medium",Table1[[#This Row],[Duration]]&lt;=240,"Long",TRUE,"Seasons")</f>
        <v>Medium</v>
      </c>
      <c r="P4744" s="3" t="s">
        <v>192</v>
      </c>
    </row>
    <row r="4745" spans="1:16" ht="42">
      <c r="A4745" s="2" t="s">
        <v>19925</v>
      </c>
      <c r="B4745" s="2" t="s">
        <v>0</v>
      </c>
      <c r="C4745" s="3" t="s">
        <v>19926</v>
      </c>
      <c r="D4745" s="3" t="s">
        <v>19927</v>
      </c>
      <c r="E4745" s="3" t="s">
        <v>19928</v>
      </c>
      <c r="F4745" s="3" t="s">
        <v>1</v>
      </c>
      <c r="G4745" s="7" t="s">
        <v>19929</v>
      </c>
      <c r="H4745" s="4">
        <v>2021</v>
      </c>
      <c r="I4745" s="2">
        <v>2019</v>
      </c>
      <c r="J4745" s="2">
        <f ca="1">YEAR(TODAY())-Table1[[#This Row],[Release_year]]</f>
        <v>7</v>
      </c>
      <c r="K4745" s="2" t="s">
        <v>7</v>
      </c>
      <c r="L4745" s="2" t="str">
        <f>_xlfn.XLOOKUP(Table1[[#This Row],[Rating]],Ratings!A$2:A$15,Ratings!B$2:B$15)</f>
        <v>Adult</v>
      </c>
      <c r="M4745" s="2" t="str">
        <f>_xlfn.XLOOKUP(Table1[[#This Row],[Rating Category]],Recommendation!A$2:A$6,Recommendation!B$2:B$6)</f>
        <v>Restricted</v>
      </c>
      <c r="N4745" s="2">
        <v>125</v>
      </c>
      <c r="O4745" s="2" t="str" cm="1">
        <f t="array" ref="O4745">_xlfn.IFS(Table1[[#This Row],[Duration]]&lt;90,"Short",Table1[[#This Row],[Duration]]&lt;180,"Medium",Table1[[#This Row],[Duration]]&lt;=240,"Long",TRUE,"Seasons")</f>
        <v>Medium</v>
      </c>
      <c r="P4745" s="3" t="s">
        <v>251</v>
      </c>
    </row>
    <row r="4746" spans="1:16" ht="42">
      <c r="A4746" s="2" t="s">
        <v>19930</v>
      </c>
      <c r="B4746" s="2" t="s">
        <v>0</v>
      </c>
      <c r="C4746" s="3" t="s">
        <v>19931</v>
      </c>
      <c r="D4746" s="3" t="s">
        <v>19932</v>
      </c>
      <c r="E4746" s="3" t="s">
        <v>19933</v>
      </c>
      <c r="F4746" s="3" t="s">
        <v>13</v>
      </c>
      <c r="G4746" s="7" t="s">
        <v>12176</v>
      </c>
      <c r="H4746" s="4">
        <v>2021</v>
      </c>
      <c r="I4746" s="2">
        <v>2011</v>
      </c>
      <c r="J4746" s="2">
        <f ca="1">YEAR(TODAY())-Table1[[#This Row],[Release_year]]</f>
        <v>15</v>
      </c>
      <c r="K4746" s="2" t="s">
        <v>29</v>
      </c>
      <c r="L4746" s="2" t="str">
        <f>_xlfn.XLOOKUP(Table1[[#This Row],[Rating]],Ratings!A$2:A$15,Ratings!B$2:B$15)</f>
        <v>Teen</v>
      </c>
      <c r="M4746" s="2" t="str">
        <f>_xlfn.XLOOKUP(Table1[[#This Row],[Rating Category]],Recommendation!A$2:A$6,Recommendation!B$2:B$6)</f>
        <v>Guidance</v>
      </c>
      <c r="N4746" s="2">
        <v>115</v>
      </c>
      <c r="O4746" s="2" t="str" cm="1">
        <f t="array" ref="O4746">_xlfn.IFS(Table1[[#This Row],[Duration]]&lt;90,"Short",Table1[[#This Row],[Duration]]&lt;180,"Medium",Table1[[#This Row],[Duration]]&lt;=240,"Long",TRUE,"Seasons")</f>
        <v>Medium</v>
      </c>
      <c r="P4746" s="3" t="s">
        <v>56</v>
      </c>
    </row>
    <row r="4747" spans="1:16" ht="42">
      <c r="A4747" s="2" t="s">
        <v>19934</v>
      </c>
      <c r="B4747" s="2" t="s">
        <v>0</v>
      </c>
      <c r="C4747" s="3" t="s">
        <v>19935</v>
      </c>
      <c r="D4747" s="3" t="s">
        <v>19936</v>
      </c>
      <c r="E4747" s="3" t="s">
        <v>19937</v>
      </c>
      <c r="F4747" s="3" t="s">
        <v>13</v>
      </c>
      <c r="G4747" s="7" t="s">
        <v>11939</v>
      </c>
      <c r="H4747" s="4">
        <v>2021</v>
      </c>
      <c r="I4747" s="2">
        <v>2002</v>
      </c>
      <c r="J4747" s="2">
        <f ca="1">YEAR(TODAY())-Table1[[#This Row],[Release_year]]</f>
        <v>24</v>
      </c>
      <c r="K4747" s="2" t="s">
        <v>7</v>
      </c>
      <c r="L4747" s="2" t="str">
        <f>_xlfn.XLOOKUP(Table1[[#This Row],[Rating]],Ratings!A$2:A$15,Ratings!B$2:B$15)</f>
        <v>Adult</v>
      </c>
      <c r="M4747" s="2" t="str">
        <f>_xlfn.XLOOKUP(Table1[[#This Row],[Rating Category]],Recommendation!A$2:A$6,Recommendation!B$2:B$6)</f>
        <v>Restricted</v>
      </c>
      <c r="N4747" s="2">
        <v>168</v>
      </c>
      <c r="O4747" s="2" t="str" cm="1">
        <f t="array" ref="O4747">_xlfn.IFS(Table1[[#This Row],[Duration]]&lt;90,"Short",Table1[[#This Row],[Duration]]&lt;180,"Medium",Table1[[#This Row],[Duration]]&lt;=240,"Long",TRUE,"Seasons")</f>
        <v>Medium</v>
      </c>
      <c r="P4747" s="3" t="s">
        <v>89</v>
      </c>
    </row>
    <row r="4748" spans="1:16" ht="70">
      <c r="A4748" s="2" t="s">
        <v>19938</v>
      </c>
      <c r="B4748" s="2" t="s">
        <v>0</v>
      </c>
      <c r="C4748" s="3" t="s">
        <v>19939</v>
      </c>
      <c r="D4748" s="3" t="s">
        <v>564</v>
      </c>
      <c r="E4748" s="3" t="s">
        <v>19940</v>
      </c>
      <c r="F4748" s="3" t="s">
        <v>13</v>
      </c>
      <c r="G4748" s="7" t="s">
        <v>11939</v>
      </c>
      <c r="H4748" s="4">
        <v>2021</v>
      </c>
      <c r="I4748" s="2">
        <v>2012</v>
      </c>
      <c r="J4748" s="2">
        <f ca="1">YEAR(TODAY())-Table1[[#This Row],[Release_year]]</f>
        <v>14</v>
      </c>
      <c r="K4748" s="2" t="s">
        <v>29</v>
      </c>
      <c r="L4748" s="2" t="str">
        <f>_xlfn.XLOOKUP(Table1[[#This Row],[Rating]],Ratings!A$2:A$15,Ratings!B$2:B$15)</f>
        <v>Teen</v>
      </c>
      <c r="M4748" s="2" t="str">
        <f>_xlfn.XLOOKUP(Table1[[#This Row],[Rating Category]],Recommendation!A$2:A$6,Recommendation!B$2:B$6)</f>
        <v>Guidance</v>
      </c>
      <c r="N4748" s="2">
        <v>109</v>
      </c>
      <c r="O4748" s="2" t="str" cm="1">
        <f t="array" ref="O4748">_xlfn.IFS(Table1[[#This Row],[Duration]]&lt;90,"Short",Table1[[#This Row],[Duration]]&lt;180,"Medium",Table1[[#This Row],[Duration]]&lt;=240,"Long",TRUE,"Seasons")</f>
        <v>Medium</v>
      </c>
      <c r="P4748" s="3" t="s">
        <v>23</v>
      </c>
    </row>
    <row r="4749" spans="1:16" ht="56">
      <c r="A4749" s="2" t="s">
        <v>19941</v>
      </c>
      <c r="B4749" s="2" t="s">
        <v>0</v>
      </c>
      <c r="C4749" s="3" t="s">
        <v>19942</v>
      </c>
      <c r="D4749" s="3" t="s">
        <v>19943</v>
      </c>
      <c r="E4749" s="3" t="s">
        <v>19944</v>
      </c>
      <c r="F4749" s="3" t="s">
        <v>13</v>
      </c>
      <c r="G4749" s="7" t="s">
        <v>11939</v>
      </c>
      <c r="H4749" s="4">
        <v>2021</v>
      </c>
      <c r="I4749" s="2">
        <v>2002</v>
      </c>
      <c r="J4749" s="2">
        <f ca="1">YEAR(TODAY())-Table1[[#This Row],[Release_year]]</f>
        <v>24</v>
      </c>
      <c r="K4749" s="2" t="s">
        <v>45</v>
      </c>
      <c r="L4749" s="2" t="str">
        <f>_xlfn.XLOOKUP(Table1[[#This Row],[Rating]],Ratings!A$2:A$15,Ratings!B$2:B$15)</f>
        <v>Family</v>
      </c>
      <c r="M4749" s="2" t="str">
        <f>_xlfn.XLOOKUP(Table1[[#This Row],[Rating Category]],Recommendation!A$2:A$6,Recommendation!B$2:B$6)</f>
        <v>Guidance</v>
      </c>
      <c r="N4749" s="2">
        <v>148</v>
      </c>
      <c r="O4749" s="2" t="str" cm="1">
        <f t="array" ref="O4749">_xlfn.IFS(Table1[[#This Row],[Duration]]&lt;90,"Short",Table1[[#This Row],[Duration]]&lt;180,"Medium",Table1[[#This Row],[Duration]]&lt;=240,"Long",TRUE,"Seasons")</f>
        <v>Medium</v>
      </c>
      <c r="P4749" s="3" t="s">
        <v>66</v>
      </c>
    </row>
    <row r="4750" spans="1:16" ht="42">
      <c r="A4750" s="2" t="s">
        <v>19945</v>
      </c>
      <c r="B4750" s="2" t="s">
        <v>0</v>
      </c>
      <c r="C4750" s="3" t="s">
        <v>19946</v>
      </c>
      <c r="D4750" s="3" t="s">
        <v>9192</v>
      </c>
      <c r="E4750" s="3" t="s">
        <v>19947</v>
      </c>
      <c r="F4750" s="3" t="s">
        <v>413</v>
      </c>
      <c r="G4750" s="7" t="s">
        <v>11146</v>
      </c>
      <c r="H4750" s="4">
        <v>2021</v>
      </c>
      <c r="I4750" s="2">
        <v>2002</v>
      </c>
      <c r="J4750" s="2">
        <f ca="1">YEAR(TODAY())-Table1[[#This Row],[Release_year]]</f>
        <v>24</v>
      </c>
      <c r="K4750" s="2" t="s">
        <v>29</v>
      </c>
      <c r="L4750" s="2" t="str">
        <f>_xlfn.XLOOKUP(Table1[[#This Row],[Rating]],Ratings!A$2:A$15,Ratings!B$2:B$15)</f>
        <v>Teen</v>
      </c>
      <c r="M4750" s="2" t="str">
        <f>_xlfn.XLOOKUP(Table1[[#This Row],[Rating Category]],Recommendation!A$2:A$6,Recommendation!B$2:B$6)</f>
        <v>Guidance</v>
      </c>
      <c r="N4750" s="2">
        <v>92</v>
      </c>
      <c r="O4750" s="2" t="str" cm="1">
        <f t="array" ref="O4750">_xlfn.IFS(Table1[[#This Row],[Duration]]&lt;90,"Short",Table1[[#This Row],[Duration]]&lt;180,"Medium",Table1[[#This Row],[Duration]]&lt;=240,"Long",TRUE,"Seasons")</f>
        <v>Medium</v>
      </c>
      <c r="P4750" s="3" t="s">
        <v>43</v>
      </c>
    </row>
    <row r="4751" spans="1:16" ht="56">
      <c r="A4751" s="2" t="s">
        <v>19948</v>
      </c>
      <c r="B4751" s="2" t="s">
        <v>0</v>
      </c>
      <c r="C4751" s="3" t="s">
        <v>19949</v>
      </c>
      <c r="D4751" s="3" t="s">
        <v>16663</v>
      </c>
      <c r="E4751" s="3" t="s">
        <v>19950</v>
      </c>
      <c r="F4751" s="3" t="s">
        <v>1</v>
      </c>
      <c r="G4751" s="7" t="s">
        <v>8082</v>
      </c>
      <c r="H4751" s="4">
        <v>2021</v>
      </c>
      <c r="I4751" s="2">
        <v>2011</v>
      </c>
      <c r="J4751" s="2">
        <f ca="1">YEAR(TODAY())-Table1[[#This Row],[Release_year]]</f>
        <v>15</v>
      </c>
      <c r="K4751" s="2" t="s">
        <v>2</v>
      </c>
      <c r="L4751" s="2" t="str">
        <f>_xlfn.XLOOKUP(Table1[[#This Row],[Rating]],Ratings!A$2:A$15,Ratings!B$2:B$15)</f>
        <v>Teen</v>
      </c>
      <c r="M4751" s="2" t="str">
        <f>_xlfn.XLOOKUP(Table1[[#This Row],[Rating Category]],Recommendation!A$2:A$6,Recommendation!B$2:B$6)</f>
        <v>Guidance</v>
      </c>
      <c r="N4751" s="2">
        <v>91</v>
      </c>
      <c r="O4751" s="2" t="str" cm="1">
        <f t="array" ref="O4751">_xlfn.IFS(Table1[[#This Row],[Duration]]&lt;90,"Short",Table1[[#This Row],[Duration]]&lt;180,"Medium",Table1[[#This Row],[Duration]]&lt;=240,"Long",TRUE,"Seasons")</f>
        <v>Medium</v>
      </c>
      <c r="P4751" s="3" t="s">
        <v>617</v>
      </c>
    </row>
    <row r="4752" spans="1:16" ht="42">
      <c r="A4752" s="2" t="s">
        <v>19951</v>
      </c>
      <c r="B4752" s="2" t="s">
        <v>0</v>
      </c>
      <c r="C4752" s="3" t="s">
        <v>19952</v>
      </c>
      <c r="D4752" s="3" t="s">
        <v>19953</v>
      </c>
      <c r="E4752" s="3" t="s">
        <v>19954</v>
      </c>
      <c r="F4752" s="3" t="s">
        <v>13</v>
      </c>
      <c r="G4752" s="7" t="s">
        <v>11939</v>
      </c>
      <c r="H4752" s="4">
        <v>2021</v>
      </c>
      <c r="I4752" s="2">
        <v>2008</v>
      </c>
      <c r="J4752" s="2">
        <f ca="1">YEAR(TODAY())-Table1[[#This Row],[Release_year]]</f>
        <v>18</v>
      </c>
      <c r="K4752" s="2" t="s">
        <v>29</v>
      </c>
      <c r="L4752" s="2" t="str">
        <f>_xlfn.XLOOKUP(Table1[[#This Row],[Rating]],Ratings!A$2:A$15,Ratings!B$2:B$15)</f>
        <v>Teen</v>
      </c>
      <c r="M4752" s="2" t="str">
        <f>_xlfn.XLOOKUP(Table1[[#This Row],[Rating Category]],Recommendation!A$2:A$6,Recommendation!B$2:B$6)</f>
        <v>Guidance</v>
      </c>
      <c r="N4752" s="2">
        <v>135</v>
      </c>
      <c r="O4752" s="2" t="str" cm="1">
        <f t="array" ref="O4752">_xlfn.IFS(Table1[[#This Row],[Duration]]&lt;90,"Short",Table1[[#This Row],[Duration]]&lt;180,"Medium",Table1[[#This Row],[Duration]]&lt;=240,"Long",TRUE,"Seasons")</f>
        <v>Medium</v>
      </c>
      <c r="P4752" s="3" t="s">
        <v>43</v>
      </c>
    </row>
    <row r="4753" spans="1:16" ht="56">
      <c r="A4753" s="2" t="s">
        <v>19955</v>
      </c>
      <c r="B4753" s="2" t="s">
        <v>0</v>
      </c>
      <c r="C4753" s="3" t="s">
        <v>19956</v>
      </c>
      <c r="D4753" s="3" t="s">
        <v>1387</v>
      </c>
      <c r="E4753" s="3" t="s">
        <v>19957</v>
      </c>
      <c r="F4753" s="3" t="s">
        <v>1</v>
      </c>
      <c r="G4753" s="7" t="s">
        <v>12193</v>
      </c>
      <c r="H4753" s="4">
        <v>2021</v>
      </c>
      <c r="I4753" s="2">
        <v>2010</v>
      </c>
      <c r="J4753" s="2">
        <f ca="1">YEAR(TODAY())-Table1[[#This Row],[Release_year]]</f>
        <v>16</v>
      </c>
      <c r="K4753" s="2" t="s">
        <v>124</v>
      </c>
      <c r="L4753" s="2" t="str">
        <f>_xlfn.XLOOKUP(Table1[[#This Row],[Rating]],Ratings!A$2:A$15,Ratings!B$2:B$15)</f>
        <v>Adult</v>
      </c>
      <c r="M4753" s="2" t="str">
        <f>_xlfn.XLOOKUP(Table1[[#This Row],[Rating Category]],Recommendation!A$2:A$6,Recommendation!B$2:B$6)</f>
        <v>Restricted</v>
      </c>
      <c r="N4753" s="2">
        <v>112</v>
      </c>
      <c r="O4753" s="2" t="str" cm="1">
        <f t="array" ref="O4753">_xlfn.IFS(Table1[[#This Row],[Duration]]&lt;90,"Short",Table1[[#This Row],[Duration]]&lt;180,"Medium",Table1[[#This Row],[Duration]]&lt;=240,"Long",TRUE,"Seasons")</f>
        <v>Medium</v>
      </c>
      <c r="P4753" s="3" t="s">
        <v>1368</v>
      </c>
    </row>
    <row r="4754" spans="1:16" ht="56">
      <c r="A4754" s="2" t="s">
        <v>19958</v>
      </c>
      <c r="B4754" s="2" t="s">
        <v>0</v>
      </c>
      <c r="C4754" s="3" t="s">
        <v>19959</v>
      </c>
      <c r="D4754" s="3" t="s">
        <v>18185</v>
      </c>
      <c r="E4754" s="3" t="s">
        <v>19960</v>
      </c>
      <c r="F4754" s="3" t="s">
        <v>19961</v>
      </c>
      <c r="G4754" s="7" t="s">
        <v>3390</v>
      </c>
      <c r="H4754" s="4">
        <v>2021</v>
      </c>
      <c r="I4754" s="2">
        <v>2009</v>
      </c>
      <c r="J4754" s="2">
        <f ca="1">YEAR(TODAY())-Table1[[#This Row],[Release_year]]</f>
        <v>17</v>
      </c>
      <c r="K4754" s="2" t="s">
        <v>2</v>
      </c>
      <c r="L4754" s="2" t="str">
        <f>_xlfn.XLOOKUP(Table1[[#This Row],[Rating]],Ratings!A$2:A$15,Ratings!B$2:B$15)</f>
        <v>Teen</v>
      </c>
      <c r="M4754" s="2" t="str">
        <f>_xlfn.XLOOKUP(Table1[[#This Row],[Rating Category]],Recommendation!A$2:A$6,Recommendation!B$2:B$6)</f>
        <v>Guidance</v>
      </c>
      <c r="N4754" s="2">
        <v>128</v>
      </c>
      <c r="O4754" s="2" t="str" cm="1">
        <f t="array" ref="O4754">_xlfn.IFS(Table1[[#This Row],[Duration]]&lt;90,"Short",Table1[[#This Row],[Duration]]&lt;180,"Medium",Table1[[#This Row],[Duration]]&lt;=240,"Long",TRUE,"Seasons")</f>
        <v>Medium</v>
      </c>
      <c r="P4754" s="3" t="s">
        <v>328</v>
      </c>
    </row>
    <row r="4755" spans="1:16" ht="70">
      <c r="A4755" s="2" t="s">
        <v>19962</v>
      </c>
      <c r="B4755" s="2" t="s">
        <v>0</v>
      </c>
      <c r="C4755" s="3" t="s">
        <v>19963</v>
      </c>
      <c r="D4755" s="3" t="s">
        <v>961</v>
      </c>
      <c r="E4755" s="3" t="s">
        <v>19964</v>
      </c>
      <c r="F4755" s="3" t="s">
        <v>13</v>
      </c>
      <c r="G4755" s="7" t="s">
        <v>7532</v>
      </c>
      <c r="H4755" s="4">
        <v>2021</v>
      </c>
      <c r="I4755" s="2">
        <v>1990</v>
      </c>
      <c r="J4755" s="2">
        <f ca="1">YEAR(TODAY())-Table1[[#This Row],[Release_year]]</f>
        <v>36</v>
      </c>
      <c r="K4755" s="2" t="s">
        <v>7</v>
      </c>
      <c r="L4755" s="2" t="str">
        <f>_xlfn.XLOOKUP(Table1[[#This Row],[Rating]],Ratings!A$2:A$15,Ratings!B$2:B$15)</f>
        <v>Adult</v>
      </c>
      <c r="M4755" s="2" t="str">
        <f>_xlfn.XLOOKUP(Table1[[#This Row],[Rating Category]],Recommendation!A$2:A$6,Recommendation!B$2:B$6)</f>
        <v>Restricted</v>
      </c>
      <c r="N4755" s="2">
        <v>168</v>
      </c>
      <c r="O4755" s="2" t="str" cm="1">
        <f t="array" ref="O4755">_xlfn.IFS(Table1[[#This Row],[Duration]]&lt;90,"Short",Table1[[#This Row],[Duration]]&lt;180,"Medium",Table1[[#This Row],[Duration]]&lt;=240,"Long",TRUE,"Seasons")</f>
        <v>Medium</v>
      </c>
      <c r="P4755" s="3" t="s">
        <v>90</v>
      </c>
    </row>
    <row r="4756" spans="1:16" ht="28">
      <c r="A4756" s="2" t="s">
        <v>19965</v>
      </c>
      <c r="B4756" s="2" t="s">
        <v>0</v>
      </c>
      <c r="C4756" s="3" t="s">
        <v>19966</v>
      </c>
      <c r="D4756" s="3" t="s">
        <v>19967</v>
      </c>
      <c r="E4756" s="3" t="s">
        <v>19968</v>
      </c>
      <c r="F4756" s="3" t="s">
        <v>1</v>
      </c>
      <c r="G4756" s="7" t="s">
        <v>10349</v>
      </c>
      <c r="H4756" s="4">
        <v>2021</v>
      </c>
      <c r="I4756" s="2">
        <v>2016</v>
      </c>
      <c r="J4756" s="2">
        <f ca="1">YEAR(TODAY())-Table1[[#This Row],[Release_year]]</f>
        <v>10</v>
      </c>
      <c r="K4756" s="2" t="s">
        <v>58</v>
      </c>
      <c r="L4756" s="2" t="str">
        <f>_xlfn.XLOOKUP(Table1[[#This Row],[Rating]],Ratings!A$2:A$15,Ratings!B$2:B$15)</f>
        <v>Kids</v>
      </c>
      <c r="M4756" s="2" t="str">
        <f>_xlfn.XLOOKUP(Table1[[#This Row],[Rating Category]],Recommendation!A$2:A$6,Recommendation!B$2:B$6)</f>
        <v>Safe</v>
      </c>
      <c r="N4756" s="2">
        <v>45</v>
      </c>
      <c r="O4756" s="2" t="str" cm="1">
        <f t="array" ref="O4756">_xlfn.IFS(Table1[[#This Row],[Duration]]&lt;90,"Short",Table1[[#This Row],[Duration]]&lt;180,"Medium",Table1[[#This Row],[Duration]]&lt;=240,"Long",TRUE,"Seasons")</f>
        <v>Short</v>
      </c>
      <c r="P4756" s="3" t="s">
        <v>779</v>
      </c>
    </row>
    <row r="4757" spans="1:16" ht="28">
      <c r="A4757" s="2" t="s">
        <v>19969</v>
      </c>
      <c r="B4757" s="2" t="s">
        <v>0</v>
      </c>
      <c r="C4757" s="3" t="s">
        <v>19970</v>
      </c>
      <c r="D4757" s="3" t="s">
        <v>19971</v>
      </c>
      <c r="E4757" s="3" t="s">
        <v>19972</v>
      </c>
      <c r="F4757" s="3" t="s">
        <v>64</v>
      </c>
      <c r="G4757" s="7" t="s">
        <v>10349</v>
      </c>
      <c r="H4757" s="4">
        <v>2021</v>
      </c>
      <c r="I4757" s="2">
        <v>2018</v>
      </c>
      <c r="J4757" s="2">
        <f ca="1">YEAR(TODAY())-Table1[[#This Row],[Release_year]]</f>
        <v>8</v>
      </c>
      <c r="K4757" s="2" t="s">
        <v>58</v>
      </c>
      <c r="L4757" s="2" t="str">
        <f>_xlfn.XLOOKUP(Table1[[#This Row],[Rating]],Ratings!A$2:A$15,Ratings!B$2:B$15)</f>
        <v>Kids</v>
      </c>
      <c r="M4757" s="2" t="str">
        <f>_xlfn.XLOOKUP(Table1[[#This Row],[Rating Category]],Recommendation!A$2:A$6,Recommendation!B$2:B$6)</f>
        <v>Safe</v>
      </c>
      <c r="N4757" s="2">
        <v>75</v>
      </c>
      <c r="O4757" s="2" t="str" cm="1">
        <f t="array" ref="O4757">_xlfn.IFS(Table1[[#This Row],[Duration]]&lt;90,"Short",Table1[[#This Row],[Duration]]&lt;180,"Medium",Table1[[#This Row],[Duration]]&lt;=240,"Long",TRUE,"Seasons")</f>
        <v>Short</v>
      </c>
      <c r="P4757" s="3" t="s">
        <v>779</v>
      </c>
    </row>
    <row r="4758" spans="1:16" ht="42">
      <c r="A4758" s="2" t="s">
        <v>19973</v>
      </c>
      <c r="B4758" s="2" t="s">
        <v>0</v>
      </c>
      <c r="C4758" s="3" t="s">
        <v>19974</v>
      </c>
      <c r="D4758" s="3" t="s">
        <v>19975</v>
      </c>
      <c r="E4758" s="3" t="s">
        <v>19976</v>
      </c>
      <c r="F4758" s="3" t="s">
        <v>64</v>
      </c>
      <c r="G4758" s="7" t="s">
        <v>10349</v>
      </c>
      <c r="H4758" s="4">
        <v>2021</v>
      </c>
      <c r="I4758" s="2">
        <v>2017</v>
      </c>
      <c r="J4758" s="2">
        <f ca="1">YEAR(TODAY())-Table1[[#This Row],[Release_year]]</f>
        <v>9</v>
      </c>
      <c r="K4758" s="2" t="s">
        <v>58</v>
      </c>
      <c r="L4758" s="2" t="str">
        <f>_xlfn.XLOOKUP(Table1[[#This Row],[Rating]],Ratings!A$2:A$15,Ratings!B$2:B$15)</f>
        <v>Kids</v>
      </c>
      <c r="M4758" s="2" t="str">
        <f>_xlfn.XLOOKUP(Table1[[#This Row],[Rating Category]],Recommendation!A$2:A$6,Recommendation!B$2:B$6)</f>
        <v>Safe</v>
      </c>
      <c r="N4758" s="2">
        <v>71</v>
      </c>
      <c r="O4758" s="2" t="str" cm="1">
        <f t="array" ref="O4758">_xlfn.IFS(Table1[[#This Row],[Duration]]&lt;90,"Short",Table1[[#This Row],[Duration]]&lt;180,"Medium",Table1[[#This Row],[Duration]]&lt;=240,"Long",TRUE,"Seasons")</f>
        <v>Short</v>
      </c>
      <c r="P4758" s="3" t="s">
        <v>779</v>
      </c>
    </row>
    <row r="4759" spans="1:16" ht="42">
      <c r="A4759" s="2" t="s">
        <v>19977</v>
      </c>
      <c r="B4759" s="2" t="s">
        <v>0</v>
      </c>
      <c r="C4759" s="3" t="s">
        <v>19978</v>
      </c>
      <c r="D4759" s="3" t="s">
        <v>19979</v>
      </c>
      <c r="E4759" s="3" t="s">
        <v>19980</v>
      </c>
      <c r="F4759" s="3" t="s">
        <v>13</v>
      </c>
      <c r="G4759" s="7" t="s">
        <v>10583</v>
      </c>
      <c r="H4759" s="4">
        <v>2021</v>
      </c>
      <c r="I4759" s="2">
        <v>2016</v>
      </c>
      <c r="J4759" s="2">
        <f ca="1">YEAR(TODAY())-Table1[[#This Row],[Release_year]]</f>
        <v>10</v>
      </c>
      <c r="K4759" s="2" t="s">
        <v>29</v>
      </c>
      <c r="L4759" s="2" t="str">
        <f>_xlfn.XLOOKUP(Table1[[#This Row],[Rating]],Ratings!A$2:A$15,Ratings!B$2:B$15)</f>
        <v>Teen</v>
      </c>
      <c r="M4759" s="2" t="str">
        <f>_xlfn.XLOOKUP(Table1[[#This Row],[Rating Category]],Recommendation!A$2:A$6,Recommendation!B$2:B$6)</f>
        <v>Guidance</v>
      </c>
      <c r="N4759" s="2">
        <v>122</v>
      </c>
      <c r="O4759" s="2" t="str" cm="1">
        <f t="array" ref="O4759">_xlfn.IFS(Table1[[#This Row],[Duration]]&lt;90,"Short",Table1[[#This Row],[Duration]]&lt;180,"Medium",Table1[[#This Row],[Duration]]&lt;=240,"Long",TRUE,"Seasons")</f>
        <v>Medium</v>
      </c>
      <c r="P4759" s="3" t="s">
        <v>43</v>
      </c>
    </row>
    <row r="4760" spans="1:16" ht="56">
      <c r="A4760" s="2" t="s">
        <v>19981</v>
      </c>
      <c r="B4760" s="2" t="s">
        <v>0</v>
      </c>
      <c r="C4760" s="3" t="s">
        <v>19982</v>
      </c>
      <c r="D4760" s="3" t="s">
        <v>19983</v>
      </c>
      <c r="E4760" s="3" t="s">
        <v>19984</v>
      </c>
      <c r="F4760" s="3" t="s">
        <v>1</v>
      </c>
      <c r="G4760" s="7" t="s">
        <v>8787</v>
      </c>
      <c r="H4760" s="4">
        <v>2021</v>
      </c>
      <c r="I4760" s="2">
        <v>2013</v>
      </c>
      <c r="J4760" s="2">
        <f ca="1">YEAR(TODAY())-Table1[[#This Row],[Release_year]]</f>
        <v>13</v>
      </c>
      <c r="K4760" s="2" t="s">
        <v>124</v>
      </c>
      <c r="L4760" s="2" t="str">
        <f>_xlfn.XLOOKUP(Table1[[#This Row],[Rating]],Ratings!A$2:A$15,Ratings!B$2:B$15)</f>
        <v>Adult</v>
      </c>
      <c r="M4760" s="2" t="str">
        <f>_xlfn.XLOOKUP(Table1[[#This Row],[Rating Category]],Recommendation!A$2:A$6,Recommendation!B$2:B$6)</f>
        <v>Restricted</v>
      </c>
      <c r="N4760" s="2">
        <v>97</v>
      </c>
      <c r="O4760" s="2" t="str" cm="1">
        <f t="array" ref="O4760">_xlfn.IFS(Table1[[#This Row],[Duration]]&lt;90,"Short",Table1[[#This Row],[Duration]]&lt;180,"Medium",Table1[[#This Row],[Duration]]&lt;=240,"Long",TRUE,"Seasons")</f>
        <v>Medium</v>
      </c>
      <c r="P4760" s="3" t="s">
        <v>517</v>
      </c>
    </row>
    <row r="4761" spans="1:16" ht="56">
      <c r="A4761" s="2" t="s">
        <v>19985</v>
      </c>
      <c r="B4761" s="2" t="s">
        <v>0</v>
      </c>
      <c r="C4761" s="3" t="s">
        <v>19986</v>
      </c>
      <c r="D4761" s="3" t="s">
        <v>1886</v>
      </c>
      <c r="E4761" s="3" t="s">
        <v>19987</v>
      </c>
      <c r="F4761" s="3" t="s">
        <v>17169</v>
      </c>
      <c r="G4761" s="7" t="s">
        <v>8830</v>
      </c>
      <c r="H4761" s="4">
        <v>2021</v>
      </c>
      <c r="I4761" s="2">
        <v>2009</v>
      </c>
      <c r="J4761" s="2">
        <f ca="1">YEAR(TODAY())-Table1[[#This Row],[Release_year]]</f>
        <v>17</v>
      </c>
      <c r="K4761" s="2" t="s">
        <v>16</v>
      </c>
      <c r="L4761" s="2" t="str">
        <f>_xlfn.XLOOKUP(Table1[[#This Row],[Rating]],Ratings!A$2:A$15,Ratings!B$2:B$15)</f>
        <v>Family</v>
      </c>
      <c r="M4761" s="2" t="str">
        <f>_xlfn.XLOOKUP(Table1[[#This Row],[Rating Category]],Recommendation!A$2:A$6,Recommendation!B$2:B$6)</f>
        <v>Guidance</v>
      </c>
      <c r="N4761" s="2">
        <v>89</v>
      </c>
      <c r="O4761" s="2" t="str" cm="1">
        <f t="array" ref="O4761">_xlfn.IFS(Table1[[#This Row],[Duration]]&lt;90,"Short",Table1[[#This Row],[Duration]]&lt;180,"Medium",Table1[[#This Row],[Duration]]&lt;=240,"Long",TRUE,"Seasons")</f>
        <v>Short</v>
      </c>
      <c r="P4761" s="3" t="s">
        <v>46</v>
      </c>
    </row>
    <row r="4762" spans="1:16" ht="28">
      <c r="A4762" s="2" t="s">
        <v>19988</v>
      </c>
      <c r="B4762" s="2" t="s">
        <v>0</v>
      </c>
      <c r="C4762" s="3" t="s">
        <v>19989</v>
      </c>
      <c r="D4762" s="3" t="s">
        <v>19990</v>
      </c>
      <c r="E4762" s="3" t="s">
        <v>19991</v>
      </c>
      <c r="F4762" s="3" t="s">
        <v>223</v>
      </c>
      <c r="G4762" s="7" t="s">
        <v>12737</v>
      </c>
      <c r="H4762" s="4">
        <v>2021</v>
      </c>
      <c r="I4762" s="2">
        <v>2016</v>
      </c>
      <c r="J4762" s="2">
        <f ca="1">YEAR(TODAY())-Table1[[#This Row],[Release_year]]</f>
        <v>10</v>
      </c>
      <c r="K4762" s="2" t="s">
        <v>7</v>
      </c>
      <c r="L4762" s="2" t="str">
        <f>_xlfn.XLOOKUP(Table1[[#This Row],[Rating]],Ratings!A$2:A$15,Ratings!B$2:B$15)</f>
        <v>Adult</v>
      </c>
      <c r="M4762" s="2" t="str">
        <f>_xlfn.XLOOKUP(Table1[[#This Row],[Rating Category]],Recommendation!A$2:A$6,Recommendation!B$2:B$6)</f>
        <v>Restricted</v>
      </c>
      <c r="N4762" s="2">
        <v>98</v>
      </c>
      <c r="O4762" s="2" t="str" cm="1">
        <f t="array" ref="O4762">_xlfn.IFS(Table1[[#This Row],[Duration]]&lt;90,"Short",Table1[[#This Row],[Duration]]&lt;180,"Medium",Table1[[#This Row],[Duration]]&lt;=240,"Long",TRUE,"Seasons")</f>
        <v>Medium</v>
      </c>
      <c r="P4762" s="3" t="s">
        <v>231</v>
      </c>
    </row>
    <row r="4763" spans="1:16" ht="42">
      <c r="A4763" s="2" t="s">
        <v>19992</v>
      </c>
      <c r="B4763" s="2" t="s">
        <v>0</v>
      </c>
      <c r="C4763" s="3" t="s">
        <v>19993</v>
      </c>
      <c r="D4763" s="3" t="s">
        <v>19994</v>
      </c>
      <c r="E4763" s="3" t="s">
        <v>19995</v>
      </c>
      <c r="F4763" s="3" t="s">
        <v>3216</v>
      </c>
      <c r="G4763" s="7" t="s">
        <v>11939</v>
      </c>
      <c r="H4763" s="4">
        <v>2021</v>
      </c>
      <c r="I4763" s="2">
        <v>2017</v>
      </c>
      <c r="J4763" s="2">
        <f ca="1">YEAR(TODAY())-Table1[[#This Row],[Release_year]]</f>
        <v>9</v>
      </c>
      <c r="K4763" s="2" t="s">
        <v>29</v>
      </c>
      <c r="L4763" s="2" t="str">
        <f>_xlfn.XLOOKUP(Table1[[#This Row],[Rating]],Ratings!A$2:A$15,Ratings!B$2:B$15)</f>
        <v>Teen</v>
      </c>
      <c r="M4763" s="2" t="str">
        <f>_xlfn.XLOOKUP(Table1[[#This Row],[Rating Category]],Recommendation!A$2:A$6,Recommendation!B$2:B$6)</f>
        <v>Guidance</v>
      </c>
      <c r="N4763" s="2">
        <v>115</v>
      </c>
      <c r="O4763" s="2" t="str" cm="1">
        <f t="array" ref="O4763">_xlfn.IFS(Table1[[#This Row],[Duration]]&lt;90,"Short",Table1[[#This Row],[Duration]]&lt;180,"Medium",Table1[[#This Row],[Duration]]&lt;=240,"Long",TRUE,"Seasons")</f>
        <v>Medium</v>
      </c>
      <c r="P4763" s="3" t="s">
        <v>89</v>
      </c>
    </row>
    <row r="4764" spans="1:16" ht="56">
      <c r="A4764" s="2" t="s">
        <v>19996</v>
      </c>
      <c r="B4764" s="2" t="s">
        <v>0</v>
      </c>
      <c r="C4764" s="3" t="s">
        <v>19997</v>
      </c>
      <c r="D4764" s="3" t="s">
        <v>19998</v>
      </c>
      <c r="E4764" s="3" t="s">
        <v>19999</v>
      </c>
      <c r="F4764" s="3" t="s">
        <v>1030</v>
      </c>
      <c r="G4764" s="7" t="s">
        <v>15070</v>
      </c>
      <c r="H4764" s="4">
        <v>2021</v>
      </c>
      <c r="I4764" s="2">
        <v>2004</v>
      </c>
      <c r="J4764" s="2">
        <f ca="1">YEAR(TODAY())-Table1[[#This Row],[Release_year]]</f>
        <v>22</v>
      </c>
      <c r="K4764" s="2" t="s">
        <v>7</v>
      </c>
      <c r="L4764" s="2" t="str">
        <f>_xlfn.XLOOKUP(Table1[[#This Row],[Rating]],Ratings!A$2:A$15,Ratings!B$2:B$15)</f>
        <v>Adult</v>
      </c>
      <c r="M4764" s="2" t="str">
        <f>_xlfn.XLOOKUP(Table1[[#This Row],[Rating Category]],Recommendation!A$2:A$6,Recommendation!B$2:B$6)</f>
        <v>Restricted</v>
      </c>
      <c r="N4764" s="2">
        <v>96</v>
      </c>
      <c r="O4764" s="2" t="str" cm="1">
        <f t="array" ref="O4764">_xlfn.IFS(Table1[[#This Row],[Duration]]&lt;90,"Short",Table1[[#This Row],[Duration]]&lt;180,"Medium",Table1[[#This Row],[Duration]]&lt;=240,"Long",TRUE,"Seasons")</f>
        <v>Medium</v>
      </c>
      <c r="P4764" s="3" t="s">
        <v>583</v>
      </c>
    </row>
    <row r="4765" spans="1:16" ht="42">
      <c r="A4765" s="2" t="s">
        <v>20000</v>
      </c>
      <c r="B4765" s="2" t="s">
        <v>0</v>
      </c>
      <c r="C4765" s="3" t="s">
        <v>20001</v>
      </c>
      <c r="D4765" s="3" t="s">
        <v>20002</v>
      </c>
      <c r="E4765" s="3" t="s">
        <v>20003</v>
      </c>
      <c r="F4765" s="3" t="s">
        <v>20004</v>
      </c>
      <c r="G4765" s="7" t="s">
        <v>8828</v>
      </c>
      <c r="H4765" s="4">
        <v>2021</v>
      </c>
      <c r="I4765" s="2">
        <v>2017</v>
      </c>
      <c r="J4765" s="2">
        <f ca="1">YEAR(TODAY())-Table1[[#This Row],[Release_year]]</f>
        <v>9</v>
      </c>
      <c r="K4765" s="2" t="s">
        <v>7</v>
      </c>
      <c r="L4765" s="2" t="str">
        <f>_xlfn.XLOOKUP(Table1[[#This Row],[Rating]],Ratings!A$2:A$15,Ratings!B$2:B$15)</f>
        <v>Adult</v>
      </c>
      <c r="M4765" s="2" t="str">
        <f>_xlfn.XLOOKUP(Table1[[#This Row],[Rating Category]],Recommendation!A$2:A$6,Recommendation!B$2:B$6)</f>
        <v>Restricted</v>
      </c>
      <c r="N4765" s="2">
        <v>119</v>
      </c>
      <c r="O4765" s="2" t="str" cm="1">
        <f t="array" ref="O4765">_xlfn.IFS(Table1[[#This Row],[Duration]]&lt;90,"Short",Table1[[#This Row],[Duration]]&lt;180,"Medium",Table1[[#This Row],[Duration]]&lt;=240,"Long",TRUE,"Seasons")</f>
        <v>Medium</v>
      </c>
      <c r="P4765" s="3" t="s">
        <v>89</v>
      </c>
    </row>
    <row r="4766" spans="1:16" ht="70">
      <c r="A4766" s="2" t="s">
        <v>20005</v>
      </c>
      <c r="B4766" s="2" t="s">
        <v>0</v>
      </c>
      <c r="C4766" s="3" t="s">
        <v>20006</v>
      </c>
      <c r="D4766" s="3" t="s">
        <v>20007</v>
      </c>
      <c r="E4766" s="3" t="s">
        <v>20008</v>
      </c>
      <c r="F4766" s="3" t="s">
        <v>13</v>
      </c>
      <c r="G4766" s="7" t="s">
        <v>10583</v>
      </c>
      <c r="H4766" s="4">
        <v>2021</v>
      </c>
      <c r="I4766" s="2">
        <v>2014</v>
      </c>
      <c r="J4766" s="2">
        <f ca="1">YEAR(TODAY())-Table1[[#This Row],[Release_year]]</f>
        <v>12</v>
      </c>
      <c r="K4766" s="2" t="s">
        <v>181</v>
      </c>
      <c r="L4766" s="2" t="str">
        <f>_xlfn.XLOOKUP(Table1[[#This Row],[Rating]],Ratings!A$2:A$15,Ratings!B$2:B$15)</f>
        <v>Family</v>
      </c>
      <c r="M4766" s="2" t="str">
        <f>_xlfn.XLOOKUP(Table1[[#This Row],[Rating Category]],Recommendation!A$2:A$6,Recommendation!B$2:B$6)</f>
        <v>Guidance</v>
      </c>
      <c r="N4766" s="2">
        <v>105</v>
      </c>
      <c r="O4766" s="2" t="str" cm="1">
        <f t="array" ref="O4766">_xlfn.IFS(Table1[[#This Row],[Duration]]&lt;90,"Short",Table1[[#This Row],[Duration]]&lt;180,"Medium",Table1[[#This Row],[Duration]]&lt;=240,"Long",TRUE,"Seasons")</f>
        <v>Medium</v>
      </c>
      <c r="P4766" s="3" t="s">
        <v>23</v>
      </c>
    </row>
    <row r="4767" spans="1:16" ht="42">
      <c r="A4767" s="2" t="s">
        <v>20009</v>
      </c>
      <c r="B4767" s="2" t="s">
        <v>0</v>
      </c>
      <c r="C4767" s="3" t="s">
        <v>20010</v>
      </c>
      <c r="D4767" s="3" t="s">
        <v>17228</v>
      </c>
      <c r="E4767" s="3" t="s">
        <v>20011</v>
      </c>
      <c r="F4767" s="3" t="s">
        <v>1</v>
      </c>
      <c r="G4767" s="7" t="s">
        <v>10188</v>
      </c>
      <c r="H4767" s="4">
        <v>2021</v>
      </c>
      <c r="I4767" s="2">
        <v>2018</v>
      </c>
      <c r="J4767" s="2">
        <f ca="1">YEAR(TODAY())-Table1[[#This Row],[Release_year]]</f>
        <v>8</v>
      </c>
      <c r="K4767" s="2" t="s">
        <v>7</v>
      </c>
      <c r="L4767" s="2" t="str">
        <f>_xlfn.XLOOKUP(Table1[[#This Row],[Rating]],Ratings!A$2:A$15,Ratings!B$2:B$15)</f>
        <v>Adult</v>
      </c>
      <c r="M4767" s="2" t="str">
        <f>_xlfn.XLOOKUP(Table1[[#This Row],[Rating Category]],Recommendation!A$2:A$6,Recommendation!B$2:B$6)</f>
        <v>Restricted</v>
      </c>
      <c r="N4767" s="2">
        <v>88</v>
      </c>
      <c r="O4767" s="2" t="str" cm="1">
        <f t="array" ref="O4767">_xlfn.IFS(Table1[[#This Row],[Duration]]&lt;90,"Short",Table1[[#This Row],[Duration]]&lt;180,"Medium",Table1[[#This Row],[Duration]]&lt;=240,"Long",TRUE,"Seasons")</f>
        <v>Short</v>
      </c>
      <c r="P4767" s="3" t="s">
        <v>7432</v>
      </c>
    </row>
    <row r="4768" spans="1:16" ht="42">
      <c r="A4768" s="2" t="s">
        <v>20012</v>
      </c>
      <c r="B4768" s="2" t="s">
        <v>0</v>
      </c>
      <c r="C4768" s="3" t="s">
        <v>20013</v>
      </c>
      <c r="D4768" s="3" t="s">
        <v>20014</v>
      </c>
      <c r="E4768" s="3" t="s">
        <v>20015</v>
      </c>
      <c r="F4768" s="3" t="s">
        <v>20016</v>
      </c>
      <c r="G4768" s="7" t="s">
        <v>7713</v>
      </c>
      <c r="H4768" s="4">
        <v>2021</v>
      </c>
      <c r="I4768" s="2">
        <v>2012</v>
      </c>
      <c r="J4768" s="2">
        <f ca="1">YEAR(TODAY())-Table1[[#This Row],[Release_year]]</f>
        <v>14</v>
      </c>
      <c r="K4768" s="2" t="s">
        <v>124</v>
      </c>
      <c r="L4768" s="2" t="str">
        <f>_xlfn.XLOOKUP(Table1[[#This Row],[Rating]],Ratings!A$2:A$15,Ratings!B$2:B$15)</f>
        <v>Adult</v>
      </c>
      <c r="M4768" s="2" t="str">
        <f>_xlfn.XLOOKUP(Table1[[#This Row],[Rating Category]],Recommendation!A$2:A$6,Recommendation!B$2:B$6)</f>
        <v>Restricted</v>
      </c>
      <c r="N4768" s="2">
        <v>94</v>
      </c>
      <c r="O4768" s="2" t="str" cm="1">
        <f t="array" ref="O4768">_xlfn.IFS(Table1[[#This Row],[Duration]]&lt;90,"Short",Table1[[#This Row],[Duration]]&lt;180,"Medium",Table1[[#This Row],[Duration]]&lt;=240,"Long",TRUE,"Seasons")</f>
        <v>Medium</v>
      </c>
      <c r="P4768" s="3" t="s">
        <v>617</v>
      </c>
    </row>
    <row r="4769" spans="1:16" ht="70">
      <c r="A4769" s="2" t="s">
        <v>20017</v>
      </c>
      <c r="B4769" s="2" t="s">
        <v>0</v>
      </c>
      <c r="C4769" s="3" t="s">
        <v>20018</v>
      </c>
      <c r="D4769" s="3" t="s">
        <v>20019</v>
      </c>
      <c r="E4769" s="3" t="s">
        <v>20020</v>
      </c>
      <c r="F4769" s="3" t="s">
        <v>13</v>
      </c>
      <c r="G4769" s="7" t="s">
        <v>12827</v>
      </c>
      <c r="H4769" s="4">
        <v>2021</v>
      </c>
      <c r="I4769" s="2">
        <v>2013</v>
      </c>
      <c r="J4769" s="2">
        <f ca="1">YEAR(TODAY())-Table1[[#This Row],[Release_year]]</f>
        <v>13</v>
      </c>
      <c r="K4769" s="2" t="s">
        <v>29</v>
      </c>
      <c r="L4769" s="2" t="str">
        <f>_xlfn.XLOOKUP(Table1[[#This Row],[Rating]],Ratings!A$2:A$15,Ratings!B$2:B$15)</f>
        <v>Teen</v>
      </c>
      <c r="M4769" s="2" t="str">
        <f>_xlfn.XLOOKUP(Table1[[#This Row],[Rating Category]],Recommendation!A$2:A$6,Recommendation!B$2:B$6)</f>
        <v>Guidance</v>
      </c>
      <c r="N4769" s="2">
        <v>143</v>
      </c>
      <c r="O4769" s="2" t="str" cm="1">
        <f t="array" ref="O4769">_xlfn.IFS(Table1[[#This Row],[Duration]]&lt;90,"Short",Table1[[#This Row],[Duration]]&lt;180,"Medium",Table1[[#This Row],[Duration]]&lt;=240,"Long",TRUE,"Seasons")</f>
        <v>Medium</v>
      </c>
      <c r="P4769" s="3" t="s">
        <v>90</v>
      </c>
    </row>
    <row r="4770" spans="1:16" ht="56">
      <c r="A4770" s="2" t="s">
        <v>20021</v>
      </c>
      <c r="B4770" s="2" t="s">
        <v>0</v>
      </c>
      <c r="C4770" s="3" t="s">
        <v>20022</v>
      </c>
      <c r="D4770" s="3" t="s">
        <v>10322</v>
      </c>
      <c r="E4770" s="3" t="s">
        <v>20023</v>
      </c>
      <c r="F4770" s="3" t="s">
        <v>1064</v>
      </c>
      <c r="G4770" s="7" t="s">
        <v>10981</v>
      </c>
      <c r="H4770" s="4">
        <v>2021</v>
      </c>
      <c r="I4770" s="2">
        <v>2015</v>
      </c>
      <c r="J4770" s="2">
        <f ca="1">YEAR(TODAY())-Table1[[#This Row],[Release_year]]</f>
        <v>11</v>
      </c>
      <c r="K4770" s="2" t="s">
        <v>45</v>
      </c>
      <c r="L4770" s="2" t="str">
        <f>_xlfn.XLOOKUP(Table1[[#This Row],[Rating]],Ratings!A$2:A$15,Ratings!B$2:B$15)</f>
        <v>Family</v>
      </c>
      <c r="M4770" s="2" t="str">
        <f>_xlfn.XLOOKUP(Table1[[#This Row],[Rating Category]],Recommendation!A$2:A$6,Recommendation!B$2:B$6)</f>
        <v>Guidance</v>
      </c>
      <c r="N4770" s="2">
        <v>127</v>
      </c>
      <c r="O4770" s="2" t="str" cm="1">
        <f t="array" ref="O4770">_xlfn.IFS(Table1[[#This Row],[Duration]]&lt;90,"Short",Table1[[#This Row],[Duration]]&lt;180,"Medium",Table1[[#This Row],[Duration]]&lt;=240,"Long",TRUE,"Seasons")</f>
        <v>Medium</v>
      </c>
      <c r="P4770" s="3" t="s">
        <v>63</v>
      </c>
    </row>
    <row r="4771" spans="1:16" ht="56">
      <c r="A4771" s="2" t="s">
        <v>20024</v>
      </c>
      <c r="B4771" s="2" t="s">
        <v>0</v>
      </c>
      <c r="C4771" s="3" t="s">
        <v>20025</v>
      </c>
      <c r="D4771" s="3" t="s">
        <v>20026</v>
      </c>
      <c r="E4771" s="3" t="s">
        <v>20027</v>
      </c>
      <c r="F4771" s="3" t="s">
        <v>20028</v>
      </c>
      <c r="G4771" s="7" t="s">
        <v>11500</v>
      </c>
      <c r="H4771" s="4">
        <v>2021</v>
      </c>
      <c r="I4771" s="2">
        <v>2017</v>
      </c>
      <c r="J4771" s="2">
        <f ca="1">YEAR(TODAY())-Table1[[#This Row],[Release_year]]</f>
        <v>9</v>
      </c>
      <c r="K4771" s="2" t="s">
        <v>2</v>
      </c>
      <c r="L4771" s="2" t="str">
        <f>_xlfn.XLOOKUP(Table1[[#This Row],[Rating]],Ratings!A$2:A$15,Ratings!B$2:B$15)</f>
        <v>Teen</v>
      </c>
      <c r="M4771" s="2" t="str">
        <f>_xlfn.XLOOKUP(Table1[[#This Row],[Rating Category]],Recommendation!A$2:A$6,Recommendation!B$2:B$6)</f>
        <v>Guidance</v>
      </c>
      <c r="N4771" s="2">
        <v>92</v>
      </c>
      <c r="O4771" s="2" t="str" cm="1">
        <f t="array" ref="O4771">_xlfn.IFS(Table1[[#This Row],[Duration]]&lt;90,"Short",Table1[[#This Row],[Duration]]&lt;180,"Medium",Table1[[#This Row],[Duration]]&lt;=240,"Long",TRUE,"Seasons")</f>
        <v>Medium</v>
      </c>
      <c r="P4771" s="3" t="s">
        <v>890</v>
      </c>
    </row>
    <row r="4772" spans="1:16" ht="42">
      <c r="A4772" s="2" t="s">
        <v>20029</v>
      </c>
      <c r="B4772" s="2" t="s">
        <v>0</v>
      </c>
      <c r="C4772" s="3" t="s">
        <v>20030</v>
      </c>
      <c r="D4772" s="3" t="s">
        <v>20031</v>
      </c>
      <c r="E4772" s="3" t="s">
        <v>20032</v>
      </c>
      <c r="F4772" s="3" t="s">
        <v>10620</v>
      </c>
      <c r="G4772" s="7" t="s">
        <v>8375</v>
      </c>
      <c r="H4772" s="4">
        <v>2021</v>
      </c>
      <c r="I4772" s="2">
        <v>2017</v>
      </c>
      <c r="J4772" s="2">
        <f ca="1">YEAR(TODAY())-Table1[[#This Row],[Release_year]]</f>
        <v>9</v>
      </c>
      <c r="K4772" s="2" t="s">
        <v>7</v>
      </c>
      <c r="L4772" s="2" t="str">
        <f>_xlfn.XLOOKUP(Table1[[#This Row],[Rating]],Ratings!A$2:A$15,Ratings!B$2:B$15)</f>
        <v>Adult</v>
      </c>
      <c r="M4772" s="2" t="str">
        <f>_xlfn.XLOOKUP(Table1[[#This Row],[Rating Category]],Recommendation!A$2:A$6,Recommendation!B$2:B$6)</f>
        <v>Restricted</v>
      </c>
      <c r="N4772" s="2">
        <v>87</v>
      </c>
      <c r="O4772" s="2" t="str" cm="1">
        <f t="array" ref="O4772">_xlfn.IFS(Table1[[#This Row],[Duration]]&lt;90,"Short",Table1[[#This Row],[Duration]]&lt;180,"Medium",Table1[[#This Row],[Duration]]&lt;=240,"Long",TRUE,"Seasons")</f>
        <v>Short</v>
      </c>
      <c r="P4772" s="3" t="s">
        <v>583</v>
      </c>
    </row>
    <row r="4773" spans="1:16" ht="56">
      <c r="A4773" s="2" t="s">
        <v>20033</v>
      </c>
      <c r="B4773" s="2" t="s">
        <v>0</v>
      </c>
      <c r="C4773" s="3" t="s">
        <v>20034</v>
      </c>
      <c r="D4773" s="3" t="s">
        <v>20035</v>
      </c>
      <c r="E4773" s="3" t="s">
        <v>20036</v>
      </c>
      <c r="F4773" s="3" t="s">
        <v>1</v>
      </c>
      <c r="G4773" s="7" t="s">
        <v>7486</v>
      </c>
      <c r="H4773" s="4">
        <v>2021</v>
      </c>
      <c r="I4773" s="2">
        <v>2016</v>
      </c>
      <c r="J4773" s="2">
        <f ca="1">YEAR(TODAY())-Table1[[#This Row],[Release_year]]</f>
        <v>10</v>
      </c>
      <c r="K4773" s="2" t="s">
        <v>7</v>
      </c>
      <c r="L4773" s="2" t="str">
        <f>_xlfn.XLOOKUP(Table1[[#This Row],[Rating]],Ratings!A$2:A$15,Ratings!B$2:B$15)</f>
        <v>Adult</v>
      </c>
      <c r="M4773" s="2" t="str">
        <f>_xlfn.XLOOKUP(Table1[[#This Row],[Rating Category]],Recommendation!A$2:A$6,Recommendation!B$2:B$6)</f>
        <v>Restricted</v>
      </c>
      <c r="N4773" s="2">
        <v>83</v>
      </c>
      <c r="O4773" s="2" t="str" cm="1">
        <f t="array" ref="O4773">_xlfn.IFS(Table1[[#This Row],[Duration]]&lt;90,"Short",Table1[[#This Row],[Duration]]&lt;180,"Medium",Table1[[#This Row],[Duration]]&lt;=240,"Long",TRUE,"Seasons")</f>
        <v>Short</v>
      </c>
      <c r="P4773" s="3" t="s">
        <v>617</v>
      </c>
    </row>
    <row r="4774" spans="1:16" ht="56">
      <c r="A4774" s="2" t="s">
        <v>20037</v>
      </c>
      <c r="B4774" s="2" t="s">
        <v>0</v>
      </c>
      <c r="C4774" s="3" t="s">
        <v>20038</v>
      </c>
      <c r="D4774" s="3" t="s">
        <v>20039</v>
      </c>
      <c r="E4774" s="3" t="s">
        <v>20040</v>
      </c>
      <c r="F4774" s="3" t="s">
        <v>1</v>
      </c>
      <c r="G4774" s="7" t="s">
        <v>20041</v>
      </c>
      <c r="H4774" s="4">
        <v>2021</v>
      </c>
      <c r="I4774" s="2">
        <v>2015</v>
      </c>
      <c r="J4774" s="2">
        <f ca="1">YEAR(TODAY())-Table1[[#This Row],[Release_year]]</f>
        <v>11</v>
      </c>
      <c r="K4774" s="2" t="s">
        <v>124</v>
      </c>
      <c r="L4774" s="2" t="str">
        <f>_xlfn.XLOOKUP(Table1[[#This Row],[Rating]],Ratings!A$2:A$15,Ratings!B$2:B$15)</f>
        <v>Adult</v>
      </c>
      <c r="M4774" s="2" t="str">
        <f>_xlfn.XLOOKUP(Table1[[#This Row],[Rating Category]],Recommendation!A$2:A$6,Recommendation!B$2:B$6)</f>
        <v>Restricted</v>
      </c>
      <c r="N4774" s="2">
        <v>95</v>
      </c>
      <c r="O4774" s="2" t="str" cm="1">
        <f t="array" ref="O4774">_xlfn.IFS(Table1[[#This Row],[Duration]]&lt;90,"Short",Table1[[#This Row],[Duration]]&lt;180,"Medium",Table1[[#This Row],[Duration]]&lt;=240,"Long",TRUE,"Seasons")</f>
        <v>Medium</v>
      </c>
      <c r="P4774" s="3" t="s">
        <v>399</v>
      </c>
    </row>
    <row r="4775" spans="1:16" ht="42">
      <c r="A4775" s="2" t="s">
        <v>20042</v>
      </c>
      <c r="B4775" s="2" t="s">
        <v>0</v>
      </c>
      <c r="C4775" s="3" t="s">
        <v>20043</v>
      </c>
      <c r="D4775" s="3" t="s">
        <v>20044</v>
      </c>
      <c r="E4775" s="3" t="s">
        <v>20045</v>
      </c>
      <c r="F4775" s="3" t="s">
        <v>20046</v>
      </c>
      <c r="G4775" s="7" t="s">
        <v>10109</v>
      </c>
      <c r="H4775" s="4">
        <v>2021</v>
      </c>
      <c r="I4775" s="2">
        <v>2014</v>
      </c>
      <c r="J4775" s="2">
        <f ca="1">YEAR(TODAY())-Table1[[#This Row],[Release_year]]</f>
        <v>12</v>
      </c>
      <c r="K4775" s="2" t="s">
        <v>124</v>
      </c>
      <c r="L4775" s="2" t="str">
        <f>_xlfn.XLOOKUP(Table1[[#This Row],[Rating]],Ratings!A$2:A$15,Ratings!B$2:B$15)</f>
        <v>Adult</v>
      </c>
      <c r="M4775" s="2" t="str">
        <f>_xlfn.XLOOKUP(Table1[[#This Row],[Rating Category]],Recommendation!A$2:A$6,Recommendation!B$2:B$6)</f>
        <v>Restricted</v>
      </c>
      <c r="N4775" s="2">
        <v>96</v>
      </c>
      <c r="O4775" s="2" t="str" cm="1">
        <f t="array" ref="O4775">_xlfn.IFS(Table1[[#This Row],[Duration]]&lt;90,"Short",Table1[[#This Row],[Duration]]&lt;180,"Medium",Table1[[#This Row],[Duration]]&lt;=240,"Long",TRUE,"Seasons")</f>
        <v>Medium</v>
      </c>
      <c r="P4775" s="3" t="s">
        <v>125</v>
      </c>
    </row>
    <row r="4776" spans="1:16" ht="42">
      <c r="A4776" s="2" t="s">
        <v>20047</v>
      </c>
      <c r="B4776" s="2" t="s">
        <v>0</v>
      </c>
      <c r="C4776" s="3" t="s">
        <v>20048</v>
      </c>
      <c r="D4776" s="3" t="s">
        <v>315</v>
      </c>
      <c r="E4776" s="3" t="s">
        <v>20049</v>
      </c>
      <c r="F4776" s="3" t="s">
        <v>20050</v>
      </c>
      <c r="G4776" s="7" t="s">
        <v>8829</v>
      </c>
      <c r="H4776" s="4">
        <v>2021</v>
      </c>
      <c r="I4776" s="2">
        <v>2016</v>
      </c>
      <c r="J4776" s="2">
        <f ca="1">YEAR(TODAY())-Table1[[#This Row],[Release_year]]</f>
        <v>10</v>
      </c>
      <c r="K4776" s="2" t="s">
        <v>2</v>
      </c>
      <c r="L4776" s="2" t="str">
        <f>_xlfn.XLOOKUP(Table1[[#This Row],[Rating]],Ratings!A$2:A$15,Ratings!B$2:B$15)</f>
        <v>Teen</v>
      </c>
      <c r="M4776" s="2" t="str">
        <f>_xlfn.XLOOKUP(Table1[[#This Row],[Rating Category]],Recommendation!A$2:A$6,Recommendation!B$2:B$6)</f>
        <v>Guidance</v>
      </c>
      <c r="N4776" s="2">
        <v>107</v>
      </c>
      <c r="O4776" s="2" t="str" cm="1">
        <f t="array" ref="O4776">_xlfn.IFS(Table1[[#This Row],[Duration]]&lt;90,"Short",Table1[[#This Row],[Duration]]&lt;180,"Medium",Table1[[#This Row],[Duration]]&lt;=240,"Long",TRUE,"Seasons")</f>
        <v>Medium</v>
      </c>
      <c r="P4776" s="3" t="s">
        <v>328</v>
      </c>
    </row>
    <row r="4777" spans="1:16" ht="56">
      <c r="A4777" s="2" t="s">
        <v>20051</v>
      </c>
      <c r="B4777" s="2" t="s">
        <v>0</v>
      </c>
      <c r="C4777" s="3" t="s">
        <v>20052</v>
      </c>
      <c r="D4777" s="3" t="s">
        <v>2550</v>
      </c>
      <c r="E4777" s="3" t="s">
        <v>20053</v>
      </c>
      <c r="F4777" s="3" t="s">
        <v>383</v>
      </c>
      <c r="G4777" s="7" t="s">
        <v>12757</v>
      </c>
      <c r="H4777" s="4">
        <v>2021</v>
      </c>
      <c r="I4777" s="2">
        <v>2016</v>
      </c>
      <c r="J4777" s="2">
        <f ca="1">YEAR(TODAY())-Table1[[#This Row],[Release_year]]</f>
        <v>10</v>
      </c>
      <c r="K4777" s="2" t="s">
        <v>7</v>
      </c>
      <c r="L4777" s="2" t="str">
        <f>_xlfn.XLOOKUP(Table1[[#This Row],[Rating]],Ratings!A$2:A$15,Ratings!B$2:B$15)</f>
        <v>Adult</v>
      </c>
      <c r="M4777" s="2" t="str">
        <f>_xlfn.XLOOKUP(Table1[[#This Row],[Rating Category]],Recommendation!A$2:A$6,Recommendation!B$2:B$6)</f>
        <v>Restricted</v>
      </c>
      <c r="N4777" s="2">
        <v>100</v>
      </c>
      <c r="O4777" s="2" t="str" cm="1">
        <f t="array" ref="O4777">_xlfn.IFS(Table1[[#This Row],[Duration]]&lt;90,"Short",Table1[[#This Row],[Duration]]&lt;180,"Medium",Table1[[#This Row],[Duration]]&lt;=240,"Long",TRUE,"Seasons")</f>
        <v>Medium</v>
      </c>
      <c r="P4777" s="3" t="s">
        <v>384</v>
      </c>
    </row>
    <row r="4778" spans="1:16" ht="56">
      <c r="A4778" s="2" t="s">
        <v>20054</v>
      </c>
      <c r="B4778" s="2" t="s">
        <v>0</v>
      </c>
      <c r="C4778" s="3" t="s">
        <v>20055</v>
      </c>
      <c r="D4778" s="3" t="s">
        <v>20056</v>
      </c>
      <c r="E4778" s="3" t="s">
        <v>20057</v>
      </c>
      <c r="F4778" s="3" t="s">
        <v>1</v>
      </c>
      <c r="G4778" s="7" t="s">
        <v>16394</v>
      </c>
      <c r="H4778" s="4">
        <v>2021</v>
      </c>
      <c r="I4778" s="2">
        <v>2010</v>
      </c>
      <c r="J4778" s="2">
        <f ca="1">YEAR(TODAY())-Table1[[#This Row],[Release_year]]</f>
        <v>16</v>
      </c>
      <c r="K4778" s="2" t="s">
        <v>2</v>
      </c>
      <c r="L4778" s="2" t="str">
        <f>_xlfn.XLOOKUP(Table1[[#This Row],[Rating]],Ratings!A$2:A$15,Ratings!B$2:B$15)</f>
        <v>Teen</v>
      </c>
      <c r="M4778" s="2" t="str">
        <f>_xlfn.XLOOKUP(Table1[[#This Row],[Rating Category]],Recommendation!A$2:A$6,Recommendation!B$2:B$6)</f>
        <v>Guidance</v>
      </c>
      <c r="N4778" s="2">
        <v>94</v>
      </c>
      <c r="O4778" s="2" t="str" cm="1">
        <f t="array" ref="O4778">_xlfn.IFS(Table1[[#This Row],[Duration]]&lt;90,"Short",Table1[[#This Row],[Duration]]&lt;180,"Medium",Table1[[#This Row],[Duration]]&lt;=240,"Long",TRUE,"Seasons")</f>
        <v>Medium</v>
      </c>
      <c r="P4778" s="3" t="s">
        <v>307</v>
      </c>
    </row>
    <row r="4779" spans="1:16" ht="42">
      <c r="A4779" s="2" t="s">
        <v>20058</v>
      </c>
      <c r="B4779" s="2" t="s">
        <v>0</v>
      </c>
      <c r="C4779" s="3" t="s">
        <v>20059</v>
      </c>
      <c r="D4779" s="3" t="s">
        <v>20060</v>
      </c>
      <c r="E4779" s="3" t="s">
        <v>20061</v>
      </c>
      <c r="F4779" s="3" t="s">
        <v>1</v>
      </c>
      <c r="G4779" s="7" t="s">
        <v>20062</v>
      </c>
      <c r="H4779" s="4">
        <v>2021</v>
      </c>
      <c r="I4779" s="2">
        <v>2015</v>
      </c>
      <c r="J4779" s="2">
        <f ca="1">YEAR(TODAY())-Table1[[#This Row],[Release_year]]</f>
        <v>11</v>
      </c>
      <c r="K4779" s="2" t="s">
        <v>124</v>
      </c>
      <c r="L4779" s="2" t="str">
        <f>_xlfn.XLOOKUP(Table1[[#This Row],[Rating]],Ratings!A$2:A$15,Ratings!B$2:B$15)</f>
        <v>Adult</v>
      </c>
      <c r="M4779" s="2" t="str">
        <f>_xlfn.XLOOKUP(Table1[[#This Row],[Rating Category]],Recommendation!A$2:A$6,Recommendation!B$2:B$6)</f>
        <v>Restricted</v>
      </c>
      <c r="N4779" s="2">
        <v>101</v>
      </c>
      <c r="O4779" s="2" t="str" cm="1">
        <f t="array" ref="O4779">_xlfn.IFS(Table1[[#This Row],[Duration]]&lt;90,"Short",Table1[[#This Row],[Duration]]&lt;180,"Medium",Table1[[#This Row],[Duration]]&lt;=240,"Long",TRUE,"Seasons")</f>
        <v>Medium</v>
      </c>
      <c r="P4779" s="3" t="s">
        <v>269</v>
      </c>
    </row>
    <row r="4780" spans="1:16" ht="56">
      <c r="A4780" s="2" t="s">
        <v>20063</v>
      </c>
      <c r="B4780" s="2" t="s">
        <v>0</v>
      </c>
      <c r="C4780" s="3" t="s">
        <v>20064</v>
      </c>
      <c r="D4780" s="3" t="s">
        <v>20065</v>
      </c>
      <c r="E4780" s="3" t="s">
        <v>20066</v>
      </c>
      <c r="F4780" s="3" t="s">
        <v>1</v>
      </c>
      <c r="G4780" s="7" t="s">
        <v>7003</v>
      </c>
      <c r="H4780" s="4">
        <v>2021</v>
      </c>
      <c r="I4780" s="2">
        <v>2004</v>
      </c>
      <c r="J4780" s="2">
        <f ca="1">YEAR(TODAY())-Table1[[#This Row],[Release_year]]</f>
        <v>22</v>
      </c>
      <c r="K4780" s="2" t="s">
        <v>16</v>
      </c>
      <c r="L4780" s="2" t="str">
        <f>_xlfn.XLOOKUP(Table1[[#This Row],[Rating]],Ratings!A$2:A$15,Ratings!B$2:B$15)</f>
        <v>Family</v>
      </c>
      <c r="M4780" s="2" t="str">
        <f>_xlfn.XLOOKUP(Table1[[#This Row],[Rating Category]],Recommendation!A$2:A$6,Recommendation!B$2:B$6)</f>
        <v>Guidance</v>
      </c>
      <c r="N4780" s="2">
        <v>89</v>
      </c>
      <c r="O4780" s="2" t="str" cm="1">
        <f t="array" ref="O4780">_xlfn.IFS(Table1[[#This Row],[Duration]]&lt;90,"Short",Table1[[#This Row],[Duration]]&lt;180,"Medium",Table1[[#This Row],[Duration]]&lt;=240,"Long",TRUE,"Seasons")</f>
        <v>Short</v>
      </c>
      <c r="P4780" s="3" t="s">
        <v>254</v>
      </c>
    </row>
    <row r="4781" spans="1:16" ht="42">
      <c r="A4781" s="2" t="s">
        <v>20067</v>
      </c>
      <c r="B4781" s="2" t="s">
        <v>0</v>
      </c>
      <c r="C4781" s="3" t="s">
        <v>20068</v>
      </c>
      <c r="D4781" s="3" t="s">
        <v>20069</v>
      </c>
      <c r="E4781" s="3" t="s">
        <v>20070</v>
      </c>
      <c r="F4781" s="3" t="s">
        <v>1</v>
      </c>
      <c r="G4781" s="7" t="s">
        <v>8120</v>
      </c>
      <c r="H4781" s="4">
        <v>2021</v>
      </c>
      <c r="I4781" s="2">
        <v>1996</v>
      </c>
      <c r="J4781" s="2">
        <f ca="1">YEAR(TODAY())-Table1[[#This Row],[Release_year]]</f>
        <v>30</v>
      </c>
      <c r="K4781" s="2" t="s">
        <v>124</v>
      </c>
      <c r="L4781" s="2" t="str">
        <f>_xlfn.XLOOKUP(Table1[[#This Row],[Rating]],Ratings!A$2:A$15,Ratings!B$2:B$15)</f>
        <v>Adult</v>
      </c>
      <c r="M4781" s="2" t="str">
        <f>_xlfn.XLOOKUP(Table1[[#This Row],[Rating Category]],Recommendation!A$2:A$6,Recommendation!B$2:B$6)</f>
        <v>Restricted</v>
      </c>
      <c r="N4781" s="2">
        <v>135</v>
      </c>
      <c r="O4781" s="2" t="str" cm="1">
        <f t="array" ref="O4781">_xlfn.IFS(Table1[[#This Row],[Duration]]&lt;90,"Short",Table1[[#This Row],[Duration]]&lt;180,"Medium",Table1[[#This Row],[Duration]]&lt;=240,"Long",TRUE,"Seasons")</f>
        <v>Medium</v>
      </c>
      <c r="P4781" s="3" t="s">
        <v>517</v>
      </c>
    </row>
    <row r="4782" spans="1:16" ht="42">
      <c r="A4782" s="2" t="s">
        <v>20071</v>
      </c>
      <c r="B4782" s="2" t="s">
        <v>0</v>
      </c>
      <c r="C4782" s="3" t="s">
        <v>20072</v>
      </c>
      <c r="D4782" s="3" t="s">
        <v>310</v>
      </c>
      <c r="E4782" s="3" t="s">
        <v>20073</v>
      </c>
      <c r="F4782" s="3" t="s">
        <v>1</v>
      </c>
      <c r="G4782" s="7" t="s">
        <v>7486</v>
      </c>
      <c r="H4782" s="4">
        <v>2021</v>
      </c>
      <c r="I4782" s="2">
        <v>1993</v>
      </c>
      <c r="J4782" s="2">
        <f ca="1">YEAR(TODAY())-Table1[[#This Row],[Release_year]]</f>
        <v>33</v>
      </c>
      <c r="K4782" s="2" t="s">
        <v>124</v>
      </c>
      <c r="L4782" s="2" t="str">
        <f>_xlfn.XLOOKUP(Table1[[#This Row],[Rating]],Ratings!A$2:A$15,Ratings!B$2:B$15)</f>
        <v>Adult</v>
      </c>
      <c r="M4782" s="2" t="str">
        <f>_xlfn.XLOOKUP(Table1[[#This Row],[Rating Category]],Recommendation!A$2:A$6,Recommendation!B$2:B$6)</f>
        <v>Restricted</v>
      </c>
      <c r="N4782" s="2">
        <v>107</v>
      </c>
      <c r="O4782" s="2" t="str" cm="1">
        <f t="array" ref="O4782">_xlfn.IFS(Table1[[#This Row],[Duration]]&lt;90,"Short",Table1[[#This Row],[Duration]]&lt;180,"Medium",Table1[[#This Row],[Duration]]&lt;=240,"Long",TRUE,"Seasons")</f>
        <v>Medium</v>
      </c>
      <c r="P4782" s="3" t="s">
        <v>51</v>
      </c>
    </row>
    <row r="4783" spans="1:16" ht="70">
      <c r="A4783" s="2" t="s">
        <v>20074</v>
      </c>
      <c r="B4783" s="2" t="s">
        <v>0</v>
      </c>
      <c r="C4783" s="3" t="s">
        <v>20075</v>
      </c>
      <c r="D4783" s="3" t="s">
        <v>20076</v>
      </c>
      <c r="E4783" s="3" t="s">
        <v>20077</v>
      </c>
      <c r="F4783" s="3" t="s">
        <v>20078</v>
      </c>
      <c r="G4783" s="7" t="s">
        <v>14928</v>
      </c>
      <c r="H4783" s="4">
        <v>2021</v>
      </c>
      <c r="I4783" s="2">
        <v>2015</v>
      </c>
      <c r="J4783" s="2">
        <f ca="1">YEAR(TODAY())-Table1[[#This Row],[Release_year]]</f>
        <v>11</v>
      </c>
      <c r="K4783" s="2" t="s">
        <v>124</v>
      </c>
      <c r="L4783" s="2" t="str">
        <f>_xlfn.XLOOKUP(Table1[[#This Row],[Rating]],Ratings!A$2:A$15,Ratings!B$2:B$15)</f>
        <v>Adult</v>
      </c>
      <c r="M4783" s="2" t="str">
        <f>_xlfn.XLOOKUP(Table1[[#This Row],[Rating Category]],Recommendation!A$2:A$6,Recommendation!B$2:B$6)</f>
        <v>Restricted</v>
      </c>
      <c r="N4783" s="2">
        <v>84</v>
      </c>
      <c r="O4783" s="2" t="str" cm="1">
        <f t="array" ref="O4783">_xlfn.IFS(Table1[[#This Row],[Duration]]&lt;90,"Short",Table1[[#This Row],[Duration]]&lt;180,"Medium",Table1[[#This Row],[Duration]]&lt;=240,"Long",TRUE,"Seasons")</f>
        <v>Short</v>
      </c>
      <c r="P4783" s="3" t="s">
        <v>90</v>
      </c>
    </row>
    <row r="4784" spans="1:16" ht="56">
      <c r="A4784" s="2" t="s">
        <v>20079</v>
      </c>
      <c r="B4784" s="2" t="s">
        <v>0</v>
      </c>
      <c r="C4784" s="3" t="s">
        <v>20080</v>
      </c>
      <c r="D4784" s="3" t="s">
        <v>14328</v>
      </c>
      <c r="E4784" s="3" t="s">
        <v>20081</v>
      </c>
      <c r="F4784" s="3" t="s">
        <v>1</v>
      </c>
      <c r="G4784" s="7" t="s">
        <v>9015</v>
      </c>
      <c r="H4784" s="4">
        <v>2021</v>
      </c>
      <c r="I4784" s="2">
        <v>1998</v>
      </c>
      <c r="J4784" s="2">
        <f ca="1">YEAR(TODAY())-Table1[[#This Row],[Release_year]]</f>
        <v>28</v>
      </c>
      <c r="K4784" s="2" t="s">
        <v>2</v>
      </c>
      <c r="L4784" s="2" t="str">
        <f>_xlfn.XLOOKUP(Table1[[#This Row],[Rating]],Ratings!A$2:A$15,Ratings!B$2:B$15)</f>
        <v>Teen</v>
      </c>
      <c r="M4784" s="2" t="str">
        <f>_xlfn.XLOOKUP(Table1[[#This Row],[Rating Category]],Recommendation!A$2:A$6,Recommendation!B$2:B$6)</f>
        <v>Guidance</v>
      </c>
      <c r="N4784" s="2">
        <v>110</v>
      </c>
      <c r="O4784" s="2" t="str" cm="1">
        <f t="array" ref="O4784">_xlfn.IFS(Table1[[#This Row],[Duration]]&lt;90,"Short",Table1[[#This Row],[Duration]]&lt;180,"Medium",Table1[[#This Row],[Duration]]&lt;=240,"Long",TRUE,"Seasons")</f>
        <v>Medium</v>
      </c>
      <c r="P4784" s="3" t="s">
        <v>1219</v>
      </c>
    </row>
    <row r="4785" spans="1:16" ht="56">
      <c r="A4785" s="2" t="s">
        <v>20082</v>
      </c>
      <c r="B4785" s="2" t="s">
        <v>0</v>
      </c>
      <c r="C4785" s="3" t="s">
        <v>20083</v>
      </c>
      <c r="D4785" s="3" t="s">
        <v>10059</v>
      </c>
      <c r="E4785" s="3" t="s">
        <v>20084</v>
      </c>
      <c r="F4785" s="3" t="s">
        <v>1</v>
      </c>
      <c r="G4785" s="7" t="s">
        <v>8806</v>
      </c>
      <c r="H4785" s="4">
        <v>2021</v>
      </c>
      <c r="I4785" s="2">
        <v>2008</v>
      </c>
      <c r="J4785" s="2">
        <f ca="1">YEAR(TODAY())-Table1[[#This Row],[Release_year]]</f>
        <v>18</v>
      </c>
      <c r="K4785" s="2" t="s">
        <v>124</v>
      </c>
      <c r="L4785" s="2" t="str">
        <f>_xlfn.XLOOKUP(Table1[[#This Row],[Rating]],Ratings!A$2:A$15,Ratings!B$2:B$15)</f>
        <v>Adult</v>
      </c>
      <c r="M4785" s="2" t="str">
        <f>_xlfn.XLOOKUP(Table1[[#This Row],[Rating Category]],Recommendation!A$2:A$6,Recommendation!B$2:B$6)</f>
        <v>Restricted</v>
      </c>
      <c r="N4785" s="2">
        <v>95</v>
      </c>
      <c r="O4785" s="2" t="str" cm="1">
        <f t="array" ref="O4785">_xlfn.IFS(Table1[[#This Row],[Duration]]&lt;90,"Short",Table1[[#This Row],[Duration]]&lt;180,"Medium",Table1[[#This Row],[Duration]]&lt;=240,"Long",TRUE,"Seasons")</f>
        <v>Medium</v>
      </c>
      <c r="P4785" s="3" t="s">
        <v>269</v>
      </c>
    </row>
    <row r="4786" spans="1:16" ht="42">
      <c r="A4786" s="2" t="s">
        <v>20085</v>
      </c>
      <c r="B4786" s="2" t="s">
        <v>0</v>
      </c>
      <c r="C4786" s="3" t="s">
        <v>20086</v>
      </c>
      <c r="D4786" s="3" t="s">
        <v>20087</v>
      </c>
      <c r="E4786" s="3" t="s">
        <v>20088</v>
      </c>
      <c r="F4786" s="3" t="s">
        <v>1</v>
      </c>
      <c r="G4786" s="7" t="s">
        <v>20089</v>
      </c>
      <c r="H4786" s="4">
        <v>2021</v>
      </c>
      <c r="I4786" s="2">
        <v>2015</v>
      </c>
      <c r="J4786" s="2">
        <f ca="1">YEAR(TODAY())-Table1[[#This Row],[Release_year]]</f>
        <v>11</v>
      </c>
      <c r="K4786" s="2" t="s">
        <v>2</v>
      </c>
      <c r="L4786" s="2" t="str">
        <f>_xlfn.XLOOKUP(Table1[[#This Row],[Rating]],Ratings!A$2:A$15,Ratings!B$2:B$15)</f>
        <v>Teen</v>
      </c>
      <c r="M4786" s="2" t="str">
        <f>_xlfn.XLOOKUP(Table1[[#This Row],[Rating Category]],Recommendation!A$2:A$6,Recommendation!B$2:B$6)</f>
        <v>Guidance</v>
      </c>
      <c r="N4786" s="2">
        <v>83</v>
      </c>
      <c r="O4786" s="2" t="str" cm="1">
        <f t="array" ref="O4786">_xlfn.IFS(Table1[[#This Row],[Duration]]&lt;90,"Short",Table1[[#This Row],[Duration]]&lt;180,"Medium",Table1[[#This Row],[Duration]]&lt;=240,"Long",TRUE,"Seasons")</f>
        <v>Short</v>
      </c>
      <c r="P4786" s="3" t="s">
        <v>72</v>
      </c>
    </row>
    <row r="4787" spans="1:16" ht="42">
      <c r="A4787" s="2" t="s">
        <v>20090</v>
      </c>
      <c r="B4787" s="2" t="s">
        <v>0</v>
      </c>
      <c r="C4787" s="3" t="s">
        <v>20091</v>
      </c>
      <c r="D4787" s="3" t="s">
        <v>20092</v>
      </c>
      <c r="E4787" s="3" t="s">
        <v>20093</v>
      </c>
      <c r="F4787" s="3" t="s">
        <v>1</v>
      </c>
      <c r="G4787" s="7" t="s">
        <v>7451</v>
      </c>
      <c r="H4787" s="4">
        <v>2021</v>
      </c>
      <c r="I4787" s="2">
        <v>2016</v>
      </c>
      <c r="J4787" s="2">
        <f ca="1">YEAR(TODAY())-Table1[[#This Row],[Release_year]]</f>
        <v>10</v>
      </c>
      <c r="K4787" s="2" t="s">
        <v>124</v>
      </c>
      <c r="L4787" s="2" t="str">
        <f>_xlfn.XLOOKUP(Table1[[#This Row],[Rating]],Ratings!A$2:A$15,Ratings!B$2:B$15)</f>
        <v>Adult</v>
      </c>
      <c r="M4787" s="2" t="str">
        <f>_xlfn.XLOOKUP(Table1[[#This Row],[Rating Category]],Recommendation!A$2:A$6,Recommendation!B$2:B$6)</f>
        <v>Restricted</v>
      </c>
      <c r="N4787" s="2">
        <v>86</v>
      </c>
      <c r="O4787" s="2" t="str" cm="1">
        <f t="array" ref="O4787">_xlfn.IFS(Table1[[#This Row],[Duration]]&lt;90,"Short",Table1[[#This Row],[Duration]]&lt;180,"Medium",Table1[[#This Row],[Duration]]&lt;=240,"Long",TRUE,"Seasons")</f>
        <v>Short</v>
      </c>
      <c r="P4787" s="3" t="s">
        <v>98</v>
      </c>
    </row>
    <row r="4788" spans="1:16" ht="56">
      <c r="A4788" s="2" t="s">
        <v>20094</v>
      </c>
      <c r="B4788" s="2" t="s">
        <v>0</v>
      </c>
      <c r="C4788" s="3" t="s">
        <v>20095</v>
      </c>
      <c r="D4788" s="3" t="s">
        <v>4651</v>
      </c>
      <c r="E4788" s="3" t="s">
        <v>20096</v>
      </c>
      <c r="F4788" s="3" t="s">
        <v>13</v>
      </c>
      <c r="G4788" s="7" t="s">
        <v>11373</v>
      </c>
      <c r="H4788" s="4">
        <v>2021</v>
      </c>
      <c r="I4788" s="2">
        <v>2005</v>
      </c>
      <c r="J4788" s="2">
        <f ca="1">YEAR(TODAY())-Table1[[#This Row],[Release_year]]</f>
        <v>21</v>
      </c>
      <c r="K4788" s="2" t="s">
        <v>29</v>
      </c>
      <c r="L4788" s="2" t="str">
        <f>_xlfn.XLOOKUP(Table1[[#This Row],[Rating]],Ratings!A$2:A$15,Ratings!B$2:B$15)</f>
        <v>Teen</v>
      </c>
      <c r="M4788" s="2" t="str">
        <f>_xlfn.XLOOKUP(Table1[[#This Row],[Rating Category]],Recommendation!A$2:A$6,Recommendation!B$2:B$6)</f>
        <v>Guidance</v>
      </c>
      <c r="N4788" s="2">
        <v>137</v>
      </c>
      <c r="O4788" s="2" t="str" cm="1">
        <f t="array" ref="O4788">_xlfn.IFS(Table1[[#This Row],[Duration]]&lt;90,"Short",Table1[[#This Row],[Duration]]&lt;180,"Medium",Table1[[#This Row],[Duration]]&lt;=240,"Long",TRUE,"Seasons")</f>
        <v>Medium</v>
      </c>
      <c r="P4788" s="3" t="s">
        <v>63</v>
      </c>
    </row>
    <row r="4789" spans="1:16" ht="42">
      <c r="A4789" s="2" t="s">
        <v>20097</v>
      </c>
      <c r="B4789" s="2" t="s">
        <v>0</v>
      </c>
      <c r="C4789" s="3" t="s">
        <v>20098</v>
      </c>
      <c r="D4789" s="3" t="s">
        <v>3293</v>
      </c>
      <c r="E4789" s="3" t="s">
        <v>20099</v>
      </c>
      <c r="F4789" s="3" t="s">
        <v>1064</v>
      </c>
      <c r="G4789" s="7" t="s">
        <v>9957</v>
      </c>
      <c r="H4789" s="4">
        <v>2021</v>
      </c>
      <c r="I4789" s="2">
        <v>2013</v>
      </c>
      <c r="J4789" s="2">
        <f ca="1">YEAR(TODAY())-Table1[[#This Row],[Release_year]]</f>
        <v>13</v>
      </c>
      <c r="K4789" s="2" t="s">
        <v>7</v>
      </c>
      <c r="L4789" s="2" t="str">
        <f>_xlfn.XLOOKUP(Table1[[#This Row],[Rating]],Ratings!A$2:A$15,Ratings!B$2:B$15)</f>
        <v>Adult</v>
      </c>
      <c r="M4789" s="2" t="str">
        <f>_xlfn.XLOOKUP(Table1[[#This Row],[Rating Category]],Recommendation!A$2:A$6,Recommendation!B$2:B$6)</f>
        <v>Restricted</v>
      </c>
      <c r="N4789" s="2">
        <v>142</v>
      </c>
      <c r="O4789" s="2" t="str" cm="1">
        <f t="array" ref="O4789">_xlfn.IFS(Table1[[#This Row],[Duration]]&lt;90,"Short",Table1[[#This Row],[Duration]]&lt;180,"Medium",Table1[[#This Row],[Duration]]&lt;=240,"Long",TRUE,"Seasons")</f>
        <v>Medium</v>
      </c>
      <c r="P4789" s="3" t="s">
        <v>43</v>
      </c>
    </row>
    <row r="4790" spans="1:16" ht="84">
      <c r="A4790" s="2" t="s">
        <v>20100</v>
      </c>
      <c r="B4790" s="2" t="s">
        <v>0</v>
      </c>
      <c r="C4790" s="3" t="s">
        <v>20101</v>
      </c>
      <c r="D4790" s="3" t="s">
        <v>10161</v>
      </c>
      <c r="E4790" s="3" t="s">
        <v>20102</v>
      </c>
      <c r="F4790" s="3" t="s">
        <v>50</v>
      </c>
      <c r="G4790" s="7" t="s">
        <v>11047</v>
      </c>
      <c r="H4790" s="4">
        <v>2021</v>
      </c>
      <c r="I4790" s="2">
        <v>1991</v>
      </c>
      <c r="J4790" s="2">
        <f ca="1">YEAR(TODAY())-Table1[[#This Row],[Release_year]]</f>
        <v>35</v>
      </c>
      <c r="K4790" s="2" t="s">
        <v>14374</v>
      </c>
      <c r="L4790" s="2" t="str">
        <f>_xlfn.XLOOKUP(Table1[[#This Row],[Rating]],Ratings!A$2:A$15,Ratings!B$2:B$15)</f>
        <v>Not Rated</v>
      </c>
      <c r="M4790" s="2" t="str">
        <f>_xlfn.XLOOKUP(Table1[[#This Row],[Rating Category]],Recommendation!A$2:A$6,Recommendation!B$2:B$6)</f>
        <v>Guidance</v>
      </c>
      <c r="N4790" s="2">
        <v>94</v>
      </c>
      <c r="O4790" s="2" t="str" cm="1">
        <f t="array" ref="O4790">_xlfn.IFS(Table1[[#This Row],[Duration]]&lt;90,"Short",Table1[[#This Row],[Duration]]&lt;180,"Medium",Table1[[#This Row],[Duration]]&lt;=240,"Long",TRUE,"Seasons")</f>
        <v>Medium</v>
      </c>
      <c r="P4790" s="3" t="s">
        <v>1923</v>
      </c>
    </row>
    <row r="4791" spans="1:16" ht="70">
      <c r="A4791" s="2" t="s">
        <v>20103</v>
      </c>
      <c r="B4791" s="2" t="s">
        <v>0</v>
      </c>
      <c r="C4791" s="3" t="s">
        <v>20104</v>
      </c>
      <c r="D4791" s="3" t="s">
        <v>2344</v>
      </c>
      <c r="E4791" s="3" t="s">
        <v>20105</v>
      </c>
      <c r="F4791" s="3" t="s">
        <v>1</v>
      </c>
      <c r="G4791" s="7" t="s">
        <v>9943</v>
      </c>
      <c r="H4791" s="4">
        <v>2021</v>
      </c>
      <c r="I4791" s="2">
        <v>2018</v>
      </c>
      <c r="J4791" s="2">
        <f ca="1">YEAR(TODAY())-Table1[[#This Row],[Release_year]]</f>
        <v>8</v>
      </c>
      <c r="K4791" s="2" t="s">
        <v>2</v>
      </c>
      <c r="L4791" s="2" t="str">
        <f>_xlfn.XLOOKUP(Table1[[#This Row],[Rating]],Ratings!A$2:A$15,Ratings!B$2:B$15)</f>
        <v>Teen</v>
      </c>
      <c r="M4791" s="2" t="str">
        <f>_xlfn.XLOOKUP(Table1[[#This Row],[Rating Category]],Recommendation!A$2:A$6,Recommendation!B$2:B$6)</f>
        <v>Guidance</v>
      </c>
      <c r="N4791" s="2">
        <v>135</v>
      </c>
      <c r="O4791" s="2" t="str" cm="1">
        <f t="array" ref="O4791">_xlfn.IFS(Table1[[#This Row],[Duration]]&lt;90,"Short",Table1[[#This Row],[Duration]]&lt;180,"Medium",Table1[[#This Row],[Duration]]&lt;=240,"Long",TRUE,"Seasons")</f>
        <v>Medium</v>
      </c>
      <c r="P4791" s="3" t="s">
        <v>6609</v>
      </c>
    </row>
    <row r="4792" spans="1:16" ht="70">
      <c r="A4792" s="2" t="s">
        <v>20106</v>
      </c>
      <c r="B4792" s="2" t="s">
        <v>0</v>
      </c>
      <c r="C4792" s="3" t="s">
        <v>20107</v>
      </c>
      <c r="D4792" s="3" t="s">
        <v>2344</v>
      </c>
      <c r="E4792" s="3" t="s">
        <v>20105</v>
      </c>
      <c r="F4792" s="3" t="s">
        <v>1</v>
      </c>
      <c r="G4792" s="7" t="s">
        <v>9943</v>
      </c>
      <c r="H4792" s="4">
        <v>2021</v>
      </c>
      <c r="I4792" s="2">
        <v>2018</v>
      </c>
      <c r="J4792" s="2">
        <f ca="1">YEAR(TODAY())-Table1[[#This Row],[Release_year]]</f>
        <v>8</v>
      </c>
      <c r="K4792" s="2" t="s">
        <v>2</v>
      </c>
      <c r="L4792" s="2" t="str">
        <f>_xlfn.XLOOKUP(Table1[[#This Row],[Rating]],Ratings!A$2:A$15,Ratings!B$2:B$15)</f>
        <v>Teen</v>
      </c>
      <c r="M4792" s="2" t="str">
        <f>_xlfn.XLOOKUP(Table1[[#This Row],[Rating Category]],Recommendation!A$2:A$6,Recommendation!B$2:B$6)</f>
        <v>Guidance</v>
      </c>
      <c r="N4792" s="2">
        <v>135</v>
      </c>
      <c r="O4792" s="2" t="str" cm="1">
        <f t="array" ref="O4792">_xlfn.IFS(Table1[[#This Row],[Duration]]&lt;90,"Short",Table1[[#This Row],[Duration]]&lt;180,"Medium",Table1[[#This Row],[Duration]]&lt;=240,"Long",TRUE,"Seasons")</f>
        <v>Medium</v>
      </c>
      <c r="P4792" s="3" t="s">
        <v>6609</v>
      </c>
    </row>
    <row r="4793" spans="1:16" ht="70">
      <c r="A4793" s="2" t="s">
        <v>20108</v>
      </c>
      <c r="B4793" s="2" t="s">
        <v>0</v>
      </c>
      <c r="C4793" s="3" t="s">
        <v>20109</v>
      </c>
      <c r="D4793" s="3" t="s">
        <v>8432</v>
      </c>
      <c r="E4793" s="3" t="s">
        <v>20110</v>
      </c>
      <c r="F4793" s="3" t="s">
        <v>20111</v>
      </c>
      <c r="G4793" s="7" t="s">
        <v>12027</v>
      </c>
      <c r="H4793" s="4">
        <v>2021</v>
      </c>
      <c r="I4793" s="2">
        <v>2009</v>
      </c>
      <c r="J4793" s="2">
        <f ca="1">YEAR(TODAY())-Table1[[#This Row],[Release_year]]</f>
        <v>17</v>
      </c>
      <c r="K4793" s="2" t="s">
        <v>124</v>
      </c>
      <c r="L4793" s="2" t="str">
        <f>_xlfn.XLOOKUP(Table1[[#This Row],[Rating]],Ratings!A$2:A$15,Ratings!B$2:B$15)</f>
        <v>Adult</v>
      </c>
      <c r="M4793" s="2" t="str">
        <f>_xlfn.XLOOKUP(Table1[[#This Row],[Rating Category]],Recommendation!A$2:A$6,Recommendation!B$2:B$6)</f>
        <v>Restricted</v>
      </c>
      <c r="N4793" s="2">
        <v>104</v>
      </c>
      <c r="O4793" s="2" t="str" cm="1">
        <f t="array" ref="O4793">_xlfn.IFS(Table1[[#This Row],[Duration]]&lt;90,"Short",Table1[[#This Row],[Duration]]&lt;180,"Medium",Table1[[#This Row],[Duration]]&lt;=240,"Long",TRUE,"Seasons")</f>
        <v>Medium</v>
      </c>
      <c r="P4793" s="3" t="s">
        <v>5815</v>
      </c>
    </row>
    <row r="4794" spans="1:16" ht="42">
      <c r="A4794" s="2" t="s">
        <v>20112</v>
      </c>
      <c r="B4794" s="2" t="s">
        <v>0</v>
      </c>
      <c r="C4794" s="3" t="s">
        <v>20113</v>
      </c>
      <c r="D4794" s="3" t="s">
        <v>20114</v>
      </c>
      <c r="E4794" s="3" t="s">
        <v>20115</v>
      </c>
      <c r="F4794" s="3" t="s">
        <v>1</v>
      </c>
      <c r="G4794" s="7" t="s">
        <v>12240</v>
      </c>
      <c r="H4794" s="4">
        <v>2021</v>
      </c>
      <c r="I4794" s="2">
        <v>2017</v>
      </c>
      <c r="J4794" s="2">
        <f ca="1">YEAR(TODAY())-Table1[[#This Row],[Release_year]]</f>
        <v>9</v>
      </c>
      <c r="K4794" s="2" t="s">
        <v>7</v>
      </c>
      <c r="L4794" s="2" t="str">
        <f>_xlfn.XLOOKUP(Table1[[#This Row],[Rating]],Ratings!A$2:A$15,Ratings!B$2:B$15)</f>
        <v>Adult</v>
      </c>
      <c r="M4794" s="2" t="str">
        <f>_xlfn.XLOOKUP(Table1[[#This Row],[Rating Category]],Recommendation!A$2:A$6,Recommendation!B$2:B$6)</f>
        <v>Restricted</v>
      </c>
      <c r="N4794" s="2">
        <v>97</v>
      </c>
      <c r="O4794" s="2" t="str" cm="1">
        <f t="array" ref="O4794">_xlfn.IFS(Table1[[#This Row],[Duration]]&lt;90,"Short",Table1[[#This Row],[Duration]]&lt;180,"Medium",Table1[[#This Row],[Duration]]&lt;=240,"Long",TRUE,"Seasons")</f>
        <v>Medium</v>
      </c>
      <c r="P4794" s="3" t="s">
        <v>264</v>
      </c>
    </row>
    <row r="4795" spans="1:16" ht="42">
      <c r="A4795" s="2" t="s">
        <v>20116</v>
      </c>
      <c r="B4795" s="2" t="s">
        <v>0</v>
      </c>
      <c r="C4795" s="3" t="s">
        <v>20117</v>
      </c>
      <c r="D4795" s="3" t="s">
        <v>20118</v>
      </c>
      <c r="E4795" s="3" t="s">
        <v>20119</v>
      </c>
      <c r="F4795" s="3" t="s">
        <v>1</v>
      </c>
      <c r="G4795" s="7" t="s">
        <v>8727</v>
      </c>
      <c r="H4795" s="4">
        <v>2021</v>
      </c>
      <c r="I4795" s="2">
        <v>2003</v>
      </c>
      <c r="J4795" s="2">
        <f ca="1">YEAR(TODAY())-Table1[[#This Row],[Release_year]]</f>
        <v>23</v>
      </c>
      <c r="K4795" s="2" t="s">
        <v>2</v>
      </c>
      <c r="L4795" s="2" t="str">
        <f>_xlfn.XLOOKUP(Table1[[#This Row],[Rating]],Ratings!A$2:A$15,Ratings!B$2:B$15)</f>
        <v>Teen</v>
      </c>
      <c r="M4795" s="2" t="str">
        <f>_xlfn.XLOOKUP(Table1[[#This Row],[Rating Category]],Recommendation!A$2:A$6,Recommendation!B$2:B$6)</f>
        <v>Guidance</v>
      </c>
      <c r="N4795" s="2">
        <v>128</v>
      </c>
      <c r="O4795" s="2" t="str" cm="1">
        <f t="array" ref="O4795">_xlfn.IFS(Table1[[#This Row],[Duration]]&lt;90,"Short",Table1[[#This Row],[Duration]]&lt;180,"Medium",Table1[[#This Row],[Duration]]&lt;=240,"Long",TRUE,"Seasons")</f>
        <v>Medium</v>
      </c>
      <c r="P4795" s="3" t="s">
        <v>254</v>
      </c>
    </row>
    <row r="4796" spans="1:16" ht="56">
      <c r="A4796" s="2" t="s">
        <v>20120</v>
      </c>
      <c r="B4796" s="2" t="s">
        <v>0</v>
      </c>
      <c r="C4796" s="3" t="s">
        <v>20121</v>
      </c>
      <c r="D4796" s="3" t="s">
        <v>20122</v>
      </c>
      <c r="E4796" s="3" t="s">
        <v>20123</v>
      </c>
      <c r="F4796" s="3" t="s">
        <v>20124</v>
      </c>
      <c r="G4796" s="7" t="s">
        <v>11306</v>
      </c>
      <c r="H4796" s="4">
        <v>2021</v>
      </c>
      <c r="I4796" s="2">
        <v>2014</v>
      </c>
      <c r="J4796" s="2">
        <f ca="1">YEAR(TODAY())-Table1[[#This Row],[Release_year]]</f>
        <v>12</v>
      </c>
      <c r="K4796" s="2" t="s">
        <v>124</v>
      </c>
      <c r="L4796" s="2" t="str">
        <f>_xlfn.XLOOKUP(Table1[[#This Row],[Rating]],Ratings!A$2:A$15,Ratings!B$2:B$15)</f>
        <v>Adult</v>
      </c>
      <c r="M4796" s="2" t="str">
        <f>_xlfn.XLOOKUP(Table1[[#This Row],[Rating Category]],Recommendation!A$2:A$6,Recommendation!B$2:B$6)</f>
        <v>Restricted</v>
      </c>
      <c r="N4796" s="2">
        <v>109</v>
      </c>
      <c r="O4796" s="2" t="str" cm="1">
        <f t="array" ref="O4796">_xlfn.IFS(Table1[[#This Row],[Duration]]&lt;90,"Short",Table1[[#This Row],[Duration]]&lt;180,"Medium",Table1[[#This Row],[Duration]]&lt;=240,"Long",TRUE,"Seasons")</f>
        <v>Medium</v>
      </c>
      <c r="P4796" s="3" t="s">
        <v>3420</v>
      </c>
    </row>
    <row r="4797" spans="1:16" ht="98">
      <c r="A4797" s="2" t="s">
        <v>20125</v>
      </c>
      <c r="B4797" s="2" t="s">
        <v>0</v>
      </c>
      <c r="C4797" s="3" t="s">
        <v>20126</v>
      </c>
      <c r="D4797" s="3" t="s">
        <v>2046</v>
      </c>
      <c r="E4797" s="3" t="s">
        <v>20127</v>
      </c>
      <c r="F4797" s="3" t="s">
        <v>1</v>
      </c>
      <c r="G4797" s="7" t="s">
        <v>6119</v>
      </c>
      <c r="H4797" s="4">
        <v>2021</v>
      </c>
      <c r="I4797" s="2">
        <v>2011</v>
      </c>
      <c r="J4797" s="2">
        <f ca="1">YEAR(TODAY())-Table1[[#This Row],[Release_year]]</f>
        <v>15</v>
      </c>
      <c r="K4797" s="2" t="s">
        <v>16</v>
      </c>
      <c r="L4797" s="2" t="str">
        <f>_xlfn.XLOOKUP(Table1[[#This Row],[Rating]],Ratings!A$2:A$15,Ratings!B$2:B$15)</f>
        <v>Family</v>
      </c>
      <c r="M4797" s="2" t="str">
        <f>_xlfn.XLOOKUP(Table1[[#This Row],[Rating Category]],Recommendation!A$2:A$6,Recommendation!B$2:B$6)</f>
        <v>Guidance</v>
      </c>
      <c r="N4797" s="2">
        <v>106</v>
      </c>
      <c r="O4797" s="2" t="str" cm="1">
        <f t="array" ref="O4797">_xlfn.IFS(Table1[[#This Row],[Duration]]&lt;90,"Short",Table1[[#This Row],[Duration]]&lt;180,"Medium",Table1[[#This Row],[Duration]]&lt;=240,"Long",TRUE,"Seasons")</f>
        <v>Medium</v>
      </c>
      <c r="P4797" s="3" t="s">
        <v>20128</v>
      </c>
    </row>
    <row r="4798" spans="1:16" ht="56">
      <c r="A4798" s="2" t="s">
        <v>20129</v>
      </c>
      <c r="B4798" s="2" t="s">
        <v>0</v>
      </c>
      <c r="C4798" s="3" t="s">
        <v>20130</v>
      </c>
      <c r="D4798" s="3" t="s">
        <v>20131</v>
      </c>
      <c r="E4798" s="3" t="s">
        <v>20132</v>
      </c>
      <c r="F4798" s="3" t="s">
        <v>1</v>
      </c>
      <c r="G4798" s="7" t="s">
        <v>8830</v>
      </c>
      <c r="H4798" s="4">
        <v>2021</v>
      </c>
      <c r="I4798" s="2">
        <v>2019</v>
      </c>
      <c r="J4798" s="2">
        <f ca="1">YEAR(TODAY())-Table1[[#This Row],[Release_year]]</f>
        <v>7</v>
      </c>
      <c r="K4798" s="2" t="s">
        <v>7</v>
      </c>
      <c r="L4798" s="2" t="str">
        <f>_xlfn.XLOOKUP(Table1[[#This Row],[Rating]],Ratings!A$2:A$15,Ratings!B$2:B$15)</f>
        <v>Adult</v>
      </c>
      <c r="M4798" s="2" t="str">
        <f>_xlfn.XLOOKUP(Table1[[#This Row],[Rating Category]],Recommendation!A$2:A$6,Recommendation!B$2:B$6)</f>
        <v>Restricted</v>
      </c>
      <c r="N4798" s="2">
        <v>94</v>
      </c>
      <c r="O4798" s="2" t="str" cm="1">
        <f t="array" ref="O4798">_xlfn.IFS(Table1[[#This Row],[Duration]]&lt;90,"Short",Table1[[#This Row],[Duration]]&lt;180,"Medium",Table1[[#This Row],[Duration]]&lt;=240,"Long",TRUE,"Seasons")</f>
        <v>Medium</v>
      </c>
      <c r="P4798" s="3" t="s">
        <v>2817</v>
      </c>
    </row>
    <row r="4799" spans="1:16" ht="28">
      <c r="A4799" s="2" t="s">
        <v>20133</v>
      </c>
      <c r="B4799" s="2" t="s">
        <v>0</v>
      </c>
      <c r="C4799" s="3" t="s">
        <v>20134</v>
      </c>
      <c r="D4799" s="3" t="s">
        <v>20135</v>
      </c>
      <c r="E4799" s="3" t="s">
        <v>20136</v>
      </c>
      <c r="F4799" s="3" t="s">
        <v>1</v>
      </c>
      <c r="G4799" s="7" t="s">
        <v>8120</v>
      </c>
      <c r="H4799" s="4">
        <v>2021</v>
      </c>
      <c r="I4799" s="2">
        <v>1976</v>
      </c>
      <c r="J4799" s="2">
        <f ca="1">YEAR(TODAY())-Table1[[#This Row],[Release_year]]</f>
        <v>50</v>
      </c>
      <c r="K4799" s="2" t="s">
        <v>16</v>
      </c>
      <c r="L4799" s="2" t="str">
        <f>_xlfn.XLOOKUP(Table1[[#This Row],[Rating]],Ratings!A$2:A$15,Ratings!B$2:B$15)</f>
        <v>Family</v>
      </c>
      <c r="M4799" s="2" t="str">
        <f>_xlfn.XLOOKUP(Table1[[#This Row],[Rating Category]],Recommendation!A$2:A$6,Recommendation!B$2:B$6)</f>
        <v>Guidance</v>
      </c>
      <c r="N4799" s="2">
        <v>98</v>
      </c>
      <c r="O4799" s="2" t="str" cm="1">
        <f t="array" ref="O4799">_xlfn.IFS(Table1[[#This Row],[Duration]]&lt;90,"Short",Table1[[#This Row],[Duration]]&lt;180,"Medium",Table1[[#This Row],[Duration]]&lt;=240,"Long",TRUE,"Seasons")</f>
        <v>Medium</v>
      </c>
      <c r="P4799" s="3" t="s">
        <v>2750</v>
      </c>
    </row>
    <row r="4800" spans="1:16" ht="56">
      <c r="A4800" s="2" t="s">
        <v>20137</v>
      </c>
      <c r="B4800" s="2" t="s">
        <v>0</v>
      </c>
      <c r="C4800" s="3" t="s">
        <v>20138</v>
      </c>
      <c r="D4800" s="3" t="s">
        <v>20139</v>
      </c>
      <c r="E4800" s="3" t="s">
        <v>20140</v>
      </c>
      <c r="F4800" s="3" t="s">
        <v>1</v>
      </c>
      <c r="G4800" s="7" t="s">
        <v>18724</v>
      </c>
      <c r="H4800" s="4">
        <v>2021</v>
      </c>
      <c r="I4800" s="2">
        <v>2017</v>
      </c>
      <c r="J4800" s="2">
        <f ca="1">YEAR(TODAY())-Table1[[#This Row],[Release_year]]</f>
        <v>9</v>
      </c>
      <c r="K4800" s="2" t="s">
        <v>2</v>
      </c>
      <c r="L4800" s="2" t="str">
        <f>_xlfn.XLOOKUP(Table1[[#This Row],[Rating]],Ratings!A$2:A$15,Ratings!B$2:B$15)</f>
        <v>Teen</v>
      </c>
      <c r="M4800" s="2" t="str">
        <f>_xlfn.XLOOKUP(Table1[[#This Row],[Rating Category]],Recommendation!A$2:A$6,Recommendation!B$2:B$6)</f>
        <v>Guidance</v>
      </c>
      <c r="N4800" s="2">
        <v>96</v>
      </c>
      <c r="O4800" s="2" t="str" cm="1">
        <f t="array" ref="O4800">_xlfn.IFS(Table1[[#This Row],[Duration]]&lt;90,"Short",Table1[[#This Row],[Duration]]&lt;180,"Medium",Table1[[#This Row],[Duration]]&lt;=240,"Long",TRUE,"Seasons")</f>
        <v>Medium</v>
      </c>
      <c r="P4800" s="3" t="s">
        <v>269</v>
      </c>
    </row>
    <row r="4801" spans="1:16" ht="70">
      <c r="A4801" s="2" t="s">
        <v>20141</v>
      </c>
      <c r="B4801" s="2" t="s">
        <v>0</v>
      </c>
      <c r="C4801" s="3" t="s">
        <v>20142</v>
      </c>
      <c r="D4801" s="3" t="s">
        <v>20143</v>
      </c>
      <c r="E4801" s="3" t="s">
        <v>20144</v>
      </c>
      <c r="F4801" s="3" t="s">
        <v>1</v>
      </c>
      <c r="G4801" s="7" t="s">
        <v>8120</v>
      </c>
      <c r="H4801" s="4">
        <v>2021</v>
      </c>
      <c r="I4801" s="2">
        <v>2007</v>
      </c>
      <c r="J4801" s="2">
        <f ca="1">YEAR(TODAY())-Table1[[#This Row],[Release_year]]</f>
        <v>19</v>
      </c>
      <c r="K4801" s="2" t="s">
        <v>2</v>
      </c>
      <c r="L4801" s="2" t="str">
        <f>_xlfn.XLOOKUP(Table1[[#This Row],[Rating]],Ratings!A$2:A$15,Ratings!B$2:B$15)</f>
        <v>Teen</v>
      </c>
      <c r="M4801" s="2" t="str">
        <f>_xlfn.XLOOKUP(Table1[[#This Row],[Rating Category]],Recommendation!A$2:A$6,Recommendation!B$2:B$6)</f>
        <v>Guidance</v>
      </c>
      <c r="N4801" s="2">
        <v>139</v>
      </c>
      <c r="O4801" s="2" t="str" cm="1">
        <f t="array" ref="O4801">_xlfn.IFS(Table1[[#This Row],[Duration]]&lt;90,"Short",Table1[[#This Row],[Duration]]&lt;180,"Medium",Table1[[#This Row],[Duration]]&lt;=240,"Long",TRUE,"Seasons")</f>
        <v>Medium</v>
      </c>
      <c r="P4801" s="3" t="s">
        <v>307</v>
      </c>
    </row>
    <row r="4802" spans="1:16" ht="56">
      <c r="A4802" s="2" t="s">
        <v>20145</v>
      </c>
      <c r="B4802" s="2" t="s">
        <v>0</v>
      </c>
      <c r="C4802" s="3" t="s">
        <v>20146</v>
      </c>
      <c r="D4802" s="3" t="s">
        <v>20147</v>
      </c>
      <c r="E4802" s="3" t="s">
        <v>20148</v>
      </c>
      <c r="F4802" s="3" t="s">
        <v>1</v>
      </c>
      <c r="G4802" s="7" t="s">
        <v>8867</v>
      </c>
      <c r="H4802" s="4">
        <v>2021</v>
      </c>
      <c r="I4802" s="2">
        <v>2018</v>
      </c>
      <c r="J4802" s="2">
        <f ca="1">YEAR(TODAY())-Table1[[#This Row],[Release_year]]</f>
        <v>8</v>
      </c>
      <c r="K4802" s="2" t="s">
        <v>16</v>
      </c>
      <c r="L4802" s="2" t="str">
        <f>_xlfn.XLOOKUP(Table1[[#This Row],[Rating]],Ratings!A$2:A$15,Ratings!B$2:B$15)</f>
        <v>Family</v>
      </c>
      <c r="M4802" s="2" t="str">
        <f>_xlfn.XLOOKUP(Table1[[#This Row],[Rating Category]],Recommendation!A$2:A$6,Recommendation!B$2:B$6)</f>
        <v>Guidance</v>
      </c>
      <c r="N4802" s="2">
        <v>117</v>
      </c>
      <c r="O4802" s="2" t="str" cm="1">
        <f t="array" ref="O4802">_xlfn.IFS(Table1[[#This Row],[Duration]]&lt;90,"Short",Table1[[#This Row],[Duration]]&lt;180,"Medium",Table1[[#This Row],[Duration]]&lt;=240,"Long",TRUE,"Seasons")</f>
        <v>Medium</v>
      </c>
      <c r="P4802" s="3" t="s">
        <v>328</v>
      </c>
    </row>
    <row r="4803" spans="1:16" ht="28">
      <c r="A4803" s="2" t="s">
        <v>20149</v>
      </c>
      <c r="B4803" s="2" t="s">
        <v>0</v>
      </c>
      <c r="C4803" s="3" t="s">
        <v>20150</v>
      </c>
      <c r="D4803" s="3" t="s">
        <v>20151</v>
      </c>
      <c r="E4803" s="3" t="s">
        <v>20152</v>
      </c>
      <c r="F4803" s="3" t="s">
        <v>28</v>
      </c>
      <c r="G4803" s="7" t="s">
        <v>8120</v>
      </c>
      <c r="H4803" s="4">
        <v>2021</v>
      </c>
      <c r="I4803" s="2">
        <v>2018</v>
      </c>
      <c r="J4803" s="2">
        <f ca="1">YEAR(TODAY())-Table1[[#This Row],[Release_year]]</f>
        <v>8</v>
      </c>
      <c r="K4803" s="2" t="s">
        <v>29</v>
      </c>
      <c r="L4803" s="2" t="str">
        <f>_xlfn.XLOOKUP(Table1[[#This Row],[Rating]],Ratings!A$2:A$15,Ratings!B$2:B$15)</f>
        <v>Teen</v>
      </c>
      <c r="M4803" s="2" t="str">
        <f>_xlfn.XLOOKUP(Table1[[#This Row],[Rating Category]],Recommendation!A$2:A$6,Recommendation!B$2:B$6)</f>
        <v>Guidance</v>
      </c>
      <c r="N4803" s="2">
        <v>95</v>
      </c>
      <c r="O4803" s="2" t="str" cm="1">
        <f t="array" ref="O4803">_xlfn.IFS(Table1[[#This Row],[Duration]]&lt;90,"Short",Table1[[#This Row],[Duration]]&lt;180,"Medium",Table1[[#This Row],[Duration]]&lt;=240,"Long",TRUE,"Seasons")</f>
        <v>Medium</v>
      </c>
      <c r="P4803" s="3" t="s">
        <v>3</v>
      </c>
    </row>
    <row r="4804" spans="1:16" ht="42">
      <c r="A4804" s="2" t="s">
        <v>20153</v>
      </c>
      <c r="B4804" s="2" t="s">
        <v>0</v>
      </c>
      <c r="C4804" s="3" t="s">
        <v>20154</v>
      </c>
      <c r="D4804" s="3" t="s">
        <v>20155</v>
      </c>
      <c r="E4804" s="3" t="s">
        <v>20156</v>
      </c>
      <c r="F4804" s="3" t="s">
        <v>1</v>
      </c>
      <c r="G4804" s="7" t="s">
        <v>5310</v>
      </c>
      <c r="H4804" s="4">
        <v>2021</v>
      </c>
      <c r="I4804" s="2">
        <v>2015</v>
      </c>
      <c r="J4804" s="2">
        <f ca="1">YEAR(TODAY())-Table1[[#This Row],[Release_year]]</f>
        <v>11</v>
      </c>
      <c r="K4804" s="2" t="s">
        <v>124</v>
      </c>
      <c r="L4804" s="2" t="str">
        <f>_xlfn.XLOOKUP(Table1[[#This Row],[Rating]],Ratings!A$2:A$15,Ratings!B$2:B$15)</f>
        <v>Adult</v>
      </c>
      <c r="M4804" s="2" t="str">
        <f>_xlfn.XLOOKUP(Table1[[#This Row],[Rating Category]],Recommendation!A$2:A$6,Recommendation!B$2:B$6)</f>
        <v>Restricted</v>
      </c>
      <c r="N4804" s="2">
        <v>129</v>
      </c>
      <c r="O4804" s="2" t="str" cm="1">
        <f t="array" ref="O4804">_xlfn.IFS(Table1[[#This Row],[Duration]]&lt;90,"Short",Table1[[#This Row],[Duration]]&lt;180,"Medium",Table1[[#This Row],[Duration]]&lt;=240,"Long",TRUE,"Seasons")</f>
        <v>Medium</v>
      </c>
      <c r="P4804" s="3" t="s">
        <v>517</v>
      </c>
    </row>
    <row r="4805" spans="1:16" ht="42">
      <c r="A4805" s="2" t="s">
        <v>20157</v>
      </c>
      <c r="B4805" s="2" t="s">
        <v>0</v>
      </c>
      <c r="C4805" s="3" t="s">
        <v>20158</v>
      </c>
      <c r="D4805" s="3" t="s">
        <v>20159</v>
      </c>
      <c r="E4805" s="3" t="s">
        <v>20160</v>
      </c>
      <c r="F4805" s="3" t="s">
        <v>917</v>
      </c>
      <c r="G4805" s="7" t="s">
        <v>20161</v>
      </c>
      <c r="H4805" s="4">
        <v>2021</v>
      </c>
      <c r="I4805" s="2">
        <v>2012</v>
      </c>
      <c r="J4805" s="2">
        <f ca="1">YEAR(TODAY())-Table1[[#This Row],[Release_year]]</f>
        <v>14</v>
      </c>
      <c r="K4805" s="2" t="s">
        <v>124</v>
      </c>
      <c r="L4805" s="2" t="str">
        <f>_xlfn.XLOOKUP(Table1[[#This Row],[Rating]],Ratings!A$2:A$15,Ratings!B$2:B$15)</f>
        <v>Adult</v>
      </c>
      <c r="M4805" s="2" t="str">
        <f>_xlfn.XLOOKUP(Table1[[#This Row],[Rating Category]],Recommendation!A$2:A$6,Recommendation!B$2:B$6)</f>
        <v>Restricted</v>
      </c>
      <c r="N4805" s="2">
        <v>94</v>
      </c>
      <c r="O4805" s="2" t="str" cm="1">
        <f t="array" ref="O4805">_xlfn.IFS(Table1[[#This Row],[Duration]]&lt;90,"Short",Table1[[#This Row],[Duration]]&lt;180,"Medium",Table1[[#This Row],[Duration]]&lt;=240,"Long",TRUE,"Seasons")</f>
        <v>Medium</v>
      </c>
      <c r="P4805" s="3" t="s">
        <v>14919</v>
      </c>
    </row>
    <row r="4806" spans="1:16" ht="56">
      <c r="A4806" s="2" t="s">
        <v>20162</v>
      </c>
      <c r="B4806" s="2" t="s">
        <v>0</v>
      </c>
      <c r="C4806" s="3" t="s">
        <v>20163</v>
      </c>
      <c r="D4806" s="3" t="s">
        <v>20164</v>
      </c>
      <c r="E4806" s="3" t="s">
        <v>20165</v>
      </c>
      <c r="F4806" s="3" t="s">
        <v>20166</v>
      </c>
      <c r="G4806" s="7" t="s">
        <v>6550</v>
      </c>
      <c r="H4806" s="4">
        <v>2021</v>
      </c>
      <c r="I4806" s="2">
        <v>2018</v>
      </c>
      <c r="J4806" s="2">
        <f ca="1">YEAR(TODAY())-Table1[[#This Row],[Release_year]]</f>
        <v>8</v>
      </c>
      <c r="K4806" s="2" t="s">
        <v>7</v>
      </c>
      <c r="L4806" s="2" t="str">
        <f>_xlfn.XLOOKUP(Table1[[#This Row],[Rating]],Ratings!A$2:A$15,Ratings!B$2:B$15)</f>
        <v>Adult</v>
      </c>
      <c r="M4806" s="2" t="str">
        <f>_xlfn.XLOOKUP(Table1[[#This Row],[Rating Category]],Recommendation!A$2:A$6,Recommendation!B$2:B$6)</f>
        <v>Restricted</v>
      </c>
      <c r="N4806" s="2">
        <v>112</v>
      </c>
      <c r="O4806" s="2" t="str" cm="1">
        <f t="array" ref="O4806">_xlfn.IFS(Table1[[#This Row],[Duration]]&lt;90,"Short",Table1[[#This Row],[Duration]]&lt;180,"Medium",Table1[[#This Row],[Duration]]&lt;=240,"Long",TRUE,"Seasons")</f>
        <v>Medium</v>
      </c>
      <c r="P4806" s="3" t="s">
        <v>1861</v>
      </c>
    </row>
    <row r="4807" spans="1:16" ht="42">
      <c r="A4807" s="2" t="s">
        <v>20167</v>
      </c>
      <c r="B4807" s="2" t="s">
        <v>0</v>
      </c>
      <c r="C4807" s="3" t="s">
        <v>20168</v>
      </c>
      <c r="D4807" s="3" t="s">
        <v>1886</v>
      </c>
      <c r="E4807" s="3" t="s">
        <v>20169</v>
      </c>
      <c r="F4807" s="3" t="s">
        <v>1</v>
      </c>
      <c r="G4807" s="7" t="s">
        <v>9345</v>
      </c>
      <c r="H4807" s="4">
        <v>2021</v>
      </c>
      <c r="I4807" s="2">
        <v>2001</v>
      </c>
      <c r="J4807" s="2">
        <f ca="1">YEAR(TODAY())-Table1[[#This Row],[Release_year]]</f>
        <v>25</v>
      </c>
      <c r="K4807" s="2" t="s">
        <v>16</v>
      </c>
      <c r="L4807" s="2" t="str">
        <f>_xlfn.XLOOKUP(Table1[[#This Row],[Rating]],Ratings!A$2:A$15,Ratings!B$2:B$15)</f>
        <v>Family</v>
      </c>
      <c r="M4807" s="2" t="str">
        <f>_xlfn.XLOOKUP(Table1[[#This Row],[Rating Category]],Recommendation!A$2:A$6,Recommendation!B$2:B$6)</f>
        <v>Guidance</v>
      </c>
      <c r="N4807" s="2">
        <v>88</v>
      </c>
      <c r="O4807" s="2" t="str" cm="1">
        <f t="array" ref="O4807">_xlfn.IFS(Table1[[#This Row],[Duration]]&lt;90,"Short",Table1[[#This Row],[Duration]]&lt;180,"Medium",Table1[[#This Row],[Duration]]&lt;=240,"Long",TRUE,"Seasons")</f>
        <v>Short</v>
      </c>
      <c r="P4807" s="3" t="s">
        <v>46</v>
      </c>
    </row>
    <row r="4808" spans="1:16" ht="56">
      <c r="A4808" s="2" t="s">
        <v>20170</v>
      </c>
      <c r="B4808" s="2" t="s">
        <v>0</v>
      </c>
      <c r="C4808" s="3" t="s">
        <v>20171</v>
      </c>
      <c r="D4808" s="3" t="s">
        <v>1886</v>
      </c>
      <c r="E4808" s="3" t="s">
        <v>20172</v>
      </c>
      <c r="F4808" s="3" t="s">
        <v>1</v>
      </c>
      <c r="G4808" s="7" t="s">
        <v>9513</v>
      </c>
      <c r="H4808" s="4">
        <v>2021</v>
      </c>
      <c r="I4808" s="2">
        <v>2002</v>
      </c>
      <c r="J4808" s="2">
        <f ca="1">YEAR(TODAY())-Table1[[#This Row],[Release_year]]</f>
        <v>24</v>
      </c>
      <c r="K4808" s="2" t="s">
        <v>16</v>
      </c>
      <c r="L4808" s="2" t="str">
        <f>_xlfn.XLOOKUP(Table1[[#This Row],[Rating]],Ratings!A$2:A$15,Ratings!B$2:B$15)</f>
        <v>Family</v>
      </c>
      <c r="M4808" s="2" t="str">
        <f>_xlfn.XLOOKUP(Table1[[#This Row],[Rating Category]],Recommendation!A$2:A$6,Recommendation!B$2:B$6)</f>
        <v>Guidance</v>
      </c>
      <c r="N4808" s="2">
        <v>100</v>
      </c>
      <c r="O4808" s="2" t="str" cm="1">
        <f t="array" ref="O4808">_xlfn.IFS(Table1[[#This Row],[Duration]]&lt;90,"Short",Table1[[#This Row],[Duration]]&lt;180,"Medium",Table1[[#This Row],[Duration]]&lt;=240,"Long",TRUE,"Seasons")</f>
        <v>Medium</v>
      </c>
      <c r="P4808" s="3" t="s">
        <v>46</v>
      </c>
    </row>
    <row r="4809" spans="1:16" ht="28">
      <c r="A4809" s="2" t="s">
        <v>20173</v>
      </c>
      <c r="B4809" s="2" t="s">
        <v>0</v>
      </c>
      <c r="C4809" s="3" t="s">
        <v>20174</v>
      </c>
      <c r="D4809" s="3" t="s">
        <v>1886</v>
      </c>
      <c r="E4809" s="3" t="s">
        <v>20175</v>
      </c>
      <c r="F4809" s="3" t="s">
        <v>1</v>
      </c>
      <c r="G4809" s="7" t="s">
        <v>9345</v>
      </c>
      <c r="H4809" s="4">
        <v>2021</v>
      </c>
      <c r="I4809" s="2">
        <v>2003</v>
      </c>
      <c r="J4809" s="2">
        <f ca="1">YEAR(TODAY())-Table1[[#This Row],[Release_year]]</f>
        <v>23</v>
      </c>
      <c r="K4809" s="2" t="s">
        <v>16</v>
      </c>
      <c r="L4809" s="2" t="str">
        <f>_xlfn.XLOOKUP(Table1[[#This Row],[Rating]],Ratings!A$2:A$15,Ratings!B$2:B$15)</f>
        <v>Family</v>
      </c>
      <c r="M4809" s="2" t="str">
        <f>_xlfn.XLOOKUP(Table1[[#This Row],[Rating Category]],Recommendation!A$2:A$6,Recommendation!B$2:B$6)</f>
        <v>Guidance</v>
      </c>
      <c r="N4809" s="2">
        <v>83</v>
      </c>
      <c r="O4809" s="2" t="str" cm="1">
        <f t="array" ref="O4809">_xlfn.IFS(Table1[[#This Row],[Duration]]&lt;90,"Short",Table1[[#This Row],[Duration]]&lt;180,"Medium",Table1[[#This Row],[Duration]]&lt;=240,"Long",TRUE,"Seasons")</f>
        <v>Short</v>
      </c>
      <c r="P4809" s="3" t="s">
        <v>46</v>
      </c>
    </row>
    <row r="4810" spans="1:16" ht="70">
      <c r="A4810" s="2" t="s">
        <v>20176</v>
      </c>
      <c r="B4810" s="2" t="s">
        <v>0</v>
      </c>
      <c r="C4810" s="3" t="s">
        <v>20177</v>
      </c>
      <c r="D4810" s="3" t="s">
        <v>9402</v>
      </c>
      <c r="E4810" s="3" t="s">
        <v>20178</v>
      </c>
      <c r="F4810" s="3" t="s">
        <v>248</v>
      </c>
      <c r="G4810" s="7" t="s">
        <v>14013</v>
      </c>
      <c r="H4810" s="4">
        <v>2021</v>
      </c>
      <c r="I4810" s="2">
        <v>2015</v>
      </c>
      <c r="J4810" s="2">
        <f ca="1">YEAR(TODAY())-Table1[[#This Row],[Release_year]]</f>
        <v>11</v>
      </c>
      <c r="K4810" s="2" t="s">
        <v>7</v>
      </c>
      <c r="L4810" s="2" t="str">
        <f>_xlfn.XLOOKUP(Table1[[#This Row],[Rating]],Ratings!A$2:A$15,Ratings!B$2:B$15)</f>
        <v>Adult</v>
      </c>
      <c r="M4810" s="2" t="str">
        <f>_xlfn.XLOOKUP(Table1[[#This Row],[Rating Category]],Recommendation!A$2:A$6,Recommendation!B$2:B$6)</f>
        <v>Restricted</v>
      </c>
      <c r="N4810" s="2">
        <v>93</v>
      </c>
      <c r="O4810" s="2" t="str" cm="1">
        <f t="array" ref="O4810">_xlfn.IFS(Table1[[#This Row],[Duration]]&lt;90,"Short",Table1[[#This Row],[Duration]]&lt;180,"Medium",Table1[[#This Row],[Duration]]&lt;=240,"Long",TRUE,"Seasons")</f>
        <v>Medium</v>
      </c>
      <c r="P4810" s="3" t="s">
        <v>523</v>
      </c>
    </row>
    <row r="4811" spans="1:16" ht="42">
      <c r="A4811" s="2" t="s">
        <v>20179</v>
      </c>
      <c r="B4811" s="2" t="s">
        <v>0</v>
      </c>
      <c r="C4811" s="3" t="s">
        <v>20180</v>
      </c>
      <c r="D4811" s="3" t="s">
        <v>3250</v>
      </c>
      <c r="E4811" s="3" t="s">
        <v>20181</v>
      </c>
      <c r="F4811" s="3" t="s">
        <v>1</v>
      </c>
      <c r="G4811" s="7" t="s">
        <v>8677</v>
      </c>
      <c r="H4811" s="4">
        <v>2021</v>
      </c>
      <c r="I4811" s="2">
        <v>2018</v>
      </c>
      <c r="J4811" s="2">
        <f ca="1">YEAR(TODAY())-Table1[[#This Row],[Release_year]]</f>
        <v>8</v>
      </c>
      <c r="K4811" s="2" t="s">
        <v>7</v>
      </c>
      <c r="L4811" s="2" t="str">
        <f>_xlfn.XLOOKUP(Table1[[#This Row],[Rating]],Ratings!A$2:A$15,Ratings!B$2:B$15)</f>
        <v>Adult</v>
      </c>
      <c r="M4811" s="2" t="str">
        <f>_xlfn.XLOOKUP(Table1[[#This Row],[Rating Category]],Recommendation!A$2:A$6,Recommendation!B$2:B$6)</f>
        <v>Restricted</v>
      </c>
      <c r="N4811" s="2">
        <v>103</v>
      </c>
      <c r="O4811" s="2" t="str" cm="1">
        <f t="array" ref="O4811">_xlfn.IFS(Table1[[#This Row],[Duration]]&lt;90,"Short",Table1[[#This Row],[Duration]]&lt;180,"Medium",Table1[[#This Row],[Duration]]&lt;=240,"Long",TRUE,"Seasons")</f>
        <v>Medium</v>
      </c>
      <c r="P4811" s="3" t="s">
        <v>2817</v>
      </c>
    </row>
    <row r="4812" spans="1:16" ht="56">
      <c r="A4812" s="2" t="s">
        <v>20182</v>
      </c>
      <c r="B4812" s="2" t="s">
        <v>0</v>
      </c>
      <c r="C4812" s="3" t="s">
        <v>20183</v>
      </c>
      <c r="D4812" s="3" t="s">
        <v>20184</v>
      </c>
      <c r="E4812" s="3" t="s">
        <v>20185</v>
      </c>
      <c r="F4812" s="3" t="s">
        <v>1</v>
      </c>
      <c r="G4812" s="7" t="s">
        <v>8849</v>
      </c>
      <c r="H4812" s="4">
        <v>2021</v>
      </c>
      <c r="I4812" s="2">
        <v>2019</v>
      </c>
      <c r="J4812" s="2">
        <f ca="1">YEAR(TODAY())-Table1[[#This Row],[Release_year]]</f>
        <v>7</v>
      </c>
      <c r="K4812" s="2" t="s">
        <v>29</v>
      </c>
      <c r="L4812" s="2" t="str">
        <f>_xlfn.XLOOKUP(Table1[[#This Row],[Rating]],Ratings!A$2:A$15,Ratings!B$2:B$15)</f>
        <v>Teen</v>
      </c>
      <c r="M4812" s="2" t="str">
        <f>_xlfn.XLOOKUP(Table1[[#This Row],[Rating Category]],Recommendation!A$2:A$6,Recommendation!B$2:B$6)</f>
        <v>Guidance</v>
      </c>
      <c r="N4812" s="2">
        <v>88</v>
      </c>
      <c r="O4812" s="2" t="str" cm="1">
        <f t="array" ref="O4812">_xlfn.IFS(Table1[[#This Row],[Duration]]&lt;90,"Short",Table1[[#This Row],[Duration]]&lt;180,"Medium",Table1[[#This Row],[Duration]]&lt;=240,"Long",TRUE,"Seasons")</f>
        <v>Short</v>
      </c>
      <c r="P4812" s="3" t="s">
        <v>51</v>
      </c>
    </row>
    <row r="4813" spans="1:16" ht="42">
      <c r="A4813" s="2" t="s">
        <v>20186</v>
      </c>
      <c r="B4813" s="2" t="s">
        <v>0</v>
      </c>
      <c r="C4813" s="3" t="s">
        <v>20187</v>
      </c>
      <c r="D4813" s="3" t="s">
        <v>20188</v>
      </c>
      <c r="E4813" s="3" t="s">
        <v>20189</v>
      </c>
      <c r="F4813" s="3" t="s">
        <v>404</v>
      </c>
      <c r="G4813" s="7" t="s">
        <v>10165</v>
      </c>
      <c r="H4813" s="4">
        <v>2021</v>
      </c>
      <c r="I4813" s="2">
        <v>2015</v>
      </c>
      <c r="J4813" s="2">
        <f ca="1">YEAR(TODAY())-Table1[[#This Row],[Release_year]]</f>
        <v>11</v>
      </c>
      <c r="K4813" s="2" t="s">
        <v>124</v>
      </c>
      <c r="L4813" s="2" t="str">
        <f>_xlfn.XLOOKUP(Table1[[#This Row],[Rating]],Ratings!A$2:A$15,Ratings!B$2:B$15)</f>
        <v>Adult</v>
      </c>
      <c r="M4813" s="2" t="str">
        <f>_xlfn.XLOOKUP(Table1[[#This Row],[Rating Category]],Recommendation!A$2:A$6,Recommendation!B$2:B$6)</f>
        <v>Restricted</v>
      </c>
      <c r="N4813" s="2">
        <v>86</v>
      </c>
      <c r="O4813" s="2" t="str" cm="1">
        <f t="array" ref="O4813">_xlfn.IFS(Table1[[#This Row],[Duration]]&lt;90,"Short",Table1[[#This Row],[Duration]]&lt;180,"Medium",Table1[[#This Row],[Duration]]&lt;=240,"Long",TRUE,"Seasons")</f>
        <v>Short</v>
      </c>
      <c r="P4813" s="3" t="s">
        <v>125</v>
      </c>
    </row>
    <row r="4814" spans="1:16" ht="112">
      <c r="A4814" s="2" t="s">
        <v>20190</v>
      </c>
      <c r="B4814" s="2" t="s">
        <v>0</v>
      </c>
      <c r="C4814" s="3" t="s">
        <v>20191</v>
      </c>
      <c r="D4814" s="3" t="s">
        <v>15618</v>
      </c>
      <c r="E4814" s="3" t="s">
        <v>20192</v>
      </c>
      <c r="F4814" s="3" t="s">
        <v>1</v>
      </c>
      <c r="G4814" s="7" t="s">
        <v>11432</v>
      </c>
      <c r="H4814" s="4">
        <v>2021</v>
      </c>
      <c r="I4814" s="2">
        <v>2017</v>
      </c>
      <c r="J4814" s="2">
        <f ca="1">YEAR(TODAY())-Table1[[#This Row],[Release_year]]</f>
        <v>9</v>
      </c>
      <c r="K4814" s="2" t="s">
        <v>2</v>
      </c>
      <c r="L4814" s="2" t="str">
        <f>_xlfn.XLOOKUP(Table1[[#This Row],[Rating]],Ratings!A$2:A$15,Ratings!B$2:B$15)</f>
        <v>Teen</v>
      </c>
      <c r="M4814" s="2" t="str">
        <f>_xlfn.XLOOKUP(Table1[[#This Row],[Rating Category]],Recommendation!A$2:A$6,Recommendation!B$2:B$6)</f>
        <v>Guidance</v>
      </c>
      <c r="N4814" s="2">
        <v>152</v>
      </c>
      <c r="O4814" s="2" t="str" cm="1">
        <f t="array" ref="O4814">_xlfn.IFS(Table1[[#This Row],[Duration]]&lt;90,"Short",Table1[[#This Row],[Duration]]&lt;180,"Medium",Table1[[#This Row],[Duration]]&lt;=240,"Long",TRUE,"Seasons")</f>
        <v>Medium</v>
      </c>
      <c r="P4814" s="3" t="s">
        <v>6609</v>
      </c>
    </row>
    <row r="4815" spans="1:16" ht="70">
      <c r="A4815" s="2" t="s">
        <v>20193</v>
      </c>
      <c r="B4815" s="2" t="s">
        <v>0</v>
      </c>
      <c r="C4815" s="3" t="s">
        <v>20194</v>
      </c>
      <c r="D4815" s="3" t="s">
        <v>10391</v>
      </c>
      <c r="E4815" s="3" t="s">
        <v>20195</v>
      </c>
      <c r="F4815" s="3" t="s">
        <v>28</v>
      </c>
      <c r="G4815" s="7" t="s">
        <v>8574</v>
      </c>
      <c r="H4815" s="4">
        <v>2021</v>
      </c>
      <c r="I4815" s="2">
        <v>2013</v>
      </c>
      <c r="J4815" s="2">
        <f ca="1">YEAR(TODAY())-Table1[[#This Row],[Release_year]]</f>
        <v>13</v>
      </c>
      <c r="K4815" s="2" t="s">
        <v>7</v>
      </c>
      <c r="L4815" s="2" t="str">
        <f>_xlfn.XLOOKUP(Table1[[#This Row],[Rating]],Ratings!A$2:A$15,Ratings!B$2:B$15)</f>
        <v>Adult</v>
      </c>
      <c r="M4815" s="2" t="str">
        <f>_xlfn.XLOOKUP(Table1[[#This Row],[Rating Category]],Recommendation!A$2:A$6,Recommendation!B$2:B$6)</f>
        <v>Restricted</v>
      </c>
      <c r="N4815" s="2">
        <v>106</v>
      </c>
      <c r="O4815" s="2" t="str" cm="1">
        <f t="array" ref="O4815">_xlfn.IFS(Table1[[#This Row],[Duration]]&lt;90,"Short",Table1[[#This Row],[Duration]]&lt;180,"Medium",Table1[[#This Row],[Duration]]&lt;=240,"Long",TRUE,"Seasons")</f>
        <v>Medium</v>
      </c>
      <c r="P4815" s="3" t="s">
        <v>23</v>
      </c>
    </row>
    <row r="4816" spans="1:16" ht="42">
      <c r="A4816" s="2" t="s">
        <v>20196</v>
      </c>
      <c r="B4816" s="2" t="s">
        <v>0</v>
      </c>
      <c r="C4816" s="3" t="s">
        <v>20197</v>
      </c>
      <c r="D4816" s="3" t="s">
        <v>20198</v>
      </c>
      <c r="E4816" s="3" t="s">
        <v>20199</v>
      </c>
      <c r="F4816" s="3" t="s">
        <v>1</v>
      </c>
      <c r="G4816" s="7" t="s">
        <v>13994</v>
      </c>
      <c r="H4816" s="4">
        <v>2021</v>
      </c>
      <c r="I4816" s="2">
        <v>2006</v>
      </c>
      <c r="J4816" s="2">
        <f ca="1">YEAR(TODAY())-Table1[[#This Row],[Release_year]]</f>
        <v>20</v>
      </c>
      <c r="K4816" s="2" t="s">
        <v>45</v>
      </c>
      <c r="L4816" s="2" t="str">
        <f>_xlfn.XLOOKUP(Table1[[#This Row],[Rating]],Ratings!A$2:A$15,Ratings!B$2:B$15)</f>
        <v>Family</v>
      </c>
      <c r="M4816" s="2" t="str">
        <f>_xlfn.XLOOKUP(Table1[[#This Row],[Rating Category]],Recommendation!A$2:A$6,Recommendation!B$2:B$6)</f>
        <v>Guidance</v>
      </c>
      <c r="N4816" s="2">
        <v>52</v>
      </c>
      <c r="O4816" s="2" t="str" cm="1">
        <f t="array" ref="O4816">_xlfn.IFS(Table1[[#This Row],[Duration]]&lt;90,"Short",Table1[[#This Row],[Duration]]&lt;180,"Medium",Table1[[#This Row],[Duration]]&lt;=240,"Long",TRUE,"Seasons")</f>
        <v>Short</v>
      </c>
      <c r="P4816" s="3" t="s">
        <v>49</v>
      </c>
    </row>
    <row r="4817" spans="1:16" ht="56">
      <c r="A4817" s="2" t="s">
        <v>20200</v>
      </c>
      <c r="B4817" s="2" t="s">
        <v>0</v>
      </c>
      <c r="C4817" s="3" t="s">
        <v>20201</v>
      </c>
      <c r="D4817" s="3" t="s">
        <v>1323</v>
      </c>
      <c r="E4817" s="3" t="s">
        <v>20202</v>
      </c>
      <c r="F4817" s="3" t="s">
        <v>1</v>
      </c>
      <c r="G4817" s="7" t="s">
        <v>8120</v>
      </c>
      <c r="H4817" s="4">
        <v>2021</v>
      </c>
      <c r="I4817" s="2">
        <v>2008</v>
      </c>
      <c r="J4817" s="2">
        <f ca="1">YEAR(TODAY())-Table1[[#This Row],[Release_year]]</f>
        <v>18</v>
      </c>
      <c r="K4817" s="2" t="s">
        <v>124</v>
      </c>
      <c r="L4817" s="2" t="str">
        <f>_xlfn.XLOOKUP(Table1[[#This Row],[Rating]],Ratings!A$2:A$15,Ratings!B$2:B$15)</f>
        <v>Adult</v>
      </c>
      <c r="M4817" s="2" t="str">
        <f>_xlfn.XLOOKUP(Table1[[#This Row],[Rating Category]],Recommendation!A$2:A$6,Recommendation!B$2:B$6)</f>
        <v>Restricted</v>
      </c>
      <c r="N4817" s="2">
        <v>98</v>
      </c>
      <c r="O4817" s="2" t="str" cm="1">
        <f t="array" ref="O4817">_xlfn.IFS(Table1[[#This Row],[Duration]]&lt;90,"Short",Table1[[#This Row],[Duration]]&lt;180,"Medium",Table1[[#This Row],[Duration]]&lt;=240,"Long",TRUE,"Seasons")</f>
        <v>Medium</v>
      </c>
      <c r="P4817" s="3" t="s">
        <v>72</v>
      </c>
    </row>
    <row r="4818" spans="1:16" ht="42">
      <c r="A4818" s="2" t="s">
        <v>20203</v>
      </c>
      <c r="B4818" s="2" t="s">
        <v>0</v>
      </c>
      <c r="C4818" s="3" t="s">
        <v>20204</v>
      </c>
      <c r="D4818" s="3" t="s">
        <v>5903</v>
      </c>
      <c r="E4818" s="3" t="s">
        <v>20205</v>
      </c>
      <c r="F4818" s="3" t="s">
        <v>1155</v>
      </c>
      <c r="G4818" s="7" t="s">
        <v>8997</v>
      </c>
      <c r="H4818" s="4">
        <v>2021</v>
      </c>
      <c r="I4818" s="2">
        <v>2018</v>
      </c>
      <c r="J4818" s="2">
        <f ca="1">YEAR(TODAY())-Table1[[#This Row],[Release_year]]</f>
        <v>8</v>
      </c>
      <c r="K4818" s="2" t="s">
        <v>29</v>
      </c>
      <c r="L4818" s="2" t="str">
        <f>_xlfn.XLOOKUP(Table1[[#This Row],[Rating]],Ratings!A$2:A$15,Ratings!B$2:B$15)</f>
        <v>Teen</v>
      </c>
      <c r="M4818" s="2" t="str">
        <f>_xlfn.XLOOKUP(Table1[[#This Row],[Rating Category]],Recommendation!A$2:A$6,Recommendation!B$2:B$6)</f>
        <v>Guidance</v>
      </c>
      <c r="N4818" s="2">
        <v>89</v>
      </c>
      <c r="O4818" s="2" t="str" cm="1">
        <f t="array" ref="O4818">_xlfn.IFS(Table1[[#This Row],[Duration]]&lt;90,"Short",Table1[[#This Row],[Duration]]&lt;180,"Medium",Table1[[#This Row],[Duration]]&lt;=240,"Long",TRUE,"Seasons")</f>
        <v>Short</v>
      </c>
      <c r="P4818" s="3" t="s">
        <v>56</v>
      </c>
    </row>
    <row r="4819" spans="1:16" ht="14">
      <c r="A4819" s="2" t="s">
        <v>20206</v>
      </c>
      <c r="B4819" s="2" t="s">
        <v>0</v>
      </c>
      <c r="C4819" s="3" t="s">
        <v>20207</v>
      </c>
      <c r="D4819" s="3" t="s">
        <v>20208</v>
      </c>
      <c r="E4819" s="3" t="s">
        <v>20209</v>
      </c>
      <c r="F4819" s="3" t="s">
        <v>1</v>
      </c>
      <c r="G4819" s="7" t="s">
        <v>11047</v>
      </c>
      <c r="H4819" s="4">
        <v>2021</v>
      </c>
      <c r="I4819" s="2">
        <v>2017</v>
      </c>
      <c r="J4819" s="2">
        <f ca="1">YEAR(TODAY())-Table1[[#This Row],[Release_year]]</f>
        <v>9</v>
      </c>
      <c r="K4819" s="2" t="s">
        <v>124</v>
      </c>
      <c r="L4819" s="2" t="str">
        <f>_xlfn.XLOOKUP(Table1[[#This Row],[Rating]],Ratings!A$2:A$15,Ratings!B$2:B$15)</f>
        <v>Adult</v>
      </c>
      <c r="M4819" s="2" t="str">
        <f>_xlfn.XLOOKUP(Table1[[#This Row],[Rating Category]],Recommendation!A$2:A$6,Recommendation!B$2:B$6)</f>
        <v>Restricted</v>
      </c>
      <c r="N4819" s="2">
        <v>86</v>
      </c>
      <c r="O4819" s="2" t="str" cm="1">
        <f t="array" ref="O4819">_xlfn.IFS(Table1[[#This Row],[Duration]]&lt;90,"Short",Table1[[#This Row],[Duration]]&lt;180,"Medium",Table1[[#This Row],[Duration]]&lt;=240,"Long",TRUE,"Seasons")</f>
        <v>Short</v>
      </c>
      <c r="P4819" s="3" t="s">
        <v>617</v>
      </c>
    </row>
    <row r="4820" spans="1:16" ht="42">
      <c r="A4820" s="2" t="s">
        <v>20210</v>
      </c>
      <c r="B4820" s="2" t="s">
        <v>0</v>
      </c>
      <c r="C4820" s="3" t="s">
        <v>20211</v>
      </c>
      <c r="D4820" s="3" t="s">
        <v>20212</v>
      </c>
      <c r="E4820" s="3" t="s">
        <v>17509</v>
      </c>
      <c r="F4820" s="3" t="s">
        <v>13</v>
      </c>
      <c r="G4820" s="7" t="s">
        <v>11886</v>
      </c>
      <c r="H4820" s="4">
        <v>2021</v>
      </c>
      <c r="I4820" s="2">
        <v>2010</v>
      </c>
      <c r="J4820" s="2">
        <f ca="1">YEAR(TODAY())-Table1[[#This Row],[Release_year]]</f>
        <v>16</v>
      </c>
      <c r="K4820" s="2" t="s">
        <v>29</v>
      </c>
      <c r="L4820" s="2" t="str">
        <f>_xlfn.XLOOKUP(Table1[[#This Row],[Rating]],Ratings!A$2:A$15,Ratings!B$2:B$15)</f>
        <v>Teen</v>
      </c>
      <c r="M4820" s="2" t="str">
        <f>_xlfn.XLOOKUP(Table1[[#This Row],[Rating Category]],Recommendation!A$2:A$6,Recommendation!B$2:B$6)</f>
        <v>Guidance</v>
      </c>
      <c r="N4820" s="2">
        <v>106</v>
      </c>
      <c r="O4820" s="2" t="str" cm="1">
        <f t="array" ref="O4820">_xlfn.IFS(Table1[[#This Row],[Duration]]&lt;90,"Short",Table1[[#This Row],[Duration]]&lt;180,"Medium",Table1[[#This Row],[Duration]]&lt;=240,"Long",TRUE,"Seasons")</f>
        <v>Medium</v>
      </c>
      <c r="P4820" s="3" t="s">
        <v>43</v>
      </c>
    </row>
    <row r="4821" spans="1:16" ht="56">
      <c r="A4821" s="2" t="s">
        <v>20213</v>
      </c>
      <c r="B4821" s="2" t="s">
        <v>0</v>
      </c>
      <c r="C4821" s="3" t="s">
        <v>20214</v>
      </c>
      <c r="D4821" s="3" t="s">
        <v>20215</v>
      </c>
      <c r="E4821" s="3" t="s">
        <v>20216</v>
      </c>
      <c r="F4821" s="3" t="s">
        <v>1030</v>
      </c>
      <c r="G4821" s="7" t="s">
        <v>11002</v>
      </c>
      <c r="H4821" s="4">
        <v>2021</v>
      </c>
      <c r="I4821" s="2">
        <v>2010</v>
      </c>
      <c r="J4821" s="2">
        <f ca="1">YEAR(TODAY())-Table1[[#This Row],[Release_year]]</f>
        <v>16</v>
      </c>
      <c r="K4821" s="2" t="s">
        <v>7</v>
      </c>
      <c r="L4821" s="2" t="str">
        <f>_xlfn.XLOOKUP(Table1[[#This Row],[Rating]],Ratings!A$2:A$15,Ratings!B$2:B$15)</f>
        <v>Adult</v>
      </c>
      <c r="M4821" s="2" t="str">
        <f>_xlfn.XLOOKUP(Table1[[#This Row],[Rating Category]],Recommendation!A$2:A$6,Recommendation!B$2:B$6)</f>
        <v>Restricted</v>
      </c>
      <c r="N4821" s="2">
        <v>100</v>
      </c>
      <c r="O4821" s="2" t="str" cm="1">
        <f t="array" ref="O4821">_xlfn.IFS(Table1[[#This Row],[Duration]]&lt;90,"Short",Table1[[#This Row],[Duration]]&lt;180,"Medium",Table1[[#This Row],[Duration]]&lt;=240,"Long",TRUE,"Seasons")</f>
        <v>Medium</v>
      </c>
      <c r="P4821" s="3" t="s">
        <v>583</v>
      </c>
    </row>
    <row r="4822" spans="1:16" ht="14">
      <c r="A4822" s="2" t="s">
        <v>20217</v>
      </c>
      <c r="B4822" s="2" t="s">
        <v>0</v>
      </c>
      <c r="C4822" s="3" t="s">
        <v>20218</v>
      </c>
      <c r="D4822" s="3" t="s">
        <v>20219</v>
      </c>
      <c r="E4822" s="3" t="s">
        <v>20220</v>
      </c>
      <c r="F4822" s="3" t="s">
        <v>1</v>
      </c>
      <c r="G4822" s="7" t="s">
        <v>10423</v>
      </c>
      <c r="H4822" s="4">
        <v>2021</v>
      </c>
      <c r="I4822" s="2">
        <v>2015</v>
      </c>
      <c r="J4822" s="2">
        <f ca="1">YEAR(TODAY())-Table1[[#This Row],[Release_year]]</f>
        <v>11</v>
      </c>
      <c r="K4822" s="2" t="s">
        <v>45</v>
      </c>
      <c r="L4822" s="2" t="str">
        <f>_xlfn.XLOOKUP(Table1[[#This Row],[Rating]],Ratings!A$2:A$15,Ratings!B$2:B$15)</f>
        <v>Family</v>
      </c>
      <c r="M4822" s="2" t="str">
        <f>_xlfn.XLOOKUP(Table1[[#This Row],[Rating Category]],Recommendation!A$2:A$6,Recommendation!B$2:B$6)</f>
        <v>Guidance</v>
      </c>
      <c r="N4822" s="2">
        <v>91</v>
      </c>
      <c r="O4822" s="2" t="str" cm="1">
        <f t="array" ref="O4822">_xlfn.IFS(Table1[[#This Row],[Duration]]&lt;90,"Short",Table1[[#This Row],[Duration]]&lt;180,"Medium",Table1[[#This Row],[Duration]]&lt;=240,"Long",TRUE,"Seasons")</f>
        <v>Medium</v>
      </c>
      <c r="P4822" s="3" t="s">
        <v>3</v>
      </c>
    </row>
    <row r="4823" spans="1:16" ht="56">
      <c r="A4823" s="2" t="s">
        <v>20221</v>
      </c>
      <c r="B4823" s="2" t="s">
        <v>0</v>
      </c>
      <c r="C4823" s="3" t="s">
        <v>20222</v>
      </c>
      <c r="D4823" s="3" t="s">
        <v>600</v>
      </c>
      <c r="E4823" s="3" t="s">
        <v>20223</v>
      </c>
      <c r="F4823" s="3" t="s">
        <v>1</v>
      </c>
      <c r="G4823" s="7" t="s">
        <v>12602</v>
      </c>
      <c r="H4823" s="4">
        <v>2021</v>
      </c>
      <c r="I4823" s="2">
        <v>2014</v>
      </c>
      <c r="J4823" s="2">
        <f ca="1">YEAR(TODAY())-Table1[[#This Row],[Release_year]]</f>
        <v>12</v>
      </c>
      <c r="K4823" s="2" t="s">
        <v>2</v>
      </c>
      <c r="L4823" s="2" t="str">
        <f>_xlfn.XLOOKUP(Table1[[#This Row],[Rating]],Ratings!A$2:A$15,Ratings!B$2:B$15)</f>
        <v>Teen</v>
      </c>
      <c r="M4823" s="2" t="str">
        <f>_xlfn.XLOOKUP(Table1[[#This Row],[Rating Category]],Recommendation!A$2:A$6,Recommendation!B$2:B$6)</f>
        <v>Guidance</v>
      </c>
      <c r="N4823" s="2">
        <v>113</v>
      </c>
      <c r="O4823" s="2" t="str" cm="1">
        <f t="array" ref="O4823">_xlfn.IFS(Table1[[#This Row],[Duration]]&lt;90,"Short",Table1[[#This Row],[Duration]]&lt;180,"Medium",Table1[[#This Row],[Duration]]&lt;=240,"Long",TRUE,"Seasons")</f>
        <v>Medium</v>
      </c>
      <c r="P4823" s="3" t="s">
        <v>1368</v>
      </c>
    </row>
    <row r="4824" spans="1:16" ht="56">
      <c r="A4824" s="2" t="s">
        <v>20224</v>
      </c>
      <c r="B4824" s="2" t="s">
        <v>0</v>
      </c>
      <c r="C4824" s="3" t="s">
        <v>20225</v>
      </c>
      <c r="D4824" s="3" t="s">
        <v>20226</v>
      </c>
      <c r="E4824" s="3" t="s">
        <v>20227</v>
      </c>
      <c r="F4824" s="3" t="s">
        <v>13</v>
      </c>
      <c r="G4824" s="7" t="s">
        <v>12472</v>
      </c>
      <c r="H4824" s="4">
        <v>2021</v>
      </c>
      <c r="I4824" s="2">
        <v>2017</v>
      </c>
      <c r="J4824" s="2">
        <f ca="1">YEAR(TODAY())-Table1[[#This Row],[Release_year]]</f>
        <v>9</v>
      </c>
      <c r="K4824" s="2" t="s">
        <v>45</v>
      </c>
      <c r="L4824" s="2" t="str">
        <f>_xlfn.XLOOKUP(Table1[[#This Row],[Rating]],Ratings!A$2:A$15,Ratings!B$2:B$15)</f>
        <v>Family</v>
      </c>
      <c r="M4824" s="2" t="str">
        <f>_xlfn.XLOOKUP(Table1[[#This Row],[Rating Category]],Recommendation!A$2:A$6,Recommendation!B$2:B$6)</f>
        <v>Guidance</v>
      </c>
      <c r="N4824" s="2">
        <v>132</v>
      </c>
      <c r="O4824" s="2" t="str" cm="1">
        <f t="array" ref="O4824">_xlfn.IFS(Table1[[#This Row],[Duration]]&lt;90,"Short",Table1[[#This Row],[Duration]]&lt;180,"Medium",Table1[[#This Row],[Duration]]&lt;=240,"Long",TRUE,"Seasons")</f>
        <v>Medium</v>
      </c>
      <c r="P4824" s="3" t="s">
        <v>63</v>
      </c>
    </row>
    <row r="4825" spans="1:16" ht="56">
      <c r="A4825" s="2" t="s">
        <v>20228</v>
      </c>
      <c r="B4825" s="2" t="s">
        <v>0</v>
      </c>
      <c r="C4825" s="3" t="s">
        <v>20229</v>
      </c>
      <c r="D4825" s="3" t="s">
        <v>20230</v>
      </c>
      <c r="E4825" s="3" t="s">
        <v>20231</v>
      </c>
      <c r="F4825" s="3" t="s">
        <v>1</v>
      </c>
      <c r="G4825" s="7" t="s">
        <v>5601</v>
      </c>
      <c r="H4825" s="4">
        <v>2021</v>
      </c>
      <c r="I4825" s="2">
        <v>2020</v>
      </c>
      <c r="J4825" s="2">
        <f ca="1">YEAR(TODAY())-Table1[[#This Row],[Release_year]]</f>
        <v>6</v>
      </c>
      <c r="K4825" s="2" t="s">
        <v>7</v>
      </c>
      <c r="L4825" s="2" t="str">
        <f>_xlfn.XLOOKUP(Table1[[#This Row],[Rating]],Ratings!A$2:A$15,Ratings!B$2:B$15)</f>
        <v>Adult</v>
      </c>
      <c r="M4825" s="2" t="str">
        <f>_xlfn.XLOOKUP(Table1[[#This Row],[Rating Category]],Recommendation!A$2:A$6,Recommendation!B$2:B$6)</f>
        <v>Restricted</v>
      </c>
      <c r="N4825" s="2">
        <v>96</v>
      </c>
      <c r="O4825" s="2" t="str" cm="1">
        <f t="array" ref="O4825">_xlfn.IFS(Table1[[#This Row],[Duration]]&lt;90,"Short",Table1[[#This Row],[Duration]]&lt;180,"Medium",Table1[[#This Row],[Duration]]&lt;=240,"Long",TRUE,"Seasons")</f>
        <v>Medium</v>
      </c>
      <c r="P4825" s="3" t="s">
        <v>1684</v>
      </c>
    </row>
    <row r="4826" spans="1:16" ht="28">
      <c r="A4826" s="2" t="s">
        <v>20232</v>
      </c>
      <c r="B4826" s="2" t="s">
        <v>0</v>
      </c>
      <c r="C4826" s="3" t="s">
        <v>20233</v>
      </c>
      <c r="D4826" s="3" t="s">
        <v>20234</v>
      </c>
      <c r="E4826" s="3" t="s">
        <v>20235</v>
      </c>
      <c r="F4826" s="3" t="s">
        <v>404</v>
      </c>
      <c r="G4826" s="7" t="s">
        <v>15474</v>
      </c>
      <c r="H4826" s="4">
        <v>2021</v>
      </c>
      <c r="I4826" s="2">
        <v>2019</v>
      </c>
      <c r="J4826" s="2">
        <f ca="1">YEAR(TODAY())-Table1[[#This Row],[Release_year]]</f>
        <v>7</v>
      </c>
      <c r="K4826" s="2" t="s">
        <v>2</v>
      </c>
      <c r="L4826" s="2" t="str">
        <f>_xlfn.XLOOKUP(Table1[[#This Row],[Rating]],Ratings!A$2:A$15,Ratings!B$2:B$15)</f>
        <v>Teen</v>
      </c>
      <c r="M4826" s="2" t="str">
        <f>_xlfn.XLOOKUP(Table1[[#This Row],[Rating Category]],Recommendation!A$2:A$6,Recommendation!B$2:B$6)</f>
        <v>Guidance</v>
      </c>
      <c r="N4826" s="2">
        <v>96</v>
      </c>
      <c r="O4826" s="2" t="str" cm="1">
        <f t="array" ref="O4826">_xlfn.IFS(Table1[[#This Row],[Duration]]&lt;90,"Short",Table1[[#This Row],[Duration]]&lt;180,"Medium",Table1[[#This Row],[Duration]]&lt;=240,"Long",TRUE,"Seasons")</f>
        <v>Medium</v>
      </c>
      <c r="P4826" s="3" t="s">
        <v>131</v>
      </c>
    </row>
    <row r="4827" spans="1:16" ht="42">
      <c r="A4827" s="2" t="s">
        <v>20236</v>
      </c>
      <c r="B4827" s="2" t="s">
        <v>0</v>
      </c>
      <c r="C4827" s="3" t="s">
        <v>20237</v>
      </c>
      <c r="D4827" s="3" t="s">
        <v>15904</v>
      </c>
      <c r="E4827" s="3" t="s">
        <v>20238</v>
      </c>
      <c r="F4827" s="3" t="s">
        <v>225</v>
      </c>
      <c r="G4827" s="7" t="s">
        <v>4567</v>
      </c>
      <c r="H4827" s="4">
        <v>2021</v>
      </c>
      <c r="I4827" s="2">
        <v>2006</v>
      </c>
      <c r="J4827" s="2">
        <f ca="1">YEAR(TODAY())-Table1[[#This Row],[Release_year]]</f>
        <v>20</v>
      </c>
      <c r="K4827" s="2" t="s">
        <v>2</v>
      </c>
      <c r="L4827" s="2" t="str">
        <f>_xlfn.XLOOKUP(Table1[[#This Row],[Rating]],Ratings!A$2:A$15,Ratings!B$2:B$15)</f>
        <v>Teen</v>
      </c>
      <c r="M4827" s="2" t="str">
        <f>_xlfn.XLOOKUP(Table1[[#This Row],[Rating Category]],Recommendation!A$2:A$6,Recommendation!B$2:B$6)</f>
        <v>Guidance</v>
      </c>
      <c r="N4827" s="2">
        <v>113</v>
      </c>
      <c r="O4827" s="2" t="str" cm="1">
        <f t="array" ref="O4827">_xlfn.IFS(Table1[[#This Row],[Duration]]&lt;90,"Short",Table1[[#This Row],[Duration]]&lt;180,"Medium",Table1[[#This Row],[Duration]]&lt;=240,"Long",TRUE,"Seasons")</f>
        <v>Medium</v>
      </c>
      <c r="P4827" s="3" t="s">
        <v>254</v>
      </c>
    </row>
    <row r="4828" spans="1:16" ht="42">
      <c r="A4828" s="2" t="s">
        <v>20239</v>
      </c>
      <c r="B4828" s="2" t="s">
        <v>0</v>
      </c>
      <c r="C4828" s="3" t="s">
        <v>20240</v>
      </c>
      <c r="D4828" s="3" t="s">
        <v>20241</v>
      </c>
      <c r="E4828" s="3" t="s">
        <v>20242</v>
      </c>
      <c r="F4828" s="3" t="s">
        <v>2256</v>
      </c>
      <c r="G4828" s="7" t="s">
        <v>7486</v>
      </c>
      <c r="H4828" s="4">
        <v>2021</v>
      </c>
      <c r="I4828" s="2">
        <v>1992</v>
      </c>
      <c r="J4828" s="2">
        <f ca="1">YEAR(TODAY())-Table1[[#This Row],[Release_year]]</f>
        <v>34</v>
      </c>
      <c r="K4828" s="2" t="s">
        <v>16</v>
      </c>
      <c r="L4828" s="2" t="str">
        <f>_xlfn.XLOOKUP(Table1[[#This Row],[Rating]],Ratings!A$2:A$15,Ratings!B$2:B$15)</f>
        <v>Family</v>
      </c>
      <c r="M4828" s="2" t="str">
        <f>_xlfn.XLOOKUP(Table1[[#This Row],[Rating Category]],Recommendation!A$2:A$6,Recommendation!B$2:B$6)</f>
        <v>Guidance</v>
      </c>
      <c r="N4828" s="2">
        <v>95</v>
      </c>
      <c r="O4828" s="2" t="str" cm="1">
        <f t="array" ref="O4828">_xlfn.IFS(Table1[[#This Row],[Duration]]&lt;90,"Short",Table1[[#This Row],[Duration]]&lt;180,"Medium",Table1[[#This Row],[Duration]]&lt;=240,"Long",TRUE,"Seasons")</f>
        <v>Medium</v>
      </c>
      <c r="P4828" s="3" t="s">
        <v>20243</v>
      </c>
    </row>
    <row r="4829" spans="1:16" ht="42">
      <c r="A4829" s="2" t="s">
        <v>20244</v>
      </c>
      <c r="B4829" s="2" t="s">
        <v>0</v>
      </c>
      <c r="C4829" s="3" t="s">
        <v>20245</v>
      </c>
      <c r="D4829" s="3" t="s">
        <v>1283</v>
      </c>
      <c r="E4829" s="3" t="s">
        <v>20246</v>
      </c>
      <c r="F4829" s="3" t="s">
        <v>1</v>
      </c>
      <c r="G4829" s="7" t="s">
        <v>8543</v>
      </c>
      <c r="H4829" s="4">
        <v>2021</v>
      </c>
      <c r="I4829" s="2">
        <v>1981</v>
      </c>
      <c r="J4829" s="2">
        <f ca="1">YEAR(TODAY())-Table1[[#This Row],[Release_year]]</f>
        <v>45</v>
      </c>
      <c r="K4829" s="2" t="s">
        <v>124</v>
      </c>
      <c r="L4829" s="2" t="str">
        <f>_xlfn.XLOOKUP(Table1[[#This Row],[Rating]],Ratings!A$2:A$15,Ratings!B$2:B$15)</f>
        <v>Adult</v>
      </c>
      <c r="M4829" s="2" t="str">
        <f>_xlfn.XLOOKUP(Table1[[#This Row],[Rating Category]],Recommendation!A$2:A$6,Recommendation!B$2:B$6)</f>
        <v>Restricted</v>
      </c>
      <c r="N4829" s="2">
        <v>106</v>
      </c>
      <c r="O4829" s="2" t="str" cm="1">
        <f t="array" ref="O4829">_xlfn.IFS(Table1[[#This Row],[Duration]]&lt;90,"Short",Table1[[#This Row],[Duration]]&lt;180,"Medium",Table1[[#This Row],[Duration]]&lt;=240,"Long",TRUE,"Seasons")</f>
        <v>Medium</v>
      </c>
      <c r="P4829" s="3" t="s">
        <v>830</v>
      </c>
    </row>
    <row r="4830" spans="1:16" ht="42">
      <c r="A4830" s="2" t="s">
        <v>20247</v>
      </c>
      <c r="B4830" s="2" t="s">
        <v>0</v>
      </c>
      <c r="C4830" s="3" t="s">
        <v>20248</v>
      </c>
      <c r="D4830" s="3" t="s">
        <v>20249</v>
      </c>
      <c r="E4830" s="3" t="s">
        <v>20250</v>
      </c>
      <c r="F4830" s="3" t="s">
        <v>1</v>
      </c>
      <c r="G4830" s="7" t="s">
        <v>3390</v>
      </c>
      <c r="H4830" s="4">
        <v>2021</v>
      </c>
      <c r="I4830" s="2">
        <v>1996</v>
      </c>
      <c r="J4830" s="2">
        <f ca="1">YEAR(TODAY())-Table1[[#This Row],[Release_year]]</f>
        <v>30</v>
      </c>
      <c r="K4830" s="2" t="s">
        <v>124</v>
      </c>
      <c r="L4830" s="2" t="str">
        <f>_xlfn.XLOOKUP(Table1[[#This Row],[Rating]],Ratings!A$2:A$15,Ratings!B$2:B$15)</f>
        <v>Adult</v>
      </c>
      <c r="M4830" s="2" t="str">
        <f>_xlfn.XLOOKUP(Table1[[#This Row],[Rating Category]],Recommendation!A$2:A$6,Recommendation!B$2:B$6)</f>
        <v>Restricted</v>
      </c>
      <c r="N4830" s="2">
        <v>117</v>
      </c>
      <c r="O4830" s="2" t="str" cm="1">
        <f t="array" ref="O4830">_xlfn.IFS(Table1[[#This Row],[Duration]]&lt;90,"Short",Table1[[#This Row],[Duration]]&lt;180,"Medium",Table1[[#This Row],[Duration]]&lt;=240,"Long",TRUE,"Seasons")</f>
        <v>Medium</v>
      </c>
      <c r="P4830" s="3" t="s">
        <v>36</v>
      </c>
    </row>
    <row r="4831" spans="1:16" ht="70">
      <c r="A4831" s="2" t="s">
        <v>20251</v>
      </c>
      <c r="B4831" s="2" t="s">
        <v>0</v>
      </c>
      <c r="C4831" s="3" t="s">
        <v>20252</v>
      </c>
      <c r="D4831" s="3" t="s">
        <v>20253</v>
      </c>
      <c r="E4831" s="3" t="s">
        <v>20254</v>
      </c>
      <c r="F4831" s="3" t="s">
        <v>750</v>
      </c>
      <c r="G4831" s="7" t="s">
        <v>20255</v>
      </c>
      <c r="H4831" s="4">
        <v>2021</v>
      </c>
      <c r="I4831" s="2">
        <v>2016</v>
      </c>
      <c r="J4831" s="2">
        <f ca="1">YEAR(TODAY())-Table1[[#This Row],[Release_year]]</f>
        <v>10</v>
      </c>
      <c r="K4831" s="2" t="s">
        <v>14374</v>
      </c>
      <c r="L4831" s="2" t="str">
        <f>_xlfn.XLOOKUP(Table1[[#This Row],[Rating]],Ratings!A$2:A$15,Ratings!B$2:B$15)</f>
        <v>Not Rated</v>
      </c>
      <c r="M4831" s="2" t="str">
        <f>_xlfn.XLOOKUP(Table1[[#This Row],[Rating Category]],Recommendation!A$2:A$6,Recommendation!B$2:B$6)</f>
        <v>Guidance</v>
      </c>
      <c r="N4831" s="2">
        <v>123</v>
      </c>
      <c r="O4831" s="2" t="str" cm="1">
        <f t="array" ref="O4831">_xlfn.IFS(Table1[[#This Row],[Duration]]&lt;90,"Short",Table1[[#This Row],[Duration]]&lt;180,"Medium",Table1[[#This Row],[Duration]]&lt;=240,"Long",TRUE,"Seasons")</f>
        <v>Medium</v>
      </c>
      <c r="P4831" s="3" t="s">
        <v>90</v>
      </c>
    </row>
    <row r="4832" spans="1:16" ht="42">
      <c r="A4832" s="2" t="s">
        <v>20256</v>
      </c>
      <c r="B4832" s="2" t="s">
        <v>0</v>
      </c>
      <c r="C4832" s="3" t="s">
        <v>20257</v>
      </c>
      <c r="D4832" s="3" t="s">
        <v>1315</v>
      </c>
      <c r="E4832" s="3" t="s">
        <v>20258</v>
      </c>
      <c r="F4832" s="3" t="s">
        <v>1</v>
      </c>
      <c r="G4832" s="7" t="s">
        <v>7486</v>
      </c>
      <c r="H4832" s="4">
        <v>2021</v>
      </c>
      <c r="I4832" s="2">
        <v>2002</v>
      </c>
      <c r="J4832" s="2">
        <f ca="1">YEAR(TODAY())-Table1[[#This Row],[Release_year]]</f>
        <v>24</v>
      </c>
      <c r="K4832" s="2" t="s">
        <v>16</v>
      </c>
      <c r="L4832" s="2" t="str">
        <f>_xlfn.XLOOKUP(Table1[[#This Row],[Rating]],Ratings!A$2:A$15,Ratings!B$2:B$15)</f>
        <v>Family</v>
      </c>
      <c r="M4832" s="2" t="str">
        <f>_xlfn.XLOOKUP(Table1[[#This Row],[Rating Category]],Recommendation!A$2:A$6,Recommendation!B$2:B$6)</f>
        <v>Guidance</v>
      </c>
      <c r="N4832" s="2">
        <v>78</v>
      </c>
      <c r="O4832" s="2" t="str" cm="1">
        <f t="array" ref="O4832">_xlfn.IFS(Table1[[#This Row],[Duration]]&lt;90,"Short",Table1[[#This Row],[Duration]]&lt;180,"Medium",Table1[[#This Row],[Duration]]&lt;=240,"Long",TRUE,"Seasons")</f>
        <v>Short</v>
      </c>
      <c r="P4832" s="3" t="s">
        <v>46</v>
      </c>
    </row>
    <row r="4833" spans="1:16" ht="42">
      <c r="A4833" s="2" t="s">
        <v>20259</v>
      </c>
      <c r="B4833" s="2" t="s">
        <v>0</v>
      </c>
      <c r="C4833" s="3" t="s">
        <v>20260</v>
      </c>
      <c r="D4833" s="3" t="s">
        <v>20261</v>
      </c>
      <c r="E4833" s="3" t="s">
        <v>20262</v>
      </c>
      <c r="F4833" s="3" t="s">
        <v>1</v>
      </c>
      <c r="G4833" s="7" t="s">
        <v>8031</v>
      </c>
      <c r="H4833" s="4">
        <v>2021</v>
      </c>
      <c r="I4833" s="2">
        <v>2019</v>
      </c>
      <c r="J4833" s="2">
        <f ca="1">YEAR(TODAY())-Table1[[#This Row],[Release_year]]</f>
        <v>7</v>
      </c>
      <c r="K4833" s="2" t="s">
        <v>7</v>
      </c>
      <c r="L4833" s="2" t="str">
        <f>_xlfn.XLOOKUP(Table1[[#This Row],[Rating]],Ratings!A$2:A$15,Ratings!B$2:B$15)</f>
        <v>Adult</v>
      </c>
      <c r="M4833" s="2" t="str">
        <f>_xlfn.XLOOKUP(Table1[[#This Row],[Rating Category]],Recommendation!A$2:A$6,Recommendation!B$2:B$6)</f>
        <v>Restricted</v>
      </c>
      <c r="N4833" s="2">
        <v>95</v>
      </c>
      <c r="O4833" s="2" t="str" cm="1">
        <f t="array" ref="O4833">_xlfn.IFS(Table1[[#This Row],[Duration]]&lt;90,"Short",Table1[[#This Row],[Duration]]&lt;180,"Medium",Table1[[#This Row],[Duration]]&lt;=240,"Long",TRUE,"Seasons")</f>
        <v>Medium</v>
      </c>
      <c r="P4833" s="3" t="s">
        <v>98</v>
      </c>
    </row>
    <row r="4834" spans="1:16" ht="56">
      <c r="A4834" s="2" t="s">
        <v>20263</v>
      </c>
      <c r="B4834" s="2" t="s">
        <v>0</v>
      </c>
      <c r="C4834" s="3" t="s">
        <v>20264</v>
      </c>
      <c r="D4834" s="3" t="s">
        <v>20265</v>
      </c>
      <c r="E4834" s="3" t="s">
        <v>20266</v>
      </c>
      <c r="F4834" s="3" t="s">
        <v>9233</v>
      </c>
      <c r="G4834" s="7" t="s">
        <v>20267</v>
      </c>
      <c r="H4834" s="4">
        <v>2021</v>
      </c>
      <c r="I4834" s="2">
        <v>2015</v>
      </c>
      <c r="J4834" s="2">
        <f ca="1">YEAR(TODAY())-Table1[[#This Row],[Release_year]]</f>
        <v>11</v>
      </c>
      <c r="K4834" s="2" t="s">
        <v>14374</v>
      </c>
      <c r="L4834" s="2" t="str">
        <f>_xlfn.XLOOKUP(Table1[[#This Row],[Rating]],Ratings!A$2:A$15,Ratings!B$2:B$15)</f>
        <v>Not Rated</v>
      </c>
      <c r="M4834" s="2" t="str">
        <f>_xlfn.XLOOKUP(Table1[[#This Row],[Rating Category]],Recommendation!A$2:A$6,Recommendation!B$2:B$6)</f>
        <v>Guidance</v>
      </c>
      <c r="N4834" s="2">
        <v>135</v>
      </c>
      <c r="O4834" s="2" t="str" cm="1">
        <f t="array" ref="O4834">_xlfn.IFS(Table1[[#This Row],[Duration]]&lt;90,"Short",Table1[[#This Row],[Duration]]&lt;180,"Medium",Table1[[#This Row],[Duration]]&lt;=240,"Long",TRUE,"Seasons")</f>
        <v>Medium</v>
      </c>
      <c r="P4834" s="3" t="s">
        <v>89</v>
      </c>
    </row>
    <row r="4835" spans="1:16" ht="56">
      <c r="A4835" s="2" t="s">
        <v>20268</v>
      </c>
      <c r="B4835" s="2" t="s">
        <v>0</v>
      </c>
      <c r="C4835" s="3" t="s">
        <v>20269</v>
      </c>
      <c r="D4835" s="3" t="s">
        <v>20270</v>
      </c>
      <c r="E4835" s="3" t="s">
        <v>20271</v>
      </c>
      <c r="F4835" s="3" t="s">
        <v>1030</v>
      </c>
      <c r="G4835" s="7" t="s">
        <v>15070</v>
      </c>
      <c r="H4835" s="4">
        <v>2021</v>
      </c>
      <c r="I4835" s="2">
        <v>2011</v>
      </c>
      <c r="J4835" s="2">
        <f ca="1">YEAR(TODAY())-Table1[[#This Row],[Release_year]]</f>
        <v>15</v>
      </c>
      <c r="K4835" s="2" t="s">
        <v>7</v>
      </c>
      <c r="L4835" s="2" t="str">
        <f>_xlfn.XLOOKUP(Table1[[#This Row],[Rating]],Ratings!A$2:A$15,Ratings!B$2:B$15)</f>
        <v>Adult</v>
      </c>
      <c r="M4835" s="2" t="str">
        <f>_xlfn.XLOOKUP(Table1[[#This Row],[Rating Category]],Recommendation!A$2:A$6,Recommendation!B$2:B$6)</f>
        <v>Restricted</v>
      </c>
      <c r="N4835" s="2">
        <v>130</v>
      </c>
      <c r="O4835" s="2" t="str" cm="1">
        <f t="array" ref="O4835">_xlfn.IFS(Table1[[#This Row],[Duration]]&lt;90,"Short",Table1[[#This Row],[Duration]]&lt;180,"Medium",Table1[[#This Row],[Duration]]&lt;=240,"Long",TRUE,"Seasons")</f>
        <v>Medium</v>
      </c>
      <c r="P4835" s="3" t="s">
        <v>66</v>
      </c>
    </row>
    <row r="4836" spans="1:16" ht="42">
      <c r="A4836" s="2" t="s">
        <v>20272</v>
      </c>
      <c r="B4836" s="2" t="s">
        <v>0</v>
      </c>
      <c r="C4836" s="3" t="s">
        <v>20273</v>
      </c>
      <c r="D4836" s="3" t="s">
        <v>20274</v>
      </c>
      <c r="E4836" s="3" t="s">
        <v>20275</v>
      </c>
      <c r="F4836" s="3" t="s">
        <v>13</v>
      </c>
      <c r="G4836" s="7" t="s">
        <v>11255</v>
      </c>
      <c r="H4836" s="4">
        <v>2021</v>
      </c>
      <c r="I4836" s="2">
        <v>2018</v>
      </c>
      <c r="J4836" s="2">
        <f ca="1">YEAR(TODAY())-Table1[[#This Row],[Release_year]]</f>
        <v>8</v>
      </c>
      <c r="K4836" s="2" t="s">
        <v>29</v>
      </c>
      <c r="L4836" s="2" t="str">
        <f>_xlfn.XLOOKUP(Table1[[#This Row],[Rating]],Ratings!A$2:A$15,Ratings!B$2:B$15)</f>
        <v>Teen</v>
      </c>
      <c r="M4836" s="2" t="str">
        <f>_xlfn.XLOOKUP(Table1[[#This Row],[Rating Category]],Recommendation!A$2:A$6,Recommendation!B$2:B$6)</f>
        <v>Guidance</v>
      </c>
      <c r="N4836" s="2">
        <v>115</v>
      </c>
      <c r="O4836" s="2" t="str" cm="1">
        <f t="array" ref="O4836">_xlfn.IFS(Table1[[#This Row],[Duration]]&lt;90,"Short",Table1[[#This Row],[Duration]]&lt;180,"Medium",Table1[[#This Row],[Duration]]&lt;=240,"Long",TRUE,"Seasons")</f>
        <v>Medium</v>
      </c>
      <c r="P4836" s="3" t="s">
        <v>192</v>
      </c>
    </row>
    <row r="4837" spans="1:16" ht="28">
      <c r="A4837" s="2" t="s">
        <v>20276</v>
      </c>
      <c r="B4837" s="2" t="s">
        <v>0</v>
      </c>
      <c r="C4837" s="3" t="s">
        <v>20277</v>
      </c>
      <c r="D4837" s="3" t="s">
        <v>20278</v>
      </c>
      <c r="E4837" s="3" t="s">
        <v>20279</v>
      </c>
      <c r="F4837" s="3" t="s">
        <v>1161</v>
      </c>
      <c r="G4837" s="7" t="s">
        <v>13994</v>
      </c>
      <c r="H4837" s="4">
        <v>2021</v>
      </c>
      <c r="I4837" s="2">
        <v>2014</v>
      </c>
      <c r="J4837" s="2">
        <f ca="1">YEAR(TODAY())-Table1[[#This Row],[Release_year]]</f>
        <v>12</v>
      </c>
      <c r="K4837" s="2" t="s">
        <v>7</v>
      </c>
      <c r="L4837" s="2" t="str">
        <f>_xlfn.XLOOKUP(Table1[[#This Row],[Rating]],Ratings!A$2:A$15,Ratings!B$2:B$15)</f>
        <v>Adult</v>
      </c>
      <c r="M4837" s="2" t="str">
        <f>_xlfn.XLOOKUP(Table1[[#This Row],[Rating Category]],Recommendation!A$2:A$6,Recommendation!B$2:B$6)</f>
        <v>Restricted</v>
      </c>
      <c r="N4837" s="2">
        <v>114</v>
      </c>
      <c r="O4837" s="2" t="str" cm="1">
        <f t="array" ref="O4837">_xlfn.IFS(Table1[[#This Row],[Duration]]&lt;90,"Short",Table1[[#This Row],[Duration]]&lt;180,"Medium",Table1[[#This Row],[Duration]]&lt;=240,"Long",TRUE,"Seasons")</f>
        <v>Medium</v>
      </c>
      <c r="P4837" s="3" t="s">
        <v>206</v>
      </c>
    </row>
    <row r="4838" spans="1:16" ht="56">
      <c r="A4838" s="2" t="s">
        <v>20280</v>
      </c>
      <c r="B4838" s="2" t="s">
        <v>0</v>
      </c>
      <c r="C4838" s="3" t="s">
        <v>20281</v>
      </c>
      <c r="D4838" s="3" t="s">
        <v>20282</v>
      </c>
      <c r="E4838" s="3" t="s">
        <v>20283</v>
      </c>
      <c r="F4838" s="3" t="s">
        <v>20284</v>
      </c>
      <c r="G4838" s="7" t="s">
        <v>12960</v>
      </c>
      <c r="H4838" s="4">
        <v>2021</v>
      </c>
      <c r="I4838" s="2">
        <v>2014</v>
      </c>
      <c r="J4838" s="2">
        <f ca="1">YEAR(TODAY())-Table1[[#This Row],[Release_year]]</f>
        <v>12</v>
      </c>
      <c r="K4838" s="2" t="s">
        <v>7</v>
      </c>
      <c r="L4838" s="2" t="str">
        <f>_xlfn.XLOOKUP(Table1[[#This Row],[Rating]],Ratings!A$2:A$15,Ratings!B$2:B$15)</f>
        <v>Adult</v>
      </c>
      <c r="M4838" s="2" t="str">
        <f>_xlfn.XLOOKUP(Table1[[#This Row],[Rating Category]],Recommendation!A$2:A$6,Recommendation!B$2:B$6)</f>
        <v>Restricted</v>
      </c>
      <c r="N4838" s="2">
        <v>107</v>
      </c>
      <c r="O4838" s="2" t="str" cm="1">
        <f t="array" ref="O4838">_xlfn.IFS(Table1[[#This Row],[Duration]]&lt;90,"Short",Table1[[#This Row],[Duration]]&lt;180,"Medium",Table1[[#This Row],[Duration]]&lt;=240,"Long",TRUE,"Seasons")</f>
        <v>Medium</v>
      </c>
      <c r="P4838" s="3" t="s">
        <v>218</v>
      </c>
    </row>
    <row r="4839" spans="1:16" ht="56">
      <c r="A4839" s="2" t="s">
        <v>20285</v>
      </c>
      <c r="B4839" s="2" t="s">
        <v>0</v>
      </c>
      <c r="C4839" s="3" t="s">
        <v>20286</v>
      </c>
      <c r="D4839" s="3" t="s">
        <v>20287</v>
      </c>
      <c r="E4839" s="3" t="s">
        <v>20288</v>
      </c>
      <c r="F4839" s="3" t="s">
        <v>1</v>
      </c>
      <c r="G4839" s="7" t="s">
        <v>6852</v>
      </c>
      <c r="H4839" s="4">
        <v>2021</v>
      </c>
      <c r="I4839" s="2">
        <v>2019</v>
      </c>
      <c r="J4839" s="2">
        <f ca="1">YEAR(TODAY())-Table1[[#This Row],[Release_year]]</f>
        <v>7</v>
      </c>
      <c r="K4839" s="2" t="s">
        <v>7</v>
      </c>
      <c r="L4839" s="2" t="str">
        <f>_xlfn.XLOOKUP(Table1[[#This Row],[Rating]],Ratings!A$2:A$15,Ratings!B$2:B$15)</f>
        <v>Adult</v>
      </c>
      <c r="M4839" s="2" t="str">
        <f>_xlfn.XLOOKUP(Table1[[#This Row],[Rating Category]],Recommendation!A$2:A$6,Recommendation!B$2:B$6)</f>
        <v>Restricted</v>
      </c>
      <c r="N4839" s="2">
        <v>93</v>
      </c>
      <c r="O4839" s="2" t="str" cm="1">
        <f t="array" ref="O4839">_xlfn.IFS(Table1[[#This Row],[Duration]]&lt;90,"Short",Table1[[#This Row],[Duration]]&lt;180,"Medium",Table1[[#This Row],[Duration]]&lt;=240,"Long",TRUE,"Seasons")</f>
        <v>Medium</v>
      </c>
      <c r="P4839" s="3" t="s">
        <v>399</v>
      </c>
    </row>
    <row r="4840" spans="1:16" ht="56">
      <c r="A4840" s="2" t="s">
        <v>20289</v>
      </c>
      <c r="B4840" s="2" t="s">
        <v>0</v>
      </c>
      <c r="C4840" s="3" t="s">
        <v>20290</v>
      </c>
      <c r="D4840" s="3" t="s">
        <v>20291</v>
      </c>
      <c r="E4840" s="3" t="s">
        <v>20292</v>
      </c>
      <c r="F4840" s="3" t="s">
        <v>20293</v>
      </c>
      <c r="G4840" s="7" t="s">
        <v>20294</v>
      </c>
      <c r="H4840" s="4">
        <v>2021</v>
      </c>
      <c r="I4840" s="2">
        <v>2015</v>
      </c>
      <c r="J4840" s="2">
        <f ca="1">YEAR(TODAY())-Table1[[#This Row],[Release_year]]</f>
        <v>11</v>
      </c>
      <c r="K4840" s="2" t="s">
        <v>7</v>
      </c>
      <c r="L4840" s="2" t="str">
        <f>_xlfn.XLOOKUP(Table1[[#This Row],[Rating]],Ratings!A$2:A$15,Ratings!B$2:B$15)</f>
        <v>Adult</v>
      </c>
      <c r="M4840" s="2" t="str">
        <f>_xlfn.XLOOKUP(Table1[[#This Row],[Rating Category]],Recommendation!A$2:A$6,Recommendation!B$2:B$6)</f>
        <v>Restricted</v>
      </c>
      <c r="N4840" s="2">
        <v>94</v>
      </c>
      <c r="O4840" s="2" t="str" cm="1">
        <f t="array" ref="O4840">_xlfn.IFS(Table1[[#This Row],[Duration]]&lt;90,"Short",Table1[[#This Row],[Duration]]&lt;180,"Medium",Table1[[#This Row],[Duration]]&lt;=240,"Long",TRUE,"Seasons")</f>
        <v>Medium</v>
      </c>
      <c r="P4840" s="3" t="s">
        <v>1861</v>
      </c>
    </row>
    <row r="4841" spans="1:16" ht="70">
      <c r="A4841" s="2" t="s">
        <v>20295</v>
      </c>
      <c r="B4841" s="2" t="s">
        <v>0</v>
      </c>
      <c r="C4841" s="3" t="s">
        <v>20296</v>
      </c>
      <c r="D4841" s="3" t="s">
        <v>20297</v>
      </c>
      <c r="E4841" s="3" t="s">
        <v>20298</v>
      </c>
      <c r="F4841" s="3" t="s">
        <v>3343</v>
      </c>
      <c r="G4841" s="7" t="s">
        <v>13330</v>
      </c>
      <c r="H4841" s="4">
        <v>2021</v>
      </c>
      <c r="I4841" s="2">
        <v>2014</v>
      </c>
      <c r="J4841" s="2">
        <f ca="1">YEAR(TODAY())-Table1[[#This Row],[Release_year]]</f>
        <v>12</v>
      </c>
      <c r="K4841" s="2" t="s">
        <v>7</v>
      </c>
      <c r="L4841" s="2" t="str">
        <f>_xlfn.XLOOKUP(Table1[[#This Row],[Rating]],Ratings!A$2:A$15,Ratings!B$2:B$15)</f>
        <v>Adult</v>
      </c>
      <c r="M4841" s="2" t="str">
        <f>_xlfn.XLOOKUP(Table1[[#This Row],[Rating Category]],Recommendation!A$2:A$6,Recommendation!B$2:B$6)</f>
        <v>Restricted</v>
      </c>
      <c r="N4841" s="2">
        <v>85</v>
      </c>
      <c r="O4841" s="2" t="str" cm="1">
        <f t="array" ref="O4841">_xlfn.IFS(Table1[[#This Row],[Duration]]&lt;90,"Short",Table1[[#This Row],[Duration]]&lt;180,"Medium",Table1[[#This Row],[Duration]]&lt;=240,"Long",TRUE,"Seasons")</f>
        <v>Short</v>
      </c>
      <c r="P4841" s="3" t="s">
        <v>23</v>
      </c>
    </row>
    <row r="4842" spans="1:16" ht="28">
      <c r="A4842" s="2" t="s">
        <v>20299</v>
      </c>
      <c r="B4842" s="2" t="s">
        <v>0</v>
      </c>
      <c r="C4842" s="3" t="s">
        <v>20300</v>
      </c>
      <c r="D4842" s="3" t="s">
        <v>20301</v>
      </c>
      <c r="E4842" s="3" t="s">
        <v>14998</v>
      </c>
      <c r="F4842" s="3" t="s">
        <v>13</v>
      </c>
      <c r="G4842" s="7" t="s">
        <v>8917</v>
      </c>
      <c r="H4842" s="4">
        <v>2021</v>
      </c>
      <c r="I4842" s="2">
        <v>2018</v>
      </c>
      <c r="J4842" s="2">
        <f ca="1">YEAR(TODAY())-Table1[[#This Row],[Release_year]]</f>
        <v>8</v>
      </c>
      <c r="K4842" s="2" t="s">
        <v>87</v>
      </c>
      <c r="L4842" s="2" t="str">
        <f>_xlfn.XLOOKUP(Table1[[#This Row],[Rating]],Ratings!A$2:A$15,Ratings!B$2:B$15)</f>
        <v>Kids</v>
      </c>
      <c r="M4842" s="2" t="str">
        <f>_xlfn.XLOOKUP(Table1[[#This Row],[Rating Category]],Recommendation!A$2:A$6,Recommendation!B$2:B$6)</f>
        <v>Safe</v>
      </c>
      <c r="N4842" s="2">
        <v>63</v>
      </c>
      <c r="O4842" s="2" t="str" cm="1">
        <f t="array" ref="O4842">_xlfn.IFS(Table1[[#This Row],[Duration]]&lt;90,"Short",Table1[[#This Row],[Duration]]&lt;180,"Medium",Table1[[#This Row],[Duration]]&lt;=240,"Long",TRUE,"Seasons")</f>
        <v>Short</v>
      </c>
      <c r="P4842" s="3" t="s">
        <v>17</v>
      </c>
    </row>
    <row r="4843" spans="1:16" ht="42">
      <c r="A4843" s="2" t="s">
        <v>20302</v>
      </c>
      <c r="B4843" s="2" t="s">
        <v>0</v>
      </c>
      <c r="C4843" s="3" t="s">
        <v>20303</v>
      </c>
      <c r="D4843" s="3" t="s">
        <v>20304</v>
      </c>
      <c r="E4843" s="3" t="s">
        <v>20305</v>
      </c>
      <c r="F4843" s="3" t="s">
        <v>1</v>
      </c>
      <c r="G4843" s="7" t="s">
        <v>12176</v>
      </c>
      <c r="H4843" s="4">
        <v>2021</v>
      </c>
      <c r="I4843" s="2">
        <v>2017</v>
      </c>
      <c r="J4843" s="2">
        <f ca="1">YEAR(TODAY())-Table1[[#This Row],[Release_year]]</f>
        <v>9</v>
      </c>
      <c r="K4843" s="2" t="s">
        <v>7</v>
      </c>
      <c r="L4843" s="2" t="str">
        <f>_xlfn.XLOOKUP(Table1[[#This Row],[Rating]],Ratings!A$2:A$15,Ratings!B$2:B$15)</f>
        <v>Adult</v>
      </c>
      <c r="M4843" s="2" t="str">
        <f>_xlfn.XLOOKUP(Table1[[#This Row],[Rating Category]],Recommendation!A$2:A$6,Recommendation!B$2:B$6)</f>
        <v>Restricted</v>
      </c>
      <c r="N4843" s="2">
        <v>104</v>
      </c>
      <c r="O4843" s="2" t="str" cm="1">
        <f t="array" ref="O4843">_xlfn.IFS(Table1[[#This Row],[Duration]]&lt;90,"Short",Table1[[#This Row],[Duration]]&lt;180,"Medium",Table1[[#This Row],[Duration]]&lt;=240,"Long",TRUE,"Seasons")</f>
        <v>Medium</v>
      </c>
      <c r="P4843" s="3" t="s">
        <v>922</v>
      </c>
    </row>
    <row r="4844" spans="1:16" ht="42">
      <c r="A4844" s="2" t="s">
        <v>20306</v>
      </c>
      <c r="B4844" s="2" t="s">
        <v>0</v>
      </c>
      <c r="C4844" s="3" t="s">
        <v>20307</v>
      </c>
      <c r="D4844" s="3" t="s">
        <v>4454</v>
      </c>
      <c r="E4844" s="3" t="s">
        <v>20308</v>
      </c>
      <c r="F4844" s="3" t="s">
        <v>13</v>
      </c>
      <c r="G4844" s="7" t="s">
        <v>11939</v>
      </c>
      <c r="H4844" s="4">
        <v>2021</v>
      </c>
      <c r="I4844" s="2">
        <v>2014</v>
      </c>
      <c r="J4844" s="2">
        <f ca="1">YEAR(TODAY())-Table1[[#This Row],[Release_year]]</f>
        <v>12</v>
      </c>
      <c r="K4844" s="2" t="s">
        <v>45</v>
      </c>
      <c r="L4844" s="2" t="str">
        <f>_xlfn.XLOOKUP(Table1[[#This Row],[Rating]],Ratings!A$2:A$15,Ratings!B$2:B$15)</f>
        <v>Family</v>
      </c>
      <c r="M4844" s="2" t="str">
        <f>_xlfn.XLOOKUP(Table1[[#This Row],[Rating Category]],Recommendation!A$2:A$6,Recommendation!B$2:B$6)</f>
        <v>Guidance</v>
      </c>
      <c r="N4844" s="2">
        <v>127</v>
      </c>
      <c r="O4844" s="2" t="str" cm="1">
        <f t="array" ref="O4844">_xlfn.IFS(Table1[[#This Row],[Duration]]&lt;90,"Short",Table1[[#This Row],[Duration]]&lt;180,"Medium",Table1[[#This Row],[Duration]]&lt;=240,"Long",TRUE,"Seasons")</f>
        <v>Medium</v>
      </c>
      <c r="P4844" s="3" t="s">
        <v>192</v>
      </c>
    </row>
    <row r="4845" spans="1:16" ht="42">
      <c r="A4845" s="2" t="s">
        <v>20309</v>
      </c>
      <c r="B4845" s="2" t="s">
        <v>0</v>
      </c>
      <c r="C4845" s="3" t="s">
        <v>20310</v>
      </c>
      <c r="D4845" s="3" t="s">
        <v>20311</v>
      </c>
      <c r="E4845" s="3" t="s">
        <v>20312</v>
      </c>
      <c r="F4845" s="3" t="s">
        <v>1</v>
      </c>
      <c r="G4845" s="7" t="s">
        <v>3390</v>
      </c>
      <c r="H4845" s="4">
        <v>2021</v>
      </c>
      <c r="I4845" s="2">
        <v>2007</v>
      </c>
      <c r="J4845" s="2">
        <f ca="1">YEAR(TODAY())-Table1[[#This Row],[Release_year]]</f>
        <v>19</v>
      </c>
      <c r="K4845" s="2" t="s">
        <v>124</v>
      </c>
      <c r="L4845" s="2" t="str">
        <f>_xlfn.XLOOKUP(Table1[[#This Row],[Rating]],Ratings!A$2:A$15,Ratings!B$2:B$15)</f>
        <v>Adult</v>
      </c>
      <c r="M4845" s="2" t="str">
        <f>_xlfn.XLOOKUP(Table1[[#This Row],[Rating Category]],Recommendation!A$2:A$6,Recommendation!B$2:B$6)</f>
        <v>Restricted</v>
      </c>
      <c r="N4845" s="2">
        <v>113</v>
      </c>
      <c r="O4845" s="2" t="str" cm="1">
        <f t="array" ref="O4845">_xlfn.IFS(Table1[[#This Row],[Duration]]&lt;90,"Short",Table1[[#This Row],[Duration]]&lt;180,"Medium",Table1[[#This Row],[Duration]]&lt;=240,"Long",TRUE,"Seasons")</f>
        <v>Medium</v>
      </c>
      <c r="P4845" s="3" t="s">
        <v>359</v>
      </c>
    </row>
    <row r="4846" spans="1:16" ht="42">
      <c r="A4846" s="2" t="s">
        <v>20313</v>
      </c>
      <c r="B4846" s="2" t="s">
        <v>0</v>
      </c>
      <c r="C4846" s="3" t="s">
        <v>20314</v>
      </c>
      <c r="D4846" s="3" t="s">
        <v>20315</v>
      </c>
      <c r="E4846" s="3" t="s">
        <v>20316</v>
      </c>
      <c r="F4846" s="3" t="s">
        <v>1</v>
      </c>
      <c r="G4846" s="7" t="s">
        <v>8120</v>
      </c>
      <c r="H4846" s="4">
        <v>2021</v>
      </c>
      <c r="I4846" s="2">
        <v>1972</v>
      </c>
      <c r="J4846" s="2">
        <f ca="1">YEAR(TODAY())-Table1[[#This Row],[Release_year]]</f>
        <v>54</v>
      </c>
      <c r="K4846" s="2" t="s">
        <v>124</v>
      </c>
      <c r="L4846" s="2" t="str">
        <f>_xlfn.XLOOKUP(Table1[[#This Row],[Rating]],Ratings!A$2:A$15,Ratings!B$2:B$15)</f>
        <v>Adult</v>
      </c>
      <c r="M4846" s="2" t="str">
        <f>_xlfn.XLOOKUP(Table1[[#This Row],[Rating Category]],Recommendation!A$2:A$6,Recommendation!B$2:B$6)</f>
        <v>Restricted</v>
      </c>
      <c r="N4846" s="2">
        <v>91</v>
      </c>
      <c r="O4846" s="2" t="str" cm="1">
        <f t="array" ref="O4846">_xlfn.IFS(Table1[[#This Row],[Duration]]&lt;90,"Short",Table1[[#This Row],[Duration]]&lt;180,"Medium",Table1[[#This Row],[Duration]]&lt;=240,"Long",TRUE,"Seasons")</f>
        <v>Medium</v>
      </c>
      <c r="P4846" s="3" t="s">
        <v>104</v>
      </c>
    </row>
    <row r="4847" spans="1:16" ht="42">
      <c r="A4847" s="2" t="s">
        <v>20317</v>
      </c>
      <c r="B4847" s="2" t="s">
        <v>0</v>
      </c>
      <c r="C4847" s="3" t="s">
        <v>20318</v>
      </c>
      <c r="D4847" s="3" t="s">
        <v>20319</v>
      </c>
      <c r="E4847" s="3" t="s">
        <v>20320</v>
      </c>
      <c r="F4847" s="3" t="s">
        <v>1</v>
      </c>
      <c r="G4847" s="7" t="s">
        <v>8375</v>
      </c>
      <c r="H4847" s="4">
        <v>2021</v>
      </c>
      <c r="I4847" s="2">
        <v>2006</v>
      </c>
      <c r="J4847" s="2">
        <f ca="1">YEAR(TODAY())-Table1[[#This Row],[Release_year]]</f>
        <v>20</v>
      </c>
      <c r="K4847" s="2" t="s">
        <v>2</v>
      </c>
      <c r="L4847" s="2" t="str">
        <f>_xlfn.XLOOKUP(Table1[[#This Row],[Rating]],Ratings!A$2:A$15,Ratings!B$2:B$15)</f>
        <v>Teen</v>
      </c>
      <c r="M4847" s="2" t="str">
        <f>_xlfn.XLOOKUP(Table1[[#This Row],[Rating Category]],Recommendation!A$2:A$6,Recommendation!B$2:B$6)</f>
        <v>Guidance</v>
      </c>
      <c r="N4847" s="2">
        <v>154</v>
      </c>
      <c r="O4847" s="2" t="str" cm="1">
        <f t="array" ref="O4847">_xlfn.IFS(Table1[[#This Row],[Duration]]&lt;90,"Short",Table1[[#This Row],[Duration]]&lt;180,"Medium",Table1[[#This Row],[Duration]]&lt;=240,"Long",TRUE,"Seasons")</f>
        <v>Medium</v>
      </c>
      <c r="P4847" s="3" t="s">
        <v>307</v>
      </c>
    </row>
    <row r="4848" spans="1:16" ht="56">
      <c r="A4848" s="2" t="s">
        <v>20321</v>
      </c>
      <c r="B4848" s="2" t="s">
        <v>0</v>
      </c>
      <c r="C4848" s="3" t="s">
        <v>20322</v>
      </c>
      <c r="D4848" s="3" t="s">
        <v>20323</v>
      </c>
      <c r="E4848" s="3" t="s">
        <v>20324</v>
      </c>
      <c r="F4848" s="3" t="s">
        <v>1</v>
      </c>
      <c r="G4848" s="7" t="s">
        <v>7942</v>
      </c>
      <c r="H4848" s="4">
        <v>2021</v>
      </c>
      <c r="I4848" s="2">
        <v>1999</v>
      </c>
      <c r="J4848" s="2">
        <f ca="1">YEAR(TODAY())-Table1[[#This Row],[Release_year]]</f>
        <v>27</v>
      </c>
      <c r="K4848" s="2" t="s">
        <v>2</v>
      </c>
      <c r="L4848" s="2" t="str">
        <f>_xlfn.XLOOKUP(Table1[[#This Row],[Rating]],Ratings!A$2:A$15,Ratings!B$2:B$15)</f>
        <v>Teen</v>
      </c>
      <c r="M4848" s="2" t="str">
        <f>_xlfn.XLOOKUP(Table1[[#This Row],[Rating Category]],Recommendation!A$2:A$6,Recommendation!B$2:B$6)</f>
        <v>Guidance</v>
      </c>
      <c r="N4848" s="2">
        <v>82</v>
      </c>
      <c r="O4848" s="2" t="str" cm="1">
        <f t="array" ref="O4848">_xlfn.IFS(Table1[[#This Row],[Duration]]&lt;90,"Short",Table1[[#This Row],[Duration]]&lt;180,"Medium",Table1[[#This Row],[Duration]]&lt;=240,"Long",TRUE,"Seasons")</f>
        <v>Short</v>
      </c>
      <c r="P4848" s="3" t="s">
        <v>72</v>
      </c>
    </row>
    <row r="4849" spans="1:16" ht="56">
      <c r="A4849" s="2" t="s">
        <v>20325</v>
      </c>
      <c r="B4849" s="2" t="s">
        <v>0</v>
      </c>
      <c r="C4849" s="3" t="s">
        <v>20326</v>
      </c>
      <c r="D4849" s="3" t="s">
        <v>2448</v>
      </c>
      <c r="E4849" s="3" t="s">
        <v>20327</v>
      </c>
      <c r="F4849" s="3" t="s">
        <v>1064</v>
      </c>
      <c r="G4849" s="7" t="s">
        <v>10703</v>
      </c>
      <c r="H4849" s="4">
        <v>2021</v>
      </c>
      <c r="I4849" s="2">
        <v>2016</v>
      </c>
      <c r="J4849" s="2">
        <f ca="1">YEAR(TODAY())-Table1[[#This Row],[Release_year]]</f>
        <v>10</v>
      </c>
      <c r="K4849" s="2" t="s">
        <v>29</v>
      </c>
      <c r="L4849" s="2" t="str">
        <f>_xlfn.XLOOKUP(Table1[[#This Row],[Rating]],Ratings!A$2:A$15,Ratings!B$2:B$15)</f>
        <v>Teen</v>
      </c>
      <c r="M4849" s="2" t="str">
        <f>_xlfn.XLOOKUP(Table1[[#This Row],[Rating Category]],Recommendation!A$2:A$6,Recommendation!B$2:B$6)</f>
        <v>Guidance</v>
      </c>
      <c r="N4849" s="2">
        <v>98</v>
      </c>
      <c r="O4849" s="2" t="str" cm="1">
        <f t="array" ref="O4849">_xlfn.IFS(Table1[[#This Row],[Duration]]&lt;90,"Short",Table1[[#This Row],[Duration]]&lt;180,"Medium",Table1[[#This Row],[Duration]]&lt;=240,"Long",TRUE,"Seasons")</f>
        <v>Medium</v>
      </c>
      <c r="P4849" s="3" t="s">
        <v>218</v>
      </c>
    </row>
    <row r="4850" spans="1:16" ht="14">
      <c r="A4850" s="2" t="s">
        <v>20328</v>
      </c>
      <c r="B4850" s="2" t="s">
        <v>0</v>
      </c>
      <c r="C4850" s="3" t="s">
        <v>20329</v>
      </c>
      <c r="D4850" s="3" t="s">
        <v>20330</v>
      </c>
      <c r="E4850" s="3" t="s">
        <v>20331</v>
      </c>
      <c r="F4850" s="3" t="s">
        <v>1</v>
      </c>
      <c r="G4850" s="7" t="s">
        <v>20332</v>
      </c>
      <c r="H4850" s="4">
        <v>2021</v>
      </c>
      <c r="I4850" s="2">
        <v>2017</v>
      </c>
      <c r="J4850" s="2">
        <f ca="1">YEAR(TODAY())-Table1[[#This Row],[Release_year]]</f>
        <v>9</v>
      </c>
      <c r="K4850" s="2" t="s">
        <v>7</v>
      </c>
      <c r="L4850" s="2" t="str">
        <f>_xlfn.XLOOKUP(Table1[[#This Row],[Rating]],Ratings!A$2:A$15,Ratings!B$2:B$15)</f>
        <v>Adult</v>
      </c>
      <c r="M4850" s="2" t="str">
        <f>_xlfn.XLOOKUP(Table1[[#This Row],[Rating Category]],Recommendation!A$2:A$6,Recommendation!B$2:B$6)</f>
        <v>Restricted</v>
      </c>
      <c r="N4850" s="2">
        <v>103</v>
      </c>
      <c r="O4850" s="2" t="str" cm="1">
        <f t="array" ref="O4850">_xlfn.IFS(Table1[[#This Row],[Duration]]&lt;90,"Short",Table1[[#This Row],[Duration]]&lt;180,"Medium",Table1[[#This Row],[Duration]]&lt;=240,"Long",TRUE,"Seasons")</f>
        <v>Medium</v>
      </c>
      <c r="P4850" s="3" t="s">
        <v>3</v>
      </c>
    </row>
    <row r="4851" spans="1:16" ht="28">
      <c r="A4851" s="2" t="s">
        <v>20333</v>
      </c>
      <c r="B4851" s="2" t="s">
        <v>0</v>
      </c>
      <c r="C4851" s="3" t="s">
        <v>20334</v>
      </c>
      <c r="D4851" s="3" t="s">
        <v>20335</v>
      </c>
      <c r="E4851" s="3" t="s">
        <v>20336</v>
      </c>
      <c r="F4851" s="3" t="s">
        <v>1</v>
      </c>
      <c r="G4851" s="7" t="s">
        <v>16853</v>
      </c>
      <c r="H4851" s="4">
        <v>2021</v>
      </c>
      <c r="I4851" s="2">
        <v>2017</v>
      </c>
      <c r="J4851" s="2">
        <f ca="1">YEAR(TODAY())-Table1[[#This Row],[Release_year]]</f>
        <v>9</v>
      </c>
      <c r="K4851" s="2" t="s">
        <v>7</v>
      </c>
      <c r="L4851" s="2" t="str">
        <f>_xlfn.XLOOKUP(Table1[[#This Row],[Rating]],Ratings!A$2:A$15,Ratings!B$2:B$15)</f>
        <v>Adult</v>
      </c>
      <c r="M4851" s="2" t="str">
        <f>_xlfn.XLOOKUP(Table1[[#This Row],[Rating Category]],Recommendation!A$2:A$6,Recommendation!B$2:B$6)</f>
        <v>Restricted</v>
      </c>
      <c r="N4851" s="2">
        <v>86</v>
      </c>
      <c r="O4851" s="2" t="str" cm="1">
        <f t="array" ref="O4851">_xlfn.IFS(Table1[[#This Row],[Duration]]&lt;90,"Short",Table1[[#This Row],[Duration]]&lt;180,"Medium",Table1[[#This Row],[Duration]]&lt;=240,"Long",TRUE,"Seasons")</f>
        <v>Short</v>
      </c>
      <c r="P4851" s="3" t="s">
        <v>468</v>
      </c>
    </row>
    <row r="4852" spans="1:16" ht="70">
      <c r="A4852" s="2" t="s">
        <v>20337</v>
      </c>
      <c r="B4852" s="2" t="s">
        <v>0</v>
      </c>
      <c r="C4852" s="3" t="s">
        <v>20338</v>
      </c>
      <c r="D4852" s="3" t="s">
        <v>19439</v>
      </c>
      <c r="E4852" s="3" t="s">
        <v>20339</v>
      </c>
      <c r="F4852" s="3" t="s">
        <v>13</v>
      </c>
      <c r="G4852" s="7" t="s">
        <v>7532</v>
      </c>
      <c r="H4852" s="4">
        <v>2021</v>
      </c>
      <c r="I4852" s="2">
        <v>1977</v>
      </c>
      <c r="J4852" s="2">
        <f ca="1">YEAR(TODAY())-Table1[[#This Row],[Release_year]]</f>
        <v>49</v>
      </c>
      <c r="K4852" s="2" t="s">
        <v>45</v>
      </c>
      <c r="L4852" s="2" t="str">
        <f>_xlfn.XLOOKUP(Table1[[#This Row],[Rating]],Ratings!A$2:A$15,Ratings!B$2:B$15)</f>
        <v>Family</v>
      </c>
      <c r="M4852" s="2" t="str">
        <f>_xlfn.XLOOKUP(Table1[[#This Row],[Rating Category]],Recommendation!A$2:A$6,Recommendation!B$2:B$6)</f>
        <v>Guidance</v>
      </c>
      <c r="N4852" s="2">
        <v>123</v>
      </c>
      <c r="O4852" s="2" t="str" cm="1">
        <f t="array" ref="O4852">_xlfn.IFS(Table1[[#This Row],[Duration]]&lt;90,"Short",Table1[[#This Row],[Duration]]&lt;180,"Medium",Table1[[#This Row],[Duration]]&lt;=240,"Long",TRUE,"Seasons")</f>
        <v>Medium</v>
      </c>
      <c r="P4852" s="3" t="s">
        <v>23</v>
      </c>
    </row>
    <row r="4853" spans="1:16" ht="56">
      <c r="A4853" s="2" t="s">
        <v>20340</v>
      </c>
      <c r="B4853" s="2" t="s">
        <v>0</v>
      </c>
      <c r="C4853" s="3" t="s">
        <v>20341</v>
      </c>
      <c r="D4853" s="3" t="s">
        <v>416</v>
      </c>
      <c r="E4853" s="3" t="s">
        <v>20342</v>
      </c>
      <c r="F4853" s="3" t="s">
        <v>225</v>
      </c>
      <c r="G4853" s="7" t="s">
        <v>7486</v>
      </c>
      <c r="H4853" s="4">
        <v>2021</v>
      </c>
      <c r="I4853" s="2">
        <v>2007</v>
      </c>
      <c r="J4853" s="2">
        <f ca="1">YEAR(TODAY())-Table1[[#This Row],[Release_year]]</f>
        <v>19</v>
      </c>
      <c r="K4853" s="2" t="s">
        <v>124</v>
      </c>
      <c r="L4853" s="2" t="str">
        <f>_xlfn.XLOOKUP(Table1[[#This Row],[Rating]],Ratings!A$2:A$15,Ratings!B$2:B$15)</f>
        <v>Adult</v>
      </c>
      <c r="M4853" s="2" t="str">
        <f>_xlfn.XLOOKUP(Table1[[#This Row],[Rating Category]],Recommendation!A$2:A$6,Recommendation!B$2:B$6)</f>
        <v>Restricted</v>
      </c>
      <c r="N4853" s="2">
        <v>116</v>
      </c>
      <c r="O4853" s="2" t="str" cm="1">
        <f t="array" ref="O4853">_xlfn.IFS(Table1[[#This Row],[Duration]]&lt;90,"Short",Table1[[#This Row],[Duration]]&lt;180,"Medium",Table1[[#This Row],[Duration]]&lt;=240,"Long",TRUE,"Seasons")</f>
        <v>Medium</v>
      </c>
      <c r="P4853" s="3" t="s">
        <v>20343</v>
      </c>
    </row>
    <row r="4854" spans="1:16" ht="56">
      <c r="A4854" s="2" t="s">
        <v>20344</v>
      </c>
      <c r="B4854" s="2" t="s">
        <v>0</v>
      </c>
      <c r="C4854" s="3" t="s">
        <v>20345</v>
      </c>
      <c r="D4854" s="3" t="s">
        <v>20346</v>
      </c>
      <c r="E4854" s="3" t="s">
        <v>20347</v>
      </c>
      <c r="F4854" s="3" t="s">
        <v>287</v>
      </c>
      <c r="G4854" s="7" t="s">
        <v>7801</v>
      </c>
      <c r="H4854" s="4">
        <v>2021</v>
      </c>
      <c r="I4854" s="2">
        <v>2017</v>
      </c>
      <c r="J4854" s="2">
        <f ca="1">YEAR(TODAY())-Table1[[#This Row],[Release_year]]</f>
        <v>9</v>
      </c>
      <c r="K4854" s="2" t="s">
        <v>124</v>
      </c>
      <c r="L4854" s="2" t="str">
        <f>_xlfn.XLOOKUP(Table1[[#This Row],[Rating]],Ratings!A$2:A$15,Ratings!B$2:B$15)</f>
        <v>Adult</v>
      </c>
      <c r="M4854" s="2" t="str">
        <f>_xlfn.XLOOKUP(Table1[[#This Row],[Rating Category]],Recommendation!A$2:A$6,Recommendation!B$2:B$6)</f>
        <v>Restricted</v>
      </c>
      <c r="N4854" s="2">
        <v>93</v>
      </c>
      <c r="O4854" s="2" t="str" cm="1">
        <f t="array" ref="O4854">_xlfn.IFS(Table1[[#This Row],[Duration]]&lt;90,"Short",Table1[[#This Row],[Duration]]&lt;180,"Medium",Table1[[#This Row],[Duration]]&lt;=240,"Long",TRUE,"Seasons")</f>
        <v>Medium</v>
      </c>
      <c r="P4854" s="3" t="s">
        <v>922</v>
      </c>
    </row>
    <row r="4855" spans="1:16" ht="56">
      <c r="A4855" s="2" t="s">
        <v>20348</v>
      </c>
      <c r="B4855" s="2" t="s">
        <v>0</v>
      </c>
      <c r="C4855" s="3" t="s">
        <v>20349</v>
      </c>
      <c r="D4855" s="3" t="s">
        <v>20350</v>
      </c>
      <c r="E4855" s="3" t="s">
        <v>20351</v>
      </c>
      <c r="F4855" s="3" t="s">
        <v>10296</v>
      </c>
      <c r="G4855" s="7" t="s">
        <v>9814</v>
      </c>
      <c r="H4855" s="4">
        <v>2021</v>
      </c>
      <c r="I4855" s="2">
        <v>2016</v>
      </c>
      <c r="J4855" s="2">
        <f ca="1">YEAR(TODAY())-Table1[[#This Row],[Release_year]]</f>
        <v>10</v>
      </c>
      <c r="K4855" s="2" t="s">
        <v>124</v>
      </c>
      <c r="L4855" s="2" t="str">
        <f>_xlfn.XLOOKUP(Table1[[#This Row],[Rating]],Ratings!A$2:A$15,Ratings!B$2:B$15)</f>
        <v>Adult</v>
      </c>
      <c r="M4855" s="2" t="str">
        <f>_xlfn.XLOOKUP(Table1[[#This Row],[Rating Category]],Recommendation!A$2:A$6,Recommendation!B$2:B$6)</f>
        <v>Restricted</v>
      </c>
      <c r="N4855" s="2">
        <v>97</v>
      </c>
      <c r="O4855" s="2" t="str" cm="1">
        <f t="array" ref="O4855">_xlfn.IFS(Table1[[#This Row],[Duration]]&lt;90,"Short",Table1[[#This Row],[Duration]]&lt;180,"Medium",Table1[[#This Row],[Duration]]&lt;=240,"Long",TRUE,"Seasons")</f>
        <v>Medium</v>
      </c>
      <c r="P4855" s="3" t="s">
        <v>269</v>
      </c>
    </row>
    <row r="4856" spans="1:16" ht="70">
      <c r="A4856" s="2" t="s">
        <v>20352</v>
      </c>
      <c r="B4856" s="2" t="s">
        <v>0</v>
      </c>
      <c r="C4856" s="3" t="s">
        <v>20353</v>
      </c>
      <c r="D4856" s="3" t="s">
        <v>20354</v>
      </c>
      <c r="E4856" s="3" t="s">
        <v>20355</v>
      </c>
      <c r="F4856" s="3" t="s">
        <v>383</v>
      </c>
      <c r="G4856" s="7" t="s">
        <v>12946</v>
      </c>
      <c r="H4856" s="4">
        <v>2021</v>
      </c>
      <c r="I4856" s="2">
        <v>2016</v>
      </c>
      <c r="J4856" s="2">
        <f ca="1">YEAR(TODAY())-Table1[[#This Row],[Release_year]]</f>
        <v>10</v>
      </c>
      <c r="K4856" s="2" t="s">
        <v>7</v>
      </c>
      <c r="L4856" s="2" t="str">
        <f>_xlfn.XLOOKUP(Table1[[#This Row],[Rating]],Ratings!A$2:A$15,Ratings!B$2:B$15)</f>
        <v>Adult</v>
      </c>
      <c r="M4856" s="2" t="str">
        <f>_xlfn.XLOOKUP(Table1[[#This Row],[Rating Category]],Recommendation!A$2:A$6,Recommendation!B$2:B$6)</f>
        <v>Restricted</v>
      </c>
      <c r="N4856" s="2">
        <v>108</v>
      </c>
      <c r="O4856" s="2" t="str" cm="1">
        <f t="array" ref="O4856">_xlfn.IFS(Table1[[#This Row],[Duration]]&lt;90,"Short",Table1[[#This Row],[Duration]]&lt;180,"Medium",Table1[[#This Row],[Duration]]&lt;=240,"Long",TRUE,"Seasons")</f>
        <v>Medium</v>
      </c>
      <c r="P4856" s="3" t="s">
        <v>90</v>
      </c>
    </row>
    <row r="4857" spans="1:16" ht="56">
      <c r="A4857" s="2" t="s">
        <v>20356</v>
      </c>
      <c r="B4857" s="2" t="s">
        <v>0</v>
      </c>
      <c r="C4857" s="3" t="s">
        <v>20357</v>
      </c>
      <c r="D4857" s="3" t="s">
        <v>16694</v>
      </c>
      <c r="E4857" s="3" t="s">
        <v>20358</v>
      </c>
      <c r="F4857" s="3" t="s">
        <v>413</v>
      </c>
      <c r="G4857" s="7" t="s">
        <v>11146</v>
      </c>
      <c r="H4857" s="4">
        <v>2021</v>
      </c>
      <c r="I4857" s="2">
        <v>1980</v>
      </c>
      <c r="J4857" s="2">
        <f ca="1">YEAR(TODAY())-Table1[[#This Row],[Release_year]]</f>
        <v>46</v>
      </c>
      <c r="K4857" s="2" t="s">
        <v>124</v>
      </c>
      <c r="L4857" s="2" t="str">
        <f>_xlfn.XLOOKUP(Table1[[#This Row],[Rating]],Ratings!A$2:A$15,Ratings!B$2:B$15)</f>
        <v>Adult</v>
      </c>
      <c r="M4857" s="2" t="str">
        <f>_xlfn.XLOOKUP(Table1[[#This Row],[Rating Category]],Recommendation!A$2:A$6,Recommendation!B$2:B$6)</f>
        <v>Restricted</v>
      </c>
      <c r="N4857" s="2">
        <v>101</v>
      </c>
      <c r="O4857" s="2" t="str" cm="1">
        <f t="array" ref="O4857">_xlfn.IFS(Table1[[#This Row],[Duration]]&lt;90,"Short",Table1[[#This Row],[Duration]]&lt;180,"Medium",Table1[[#This Row],[Duration]]&lt;=240,"Long",TRUE,"Seasons")</f>
        <v>Medium</v>
      </c>
      <c r="P4857" s="3" t="s">
        <v>384</v>
      </c>
    </row>
    <row r="4858" spans="1:16" ht="56">
      <c r="A4858" s="2" t="s">
        <v>20359</v>
      </c>
      <c r="B4858" s="2" t="s">
        <v>0</v>
      </c>
      <c r="C4858" s="3" t="s">
        <v>20360</v>
      </c>
      <c r="D4858" s="3" t="s">
        <v>17820</v>
      </c>
      <c r="E4858" s="3" t="s">
        <v>20361</v>
      </c>
      <c r="F4858" s="3" t="s">
        <v>13</v>
      </c>
      <c r="G4858" s="7" t="s">
        <v>11939</v>
      </c>
      <c r="H4858" s="4">
        <v>2021</v>
      </c>
      <c r="I4858" s="2">
        <v>1999</v>
      </c>
      <c r="J4858" s="2">
        <f ca="1">YEAR(TODAY())-Table1[[#This Row],[Release_year]]</f>
        <v>27</v>
      </c>
      <c r="K4858" s="2" t="s">
        <v>45</v>
      </c>
      <c r="L4858" s="2" t="str">
        <f>_xlfn.XLOOKUP(Table1[[#This Row],[Rating]],Ratings!A$2:A$15,Ratings!B$2:B$15)</f>
        <v>Family</v>
      </c>
      <c r="M4858" s="2" t="str">
        <f>_xlfn.XLOOKUP(Table1[[#This Row],[Rating Category]],Recommendation!A$2:A$6,Recommendation!B$2:B$6)</f>
        <v>Guidance</v>
      </c>
      <c r="N4858" s="2">
        <v>177</v>
      </c>
      <c r="O4858" s="2" t="str" cm="1">
        <f t="array" ref="O4858">_xlfn.IFS(Table1[[#This Row],[Duration]]&lt;90,"Short",Table1[[#This Row],[Duration]]&lt;180,"Medium",Table1[[#This Row],[Duration]]&lt;=240,"Long",TRUE,"Seasons")</f>
        <v>Medium</v>
      </c>
      <c r="P4858" s="3" t="s">
        <v>575</v>
      </c>
    </row>
    <row r="4859" spans="1:16" ht="56">
      <c r="A4859" s="2" t="s">
        <v>20362</v>
      </c>
      <c r="B4859" s="2" t="s">
        <v>0</v>
      </c>
      <c r="C4859" s="3" t="s">
        <v>20363</v>
      </c>
      <c r="D4859" s="3" t="s">
        <v>13328</v>
      </c>
      <c r="E4859" s="3" t="s">
        <v>20364</v>
      </c>
      <c r="F4859" s="3" t="s">
        <v>13</v>
      </c>
      <c r="G4859" s="7" t="s">
        <v>11316</v>
      </c>
      <c r="H4859" s="4">
        <v>2021</v>
      </c>
      <c r="I4859" s="2">
        <v>2008</v>
      </c>
      <c r="J4859" s="2">
        <f ca="1">YEAR(TODAY())-Table1[[#This Row],[Release_year]]</f>
        <v>18</v>
      </c>
      <c r="K4859" s="2" t="s">
        <v>29</v>
      </c>
      <c r="L4859" s="2" t="str">
        <f>_xlfn.XLOOKUP(Table1[[#This Row],[Rating]],Ratings!A$2:A$15,Ratings!B$2:B$15)</f>
        <v>Teen</v>
      </c>
      <c r="M4859" s="2" t="str">
        <f>_xlfn.XLOOKUP(Table1[[#This Row],[Rating Category]],Recommendation!A$2:A$6,Recommendation!B$2:B$6)</f>
        <v>Guidance</v>
      </c>
      <c r="N4859" s="2">
        <v>95</v>
      </c>
      <c r="O4859" s="2" t="str" cm="1">
        <f t="array" ref="O4859">_xlfn.IFS(Table1[[#This Row],[Duration]]&lt;90,"Short",Table1[[#This Row],[Duration]]&lt;180,"Medium",Table1[[#This Row],[Duration]]&lt;=240,"Long",TRUE,"Seasons")</f>
        <v>Medium</v>
      </c>
      <c r="P4859" s="3" t="s">
        <v>43</v>
      </c>
    </row>
    <row r="4860" spans="1:16" ht="42">
      <c r="A4860" s="2" t="s">
        <v>20365</v>
      </c>
      <c r="B4860" s="2" t="s">
        <v>0</v>
      </c>
      <c r="C4860" s="3" t="s">
        <v>20366</v>
      </c>
      <c r="D4860" s="3" t="s">
        <v>6641</v>
      </c>
      <c r="E4860" s="3" t="s">
        <v>20367</v>
      </c>
      <c r="F4860" s="3" t="s">
        <v>463</v>
      </c>
      <c r="G4860" s="7" t="s">
        <v>9086</v>
      </c>
      <c r="H4860" s="4">
        <v>2021</v>
      </c>
      <c r="I4860" s="2">
        <v>2011</v>
      </c>
      <c r="J4860" s="2">
        <f ca="1">YEAR(TODAY())-Table1[[#This Row],[Release_year]]</f>
        <v>15</v>
      </c>
      <c r="K4860" s="2" t="s">
        <v>124</v>
      </c>
      <c r="L4860" s="2" t="str">
        <f>_xlfn.XLOOKUP(Table1[[#This Row],[Rating]],Ratings!A$2:A$15,Ratings!B$2:B$15)</f>
        <v>Adult</v>
      </c>
      <c r="M4860" s="2" t="str">
        <f>_xlfn.XLOOKUP(Table1[[#This Row],[Rating Category]],Recommendation!A$2:A$6,Recommendation!B$2:B$6)</f>
        <v>Restricted</v>
      </c>
      <c r="N4860" s="2">
        <v>97</v>
      </c>
      <c r="O4860" s="2" t="str" cm="1">
        <f t="array" ref="O4860">_xlfn.IFS(Table1[[#This Row],[Duration]]&lt;90,"Short",Table1[[#This Row],[Duration]]&lt;180,"Medium",Table1[[#This Row],[Duration]]&lt;=240,"Long",TRUE,"Seasons")</f>
        <v>Medium</v>
      </c>
      <c r="P4860" s="3" t="s">
        <v>254</v>
      </c>
    </row>
    <row r="4861" spans="1:16" ht="70">
      <c r="A4861" s="2" t="s">
        <v>20368</v>
      </c>
      <c r="B4861" s="2" t="s">
        <v>0</v>
      </c>
      <c r="C4861" s="3" t="s">
        <v>20369</v>
      </c>
      <c r="D4861" s="3" t="s">
        <v>20370</v>
      </c>
      <c r="E4861" s="3" t="s">
        <v>20371</v>
      </c>
      <c r="F4861" s="3" t="s">
        <v>13</v>
      </c>
      <c r="G4861" s="7" t="s">
        <v>12472</v>
      </c>
      <c r="H4861" s="4">
        <v>2021</v>
      </c>
      <c r="I4861" s="2">
        <v>2014</v>
      </c>
      <c r="J4861" s="2">
        <f ca="1">YEAR(TODAY())-Table1[[#This Row],[Release_year]]</f>
        <v>12</v>
      </c>
      <c r="K4861" s="2" t="s">
        <v>7</v>
      </c>
      <c r="L4861" s="2" t="str">
        <f>_xlfn.XLOOKUP(Table1[[#This Row],[Rating]],Ratings!A$2:A$15,Ratings!B$2:B$15)</f>
        <v>Adult</v>
      </c>
      <c r="M4861" s="2" t="str">
        <f>_xlfn.XLOOKUP(Table1[[#This Row],[Rating Category]],Recommendation!A$2:A$6,Recommendation!B$2:B$6)</f>
        <v>Restricted</v>
      </c>
      <c r="N4861" s="2">
        <v>111</v>
      </c>
      <c r="O4861" s="2" t="str" cm="1">
        <f t="array" ref="O4861">_xlfn.IFS(Table1[[#This Row],[Duration]]&lt;90,"Short",Table1[[#This Row],[Duration]]&lt;180,"Medium",Table1[[#This Row],[Duration]]&lt;=240,"Long",TRUE,"Seasons")</f>
        <v>Medium</v>
      </c>
      <c r="P4861" s="3" t="s">
        <v>4440</v>
      </c>
    </row>
    <row r="4862" spans="1:16" ht="28">
      <c r="A4862" s="2" t="s">
        <v>20372</v>
      </c>
      <c r="B4862" s="2" t="s">
        <v>0</v>
      </c>
      <c r="C4862" s="3" t="s">
        <v>20373</v>
      </c>
      <c r="D4862" s="3" t="s">
        <v>20374</v>
      </c>
      <c r="E4862" s="3" t="s">
        <v>20375</v>
      </c>
      <c r="F4862" s="3" t="s">
        <v>215</v>
      </c>
      <c r="G4862" s="7" t="s">
        <v>11939</v>
      </c>
      <c r="H4862" s="4">
        <v>2021</v>
      </c>
      <c r="I4862" s="2">
        <v>2015</v>
      </c>
      <c r="J4862" s="2">
        <f ca="1">YEAR(TODAY())-Table1[[#This Row],[Release_year]]</f>
        <v>11</v>
      </c>
      <c r="K4862" s="2" t="s">
        <v>7</v>
      </c>
      <c r="L4862" s="2" t="str">
        <f>_xlfn.XLOOKUP(Table1[[#This Row],[Rating]],Ratings!A$2:A$15,Ratings!B$2:B$15)</f>
        <v>Adult</v>
      </c>
      <c r="M4862" s="2" t="str">
        <f>_xlfn.XLOOKUP(Table1[[#This Row],[Rating Category]],Recommendation!A$2:A$6,Recommendation!B$2:B$6)</f>
        <v>Restricted</v>
      </c>
      <c r="N4862" s="2">
        <v>81</v>
      </c>
      <c r="O4862" s="2" t="str" cm="1">
        <f t="array" ref="O4862">_xlfn.IFS(Table1[[#This Row],[Duration]]&lt;90,"Short",Table1[[#This Row],[Duration]]&lt;180,"Medium",Table1[[#This Row],[Duration]]&lt;=240,"Long",TRUE,"Seasons")</f>
        <v>Short</v>
      </c>
      <c r="P4862" s="3" t="s">
        <v>206</v>
      </c>
    </row>
    <row r="4863" spans="1:16" ht="42">
      <c r="A4863" s="2" t="s">
        <v>20376</v>
      </c>
      <c r="B4863" s="2" t="s">
        <v>0</v>
      </c>
      <c r="C4863" s="3" t="s">
        <v>20377</v>
      </c>
      <c r="D4863" s="3" t="s">
        <v>20378</v>
      </c>
      <c r="E4863" s="3" t="s">
        <v>20379</v>
      </c>
      <c r="F4863" s="3" t="s">
        <v>1</v>
      </c>
      <c r="G4863" s="7" t="s">
        <v>11447</v>
      </c>
      <c r="H4863" s="4">
        <v>2021</v>
      </c>
      <c r="I4863" s="2">
        <v>1999</v>
      </c>
      <c r="J4863" s="2">
        <f ca="1">YEAR(TODAY())-Table1[[#This Row],[Release_year]]</f>
        <v>27</v>
      </c>
      <c r="K4863" s="2" t="s">
        <v>246</v>
      </c>
      <c r="L4863" s="2" t="str">
        <f>_xlfn.XLOOKUP(Table1[[#This Row],[Rating]],Ratings!A$2:A$15,Ratings!B$2:B$15)</f>
        <v>Family</v>
      </c>
      <c r="M4863" s="2" t="str">
        <f>_xlfn.XLOOKUP(Table1[[#This Row],[Rating Category]],Recommendation!A$2:A$6,Recommendation!B$2:B$6)</f>
        <v>Guidance</v>
      </c>
      <c r="N4863" s="2">
        <v>89</v>
      </c>
      <c r="O4863" s="2" t="str" cm="1">
        <f t="array" ref="O4863">_xlfn.IFS(Table1[[#This Row],[Duration]]&lt;90,"Short",Table1[[#This Row],[Duration]]&lt;180,"Medium",Table1[[#This Row],[Duration]]&lt;=240,"Long",TRUE,"Seasons")</f>
        <v>Short</v>
      </c>
      <c r="P4863" s="3" t="s">
        <v>17</v>
      </c>
    </row>
    <row r="4864" spans="1:16" ht="42">
      <c r="A4864" s="2" t="s">
        <v>20380</v>
      </c>
      <c r="B4864" s="2" t="s">
        <v>0</v>
      </c>
      <c r="C4864" s="3" t="s">
        <v>20381</v>
      </c>
      <c r="D4864" s="3" t="s">
        <v>20382</v>
      </c>
      <c r="E4864" s="3" t="s">
        <v>20383</v>
      </c>
      <c r="F4864" s="3" t="s">
        <v>1</v>
      </c>
      <c r="G4864" s="7" t="s">
        <v>12904</v>
      </c>
      <c r="H4864" s="4">
        <v>2021</v>
      </c>
      <c r="I4864" s="2">
        <v>2005</v>
      </c>
      <c r="J4864" s="2">
        <f ca="1">YEAR(TODAY())-Table1[[#This Row],[Release_year]]</f>
        <v>21</v>
      </c>
      <c r="K4864" s="2" t="s">
        <v>246</v>
      </c>
      <c r="L4864" s="2" t="str">
        <f>_xlfn.XLOOKUP(Table1[[#This Row],[Rating]],Ratings!A$2:A$15,Ratings!B$2:B$15)</f>
        <v>Family</v>
      </c>
      <c r="M4864" s="2" t="str">
        <f>_xlfn.XLOOKUP(Table1[[#This Row],[Rating Category]],Recommendation!A$2:A$6,Recommendation!B$2:B$6)</f>
        <v>Guidance</v>
      </c>
      <c r="N4864" s="2">
        <v>72</v>
      </c>
      <c r="O4864" s="2" t="str" cm="1">
        <f t="array" ref="O4864">_xlfn.IFS(Table1[[#This Row],[Duration]]&lt;90,"Short",Table1[[#This Row],[Duration]]&lt;180,"Medium",Table1[[#This Row],[Duration]]&lt;=240,"Long",TRUE,"Seasons")</f>
        <v>Short</v>
      </c>
      <c r="P4864" s="3" t="s">
        <v>17</v>
      </c>
    </row>
    <row r="4865" spans="1:16" ht="56">
      <c r="A4865" s="2" t="s">
        <v>20384</v>
      </c>
      <c r="B4865" s="2" t="s">
        <v>0</v>
      </c>
      <c r="C4865" s="3" t="s">
        <v>20385</v>
      </c>
      <c r="D4865" s="3" t="s">
        <v>5896</v>
      </c>
      <c r="E4865" s="3" t="s">
        <v>20386</v>
      </c>
      <c r="F4865" s="3" t="s">
        <v>1155</v>
      </c>
      <c r="G4865" s="7" t="s">
        <v>9139</v>
      </c>
      <c r="H4865" s="4">
        <v>2021</v>
      </c>
      <c r="I4865" s="2">
        <v>2013</v>
      </c>
      <c r="J4865" s="2">
        <f ca="1">YEAR(TODAY())-Table1[[#This Row],[Release_year]]</f>
        <v>13</v>
      </c>
      <c r="K4865" s="2" t="s">
        <v>29</v>
      </c>
      <c r="L4865" s="2" t="str">
        <f>_xlfn.XLOOKUP(Table1[[#This Row],[Rating]],Ratings!A$2:A$15,Ratings!B$2:B$15)</f>
        <v>Teen</v>
      </c>
      <c r="M4865" s="2" t="str">
        <f>_xlfn.XLOOKUP(Table1[[#This Row],[Rating Category]],Recommendation!A$2:A$6,Recommendation!B$2:B$6)</f>
        <v>Guidance</v>
      </c>
      <c r="N4865" s="2">
        <v>112</v>
      </c>
      <c r="O4865" s="2" t="str" cm="1">
        <f t="array" ref="O4865">_xlfn.IFS(Table1[[#This Row],[Duration]]&lt;90,"Short",Table1[[#This Row],[Duration]]&lt;180,"Medium",Table1[[#This Row],[Duration]]&lt;=240,"Long",TRUE,"Seasons")</f>
        <v>Medium</v>
      </c>
      <c r="P4865" s="3" t="s">
        <v>56</v>
      </c>
    </row>
    <row r="4866" spans="1:16" ht="28">
      <c r="A4866" s="2" t="s">
        <v>20387</v>
      </c>
      <c r="B4866" s="2" t="s">
        <v>0</v>
      </c>
      <c r="C4866" s="3" t="s">
        <v>20388</v>
      </c>
      <c r="D4866" s="3" t="s">
        <v>20389</v>
      </c>
      <c r="E4866" s="3" t="s">
        <v>20390</v>
      </c>
      <c r="F4866" s="3" t="s">
        <v>1</v>
      </c>
      <c r="G4866" s="7" t="s">
        <v>8830</v>
      </c>
      <c r="H4866" s="4">
        <v>2021</v>
      </c>
      <c r="I4866" s="2">
        <v>2016</v>
      </c>
      <c r="J4866" s="2">
        <f ca="1">YEAR(TODAY())-Table1[[#This Row],[Release_year]]</f>
        <v>10</v>
      </c>
      <c r="K4866" s="2" t="s">
        <v>87</v>
      </c>
      <c r="L4866" s="2" t="str">
        <f>_xlfn.XLOOKUP(Table1[[#This Row],[Rating]],Ratings!A$2:A$15,Ratings!B$2:B$15)</f>
        <v>Kids</v>
      </c>
      <c r="M4866" s="2" t="str">
        <f>_xlfn.XLOOKUP(Table1[[#This Row],[Rating Category]],Recommendation!A$2:A$6,Recommendation!B$2:B$6)</f>
        <v>Safe</v>
      </c>
      <c r="N4866" s="2">
        <v>48</v>
      </c>
      <c r="O4866" s="2" t="str" cm="1">
        <f t="array" ref="O4866">_xlfn.IFS(Table1[[#This Row],[Duration]]&lt;90,"Short",Table1[[#This Row],[Duration]]&lt;180,"Medium",Table1[[#This Row],[Duration]]&lt;=240,"Long",TRUE,"Seasons")</f>
        <v>Short</v>
      </c>
      <c r="P4866" s="3" t="s">
        <v>17</v>
      </c>
    </row>
    <row r="4867" spans="1:16" ht="42">
      <c r="A4867" s="2" t="s">
        <v>20391</v>
      </c>
      <c r="B4867" s="2" t="s">
        <v>0</v>
      </c>
      <c r="C4867" s="3" t="s">
        <v>20392</v>
      </c>
      <c r="D4867" s="3" t="s">
        <v>9272</v>
      </c>
      <c r="E4867" s="3" t="s">
        <v>20393</v>
      </c>
      <c r="F4867" s="3" t="s">
        <v>13</v>
      </c>
      <c r="G4867" s="7" t="s">
        <v>11939</v>
      </c>
      <c r="H4867" s="4">
        <v>2021</v>
      </c>
      <c r="I4867" s="2">
        <v>2010</v>
      </c>
      <c r="J4867" s="2">
        <f ca="1">YEAR(TODAY())-Table1[[#This Row],[Release_year]]</f>
        <v>16</v>
      </c>
      <c r="K4867" s="2" t="s">
        <v>45</v>
      </c>
      <c r="L4867" s="2" t="str">
        <f>_xlfn.XLOOKUP(Table1[[#This Row],[Rating]],Ratings!A$2:A$15,Ratings!B$2:B$15)</f>
        <v>Family</v>
      </c>
      <c r="M4867" s="2" t="str">
        <f>_xlfn.XLOOKUP(Table1[[#This Row],[Rating Category]],Recommendation!A$2:A$6,Recommendation!B$2:B$6)</f>
        <v>Guidance</v>
      </c>
      <c r="N4867" s="2">
        <v>137</v>
      </c>
      <c r="O4867" s="2" t="str" cm="1">
        <f t="array" ref="O4867">_xlfn.IFS(Table1[[#This Row],[Duration]]&lt;90,"Short",Table1[[#This Row],[Duration]]&lt;180,"Medium",Table1[[#This Row],[Duration]]&lt;=240,"Long",TRUE,"Seasons")</f>
        <v>Medium</v>
      </c>
      <c r="P4867" s="3" t="s">
        <v>89</v>
      </c>
    </row>
    <row r="4868" spans="1:16" ht="56">
      <c r="A4868" s="2" t="s">
        <v>20394</v>
      </c>
      <c r="B4868" s="2" t="s">
        <v>0</v>
      </c>
      <c r="C4868" s="3" t="s">
        <v>20395</v>
      </c>
      <c r="D4868" s="3" t="s">
        <v>20396</v>
      </c>
      <c r="E4868" s="3" t="s">
        <v>20397</v>
      </c>
      <c r="F4868" s="3" t="s">
        <v>1</v>
      </c>
      <c r="G4868" s="7" t="s">
        <v>13518</v>
      </c>
      <c r="H4868" s="4">
        <v>2021</v>
      </c>
      <c r="I4868" s="2">
        <v>2016</v>
      </c>
      <c r="J4868" s="2">
        <f ca="1">YEAR(TODAY())-Table1[[#This Row],[Release_year]]</f>
        <v>10</v>
      </c>
      <c r="K4868" s="2" t="s">
        <v>7</v>
      </c>
      <c r="L4868" s="2" t="str">
        <f>_xlfn.XLOOKUP(Table1[[#This Row],[Rating]],Ratings!A$2:A$15,Ratings!B$2:B$15)</f>
        <v>Adult</v>
      </c>
      <c r="M4868" s="2" t="str">
        <f>_xlfn.XLOOKUP(Table1[[#This Row],[Rating Category]],Recommendation!A$2:A$6,Recommendation!B$2:B$6)</f>
        <v>Restricted</v>
      </c>
      <c r="N4868" s="2">
        <v>89</v>
      </c>
      <c r="O4868" s="2" t="str" cm="1">
        <f t="array" ref="O4868">_xlfn.IFS(Table1[[#This Row],[Duration]]&lt;90,"Short",Table1[[#This Row],[Duration]]&lt;180,"Medium",Table1[[#This Row],[Duration]]&lt;=240,"Long",TRUE,"Seasons")</f>
        <v>Short</v>
      </c>
      <c r="P4868" s="3" t="s">
        <v>1675</v>
      </c>
    </row>
    <row r="4869" spans="1:16" ht="56">
      <c r="A4869" s="2" t="s">
        <v>20398</v>
      </c>
      <c r="B4869" s="2" t="s">
        <v>0</v>
      </c>
      <c r="C4869" s="3" t="s">
        <v>20399</v>
      </c>
      <c r="D4869" s="3" t="s">
        <v>20400</v>
      </c>
      <c r="E4869" s="3" t="s">
        <v>20401</v>
      </c>
      <c r="F4869" s="3" t="s">
        <v>3814</v>
      </c>
      <c r="G4869" s="7" t="s">
        <v>9173</v>
      </c>
      <c r="H4869" s="4">
        <v>2021</v>
      </c>
      <c r="I4869" s="2">
        <v>2007</v>
      </c>
      <c r="J4869" s="2">
        <f ca="1">YEAR(TODAY())-Table1[[#This Row],[Release_year]]</f>
        <v>19</v>
      </c>
      <c r="K4869" s="2" t="s">
        <v>16</v>
      </c>
      <c r="L4869" s="2" t="str">
        <f>_xlfn.XLOOKUP(Table1[[#This Row],[Rating]],Ratings!A$2:A$15,Ratings!B$2:B$15)</f>
        <v>Family</v>
      </c>
      <c r="M4869" s="2" t="str">
        <f>_xlfn.XLOOKUP(Table1[[#This Row],[Rating Category]],Recommendation!A$2:A$6,Recommendation!B$2:B$6)</f>
        <v>Guidance</v>
      </c>
      <c r="N4869" s="2">
        <v>87</v>
      </c>
      <c r="O4869" s="2" t="str" cm="1">
        <f t="array" ref="O4869">_xlfn.IFS(Table1[[#This Row],[Duration]]&lt;90,"Short",Table1[[#This Row],[Duration]]&lt;180,"Medium",Table1[[#This Row],[Duration]]&lt;=240,"Long",TRUE,"Seasons")</f>
        <v>Short</v>
      </c>
      <c r="P4869" s="3" t="s">
        <v>46</v>
      </c>
    </row>
    <row r="4870" spans="1:16" ht="42">
      <c r="A4870" s="2" t="s">
        <v>20402</v>
      </c>
      <c r="B4870" s="2" t="s">
        <v>0</v>
      </c>
      <c r="C4870" s="3" t="s">
        <v>20403</v>
      </c>
      <c r="D4870" s="3" t="s">
        <v>20404</v>
      </c>
      <c r="E4870" s="3" t="s">
        <v>20405</v>
      </c>
      <c r="F4870" s="3" t="s">
        <v>20406</v>
      </c>
      <c r="G4870" s="7" t="s">
        <v>7486</v>
      </c>
      <c r="H4870" s="4">
        <v>2021</v>
      </c>
      <c r="I4870" s="2">
        <v>1991</v>
      </c>
      <c r="J4870" s="2">
        <f ca="1">YEAR(TODAY())-Table1[[#This Row],[Release_year]]</f>
        <v>35</v>
      </c>
      <c r="K4870" s="2" t="s">
        <v>16</v>
      </c>
      <c r="L4870" s="2" t="str">
        <f>_xlfn.XLOOKUP(Table1[[#This Row],[Rating]],Ratings!A$2:A$15,Ratings!B$2:B$15)</f>
        <v>Family</v>
      </c>
      <c r="M4870" s="2" t="str">
        <f>_xlfn.XLOOKUP(Table1[[#This Row],[Rating Category]],Recommendation!A$2:A$6,Recommendation!B$2:B$6)</f>
        <v>Guidance</v>
      </c>
      <c r="N4870" s="2">
        <v>88</v>
      </c>
      <c r="O4870" s="2" t="str" cm="1">
        <f t="array" ref="O4870">_xlfn.IFS(Table1[[#This Row],[Duration]]&lt;90,"Short",Table1[[#This Row],[Duration]]&lt;180,"Medium",Table1[[#This Row],[Duration]]&lt;=240,"Long",TRUE,"Seasons")</f>
        <v>Short</v>
      </c>
      <c r="P4870" s="3" t="s">
        <v>46</v>
      </c>
    </row>
    <row r="4871" spans="1:16" ht="56">
      <c r="A4871" s="2" t="s">
        <v>20407</v>
      </c>
      <c r="B4871" s="2" t="s">
        <v>0</v>
      </c>
      <c r="C4871" s="3" t="s">
        <v>20408</v>
      </c>
      <c r="D4871" s="3" t="s">
        <v>11799</v>
      </c>
      <c r="E4871" s="3" t="s">
        <v>20409</v>
      </c>
      <c r="F4871" s="3" t="s">
        <v>13</v>
      </c>
      <c r="G4871" s="7" t="s">
        <v>11194</v>
      </c>
      <c r="H4871" s="4">
        <v>2021</v>
      </c>
      <c r="I4871" s="2">
        <v>2010</v>
      </c>
      <c r="J4871" s="2">
        <f ca="1">YEAR(TODAY())-Table1[[#This Row],[Release_year]]</f>
        <v>16</v>
      </c>
      <c r="K4871" s="2" t="s">
        <v>45</v>
      </c>
      <c r="L4871" s="2" t="str">
        <f>_xlfn.XLOOKUP(Table1[[#This Row],[Rating]],Ratings!A$2:A$15,Ratings!B$2:B$15)</f>
        <v>Family</v>
      </c>
      <c r="M4871" s="2" t="str">
        <f>_xlfn.XLOOKUP(Table1[[#This Row],[Rating Category]],Recommendation!A$2:A$6,Recommendation!B$2:B$6)</f>
        <v>Guidance</v>
      </c>
      <c r="N4871" s="2">
        <v>125</v>
      </c>
      <c r="O4871" s="2" t="str" cm="1">
        <f t="array" ref="O4871">_xlfn.IFS(Table1[[#This Row],[Duration]]&lt;90,"Short",Table1[[#This Row],[Duration]]&lt;180,"Medium",Table1[[#This Row],[Duration]]&lt;=240,"Long",TRUE,"Seasons")</f>
        <v>Medium</v>
      </c>
      <c r="P4871" s="3" t="s">
        <v>66</v>
      </c>
    </row>
    <row r="4872" spans="1:16" ht="42">
      <c r="A4872" s="2" t="s">
        <v>20410</v>
      </c>
      <c r="B4872" s="2" t="s">
        <v>0</v>
      </c>
      <c r="C4872" s="3" t="s">
        <v>20411</v>
      </c>
      <c r="D4872" s="3" t="s">
        <v>20412</v>
      </c>
      <c r="E4872" s="3" t="s">
        <v>20413</v>
      </c>
      <c r="F4872" s="3" t="s">
        <v>20414</v>
      </c>
      <c r="G4872" s="7" t="s">
        <v>11316</v>
      </c>
      <c r="H4872" s="4">
        <v>2021</v>
      </c>
      <c r="I4872" s="2">
        <v>2017</v>
      </c>
      <c r="J4872" s="2">
        <f ca="1">YEAR(TODAY())-Table1[[#This Row],[Release_year]]</f>
        <v>9</v>
      </c>
      <c r="K4872" s="2" t="s">
        <v>7</v>
      </c>
      <c r="L4872" s="2" t="str">
        <f>_xlfn.XLOOKUP(Table1[[#This Row],[Rating]],Ratings!A$2:A$15,Ratings!B$2:B$15)</f>
        <v>Adult</v>
      </c>
      <c r="M4872" s="2" t="str">
        <f>_xlfn.XLOOKUP(Table1[[#This Row],[Rating Category]],Recommendation!A$2:A$6,Recommendation!B$2:B$6)</f>
        <v>Restricted</v>
      </c>
      <c r="N4872" s="2">
        <v>108</v>
      </c>
      <c r="O4872" s="2" t="str" cm="1">
        <f t="array" ref="O4872">_xlfn.IFS(Table1[[#This Row],[Duration]]&lt;90,"Short",Table1[[#This Row],[Duration]]&lt;180,"Medium",Table1[[#This Row],[Duration]]&lt;=240,"Long",TRUE,"Seasons")</f>
        <v>Medium</v>
      </c>
      <c r="P4872" s="3" t="s">
        <v>43</v>
      </c>
    </row>
    <row r="4873" spans="1:16" ht="70">
      <c r="A4873" s="2" t="s">
        <v>20415</v>
      </c>
      <c r="B4873" s="2" t="s">
        <v>0</v>
      </c>
      <c r="C4873" s="3" t="s">
        <v>20416</v>
      </c>
      <c r="D4873" s="3" t="s">
        <v>20417</v>
      </c>
      <c r="E4873" s="3" t="s">
        <v>20418</v>
      </c>
      <c r="F4873" s="3" t="s">
        <v>413</v>
      </c>
      <c r="G4873" s="7" t="s">
        <v>9757</v>
      </c>
      <c r="H4873" s="4">
        <v>2021</v>
      </c>
      <c r="I4873" s="2">
        <v>2015</v>
      </c>
      <c r="J4873" s="2">
        <f ca="1">YEAR(TODAY())-Table1[[#This Row],[Release_year]]</f>
        <v>11</v>
      </c>
      <c r="K4873" s="2" t="s">
        <v>7</v>
      </c>
      <c r="L4873" s="2" t="str">
        <f>_xlfn.XLOOKUP(Table1[[#This Row],[Rating]],Ratings!A$2:A$15,Ratings!B$2:B$15)</f>
        <v>Adult</v>
      </c>
      <c r="M4873" s="2" t="str">
        <f>_xlfn.XLOOKUP(Table1[[#This Row],[Rating Category]],Recommendation!A$2:A$6,Recommendation!B$2:B$6)</f>
        <v>Restricted</v>
      </c>
      <c r="N4873" s="2">
        <v>102</v>
      </c>
      <c r="O4873" s="2" t="str" cm="1">
        <f t="array" ref="O4873">_xlfn.IFS(Table1[[#This Row],[Duration]]&lt;90,"Short",Table1[[#This Row],[Duration]]&lt;180,"Medium",Table1[[#This Row],[Duration]]&lt;=240,"Long",TRUE,"Seasons")</f>
        <v>Medium</v>
      </c>
      <c r="P4873" s="3" t="s">
        <v>23</v>
      </c>
    </row>
    <row r="4874" spans="1:16" ht="56">
      <c r="A4874" s="2" t="s">
        <v>20419</v>
      </c>
      <c r="B4874" s="2" t="s">
        <v>0</v>
      </c>
      <c r="C4874" s="3" t="s">
        <v>20420</v>
      </c>
      <c r="D4874" s="3" t="s">
        <v>17397</v>
      </c>
      <c r="E4874" s="3" t="s">
        <v>20421</v>
      </c>
      <c r="F4874" s="3" t="s">
        <v>20422</v>
      </c>
      <c r="G4874" s="7" t="s">
        <v>7486</v>
      </c>
      <c r="H4874" s="4">
        <v>2021</v>
      </c>
      <c r="I4874" s="2">
        <v>2003</v>
      </c>
      <c r="J4874" s="2">
        <f ca="1">YEAR(TODAY())-Table1[[#This Row],[Release_year]]</f>
        <v>23</v>
      </c>
      <c r="K4874" s="2" t="s">
        <v>124</v>
      </c>
      <c r="L4874" s="2" t="str">
        <f>_xlfn.XLOOKUP(Table1[[#This Row],[Rating]],Ratings!A$2:A$15,Ratings!B$2:B$15)</f>
        <v>Adult</v>
      </c>
      <c r="M4874" s="2" t="str">
        <f>_xlfn.XLOOKUP(Table1[[#This Row],[Rating Category]],Recommendation!A$2:A$6,Recommendation!B$2:B$6)</f>
        <v>Restricted</v>
      </c>
      <c r="N4874" s="2">
        <v>109</v>
      </c>
      <c r="O4874" s="2" t="str" cm="1">
        <f t="array" ref="O4874">_xlfn.IFS(Table1[[#This Row],[Duration]]&lt;90,"Short",Table1[[#This Row],[Duration]]&lt;180,"Medium",Table1[[#This Row],[Duration]]&lt;=240,"Long",TRUE,"Seasons")</f>
        <v>Medium</v>
      </c>
      <c r="P4874" s="3" t="s">
        <v>307</v>
      </c>
    </row>
    <row r="4875" spans="1:16" ht="56">
      <c r="A4875" s="2" t="s">
        <v>20423</v>
      </c>
      <c r="B4875" s="2" t="s">
        <v>0</v>
      </c>
      <c r="C4875" s="3" t="s">
        <v>20424</v>
      </c>
      <c r="D4875" s="3" t="s">
        <v>1225</v>
      </c>
      <c r="E4875" s="3" t="s">
        <v>20425</v>
      </c>
      <c r="F4875" s="3" t="s">
        <v>20426</v>
      </c>
      <c r="G4875" s="7" t="s">
        <v>7486</v>
      </c>
      <c r="H4875" s="4">
        <v>2021</v>
      </c>
      <c r="I4875" s="2">
        <v>2009</v>
      </c>
      <c r="J4875" s="2">
        <f ca="1">YEAR(TODAY())-Table1[[#This Row],[Release_year]]</f>
        <v>17</v>
      </c>
      <c r="K4875" s="2" t="s">
        <v>2</v>
      </c>
      <c r="L4875" s="2" t="str">
        <f>_xlfn.XLOOKUP(Table1[[#This Row],[Rating]],Ratings!A$2:A$15,Ratings!B$2:B$15)</f>
        <v>Teen</v>
      </c>
      <c r="M4875" s="2" t="str">
        <f>_xlfn.XLOOKUP(Table1[[#This Row],[Rating Category]],Recommendation!A$2:A$6,Recommendation!B$2:B$6)</f>
        <v>Guidance</v>
      </c>
      <c r="N4875" s="2">
        <v>115</v>
      </c>
      <c r="O4875" s="2" t="str" cm="1">
        <f t="array" ref="O4875">_xlfn.IFS(Table1[[#This Row],[Duration]]&lt;90,"Short",Table1[[#This Row],[Duration]]&lt;180,"Medium",Table1[[#This Row],[Duration]]&lt;=240,"Long",TRUE,"Seasons")</f>
        <v>Medium</v>
      </c>
      <c r="P4875" s="3" t="s">
        <v>307</v>
      </c>
    </row>
    <row r="4876" spans="1:16" ht="42">
      <c r="A4876" s="2" t="s">
        <v>20427</v>
      </c>
      <c r="B4876" s="2" t="s">
        <v>0</v>
      </c>
      <c r="C4876" s="3" t="s">
        <v>20428</v>
      </c>
      <c r="D4876" s="3" t="s">
        <v>20429</v>
      </c>
      <c r="E4876" s="3" t="s">
        <v>20430</v>
      </c>
      <c r="F4876" s="3" t="s">
        <v>215</v>
      </c>
      <c r="G4876" s="7" t="s">
        <v>18412</v>
      </c>
      <c r="H4876" s="4">
        <v>2021</v>
      </c>
      <c r="I4876" s="2">
        <v>2015</v>
      </c>
      <c r="J4876" s="2">
        <f ca="1">YEAR(TODAY())-Table1[[#This Row],[Release_year]]</f>
        <v>11</v>
      </c>
      <c r="K4876" s="2" t="s">
        <v>45</v>
      </c>
      <c r="L4876" s="2" t="str">
        <f>_xlfn.XLOOKUP(Table1[[#This Row],[Rating]],Ratings!A$2:A$15,Ratings!B$2:B$15)</f>
        <v>Family</v>
      </c>
      <c r="M4876" s="2" t="str">
        <f>_xlfn.XLOOKUP(Table1[[#This Row],[Rating Category]],Recommendation!A$2:A$6,Recommendation!B$2:B$6)</f>
        <v>Guidance</v>
      </c>
      <c r="N4876" s="2">
        <v>98</v>
      </c>
      <c r="O4876" s="2" t="str" cm="1">
        <f t="array" ref="O4876">_xlfn.IFS(Table1[[#This Row],[Duration]]&lt;90,"Short",Table1[[#This Row],[Duration]]&lt;180,"Medium",Table1[[#This Row],[Duration]]&lt;=240,"Long",TRUE,"Seasons")</f>
        <v>Medium</v>
      </c>
      <c r="P4876" s="3" t="s">
        <v>49</v>
      </c>
    </row>
    <row r="4877" spans="1:16" ht="56">
      <c r="A4877" s="2" t="s">
        <v>20431</v>
      </c>
      <c r="B4877" s="2" t="s">
        <v>0</v>
      </c>
      <c r="C4877" s="3" t="s">
        <v>20432</v>
      </c>
      <c r="D4877" s="3" t="s">
        <v>20433</v>
      </c>
      <c r="E4877" s="3" t="s">
        <v>20434</v>
      </c>
      <c r="F4877" s="3" t="s">
        <v>1</v>
      </c>
      <c r="G4877" s="7" t="s">
        <v>11047</v>
      </c>
      <c r="H4877" s="4">
        <v>2021</v>
      </c>
      <c r="I4877" s="2">
        <v>2017</v>
      </c>
      <c r="J4877" s="2">
        <f ca="1">YEAR(TODAY())-Table1[[#This Row],[Release_year]]</f>
        <v>9</v>
      </c>
      <c r="K4877" s="2" t="s">
        <v>7</v>
      </c>
      <c r="L4877" s="2" t="str">
        <f>_xlfn.XLOOKUP(Table1[[#This Row],[Rating]],Ratings!A$2:A$15,Ratings!B$2:B$15)</f>
        <v>Adult</v>
      </c>
      <c r="M4877" s="2" t="str">
        <f>_xlfn.XLOOKUP(Table1[[#This Row],[Rating Category]],Recommendation!A$2:A$6,Recommendation!B$2:B$6)</f>
        <v>Restricted</v>
      </c>
      <c r="N4877" s="2">
        <v>84</v>
      </c>
      <c r="O4877" s="2" t="str" cm="1">
        <f t="array" ref="O4877">_xlfn.IFS(Table1[[#This Row],[Duration]]&lt;90,"Short",Table1[[#This Row],[Duration]]&lt;180,"Medium",Table1[[#This Row],[Duration]]&lt;=240,"Long",TRUE,"Seasons")</f>
        <v>Short</v>
      </c>
      <c r="P4877" s="3" t="s">
        <v>8202</v>
      </c>
    </row>
    <row r="4878" spans="1:16" ht="56">
      <c r="A4878" s="2" t="s">
        <v>20435</v>
      </c>
      <c r="B4878" s="2" t="s">
        <v>0</v>
      </c>
      <c r="C4878" s="3" t="s">
        <v>20436</v>
      </c>
      <c r="D4878" s="3" t="s">
        <v>20437</v>
      </c>
      <c r="E4878" s="3" t="s">
        <v>20438</v>
      </c>
      <c r="F4878" s="3" t="s">
        <v>13</v>
      </c>
      <c r="G4878" s="7" t="s">
        <v>12472</v>
      </c>
      <c r="H4878" s="4">
        <v>2021</v>
      </c>
      <c r="I4878" s="2">
        <v>2016</v>
      </c>
      <c r="J4878" s="2">
        <f ca="1">YEAR(TODAY())-Table1[[#This Row],[Release_year]]</f>
        <v>10</v>
      </c>
      <c r="K4878" s="2" t="s">
        <v>45</v>
      </c>
      <c r="L4878" s="2" t="str">
        <f>_xlfn.XLOOKUP(Table1[[#This Row],[Rating]],Ratings!A$2:A$15,Ratings!B$2:B$15)</f>
        <v>Family</v>
      </c>
      <c r="M4878" s="2" t="str">
        <f>_xlfn.XLOOKUP(Table1[[#This Row],[Rating Category]],Recommendation!A$2:A$6,Recommendation!B$2:B$6)</f>
        <v>Guidance</v>
      </c>
      <c r="N4878" s="2">
        <v>133</v>
      </c>
      <c r="O4878" s="2" t="str" cm="1">
        <f t="array" ref="O4878">_xlfn.IFS(Table1[[#This Row],[Duration]]&lt;90,"Short",Table1[[#This Row],[Duration]]&lt;180,"Medium",Table1[[#This Row],[Duration]]&lt;=240,"Long",TRUE,"Seasons")</f>
        <v>Medium</v>
      </c>
      <c r="P4878" s="3" t="s">
        <v>63</v>
      </c>
    </row>
    <row r="4879" spans="1:16" ht="70">
      <c r="A4879" s="2" t="s">
        <v>20439</v>
      </c>
      <c r="B4879" s="2" t="s">
        <v>0</v>
      </c>
      <c r="C4879" s="3" t="s">
        <v>20440</v>
      </c>
      <c r="D4879" s="3" t="s">
        <v>11650</v>
      </c>
      <c r="E4879" s="3" t="s">
        <v>20441</v>
      </c>
      <c r="F4879" s="3" t="s">
        <v>10460</v>
      </c>
      <c r="G4879" s="7" t="s">
        <v>12296</v>
      </c>
      <c r="H4879" s="4">
        <v>2021</v>
      </c>
      <c r="I4879" s="2">
        <v>2012</v>
      </c>
      <c r="J4879" s="2">
        <f ca="1">YEAR(TODAY())-Table1[[#This Row],[Release_year]]</f>
        <v>14</v>
      </c>
      <c r="K4879" s="2" t="s">
        <v>7</v>
      </c>
      <c r="L4879" s="2" t="str">
        <f>_xlfn.XLOOKUP(Table1[[#This Row],[Rating]],Ratings!A$2:A$15,Ratings!B$2:B$15)</f>
        <v>Adult</v>
      </c>
      <c r="M4879" s="2" t="str">
        <f>_xlfn.XLOOKUP(Table1[[#This Row],[Rating Category]],Recommendation!A$2:A$6,Recommendation!B$2:B$6)</f>
        <v>Restricted</v>
      </c>
      <c r="N4879" s="2">
        <v>121</v>
      </c>
      <c r="O4879" s="2" t="str" cm="1">
        <f t="array" ref="O4879">_xlfn.IFS(Table1[[#This Row],[Duration]]&lt;90,"Short",Table1[[#This Row],[Duration]]&lt;180,"Medium",Table1[[#This Row],[Duration]]&lt;=240,"Long",TRUE,"Seasons")</f>
        <v>Medium</v>
      </c>
      <c r="P4879" s="3" t="s">
        <v>570</v>
      </c>
    </row>
    <row r="4880" spans="1:16" ht="28">
      <c r="A4880" s="2" t="s">
        <v>20442</v>
      </c>
      <c r="B4880" s="2" t="s">
        <v>4</v>
      </c>
      <c r="C4880" s="3" t="s">
        <v>20443</v>
      </c>
      <c r="D4880" s="3" t="s">
        <v>20444</v>
      </c>
      <c r="E4880" s="3" t="s">
        <v>20445</v>
      </c>
      <c r="F4880" s="3" t="s">
        <v>13</v>
      </c>
      <c r="G4880" s="7" t="s">
        <v>11815</v>
      </c>
      <c r="H4880" s="4">
        <v>2021</v>
      </c>
      <c r="I4880" s="2">
        <v>2015</v>
      </c>
      <c r="J4880" s="2">
        <f ca="1">YEAR(TODAY())-Table1[[#This Row],[Release_year]]</f>
        <v>11</v>
      </c>
      <c r="K4880" s="2" t="s">
        <v>87</v>
      </c>
      <c r="L4880" s="2" t="str">
        <f>_xlfn.XLOOKUP(Table1[[#This Row],[Rating]],Ratings!A$2:A$15,Ratings!B$2:B$15)</f>
        <v>Kids</v>
      </c>
      <c r="M4880" s="2" t="str">
        <f>_xlfn.XLOOKUP(Table1[[#This Row],[Rating Category]],Recommendation!A$2:A$6,Recommendation!B$2:B$6)</f>
        <v>Safe</v>
      </c>
      <c r="N4880" s="2" t="s">
        <v>11</v>
      </c>
      <c r="O4880" s="2" t="str" cm="1">
        <f t="array" ref="O4880">_xlfn.IFS(Table1[[#This Row],[Duration]]&lt;90,"Short",Table1[[#This Row],[Duration]]&lt;180,"Medium",Table1[[#This Row],[Duration]]&lt;=240,"Long",TRUE,"Seasons")</f>
        <v>Seasons</v>
      </c>
      <c r="P4880" s="3" t="s">
        <v>92</v>
      </c>
    </row>
    <row r="4881" spans="1:16" ht="70">
      <c r="A4881" s="2" t="s">
        <v>20446</v>
      </c>
      <c r="B4881" s="2" t="s">
        <v>0</v>
      </c>
      <c r="C4881" s="3" t="s">
        <v>20447</v>
      </c>
      <c r="D4881" s="3" t="s">
        <v>20448</v>
      </c>
      <c r="E4881" s="3" t="s">
        <v>20449</v>
      </c>
      <c r="F4881" s="3" t="s">
        <v>4217</v>
      </c>
      <c r="G4881" s="7" t="s">
        <v>11747</v>
      </c>
      <c r="H4881" s="4">
        <v>2021</v>
      </c>
      <c r="I4881" s="2">
        <v>2016</v>
      </c>
      <c r="J4881" s="2">
        <f ca="1">YEAR(TODAY())-Table1[[#This Row],[Release_year]]</f>
        <v>10</v>
      </c>
      <c r="K4881" s="2" t="s">
        <v>7</v>
      </c>
      <c r="L4881" s="2" t="str">
        <f>_xlfn.XLOOKUP(Table1[[#This Row],[Rating]],Ratings!A$2:A$15,Ratings!B$2:B$15)</f>
        <v>Adult</v>
      </c>
      <c r="M4881" s="2" t="str">
        <f>_xlfn.XLOOKUP(Table1[[#This Row],[Rating Category]],Recommendation!A$2:A$6,Recommendation!B$2:B$6)</f>
        <v>Restricted</v>
      </c>
      <c r="N4881" s="2">
        <v>117</v>
      </c>
      <c r="O4881" s="2" t="str" cm="1">
        <f t="array" ref="O4881">_xlfn.IFS(Table1[[#This Row],[Duration]]&lt;90,"Short",Table1[[#This Row],[Duration]]&lt;180,"Medium",Table1[[#This Row],[Duration]]&lt;=240,"Long",TRUE,"Seasons")</f>
        <v>Medium</v>
      </c>
      <c r="P4881" s="3" t="s">
        <v>90</v>
      </c>
    </row>
    <row r="4882" spans="1:16" ht="56">
      <c r="A4882" s="2" t="s">
        <v>20450</v>
      </c>
      <c r="B4882" s="2" t="s">
        <v>0</v>
      </c>
      <c r="C4882" s="3" t="s">
        <v>20451</v>
      </c>
      <c r="D4882" s="3" t="s">
        <v>20452</v>
      </c>
      <c r="E4882" s="3" t="s">
        <v>20453</v>
      </c>
      <c r="F4882" s="3" t="s">
        <v>1</v>
      </c>
      <c r="G4882" s="7" t="s">
        <v>11316</v>
      </c>
      <c r="H4882" s="4">
        <v>2021</v>
      </c>
      <c r="I4882" s="2">
        <v>2015</v>
      </c>
      <c r="J4882" s="2">
        <f ca="1">YEAR(TODAY())-Table1[[#This Row],[Release_year]]</f>
        <v>11</v>
      </c>
      <c r="K4882" s="2" t="s">
        <v>124</v>
      </c>
      <c r="L4882" s="2" t="str">
        <f>_xlfn.XLOOKUP(Table1[[#This Row],[Rating]],Ratings!A$2:A$15,Ratings!B$2:B$15)</f>
        <v>Adult</v>
      </c>
      <c r="M4882" s="2" t="str">
        <f>_xlfn.XLOOKUP(Table1[[#This Row],[Rating Category]],Recommendation!A$2:A$6,Recommendation!B$2:B$6)</f>
        <v>Restricted</v>
      </c>
      <c r="N4882" s="2">
        <v>87</v>
      </c>
      <c r="O4882" s="2" t="str" cm="1">
        <f t="array" ref="O4882">_xlfn.IFS(Table1[[#This Row],[Duration]]&lt;90,"Short",Table1[[#This Row],[Duration]]&lt;180,"Medium",Table1[[#This Row],[Duration]]&lt;=240,"Long",TRUE,"Seasons")</f>
        <v>Short</v>
      </c>
      <c r="P4882" s="3" t="s">
        <v>131</v>
      </c>
    </row>
    <row r="4883" spans="1:16" ht="42">
      <c r="A4883" s="2" t="s">
        <v>20454</v>
      </c>
      <c r="B4883" s="2" t="s">
        <v>0</v>
      </c>
      <c r="C4883" s="3" t="s">
        <v>20455</v>
      </c>
      <c r="D4883" s="3" t="s">
        <v>20456</v>
      </c>
      <c r="E4883" s="3" t="s">
        <v>20457</v>
      </c>
      <c r="F4883" s="3" t="s">
        <v>404</v>
      </c>
      <c r="G4883" s="7" t="s">
        <v>20458</v>
      </c>
      <c r="H4883" s="4">
        <v>2021</v>
      </c>
      <c r="I4883" s="2">
        <v>2016</v>
      </c>
      <c r="J4883" s="2">
        <f ca="1">YEAR(TODAY())-Table1[[#This Row],[Release_year]]</f>
        <v>10</v>
      </c>
      <c r="K4883" s="2" t="s">
        <v>87</v>
      </c>
      <c r="L4883" s="2" t="str">
        <f>_xlfn.XLOOKUP(Table1[[#This Row],[Rating]],Ratings!A$2:A$15,Ratings!B$2:B$15)</f>
        <v>Kids</v>
      </c>
      <c r="M4883" s="2" t="str">
        <f>_xlfn.XLOOKUP(Table1[[#This Row],[Rating Category]],Recommendation!A$2:A$6,Recommendation!B$2:B$6)</f>
        <v>Safe</v>
      </c>
      <c r="N4883" s="2">
        <v>88</v>
      </c>
      <c r="O4883" s="2" t="str" cm="1">
        <f t="array" ref="O4883">_xlfn.IFS(Table1[[#This Row],[Duration]]&lt;90,"Short",Table1[[#This Row],[Duration]]&lt;180,"Medium",Table1[[#This Row],[Duration]]&lt;=240,"Long",TRUE,"Seasons")</f>
        <v>Short</v>
      </c>
      <c r="P4883" s="3" t="s">
        <v>17</v>
      </c>
    </row>
    <row r="4884" spans="1:16" ht="42">
      <c r="A4884" s="2" t="s">
        <v>20459</v>
      </c>
      <c r="B4884" s="2" t="s">
        <v>0</v>
      </c>
      <c r="C4884" s="3" t="s">
        <v>20460</v>
      </c>
      <c r="D4884" s="3" t="s">
        <v>1886</v>
      </c>
      <c r="E4884" s="3" t="s">
        <v>20461</v>
      </c>
      <c r="F4884" s="3" t="s">
        <v>1</v>
      </c>
      <c r="G4884" s="7" t="s">
        <v>3772</v>
      </c>
      <c r="H4884" s="4">
        <v>2021</v>
      </c>
      <c r="I4884" s="2">
        <v>2005</v>
      </c>
      <c r="J4884" s="2">
        <f ca="1">YEAR(TODAY())-Table1[[#This Row],[Release_year]]</f>
        <v>21</v>
      </c>
      <c r="K4884" s="2" t="s">
        <v>16</v>
      </c>
      <c r="L4884" s="2" t="str">
        <f>_xlfn.XLOOKUP(Table1[[#This Row],[Rating]],Ratings!A$2:A$15,Ratings!B$2:B$15)</f>
        <v>Family</v>
      </c>
      <c r="M4884" s="2" t="str">
        <f>_xlfn.XLOOKUP(Table1[[#This Row],[Rating Category]],Recommendation!A$2:A$6,Recommendation!B$2:B$6)</f>
        <v>Guidance</v>
      </c>
      <c r="N4884" s="2">
        <v>93</v>
      </c>
      <c r="O4884" s="2" t="str" cm="1">
        <f t="array" ref="O4884">_xlfn.IFS(Table1[[#This Row],[Duration]]&lt;90,"Short",Table1[[#This Row],[Duration]]&lt;180,"Medium",Table1[[#This Row],[Duration]]&lt;=240,"Long",TRUE,"Seasons")</f>
        <v>Medium</v>
      </c>
      <c r="P4884" s="3" t="s">
        <v>17</v>
      </c>
    </row>
    <row r="4885" spans="1:16" ht="42">
      <c r="A4885" s="2" t="s">
        <v>20462</v>
      </c>
      <c r="B4885" s="2" t="s">
        <v>0</v>
      </c>
      <c r="C4885" s="3" t="s">
        <v>20463</v>
      </c>
      <c r="D4885" s="3" t="s">
        <v>102</v>
      </c>
      <c r="E4885" s="3" t="s">
        <v>20464</v>
      </c>
      <c r="F4885" s="3" t="s">
        <v>20465</v>
      </c>
      <c r="G4885" s="7" t="s">
        <v>7942</v>
      </c>
      <c r="H4885" s="4">
        <v>2021</v>
      </c>
      <c r="I4885" s="2">
        <v>2011</v>
      </c>
      <c r="J4885" s="2">
        <f ca="1">YEAR(TODAY())-Table1[[#This Row],[Release_year]]</f>
        <v>15</v>
      </c>
      <c r="K4885" s="2" t="s">
        <v>16</v>
      </c>
      <c r="L4885" s="2" t="str">
        <f>_xlfn.XLOOKUP(Table1[[#This Row],[Rating]],Ratings!A$2:A$15,Ratings!B$2:B$15)</f>
        <v>Family</v>
      </c>
      <c r="M4885" s="2" t="str">
        <f>_xlfn.XLOOKUP(Table1[[#This Row],[Rating Category]],Recommendation!A$2:A$6,Recommendation!B$2:B$6)</f>
        <v>Guidance</v>
      </c>
      <c r="N4885" s="2">
        <v>107</v>
      </c>
      <c r="O4885" s="2" t="str" cm="1">
        <f t="array" ref="O4885">_xlfn.IFS(Table1[[#This Row],[Duration]]&lt;90,"Short",Table1[[#This Row],[Duration]]&lt;180,"Medium",Table1[[#This Row],[Duration]]&lt;=240,"Long",TRUE,"Seasons")</f>
        <v>Medium</v>
      </c>
      <c r="P4885" s="3" t="s">
        <v>17</v>
      </c>
    </row>
    <row r="4886" spans="1:16" ht="56">
      <c r="A4886" s="2" t="s">
        <v>20466</v>
      </c>
      <c r="B4886" s="2" t="s">
        <v>0</v>
      </c>
      <c r="C4886" s="3" t="s">
        <v>20467</v>
      </c>
      <c r="D4886" s="3" t="s">
        <v>20468</v>
      </c>
      <c r="E4886" s="3" t="s">
        <v>20469</v>
      </c>
      <c r="F4886" s="3" t="s">
        <v>670</v>
      </c>
      <c r="G4886" s="7" t="s">
        <v>11791</v>
      </c>
      <c r="H4886" s="4">
        <v>2021</v>
      </c>
      <c r="I4886" s="2">
        <v>2007</v>
      </c>
      <c r="J4886" s="2">
        <f ca="1">YEAR(TODAY())-Table1[[#This Row],[Release_year]]</f>
        <v>19</v>
      </c>
      <c r="K4886" s="2" t="s">
        <v>7</v>
      </c>
      <c r="L4886" s="2" t="str">
        <f>_xlfn.XLOOKUP(Table1[[#This Row],[Rating]],Ratings!A$2:A$15,Ratings!B$2:B$15)</f>
        <v>Adult</v>
      </c>
      <c r="M4886" s="2" t="str">
        <f>_xlfn.XLOOKUP(Table1[[#This Row],[Rating Category]],Recommendation!A$2:A$6,Recommendation!B$2:B$6)</f>
        <v>Restricted</v>
      </c>
      <c r="N4886" s="2">
        <v>99</v>
      </c>
      <c r="O4886" s="2" t="str" cm="1">
        <f t="array" ref="O4886">_xlfn.IFS(Table1[[#This Row],[Duration]]&lt;90,"Short",Table1[[#This Row],[Duration]]&lt;180,"Medium",Table1[[#This Row],[Duration]]&lt;=240,"Long",TRUE,"Seasons")</f>
        <v>Medium</v>
      </c>
      <c r="P4886" s="3" t="s">
        <v>2121</v>
      </c>
    </row>
    <row r="4887" spans="1:16" ht="70">
      <c r="A4887" s="2" t="s">
        <v>20470</v>
      </c>
      <c r="B4887" s="2" t="s">
        <v>0</v>
      </c>
      <c r="C4887" s="3" t="s">
        <v>20471</v>
      </c>
      <c r="D4887" s="3" t="s">
        <v>20472</v>
      </c>
      <c r="E4887" s="3" t="s">
        <v>20473</v>
      </c>
      <c r="F4887" s="3" t="s">
        <v>235</v>
      </c>
      <c r="G4887" s="7" t="s">
        <v>12176</v>
      </c>
      <c r="H4887" s="4">
        <v>2021</v>
      </c>
      <c r="I4887" s="2">
        <v>2016</v>
      </c>
      <c r="J4887" s="2">
        <f ca="1">YEAR(TODAY())-Table1[[#This Row],[Release_year]]</f>
        <v>10</v>
      </c>
      <c r="K4887" s="2" t="s">
        <v>7</v>
      </c>
      <c r="L4887" s="2" t="str">
        <f>_xlfn.XLOOKUP(Table1[[#This Row],[Rating]],Ratings!A$2:A$15,Ratings!B$2:B$15)</f>
        <v>Adult</v>
      </c>
      <c r="M4887" s="2" t="str">
        <f>_xlfn.XLOOKUP(Table1[[#This Row],[Rating Category]],Recommendation!A$2:A$6,Recommendation!B$2:B$6)</f>
        <v>Restricted</v>
      </c>
      <c r="N4887" s="2">
        <v>140</v>
      </c>
      <c r="O4887" s="2" t="str" cm="1">
        <f t="array" ref="O4887">_xlfn.IFS(Table1[[#This Row],[Duration]]&lt;90,"Short",Table1[[#This Row],[Duration]]&lt;180,"Medium",Table1[[#This Row],[Duration]]&lt;=240,"Long",TRUE,"Seasons")</f>
        <v>Medium</v>
      </c>
      <c r="P4887" s="3" t="s">
        <v>90</v>
      </c>
    </row>
    <row r="4888" spans="1:16" ht="70">
      <c r="A4888" s="2" t="s">
        <v>20474</v>
      </c>
      <c r="B4888" s="2" t="s">
        <v>0</v>
      </c>
      <c r="C4888" s="3" t="s">
        <v>20475</v>
      </c>
      <c r="D4888" s="3" t="s">
        <v>1724</v>
      </c>
      <c r="E4888" s="3" t="s">
        <v>20476</v>
      </c>
      <c r="F4888" s="3" t="s">
        <v>1</v>
      </c>
      <c r="G4888" s="7" t="s">
        <v>3390</v>
      </c>
      <c r="H4888" s="4">
        <v>2021</v>
      </c>
      <c r="I4888" s="2">
        <v>1995</v>
      </c>
      <c r="J4888" s="2">
        <f ca="1">YEAR(TODAY())-Table1[[#This Row],[Release_year]]</f>
        <v>31</v>
      </c>
      <c r="K4888" s="2" t="s">
        <v>2</v>
      </c>
      <c r="L4888" s="2" t="str">
        <f>_xlfn.XLOOKUP(Table1[[#This Row],[Rating]],Ratings!A$2:A$15,Ratings!B$2:B$15)</f>
        <v>Teen</v>
      </c>
      <c r="M4888" s="2" t="str">
        <f>_xlfn.XLOOKUP(Table1[[#This Row],[Rating Category]],Recommendation!A$2:A$6,Recommendation!B$2:B$6)</f>
        <v>Guidance</v>
      </c>
      <c r="N4888" s="2">
        <v>113</v>
      </c>
      <c r="O4888" s="2" t="str" cm="1">
        <f t="array" ref="O4888">_xlfn.IFS(Table1[[#This Row],[Duration]]&lt;90,"Short",Table1[[#This Row],[Duration]]&lt;180,"Medium",Table1[[#This Row],[Duration]]&lt;=240,"Long",TRUE,"Seasons")</f>
        <v>Medium</v>
      </c>
      <c r="P4888" s="3" t="s">
        <v>399</v>
      </c>
    </row>
    <row r="4889" spans="1:16" ht="56">
      <c r="A4889" s="2" t="s">
        <v>20477</v>
      </c>
      <c r="B4889" s="2" t="s">
        <v>0</v>
      </c>
      <c r="C4889" s="3" t="s">
        <v>20478</v>
      </c>
      <c r="D4889" s="3" t="s">
        <v>20479</v>
      </c>
      <c r="E4889" s="3" t="s">
        <v>20480</v>
      </c>
      <c r="F4889" s="3" t="s">
        <v>1</v>
      </c>
      <c r="G4889" s="7" t="s">
        <v>7486</v>
      </c>
      <c r="H4889" s="4">
        <v>2021</v>
      </c>
      <c r="I4889" s="2">
        <v>2005</v>
      </c>
      <c r="J4889" s="2">
        <f ca="1">YEAR(TODAY())-Table1[[#This Row],[Release_year]]</f>
        <v>21</v>
      </c>
      <c r="K4889" s="2" t="s">
        <v>124</v>
      </c>
      <c r="L4889" s="2" t="str">
        <f>_xlfn.XLOOKUP(Table1[[#This Row],[Rating]],Ratings!A$2:A$15,Ratings!B$2:B$15)</f>
        <v>Adult</v>
      </c>
      <c r="M4889" s="2" t="str">
        <f>_xlfn.XLOOKUP(Table1[[#This Row],[Rating Category]],Recommendation!A$2:A$6,Recommendation!B$2:B$6)</f>
        <v>Restricted</v>
      </c>
      <c r="N4889" s="2">
        <v>89</v>
      </c>
      <c r="O4889" s="2" t="str" cm="1">
        <f t="array" ref="O4889">_xlfn.IFS(Table1[[#This Row],[Duration]]&lt;90,"Short",Table1[[#This Row],[Duration]]&lt;180,"Medium",Table1[[#This Row],[Duration]]&lt;=240,"Long",TRUE,"Seasons")</f>
        <v>Short</v>
      </c>
      <c r="P4889" s="3" t="s">
        <v>617</v>
      </c>
    </row>
    <row r="4890" spans="1:16" ht="42">
      <c r="A4890" s="2" t="s">
        <v>20481</v>
      </c>
      <c r="B4890" s="2" t="s">
        <v>0</v>
      </c>
      <c r="C4890" s="3" t="s">
        <v>20482</v>
      </c>
      <c r="D4890" s="3" t="s">
        <v>20483</v>
      </c>
      <c r="E4890" s="3" t="s">
        <v>20484</v>
      </c>
      <c r="F4890" s="3" t="s">
        <v>20485</v>
      </c>
      <c r="G4890" s="7" t="s">
        <v>7036</v>
      </c>
      <c r="H4890" s="4">
        <v>2021</v>
      </c>
      <c r="I4890" s="2">
        <v>2019</v>
      </c>
      <c r="J4890" s="2">
        <f ca="1">YEAR(TODAY())-Table1[[#This Row],[Release_year]]</f>
        <v>7</v>
      </c>
      <c r="K4890" s="2" t="s">
        <v>16</v>
      </c>
      <c r="L4890" s="2" t="str">
        <f>_xlfn.XLOOKUP(Table1[[#This Row],[Rating]],Ratings!A$2:A$15,Ratings!B$2:B$15)</f>
        <v>Family</v>
      </c>
      <c r="M4890" s="2" t="str">
        <f>_xlfn.XLOOKUP(Table1[[#This Row],[Rating Category]],Recommendation!A$2:A$6,Recommendation!B$2:B$6)</f>
        <v>Guidance</v>
      </c>
      <c r="N4890" s="2">
        <v>97</v>
      </c>
      <c r="O4890" s="2" t="str" cm="1">
        <f t="array" ref="O4890">_xlfn.IFS(Table1[[#This Row],[Duration]]&lt;90,"Short",Table1[[#This Row],[Duration]]&lt;180,"Medium",Table1[[#This Row],[Duration]]&lt;=240,"Long",TRUE,"Seasons")</f>
        <v>Medium</v>
      </c>
      <c r="P4890" s="3" t="s">
        <v>46</v>
      </c>
    </row>
    <row r="4891" spans="1:16" ht="56">
      <c r="A4891" s="2" t="s">
        <v>20486</v>
      </c>
      <c r="B4891" s="2" t="s">
        <v>0</v>
      </c>
      <c r="C4891" s="3" t="s">
        <v>20487</v>
      </c>
      <c r="D4891" s="3" t="s">
        <v>5896</v>
      </c>
      <c r="E4891" s="3" t="s">
        <v>20488</v>
      </c>
      <c r="F4891" s="3" t="s">
        <v>1155</v>
      </c>
      <c r="G4891" s="7" t="s">
        <v>8944</v>
      </c>
      <c r="H4891" s="4">
        <v>2021</v>
      </c>
      <c r="I4891" s="2">
        <v>2010</v>
      </c>
      <c r="J4891" s="2">
        <f ca="1">YEAR(TODAY())-Table1[[#This Row],[Release_year]]</f>
        <v>16</v>
      </c>
      <c r="K4891" s="2" t="s">
        <v>29</v>
      </c>
      <c r="L4891" s="2" t="str">
        <f>_xlfn.XLOOKUP(Table1[[#This Row],[Rating]],Ratings!A$2:A$15,Ratings!B$2:B$15)</f>
        <v>Teen</v>
      </c>
      <c r="M4891" s="2" t="str">
        <f>_xlfn.XLOOKUP(Table1[[#This Row],[Rating Category]],Recommendation!A$2:A$6,Recommendation!B$2:B$6)</f>
        <v>Guidance</v>
      </c>
      <c r="N4891" s="2">
        <v>108</v>
      </c>
      <c r="O4891" s="2" t="str" cm="1">
        <f t="array" ref="O4891">_xlfn.IFS(Table1[[#This Row],[Duration]]&lt;90,"Short",Table1[[#This Row],[Duration]]&lt;180,"Medium",Table1[[#This Row],[Duration]]&lt;=240,"Long",TRUE,"Seasons")</f>
        <v>Medium</v>
      </c>
      <c r="P4891" s="3" t="s">
        <v>192</v>
      </c>
    </row>
    <row r="4892" spans="1:16" ht="56">
      <c r="A4892" s="2" t="s">
        <v>20489</v>
      </c>
      <c r="B4892" s="2" t="s">
        <v>0</v>
      </c>
      <c r="C4892" s="3" t="s">
        <v>20490</v>
      </c>
      <c r="D4892" s="3" t="s">
        <v>8961</v>
      </c>
      <c r="E4892" s="3" t="s">
        <v>20491</v>
      </c>
      <c r="F4892" s="3" t="s">
        <v>20492</v>
      </c>
      <c r="G4892" s="7" t="s">
        <v>20458</v>
      </c>
      <c r="H4892" s="4">
        <v>2021</v>
      </c>
      <c r="I4892" s="2">
        <v>2015</v>
      </c>
      <c r="J4892" s="2">
        <f ca="1">YEAR(TODAY())-Table1[[#This Row],[Release_year]]</f>
        <v>11</v>
      </c>
      <c r="K4892" s="2" t="s">
        <v>7</v>
      </c>
      <c r="L4892" s="2" t="str">
        <f>_xlfn.XLOOKUP(Table1[[#This Row],[Rating]],Ratings!A$2:A$15,Ratings!B$2:B$15)</f>
        <v>Adult</v>
      </c>
      <c r="M4892" s="2" t="str">
        <f>_xlfn.XLOOKUP(Table1[[#This Row],[Rating Category]],Recommendation!A$2:A$6,Recommendation!B$2:B$6)</f>
        <v>Restricted</v>
      </c>
      <c r="N4892" s="2">
        <v>80</v>
      </c>
      <c r="O4892" s="2" t="str" cm="1">
        <f t="array" ref="O4892">_xlfn.IFS(Table1[[#This Row],[Duration]]&lt;90,"Short",Table1[[#This Row],[Duration]]&lt;180,"Medium",Table1[[#This Row],[Duration]]&lt;=240,"Long",TRUE,"Seasons")</f>
        <v>Short</v>
      </c>
      <c r="P4892" s="3" t="s">
        <v>192</v>
      </c>
    </row>
    <row r="4893" spans="1:16" ht="56">
      <c r="A4893" s="2" t="s">
        <v>20493</v>
      </c>
      <c r="B4893" s="2" t="s">
        <v>0</v>
      </c>
      <c r="C4893" s="3" t="s">
        <v>20494</v>
      </c>
      <c r="D4893" s="3" t="s">
        <v>20495</v>
      </c>
      <c r="E4893" s="3" t="s">
        <v>20496</v>
      </c>
      <c r="F4893" s="3" t="s">
        <v>744</v>
      </c>
      <c r="G4893" s="7" t="s">
        <v>15297</v>
      </c>
      <c r="H4893" s="4">
        <v>2021</v>
      </c>
      <c r="I4893" s="2">
        <v>2013</v>
      </c>
      <c r="J4893" s="2">
        <f ca="1">YEAR(TODAY())-Table1[[#This Row],[Release_year]]</f>
        <v>13</v>
      </c>
      <c r="K4893" s="2" t="s">
        <v>124</v>
      </c>
      <c r="L4893" s="2" t="str">
        <f>_xlfn.XLOOKUP(Table1[[#This Row],[Rating]],Ratings!A$2:A$15,Ratings!B$2:B$15)</f>
        <v>Adult</v>
      </c>
      <c r="M4893" s="2" t="str">
        <f>_xlfn.XLOOKUP(Table1[[#This Row],[Rating Category]],Recommendation!A$2:A$6,Recommendation!B$2:B$6)</f>
        <v>Restricted</v>
      </c>
      <c r="N4893" s="2">
        <v>90</v>
      </c>
      <c r="O4893" s="2" t="str" cm="1">
        <f t="array" ref="O4893">_xlfn.IFS(Table1[[#This Row],[Duration]]&lt;90,"Short",Table1[[#This Row],[Duration]]&lt;180,"Medium",Table1[[#This Row],[Duration]]&lt;=240,"Long",TRUE,"Seasons")</f>
        <v>Medium</v>
      </c>
      <c r="P4893" s="3" t="s">
        <v>3532</v>
      </c>
    </row>
    <row r="4894" spans="1:16" ht="42">
      <c r="A4894" s="2" t="s">
        <v>20497</v>
      </c>
      <c r="B4894" s="2" t="s">
        <v>0</v>
      </c>
      <c r="C4894" s="3" t="s">
        <v>20498</v>
      </c>
      <c r="D4894" s="3" t="s">
        <v>20499</v>
      </c>
      <c r="E4894" s="3" t="s">
        <v>20500</v>
      </c>
      <c r="F4894" s="3" t="s">
        <v>287</v>
      </c>
      <c r="G4894" s="7" t="s">
        <v>5538</v>
      </c>
      <c r="H4894" s="4">
        <v>2021</v>
      </c>
      <c r="I4894" s="2">
        <v>2000</v>
      </c>
      <c r="J4894" s="2">
        <f ca="1">YEAR(TODAY())-Table1[[#This Row],[Release_year]]</f>
        <v>26</v>
      </c>
      <c r="K4894" s="2" t="s">
        <v>124</v>
      </c>
      <c r="L4894" s="2" t="str">
        <f>_xlfn.XLOOKUP(Table1[[#This Row],[Rating]],Ratings!A$2:A$15,Ratings!B$2:B$15)</f>
        <v>Adult</v>
      </c>
      <c r="M4894" s="2" t="str">
        <f>_xlfn.XLOOKUP(Table1[[#This Row],[Rating Category]],Recommendation!A$2:A$6,Recommendation!B$2:B$6)</f>
        <v>Restricted</v>
      </c>
      <c r="N4894" s="2">
        <v>117</v>
      </c>
      <c r="O4894" s="2" t="str" cm="1">
        <f t="array" ref="O4894">_xlfn.IFS(Table1[[#This Row],[Duration]]&lt;90,"Short",Table1[[#This Row],[Duration]]&lt;180,"Medium",Table1[[#This Row],[Duration]]&lt;=240,"Long",TRUE,"Seasons")</f>
        <v>Medium</v>
      </c>
      <c r="P4894" s="3" t="s">
        <v>125</v>
      </c>
    </row>
    <row r="4895" spans="1:16" ht="56">
      <c r="A4895" s="2" t="s">
        <v>20501</v>
      </c>
      <c r="B4895" s="2" t="s">
        <v>0</v>
      </c>
      <c r="C4895" s="3" t="s">
        <v>20502</v>
      </c>
      <c r="D4895" s="3" t="s">
        <v>1357</v>
      </c>
      <c r="E4895" s="3" t="s">
        <v>20503</v>
      </c>
      <c r="F4895" s="3" t="s">
        <v>20504</v>
      </c>
      <c r="G4895" s="7" t="s">
        <v>6885</v>
      </c>
      <c r="H4895" s="4">
        <v>2021</v>
      </c>
      <c r="I4895" s="2">
        <v>2016</v>
      </c>
      <c r="J4895" s="2">
        <f ca="1">YEAR(TODAY())-Table1[[#This Row],[Release_year]]</f>
        <v>10</v>
      </c>
      <c r="K4895" s="2" t="s">
        <v>124</v>
      </c>
      <c r="L4895" s="2" t="str">
        <f>_xlfn.XLOOKUP(Table1[[#This Row],[Rating]],Ratings!A$2:A$15,Ratings!B$2:B$15)</f>
        <v>Adult</v>
      </c>
      <c r="M4895" s="2" t="str">
        <f>_xlfn.XLOOKUP(Table1[[#This Row],[Rating Category]],Recommendation!A$2:A$6,Recommendation!B$2:B$6)</f>
        <v>Restricted</v>
      </c>
      <c r="N4895" s="2">
        <v>95</v>
      </c>
      <c r="O4895" s="2" t="str" cm="1">
        <f t="array" ref="O4895">_xlfn.IFS(Table1[[#This Row],[Duration]]&lt;90,"Short",Table1[[#This Row],[Duration]]&lt;180,"Medium",Table1[[#This Row],[Duration]]&lt;=240,"Long",TRUE,"Seasons")</f>
        <v>Medium</v>
      </c>
      <c r="P4895" s="3" t="s">
        <v>125</v>
      </c>
    </row>
    <row r="4896" spans="1:16" ht="42">
      <c r="A4896" s="2" t="s">
        <v>20505</v>
      </c>
      <c r="B4896" s="2" t="s">
        <v>0</v>
      </c>
      <c r="C4896" s="3" t="s">
        <v>20506</v>
      </c>
      <c r="D4896" s="3" t="s">
        <v>20507</v>
      </c>
      <c r="E4896" s="3" t="s">
        <v>20508</v>
      </c>
      <c r="F4896" s="3" t="s">
        <v>223</v>
      </c>
      <c r="G4896" s="7" t="s">
        <v>10042</v>
      </c>
      <c r="H4896" s="4">
        <v>2021</v>
      </c>
      <c r="I4896" s="2">
        <v>2016</v>
      </c>
      <c r="J4896" s="2">
        <f ca="1">YEAR(TODAY())-Table1[[#This Row],[Release_year]]</f>
        <v>10</v>
      </c>
      <c r="K4896" s="2" t="s">
        <v>124</v>
      </c>
      <c r="L4896" s="2" t="str">
        <f>_xlfn.XLOOKUP(Table1[[#This Row],[Rating]],Ratings!A$2:A$15,Ratings!B$2:B$15)</f>
        <v>Adult</v>
      </c>
      <c r="M4896" s="2" t="str">
        <f>_xlfn.XLOOKUP(Table1[[#This Row],[Rating Category]],Recommendation!A$2:A$6,Recommendation!B$2:B$6)</f>
        <v>Restricted</v>
      </c>
      <c r="N4896" s="2">
        <v>86</v>
      </c>
      <c r="O4896" s="2" t="str" cm="1">
        <f t="array" ref="O4896">_xlfn.IFS(Table1[[#This Row],[Duration]]&lt;90,"Short",Table1[[#This Row],[Duration]]&lt;180,"Medium",Table1[[#This Row],[Duration]]&lt;=240,"Long",TRUE,"Seasons")</f>
        <v>Short</v>
      </c>
      <c r="P4896" s="3" t="s">
        <v>8202</v>
      </c>
    </row>
    <row r="4897" spans="1:16" ht="70">
      <c r="A4897" s="2" t="s">
        <v>20509</v>
      </c>
      <c r="B4897" s="2" t="s">
        <v>0</v>
      </c>
      <c r="C4897" s="3" t="s">
        <v>20510</v>
      </c>
      <c r="D4897" s="3" t="s">
        <v>20511</v>
      </c>
      <c r="E4897" s="3" t="s">
        <v>20512</v>
      </c>
      <c r="F4897" s="3" t="s">
        <v>1</v>
      </c>
      <c r="G4897" s="7" t="s">
        <v>12012</v>
      </c>
      <c r="H4897" s="4">
        <v>2021</v>
      </c>
      <c r="I4897" s="2">
        <v>2017</v>
      </c>
      <c r="J4897" s="2">
        <f ca="1">YEAR(TODAY())-Table1[[#This Row],[Release_year]]</f>
        <v>9</v>
      </c>
      <c r="K4897" s="2" t="s">
        <v>29</v>
      </c>
      <c r="L4897" s="2" t="str">
        <f>_xlfn.XLOOKUP(Table1[[#This Row],[Rating]],Ratings!A$2:A$15,Ratings!B$2:B$15)</f>
        <v>Teen</v>
      </c>
      <c r="M4897" s="2" t="str">
        <f>_xlfn.XLOOKUP(Table1[[#This Row],[Rating Category]],Recommendation!A$2:A$6,Recommendation!B$2:B$6)</f>
        <v>Guidance</v>
      </c>
      <c r="N4897" s="2">
        <v>100</v>
      </c>
      <c r="O4897" s="2" t="str" cm="1">
        <f t="array" ref="O4897">_xlfn.IFS(Table1[[#This Row],[Duration]]&lt;90,"Short",Table1[[#This Row],[Duration]]&lt;180,"Medium",Table1[[#This Row],[Duration]]&lt;=240,"Long",TRUE,"Seasons")</f>
        <v>Medium</v>
      </c>
      <c r="P4897" s="3" t="s">
        <v>251</v>
      </c>
    </row>
    <row r="4898" spans="1:16" ht="56">
      <c r="A4898" s="2" t="s">
        <v>20513</v>
      </c>
      <c r="B4898" s="2" t="s">
        <v>0</v>
      </c>
      <c r="C4898" s="3" t="s">
        <v>20514</v>
      </c>
      <c r="D4898" s="3" t="s">
        <v>20515</v>
      </c>
      <c r="E4898" s="3" t="s">
        <v>20516</v>
      </c>
      <c r="F4898" s="3" t="s">
        <v>28</v>
      </c>
      <c r="G4898" s="7" t="s">
        <v>10143</v>
      </c>
      <c r="H4898" s="4">
        <v>2021</v>
      </c>
      <c r="I4898" s="2">
        <v>2015</v>
      </c>
      <c r="J4898" s="2">
        <f ca="1">YEAR(TODAY())-Table1[[#This Row],[Release_year]]</f>
        <v>11</v>
      </c>
      <c r="K4898" s="2" t="s">
        <v>7</v>
      </c>
      <c r="L4898" s="2" t="str">
        <f>_xlfn.XLOOKUP(Table1[[#This Row],[Rating]],Ratings!A$2:A$15,Ratings!B$2:B$15)</f>
        <v>Adult</v>
      </c>
      <c r="M4898" s="2" t="str">
        <f>_xlfn.XLOOKUP(Table1[[#This Row],[Rating Category]],Recommendation!A$2:A$6,Recommendation!B$2:B$6)</f>
        <v>Restricted</v>
      </c>
      <c r="N4898" s="2">
        <v>87</v>
      </c>
      <c r="O4898" s="2" t="str" cm="1">
        <f t="array" ref="O4898">_xlfn.IFS(Table1[[#This Row],[Duration]]&lt;90,"Short",Table1[[#This Row],[Duration]]&lt;180,"Medium",Table1[[#This Row],[Duration]]&lt;=240,"Long",TRUE,"Seasons")</f>
        <v>Short</v>
      </c>
      <c r="P4898" s="3" t="s">
        <v>72</v>
      </c>
    </row>
    <row r="4899" spans="1:16" ht="56">
      <c r="A4899" s="2" t="s">
        <v>20517</v>
      </c>
      <c r="B4899" s="2" t="s">
        <v>0</v>
      </c>
      <c r="C4899" s="3" t="s">
        <v>20518</v>
      </c>
      <c r="D4899" s="3" t="s">
        <v>10210</v>
      </c>
      <c r="E4899" s="3" t="s">
        <v>20519</v>
      </c>
      <c r="F4899" s="3" t="s">
        <v>413</v>
      </c>
      <c r="G4899" s="7" t="s">
        <v>11146</v>
      </c>
      <c r="H4899" s="4">
        <v>2021</v>
      </c>
      <c r="I4899" s="2">
        <v>1993</v>
      </c>
      <c r="J4899" s="2">
        <f ca="1">YEAR(TODAY())-Table1[[#This Row],[Release_year]]</f>
        <v>33</v>
      </c>
      <c r="K4899" s="2" t="s">
        <v>29</v>
      </c>
      <c r="L4899" s="2" t="str">
        <f>_xlfn.XLOOKUP(Table1[[#This Row],[Rating]],Ratings!A$2:A$15,Ratings!B$2:B$15)</f>
        <v>Teen</v>
      </c>
      <c r="M4899" s="2" t="str">
        <f>_xlfn.XLOOKUP(Table1[[#This Row],[Rating Category]],Recommendation!A$2:A$6,Recommendation!B$2:B$6)</f>
        <v>Guidance</v>
      </c>
      <c r="N4899" s="2">
        <v>83</v>
      </c>
      <c r="O4899" s="2" t="str" cm="1">
        <f t="array" ref="O4899">_xlfn.IFS(Table1[[#This Row],[Duration]]&lt;90,"Short",Table1[[#This Row],[Duration]]&lt;180,"Medium",Table1[[#This Row],[Duration]]&lt;=240,"Long",TRUE,"Seasons")</f>
        <v>Short</v>
      </c>
      <c r="P4899" s="3" t="s">
        <v>384</v>
      </c>
    </row>
    <row r="4900" spans="1:16" ht="28">
      <c r="A4900" s="2" t="s">
        <v>20520</v>
      </c>
      <c r="B4900" s="2" t="s">
        <v>0</v>
      </c>
      <c r="C4900" s="3" t="s">
        <v>20521</v>
      </c>
      <c r="D4900" s="3" t="s">
        <v>20522</v>
      </c>
      <c r="E4900" s="3" t="s">
        <v>20523</v>
      </c>
      <c r="F4900" s="3" t="s">
        <v>1</v>
      </c>
      <c r="G4900" s="7" t="s">
        <v>18729</v>
      </c>
      <c r="H4900" s="4">
        <v>2021</v>
      </c>
      <c r="I4900" s="2">
        <v>2018</v>
      </c>
      <c r="J4900" s="2">
        <f ca="1">YEAR(TODAY())-Table1[[#This Row],[Release_year]]</f>
        <v>8</v>
      </c>
      <c r="K4900" s="2" t="s">
        <v>7</v>
      </c>
      <c r="L4900" s="2" t="str">
        <f>_xlfn.XLOOKUP(Table1[[#This Row],[Rating]],Ratings!A$2:A$15,Ratings!B$2:B$15)</f>
        <v>Adult</v>
      </c>
      <c r="M4900" s="2" t="str">
        <f>_xlfn.XLOOKUP(Table1[[#This Row],[Rating Category]],Recommendation!A$2:A$6,Recommendation!B$2:B$6)</f>
        <v>Restricted</v>
      </c>
      <c r="N4900" s="2">
        <v>89</v>
      </c>
      <c r="O4900" s="2" t="str" cm="1">
        <f t="array" ref="O4900">_xlfn.IFS(Table1[[#This Row],[Duration]]&lt;90,"Short",Table1[[#This Row],[Duration]]&lt;180,"Medium",Table1[[#This Row],[Duration]]&lt;=240,"Long",TRUE,"Seasons")</f>
        <v>Short</v>
      </c>
      <c r="P4900" s="3" t="s">
        <v>1368</v>
      </c>
    </row>
    <row r="4901" spans="1:16" ht="28">
      <c r="A4901" s="2" t="s">
        <v>20524</v>
      </c>
      <c r="B4901" s="2" t="s">
        <v>0</v>
      </c>
      <c r="C4901" s="3" t="s">
        <v>20525</v>
      </c>
      <c r="D4901" s="3" t="s">
        <v>20526</v>
      </c>
      <c r="E4901" s="3" t="s">
        <v>20527</v>
      </c>
      <c r="F4901" s="3" t="s">
        <v>1</v>
      </c>
      <c r="G4901" s="7" t="s">
        <v>13280</v>
      </c>
      <c r="H4901" s="4">
        <v>2021</v>
      </c>
      <c r="I4901" s="2">
        <v>1942</v>
      </c>
      <c r="J4901" s="2">
        <f ca="1">YEAR(TODAY())-Table1[[#This Row],[Release_year]]</f>
        <v>84</v>
      </c>
      <c r="K4901" s="2" t="s">
        <v>29</v>
      </c>
      <c r="L4901" s="2" t="str">
        <f>_xlfn.XLOOKUP(Table1[[#This Row],[Rating]],Ratings!A$2:A$15,Ratings!B$2:B$15)</f>
        <v>Teen</v>
      </c>
      <c r="M4901" s="2" t="str">
        <f>_xlfn.XLOOKUP(Table1[[#This Row],[Rating Category]],Recommendation!A$2:A$6,Recommendation!B$2:B$6)</f>
        <v>Guidance</v>
      </c>
      <c r="N4901" s="2">
        <v>18</v>
      </c>
      <c r="O4901" s="2" t="str" cm="1">
        <f t="array" ref="O4901">_xlfn.IFS(Table1[[#This Row],[Duration]]&lt;90,"Short",Table1[[#This Row],[Duration]]&lt;180,"Medium",Table1[[#This Row],[Duration]]&lt;=240,"Long",TRUE,"Seasons")</f>
        <v>Short</v>
      </c>
      <c r="P4901" s="3" t="s">
        <v>17928</v>
      </c>
    </row>
    <row r="4902" spans="1:16" ht="28">
      <c r="A4902" s="2" t="s">
        <v>20528</v>
      </c>
      <c r="B4902" s="2" t="s">
        <v>0</v>
      </c>
      <c r="C4902" s="3" t="s">
        <v>20529</v>
      </c>
      <c r="D4902" s="3" t="s">
        <v>20530</v>
      </c>
      <c r="E4902" s="3" t="s">
        <v>20531</v>
      </c>
      <c r="F4902" s="3" t="s">
        <v>1</v>
      </c>
      <c r="G4902" s="7" t="s">
        <v>10003</v>
      </c>
      <c r="H4902" s="4">
        <v>2021</v>
      </c>
      <c r="I4902" s="2">
        <v>2018</v>
      </c>
      <c r="J4902" s="2">
        <f ca="1">YEAR(TODAY())-Table1[[#This Row],[Release_year]]</f>
        <v>8</v>
      </c>
      <c r="K4902" s="2" t="s">
        <v>7</v>
      </c>
      <c r="L4902" s="2" t="str">
        <f>_xlfn.XLOOKUP(Table1[[#This Row],[Rating]],Ratings!A$2:A$15,Ratings!B$2:B$15)</f>
        <v>Adult</v>
      </c>
      <c r="M4902" s="2" t="str">
        <f>_xlfn.XLOOKUP(Table1[[#This Row],[Rating Category]],Recommendation!A$2:A$6,Recommendation!B$2:B$6)</f>
        <v>Restricted</v>
      </c>
      <c r="N4902" s="2">
        <v>72</v>
      </c>
      <c r="O4902" s="2" t="str" cm="1">
        <f t="array" ref="O4902">_xlfn.IFS(Table1[[#This Row],[Duration]]&lt;90,"Short",Table1[[#This Row],[Duration]]&lt;180,"Medium",Table1[[#This Row],[Duration]]&lt;=240,"Long",TRUE,"Seasons")</f>
        <v>Short</v>
      </c>
      <c r="P4902" s="3" t="s">
        <v>3</v>
      </c>
    </row>
    <row r="4903" spans="1:16" ht="42">
      <c r="A4903" s="2" t="s">
        <v>20532</v>
      </c>
      <c r="B4903" s="2" t="s">
        <v>0</v>
      </c>
      <c r="C4903" s="3" t="s">
        <v>20533</v>
      </c>
      <c r="D4903" s="3" t="s">
        <v>20534</v>
      </c>
      <c r="E4903" s="3" t="s">
        <v>20535</v>
      </c>
      <c r="F4903" s="3" t="s">
        <v>1</v>
      </c>
      <c r="G4903" s="7" t="s">
        <v>12744</v>
      </c>
      <c r="H4903" s="4">
        <v>2021</v>
      </c>
      <c r="I4903" s="2">
        <v>2016</v>
      </c>
      <c r="J4903" s="2">
        <f ca="1">YEAR(TODAY())-Table1[[#This Row],[Release_year]]</f>
        <v>10</v>
      </c>
      <c r="K4903" s="2" t="s">
        <v>7</v>
      </c>
      <c r="L4903" s="2" t="str">
        <f>_xlfn.XLOOKUP(Table1[[#This Row],[Rating]],Ratings!A$2:A$15,Ratings!B$2:B$15)</f>
        <v>Adult</v>
      </c>
      <c r="M4903" s="2" t="str">
        <f>_xlfn.XLOOKUP(Table1[[#This Row],[Rating Category]],Recommendation!A$2:A$6,Recommendation!B$2:B$6)</f>
        <v>Restricted</v>
      </c>
      <c r="N4903" s="2">
        <v>95</v>
      </c>
      <c r="O4903" s="2" t="str" cm="1">
        <f t="array" ref="O4903">_xlfn.IFS(Table1[[#This Row],[Duration]]&lt;90,"Short",Table1[[#This Row],[Duration]]&lt;180,"Medium",Table1[[#This Row],[Duration]]&lt;=240,"Long",TRUE,"Seasons")</f>
        <v>Medium</v>
      </c>
      <c r="P4903" s="3" t="s">
        <v>617</v>
      </c>
    </row>
    <row r="4904" spans="1:16" ht="56">
      <c r="A4904" s="2" t="s">
        <v>20536</v>
      </c>
      <c r="B4904" s="2" t="s">
        <v>0</v>
      </c>
      <c r="C4904" s="3" t="s">
        <v>20537</v>
      </c>
      <c r="D4904" s="3" t="s">
        <v>13793</v>
      </c>
      <c r="E4904" s="3" t="s">
        <v>20538</v>
      </c>
      <c r="F4904" s="3" t="s">
        <v>744</v>
      </c>
      <c r="G4904" s="7" t="s">
        <v>20539</v>
      </c>
      <c r="H4904" s="4">
        <v>2021</v>
      </c>
      <c r="I4904" s="2">
        <v>2015</v>
      </c>
      <c r="J4904" s="2">
        <f ca="1">YEAR(TODAY())-Table1[[#This Row],[Release_year]]</f>
        <v>11</v>
      </c>
      <c r="K4904" s="2" t="s">
        <v>124</v>
      </c>
      <c r="L4904" s="2" t="str">
        <f>_xlfn.XLOOKUP(Table1[[#This Row],[Rating]],Ratings!A$2:A$15,Ratings!B$2:B$15)</f>
        <v>Adult</v>
      </c>
      <c r="M4904" s="2" t="str">
        <f>_xlfn.XLOOKUP(Table1[[#This Row],[Rating Category]],Recommendation!A$2:A$6,Recommendation!B$2:B$6)</f>
        <v>Restricted</v>
      </c>
      <c r="N4904" s="2">
        <v>95</v>
      </c>
      <c r="O4904" s="2" t="str" cm="1">
        <f t="array" ref="O4904">_xlfn.IFS(Table1[[#This Row],[Duration]]&lt;90,"Short",Table1[[#This Row],[Duration]]&lt;180,"Medium",Table1[[#This Row],[Duration]]&lt;=240,"Long",TRUE,"Seasons")</f>
        <v>Medium</v>
      </c>
      <c r="P4904" s="3" t="s">
        <v>8202</v>
      </c>
    </row>
    <row r="4905" spans="1:16" ht="42">
      <c r="A4905" s="2" t="s">
        <v>20540</v>
      </c>
      <c r="B4905" s="2" t="s">
        <v>0</v>
      </c>
      <c r="C4905" s="3" t="s">
        <v>20541</v>
      </c>
      <c r="D4905" s="3" t="s">
        <v>20542</v>
      </c>
      <c r="E4905" s="3" t="s">
        <v>20543</v>
      </c>
      <c r="F4905" s="3" t="s">
        <v>1</v>
      </c>
      <c r="G4905" s="7" t="s">
        <v>9374</v>
      </c>
      <c r="H4905" s="4">
        <v>2021</v>
      </c>
      <c r="I4905" s="2">
        <v>2016</v>
      </c>
      <c r="J4905" s="2">
        <f ca="1">YEAR(TODAY())-Table1[[#This Row],[Release_year]]</f>
        <v>10</v>
      </c>
      <c r="K4905" s="2" t="s">
        <v>124</v>
      </c>
      <c r="L4905" s="2" t="str">
        <f>_xlfn.XLOOKUP(Table1[[#This Row],[Rating]],Ratings!A$2:A$15,Ratings!B$2:B$15)</f>
        <v>Adult</v>
      </c>
      <c r="M4905" s="2" t="str">
        <f>_xlfn.XLOOKUP(Table1[[#This Row],[Rating Category]],Recommendation!A$2:A$6,Recommendation!B$2:B$6)</f>
        <v>Restricted</v>
      </c>
      <c r="N4905" s="2">
        <v>98</v>
      </c>
      <c r="O4905" s="2" t="str" cm="1">
        <f t="array" ref="O4905">_xlfn.IFS(Table1[[#This Row],[Duration]]&lt;90,"Short",Table1[[#This Row],[Duration]]&lt;180,"Medium",Table1[[#This Row],[Duration]]&lt;=240,"Long",TRUE,"Seasons")</f>
        <v>Medium</v>
      </c>
      <c r="P4905" s="3" t="s">
        <v>885</v>
      </c>
    </row>
    <row r="4906" spans="1:16" ht="56">
      <c r="A4906" s="2" t="s">
        <v>20544</v>
      </c>
      <c r="B4906" s="2" t="s">
        <v>4</v>
      </c>
      <c r="C4906" s="3" t="s">
        <v>20545</v>
      </c>
      <c r="D4906" s="3" t="s">
        <v>16806</v>
      </c>
      <c r="E4906" s="3" t="s">
        <v>2255</v>
      </c>
      <c r="F4906" s="3" t="s">
        <v>28</v>
      </c>
      <c r="G4906" s="7" t="s">
        <v>18869</v>
      </c>
      <c r="H4906" s="4">
        <v>2021</v>
      </c>
      <c r="I4906" s="2">
        <v>2001</v>
      </c>
      <c r="J4906" s="2">
        <f ca="1">YEAR(TODAY())-Table1[[#This Row],[Release_year]]</f>
        <v>25</v>
      </c>
      <c r="K4906" s="2" t="s">
        <v>181</v>
      </c>
      <c r="L4906" s="2" t="str">
        <f>_xlfn.XLOOKUP(Table1[[#This Row],[Rating]],Ratings!A$2:A$15,Ratings!B$2:B$15)</f>
        <v>Family</v>
      </c>
      <c r="M4906" s="2" t="str">
        <f>_xlfn.XLOOKUP(Table1[[#This Row],[Rating Category]],Recommendation!A$2:A$6,Recommendation!B$2:B$6)</f>
        <v>Guidance</v>
      </c>
      <c r="N4906" s="2" t="s">
        <v>11</v>
      </c>
      <c r="O4906" s="2" t="str" cm="1">
        <f t="array" ref="O4906">_xlfn.IFS(Table1[[#This Row],[Duration]]&lt;90,"Short",Table1[[#This Row],[Duration]]&lt;180,"Medium",Table1[[#This Row],[Duration]]&lt;=240,"Long",TRUE,"Seasons")</f>
        <v>Seasons</v>
      </c>
      <c r="P4906" s="3" t="s">
        <v>185</v>
      </c>
    </row>
    <row r="4907" spans="1:16" ht="42">
      <c r="A4907" s="2" t="s">
        <v>20546</v>
      </c>
      <c r="B4907" s="2" t="s">
        <v>0</v>
      </c>
      <c r="C4907" s="3" t="s">
        <v>20547</v>
      </c>
      <c r="D4907" s="3" t="s">
        <v>20548</v>
      </c>
      <c r="E4907" s="3" t="s">
        <v>20549</v>
      </c>
      <c r="F4907" s="3" t="s">
        <v>1</v>
      </c>
      <c r="G4907" s="7" t="s">
        <v>8830</v>
      </c>
      <c r="H4907" s="4">
        <v>2021</v>
      </c>
      <c r="I4907" s="2">
        <v>2010</v>
      </c>
      <c r="J4907" s="2">
        <f ca="1">YEAR(TODAY())-Table1[[#This Row],[Release_year]]</f>
        <v>16</v>
      </c>
      <c r="K4907" s="2" t="s">
        <v>124</v>
      </c>
      <c r="L4907" s="2" t="str">
        <f>_xlfn.XLOOKUP(Table1[[#This Row],[Rating]],Ratings!A$2:A$15,Ratings!B$2:B$15)</f>
        <v>Adult</v>
      </c>
      <c r="M4907" s="2" t="str">
        <f>_xlfn.XLOOKUP(Table1[[#This Row],[Rating Category]],Recommendation!A$2:A$6,Recommendation!B$2:B$6)</f>
        <v>Restricted</v>
      </c>
      <c r="N4907" s="2">
        <v>118</v>
      </c>
      <c r="O4907" s="2" t="str" cm="1">
        <f t="array" ref="O4907">_xlfn.IFS(Table1[[#This Row],[Duration]]&lt;90,"Short",Table1[[#This Row],[Duration]]&lt;180,"Medium",Table1[[#This Row],[Duration]]&lt;=240,"Long",TRUE,"Seasons")</f>
        <v>Medium</v>
      </c>
      <c r="P4907" s="3" t="s">
        <v>307</v>
      </c>
    </row>
    <row r="4908" spans="1:16" ht="56">
      <c r="A4908" s="2" t="s">
        <v>20550</v>
      </c>
      <c r="B4908" s="2" t="s">
        <v>0</v>
      </c>
      <c r="C4908" s="3" t="s">
        <v>20551</v>
      </c>
      <c r="D4908" s="3" t="s">
        <v>20552</v>
      </c>
      <c r="E4908" s="3" t="s">
        <v>20553</v>
      </c>
      <c r="F4908" s="3" t="s">
        <v>215</v>
      </c>
      <c r="G4908" s="7" t="s">
        <v>13352</v>
      </c>
      <c r="H4908" s="4">
        <v>2021</v>
      </c>
      <c r="I4908" s="2">
        <v>2015</v>
      </c>
      <c r="J4908" s="2">
        <f ca="1">YEAR(TODAY())-Table1[[#This Row],[Release_year]]</f>
        <v>11</v>
      </c>
      <c r="K4908" s="2" t="s">
        <v>7</v>
      </c>
      <c r="L4908" s="2" t="str">
        <f>_xlfn.XLOOKUP(Table1[[#This Row],[Rating]],Ratings!A$2:A$15,Ratings!B$2:B$15)</f>
        <v>Adult</v>
      </c>
      <c r="M4908" s="2" t="str">
        <f>_xlfn.XLOOKUP(Table1[[#This Row],[Rating Category]],Recommendation!A$2:A$6,Recommendation!B$2:B$6)</f>
        <v>Restricted</v>
      </c>
      <c r="N4908" s="2">
        <v>98</v>
      </c>
      <c r="O4908" s="2" t="str" cm="1">
        <f t="array" ref="O4908">_xlfn.IFS(Table1[[#This Row],[Duration]]&lt;90,"Short",Table1[[#This Row],[Duration]]&lt;180,"Medium",Table1[[#This Row],[Duration]]&lt;=240,"Long",TRUE,"Seasons")</f>
        <v>Medium</v>
      </c>
      <c r="P4908" s="3" t="s">
        <v>218</v>
      </c>
    </row>
    <row r="4909" spans="1:16" ht="70">
      <c r="A4909" s="2" t="s">
        <v>20554</v>
      </c>
      <c r="B4909" s="2" t="s">
        <v>0</v>
      </c>
      <c r="C4909" s="3" t="s">
        <v>20555</v>
      </c>
      <c r="D4909" s="3" t="s">
        <v>1728</v>
      </c>
      <c r="E4909" s="3" t="s">
        <v>20556</v>
      </c>
      <c r="F4909" s="3" t="s">
        <v>1</v>
      </c>
      <c r="G4909" s="7" t="s">
        <v>8375</v>
      </c>
      <c r="H4909" s="4">
        <v>2021</v>
      </c>
      <c r="I4909" s="2">
        <v>2010</v>
      </c>
      <c r="J4909" s="2">
        <f ca="1">YEAR(TODAY())-Table1[[#This Row],[Release_year]]</f>
        <v>16</v>
      </c>
      <c r="K4909" s="2" t="s">
        <v>2</v>
      </c>
      <c r="L4909" s="2" t="str">
        <f>_xlfn.XLOOKUP(Table1[[#This Row],[Rating]],Ratings!A$2:A$15,Ratings!B$2:B$15)</f>
        <v>Teen</v>
      </c>
      <c r="M4909" s="2" t="str">
        <f>_xlfn.XLOOKUP(Table1[[#This Row],[Rating Category]],Recommendation!A$2:A$6,Recommendation!B$2:B$6)</f>
        <v>Guidance</v>
      </c>
      <c r="N4909" s="2">
        <v>111</v>
      </c>
      <c r="O4909" s="2" t="str" cm="1">
        <f t="array" ref="O4909">_xlfn.IFS(Table1[[#This Row],[Duration]]&lt;90,"Short",Table1[[#This Row],[Duration]]&lt;180,"Medium",Table1[[#This Row],[Duration]]&lt;=240,"Long",TRUE,"Seasons")</f>
        <v>Medium</v>
      </c>
      <c r="P4909" s="3" t="s">
        <v>6017</v>
      </c>
    </row>
    <row r="4910" spans="1:16" ht="42">
      <c r="A4910" s="2" t="s">
        <v>20557</v>
      </c>
      <c r="B4910" s="2" t="s">
        <v>0</v>
      </c>
      <c r="C4910" s="3" t="s">
        <v>20558</v>
      </c>
      <c r="D4910" s="3" t="s">
        <v>20559</v>
      </c>
      <c r="E4910" s="3" t="s">
        <v>20560</v>
      </c>
      <c r="F4910" s="3" t="s">
        <v>1</v>
      </c>
      <c r="G4910" s="7" t="s">
        <v>9015</v>
      </c>
      <c r="H4910" s="4">
        <v>2021</v>
      </c>
      <c r="I4910" s="2">
        <v>2009</v>
      </c>
      <c r="J4910" s="2">
        <f ca="1">YEAR(TODAY())-Table1[[#This Row],[Release_year]]</f>
        <v>17</v>
      </c>
      <c r="K4910" s="2" t="s">
        <v>2</v>
      </c>
      <c r="L4910" s="2" t="str">
        <f>_xlfn.XLOOKUP(Table1[[#This Row],[Rating]],Ratings!A$2:A$15,Ratings!B$2:B$15)</f>
        <v>Teen</v>
      </c>
      <c r="M4910" s="2" t="str">
        <f>_xlfn.XLOOKUP(Table1[[#This Row],[Rating Category]],Recommendation!A$2:A$6,Recommendation!B$2:B$6)</f>
        <v>Guidance</v>
      </c>
      <c r="N4910" s="2">
        <v>116</v>
      </c>
      <c r="O4910" s="2" t="str" cm="1">
        <f t="array" ref="O4910">_xlfn.IFS(Table1[[#This Row],[Duration]]&lt;90,"Short",Table1[[#This Row],[Duration]]&lt;180,"Medium",Table1[[#This Row],[Duration]]&lt;=240,"Long",TRUE,"Seasons")</f>
        <v>Medium</v>
      </c>
      <c r="P4910" s="3" t="s">
        <v>214</v>
      </c>
    </row>
    <row r="4911" spans="1:16" ht="42">
      <c r="A4911" s="2" t="s">
        <v>20561</v>
      </c>
      <c r="B4911" s="2" t="s">
        <v>0</v>
      </c>
      <c r="C4911" s="3" t="s">
        <v>20562</v>
      </c>
      <c r="D4911" s="3" t="s">
        <v>20563</v>
      </c>
      <c r="E4911" s="3" t="s">
        <v>20564</v>
      </c>
      <c r="F4911" s="3" t="s">
        <v>20565</v>
      </c>
      <c r="G4911" s="7" t="s">
        <v>5917</v>
      </c>
      <c r="H4911" s="4">
        <v>2021</v>
      </c>
      <c r="I4911" s="2">
        <v>2016</v>
      </c>
      <c r="J4911" s="2">
        <f ca="1">YEAR(TODAY())-Table1[[#This Row],[Release_year]]</f>
        <v>10</v>
      </c>
      <c r="K4911" s="2" t="s">
        <v>2</v>
      </c>
      <c r="L4911" s="2" t="str">
        <f>_xlfn.XLOOKUP(Table1[[#This Row],[Rating]],Ratings!A$2:A$15,Ratings!B$2:B$15)</f>
        <v>Teen</v>
      </c>
      <c r="M4911" s="2" t="str">
        <f>_xlfn.XLOOKUP(Table1[[#This Row],[Rating Category]],Recommendation!A$2:A$6,Recommendation!B$2:B$6)</f>
        <v>Guidance</v>
      </c>
      <c r="N4911" s="2">
        <v>97</v>
      </c>
      <c r="O4911" s="2" t="str" cm="1">
        <f t="array" ref="O4911">_xlfn.IFS(Table1[[#This Row],[Duration]]&lt;90,"Short",Table1[[#This Row],[Duration]]&lt;180,"Medium",Table1[[#This Row],[Duration]]&lt;=240,"Long",TRUE,"Seasons")</f>
        <v>Medium</v>
      </c>
      <c r="P4911" s="3" t="s">
        <v>8202</v>
      </c>
    </row>
    <row r="4912" spans="1:16" ht="70">
      <c r="A4912" s="2" t="s">
        <v>20566</v>
      </c>
      <c r="B4912" s="2" t="s">
        <v>0</v>
      </c>
      <c r="C4912" s="3" t="s">
        <v>20567</v>
      </c>
      <c r="D4912" s="3" t="s">
        <v>20568</v>
      </c>
      <c r="E4912" s="3" t="s">
        <v>20569</v>
      </c>
      <c r="F4912" s="3" t="s">
        <v>223</v>
      </c>
      <c r="G4912" s="7" t="s">
        <v>9973</v>
      </c>
      <c r="H4912" s="4">
        <v>2021</v>
      </c>
      <c r="I4912" s="2">
        <v>2008</v>
      </c>
      <c r="J4912" s="2">
        <f ca="1">YEAR(TODAY())-Table1[[#This Row],[Release_year]]</f>
        <v>18</v>
      </c>
      <c r="K4912" s="2" t="s">
        <v>2</v>
      </c>
      <c r="L4912" s="2" t="str">
        <f>_xlfn.XLOOKUP(Table1[[#This Row],[Rating]],Ratings!A$2:A$15,Ratings!B$2:B$15)</f>
        <v>Teen</v>
      </c>
      <c r="M4912" s="2" t="str">
        <f>_xlfn.XLOOKUP(Table1[[#This Row],[Rating Category]],Recommendation!A$2:A$6,Recommendation!B$2:B$6)</f>
        <v>Guidance</v>
      </c>
      <c r="N4912" s="2">
        <v>95</v>
      </c>
      <c r="O4912" s="2" t="str" cm="1">
        <f t="array" ref="O4912">_xlfn.IFS(Table1[[#This Row],[Duration]]&lt;90,"Short",Table1[[#This Row],[Duration]]&lt;180,"Medium",Table1[[#This Row],[Duration]]&lt;=240,"Long",TRUE,"Seasons")</f>
        <v>Medium</v>
      </c>
      <c r="P4912" s="3" t="s">
        <v>23</v>
      </c>
    </row>
    <row r="4913" spans="1:16" ht="42">
      <c r="A4913" s="2" t="s">
        <v>20570</v>
      </c>
      <c r="B4913" s="2" t="s">
        <v>0</v>
      </c>
      <c r="C4913" s="3" t="s">
        <v>20571</v>
      </c>
      <c r="D4913" s="3" t="s">
        <v>20572</v>
      </c>
      <c r="E4913" s="3" t="s">
        <v>20573</v>
      </c>
      <c r="F4913" s="3" t="s">
        <v>1</v>
      </c>
      <c r="G4913" s="7" t="s">
        <v>8120</v>
      </c>
      <c r="H4913" s="4">
        <v>2021</v>
      </c>
      <c r="I4913" s="2">
        <v>2007</v>
      </c>
      <c r="J4913" s="2">
        <f ca="1">YEAR(TODAY())-Table1[[#This Row],[Release_year]]</f>
        <v>19</v>
      </c>
      <c r="K4913" s="2" t="s">
        <v>124</v>
      </c>
      <c r="L4913" s="2" t="str">
        <f>_xlfn.XLOOKUP(Table1[[#This Row],[Rating]],Ratings!A$2:A$15,Ratings!B$2:B$15)</f>
        <v>Adult</v>
      </c>
      <c r="M4913" s="2" t="str">
        <f>_xlfn.XLOOKUP(Table1[[#This Row],[Rating Category]],Recommendation!A$2:A$6,Recommendation!B$2:B$6)</f>
        <v>Restricted</v>
      </c>
      <c r="N4913" s="2">
        <v>122</v>
      </c>
      <c r="O4913" s="2" t="str" cm="1">
        <f t="array" ref="O4913">_xlfn.IFS(Table1[[#This Row],[Duration]]&lt;90,"Short",Table1[[#This Row],[Duration]]&lt;180,"Medium",Table1[[#This Row],[Duration]]&lt;=240,"Long",TRUE,"Seasons")</f>
        <v>Medium</v>
      </c>
      <c r="P4913" s="3" t="s">
        <v>131</v>
      </c>
    </row>
    <row r="4914" spans="1:16" ht="56">
      <c r="A4914" s="2" t="s">
        <v>20574</v>
      </c>
      <c r="B4914" s="2" t="s">
        <v>0</v>
      </c>
      <c r="C4914" s="3" t="s">
        <v>20575</v>
      </c>
      <c r="D4914" s="3" t="s">
        <v>20576</v>
      </c>
      <c r="E4914" s="3" t="s">
        <v>20577</v>
      </c>
      <c r="F4914" s="3" t="s">
        <v>1</v>
      </c>
      <c r="G4914" s="7" t="s">
        <v>20539</v>
      </c>
      <c r="H4914" s="4">
        <v>2021</v>
      </c>
      <c r="I4914" s="2">
        <v>2019</v>
      </c>
      <c r="J4914" s="2">
        <f ca="1">YEAR(TODAY())-Table1[[#This Row],[Release_year]]</f>
        <v>7</v>
      </c>
      <c r="K4914" s="2" t="s">
        <v>7</v>
      </c>
      <c r="L4914" s="2" t="str">
        <f>_xlfn.XLOOKUP(Table1[[#This Row],[Rating]],Ratings!A$2:A$15,Ratings!B$2:B$15)</f>
        <v>Adult</v>
      </c>
      <c r="M4914" s="2" t="str">
        <f>_xlfn.XLOOKUP(Table1[[#This Row],[Rating Category]],Recommendation!A$2:A$6,Recommendation!B$2:B$6)</f>
        <v>Restricted</v>
      </c>
      <c r="N4914" s="2">
        <v>95</v>
      </c>
      <c r="O4914" s="2" t="str" cm="1">
        <f t="array" ref="O4914">_xlfn.IFS(Table1[[#This Row],[Duration]]&lt;90,"Short",Table1[[#This Row],[Duration]]&lt;180,"Medium",Table1[[#This Row],[Duration]]&lt;=240,"Long",TRUE,"Seasons")</f>
        <v>Medium</v>
      </c>
      <c r="P4914" s="3" t="s">
        <v>3657</v>
      </c>
    </row>
    <row r="4915" spans="1:16" ht="56">
      <c r="A4915" s="2" t="s">
        <v>20578</v>
      </c>
      <c r="B4915" s="2" t="s">
        <v>0</v>
      </c>
      <c r="C4915" s="3" t="s">
        <v>20579</v>
      </c>
      <c r="D4915" s="3" t="s">
        <v>20580</v>
      </c>
      <c r="E4915" s="3" t="s">
        <v>20581</v>
      </c>
      <c r="F4915" s="3" t="s">
        <v>20582</v>
      </c>
      <c r="G4915" s="7" t="s">
        <v>12013</v>
      </c>
      <c r="H4915" s="4">
        <v>2021</v>
      </c>
      <c r="I4915" s="2">
        <v>2017</v>
      </c>
      <c r="J4915" s="2">
        <f ca="1">YEAR(TODAY())-Table1[[#This Row],[Release_year]]</f>
        <v>9</v>
      </c>
      <c r="K4915" s="2" t="s">
        <v>2</v>
      </c>
      <c r="L4915" s="2" t="str">
        <f>_xlfn.XLOOKUP(Table1[[#This Row],[Rating]],Ratings!A$2:A$15,Ratings!B$2:B$15)</f>
        <v>Teen</v>
      </c>
      <c r="M4915" s="2" t="str">
        <f>_xlfn.XLOOKUP(Table1[[#This Row],[Rating Category]],Recommendation!A$2:A$6,Recommendation!B$2:B$6)</f>
        <v>Guidance</v>
      </c>
      <c r="N4915" s="2">
        <v>93</v>
      </c>
      <c r="O4915" s="2" t="str" cm="1">
        <f t="array" ref="O4915">_xlfn.IFS(Table1[[#This Row],[Duration]]&lt;90,"Short",Table1[[#This Row],[Duration]]&lt;180,"Medium",Table1[[#This Row],[Duration]]&lt;=240,"Long",TRUE,"Seasons")</f>
        <v>Medium</v>
      </c>
      <c r="P4915" s="3" t="s">
        <v>1083</v>
      </c>
    </row>
    <row r="4916" spans="1:16" ht="56">
      <c r="A4916" s="2" t="s">
        <v>20583</v>
      </c>
      <c r="B4916" s="2" t="s">
        <v>0</v>
      </c>
      <c r="C4916" s="3" t="s">
        <v>20584</v>
      </c>
      <c r="D4916" s="3" t="s">
        <v>2608</v>
      </c>
      <c r="E4916" s="3" t="s">
        <v>20585</v>
      </c>
      <c r="F4916" s="3" t="s">
        <v>1</v>
      </c>
      <c r="G4916" s="7" t="s">
        <v>8800</v>
      </c>
      <c r="H4916" s="4">
        <v>2021</v>
      </c>
      <c r="I4916" s="2">
        <v>2006</v>
      </c>
      <c r="J4916" s="2">
        <f ca="1">YEAR(TODAY())-Table1[[#This Row],[Release_year]]</f>
        <v>20</v>
      </c>
      <c r="K4916" s="2" t="s">
        <v>2</v>
      </c>
      <c r="L4916" s="2" t="str">
        <f>_xlfn.XLOOKUP(Table1[[#This Row],[Rating]],Ratings!A$2:A$15,Ratings!B$2:B$15)</f>
        <v>Teen</v>
      </c>
      <c r="M4916" s="2" t="str">
        <f>_xlfn.XLOOKUP(Table1[[#This Row],[Rating Category]],Recommendation!A$2:A$6,Recommendation!B$2:B$6)</f>
        <v>Guidance</v>
      </c>
      <c r="N4916" s="2">
        <v>107</v>
      </c>
      <c r="O4916" s="2" t="str" cm="1">
        <f t="array" ref="O4916">_xlfn.IFS(Table1[[#This Row],[Duration]]&lt;90,"Short",Table1[[#This Row],[Duration]]&lt;180,"Medium",Table1[[#This Row],[Duration]]&lt;=240,"Long",TRUE,"Seasons")</f>
        <v>Medium</v>
      </c>
      <c r="P4916" s="3" t="s">
        <v>399</v>
      </c>
    </row>
    <row r="4917" spans="1:16" ht="56">
      <c r="A4917" s="2" t="s">
        <v>20586</v>
      </c>
      <c r="B4917" s="2" t="s">
        <v>0</v>
      </c>
      <c r="C4917" s="3" t="s">
        <v>20587</v>
      </c>
      <c r="D4917" s="3" t="s">
        <v>4080</v>
      </c>
      <c r="E4917" s="3" t="s">
        <v>20588</v>
      </c>
      <c r="F4917" s="3" t="s">
        <v>132</v>
      </c>
      <c r="G4917" s="7" t="s">
        <v>8543</v>
      </c>
      <c r="H4917" s="4">
        <v>2021</v>
      </c>
      <c r="I4917" s="2">
        <v>2017</v>
      </c>
      <c r="J4917" s="2">
        <f ca="1">YEAR(TODAY())-Table1[[#This Row],[Release_year]]</f>
        <v>9</v>
      </c>
      <c r="K4917" s="2" t="s">
        <v>29</v>
      </c>
      <c r="L4917" s="2" t="str">
        <f>_xlfn.XLOOKUP(Table1[[#This Row],[Rating]],Ratings!A$2:A$15,Ratings!B$2:B$15)</f>
        <v>Teen</v>
      </c>
      <c r="M4917" s="2" t="str">
        <f>_xlfn.XLOOKUP(Table1[[#This Row],[Rating Category]],Recommendation!A$2:A$6,Recommendation!B$2:B$6)</f>
        <v>Guidance</v>
      </c>
      <c r="N4917" s="2">
        <v>119</v>
      </c>
      <c r="O4917" s="2" t="str" cm="1">
        <f t="array" ref="O4917">_xlfn.IFS(Table1[[#This Row],[Duration]]&lt;90,"Short",Table1[[#This Row],[Duration]]&lt;180,"Medium",Table1[[#This Row],[Duration]]&lt;=240,"Long",TRUE,"Seasons")</f>
        <v>Medium</v>
      </c>
      <c r="P4917" s="3" t="s">
        <v>218</v>
      </c>
    </row>
    <row r="4918" spans="1:16" ht="56">
      <c r="A4918" s="2" t="s">
        <v>20589</v>
      </c>
      <c r="B4918" s="2" t="s">
        <v>0</v>
      </c>
      <c r="C4918" s="3" t="s">
        <v>20590</v>
      </c>
      <c r="D4918" s="3" t="s">
        <v>16625</v>
      </c>
      <c r="E4918" s="3" t="s">
        <v>20591</v>
      </c>
      <c r="F4918" s="3" t="s">
        <v>20592</v>
      </c>
      <c r="G4918" s="7" t="s">
        <v>8830</v>
      </c>
      <c r="H4918" s="4">
        <v>2021</v>
      </c>
      <c r="I4918" s="2">
        <v>2005</v>
      </c>
      <c r="J4918" s="2">
        <f ca="1">YEAR(TODAY())-Table1[[#This Row],[Release_year]]</f>
        <v>21</v>
      </c>
      <c r="K4918" s="2" t="s">
        <v>2</v>
      </c>
      <c r="L4918" s="2" t="str">
        <f>_xlfn.XLOOKUP(Table1[[#This Row],[Rating]],Ratings!A$2:A$15,Ratings!B$2:B$15)</f>
        <v>Teen</v>
      </c>
      <c r="M4918" s="2" t="str">
        <f>_xlfn.XLOOKUP(Table1[[#This Row],[Rating Category]],Recommendation!A$2:A$6,Recommendation!B$2:B$6)</f>
        <v>Guidance</v>
      </c>
      <c r="N4918" s="2">
        <v>119</v>
      </c>
      <c r="O4918" s="2" t="str" cm="1">
        <f t="array" ref="O4918">_xlfn.IFS(Table1[[#This Row],[Duration]]&lt;90,"Short",Table1[[#This Row],[Duration]]&lt;180,"Medium",Table1[[#This Row],[Duration]]&lt;=240,"Long",TRUE,"Seasons")</f>
        <v>Medium</v>
      </c>
      <c r="P4918" s="3" t="s">
        <v>307</v>
      </c>
    </row>
    <row r="4919" spans="1:16" ht="56">
      <c r="A4919" s="2" t="s">
        <v>20593</v>
      </c>
      <c r="B4919" s="2" t="s">
        <v>0</v>
      </c>
      <c r="C4919" s="3" t="s">
        <v>20594</v>
      </c>
      <c r="D4919" s="3" t="s">
        <v>1724</v>
      </c>
      <c r="E4919" s="3" t="s">
        <v>20595</v>
      </c>
      <c r="F4919" s="3" t="s">
        <v>1</v>
      </c>
      <c r="G4919" s="7" t="s">
        <v>8375</v>
      </c>
      <c r="H4919" s="4">
        <v>2021</v>
      </c>
      <c r="I4919" s="2">
        <v>2007</v>
      </c>
      <c r="J4919" s="2">
        <f ca="1">YEAR(TODAY())-Table1[[#This Row],[Release_year]]</f>
        <v>19</v>
      </c>
      <c r="K4919" s="2" t="s">
        <v>2</v>
      </c>
      <c r="L4919" s="2" t="str">
        <f>_xlfn.XLOOKUP(Table1[[#This Row],[Rating]],Ratings!A$2:A$15,Ratings!B$2:B$15)</f>
        <v>Teen</v>
      </c>
      <c r="M4919" s="2" t="str">
        <f>_xlfn.XLOOKUP(Table1[[#This Row],[Rating Category]],Recommendation!A$2:A$6,Recommendation!B$2:B$6)</f>
        <v>Guidance</v>
      </c>
      <c r="N4919" s="2">
        <v>97</v>
      </c>
      <c r="O4919" s="2" t="str" cm="1">
        <f t="array" ref="O4919">_xlfn.IFS(Table1[[#This Row],[Duration]]&lt;90,"Short",Table1[[#This Row],[Duration]]&lt;180,"Medium",Table1[[#This Row],[Duration]]&lt;=240,"Long",TRUE,"Seasons")</f>
        <v>Medium</v>
      </c>
      <c r="P4919" s="3" t="s">
        <v>36</v>
      </c>
    </row>
    <row r="4920" spans="1:16" ht="42">
      <c r="A4920" s="2" t="s">
        <v>20596</v>
      </c>
      <c r="B4920" s="2" t="s">
        <v>0</v>
      </c>
      <c r="C4920" s="3" t="s">
        <v>20597</v>
      </c>
      <c r="D4920" s="3" t="s">
        <v>20598</v>
      </c>
      <c r="E4920" s="3" t="s">
        <v>20599</v>
      </c>
      <c r="F4920" s="3" t="s">
        <v>900</v>
      </c>
      <c r="G4920" s="7" t="s">
        <v>9345</v>
      </c>
      <c r="H4920" s="4">
        <v>2021</v>
      </c>
      <c r="I4920" s="2">
        <v>2017</v>
      </c>
      <c r="J4920" s="2">
        <f ca="1">YEAR(TODAY())-Table1[[#This Row],[Release_year]]</f>
        <v>9</v>
      </c>
      <c r="K4920" s="2" t="s">
        <v>2</v>
      </c>
      <c r="L4920" s="2" t="str">
        <f>_xlfn.XLOOKUP(Table1[[#This Row],[Rating]],Ratings!A$2:A$15,Ratings!B$2:B$15)</f>
        <v>Teen</v>
      </c>
      <c r="M4920" s="2" t="str">
        <f>_xlfn.XLOOKUP(Table1[[#This Row],[Rating Category]],Recommendation!A$2:A$6,Recommendation!B$2:B$6)</f>
        <v>Guidance</v>
      </c>
      <c r="N4920" s="2">
        <v>96</v>
      </c>
      <c r="O4920" s="2" t="str" cm="1">
        <f t="array" ref="O4920">_xlfn.IFS(Table1[[#This Row],[Duration]]&lt;90,"Short",Table1[[#This Row],[Duration]]&lt;180,"Medium",Table1[[#This Row],[Duration]]&lt;=240,"Long",TRUE,"Seasons")</f>
        <v>Medium</v>
      </c>
      <c r="P4920" s="3" t="s">
        <v>1368</v>
      </c>
    </row>
    <row r="4921" spans="1:16" ht="42">
      <c r="A4921" s="2" t="s">
        <v>20600</v>
      </c>
      <c r="B4921" s="2" t="s">
        <v>0</v>
      </c>
      <c r="C4921" s="3" t="s">
        <v>20601</v>
      </c>
      <c r="D4921" s="3" t="s">
        <v>20602</v>
      </c>
      <c r="E4921" s="3" t="s">
        <v>20603</v>
      </c>
      <c r="F4921" s="3" t="s">
        <v>1</v>
      </c>
      <c r="G4921" s="7" t="s">
        <v>6839</v>
      </c>
      <c r="H4921" s="4">
        <v>2021</v>
      </c>
      <c r="I4921" s="2">
        <v>2019</v>
      </c>
      <c r="J4921" s="2">
        <f ca="1">YEAR(TODAY())-Table1[[#This Row],[Release_year]]</f>
        <v>7</v>
      </c>
      <c r="K4921" s="2" t="s">
        <v>7</v>
      </c>
      <c r="L4921" s="2" t="str">
        <f>_xlfn.XLOOKUP(Table1[[#This Row],[Rating]],Ratings!A$2:A$15,Ratings!B$2:B$15)</f>
        <v>Adult</v>
      </c>
      <c r="M4921" s="2" t="str">
        <f>_xlfn.XLOOKUP(Table1[[#This Row],[Rating Category]],Recommendation!A$2:A$6,Recommendation!B$2:B$6)</f>
        <v>Restricted</v>
      </c>
      <c r="N4921" s="2">
        <v>106</v>
      </c>
      <c r="O4921" s="2" t="str" cm="1">
        <f t="array" ref="O4921">_xlfn.IFS(Table1[[#This Row],[Duration]]&lt;90,"Short",Table1[[#This Row],[Duration]]&lt;180,"Medium",Table1[[#This Row],[Duration]]&lt;=240,"Long",TRUE,"Seasons")</f>
        <v>Medium</v>
      </c>
      <c r="P4921" s="3" t="s">
        <v>1986</v>
      </c>
    </row>
    <row r="4922" spans="1:16" ht="70">
      <c r="A4922" s="2" t="s">
        <v>20604</v>
      </c>
      <c r="B4922" s="2" t="s">
        <v>0</v>
      </c>
      <c r="C4922" s="3" t="s">
        <v>20605</v>
      </c>
      <c r="D4922" s="3" t="s">
        <v>20606</v>
      </c>
      <c r="E4922" s="3" t="s">
        <v>20607</v>
      </c>
      <c r="F4922" s="3" t="s">
        <v>20608</v>
      </c>
      <c r="G4922" s="7" t="s">
        <v>10187</v>
      </c>
      <c r="H4922" s="4">
        <v>2021</v>
      </c>
      <c r="I4922" s="2">
        <v>2017</v>
      </c>
      <c r="J4922" s="2">
        <f ca="1">YEAR(TODAY())-Table1[[#This Row],[Release_year]]</f>
        <v>9</v>
      </c>
      <c r="K4922" s="2" t="s">
        <v>29</v>
      </c>
      <c r="L4922" s="2" t="str">
        <f>_xlfn.XLOOKUP(Table1[[#This Row],[Rating]],Ratings!A$2:A$15,Ratings!B$2:B$15)</f>
        <v>Teen</v>
      </c>
      <c r="M4922" s="2" t="str">
        <f>_xlfn.XLOOKUP(Table1[[#This Row],[Rating Category]],Recommendation!A$2:A$6,Recommendation!B$2:B$6)</f>
        <v>Guidance</v>
      </c>
      <c r="N4922" s="2">
        <v>109</v>
      </c>
      <c r="O4922" s="2" t="str" cm="1">
        <f t="array" ref="O4922">_xlfn.IFS(Table1[[#This Row],[Duration]]&lt;90,"Short",Table1[[#This Row],[Duration]]&lt;180,"Medium",Table1[[#This Row],[Duration]]&lt;=240,"Long",TRUE,"Seasons")</f>
        <v>Medium</v>
      </c>
      <c r="P4922" s="3" t="s">
        <v>23</v>
      </c>
    </row>
    <row r="4923" spans="1:16" ht="56">
      <c r="A4923" s="2" t="s">
        <v>20609</v>
      </c>
      <c r="B4923" s="2" t="s">
        <v>0</v>
      </c>
      <c r="C4923" s="3" t="s">
        <v>20610</v>
      </c>
      <c r="D4923" s="3" t="s">
        <v>15879</v>
      </c>
      <c r="E4923" s="3" t="s">
        <v>20611</v>
      </c>
      <c r="F4923" s="3" t="s">
        <v>404</v>
      </c>
      <c r="G4923" s="7" t="s">
        <v>11297</v>
      </c>
      <c r="H4923" s="4">
        <v>2021</v>
      </c>
      <c r="I4923" s="2">
        <v>2014</v>
      </c>
      <c r="J4923" s="2">
        <f ca="1">YEAR(TODAY())-Table1[[#This Row],[Release_year]]</f>
        <v>12</v>
      </c>
      <c r="K4923" s="2" t="s">
        <v>124</v>
      </c>
      <c r="L4923" s="2" t="str">
        <f>_xlfn.XLOOKUP(Table1[[#This Row],[Rating]],Ratings!A$2:A$15,Ratings!B$2:B$15)</f>
        <v>Adult</v>
      </c>
      <c r="M4923" s="2" t="str">
        <f>_xlfn.XLOOKUP(Table1[[#This Row],[Rating Category]],Recommendation!A$2:A$6,Recommendation!B$2:B$6)</f>
        <v>Restricted</v>
      </c>
      <c r="N4923" s="2">
        <v>112</v>
      </c>
      <c r="O4923" s="2" t="str" cm="1">
        <f t="array" ref="O4923">_xlfn.IFS(Table1[[#This Row],[Duration]]&lt;90,"Short",Table1[[#This Row],[Duration]]&lt;180,"Medium",Table1[[#This Row],[Duration]]&lt;=240,"Long",TRUE,"Seasons")</f>
        <v>Medium</v>
      </c>
      <c r="P4923" s="3" t="s">
        <v>131</v>
      </c>
    </row>
    <row r="4924" spans="1:16" ht="42">
      <c r="A4924" s="2" t="s">
        <v>20612</v>
      </c>
      <c r="B4924" s="2" t="s">
        <v>0</v>
      </c>
      <c r="C4924" s="3" t="s">
        <v>20613</v>
      </c>
      <c r="D4924" s="3" t="s">
        <v>20614</v>
      </c>
      <c r="E4924" s="3" t="s">
        <v>20615</v>
      </c>
      <c r="F4924" s="3" t="s">
        <v>1</v>
      </c>
      <c r="G4924" s="7" t="s">
        <v>5917</v>
      </c>
      <c r="H4924" s="4">
        <v>2021</v>
      </c>
      <c r="I4924" s="2">
        <v>1977</v>
      </c>
      <c r="J4924" s="2">
        <f ca="1">YEAR(TODAY())-Table1[[#This Row],[Release_year]]</f>
        <v>49</v>
      </c>
      <c r="K4924" s="2" t="s">
        <v>16</v>
      </c>
      <c r="L4924" s="2" t="str">
        <f>_xlfn.XLOOKUP(Table1[[#This Row],[Rating]],Ratings!A$2:A$15,Ratings!B$2:B$15)</f>
        <v>Family</v>
      </c>
      <c r="M4924" s="2" t="str">
        <f>_xlfn.XLOOKUP(Table1[[#This Row],[Rating Category]],Recommendation!A$2:A$6,Recommendation!B$2:B$6)</f>
        <v>Guidance</v>
      </c>
      <c r="N4924" s="2">
        <v>96</v>
      </c>
      <c r="O4924" s="2" t="str" cm="1">
        <f t="array" ref="O4924">_xlfn.IFS(Table1[[#This Row],[Duration]]&lt;90,"Short",Table1[[#This Row],[Duration]]&lt;180,"Medium",Table1[[#This Row],[Duration]]&lt;=240,"Long",TRUE,"Seasons")</f>
        <v>Medium</v>
      </c>
      <c r="P4924" s="3" t="s">
        <v>1738</v>
      </c>
    </row>
    <row r="4925" spans="1:16" ht="28">
      <c r="A4925" s="2" t="s">
        <v>20616</v>
      </c>
      <c r="B4925" s="2" t="s">
        <v>0</v>
      </c>
      <c r="C4925" s="3" t="s">
        <v>20617</v>
      </c>
      <c r="D4925" s="3" t="s">
        <v>20618</v>
      </c>
      <c r="E4925" s="3" t="s">
        <v>20619</v>
      </c>
      <c r="F4925" s="3" t="s">
        <v>1</v>
      </c>
      <c r="G4925" s="7" t="s">
        <v>11624</v>
      </c>
      <c r="H4925" s="4">
        <v>2021</v>
      </c>
      <c r="I4925" s="2">
        <v>2017</v>
      </c>
      <c r="J4925" s="2">
        <f ca="1">YEAR(TODAY())-Table1[[#This Row],[Release_year]]</f>
        <v>9</v>
      </c>
      <c r="K4925" s="2" t="s">
        <v>7</v>
      </c>
      <c r="L4925" s="2" t="str">
        <f>_xlfn.XLOOKUP(Table1[[#This Row],[Rating]],Ratings!A$2:A$15,Ratings!B$2:B$15)</f>
        <v>Adult</v>
      </c>
      <c r="M4925" s="2" t="str">
        <f>_xlfn.XLOOKUP(Table1[[#This Row],[Rating Category]],Recommendation!A$2:A$6,Recommendation!B$2:B$6)</f>
        <v>Restricted</v>
      </c>
      <c r="N4925" s="2">
        <v>60</v>
      </c>
      <c r="O4925" s="2" t="str" cm="1">
        <f t="array" ref="O4925">_xlfn.IFS(Table1[[#This Row],[Duration]]&lt;90,"Short",Table1[[#This Row],[Duration]]&lt;180,"Medium",Table1[[#This Row],[Duration]]&lt;=240,"Long",TRUE,"Seasons")</f>
        <v>Short</v>
      </c>
      <c r="P4925" s="3" t="s">
        <v>208</v>
      </c>
    </row>
    <row r="4926" spans="1:16" ht="28">
      <c r="A4926" s="2" t="s">
        <v>20620</v>
      </c>
      <c r="B4926" s="2" t="s">
        <v>0</v>
      </c>
      <c r="C4926" s="3" t="s">
        <v>20621</v>
      </c>
      <c r="D4926" s="3" t="s">
        <v>20622</v>
      </c>
      <c r="E4926" s="3" t="s">
        <v>20623</v>
      </c>
      <c r="F4926" s="3" t="s">
        <v>1</v>
      </c>
      <c r="G4926" s="7" t="s">
        <v>12336</v>
      </c>
      <c r="H4926" s="4">
        <v>2021</v>
      </c>
      <c r="I4926" s="2">
        <v>2017</v>
      </c>
      <c r="J4926" s="2">
        <f ca="1">YEAR(TODAY())-Table1[[#This Row],[Release_year]]</f>
        <v>9</v>
      </c>
      <c r="K4926" s="2" t="s">
        <v>45</v>
      </c>
      <c r="L4926" s="2" t="str">
        <f>_xlfn.XLOOKUP(Table1[[#This Row],[Rating]],Ratings!A$2:A$15,Ratings!B$2:B$15)</f>
        <v>Family</v>
      </c>
      <c r="M4926" s="2" t="str">
        <f>_xlfn.XLOOKUP(Table1[[#This Row],[Rating Category]],Recommendation!A$2:A$6,Recommendation!B$2:B$6)</f>
        <v>Guidance</v>
      </c>
      <c r="N4926" s="2">
        <v>113</v>
      </c>
      <c r="O4926" s="2" t="str" cm="1">
        <f t="array" ref="O4926">_xlfn.IFS(Table1[[#This Row],[Duration]]&lt;90,"Short",Table1[[#This Row],[Duration]]&lt;180,"Medium",Table1[[#This Row],[Duration]]&lt;=240,"Long",TRUE,"Seasons")</f>
        <v>Medium</v>
      </c>
      <c r="P4926" s="3" t="s">
        <v>458</v>
      </c>
    </row>
    <row r="4927" spans="1:16" ht="70">
      <c r="A4927" s="2" t="s">
        <v>20624</v>
      </c>
      <c r="B4927" s="2" t="s">
        <v>0</v>
      </c>
      <c r="C4927" s="3" t="s">
        <v>20625</v>
      </c>
      <c r="D4927" s="3" t="s">
        <v>20626</v>
      </c>
      <c r="E4927" s="3" t="s">
        <v>20627</v>
      </c>
      <c r="F4927" s="3" t="s">
        <v>1155</v>
      </c>
      <c r="G4927" s="7" t="s">
        <v>8944</v>
      </c>
      <c r="H4927" s="4">
        <v>2021</v>
      </c>
      <c r="I4927" s="2">
        <v>2017</v>
      </c>
      <c r="J4927" s="2">
        <f ca="1">YEAR(TODAY())-Table1[[#This Row],[Release_year]]</f>
        <v>9</v>
      </c>
      <c r="K4927" s="2" t="s">
        <v>7</v>
      </c>
      <c r="L4927" s="2" t="str">
        <f>_xlfn.XLOOKUP(Table1[[#This Row],[Rating]],Ratings!A$2:A$15,Ratings!B$2:B$15)</f>
        <v>Adult</v>
      </c>
      <c r="M4927" s="2" t="str">
        <f>_xlfn.XLOOKUP(Table1[[#This Row],[Rating Category]],Recommendation!A$2:A$6,Recommendation!B$2:B$6)</f>
        <v>Restricted</v>
      </c>
      <c r="N4927" s="2">
        <v>126</v>
      </c>
      <c r="O4927" s="2" t="str" cm="1">
        <f t="array" ref="O4927">_xlfn.IFS(Table1[[#This Row],[Duration]]&lt;90,"Short",Table1[[#This Row],[Duration]]&lt;180,"Medium",Table1[[#This Row],[Duration]]&lt;=240,"Long",TRUE,"Seasons")</f>
        <v>Medium</v>
      </c>
      <c r="P4927" s="3" t="s">
        <v>90</v>
      </c>
    </row>
    <row r="4928" spans="1:16" ht="42">
      <c r="A4928" s="2" t="s">
        <v>20628</v>
      </c>
      <c r="B4928" s="2" t="s">
        <v>0</v>
      </c>
      <c r="C4928" s="3" t="s">
        <v>20629</v>
      </c>
      <c r="D4928" s="3" t="s">
        <v>4080</v>
      </c>
      <c r="E4928" s="3" t="s">
        <v>20630</v>
      </c>
      <c r="F4928" s="3" t="s">
        <v>132</v>
      </c>
      <c r="G4928" s="7" t="s">
        <v>8543</v>
      </c>
      <c r="H4928" s="4">
        <v>2021</v>
      </c>
      <c r="I4928" s="2">
        <v>2016</v>
      </c>
      <c r="J4928" s="2">
        <f ca="1">YEAR(TODAY())-Table1[[#This Row],[Release_year]]</f>
        <v>10</v>
      </c>
      <c r="K4928" s="2" t="s">
        <v>29</v>
      </c>
      <c r="L4928" s="2" t="str">
        <f>_xlfn.XLOOKUP(Table1[[#This Row],[Rating]],Ratings!A$2:A$15,Ratings!B$2:B$15)</f>
        <v>Teen</v>
      </c>
      <c r="M4928" s="2" t="str">
        <f>_xlfn.XLOOKUP(Table1[[#This Row],[Rating Category]],Recommendation!A$2:A$6,Recommendation!B$2:B$6)</f>
        <v>Guidance</v>
      </c>
      <c r="N4928" s="2">
        <v>109</v>
      </c>
      <c r="O4928" s="2" t="str" cm="1">
        <f t="array" ref="O4928">_xlfn.IFS(Table1[[#This Row],[Duration]]&lt;90,"Short",Table1[[#This Row],[Duration]]&lt;180,"Medium",Table1[[#This Row],[Duration]]&lt;=240,"Long",TRUE,"Seasons")</f>
        <v>Medium</v>
      </c>
      <c r="P4928" s="3" t="s">
        <v>89</v>
      </c>
    </row>
    <row r="4929" spans="1:16" ht="42">
      <c r="A4929" s="2" t="s">
        <v>20631</v>
      </c>
      <c r="B4929" s="2" t="s">
        <v>0</v>
      </c>
      <c r="C4929" s="3" t="s">
        <v>20632</v>
      </c>
      <c r="D4929" s="3" t="s">
        <v>20633</v>
      </c>
      <c r="E4929" s="3" t="s">
        <v>20634</v>
      </c>
      <c r="F4929" s="3" t="s">
        <v>1</v>
      </c>
      <c r="G4929" s="7" t="s">
        <v>20635</v>
      </c>
      <c r="H4929" s="4">
        <v>2021</v>
      </c>
      <c r="I4929" s="2">
        <v>2016</v>
      </c>
      <c r="J4929" s="2">
        <f ca="1">YEAR(TODAY())-Table1[[#This Row],[Release_year]]</f>
        <v>10</v>
      </c>
      <c r="K4929" s="2" t="s">
        <v>124</v>
      </c>
      <c r="L4929" s="2" t="str">
        <f>_xlfn.XLOOKUP(Table1[[#This Row],[Rating]],Ratings!A$2:A$15,Ratings!B$2:B$15)</f>
        <v>Adult</v>
      </c>
      <c r="M4929" s="2" t="str">
        <f>_xlfn.XLOOKUP(Table1[[#This Row],[Rating Category]],Recommendation!A$2:A$6,Recommendation!B$2:B$6)</f>
        <v>Restricted</v>
      </c>
      <c r="N4929" s="2">
        <v>93</v>
      </c>
      <c r="O4929" s="2" t="str" cm="1">
        <f t="array" ref="O4929">_xlfn.IFS(Table1[[#This Row],[Duration]]&lt;90,"Short",Table1[[#This Row],[Duration]]&lt;180,"Medium",Table1[[#This Row],[Duration]]&lt;=240,"Long",TRUE,"Seasons")</f>
        <v>Medium</v>
      </c>
      <c r="P4929" s="3" t="s">
        <v>1368</v>
      </c>
    </row>
    <row r="4930" spans="1:16" ht="56">
      <c r="A4930" s="2" t="s">
        <v>20636</v>
      </c>
      <c r="B4930" s="2" t="s">
        <v>0</v>
      </c>
      <c r="C4930" s="3" t="s">
        <v>20637</v>
      </c>
      <c r="D4930" s="3" t="s">
        <v>20638</v>
      </c>
      <c r="E4930" s="3" t="s">
        <v>20639</v>
      </c>
      <c r="F4930" s="3" t="s">
        <v>1155</v>
      </c>
      <c r="G4930" s="7" t="s">
        <v>8905</v>
      </c>
      <c r="H4930" s="4">
        <v>2021</v>
      </c>
      <c r="I4930" s="2">
        <v>2010</v>
      </c>
      <c r="J4930" s="2">
        <f ca="1">YEAR(TODAY())-Table1[[#This Row],[Release_year]]</f>
        <v>16</v>
      </c>
      <c r="K4930" s="2" t="s">
        <v>7</v>
      </c>
      <c r="L4930" s="2" t="str">
        <f>_xlfn.XLOOKUP(Table1[[#This Row],[Rating]],Ratings!A$2:A$15,Ratings!B$2:B$15)</f>
        <v>Adult</v>
      </c>
      <c r="M4930" s="2" t="str">
        <f>_xlfn.XLOOKUP(Table1[[#This Row],[Rating Category]],Recommendation!A$2:A$6,Recommendation!B$2:B$6)</f>
        <v>Restricted</v>
      </c>
      <c r="N4930" s="2">
        <v>101</v>
      </c>
      <c r="O4930" s="2" t="str" cm="1">
        <f t="array" ref="O4930">_xlfn.IFS(Table1[[#This Row],[Duration]]&lt;90,"Short",Table1[[#This Row],[Duration]]&lt;180,"Medium",Table1[[#This Row],[Duration]]&lt;=240,"Long",TRUE,"Seasons")</f>
        <v>Medium</v>
      </c>
      <c r="P4930" s="3" t="s">
        <v>575</v>
      </c>
    </row>
    <row r="4931" spans="1:16" ht="70">
      <c r="A4931" s="2" t="s">
        <v>20640</v>
      </c>
      <c r="B4931" s="2" t="s">
        <v>0</v>
      </c>
      <c r="C4931" s="3" t="s">
        <v>20641</v>
      </c>
      <c r="D4931" s="3" t="s">
        <v>20642</v>
      </c>
      <c r="E4931" s="3" t="s">
        <v>20643</v>
      </c>
      <c r="F4931" s="3" t="s">
        <v>11134</v>
      </c>
      <c r="G4931" s="7" t="s">
        <v>13212</v>
      </c>
      <c r="H4931" s="4">
        <v>2021</v>
      </c>
      <c r="I4931" s="2">
        <v>2016</v>
      </c>
      <c r="J4931" s="2">
        <f ca="1">YEAR(TODAY())-Table1[[#This Row],[Release_year]]</f>
        <v>10</v>
      </c>
      <c r="K4931" s="2" t="s">
        <v>29</v>
      </c>
      <c r="L4931" s="2" t="str">
        <f>_xlfn.XLOOKUP(Table1[[#This Row],[Rating]],Ratings!A$2:A$15,Ratings!B$2:B$15)</f>
        <v>Teen</v>
      </c>
      <c r="M4931" s="2" t="str">
        <f>_xlfn.XLOOKUP(Table1[[#This Row],[Rating Category]],Recommendation!A$2:A$6,Recommendation!B$2:B$6)</f>
        <v>Guidance</v>
      </c>
      <c r="N4931" s="2">
        <v>111</v>
      </c>
      <c r="O4931" s="2" t="str" cm="1">
        <f t="array" ref="O4931">_xlfn.IFS(Table1[[#This Row],[Duration]]&lt;90,"Short",Table1[[#This Row],[Duration]]&lt;180,"Medium",Table1[[#This Row],[Duration]]&lt;=240,"Long",TRUE,"Seasons")</f>
        <v>Medium</v>
      </c>
      <c r="P4931" s="3" t="s">
        <v>89</v>
      </c>
    </row>
    <row r="4932" spans="1:16" ht="70">
      <c r="A4932" s="2" t="s">
        <v>20644</v>
      </c>
      <c r="B4932" s="2" t="s">
        <v>0</v>
      </c>
      <c r="C4932" s="3" t="s">
        <v>20645</v>
      </c>
      <c r="D4932" s="3" t="s">
        <v>1968</v>
      </c>
      <c r="E4932" s="3" t="s">
        <v>20646</v>
      </c>
      <c r="F4932" s="3" t="s">
        <v>20647</v>
      </c>
      <c r="G4932" s="7" t="s">
        <v>20648</v>
      </c>
      <c r="H4932" s="4">
        <v>2021</v>
      </c>
      <c r="I4932" s="2">
        <v>2015</v>
      </c>
      <c r="J4932" s="2">
        <f ca="1">YEAR(TODAY())-Table1[[#This Row],[Release_year]]</f>
        <v>11</v>
      </c>
      <c r="K4932" s="2" t="s">
        <v>7</v>
      </c>
      <c r="L4932" s="2" t="str">
        <f>_xlfn.XLOOKUP(Table1[[#This Row],[Rating]],Ratings!A$2:A$15,Ratings!B$2:B$15)</f>
        <v>Adult</v>
      </c>
      <c r="M4932" s="2" t="str">
        <f>_xlfn.XLOOKUP(Table1[[#This Row],[Rating Category]],Recommendation!A$2:A$6,Recommendation!B$2:B$6)</f>
        <v>Restricted</v>
      </c>
      <c r="N4932" s="2">
        <v>107</v>
      </c>
      <c r="O4932" s="2" t="str" cm="1">
        <f t="array" ref="O4932">_xlfn.IFS(Table1[[#This Row],[Duration]]&lt;90,"Short",Table1[[#This Row],[Duration]]&lt;180,"Medium",Table1[[#This Row],[Duration]]&lt;=240,"Long",TRUE,"Seasons")</f>
        <v>Medium</v>
      </c>
      <c r="P4932" s="3" t="s">
        <v>23</v>
      </c>
    </row>
    <row r="4933" spans="1:16" ht="42">
      <c r="A4933" s="2" t="s">
        <v>20649</v>
      </c>
      <c r="B4933" s="2" t="s">
        <v>0</v>
      </c>
      <c r="C4933" s="3" t="s">
        <v>20650</v>
      </c>
      <c r="D4933" s="3" t="s">
        <v>20651</v>
      </c>
      <c r="E4933" s="3" t="s">
        <v>20652</v>
      </c>
      <c r="F4933" s="3" t="s">
        <v>223</v>
      </c>
      <c r="G4933" s="7" t="s">
        <v>8120</v>
      </c>
      <c r="H4933" s="4">
        <v>2021</v>
      </c>
      <c r="I4933" s="2">
        <v>2013</v>
      </c>
      <c r="J4933" s="2">
        <f ca="1">YEAR(TODAY())-Table1[[#This Row],[Release_year]]</f>
        <v>13</v>
      </c>
      <c r="K4933" s="2" t="s">
        <v>16</v>
      </c>
      <c r="L4933" s="2" t="str">
        <f>_xlfn.XLOOKUP(Table1[[#This Row],[Rating]],Ratings!A$2:A$15,Ratings!B$2:B$15)</f>
        <v>Family</v>
      </c>
      <c r="M4933" s="2" t="str">
        <f>_xlfn.XLOOKUP(Table1[[#This Row],[Rating Category]],Recommendation!A$2:A$6,Recommendation!B$2:B$6)</f>
        <v>Guidance</v>
      </c>
      <c r="N4933" s="2">
        <v>100</v>
      </c>
      <c r="O4933" s="2" t="str" cm="1">
        <f t="array" ref="O4933">_xlfn.IFS(Table1[[#This Row],[Duration]]&lt;90,"Short",Table1[[#This Row],[Duration]]&lt;180,"Medium",Table1[[#This Row],[Duration]]&lt;=240,"Long",TRUE,"Seasons")</f>
        <v>Medium</v>
      </c>
      <c r="P4933" s="3" t="s">
        <v>458</v>
      </c>
    </row>
    <row r="4934" spans="1:16" ht="56">
      <c r="A4934" s="2" t="s">
        <v>20653</v>
      </c>
      <c r="B4934" s="2" t="s">
        <v>0</v>
      </c>
      <c r="C4934" s="3" t="s">
        <v>20654</v>
      </c>
      <c r="D4934" s="3" t="s">
        <v>20655</v>
      </c>
      <c r="E4934" s="3" t="s">
        <v>20656</v>
      </c>
      <c r="F4934" s="3" t="s">
        <v>1</v>
      </c>
      <c r="G4934" s="7" t="s">
        <v>9568</v>
      </c>
      <c r="H4934" s="4">
        <v>2021</v>
      </c>
      <c r="I4934" s="2">
        <v>2016</v>
      </c>
      <c r="J4934" s="2">
        <f ca="1">YEAR(TODAY())-Table1[[#This Row],[Release_year]]</f>
        <v>10</v>
      </c>
      <c r="K4934" s="2" t="s">
        <v>45</v>
      </c>
      <c r="L4934" s="2" t="str">
        <f>_xlfn.XLOOKUP(Table1[[#This Row],[Rating]],Ratings!A$2:A$15,Ratings!B$2:B$15)</f>
        <v>Family</v>
      </c>
      <c r="M4934" s="2" t="str">
        <f>_xlfn.XLOOKUP(Table1[[#This Row],[Rating Category]],Recommendation!A$2:A$6,Recommendation!B$2:B$6)</f>
        <v>Guidance</v>
      </c>
      <c r="N4934" s="2">
        <v>92</v>
      </c>
      <c r="O4934" s="2" t="str" cm="1">
        <f t="array" ref="O4934">_xlfn.IFS(Table1[[#This Row],[Duration]]&lt;90,"Short",Table1[[#This Row],[Duration]]&lt;180,"Medium",Table1[[#This Row],[Duration]]&lt;=240,"Long",TRUE,"Seasons")</f>
        <v>Medium</v>
      </c>
      <c r="P4934" s="3" t="s">
        <v>46</v>
      </c>
    </row>
    <row r="4935" spans="1:16" ht="56">
      <c r="A4935" s="2" t="s">
        <v>20657</v>
      </c>
      <c r="B4935" s="2" t="s">
        <v>0</v>
      </c>
      <c r="C4935" s="3" t="s">
        <v>20658</v>
      </c>
      <c r="D4935" s="3" t="s">
        <v>16633</v>
      </c>
      <c r="E4935" s="3" t="s">
        <v>20659</v>
      </c>
      <c r="F4935" s="3" t="s">
        <v>1</v>
      </c>
      <c r="G4935" s="7" t="s">
        <v>8120</v>
      </c>
      <c r="H4935" s="4">
        <v>2021</v>
      </c>
      <c r="I4935" s="2">
        <v>1965</v>
      </c>
      <c r="J4935" s="2">
        <f ca="1">YEAR(TODAY())-Table1[[#This Row],[Release_year]]</f>
        <v>61</v>
      </c>
      <c r="K4935" s="2" t="s">
        <v>29</v>
      </c>
      <c r="L4935" s="2" t="str">
        <f>_xlfn.XLOOKUP(Table1[[#This Row],[Rating]],Ratings!A$2:A$15,Ratings!B$2:B$15)</f>
        <v>Teen</v>
      </c>
      <c r="M4935" s="2" t="str">
        <f>_xlfn.XLOOKUP(Table1[[#This Row],[Rating Category]],Recommendation!A$2:A$6,Recommendation!B$2:B$6)</f>
        <v>Guidance</v>
      </c>
      <c r="N4935" s="2">
        <v>103</v>
      </c>
      <c r="O4935" s="2" t="str" cm="1">
        <f t="array" ref="O4935">_xlfn.IFS(Table1[[#This Row],[Duration]]&lt;90,"Short",Table1[[#This Row],[Duration]]&lt;180,"Medium",Table1[[#This Row],[Duration]]&lt;=240,"Long",TRUE,"Seasons")</f>
        <v>Medium</v>
      </c>
      <c r="P4935" s="3" t="s">
        <v>436</v>
      </c>
    </row>
    <row r="4936" spans="1:16" ht="42">
      <c r="A4936" s="2" t="s">
        <v>20660</v>
      </c>
      <c r="B4936" s="2" t="s">
        <v>0</v>
      </c>
      <c r="C4936" s="3" t="s">
        <v>20661</v>
      </c>
      <c r="D4936" s="3" t="s">
        <v>2164</v>
      </c>
      <c r="E4936" s="3" t="s">
        <v>20662</v>
      </c>
      <c r="F4936" s="3" t="s">
        <v>1</v>
      </c>
      <c r="G4936" s="7" t="s">
        <v>11270</v>
      </c>
      <c r="H4936" s="4">
        <v>2021</v>
      </c>
      <c r="I4936" s="2">
        <v>2010</v>
      </c>
      <c r="J4936" s="2">
        <f ca="1">YEAR(TODAY())-Table1[[#This Row],[Release_year]]</f>
        <v>16</v>
      </c>
      <c r="K4936" s="2" t="s">
        <v>124</v>
      </c>
      <c r="L4936" s="2" t="str">
        <f>_xlfn.XLOOKUP(Table1[[#This Row],[Rating]],Ratings!A$2:A$15,Ratings!B$2:B$15)</f>
        <v>Adult</v>
      </c>
      <c r="M4936" s="2" t="str">
        <f>_xlfn.XLOOKUP(Table1[[#This Row],[Rating Category]],Recommendation!A$2:A$6,Recommendation!B$2:B$6)</f>
        <v>Restricted</v>
      </c>
      <c r="N4936" s="2">
        <v>105</v>
      </c>
      <c r="O4936" s="2" t="str" cm="1">
        <f t="array" ref="O4936">_xlfn.IFS(Table1[[#This Row],[Duration]]&lt;90,"Short",Table1[[#This Row],[Duration]]&lt;180,"Medium",Table1[[#This Row],[Duration]]&lt;=240,"Long",TRUE,"Seasons")</f>
        <v>Medium</v>
      </c>
      <c r="P4936" s="3" t="s">
        <v>517</v>
      </c>
    </row>
    <row r="4937" spans="1:16" ht="42">
      <c r="A4937" s="2" t="s">
        <v>20663</v>
      </c>
      <c r="B4937" s="2" t="s">
        <v>0</v>
      </c>
      <c r="C4937" s="3" t="s">
        <v>20664</v>
      </c>
      <c r="D4937" s="3" t="s">
        <v>8127</v>
      </c>
      <c r="E4937" s="3" t="s">
        <v>20665</v>
      </c>
      <c r="F4937" s="3" t="s">
        <v>1</v>
      </c>
      <c r="G4937" s="7" t="s">
        <v>16536</v>
      </c>
      <c r="H4937" s="4">
        <v>2021</v>
      </c>
      <c r="I4937" s="2">
        <v>2018</v>
      </c>
      <c r="J4937" s="2">
        <f ca="1">YEAR(TODAY())-Table1[[#This Row],[Release_year]]</f>
        <v>8</v>
      </c>
      <c r="K4937" s="2" t="s">
        <v>29</v>
      </c>
      <c r="L4937" s="2" t="str">
        <f>_xlfn.XLOOKUP(Table1[[#This Row],[Rating]],Ratings!A$2:A$15,Ratings!B$2:B$15)</f>
        <v>Teen</v>
      </c>
      <c r="M4937" s="2" t="str">
        <f>_xlfn.XLOOKUP(Table1[[#This Row],[Rating Category]],Recommendation!A$2:A$6,Recommendation!B$2:B$6)</f>
        <v>Guidance</v>
      </c>
      <c r="N4937" s="2">
        <v>103</v>
      </c>
      <c r="O4937" s="2" t="str" cm="1">
        <f t="array" ref="O4937">_xlfn.IFS(Table1[[#This Row],[Duration]]&lt;90,"Short",Table1[[#This Row],[Duration]]&lt;180,"Medium",Table1[[#This Row],[Duration]]&lt;=240,"Long",TRUE,"Seasons")</f>
        <v>Medium</v>
      </c>
      <c r="P4937" s="3" t="s">
        <v>254</v>
      </c>
    </row>
    <row r="4938" spans="1:16" ht="42">
      <c r="A4938" s="2" t="s">
        <v>20666</v>
      </c>
      <c r="B4938" s="2" t="s">
        <v>0</v>
      </c>
      <c r="C4938" s="3" t="s">
        <v>20667</v>
      </c>
      <c r="D4938" s="3" t="s">
        <v>20668</v>
      </c>
      <c r="E4938" s="3" t="s">
        <v>20669</v>
      </c>
      <c r="F4938" s="3" t="s">
        <v>404</v>
      </c>
      <c r="G4938" s="7" t="s">
        <v>16259</v>
      </c>
      <c r="H4938" s="4">
        <v>2021</v>
      </c>
      <c r="I4938" s="2">
        <v>2016</v>
      </c>
      <c r="J4938" s="2">
        <f ca="1">YEAR(TODAY())-Table1[[#This Row],[Release_year]]</f>
        <v>10</v>
      </c>
      <c r="K4938" s="2" t="s">
        <v>2</v>
      </c>
      <c r="L4938" s="2" t="str">
        <f>_xlfn.XLOOKUP(Table1[[#This Row],[Rating]],Ratings!A$2:A$15,Ratings!B$2:B$15)</f>
        <v>Teen</v>
      </c>
      <c r="M4938" s="2" t="str">
        <f>_xlfn.XLOOKUP(Table1[[#This Row],[Rating Category]],Recommendation!A$2:A$6,Recommendation!B$2:B$6)</f>
        <v>Guidance</v>
      </c>
      <c r="N4938" s="2">
        <v>101</v>
      </c>
      <c r="O4938" s="2" t="str" cm="1">
        <f t="array" ref="O4938">_xlfn.IFS(Table1[[#This Row],[Duration]]&lt;90,"Short",Table1[[#This Row],[Duration]]&lt;180,"Medium",Table1[[#This Row],[Duration]]&lt;=240,"Long",TRUE,"Seasons")</f>
        <v>Medium</v>
      </c>
      <c r="P4938" s="3" t="s">
        <v>269</v>
      </c>
    </row>
    <row r="4939" spans="1:16" ht="56">
      <c r="A4939" s="2" t="s">
        <v>20670</v>
      </c>
      <c r="B4939" s="2" t="s">
        <v>0</v>
      </c>
      <c r="C4939" s="3" t="s">
        <v>20671</v>
      </c>
      <c r="D4939" s="3" t="s">
        <v>20672</v>
      </c>
      <c r="E4939" s="3" t="s">
        <v>20673</v>
      </c>
      <c r="F4939" s="3" t="s">
        <v>20674</v>
      </c>
      <c r="G4939" s="7" t="s">
        <v>8593</v>
      </c>
      <c r="H4939" s="4">
        <v>2021</v>
      </c>
      <c r="I4939" s="2">
        <v>2013</v>
      </c>
      <c r="J4939" s="2">
        <f ca="1">YEAR(TODAY())-Table1[[#This Row],[Release_year]]</f>
        <v>13</v>
      </c>
      <c r="K4939" s="2" t="s">
        <v>7</v>
      </c>
      <c r="L4939" s="2" t="str">
        <f>_xlfn.XLOOKUP(Table1[[#This Row],[Rating]],Ratings!A$2:A$15,Ratings!B$2:B$15)</f>
        <v>Adult</v>
      </c>
      <c r="M4939" s="2" t="str">
        <f>_xlfn.XLOOKUP(Table1[[#This Row],[Rating Category]],Recommendation!A$2:A$6,Recommendation!B$2:B$6)</f>
        <v>Restricted</v>
      </c>
      <c r="N4939" s="2">
        <v>123</v>
      </c>
      <c r="O4939" s="2" t="str" cm="1">
        <f t="array" ref="O4939">_xlfn.IFS(Table1[[#This Row],[Duration]]&lt;90,"Short",Table1[[#This Row],[Duration]]&lt;180,"Medium",Table1[[#This Row],[Duration]]&lt;=240,"Long",TRUE,"Seasons")</f>
        <v>Medium</v>
      </c>
      <c r="P4939" s="3" t="s">
        <v>2121</v>
      </c>
    </row>
    <row r="4940" spans="1:16" ht="42">
      <c r="A4940" s="2" t="s">
        <v>20675</v>
      </c>
      <c r="B4940" s="2" t="s">
        <v>0</v>
      </c>
      <c r="C4940" s="3" t="s">
        <v>20676</v>
      </c>
      <c r="D4940" s="3" t="s">
        <v>6424</v>
      </c>
      <c r="E4940" s="3" t="s">
        <v>20677</v>
      </c>
      <c r="F4940" s="3" t="s">
        <v>1155</v>
      </c>
      <c r="G4940" s="7" t="s">
        <v>9214</v>
      </c>
      <c r="H4940" s="4">
        <v>2021</v>
      </c>
      <c r="I4940" s="2">
        <v>2011</v>
      </c>
      <c r="J4940" s="2">
        <f ca="1">YEAR(TODAY())-Table1[[#This Row],[Release_year]]</f>
        <v>15</v>
      </c>
      <c r="K4940" s="2" t="s">
        <v>29</v>
      </c>
      <c r="L4940" s="2" t="str">
        <f>_xlfn.XLOOKUP(Table1[[#This Row],[Rating]],Ratings!A$2:A$15,Ratings!B$2:B$15)</f>
        <v>Teen</v>
      </c>
      <c r="M4940" s="2" t="str">
        <f>_xlfn.XLOOKUP(Table1[[#This Row],[Rating Category]],Recommendation!A$2:A$6,Recommendation!B$2:B$6)</f>
        <v>Guidance</v>
      </c>
      <c r="N4940" s="2">
        <v>114</v>
      </c>
      <c r="O4940" s="2" t="str" cm="1">
        <f t="array" ref="O4940">_xlfn.IFS(Table1[[#This Row],[Duration]]&lt;90,"Short",Table1[[#This Row],[Duration]]&lt;180,"Medium",Table1[[#This Row],[Duration]]&lt;=240,"Long",TRUE,"Seasons")</f>
        <v>Medium</v>
      </c>
      <c r="P4940" s="3" t="s">
        <v>3747</v>
      </c>
    </row>
    <row r="4941" spans="1:16" ht="42">
      <c r="A4941" s="2" t="s">
        <v>20678</v>
      </c>
      <c r="B4941" s="2" t="s">
        <v>0</v>
      </c>
      <c r="C4941" s="3" t="s">
        <v>20679</v>
      </c>
      <c r="D4941" s="3" t="s">
        <v>20680</v>
      </c>
      <c r="E4941" s="3" t="s">
        <v>20681</v>
      </c>
      <c r="F4941" s="3" t="s">
        <v>1</v>
      </c>
      <c r="G4941" s="7" t="s">
        <v>7486</v>
      </c>
      <c r="H4941" s="4">
        <v>2021</v>
      </c>
      <c r="I4941" s="2">
        <v>1996</v>
      </c>
      <c r="J4941" s="2">
        <f ca="1">YEAR(TODAY())-Table1[[#This Row],[Release_year]]</f>
        <v>30</v>
      </c>
      <c r="K4941" s="2" t="s">
        <v>124</v>
      </c>
      <c r="L4941" s="2" t="str">
        <f>_xlfn.XLOOKUP(Table1[[#This Row],[Rating]],Ratings!A$2:A$15,Ratings!B$2:B$15)</f>
        <v>Adult</v>
      </c>
      <c r="M4941" s="2" t="str">
        <f>_xlfn.XLOOKUP(Table1[[#This Row],[Rating Category]],Recommendation!A$2:A$6,Recommendation!B$2:B$6)</f>
        <v>Restricted</v>
      </c>
      <c r="N4941" s="2">
        <v>101</v>
      </c>
      <c r="O4941" s="2" t="str" cm="1">
        <f t="array" ref="O4941">_xlfn.IFS(Table1[[#This Row],[Duration]]&lt;90,"Short",Table1[[#This Row],[Duration]]&lt;180,"Medium",Table1[[#This Row],[Duration]]&lt;=240,"Long",TRUE,"Seasons")</f>
        <v>Medium</v>
      </c>
      <c r="P4941" s="3" t="s">
        <v>1368</v>
      </c>
    </row>
    <row r="4942" spans="1:16" ht="42">
      <c r="A4942" s="2" t="s">
        <v>20682</v>
      </c>
      <c r="B4942" s="2" t="s">
        <v>0</v>
      </c>
      <c r="C4942" s="3" t="s">
        <v>20683</v>
      </c>
      <c r="D4942" s="3" t="s">
        <v>20684</v>
      </c>
      <c r="E4942" s="3" t="s">
        <v>20685</v>
      </c>
      <c r="F4942" s="3" t="s">
        <v>1</v>
      </c>
      <c r="G4942" s="7" t="s">
        <v>8735</v>
      </c>
      <c r="H4942" s="4">
        <v>2021</v>
      </c>
      <c r="I4942" s="2">
        <v>2013</v>
      </c>
      <c r="J4942" s="2">
        <f ca="1">YEAR(TODAY())-Table1[[#This Row],[Release_year]]</f>
        <v>13</v>
      </c>
      <c r="K4942" s="2" t="s">
        <v>16</v>
      </c>
      <c r="L4942" s="2" t="str">
        <f>_xlfn.XLOOKUP(Table1[[#This Row],[Rating]],Ratings!A$2:A$15,Ratings!B$2:B$15)</f>
        <v>Family</v>
      </c>
      <c r="M4942" s="2" t="str">
        <f>_xlfn.XLOOKUP(Table1[[#This Row],[Rating Category]],Recommendation!A$2:A$6,Recommendation!B$2:B$6)</f>
        <v>Guidance</v>
      </c>
      <c r="N4942" s="2">
        <v>99</v>
      </c>
      <c r="O4942" s="2" t="str" cm="1">
        <f t="array" ref="O4942">_xlfn.IFS(Table1[[#This Row],[Duration]]&lt;90,"Short",Table1[[#This Row],[Duration]]&lt;180,"Medium",Table1[[#This Row],[Duration]]&lt;=240,"Long",TRUE,"Seasons")</f>
        <v>Medium</v>
      </c>
      <c r="P4942" s="3" t="s">
        <v>46</v>
      </c>
    </row>
    <row r="4943" spans="1:16" ht="56">
      <c r="A4943" s="2" t="s">
        <v>20686</v>
      </c>
      <c r="B4943" s="2" t="s">
        <v>0</v>
      </c>
      <c r="C4943" s="3" t="s">
        <v>20687</v>
      </c>
      <c r="D4943" s="3" t="s">
        <v>17931</v>
      </c>
      <c r="E4943" s="3" t="s">
        <v>20688</v>
      </c>
      <c r="F4943" s="3" t="s">
        <v>1</v>
      </c>
      <c r="G4943" s="7" t="s">
        <v>9973</v>
      </c>
      <c r="H4943" s="4">
        <v>2021</v>
      </c>
      <c r="I4943" s="2">
        <v>1994</v>
      </c>
      <c r="J4943" s="2">
        <f ca="1">YEAR(TODAY())-Table1[[#This Row],[Release_year]]</f>
        <v>32</v>
      </c>
      <c r="K4943" s="2" t="s">
        <v>124</v>
      </c>
      <c r="L4943" s="2" t="str">
        <f>_xlfn.XLOOKUP(Table1[[#This Row],[Rating]],Ratings!A$2:A$15,Ratings!B$2:B$15)</f>
        <v>Adult</v>
      </c>
      <c r="M4943" s="2" t="str">
        <f>_xlfn.XLOOKUP(Table1[[#This Row],[Rating Category]],Recommendation!A$2:A$6,Recommendation!B$2:B$6)</f>
        <v>Restricted</v>
      </c>
      <c r="N4943" s="2">
        <v>102</v>
      </c>
      <c r="O4943" s="2" t="str" cm="1">
        <f t="array" ref="O4943">_xlfn.IFS(Table1[[#This Row],[Duration]]&lt;90,"Short",Table1[[#This Row],[Duration]]&lt;180,"Medium",Table1[[#This Row],[Duration]]&lt;=240,"Long",TRUE,"Seasons")</f>
        <v>Medium</v>
      </c>
      <c r="P4943" s="3" t="s">
        <v>1689</v>
      </c>
    </row>
    <row r="4944" spans="1:16" ht="56">
      <c r="A4944" s="2" t="s">
        <v>20689</v>
      </c>
      <c r="B4944" s="2" t="s">
        <v>0</v>
      </c>
      <c r="C4944" s="3" t="s">
        <v>20690</v>
      </c>
      <c r="D4944" s="3" t="s">
        <v>20691</v>
      </c>
      <c r="E4944" s="3" t="s">
        <v>20692</v>
      </c>
      <c r="F4944" s="3" t="s">
        <v>951</v>
      </c>
      <c r="G4944" s="7" t="s">
        <v>8375</v>
      </c>
      <c r="H4944" s="4">
        <v>2021</v>
      </c>
      <c r="I4944" s="2">
        <v>1970</v>
      </c>
      <c r="J4944" s="2">
        <f ca="1">YEAR(TODAY())-Table1[[#This Row],[Release_year]]</f>
        <v>56</v>
      </c>
      <c r="K4944" s="2" t="s">
        <v>45</v>
      </c>
      <c r="L4944" s="2" t="str">
        <f>_xlfn.XLOOKUP(Table1[[#This Row],[Rating]],Ratings!A$2:A$15,Ratings!B$2:B$15)</f>
        <v>Family</v>
      </c>
      <c r="M4944" s="2" t="str">
        <f>_xlfn.XLOOKUP(Table1[[#This Row],[Rating Category]],Recommendation!A$2:A$6,Recommendation!B$2:B$6)</f>
        <v>Guidance</v>
      </c>
      <c r="N4944" s="2">
        <v>66</v>
      </c>
      <c r="O4944" s="2" t="str" cm="1">
        <f t="array" ref="O4944">_xlfn.IFS(Table1[[#This Row],[Duration]]&lt;90,"Short",Table1[[#This Row],[Duration]]&lt;180,"Medium",Table1[[#This Row],[Duration]]&lt;=240,"Long",TRUE,"Seasons")</f>
        <v>Short</v>
      </c>
      <c r="P4944" s="3" t="s">
        <v>755</v>
      </c>
    </row>
    <row r="4945" spans="1:16" ht="56">
      <c r="A4945" s="2" t="s">
        <v>20693</v>
      </c>
      <c r="B4945" s="2" t="s">
        <v>0</v>
      </c>
      <c r="C4945" s="3" t="s">
        <v>20694</v>
      </c>
      <c r="D4945" s="3" t="s">
        <v>20572</v>
      </c>
      <c r="E4945" s="3" t="s">
        <v>20695</v>
      </c>
      <c r="F4945" s="3" t="s">
        <v>7982</v>
      </c>
      <c r="G4945" s="7" t="s">
        <v>7486</v>
      </c>
      <c r="H4945" s="4">
        <v>2021</v>
      </c>
      <c r="I4945" s="2">
        <v>1992</v>
      </c>
      <c r="J4945" s="2">
        <f ca="1">YEAR(TODAY())-Table1[[#This Row],[Release_year]]</f>
        <v>34</v>
      </c>
      <c r="K4945" s="2" t="s">
        <v>124</v>
      </c>
      <c r="L4945" s="2" t="str">
        <f>_xlfn.XLOOKUP(Table1[[#This Row],[Rating]],Ratings!A$2:A$15,Ratings!B$2:B$15)</f>
        <v>Adult</v>
      </c>
      <c r="M4945" s="2" t="str">
        <f>_xlfn.XLOOKUP(Table1[[#This Row],[Rating Category]],Recommendation!A$2:A$6,Recommendation!B$2:B$6)</f>
        <v>Restricted</v>
      </c>
      <c r="N4945" s="2">
        <v>112</v>
      </c>
      <c r="O4945" s="2" t="str" cm="1">
        <f t="array" ref="O4945">_xlfn.IFS(Table1[[#This Row],[Duration]]&lt;90,"Short",Table1[[#This Row],[Duration]]&lt;180,"Medium",Table1[[#This Row],[Duration]]&lt;=240,"Long",TRUE,"Seasons")</f>
        <v>Medium</v>
      </c>
      <c r="P4945" s="3" t="s">
        <v>20696</v>
      </c>
    </row>
    <row r="4946" spans="1:16" ht="42">
      <c r="A4946" s="2" t="s">
        <v>20697</v>
      </c>
      <c r="B4946" s="2" t="s">
        <v>0</v>
      </c>
      <c r="C4946" s="3" t="s">
        <v>20698</v>
      </c>
      <c r="D4946" s="3" t="s">
        <v>20699</v>
      </c>
      <c r="E4946" s="3" t="s">
        <v>20700</v>
      </c>
      <c r="F4946" s="3" t="s">
        <v>223</v>
      </c>
      <c r="G4946" s="7" t="s">
        <v>16988</v>
      </c>
      <c r="H4946" s="4">
        <v>2021</v>
      </c>
      <c r="I4946" s="2">
        <v>2015</v>
      </c>
      <c r="J4946" s="2">
        <f ca="1">YEAR(TODAY())-Table1[[#This Row],[Release_year]]</f>
        <v>11</v>
      </c>
      <c r="K4946" s="2" t="s">
        <v>124</v>
      </c>
      <c r="L4946" s="2" t="str">
        <f>_xlfn.XLOOKUP(Table1[[#This Row],[Rating]],Ratings!A$2:A$15,Ratings!B$2:B$15)</f>
        <v>Adult</v>
      </c>
      <c r="M4946" s="2" t="str">
        <f>_xlfn.XLOOKUP(Table1[[#This Row],[Rating Category]],Recommendation!A$2:A$6,Recommendation!B$2:B$6)</f>
        <v>Restricted</v>
      </c>
      <c r="N4946" s="2">
        <v>101</v>
      </c>
      <c r="O4946" s="2" t="str" cm="1">
        <f t="array" ref="O4946">_xlfn.IFS(Table1[[#This Row],[Duration]]&lt;90,"Short",Table1[[#This Row],[Duration]]&lt;180,"Medium",Table1[[#This Row],[Duration]]&lt;=240,"Long",TRUE,"Seasons")</f>
        <v>Medium</v>
      </c>
      <c r="P4946" s="3" t="s">
        <v>72</v>
      </c>
    </row>
    <row r="4947" spans="1:16" ht="42">
      <c r="A4947" s="2" t="s">
        <v>20701</v>
      </c>
      <c r="B4947" s="2" t="s">
        <v>0</v>
      </c>
      <c r="C4947" s="3" t="s">
        <v>20702</v>
      </c>
      <c r="D4947" s="3" t="s">
        <v>20703</v>
      </c>
      <c r="E4947" s="3" t="s">
        <v>20704</v>
      </c>
      <c r="F4947" s="3" t="s">
        <v>13</v>
      </c>
      <c r="G4947" s="7" t="s">
        <v>12176</v>
      </c>
      <c r="H4947" s="4">
        <v>2021</v>
      </c>
      <c r="I4947" s="2">
        <v>2009</v>
      </c>
      <c r="J4947" s="2">
        <f ca="1">YEAR(TODAY())-Table1[[#This Row],[Release_year]]</f>
        <v>17</v>
      </c>
      <c r="K4947" s="2" t="s">
        <v>29</v>
      </c>
      <c r="L4947" s="2" t="str">
        <f>_xlfn.XLOOKUP(Table1[[#This Row],[Rating]],Ratings!A$2:A$15,Ratings!B$2:B$15)</f>
        <v>Teen</v>
      </c>
      <c r="M4947" s="2" t="str">
        <f>_xlfn.XLOOKUP(Table1[[#This Row],[Rating Category]],Recommendation!A$2:A$6,Recommendation!B$2:B$6)</f>
        <v>Guidance</v>
      </c>
      <c r="N4947" s="2">
        <v>99</v>
      </c>
      <c r="O4947" s="2" t="str" cm="1">
        <f t="array" ref="O4947">_xlfn.IFS(Table1[[#This Row],[Duration]]&lt;90,"Short",Table1[[#This Row],[Duration]]&lt;180,"Medium",Table1[[#This Row],[Duration]]&lt;=240,"Long",TRUE,"Seasons")</f>
        <v>Medium</v>
      </c>
      <c r="P4947" s="3" t="s">
        <v>43</v>
      </c>
    </row>
    <row r="4948" spans="1:16" ht="56">
      <c r="A4948" s="2" t="s">
        <v>20705</v>
      </c>
      <c r="B4948" s="2" t="s">
        <v>0</v>
      </c>
      <c r="C4948" s="3" t="s">
        <v>20706</v>
      </c>
      <c r="D4948" s="3" t="s">
        <v>16843</v>
      </c>
      <c r="E4948" s="3" t="s">
        <v>20707</v>
      </c>
      <c r="F4948" s="3" t="s">
        <v>1064</v>
      </c>
      <c r="G4948" s="7" t="s">
        <v>15297</v>
      </c>
      <c r="H4948" s="4">
        <v>2021</v>
      </c>
      <c r="I4948" s="2">
        <v>2011</v>
      </c>
      <c r="J4948" s="2">
        <f ca="1">YEAR(TODAY())-Table1[[#This Row],[Release_year]]</f>
        <v>15</v>
      </c>
      <c r="K4948" s="2" t="s">
        <v>7</v>
      </c>
      <c r="L4948" s="2" t="str">
        <f>_xlfn.XLOOKUP(Table1[[#This Row],[Rating]],Ratings!A$2:A$15,Ratings!B$2:B$15)</f>
        <v>Adult</v>
      </c>
      <c r="M4948" s="2" t="str">
        <f>_xlfn.XLOOKUP(Table1[[#This Row],[Rating Category]],Recommendation!A$2:A$6,Recommendation!B$2:B$6)</f>
        <v>Restricted</v>
      </c>
      <c r="N4948" s="2">
        <v>105</v>
      </c>
      <c r="O4948" s="2" t="str" cm="1">
        <f t="array" ref="O4948">_xlfn.IFS(Table1[[#This Row],[Duration]]&lt;90,"Short",Table1[[#This Row],[Duration]]&lt;180,"Medium",Table1[[#This Row],[Duration]]&lt;=240,"Long",TRUE,"Seasons")</f>
        <v>Medium</v>
      </c>
      <c r="P4948" s="3" t="s">
        <v>218</v>
      </c>
    </row>
    <row r="4949" spans="1:16" ht="42">
      <c r="A4949" s="2" t="s">
        <v>20708</v>
      </c>
      <c r="B4949" s="2" t="s">
        <v>0</v>
      </c>
      <c r="C4949" s="3" t="s">
        <v>20709</v>
      </c>
      <c r="D4949" s="3" t="s">
        <v>20710</v>
      </c>
      <c r="E4949" s="3" t="s">
        <v>20711</v>
      </c>
      <c r="F4949" s="3" t="s">
        <v>225</v>
      </c>
      <c r="G4949" s="7" t="s">
        <v>9173</v>
      </c>
      <c r="H4949" s="4">
        <v>2021</v>
      </c>
      <c r="I4949" s="2">
        <v>1982</v>
      </c>
      <c r="J4949" s="2">
        <f ca="1">YEAR(TODAY())-Table1[[#This Row],[Release_year]]</f>
        <v>44</v>
      </c>
      <c r="K4949" s="2" t="s">
        <v>16</v>
      </c>
      <c r="L4949" s="2" t="str">
        <f>_xlfn.XLOOKUP(Table1[[#This Row],[Rating]],Ratings!A$2:A$15,Ratings!B$2:B$15)</f>
        <v>Family</v>
      </c>
      <c r="M4949" s="2" t="str">
        <f>_xlfn.XLOOKUP(Table1[[#This Row],[Rating Category]],Recommendation!A$2:A$6,Recommendation!B$2:B$6)</f>
        <v>Guidance</v>
      </c>
      <c r="N4949" s="2">
        <v>93</v>
      </c>
      <c r="O4949" s="2" t="str" cm="1">
        <f t="array" ref="O4949">_xlfn.IFS(Table1[[#This Row],[Duration]]&lt;90,"Short",Table1[[#This Row],[Duration]]&lt;180,"Medium",Table1[[#This Row],[Duration]]&lt;=240,"Long",TRUE,"Seasons")</f>
        <v>Medium</v>
      </c>
      <c r="P4949" s="3" t="s">
        <v>17</v>
      </c>
    </row>
    <row r="4950" spans="1:16" ht="42">
      <c r="A4950" s="2" t="s">
        <v>20712</v>
      </c>
      <c r="B4950" s="2" t="s">
        <v>0</v>
      </c>
      <c r="C4950" s="3" t="s">
        <v>20713</v>
      </c>
      <c r="D4950" s="3" t="s">
        <v>20714</v>
      </c>
      <c r="E4950" s="3" t="s">
        <v>20715</v>
      </c>
      <c r="F4950" s="3" t="s">
        <v>13</v>
      </c>
      <c r="G4950" s="7" t="s">
        <v>7532</v>
      </c>
      <c r="H4950" s="4">
        <v>2021</v>
      </c>
      <c r="I4950" s="2">
        <v>2018</v>
      </c>
      <c r="J4950" s="2">
        <f ca="1">YEAR(TODAY())-Table1[[#This Row],[Release_year]]</f>
        <v>8</v>
      </c>
      <c r="K4950" s="2" t="s">
        <v>7</v>
      </c>
      <c r="L4950" s="2" t="str">
        <f>_xlfn.XLOOKUP(Table1[[#This Row],[Rating]],Ratings!A$2:A$15,Ratings!B$2:B$15)</f>
        <v>Adult</v>
      </c>
      <c r="M4950" s="2" t="str">
        <f>_xlfn.XLOOKUP(Table1[[#This Row],[Rating Category]],Recommendation!A$2:A$6,Recommendation!B$2:B$6)</f>
        <v>Restricted</v>
      </c>
      <c r="N4950" s="2">
        <v>121</v>
      </c>
      <c r="O4950" s="2" t="str" cm="1">
        <f t="array" ref="O4950">_xlfn.IFS(Table1[[#This Row],[Duration]]&lt;90,"Short",Table1[[#This Row],[Duration]]&lt;180,"Medium",Table1[[#This Row],[Duration]]&lt;=240,"Long",TRUE,"Seasons")</f>
        <v>Medium</v>
      </c>
      <c r="P4950" s="3" t="s">
        <v>43</v>
      </c>
    </row>
    <row r="4951" spans="1:16" ht="28">
      <c r="A4951" s="2" t="s">
        <v>20716</v>
      </c>
      <c r="B4951" s="2" t="s">
        <v>0</v>
      </c>
      <c r="C4951" s="3" t="s">
        <v>20717</v>
      </c>
      <c r="D4951" s="3" t="s">
        <v>3176</v>
      </c>
      <c r="E4951" s="3" t="s">
        <v>20718</v>
      </c>
      <c r="F4951" s="3" t="s">
        <v>64</v>
      </c>
      <c r="G4951" s="7" t="s">
        <v>20719</v>
      </c>
      <c r="H4951" s="4">
        <v>2021</v>
      </c>
      <c r="I4951" s="2">
        <v>2015</v>
      </c>
      <c r="J4951" s="2">
        <f ca="1">YEAR(TODAY())-Table1[[#This Row],[Release_year]]</f>
        <v>11</v>
      </c>
      <c r="K4951" s="2" t="s">
        <v>7</v>
      </c>
      <c r="L4951" s="2" t="str">
        <f>_xlfn.XLOOKUP(Table1[[#This Row],[Rating]],Ratings!A$2:A$15,Ratings!B$2:B$15)</f>
        <v>Adult</v>
      </c>
      <c r="M4951" s="2" t="str">
        <f>_xlfn.XLOOKUP(Table1[[#This Row],[Rating Category]],Recommendation!A$2:A$6,Recommendation!B$2:B$6)</f>
        <v>Restricted</v>
      </c>
      <c r="N4951" s="2">
        <v>95</v>
      </c>
      <c r="O4951" s="2" t="str" cm="1">
        <f t="array" ref="O4951">_xlfn.IFS(Table1[[#This Row],[Duration]]&lt;90,"Short",Table1[[#This Row],[Duration]]&lt;180,"Medium",Table1[[#This Row],[Duration]]&lt;=240,"Long",TRUE,"Seasons")</f>
        <v>Medium</v>
      </c>
      <c r="P4951" s="3" t="s">
        <v>251</v>
      </c>
    </row>
    <row r="4952" spans="1:16" ht="28">
      <c r="A4952" s="2" t="s">
        <v>20720</v>
      </c>
      <c r="B4952" s="2" t="s">
        <v>0</v>
      </c>
      <c r="C4952" s="3" t="s">
        <v>20721</v>
      </c>
      <c r="D4952" s="3" t="s">
        <v>20722</v>
      </c>
      <c r="E4952" s="3" t="s">
        <v>20723</v>
      </c>
      <c r="F4952" s="3" t="s">
        <v>20724</v>
      </c>
      <c r="G4952" s="7" t="s">
        <v>9555</v>
      </c>
      <c r="H4952" s="4">
        <v>2021</v>
      </c>
      <c r="I4952" s="2">
        <v>2017</v>
      </c>
      <c r="J4952" s="2">
        <f ca="1">YEAR(TODAY())-Table1[[#This Row],[Release_year]]</f>
        <v>9</v>
      </c>
      <c r="K4952" s="2" t="s">
        <v>7</v>
      </c>
      <c r="L4952" s="2" t="str">
        <f>_xlfn.XLOOKUP(Table1[[#This Row],[Rating]],Ratings!A$2:A$15,Ratings!B$2:B$15)</f>
        <v>Adult</v>
      </c>
      <c r="M4952" s="2" t="str">
        <f>_xlfn.XLOOKUP(Table1[[#This Row],[Rating Category]],Recommendation!A$2:A$6,Recommendation!B$2:B$6)</f>
        <v>Restricted</v>
      </c>
      <c r="N4952" s="2">
        <v>100</v>
      </c>
      <c r="O4952" s="2" t="str" cm="1">
        <f t="array" ref="O4952">_xlfn.IFS(Table1[[#This Row],[Duration]]&lt;90,"Short",Table1[[#This Row],[Duration]]&lt;180,"Medium",Table1[[#This Row],[Duration]]&lt;=240,"Long",TRUE,"Seasons")</f>
        <v>Medium</v>
      </c>
      <c r="P4952" s="3" t="s">
        <v>208</v>
      </c>
    </row>
    <row r="4953" spans="1:16" ht="56">
      <c r="A4953" s="2" t="s">
        <v>20725</v>
      </c>
      <c r="B4953" s="2" t="s">
        <v>0</v>
      </c>
      <c r="C4953" s="3" t="s">
        <v>20726</v>
      </c>
      <c r="D4953" s="3" t="s">
        <v>3140</v>
      </c>
      <c r="E4953" s="3" t="s">
        <v>20727</v>
      </c>
      <c r="F4953" s="3" t="s">
        <v>20406</v>
      </c>
      <c r="G4953" s="7" t="s">
        <v>3390</v>
      </c>
      <c r="H4953" s="4">
        <v>2021</v>
      </c>
      <c r="I4953" s="2">
        <v>2006</v>
      </c>
      <c r="J4953" s="2">
        <f ca="1">YEAR(TODAY())-Table1[[#This Row],[Release_year]]</f>
        <v>20</v>
      </c>
      <c r="K4953" s="2" t="s">
        <v>124</v>
      </c>
      <c r="L4953" s="2" t="str">
        <f>_xlfn.XLOOKUP(Table1[[#This Row],[Rating]],Ratings!A$2:A$15,Ratings!B$2:B$15)</f>
        <v>Adult</v>
      </c>
      <c r="M4953" s="2" t="str">
        <f>_xlfn.XLOOKUP(Table1[[#This Row],[Rating Category]],Recommendation!A$2:A$6,Recommendation!B$2:B$6)</f>
        <v>Restricted</v>
      </c>
      <c r="N4953" s="2">
        <v>151</v>
      </c>
      <c r="O4953" s="2" t="str" cm="1">
        <f t="array" ref="O4953">_xlfn.IFS(Table1[[#This Row],[Duration]]&lt;90,"Short",Table1[[#This Row],[Duration]]&lt;180,"Medium",Table1[[#This Row],[Duration]]&lt;=240,"Long",TRUE,"Seasons")</f>
        <v>Medium</v>
      </c>
      <c r="P4953" s="3" t="s">
        <v>131</v>
      </c>
    </row>
    <row r="4954" spans="1:16" ht="42">
      <c r="A4954" s="2" t="s">
        <v>20728</v>
      </c>
      <c r="B4954" s="2" t="s">
        <v>0</v>
      </c>
      <c r="C4954" s="3" t="s">
        <v>20729</v>
      </c>
      <c r="D4954" s="3" t="s">
        <v>20730</v>
      </c>
      <c r="E4954" s="3" t="s">
        <v>20731</v>
      </c>
      <c r="F4954" s="3" t="s">
        <v>2914</v>
      </c>
      <c r="G4954" s="7" t="s">
        <v>10393</v>
      </c>
      <c r="H4954" s="4">
        <v>2021</v>
      </c>
      <c r="I4954" s="2">
        <v>2017</v>
      </c>
      <c r="J4954" s="2">
        <f ca="1">YEAR(TODAY())-Table1[[#This Row],[Release_year]]</f>
        <v>9</v>
      </c>
      <c r="K4954" s="2" t="s">
        <v>29</v>
      </c>
      <c r="L4954" s="2" t="str">
        <f>_xlfn.XLOOKUP(Table1[[#This Row],[Rating]],Ratings!A$2:A$15,Ratings!B$2:B$15)</f>
        <v>Teen</v>
      </c>
      <c r="M4954" s="2" t="str">
        <f>_xlfn.XLOOKUP(Table1[[#This Row],[Rating Category]],Recommendation!A$2:A$6,Recommendation!B$2:B$6)</f>
        <v>Guidance</v>
      </c>
      <c r="N4954" s="2">
        <v>78</v>
      </c>
      <c r="O4954" s="2" t="str" cm="1">
        <f t="array" ref="O4954">_xlfn.IFS(Table1[[#This Row],[Duration]]&lt;90,"Short",Table1[[#This Row],[Duration]]&lt;180,"Medium",Table1[[#This Row],[Duration]]&lt;=240,"Long",TRUE,"Seasons")</f>
        <v>Short</v>
      </c>
      <c r="P4954" s="3" t="s">
        <v>43</v>
      </c>
    </row>
    <row r="4955" spans="1:16" ht="42">
      <c r="A4955" s="2" t="s">
        <v>20732</v>
      </c>
      <c r="B4955" s="2" t="s">
        <v>0</v>
      </c>
      <c r="C4955" s="3" t="s">
        <v>20733</v>
      </c>
      <c r="D4955" s="3" t="s">
        <v>20734</v>
      </c>
      <c r="E4955" s="3" t="s">
        <v>20735</v>
      </c>
      <c r="F4955" s="3" t="s">
        <v>1</v>
      </c>
      <c r="G4955" s="7" t="s">
        <v>9705</v>
      </c>
      <c r="H4955" s="4">
        <v>2021</v>
      </c>
      <c r="I4955" s="2">
        <v>2017</v>
      </c>
      <c r="J4955" s="2">
        <f ca="1">YEAR(TODAY())-Table1[[#This Row],[Release_year]]</f>
        <v>9</v>
      </c>
      <c r="K4955" s="2" t="s">
        <v>29</v>
      </c>
      <c r="L4955" s="2" t="str">
        <f>_xlfn.XLOOKUP(Table1[[#This Row],[Rating]],Ratings!A$2:A$15,Ratings!B$2:B$15)</f>
        <v>Teen</v>
      </c>
      <c r="M4955" s="2" t="str">
        <f>_xlfn.XLOOKUP(Table1[[#This Row],[Rating Category]],Recommendation!A$2:A$6,Recommendation!B$2:B$6)</f>
        <v>Guidance</v>
      </c>
      <c r="N4955" s="2">
        <v>85</v>
      </c>
      <c r="O4955" s="2" t="str" cm="1">
        <f t="array" ref="O4955">_xlfn.IFS(Table1[[#This Row],[Duration]]&lt;90,"Short",Table1[[#This Row],[Duration]]&lt;180,"Medium",Table1[[#This Row],[Duration]]&lt;=240,"Long",TRUE,"Seasons")</f>
        <v>Short</v>
      </c>
      <c r="P4955" s="3" t="s">
        <v>1368</v>
      </c>
    </row>
    <row r="4956" spans="1:16" ht="42">
      <c r="A4956" s="2" t="s">
        <v>20736</v>
      </c>
      <c r="B4956" s="2" t="s">
        <v>0</v>
      </c>
      <c r="C4956" s="3" t="s">
        <v>20737</v>
      </c>
      <c r="D4956" s="3" t="s">
        <v>20563</v>
      </c>
      <c r="E4956" s="3" t="s">
        <v>20738</v>
      </c>
      <c r="F4956" s="3" t="s">
        <v>1</v>
      </c>
      <c r="G4956" s="7" t="s">
        <v>7942</v>
      </c>
      <c r="H4956" s="4">
        <v>2021</v>
      </c>
      <c r="I4956" s="2">
        <v>2012</v>
      </c>
      <c r="J4956" s="2">
        <f ca="1">YEAR(TODAY())-Table1[[#This Row],[Release_year]]</f>
        <v>14</v>
      </c>
      <c r="K4956" s="2" t="s">
        <v>124</v>
      </c>
      <c r="L4956" s="2" t="str">
        <f>_xlfn.XLOOKUP(Table1[[#This Row],[Rating]],Ratings!A$2:A$15,Ratings!B$2:B$15)</f>
        <v>Adult</v>
      </c>
      <c r="M4956" s="2" t="str">
        <f>_xlfn.XLOOKUP(Table1[[#This Row],[Rating Category]],Recommendation!A$2:A$6,Recommendation!B$2:B$6)</f>
        <v>Restricted</v>
      </c>
      <c r="N4956" s="2">
        <v>84</v>
      </c>
      <c r="O4956" s="2" t="str" cm="1">
        <f t="array" ref="O4956">_xlfn.IFS(Table1[[#This Row],[Duration]]&lt;90,"Short",Table1[[#This Row],[Duration]]&lt;180,"Medium",Table1[[#This Row],[Duration]]&lt;=240,"Long",TRUE,"Seasons")</f>
        <v>Short</v>
      </c>
      <c r="P4956" s="3" t="s">
        <v>1368</v>
      </c>
    </row>
    <row r="4957" spans="1:16" ht="42">
      <c r="A4957" s="2" t="s">
        <v>20739</v>
      </c>
      <c r="B4957" s="2" t="s">
        <v>0</v>
      </c>
      <c r="C4957" s="3" t="s">
        <v>20740</v>
      </c>
      <c r="D4957" s="3" t="s">
        <v>13535</v>
      </c>
      <c r="E4957" s="3" t="s">
        <v>20741</v>
      </c>
      <c r="F4957" s="3" t="s">
        <v>1</v>
      </c>
      <c r="G4957" s="7" t="s">
        <v>11255</v>
      </c>
      <c r="H4957" s="4">
        <v>2021</v>
      </c>
      <c r="I4957" s="2">
        <v>2015</v>
      </c>
      <c r="J4957" s="2">
        <f ca="1">YEAR(TODAY())-Table1[[#This Row],[Release_year]]</f>
        <v>11</v>
      </c>
      <c r="K4957" s="2" t="s">
        <v>7</v>
      </c>
      <c r="L4957" s="2" t="str">
        <f>_xlfn.XLOOKUP(Table1[[#This Row],[Rating]],Ratings!A$2:A$15,Ratings!B$2:B$15)</f>
        <v>Adult</v>
      </c>
      <c r="M4957" s="2" t="str">
        <f>_xlfn.XLOOKUP(Table1[[#This Row],[Rating Category]],Recommendation!A$2:A$6,Recommendation!B$2:B$6)</f>
        <v>Restricted</v>
      </c>
      <c r="N4957" s="2">
        <v>86</v>
      </c>
      <c r="O4957" s="2" t="str" cm="1">
        <f t="array" ref="O4957">_xlfn.IFS(Table1[[#This Row],[Duration]]&lt;90,"Short",Table1[[#This Row],[Duration]]&lt;180,"Medium",Table1[[#This Row],[Duration]]&lt;=240,"Long",TRUE,"Seasons")</f>
        <v>Short</v>
      </c>
      <c r="P4957" s="3" t="s">
        <v>7594</v>
      </c>
    </row>
    <row r="4958" spans="1:16" ht="42">
      <c r="A4958" s="2" t="s">
        <v>20742</v>
      </c>
      <c r="B4958" s="2" t="s">
        <v>0</v>
      </c>
      <c r="C4958" s="3" t="s">
        <v>20743</v>
      </c>
      <c r="D4958" s="3" t="s">
        <v>16477</v>
      </c>
      <c r="E4958" s="3" t="s">
        <v>20744</v>
      </c>
      <c r="F4958" s="3" t="s">
        <v>1064</v>
      </c>
      <c r="G4958" s="7" t="s">
        <v>10724</v>
      </c>
      <c r="H4958" s="4">
        <v>2021</v>
      </c>
      <c r="I4958" s="2">
        <v>2009</v>
      </c>
      <c r="J4958" s="2">
        <f ca="1">YEAR(TODAY())-Table1[[#This Row],[Release_year]]</f>
        <v>17</v>
      </c>
      <c r="K4958" s="2" t="s">
        <v>45</v>
      </c>
      <c r="L4958" s="2" t="str">
        <f>_xlfn.XLOOKUP(Table1[[#This Row],[Rating]],Ratings!A$2:A$15,Ratings!B$2:B$15)</f>
        <v>Family</v>
      </c>
      <c r="M4958" s="2" t="str">
        <f>_xlfn.XLOOKUP(Table1[[#This Row],[Rating Category]],Recommendation!A$2:A$6,Recommendation!B$2:B$6)</f>
        <v>Guidance</v>
      </c>
      <c r="N4958" s="2">
        <v>121</v>
      </c>
      <c r="O4958" s="2" t="str" cm="1">
        <f t="array" ref="O4958">_xlfn.IFS(Table1[[#This Row],[Duration]]&lt;90,"Short",Table1[[#This Row],[Duration]]&lt;180,"Medium",Table1[[#This Row],[Duration]]&lt;=240,"Long",TRUE,"Seasons")</f>
        <v>Medium</v>
      </c>
      <c r="P4958" s="3" t="s">
        <v>43</v>
      </c>
    </row>
    <row r="4959" spans="1:16" ht="28">
      <c r="A4959" s="2" t="s">
        <v>20745</v>
      </c>
      <c r="B4959" s="2" t="s">
        <v>0</v>
      </c>
      <c r="C4959" s="3" t="s">
        <v>20746</v>
      </c>
      <c r="D4959" s="3" t="s">
        <v>20747</v>
      </c>
      <c r="E4959" s="3" t="s">
        <v>20748</v>
      </c>
      <c r="F4959" s="3" t="s">
        <v>20406</v>
      </c>
      <c r="G4959" s="7" t="s">
        <v>12613</v>
      </c>
      <c r="H4959" s="4">
        <v>2021</v>
      </c>
      <c r="I4959" s="2">
        <v>2016</v>
      </c>
      <c r="J4959" s="2">
        <f ca="1">YEAR(TODAY())-Table1[[#This Row],[Release_year]]</f>
        <v>10</v>
      </c>
      <c r="K4959" s="2" t="s">
        <v>7</v>
      </c>
      <c r="L4959" s="2" t="str">
        <f>_xlfn.XLOOKUP(Table1[[#This Row],[Rating]],Ratings!A$2:A$15,Ratings!B$2:B$15)</f>
        <v>Adult</v>
      </c>
      <c r="M4959" s="2" t="str">
        <f>_xlfn.XLOOKUP(Table1[[#This Row],[Rating Category]],Recommendation!A$2:A$6,Recommendation!B$2:B$6)</f>
        <v>Restricted</v>
      </c>
      <c r="N4959" s="2">
        <v>99</v>
      </c>
      <c r="O4959" s="2" t="str" cm="1">
        <f t="array" ref="O4959">_xlfn.IFS(Table1[[#This Row],[Duration]]&lt;90,"Short",Table1[[#This Row],[Duration]]&lt;180,"Medium",Table1[[#This Row],[Duration]]&lt;=240,"Long",TRUE,"Seasons")</f>
        <v>Medium</v>
      </c>
      <c r="P4959" s="3" t="s">
        <v>51</v>
      </c>
    </row>
    <row r="4960" spans="1:16" ht="28">
      <c r="A4960" s="2" t="s">
        <v>20749</v>
      </c>
      <c r="B4960" s="2" t="s">
        <v>0</v>
      </c>
      <c r="C4960" s="3" t="s">
        <v>20750</v>
      </c>
      <c r="D4960" s="3" t="s">
        <v>20751</v>
      </c>
      <c r="E4960" s="3" t="s">
        <v>20752</v>
      </c>
      <c r="F4960" s="3" t="s">
        <v>1</v>
      </c>
      <c r="G4960" s="7" t="s">
        <v>9010</v>
      </c>
      <c r="H4960" s="4">
        <v>2021</v>
      </c>
      <c r="I4960" s="2">
        <v>2016</v>
      </c>
      <c r="J4960" s="2">
        <f ca="1">YEAR(TODAY())-Table1[[#This Row],[Release_year]]</f>
        <v>10</v>
      </c>
      <c r="K4960" s="2" t="s">
        <v>124</v>
      </c>
      <c r="L4960" s="2" t="str">
        <f>_xlfn.XLOOKUP(Table1[[#This Row],[Rating]],Ratings!A$2:A$15,Ratings!B$2:B$15)</f>
        <v>Adult</v>
      </c>
      <c r="M4960" s="2" t="str">
        <f>_xlfn.XLOOKUP(Table1[[#This Row],[Rating Category]],Recommendation!A$2:A$6,Recommendation!B$2:B$6)</f>
        <v>Restricted</v>
      </c>
      <c r="N4960" s="2">
        <v>110</v>
      </c>
      <c r="O4960" s="2" t="str" cm="1">
        <f t="array" ref="O4960">_xlfn.IFS(Table1[[#This Row],[Duration]]&lt;90,"Short",Table1[[#This Row],[Duration]]&lt;180,"Medium",Table1[[#This Row],[Duration]]&lt;=240,"Long",TRUE,"Seasons")</f>
        <v>Medium</v>
      </c>
      <c r="P4960" s="3" t="s">
        <v>251</v>
      </c>
    </row>
    <row r="4961" spans="1:16" ht="56">
      <c r="A4961" s="2" t="s">
        <v>20753</v>
      </c>
      <c r="B4961" s="2" t="s">
        <v>0</v>
      </c>
      <c r="C4961" s="3" t="s">
        <v>20754</v>
      </c>
      <c r="D4961" s="3" t="s">
        <v>19638</v>
      </c>
      <c r="E4961" s="3" t="s">
        <v>20755</v>
      </c>
      <c r="F4961" s="3" t="s">
        <v>1</v>
      </c>
      <c r="G4961" s="7" t="s">
        <v>7486</v>
      </c>
      <c r="H4961" s="4">
        <v>2021</v>
      </c>
      <c r="I4961" s="2">
        <v>2005</v>
      </c>
      <c r="J4961" s="2">
        <f ca="1">YEAR(TODAY())-Table1[[#This Row],[Release_year]]</f>
        <v>21</v>
      </c>
      <c r="K4961" s="2" t="s">
        <v>2</v>
      </c>
      <c r="L4961" s="2" t="str">
        <f>_xlfn.XLOOKUP(Table1[[#This Row],[Rating]],Ratings!A$2:A$15,Ratings!B$2:B$15)</f>
        <v>Teen</v>
      </c>
      <c r="M4961" s="2" t="str">
        <f>_xlfn.XLOOKUP(Table1[[#This Row],[Rating Category]],Recommendation!A$2:A$6,Recommendation!B$2:B$6)</f>
        <v>Guidance</v>
      </c>
      <c r="N4961" s="2">
        <v>104</v>
      </c>
      <c r="O4961" s="2" t="str" cm="1">
        <f t="array" ref="O4961">_xlfn.IFS(Table1[[#This Row],[Duration]]&lt;90,"Short",Table1[[#This Row],[Duration]]&lt;180,"Medium",Table1[[#This Row],[Duration]]&lt;=240,"Long",TRUE,"Seasons")</f>
        <v>Medium</v>
      </c>
      <c r="P4961" s="3" t="s">
        <v>328</v>
      </c>
    </row>
    <row r="4962" spans="1:16" ht="56">
      <c r="A4962" s="2" t="s">
        <v>20756</v>
      </c>
      <c r="B4962" s="2" t="s">
        <v>0</v>
      </c>
      <c r="C4962" s="3" t="s">
        <v>20757</v>
      </c>
      <c r="D4962" s="3" t="s">
        <v>20758</v>
      </c>
      <c r="E4962" s="3" t="s">
        <v>20759</v>
      </c>
      <c r="F4962" s="3" t="s">
        <v>1</v>
      </c>
      <c r="G4962" s="7" t="s">
        <v>7486</v>
      </c>
      <c r="H4962" s="4">
        <v>2021</v>
      </c>
      <c r="I4962" s="2">
        <v>2007</v>
      </c>
      <c r="J4962" s="2">
        <f ca="1">YEAR(TODAY())-Table1[[#This Row],[Release_year]]</f>
        <v>19</v>
      </c>
      <c r="K4962" s="2" t="s">
        <v>124</v>
      </c>
      <c r="L4962" s="2" t="str">
        <f>_xlfn.XLOOKUP(Table1[[#This Row],[Rating]],Ratings!A$2:A$15,Ratings!B$2:B$15)</f>
        <v>Adult</v>
      </c>
      <c r="M4962" s="2" t="str">
        <f>_xlfn.XLOOKUP(Table1[[#This Row],[Rating Category]],Recommendation!A$2:A$6,Recommendation!B$2:B$6)</f>
        <v>Restricted</v>
      </c>
      <c r="N4962" s="2">
        <v>95</v>
      </c>
      <c r="O4962" s="2" t="str" cm="1">
        <f t="array" ref="O4962">_xlfn.IFS(Table1[[#This Row],[Duration]]&lt;90,"Short",Table1[[#This Row],[Duration]]&lt;180,"Medium",Table1[[#This Row],[Duration]]&lt;=240,"Long",TRUE,"Seasons")</f>
        <v>Medium</v>
      </c>
      <c r="P4962" s="3" t="s">
        <v>328</v>
      </c>
    </row>
    <row r="4963" spans="1:16" ht="56">
      <c r="A4963" s="2" t="s">
        <v>20760</v>
      </c>
      <c r="B4963" s="2" t="s">
        <v>0</v>
      </c>
      <c r="C4963" s="3" t="s">
        <v>20761</v>
      </c>
      <c r="D4963" s="3" t="s">
        <v>20762</v>
      </c>
      <c r="E4963" s="3" t="s">
        <v>20763</v>
      </c>
      <c r="F4963" s="3" t="s">
        <v>20764</v>
      </c>
      <c r="G4963" s="7" t="s">
        <v>20765</v>
      </c>
      <c r="H4963" s="4">
        <v>2021</v>
      </c>
      <c r="I4963" s="2">
        <v>2015</v>
      </c>
      <c r="J4963" s="2">
        <f ca="1">YEAR(TODAY())-Table1[[#This Row],[Release_year]]</f>
        <v>11</v>
      </c>
      <c r="K4963" s="2" t="s">
        <v>7</v>
      </c>
      <c r="L4963" s="2" t="str">
        <f>_xlfn.XLOOKUP(Table1[[#This Row],[Rating]],Ratings!A$2:A$15,Ratings!B$2:B$15)</f>
        <v>Adult</v>
      </c>
      <c r="M4963" s="2" t="str">
        <f>_xlfn.XLOOKUP(Table1[[#This Row],[Rating Category]],Recommendation!A$2:A$6,Recommendation!B$2:B$6)</f>
        <v>Restricted</v>
      </c>
      <c r="N4963" s="2">
        <v>96</v>
      </c>
      <c r="O4963" s="2" t="str" cm="1">
        <f t="array" ref="O4963">_xlfn.IFS(Table1[[#This Row],[Duration]]&lt;90,"Short",Table1[[#This Row],[Duration]]&lt;180,"Medium",Table1[[#This Row],[Duration]]&lt;=240,"Long",TRUE,"Seasons")</f>
        <v>Medium</v>
      </c>
      <c r="P4963" s="3" t="s">
        <v>43</v>
      </c>
    </row>
    <row r="4964" spans="1:16" ht="42">
      <c r="A4964" s="2" t="s">
        <v>20766</v>
      </c>
      <c r="B4964" s="2" t="s">
        <v>0</v>
      </c>
      <c r="C4964" s="3" t="s">
        <v>20767</v>
      </c>
      <c r="D4964" s="3" t="s">
        <v>20768</v>
      </c>
      <c r="E4964" s="3" t="s">
        <v>20769</v>
      </c>
      <c r="F4964" s="3" t="s">
        <v>1</v>
      </c>
      <c r="G4964" s="7" t="s">
        <v>14928</v>
      </c>
      <c r="H4964" s="4">
        <v>2021</v>
      </c>
      <c r="I4964" s="2">
        <v>2015</v>
      </c>
      <c r="J4964" s="2">
        <f ca="1">YEAR(TODAY())-Table1[[#This Row],[Release_year]]</f>
        <v>11</v>
      </c>
      <c r="K4964" s="2" t="s">
        <v>124</v>
      </c>
      <c r="L4964" s="2" t="str">
        <f>_xlfn.XLOOKUP(Table1[[#This Row],[Rating]],Ratings!A$2:A$15,Ratings!B$2:B$15)</f>
        <v>Adult</v>
      </c>
      <c r="M4964" s="2" t="str">
        <f>_xlfn.XLOOKUP(Table1[[#This Row],[Rating Category]],Recommendation!A$2:A$6,Recommendation!B$2:B$6)</f>
        <v>Restricted</v>
      </c>
      <c r="N4964" s="2">
        <v>106</v>
      </c>
      <c r="O4964" s="2" t="str" cm="1">
        <f t="array" ref="O4964">_xlfn.IFS(Table1[[#This Row],[Duration]]&lt;90,"Short",Table1[[#This Row],[Duration]]&lt;180,"Medium",Table1[[#This Row],[Duration]]&lt;=240,"Long",TRUE,"Seasons")</f>
        <v>Medium</v>
      </c>
      <c r="P4964" s="3" t="s">
        <v>517</v>
      </c>
    </row>
    <row r="4965" spans="1:16" ht="42">
      <c r="A4965" s="2" t="s">
        <v>20770</v>
      </c>
      <c r="B4965" s="2" t="s">
        <v>0</v>
      </c>
      <c r="C4965" s="3" t="s">
        <v>20771</v>
      </c>
      <c r="D4965" s="3" t="s">
        <v>2349</v>
      </c>
      <c r="E4965" s="3" t="s">
        <v>20772</v>
      </c>
      <c r="F4965" s="3" t="s">
        <v>1</v>
      </c>
      <c r="G4965" s="7" t="s">
        <v>11000</v>
      </c>
      <c r="H4965" s="4">
        <v>2021</v>
      </c>
      <c r="I4965" s="2">
        <v>2017</v>
      </c>
      <c r="J4965" s="2">
        <f ca="1">YEAR(TODAY())-Table1[[#This Row],[Release_year]]</f>
        <v>9</v>
      </c>
      <c r="K4965" s="2" t="s">
        <v>7</v>
      </c>
      <c r="L4965" s="2" t="str">
        <f>_xlfn.XLOOKUP(Table1[[#This Row],[Rating]],Ratings!A$2:A$15,Ratings!B$2:B$15)</f>
        <v>Adult</v>
      </c>
      <c r="M4965" s="2" t="str">
        <f>_xlfn.XLOOKUP(Table1[[#This Row],[Rating Category]],Recommendation!A$2:A$6,Recommendation!B$2:B$6)</f>
        <v>Restricted</v>
      </c>
      <c r="N4965" s="2">
        <v>112</v>
      </c>
      <c r="O4965" s="2" t="str" cm="1">
        <f t="array" ref="O4965">_xlfn.IFS(Table1[[#This Row],[Duration]]&lt;90,"Short",Table1[[#This Row],[Duration]]&lt;180,"Medium",Table1[[#This Row],[Duration]]&lt;=240,"Long",TRUE,"Seasons")</f>
        <v>Medium</v>
      </c>
      <c r="P4965" s="3" t="s">
        <v>6853</v>
      </c>
    </row>
    <row r="4966" spans="1:16" ht="56">
      <c r="A4966" s="2" t="s">
        <v>20773</v>
      </c>
      <c r="B4966" s="2" t="s">
        <v>0</v>
      </c>
      <c r="C4966" s="3" t="s">
        <v>20774</v>
      </c>
      <c r="D4966" s="3" t="s">
        <v>20143</v>
      </c>
      <c r="E4966" s="3" t="s">
        <v>20775</v>
      </c>
      <c r="F4966" s="3" t="s">
        <v>1</v>
      </c>
      <c r="G4966" s="7" t="s">
        <v>7451</v>
      </c>
      <c r="H4966" s="4">
        <v>2021</v>
      </c>
      <c r="I4966" s="2">
        <v>1981</v>
      </c>
      <c r="J4966" s="2">
        <f ca="1">YEAR(TODAY())-Table1[[#This Row],[Release_year]]</f>
        <v>45</v>
      </c>
      <c r="K4966" s="2" t="s">
        <v>7</v>
      </c>
      <c r="L4966" s="2" t="str">
        <f>_xlfn.XLOOKUP(Table1[[#This Row],[Rating]],Ratings!A$2:A$15,Ratings!B$2:B$15)</f>
        <v>Adult</v>
      </c>
      <c r="M4966" s="2" t="str">
        <f>_xlfn.XLOOKUP(Table1[[#This Row],[Rating Category]],Recommendation!A$2:A$6,Recommendation!B$2:B$6)</f>
        <v>Restricted</v>
      </c>
      <c r="N4966" s="2">
        <v>85</v>
      </c>
      <c r="O4966" s="2" t="str" cm="1">
        <f t="array" ref="O4966">_xlfn.IFS(Table1[[#This Row],[Duration]]&lt;90,"Short",Table1[[#This Row],[Duration]]&lt;180,"Medium",Table1[[#This Row],[Duration]]&lt;=240,"Long",TRUE,"Seasons")</f>
        <v>Short</v>
      </c>
      <c r="P4966" s="3" t="s">
        <v>15740</v>
      </c>
    </row>
    <row r="4967" spans="1:16" ht="42">
      <c r="A4967" s="2" t="s">
        <v>20776</v>
      </c>
      <c r="B4967" s="2" t="s">
        <v>0</v>
      </c>
      <c r="C4967" s="3" t="s">
        <v>20777</v>
      </c>
      <c r="D4967" s="3" t="s">
        <v>20778</v>
      </c>
      <c r="E4967" s="3" t="s">
        <v>20779</v>
      </c>
      <c r="F4967" s="3" t="s">
        <v>223</v>
      </c>
      <c r="G4967" s="7" t="s">
        <v>8740</v>
      </c>
      <c r="H4967" s="4">
        <v>2021</v>
      </c>
      <c r="I4967" s="2">
        <v>2016</v>
      </c>
      <c r="J4967" s="2">
        <f ca="1">YEAR(TODAY())-Table1[[#This Row],[Release_year]]</f>
        <v>10</v>
      </c>
      <c r="K4967" s="2" t="s">
        <v>124</v>
      </c>
      <c r="L4967" s="2" t="str">
        <f>_xlfn.XLOOKUP(Table1[[#This Row],[Rating]],Ratings!A$2:A$15,Ratings!B$2:B$15)</f>
        <v>Adult</v>
      </c>
      <c r="M4967" s="2" t="str">
        <f>_xlfn.XLOOKUP(Table1[[#This Row],[Rating Category]],Recommendation!A$2:A$6,Recommendation!B$2:B$6)</f>
        <v>Restricted</v>
      </c>
      <c r="N4967" s="2">
        <v>107</v>
      </c>
      <c r="O4967" s="2" t="str" cm="1">
        <f t="array" ref="O4967">_xlfn.IFS(Table1[[#This Row],[Duration]]&lt;90,"Short",Table1[[#This Row],[Duration]]&lt;180,"Medium",Table1[[#This Row],[Duration]]&lt;=240,"Long",TRUE,"Seasons")</f>
        <v>Medium</v>
      </c>
      <c r="P4967" s="3" t="s">
        <v>264</v>
      </c>
    </row>
    <row r="4968" spans="1:16" ht="28">
      <c r="A4968" s="2" t="s">
        <v>20780</v>
      </c>
      <c r="B4968" s="2" t="s">
        <v>0</v>
      </c>
      <c r="C4968" s="3" t="s">
        <v>20781</v>
      </c>
      <c r="D4968" s="3" t="s">
        <v>4166</v>
      </c>
      <c r="E4968" s="3" t="s">
        <v>20782</v>
      </c>
      <c r="F4968" s="3" t="s">
        <v>1</v>
      </c>
      <c r="G4968" s="7" t="s">
        <v>20783</v>
      </c>
      <c r="H4968" s="4">
        <v>2021</v>
      </c>
      <c r="I4968" s="2">
        <v>2016</v>
      </c>
      <c r="J4968" s="2">
        <f ca="1">YEAR(TODAY())-Table1[[#This Row],[Release_year]]</f>
        <v>10</v>
      </c>
      <c r="K4968" s="2" t="s">
        <v>124</v>
      </c>
      <c r="L4968" s="2" t="str">
        <f>_xlfn.XLOOKUP(Table1[[#This Row],[Rating]],Ratings!A$2:A$15,Ratings!B$2:B$15)</f>
        <v>Adult</v>
      </c>
      <c r="M4968" s="2" t="str">
        <f>_xlfn.XLOOKUP(Table1[[#This Row],[Rating Category]],Recommendation!A$2:A$6,Recommendation!B$2:B$6)</f>
        <v>Restricted</v>
      </c>
      <c r="N4968" s="2">
        <v>76</v>
      </c>
      <c r="O4968" s="2" t="str" cm="1">
        <f t="array" ref="O4968">_xlfn.IFS(Table1[[#This Row],[Duration]]&lt;90,"Short",Table1[[#This Row],[Duration]]&lt;180,"Medium",Table1[[#This Row],[Duration]]&lt;=240,"Long",TRUE,"Seasons")</f>
        <v>Short</v>
      </c>
      <c r="P4968" s="3" t="s">
        <v>2817</v>
      </c>
    </row>
    <row r="4969" spans="1:16" ht="70">
      <c r="A4969" s="2" t="s">
        <v>20784</v>
      </c>
      <c r="B4969" s="2" t="s">
        <v>4</v>
      </c>
      <c r="C4969" s="3" t="s">
        <v>20785</v>
      </c>
      <c r="D4969" s="3" t="s">
        <v>20786</v>
      </c>
      <c r="E4969" s="3" t="s">
        <v>20787</v>
      </c>
      <c r="F4969" s="3" t="s">
        <v>28</v>
      </c>
      <c r="G4969" s="7" t="s">
        <v>13280</v>
      </c>
      <c r="H4969" s="4">
        <v>2021</v>
      </c>
      <c r="I4969" s="2">
        <v>2012</v>
      </c>
      <c r="J4969" s="2">
        <f ca="1">YEAR(TODAY())-Table1[[#This Row],[Release_year]]</f>
        <v>14</v>
      </c>
      <c r="K4969" s="2" t="s">
        <v>7</v>
      </c>
      <c r="L4969" s="2" t="str">
        <f>_xlfn.XLOOKUP(Table1[[#This Row],[Rating]],Ratings!A$2:A$15,Ratings!B$2:B$15)</f>
        <v>Adult</v>
      </c>
      <c r="M4969" s="2" t="str">
        <f>_xlfn.XLOOKUP(Table1[[#This Row],[Rating Category]],Recommendation!A$2:A$6,Recommendation!B$2:B$6)</f>
        <v>Restricted</v>
      </c>
      <c r="N4969" s="2" t="s">
        <v>11</v>
      </c>
      <c r="O4969" s="2" t="str" cm="1">
        <f t="array" ref="O4969">_xlfn.IFS(Table1[[#This Row],[Duration]]&lt;90,"Short",Table1[[#This Row],[Duration]]&lt;180,"Medium",Table1[[#This Row],[Duration]]&lt;=240,"Long",TRUE,"Seasons")</f>
        <v>Seasons</v>
      </c>
      <c r="P4969" s="3" t="s">
        <v>16622</v>
      </c>
    </row>
    <row r="4970" spans="1:16" ht="56">
      <c r="A4970" s="2" t="s">
        <v>20788</v>
      </c>
      <c r="B4970" s="2" t="s">
        <v>0</v>
      </c>
      <c r="C4970" s="3" t="s">
        <v>20789</v>
      </c>
      <c r="D4970" s="3" t="s">
        <v>20790</v>
      </c>
      <c r="E4970" s="3" t="s">
        <v>20791</v>
      </c>
      <c r="F4970" s="3" t="s">
        <v>1</v>
      </c>
      <c r="G4970" s="7" t="s">
        <v>11373</v>
      </c>
      <c r="H4970" s="4">
        <v>2021</v>
      </c>
      <c r="I4970" s="2">
        <v>2018</v>
      </c>
      <c r="J4970" s="2">
        <f ca="1">YEAR(TODAY())-Table1[[#This Row],[Release_year]]</f>
        <v>8</v>
      </c>
      <c r="K4970" s="2" t="s">
        <v>7</v>
      </c>
      <c r="L4970" s="2" t="str">
        <f>_xlfn.XLOOKUP(Table1[[#This Row],[Rating]],Ratings!A$2:A$15,Ratings!B$2:B$15)</f>
        <v>Adult</v>
      </c>
      <c r="M4970" s="2" t="str">
        <f>_xlfn.XLOOKUP(Table1[[#This Row],[Rating Category]],Recommendation!A$2:A$6,Recommendation!B$2:B$6)</f>
        <v>Restricted</v>
      </c>
      <c r="N4970" s="2">
        <v>88</v>
      </c>
      <c r="O4970" s="2" t="str" cm="1">
        <f t="array" ref="O4970">_xlfn.IFS(Table1[[#This Row],[Duration]]&lt;90,"Short",Table1[[#This Row],[Duration]]&lt;180,"Medium",Table1[[#This Row],[Duration]]&lt;=240,"Long",TRUE,"Seasons")</f>
        <v>Short</v>
      </c>
      <c r="P4970" s="3" t="s">
        <v>1684</v>
      </c>
    </row>
    <row r="4971" spans="1:16" ht="56">
      <c r="A4971" s="2" t="s">
        <v>20792</v>
      </c>
      <c r="B4971" s="2" t="s">
        <v>0</v>
      </c>
      <c r="C4971" s="3" t="s">
        <v>20793</v>
      </c>
      <c r="D4971" s="3" t="s">
        <v>1508</v>
      </c>
      <c r="E4971" s="3" t="s">
        <v>20794</v>
      </c>
      <c r="F4971" s="3" t="s">
        <v>1</v>
      </c>
      <c r="G4971" s="7" t="s">
        <v>9926</v>
      </c>
      <c r="H4971" s="4">
        <v>2021</v>
      </c>
      <c r="I4971" s="2">
        <v>2010</v>
      </c>
      <c r="J4971" s="2">
        <f ca="1">YEAR(TODAY())-Table1[[#This Row],[Release_year]]</f>
        <v>16</v>
      </c>
      <c r="K4971" s="2" t="s">
        <v>124</v>
      </c>
      <c r="L4971" s="2" t="str">
        <f>_xlfn.XLOOKUP(Table1[[#This Row],[Rating]],Ratings!A$2:A$15,Ratings!B$2:B$15)</f>
        <v>Adult</v>
      </c>
      <c r="M4971" s="2" t="str">
        <f>_xlfn.XLOOKUP(Table1[[#This Row],[Rating Category]],Recommendation!A$2:A$6,Recommendation!B$2:B$6)</f>
        <v>Restricted</v>
      </c>
      <c r="N4971" s="2">
        <v>116</v>
      </c>
      <c r="O4971" s="2" t="str" cm="1">
        <f t="array" ref="O4971">_xlfn.IFS(Table1[[#This Row],[Duration]]&lt;90,"Short",Table1[[#This Row],[Duration]]&lt;180,"Medium",Table1[[#This Row],[Duration]]&lt;=240,"Long",TRUE,"Seasons")</f>
        <v>Medium</v>
      </c>
      <c r="P4971" s="3" t="s">
        <v>885</v>
      </c>
    </row>
    <row r="4972" spans="1:16" ht="56">
      <c r="A4972" s="2" t="s">
        <v>20795</v>
      </c>
      <c r="B4972" s="2" t="s">
        <v>0</v>
      </c>
      <c r="C4972" s="3" t="s">
        <v>20796</v>
      </c>
      <c r="D4972" s="3" t="s">
        <v>4080</v>
      </c>
      <c r="E4972" s="3" t="s">
        <v>20797</v>
      </c>
      <c r="F4972" s="3" t="s">
        <v>132</v>
      </c>
      <c r="G4972" s="7" t="s">
        <v>8375</v>
      </c>
      <c r="H4972" s="4">
        <v>2021</v>
      </c>
      <c r="I4972" s="2">
        <v>2009</v>
      </c>
      <c r="J4972" s="2">
        <f ca="1">YEAR(TODAY())-Table1[[#This Row],[Release_year]]</f>
        <v>17</v>
      </c>
      <c r="K4972" s="2" t="s">
        <v>29</v>
      </c>
      <c r="L4972" s="2" t="str">
        <f>_xlfn.XLOOKUP(Table1[[#This Row],[Rating]],Ratings!A$2:A$15,Ratings!B$2:B$15)</f>
        <v>Teen</v>
      </c>
      <c r="M4972" s="2" t="str">
        <f>_xlfn.XLOOKUP(Table1[[#This Row],[Rating Category]],Recommendation!A$2:A$6,Recommendation!B$2:B$6)</f>
        <v>Guidance</v>
      </c>
      <c r="N4972" s="2">
        <v>121</v>
      </c>
      <c r="O4972" s="2" t="str" cm="1">
        <f t="array" ref="O4972">_xlfn.IFS(Table1[[#This Row],[Duration]]&lt;90,"Short",Table1[[#This Row],[Duration]]&lt;180,"Medium",Table1[[#This Row],[Duration]]&lt;=240,"Long",TRUE,"Seasons")</f>
        <v>Medium</v>
      </c>
      <c r="P4972" s="3" t="s">
        <v>622</v>
      </c>
    </row>
    <row r="4973" spans="1:16" ht="42">
      <c r="A4973" s="2" t="s">
        <v>20798</v>
      </c>
      <c r="B4973" s="2" t="s">
        <v>0</v>
      </c>
      <c r="C4973" s="3" t="s">
        <v>20799</v>
      </c>
      <c r="D4973" s="3" t="s">
        <v>16663</v>
      </c>
      <c r="E4973" s="3" t="s">
        <v>20800</v>
      </c>
      <c r="F4973" s="3" t="s">
        <v>1</v>
      </c>
      <c r="G4973" s="7" t="s">
        <v>7486</v>
      </c>
      <c r="H4973" s="4">
        <v>2021</v>
      </c>
      <c r="I4973" s="2">
        <v>2009</v>
      </c>
      <c r="J4973" s="2">
        <f ca="1">YEAR(TODAY())-Table1[[#This Row],[Release_year]]</f>
        <v>17</v>
      </c>
      <c r="K4973" s="2" t="s">
        <v>124</v>
      </c>
      <c r="L4973" s="2" t="str">
        <f>_xlfn.XLOOKUP(Table1[[#This Row],[Rating]],Ratings!A$2:A$15,Ratings!B$2:B$15)</f>
        <v>Adult</v>
      </c>
      <c r="M4973" s="2" t="str">
        <f>_xlfn.XLOOKUP(Table1[[#This Row],[Rating Category]],Recommendation!A$2:A$6,Recommendation!B$2:B$6)</f>
        <v>Restricted</v>
      </c>
      <c r="N4973" s="2">
        <v>82</v>
      </c>
      <c r="O4973" s="2" t="str" cm="1">
        <f t="array" ref="O4973">_xlfn.IFS(Table1[[#This Row],[Duration]]&lt;90,"Short",Table1[[#This Row],[Duration]]&lt;180,"Medium",Table1[[#This Row],[Duration]]&lt;=240,"Long",TRUE,"Seasons")</f>
        <v>Short</v>
      </c>
      <c r="P4973" s="3" t="s">
        <v>617</v>
      </c>
    </row>
    <row r="4974" spans="1:16" ht="42">
      <c r="A4974" s="2" t="s">
        <v>20801</v>
      </c>
      <c r="B4974" s="2" t="s">
        <v>0</v>
      </c>
      <c r="C4974" s="3" t="s">
        <v>20802</v>
      </c>
      <c r="D4974" s="3" t="s">
        <v>20803</v>
      </c>
      <c r="E4974" s="3" t="s">
        <v>20804</v>
      </c>
      <c r="F4974" s="3" t="s">
        <v>20805</v>
      </c>
      <c r="G4974" s="7" t="s">
        <v>20806</v>
      </c>
      <c r="H4974" s="4">
        <v>2021</v>
      </c>
      <c r="I4974" s="2">
        <v>2014</v>
      </c>
      <c r="J4974" s="2">
        <f ca="1">YEAR(TODAY())-Table1[[#This Row],[Release_year]]</f>
        <v>12</v>
      </c>
      <c r="K4974" s="2" t="s">
        <v>29</v>
      </c>
      <c r="L4974" s="2" t="str">
        <f>_xlfn.XLOOKUP(Table1[[#This Row],[Rating]],Ratings!A$2:A$15,Ratings!B$2:B$15)</f>
        <v>Teen</v>
      </c>
      <c r="M4974" s="2" t="str">
        <f>_xlfn.XLOOKUP(Table1[[#This Row],[Rating Category]],Recommendation!A$2:A$6,Recommendation!B$2:B$6)</f>
        <v>Guidance</v>
      </c>
      <c r="N4974" s="2">
        <v>87</v>
      </c>
      <c r="O4974" s="2" t="str" cm="1">
        <f t="array" ref="O4974">_xlfn.IFS(Table1[[#This Row],[Duration]]&lt;90,"Short",Table1[[#This Row],[Duration]]&lt;180,"Medium",Table1[[#This Row],[Duration]]&lt;=240,"Long",TRUE,"Seasons")</f>
        <v>Short</v>
      </c>
      <c r="P4974" s="3" t="s">
        <v>517</v>
      </c>
    </row>
    <row r="4975" spans="1:16" ht="56">
      <c r="A4975" s="2" t="s">
        <v>20807</v>
      </c>
      <c r="B4975" s="2" t="s">
        <v>0</v>
      </c>
      <c r="C4975" s="3" t="s">
        <v>20808</v>
      </c>
      <c r="D4975" s="3" t="s">
        <v>20809</v>
      </c>
      <c r="E4975" s="3" t="s">
        <v>20810</v>
      </c>
      <c r="F4975" s="3" t="s">
        <v>750</v>
      </c>
      <c r="G4975" s="7" t="s">
        <v>7796</v>
      </c>
      <c r="H4975" s="4">
        <v>2021</v>
      </c>
      <c r="I4975" s="2">
        <v>2019</v>
      </c>
      <c r="J4975" s="2">
        <f ca="1">YEAR(TODAY())-Table1[[#This Row],[Release_year]]</f>
        <v>7</v>
      </c>
      <c r="K4975" s="2" t="s">
        <v>7</v>
      </c>
      <c r="L4975" s="2" t="str">
        <f>_xlfn.XLOOKUP(Table1[[#This Row],[Rating]],Ratings!A$2:A$15,Ratings!B$2:B$15)</f>
        <v>Adult</v>
      </c>
      <c r="M4975" s="2" t="str">
        <f>_xlfn.XLOOKUP(Table1[[#This Row],[Rating Category]],Recommendation!A$2:A$6,Recommendation!B$2:B$6)</f>
        <v>Restricted</v>
      </c>
      <c r="N4975" s="2">
        <v>46</v>
      </c>
      <c r="O4975" s="2" t="str" cm="1">
        <f t="array" ref="O4975">_xlfn.IFS(Table1[[#This Row],[Duration]]&lt;90,"Short",Table1[[#This Row],[Duration]]&lt;180,"Medium",Table1[[#This Row],[Duration]]&lt;=240,"Long",TRUE,"Seasons")</f>
        <v>Short</v>
      </c>
      <c r="P4975" s="3" t="s">
        <v>56</v>
      </c>
    </row>
    <row r="4976" spans="1:16" ht="70">
      <c r="A4976" s="2" t="s">
        <v>20811</v>
      </c>
      <c r="B4976" s="2" t="s">
        <v>0</v>
      </c>
      <c r="C4976" s="3" t="s">
        <v>20812</v>
      </c>
      <c r="D4976" s="3" t="s">
        <v>20813</v>
      </c>
      <c r="E4976" s="3" t="s">
        <v>20814</v>
      </c>
      <c r="F4976" s="3" t="s">
        <v>1</v>
      </c>
      <c r="G4976" s="7" t="s">
        <v>7942</v>
      </c>
      <c r="H4976" s="4">
        <v>2021</v>
      </c>
      <c r="I4976" s="2">
        <v>1996</v>
      </c>
      <c r="J4976" s="2">
        <f ca="1">YEAR(TODAY())-Table1[[#This Row],[Release_year]]</f>
        <v>30</v>
      </c>
      <c r="K4976" s="2" t="s">
        <v>16</v>
      </c>
      <c r="L4976" s="2" t="str">
        <f>_xlfn.XLOOKUP(Table1[[#This Row],[Rating]],Ratings!A$2:A$15,Ratings!B$2:B$15)</f>
        <v>Family</v>
      </c>
      <c r="M4976" s="2" t="str">
        <f>_xlfn.XLOOKUP(Table1[[#This Row],[Rating Category]],Recommendation!A$2:A$6,Recommendation!B$2:B$6)</f>
        <v>Guidance</v>
      </c>
      <c r="N4976" s="2">
        <v>103</v>
      </c>
      <c r="O4976" s="2" t="str" cm="1">
        <f t="array" ref="O4976">_xlfn.IFS(Table1[[#This Row],[Duration]]&lt;90,"Short",Table1[[#This Row],[Duration]]&lt;180,"Medium",Table1[[#This Row],[Duration]]&lt;=240,"Long",TRUE,"Seasons")</f>
        <v>Medium</v>
      </c>
      <c r="P4976" s="3" t="s">
        <v>72</v>
      </c>
    </row>
    <row r="4977" spans="1:16" ht="56">
      <c r="A4977" s="2" t="s">
        <v>20815</v>
      </c>
      <c r="B4977" s="2" t="s">
        <v>4</v>
      </c>
      <c r="C4977" s="3" t="s">
        <v>20816</v>
      </c>
      <c r="D4977" s="3" t="s">
        <v>17342</v>
      </c>
      <c r="E4977" s="3" t="s">
        <v>20817</v>
      </c>
      <c r="F4977" s="3" t="s">
        <v>28</v>
      </c>
      <c r="G4977" s="7" t="s">
        <v>12591</v>
      </c>
      <c r="H4977" s="4">
        <v>2021</v>
      </c>
      <c r="I4977" s="2">
        <v>2016</v>
      </c>
      <c r="J4977" s="2">
        <f ca="1">YEAR(TODAY())-Table1[[#This Row],[Release_year]]</f>
        <v>10</v>
      </c>
      <c r="K4977" s="2" t="s">
        <v>7</v>
      </c>
      <c r="L4977" s="2" t="str">
        <f>_xlfn.XLOOKUP(Table1[[#This Row],[Rating]],Ratings!A$2:A$15,Ratings!B$2:B$15)</f>
        <v>Adult</v>
      </c>
      <c r="M4977" s="2" t="str">
        <f>_xlfn.XLOOKUP(Table1[[#This Row],[Rating Category]],Recommendation!A$2:A$6,Recommendation!B$2:B$6)</f>
        <v>Restricted</v>
      </c>
      <c r="N4977" s="2" t="s">
        <v>11</v>
      </c>
      <c r="O4977" s="2" t="str" cm="1">
        <f t="array" ref="O4977">_xlfn.IFS(Table1[[#This Row],[Duration]]&lt;90,"Short",Table1[[#This Row],[Duration]]&lt;180,"Medium",Table1[[#This Row],[Duration]]&lt;=240,"Long",TRUE,"Seasons")</f>
        <v>Seasons</v>
      </c>
      <c r="P4977" s="3" t="s">
        <v>16622</v>
      </c>
    </row>
    <row r="4978" spans="1:16" ht="70">
      <c r="A4978" s="2" t="s">
        <v>20818</v>
      </c>
      <c r="B4978" s="2" t="s">
        <v>0</v>
      </c>
      <c r="C4978" s="3" t="s">
        <v>20819</v>
      </c>
      <c r="D4978" s="3" t="s">
        <v>16694</v>
      </c>
      <c r="E4978" s="3" t="s">
        <v>20820</v>
      </c>
      <c r="F4978" s="3" t="s">
        <v>413</v>
      </c>
      <c r="G4978" s="7" t="s">
        <v>16711</v>
      </c>
      <c r="H4978" s="4">
        <v>2021</v>
      </c>
      <c r="I4978" s="2">
        <v>1978</v>
      </c>
      <c r="J4978" s="2">
        <f ca="1">YEAR(TODAY())-Table1[[#This Row],[Release_year]]</f>
        <v>48</v>
      </c>
      <c r="K4978" s="2" t="s">
        <v>124</v>
      </c>
      <c r="L4978" s="2" t="str">
        <f>_xlfn.XLOOKUP(Table1[[#This Row],[Rating]],Ratings!A$2:A$15,Ratings!B$2:B$15)</f>
        <v>Adult</v>
      </c>
      <c r="M4978" s="2" t="str">
        <f>_xlfn.XLOOKUP(Table1[[#This Row],[Rating Category]],Recommendation!A$2:A$6,Recommendation!B$2:B$6)</f>
        <v>Restricted</v>
      </c>
      <c r="N4978" s="2">
        <v>97</v>
      </c>
      <c r="O4978" s="2" t="str" cm="1">
        <f t="array" ref="O4978">_xlfn.IFS(Table1[[#This Row],[Duration]]&lt;90,"Short",Table1[[#This Row],[Duration]]&lt;180,"Medium",Table1[[#This Row],[Duration]]&lt;=240,"Long",TRUE,"Seasons")</f>
        <v>Medium</v>
      </c>
      <c r="P4978" s="3" t="s">
        <v>1192</v>
      </c>
    </row>
    <row r="4979" spans="1:16" ht="56">
      <c r="A4979" s="2" t="s">
        <v>20821</v>
      </c>
      <c r="B4979" s="2" t="s">
        <v>0</v>
      </c>
      <c r="C4979" s="3" t="s">
        <v>20822</v>
      </c>
      <c r="D4979" s="3" t="s">
        <v>799</v>
      </c>
      <c r="E4979" s="3" t="s">
        <v>20823</v>
      </c>
      <c r="F4979" s="3" t="s">
        <v>1</v>
      </c>
      <c r="G4979" s="7" t="s">
        <v>8375</v>
      </c>
      <c r="H4979" s="4">
        <v>2021</v>
      </c>
      <c r="I4979" s="2">
        <v>1994</v>
      </c>
      <c r="J4979" s="2">
        <f ca="1">YEAR(TODAY())-Table1[[#This Row],[Release_year]]</f>
        <v>32</v>
      </c>
      <c r="K4979" s="2" t="s">
        <v>16</v>
      </c>
      <c r="L4979" s="2" t="str">
        <f>_xlfn.XLOOKUP(Table1[[#This Row],[Rating]],Ratings!A$2:A$15,Ratings!B$2:B$15)</f>
        <v>Family</v>
      </c>
      <c r="M4979" s="2" t="str">
        <f>_xlfn.XLOOKUP(Table1[[#This Row],[Rating Category]],Recommendation!A$2:A$6,Recommendation!B$2:B$6)</f>
        <v>Guidance</v>
      </c>
      <c r="N4979" s="2">
        <v>91</v>
      </c>
      <c r="O4979" s="2" t="str" cm="1">
        <f t="array" ref="O4979">_xlfn.IFS(Table1[[#This Row],[Duration]]&lt;90,"Short",Table1[[#This Row],[Duration]]&lt;180,"Medium",Table1[[#This Row],[Duration]]&lt;=240,"Long",TRUE,"Seasons")</f>
        <v>Medium</v>
      </c>
      <c r="P4979" s="3" t="s">
        <v>46</v>
      </c>
    </row>
    <row r="4980" spans="1:16" ht="42">
      <c r="A4980" s="2" t="s">
        <v>20824</v>
      </c>
      <c r="B4980" s="2" t="s">
        <v>0</v>
      </c>
      <c r="C4980" s="3" t="s">
        <v>20825</v>
      </c>
      <c r="D4980" s="3" t="s">
        <v>799</v>
      </c>
      <c r="E4980" s="3" t="s">
        <v>20826</v>
      </c>
      <c r="F4980" s="3" t="s">
        <v>1</v>
      </c>
      <c r="G4980" s="7" t="s">
        <v>8375</v>
      </c>
      <c r="H4980" s="4">
        <v>2021</v>
      </c>
      <c r="I4980" s="2">
        <v>2000</v>
      </c>
      <c r="J4980" s="2">
        <f ca="1">YEAR(TODAY())-Table1[[#This Row],[Release_year]]</f>
        <v>26</v>
      </c>
      <c r="K4980" s="2" t="s">
        <v>16</v>
      </c>
      <c r="L4980" s="2" t="str">
        <f>_xlfn.XLOOKUP(Table1[[#This Row],[Rating]],Ratings!A$2:A$15,Ratings!B$2:B$15)</f>
        <v>Family</v>
      </c>
      <c r="M4980" s="2" t="str">
        <f>_xlfn.XLOOKUP(Table1[[#This Row],[Rating Category]],Recommendation!A$2:A$6,Recommendation!B$2:B$6)</f>
        <v>Guidance</v>
      </c>
      <c r="N4980" s="2">
        <v>91</v>
      </c>
      <c r="O4980" s="2" t="str" cm="1">
        <f t="array" ref="O4980">_xlfn.IFS(Table1[[#This Row],[Duration]]&lt;90,"Short",Table1[[#This Row],[Duration]]&lt;180,"Medium",Table1[[#This Row],[Duration]]&lt;=240,"Long",TRUE,"Seasons")</f>
        <v>Medium</v>
      </c>
      <c r="P4980" s="3" t="s">
        <v>4116</v>
      </c>
    </row>
    <row r="4981" spans="1:16" ht="70">
      <c r="A4981" s="2" t="s">
        <v>20827</v>
      </c>
      <c r="B4981" s="2" t="s">
        <v>0</v>
      </c>
      <c r="C4981" s="3" t="s">
        <v>20828</v>
      </c>
      <c r="D4981" s="3" t="s">
        <v>20829</v>
      </c>
      <c r="E4981" s="3" t="s">
        <v>20830</v>
      </c>
      <c r="F4981" s="3" t="s">
        <v>413</v>
      </c>
      <c r="G4981" s="7" t="s">
        <v>11270</v>
      </c>
      <c r="H4981" s="4">
        <v>2021</v>
      </c>
      <c r="I4981" s="2">
        <v>1975</v>
      </c>
      <c r="J4981" s="2">
        <f ca="1">YEAR(TODAY())-Table1[[#This Row],[Release_year]]</f>
        <v>51</v>
      </c>
      <c r="K4981" s="2" t="s">
        <v>7</v>
      </c>
      <c r="L4981" s="2" t="str">
        <f>_xlfn.XLOOKUP(Table1[[#This Row],[Rating]],Ratings!A$2:A$15,Ratings!B$2:B$15)</f>
        <v>Adult</v>
      </c>
      <c r="M4981" s="2" t="str">
        <f>_xlfn.XLOOKUP(Table1[[#This Row],[Rating Category]],Recommendation!A$2:A$6,Recommendation!B$2:B$6)</f>
        <v>Restricted</v>
      </c>
      <c r="N4981" s="2">
        <v>101</v>
      </c>
      <c r="O4981" s="2" t="str" cm="1">
        <f t="array" ref="O4981">_xlfn.IFS(Table1[[#This Row],[Duration]]&lt;90,"Short",Table1[[#This Row],[Duration]]&lt;180,"Medium",Table1[[#This Row],[Duration]]&lt;=240,"Long",TRUE,"Seasons")</f>
        <v>Medium</v>
      </c>
      <c r="P4981" s="3" t="s">
        <v>90</v>
      </c>
    </row>
    <row r="4982" spans="1:16" ht="42">
      <c r="A4982" s="2" t="s">
        <v>20831</v>
      </c>
      <c r="B4982" s="2" t="s">
        <v>0</v>
      </c>
      <c r="C4982" s="3" t="s">
        <v>20832</v>
      </c>
      <c r="D4982" s="3" t="s">
        <v>1315</v>
      </c>
      <c r="E4982" s="3" t="s">
        <v>20833</v>
      </c>
      <c r="F4982" s="3" t="s">
        <v>900</v>
      </c>
      <c r="G4982" s="7" t="s">
        <v>8830</v>
      </c>
      <c r="H4982" s="4">
        <v>2021</v>
      </c>
      <c r="I4982" s="2">
        <v>2008</v>
      </c>
      <c r="J4982" s="2">
        <f ca="1">YEAR(TODAY())-Table1[[#This Row],[Release_year]]</f>
        <v>18</v>
      </c>
      <c r="K4982" s="2" t="s">
        <v>2</v>
      </c>
      <c r="L4982" s="2" t="str">
        <f>_xlfn.XLOOKUP(Table1[[#This Row],[Rating]],Ratings!A$2:A$15,Ratings!B$2:B$15)</f>
        <v>Teen</v>
      </c>
      <c r="M4982" s="2" t="str">
        <f>_xlfn.XLOOKUP(Table1[[#This Row],[Rating Category]],Recommendation!A$2:A$6,Recommendation!B$2:B$6)</f>
        <v>Guidance</v>
      </c>
      <c r="N4982" s="2">
        <v>104</v>
      </c>
      <c r="O4982" s="2" t="str" cm="1">
        <f t="array" ref="O4982">_xlfn.IFS(Table1[[#This Row],[Duration]]&lt;90,"Short",Table1[[#This Row],[Duration]]&lt;180,"Medium",Table1[[#This Row],[Duration]]&lt;=240,"Long",TRUE,"Seasons")</f>
        <v>Medium</v>
      </c>
      <c r="P4982" s="3" t="s">
        <v>307</v>
      </c>
    </row>
    <row r="4983" spans="1:16" ht="70">
      <c r="A4983" s="2" t="s">
        <v>20834</v>
      </c>
      <c r="B4983" s="2" t="s">
        <v>0</v>
      </c>
      <c r="C4983" s="3" t="s">
        <v>20835</v>
      </c>
      <c r="D4983" s="3" t="s">
        <v>353</v>
      </c>
      <c r="E4983" s="3" t="s">
        <v>20836</v>
      </c>
      <c r="F4983" s="3" t="s">
        <v>20837</v>
      </c>
      <c r="G4983" s="7" t="s">
        <v>7134</v>
      </c>
      <c r="H4983" s="4">
        <v>2021</v>
      </c>
      <c r="I4983" s="2">
        <v>2017</v>
      </c>
      <c r="J4983" s="2">
        <f ca="1">YEAR(TODAY())-Table1[[#This Row],[Release_year]]</f>
        <v>9</v>
      </c>
      <c r="K4983" s="2" t="s">
        <v>124</v>
      </c>
      <c r="L4983" s="2" t="str">
        <f>_xlfn.XLOOKUP(Table1[[#This Row],[Rating]],Ratings!A$2:A$15,Ratings!B$2:B$15)</f>
        <v>Adult</v>
      </c>
      <c r="M4983" s="2" t="str">
        <f>_xlfn.XLOOKUP(Table1[[#This Row],[Rating Category]],Recommendation!A$2:A$6,Recommendation!B$2:B$6)</f>
        <v>Restricted</v>
      </c>
      <c r="N4983" s="2">
        <v>113</v>
      </c>
      <c r="O4983" s="2" t="str" cm="1">
        <f t="array" ref="O4983">_xlfn.IFS(Table1[[#This Row],[Duration]]&lt;90,"Short",Table1[[#This Row],[Duration]]&lt;180,"Medium",Table1[[#This Row],[Duration]]&lt;=240,"Long",TRUE,"Seasons")</f>
        <v>Medium</v>
      </c>
      <c r="P4983" s="3" t="s">
        <v>384</v>
      </c>
    </row>
    <row r="4984" spans="1:16" ht="28">
      <c r="A4984" s="2" t="s">
        <v>20838</v>
      </c>
      <c r="B4984" s="2" t="s">
        <v>0</v>
      </c>
      <c r="C4984" s="3" t="s">
        <v>20839</v>
      </c>
      <c r="D4984" s="3" t="s">
        <v>20840</v>
      </c>
      <c r="E4984" s="3" t="s">
        <v>20841</v>
      </c>
      <c r="F4984" s="3" t="s">
        <v>28</v>
      </c>
      <c r="G4984" s="7" t="s">
        <v>20842</v>
      </c>
      <c r="H4984" s="4">
        <v>2021</v>
      </c>
      <c r="I4984" s="2">
        <v>2014</v>
      </c>
      <c r="J4984" s="2">
        <f ca="1">YEAR(TODAY())-Table1[[#This Row],[Release_year]]</f>
        <v>12</v>
      </c>
      <c r="K4984" s="2" t="s">
        <v>7</v>
      </c>
      <c r="L4984" s="2" t="str">
        <f>_xlfn.XLOOKUP(Table1[[#This Row],[Rating]],Ratings!A$2:A$15,Ratings!B$2:B$15)</f>
        <v>Adult</v>
      </c>
      <c r="M4984" s="2" t="str">
        <f>_xlfn.XLOOKUP(Table1[[#This Row],[Rating Category]],Recommendation!A$2:A$6,Recommendation!B$2:B$6)</f>
        <v>Restricted</v>
      </c>
      <c r="N4984" s="2">
        <v>89</v>
      </c>
      <c r="O4984" s="2" t="str" cm="1">
        <f t="array" ref="O4984">_xlfn.IFS(Table1[[#This Row],[Duration]]&lt;90,"Short",Table1[[#This Row],[Duration]]&lt;180,"Medium",Table1[[#This Row],[Duration]]&lt;=240,"Long",TRUE,"Seasons")</f>
        <v>Short</v>
      </c>
      <c r="P4984" s="3" t="s">
        <v>617</v>
      </c>
    </row>
    <row r="4985" spans="1:16" ht="42">
      <c r="A4985" s="2" t="s">
        <v>20843</v>
      </c>
      <c r="B4985" s="2" t="s">
        <v>0</v>
      </c>
      <c r="C4985" s="3" t="s">
        <v>20844</v>
      </c>
      <c r="D4985" s="3" t="s">
        <v>9382</v>
      </c>
      <c r="E4985" s="3" t="s">
        <v>20845</v>
      </c>
      <c r="F4985" s="3" t="s">
        <v>18547</v>
      </c>
      <c r="G4985" s="7" t="s">
        <v>5053</v>
      </c>
      <c r="H4985" s="4">
        <v>2021</v>
      </c>
      <c r="I4985" s="2">
        <v>2016</v>
      </c>
      <c r="J4985" s="2">
        <f ca="1">YEAR(TODAY())-Table1[[#This Row],[Release_year]]</f>
        <v>10</v>
      </c>
      <c r="K4985" s="2" t="s">
        <v>2</v>
      </c>
      <c r="L4985" s="2" t="str">
        <f>_xlfn.XLOOKUP(Table1[[#This Row],[Rating]],Ratings!A$2:A$15,Ratings!B$2:B$15)</f>
        <v>Teen</v>
      </c>
      <c r="M4985" s="2" t="str">
        <f>_xlfn.XLOOKUP(Table1[[#This Row],[Rating Category]],Recommendation!A$2:A$6,Recommendation!B$2:B$6)</f>
        <v>Guidance</v>
      </c>
      <c r="N4985" s="2">
        <v>115</v>
      </c>
      <c r="O4985" s="2" t="str" cm="1">
        <f t="array" ref="O4985">_xlfn.IFS(Table1[[#This Row],[Duration]]&lt;90,"Short",Table1[[#This Row],[Duration]]&lt;180,"Medium",Table1[[#This Row],[Duration]]&lt;=240,"Long",TRUE,"Seasons")</f>
        <v>Medium</v>
      </c>
      <c r="P4985" s="3" t="s">
        <v>251</v>
      </c>
    </row>
    <row r="4986" spans="1:16" ht="28">
      <c r="A4986" s="2" t="s">
        <v>20846</v>
      </c>
      <c r="B4986" s="2" t="s">
        <v>0</v>
      </c>
      <c r="C4986" s="3" t="s">
        <v>20847</v>
      </c>
      <c r="D4986" s="3" t="s">
        <v>14528</v>
      </c>
      <c r="E4986" s="3" t="s">
        <v>20848</v>
      </c>
      <c r="F4986" s="3" t="s">
        <v>1001</v>
      </c>
      <c r="G4986" s="7" t="s">
        <v>12520</v>
      </c>
      <c r="H4986" s="4">
        <v>2021</v>
      </c>
      <c r="I4986" s="2">
        <v>2016</v>
      </c>
      <c r="J4986" s="2">
        <f ca="1">YEAR(TODAY())-Table1[[#This Row],[Release_year]]</f>
        <v>10</v>
      </c>
      <c r="K4986" s="2" t="s">
        <v>45</v>
      </c>
      <c r="L4986" s="2" t="str">
        <f>_xlfn.XLOOKUP(Table1[[#This Row],[Rating]],Ratings!A$2:A$15,Ratings!B$2:B$15)</f>
        <v>Family</v>
      </c>
      <c r="M4986" s="2" t="str">
        <f>_xlfn.XLOOKUP(Table1[[#This Row],[Rating Category]],Recommendation!A$2:A$6,Recommendation!B$2:B$6)</f>
        <v>Guidance</v>
      </c>
      <c r="N4986" s="2">
        <v>84</v>
      </c>
      <c r="O4986" s="2" t="str" cm="1">
        <f t="array" ref="O4986">_xlfn.IFS(Table1[[#This Row],[Duration]]&lt;90,"Short",Table1[[#This Row],[Duration]]&lt;180,"Medium",Table1[[#This Row],[Duration]]&lt;=240,"Long",TRUE,"Seasons")</f>
        <v>Short</v>
      </c>
      <c r="P4986" s="3" t="s">
        <v>208</v>
      </c>
    </row>
    <row r="4987" spans="1:16" ht="42">
      <c r="A4987" s="2" t="s">
        <v>20849</v>
      </c>
      <c r="B4987" s="2" t="s">
        <v>0</v>
      </c>
      <c r="C4987" s="3" t="s">
        <v>20850</v>
      </c>
      <c r="D4987" s="3" t="s">
        <v>20851</v>
      </c>
      <c r="E4987" s="3" t="s">
        <v>20852</v>
      </c>
      <c r="F4987" s="3" t="s">
        <v>1</v>
      </c>
      <c r="G4987" s="7" t="s">
        <v>5021</v>
      </c>
      <c r="H4987" s="4">
        <v>2021</v>
      </c>
      <c r="I4987" s="2">
        <v>2013</v>
      </c>
      <c r="J4987" s="2">
        <f ca="1">YEAR(TODAY())-Table1[[#This Row],[Release_year]]</f>
        <v>13</v>
      </c>
      <c r="K4987" s="2" t="s">
        <v>124</v>
      </c>
      <c r="L4987" s="2" t="str">
        <f>_xlfn.XLOOKUP(Table1[[#This Row],[Rating]],Ratings!A$2:A$15,Ratings!B$2:B$15)</f>
        <v>Adult</v>
      </c>
      <c r="M4987" s="2" t="str">
        <f>_xlfn.XLOOKUP(Table1[[#This Row],[Rating Category]],Recommendation!A$2:A$6,Recommendation!B$2:B$6)</f>
        <v>Restricted</v>
      </c>
      <c r="N4987" s="2">
        <v>106</v>
      </c>
      <c r="O4987" s="2" t="str" cm="1">
        <f t="array" ref="O4987">_xlfn.IFS(Table1[[#This Row],[Duration]]&lt;90,"Short",Table1[[#This Row],[Duration]]&lt;180,"Medium",Table1[[#This Row],[Duration]]&lt;=240,"Long",TRUE,"Seasons")</f>
        <v>Medium</v>
      </c>
      <c r="P4987" s="3" t="s">
        <v>131</v>
      </c>
    </row>
    <row r="4988" spans="1:16" ht="56">
      <c r="A4988" s="2" t="s">
        <v>20853</v>
      </c>
      <c r="B4988" s="2" t="s">
        <v>0</v>
      </c>
      <c r="C4988" s="3" t="s">
        <v>20854</v>
      </c>
      <c r="D4988" s="3" t="s">
        <v>15030</v>
      </c>
      <c r="E4988" s="3" t="s">
        <v>20855</v>
      </c>
      <c r="F4988" s="3" t="s">
        <v>1064</v>
      </c>
      <c r="G4988" s="7" t="s">
        <v>15297</v>
      </c>
      <c r="H4988" s="4">
        <v>2021</v>
      </c>
      <c r="I4988" s="2">
        <v>2003</v>
      </c>
      <c r="J4988" s="2">
        <f ca="1">YEAR(TODAY())-Table1[[#This Row],[Release_year]]</f>
        <v>23</v>
      </c>
      <c r="K4988" s="2" t="s">
        <v>29</v>
      </c>
      <c r="L4988" s="2" t="str">
        <f>_xlfn.XLOOKUP(Table1[[#This Row],[Rating]],Ratings!A$2:A$15,Ratings!B$2:B$15)</f>
        <v>Teen</v>
      </c>
      <c r="M4988" s="2" t="str">
        <f>_xlfn.XLOOKUP(Table1[[#This Row],[Rating Category]],Recommendation!A$2:A$6,Recommendation!B$2:B$6)</f>
        <v>Guidance</v>
      </c>
      <c r="N4988" s="2">
        <v>124</v>
      </c>
      <c r="O4988" s="2" t="str" cm="1">
        <f t="array" ref="O4988">_xlfn.IFS(Table1[[#This Row],[Duration]]&lt;90,"Short",Table1[[#This Row],[Duration]]&lt;180,"Medium",Table1[[#This Row],[Duration]]&lt;=240,"Long",TRUE,"Seasons")</f>
        <v>Medium</v>
      </c>
      <c r="P4988" s="3" t="s">
        <v>192</v>
      </c>
    </row>
    <row r="4989" spans="1:16" ht="42">
      <c r="A4989" s="2" t="s">
        <v>20856</v>
      </c>
      <c r="B4989" s="2" t="s">
        <v>0</v>
      </c>
      <c r="C4989" s="3" t="s">
        <v>20857</v>
      </c>
      <c r="D4989" s="3" t="s">
        <v>20858</v>
      </c>
      <c r="E4989" s="3" t="s">
        <v>20859</v>
      </c>
      <c r="F4989" s="3" t="s">
        <v>1</v>
      </c>
      <c r="G4989" s="7" t="s">
        <v>6614</v>
      </c>
      <c r="H4989" s="4">
        <v>2021</v>
      </c>
      <c r="I4989" s="2">
        <v>2019</v>
      </c>
      <c r="J4989" s="2">
        <f ca="1">YEAR(TODAY())-Table1[[#This Row],[Release_year]]</f>
        <v>7</v>
      </c>
      <c r="K4989" s="2" t="s">
        <v>7</v>
      </c>
      <c r="L4989" s="2" t="str">
        <f>_xlfn.XLOOKUP(Table1[[#This Row],[Rating]],Ratings!A$2:A$15,Ratings!B$2:B$15)</f>
        <v>Adult</v>
      </c>
      <c r="M4989" s="2" t="str">
        <f>_xlfn.XLOOKUP(Table1[[#This Row],[Rating Category]],Recommendation!A$2:A$6,Recommendation!B$2:B$6)</f>
        <v>Restricted</v>
      </c>
      <c r="N4989" s="2">
        <v>107</v>
      </c>
      <c r="O4989" s="2" t="str" cm="1">
        <f t="array" ref="O4989">_xlfn.IFS(Table1[[#This Row],[Duration]]&lt;90,"Short",Table1[[#This Row],[Duration]]&lt;180,"Medium",Table1[[#This Row],[Duration]]&lt;=240,"Long",TRUE,"Seasons")</f>
        <v>Medium</v>
      </c>
      <c r="P4989" s="3" t="s">
        <v>922</v>
      </c>
    </row>
    <row r="4990" spans="1:16" ht="56">
      <c r="A4990" s="2" t="s">
        <v>20860</v>
      </c>
      <c r="B4990" s="2" t="s">
        <v>0</v>
      </c>
      <c r="C4990" s="3" t="s">
        <v>20861</v>
      </c>
      <c r="D4990" s="3" t="s">
        <v>1336</v>
      </c>
      <c r="E4990" s="3" t="s">
        <v>20862</v>
      </c>
      <c r="F4990" s="3" t="s">
        <v>20863</v>
      </c>
      <c r="G4990" s="7" t="s">
        <v>3369</v>
      </c>
      <c r="H4990" s="4">
        <v>2021</v>
      </c>
      <c r="I4990" s="2">
        <v>2011</v>
      </c>
      <c r="J4990" s="2">
        <f ca="1">YEAR(TODAY())-Table1[[#This Row],[Release_year]]</f>
        <v>15</v>
      </c>
      <c r="K4990" s="2" t="s">
        <v>124</v>
      </c>
      <c r="L4990" s="2" t="str">
        <f>_xlfn.XLOOKUP(Table1[[#This Row],[Rating]],Ratings!A$2:A$15,Ratings!B$2:B$15)</f>
        <v>Adult</v>
      </c>
      <c r="M4990" s="2" t="str">
        <f>_xlfn.XLOOKUP(Table1[[#This Row],[Rating Category]],Recommendation!A$2:A$6,Recommendation!B$2:B$6)</f>
        <v>Restricted</v>
      </c>
      <c r="N4990" s="2">
        <v>158</v>
      </c>
      <c r="O4990" s="2" t="str" cm="1">
        <f t="array" ref="O4990">_xlfn.IFS(Table1[[#This Row],[Duration]]&lt;90,"Short",Table1[[#This Row],[Duration]]&lt;180,"Medium",Table1[[#This Row],[Duration]]&lt;=240,"Long",TRUE,"Seasons")</f>
        <v>Medium</v>
      </c>
      <c r="P4990" s="3" t="s">
        <v>131</v>
      </c>
    </row>
    <row r="4991" spans="1:16" ht="70">
      <c r="A4991" s="2" t="s">
        <v>20864</v>
      </c>
      <c r="B4991" s="2" t="s">
        <v>0</v>
      </c>
      <c r="C4991" s="3" t="s">
        <v>20865</v>
      </c>
      <c r="D4991" s="3" t="s">
        <v>20866</v>
      </c>
      <c r="E4991" s="3" t="s">
        <v>20867</v>
      </c>
      <c r="F4991" s="3" t="s">
        <v>1161</v>
      </c>
      <c r="G4991" s="7" t="s">
        <v>8867</v>
      </c>
      <c r="H4991" s="4">
        <v>2021</v>
      </c>
      <c r="I4991" s="2">
        <v>2018</v>
      </c>
      <c r="J4991" s="2">
        <f ca="1">YEAR(TODAY())-Table1[[#This Row],[Release_year]]</f>
        <v>8</v>
      </c>
      <c r="K4991" s="2" t="s">
        <v>7</v>
      </c>
      <c r="L4991" s="2" t="str">
        <f>_xlfn.XLOOKUP(Table1[[#This Row],[Rating]],Ratings!A$2:A$15,Ratings!B$2:B$15)</f>
        <v>Adult</v>
      </c>
      <c r="M4991" s="2" t="str">
        <f>_xlfn.XLOOKUP(Table1[[#This Row],[Rating Category]],Recommendation!A$2:A$6,Recommendation!B$2:B$6)</f>
        <v>Restricted</v>
      </c>
      <c r="N4991" s="2">
        <v>95</v>
      </c>
      <c r="O4991" s="2" t="str" cm="1">
        <f t="array" ref="O4991">_xlfn.IFS(Table1[[#This Row],[Duration]]&lt;90,"Short",Table1[[#This Row],[Duration]]&lt;180,"Medium",Table1[[#This Row],[Duration]]&lt;=240,"Long",TRUE,"Seasons")</f>
        <v>Medium</v>
      </c>
      <c r="P4991" s="3" t="s">
        <v>739</v>
      </c>
    </row>
    <row r="4992" spans="1:16" ht="28">
      <c r="A4992" s="2" t="s">
        <v>20868</v>
      </c>
      <c r="B4992" s="2" t="s">
        <v>0</v>
      </c>
      <c r="C4992" s="3" t="s">
        <v>20869</v>
      </c>
      <c r="D4992" s="3" t="s">
        <v>20870</v>
      </c>
      <c r="E4992" s="3" t="s">
        <v>20871</v>
      </c>
      <c r="F4992" s="3" t="s">
        <v>1</v>
      </c>
      <c r="G4992" s="7" t="s">
        <v>12098</v>
      </c>
      <c r="H4992" s="4">
        <v>2021</v>
      </c>
      <c r="I4992" s="2">
        <v>2017</v>
      </c>
      <c r="J4992" s="2">
        <f ca="1">YEAR(TODAY())-Table1[[#This Row],[Release_year]]</f>
        <v>9</v>
      </c>
      <c r="K4992" s="2" t="s">
        <v>2</v>
      </c>
      <c r="L4992" s="2" t="str">
        <f>_xlfn.XLOOKUP(Table1[[#This Row],[Rating]],Ratings!A$2:A$15,Ratings!B$2:B$15)</f>
        <v>Teen</v>
      </c>
      <c r="M4992" s="2" t="str">
        <f>_xlfn.XLOOKUP(Table1[[#This Row],[Rating Category]],Recommendation!A$2:A$6,Recommendation!B$2:B$6)</f>
        <v>Guidance</v>
      </c>
      <c r="N4992" s="2">
        <v>97</v>
      </c>
      <c r="O4992" s="2" t="str" cm="1">
        <f t="array" ref="O4992">_xlfn.IFS(Table1[[#This Row],[Duration]]&lt;90,"Short",Table1[[#This Row],[Duration]]&lt;180,"Medium",Table1[[#This Row],[Duration]]&lt;=240,"Long",TRUE,"Seasons")</f>
        <v>Medium</v>
      </c>
      <c r="P4992" s="3" t="s">
        <v>399</v>
      </c>
    </row>
    <row r="4993" spans="1:16" ht="42">
      <c r="A4993" s="2" t="s">
        <v>20872</v>
      </c>
      <c r="B4993" s="2" t="s">
        <v>0</v>
      </c>
      <c r="C4993" s="3" t="s">
        <v>20873</v>
      </c>
      <c r="D4993" s="3" t="s">
        <v>20874</v>
      </c>
      <c r="E4993" s="3" t="s">
        <v>20875</v>
      </c>
      <c r="F4993" s="3" t="s">
        <v>1</v>
      </c>
      <c r="G4993" s="7" t="s">
        <v>13675</v>
      </c>
      <c r="H4993" s="4">
        <v>2021</v>
      </c>
      <c r="I4993" s="2">
        <v>2016</v>
      </c>
      <c r="J4993" s="2">
        <f ca="1">YEAR(TODAY())-Table1[[#This Row],[Release_year]]</f>
        <v>10</v>
      </c>
      <c r="K4993" s="2" t="s">
        <v>7</v>
      </c>
      <c r="L4993" s="2" t="str">
        <f>_xlfn.XLOOKUP(Table1[[#This Row],[Rating]],Ratings!A$2:A$15,Ratings!B$2:B$15)</f>
        <v>Adult</v>
      </c>
      <c r="M4993" s="2" t="str">
        <f>_xlfn.XLOOKUP(Table1[[#This Row],[Rating Category]],Recommendation!A$2:A$6,Recommendation!B$2:B$6)</f>
        <v>Restricted</v>
      </c>
      <c r="N4993" s="2">
        <v>97</v>
      </c>
      <c r="O4993" s="2" t="str" cm="1">
        <f t="array" ref="O4993">_xlfn.IFS(Table1[[#This Row],[Duration]]&lt;90,"Short",Table1[[#This Row],[Duration]]&lt;180,"Medium",Table1[[#This Row],[Duration]]&lt;=240,"Long",TRUE,"Seasons")</f>
        <v>Medium</v>
      </c>
      <c r="P4993" s="3" t="s">
        <v>922</v>
      </c>
    </row>
    <row r="4994" spans="1:16" ht="70">
      <c r="A4994" s="2" t="s">
        <v>20876</v>
      </c>
      <c r="B4994" s="2" t="s">
        <v>0</v>
      </c>
      <c r="C4994" s="3" t="s">
        <v>20877</v>
      </c>
      <c r="D4994" s="3" t="s">
        <v>8061</v>
      </c>
      <c r="E4994" s="3" t="s">
        <v>20878</v>
      </c>
      <c r="F4994" s="3" t="s">
        <v>1</v>
      </c>
      <c r="G4994" s="7" t="s">
        <v>7942</v>
      </c>
      <c r="H4994" s="4">
        <v>2021</v>
      </c>
      <c r="I4994" s="2">
        <v>2009</v>
      </c>
      <c r="J4994" s="2">
        <f ca="1">YEAR(TODAY())-Table1[[#This Row],[Release_year]]</f>
        <v>17</v>
      </c>
      <c r="K4994" s="2" t="s">
        <v>124</v>
      </c>
      <c r="L4994" s="2" t="str">
        <f>_xlfn.XLOOKUP(Table1[[#This Row],[Rating]],Ratings!A$2:A$15,Ratings!B$2:B$15)</f>
        <v>Adult</v>
      </c>
      <c r="M4994" s="2" t="str">
        <f>_xlfn.XLOOKUP(Table1[[#This Row],[Rating Category]],Recommendation!A$2:A$6,Recommendation!B$2:B$6)</f>
        <v>Restricted</v>
      </c>
      <c r="N4994" s="2">
        <v>89</v>
      </c>
      <c r="O4994" s="2" t="str" cm="1">
        <f t="array" ref="O4994">_xlfn.IFS(Table1[[#This Row],[Duration]]&lt;90,"Short",Table1[[#This Row],[Duration]]&lt;180,"Medium",Table1[[#This Row],[Duration]]&lt;=240,"Long",TRUE,"Seasons")</f>
        <v>Short</v>
      </c>
      <c r="P4994" s="3" t="s">
        <v>72</v>
      </c>
    </row>
    <row r="4995" spans="1:16" ht="42">
      <c r="A4995" s="2" t="s">
        <v>20879</v>
      </c>
      <c r="B4995" s="2" t="s">
        <v>0</v>
      </c>
      <c r="C4995" s="3" t="s">
        <v>20880</v>
      </c>
      <c r="D4995" s="3" t="s">
        <v>18430</v>
      </c>
      <c r="E4995" s="3" t="s">
        <v>20881</v>
      </c>
      <c r="F4995" s="3" t="s">
        <v>20882</v>
      </c>
      <c r="G4995" s="7" t="s">
        <v>10621</v>
      </c>
      <c r="H4995" s="4">
        <v>2021</v>
      </c>
      <c r="I4995" s="2">
        <v>2014</v>
      </c>
      <c r="J4995" s="2">
        <f ca="1">YEAR(TODAY())-Table1[[#This Row],[Release_year]]</f>
        <v>12</v>
      </c>
      <c r="K4995" s="2" t="s">
        <v>29</v>
      </c>
      <c r="L4995" s="2" t="str">
        <f>_xlfn.XLOOKUP(Table1[[#This Row],[Rating]],Ratings!A$2:A$15,Ratings!B$2:B$15)</f>
        <v>Teen</v>
      </c>
      <c r="M4995" s="2" t="str">
        <f>_xlfn.XLOOKUP(Table1[[#This Row],[Rating Category]],Recommendation!A$2:A$6,Recommendation!B$2:B$6)</f>
        <v>Guidance</v>
      </c>
      <c r="N4995" s="2">
        <v>161</v>
      </c>
      <c r="O4995" s="2" t="str" cm="1">
        <f t="array" ref="O4995">_xlfn.IFS(Table1[[#This Row],[Duration]]&lt;90,"Short",Table1[[#This Row],[Duration]]&lt;180,"Medium",Table1[[#This Row],[Duration]]&lt;=240,"Long",TRUE,"Seasons")</f>
        <v>Medium</v>
      </c>
      <c r="P4995" s="3" t="s">
        <v>458</v>
      </c>
    </row>
    <row r="4996" spans="1:16" ht="56">
      <c r="A4996" s="2" t="s">
        <v>20883</v>
      </c>
      <c r="B4996" s="2" t="s">
        <v>0</v>
      </c>
      <c r="C4996" s="3" t="s">
        <v>20884</v>
      </c>
      <c r="D4996" s="3" t="s">
        <v>18430</v>
      </c>
      <c r="E4996" s="3" t="s">
        <v>20885</v>
      </c>
      <c r="F4996" s="3" t="s">
        <v>20886</v>
      </c>
      <c r="G4996" s="7" t="s">
        <v>10622</v>
      </c>
      <c r="H4996" s="4">
        <v>2021</v>
      </c>
      <c r="I4996" s="2">
        <v>2015</v>
      </c>
      <c r="J4996" s="2">
        <f ca="1">YEAR(TODAY())-Table1[[#This Row],[Release_year]]</f>
        <v>11</v>
      </c>
      <c r="K4996" s="2" t="s">
        <v>29</v>
      </c>
      <c r="L4996" s="2" t="str">
        <f>_xlfn.XLOOKUP(Table1[[#This Row],[Rating]],Ratings!A$2:A$15,Ratings!B$2:B$15)</f>
        <v>Teen</v>
      </c>
      <c r="M4996" s="2" t="str">
        <f>_xlfn.XLOOKUP(Table1[[#This Row],[Rating Category]],Recommendation!A$2:A$6,Recommendation!B$2:B$6)</f>
        <v>Guidance</v>
      </c>
      <c r="N4996" s="2">
        <v>205</v>
      </c>
      <c r="O4996" s="2" t="str" cm="1">
        <f t="array" ref="O4996">_xlfn.IFS(Table1[[#This Row],[Duration]]&lt;90,"Short",Table1[[#This Row],[Duration]]&lt;180,"Medium",Table1[[#This Row],[Duration]]&lt;=240,"Long",TRUE,"Seasons")</f>
        <v>Long</v>
      </c>
      <c r="P4996" s="3" t="s">
        <v>458</v>
      </c>
    </row>
    <row r="4997" spans="1:16" ht="42">
      <c r="A4997" s="2" t="s">
        <v>20887</v>
      </c>
      <c r="B4997" s="2" t="s">
        <v>0</v>
      </c>
      <c r="C4997" s="3" t="s">
        <v>20888</v>
      </c>
      <c r="D4997" s="3" t="s">
        <v>12474</v>
      </c>
      <c r="E4997" s="3" t="s">
        <v>20889</v>
      </c>
      <c r="F4997" s="3" t="s">
        <v>13</v>
      </c>
      <c r="G4997" s="7" t="s">
        <v>7532</v>
      </c>
      <c r="H4997" s="4">
        <v>2021</v>
      </c>
      <c r="I4997" s="2">
        <v>1979</v>
      </c>
      <c r="J4997" s="2">
        <f ca="1">YEAR(TODAY())-Table1[[#This Row],[Release_year]]</f>
        <v>47</v>
      </c>
      <c r="K4997" s="2" t="s">
        <v>29</v>
      </c>
      <c r="L4997" s="2" t="str">
        <f>_xlfn.XLOOKUP(Table1[[#This Row],[Rating]],Ratings!A$2:A$15,Ratings!B$2:B$15)</f>
        <v>Teen</v>
      </c>
      <c r="M4997" s="2" t="str">
        <f>_xlfn.XLOOKUP(Table1[[#This Row],[Rating Category]],Recommendation!A$2:A$6,Recommendation!B$2:B$6)</f>
        <v>Guidance</v>
      </c>
      <c r="N4997" s="2">
        <v>161</v>
      </c>
      <c r="O4997" s="2" t="str" cm="1">
        <f t="array" ref="O4997">_xlfn.IFS(Table1[[#This Row],[Duration]]&lt;90,"Short",Table1[[#This Row],[Duration]]&lt;180,"Medium",Table1[[#This Row],[Duration]]&lt;=240,"Long",TRUE,"Seasons")</f>
        <v>Medium</v>
      </c>
      <c r="P4997" s="3" t="s">
        <v>300</v>
      </c>
    </row>
    <row r="4998" spans="1:16" ht="70">
      <c r="A4998" s="2" t="s">
        <v>20890</v>
      </c>
      <c r="B4998" s="2" t="s">
        <v>0</v>
      </c>
      <c r="C4998" s="3" t="s">
        <v>20891</v>
      </c>
      <c r="D4998" s="3" t="s">
        <v>19634</v>
      </c>
      <c r="E4998" s="3" t="s">
        <v>20892</v>
      </c>
      <c r="F4998" s="3" t="s">
        <v>2085</v>
      </c>
      <c r="G4998" s="7" t="s">
        <v>8120</v>
      </c>
      <c r="H4998" s="4">
        <v>2021</v>
      </c>
      <c r="I4998" s="2">
        <v>2005</v>
      </c>
      <c r="J4998" s="2">
        <f ca="1">YEAR(TODAY())-Table1[[#This Row],[Release_year]]</f>
        <v>21</v>
      </c>
      <c r="K4998" s="2" t="s">
        <v>124</v>
      </c>
      <c r="L4998" s="2" t="str">
        <f>_xlfn.XLOOKUP(Table1[[#This Row],[Rating]],Ratings!A$2:A$15,Ratings!B$2:B$15)</f>
        <v>Adult</v>
      </c>
      <c r="M4998" s="2" t="str">
        <f>_xlfn.XLOOKUP(Table1[[#This Row],[Rating Category]],Recommendation!A$2:A$6,Recommendation!B$2:B$6)</f>
        <v>Restricted</v>
      </c>
      <c r="N4998" s="2">
        <v>133</v>
      </c>
      <c r="O4998" s="2" t="str" cm="1">
        <f t="array" ref="O4998">_xlfn.IFS(Table1[[#This Row],[Duration]]&lt;90,"Short",Table1[[#This Row],[Duration]]&lt;180,"Medium",Table1[[#This Row],[Duration]]&lt;=240,"Long",TRUE,"Seasons")</f>
        <v>Medium</v>
      </c>
      <c r="P4998" s="3" t="s">
        <v>98</v>
      </c>
    </row>
    <row r="4999" spans="1:16" ht="56">
      <c r="A4999" s="2" t="s">
        <v>20893</v>
      </c>
      <c r="B4999" s="2" t="s">
        <v>0</v>
      </c>
      <c r="C4999" s="3" t="s">
        <v>20894</v>
      </c>
      <c r="D4999" s="3" t="s">
        <v>20895</v>
      </c>
      <c r="E4999" s="3" t="s">
        <v>20896</v>
      </c>
      <c r="F4999" s="3" t="s">
        <v>1</v>
      </c>
      <c r="G4999" s="7" t="s">
        <v>6493</v>
      </c>
      <c r="H4999" s="4">
        <v>2021</v>
      </c>
      <c r="I4999" s="2">
        <v>2011</v>
      </c>
      <c r="J4999" s="2">
        <f ca="1">YEAR(TODAY())-Table1[[#This Row],[Release_year]]</f>
        <v>15</v>
      </c>
      <c r="K4999" s="2" t="s">
        <v>2</v>
      </c>
      <c r="L4999" s="2" t="str">
        <f>_xlfn.XLOOKUP(Table1[[#This Row],[Rating]],Ratings!A$2:A$15,Ratings!B$2:B$15)</f>
        <v>Teen</v>
      </c>
      <c r="M4999" s="2" t="str">
        <f>_xlfn.XLOOKUP(Table1[[#This Row],[Rating Category]],Recommendation!A$2:A$6,Recommendation!B$2:B$6)</f>
        <v>Guidance</v>
      </c>
      <c r="N4999" s="2">
        <v>119</v>
      </c>
      <c r="O4999" s="2" t="str" cm="1">
        <f t="array" ref="O4999">_xlfn.IFS(Table1[[#This Row],[Duration]]&lt;90,"Short",Table1[[#This Row],[Duration]]&lt;180,"Medium",Table1[[#This Row],[Duration]]&lt;=240,"Long",TRUE,"Seasons")</f>
        <v>Medium</v>
      </c>
      <c r="P4999" s="3" t="s">
        <v>328</v>
      </c>
    </row>
    <row r="5000" spans="1:16" ht="56">
      <c r="A5000" s="2" t="s">
        <v>20897</v>
      </c>
      <c r="B5000" s="2" t="s">
        <v>0</v>
      </c>
      <c r="C5000" s="3" t="s">
        <v>20898</v>
      </c>
      <c r="D5000" s="3" t="s">
        <v>20899</v>
      </c>
      <c r="E5000" s="3" t="s">
        <v>20900</v>
      </c>
      <c r="F5000" s="3" t="s">
        <v>1</v>
      </c>
      <c r="G5000" s="7" t="s">
        <v>12262</v>
      </c>
      <c r="H5000" s="4">
        <v>2021</v>
      </c>
      <c r="I5000" s="2">
        <v>2017</v>
      </c>
      <c r="J5000" s="2">
        <f ca="1">YEAR(TODAY())-Table1[[#This Row],[Release_year]]</f>
        <v>9</v>
      </c>
      <c r="K5000" s="2" t="s">
        <v>124</v>
      </c>
      <c r="L5000" s="2" t="str">
        <f>_xlfn.XLOOKUP(Table1[[#This Row],[Rating]],Ratings!A$2:A$15,Ratings!B$2:B$15)</f>
        <v>Adult</v>
      </c>
      <c r="M5000" s="2" t="str">
        <f>_xlfn.XLOOKUP(Table1[[#This Row],[Rating Category]],Recommendation!A$2:A$6,Recommendation!B$2:B$6)</f>
        <v>Restricted</v>
      </c>
      <c r="N5000" s="2">
        <v>94</v>
      </c>
      <c r="O5000" s="2" t="str" cm="1">
        <f t="array" ref="O5000">_xlfn.IFS(Table1[[#This Row],[Duration]]&lt;90,"Short",Table1[[#This Row],[Duration]]&lt;180,"Medium",Table1[[#This Row],[Duration]]&lt;=240,"Long",TRUE,"Seasons")</f>
        <v>Medium</v>
      </c>
      <c r="P5000" s="3" t="s">
        <v>617</v>
      </c>
    </row>
    <row r="5001" spans="1:16" ht="56">
      <c r="A5001" s="2" t="s">
        <v>20901</v>
      </c>
      <c r="B5001" s="2" t="s">
        <v>0</v>
      </c>
      <c r="C5001" s="3" t="s">
        <v>20902</v>
      </c>
      <c r="D5001" s="3" t="s">
        <v>20903</v>
      </c>
      <c r="E5001" s="3" t="s">
        <v>20904</v>
      </c>
      <c r="F5001" s="3" t="s">
        <v>1</v>
      </c>
      <c r="G5001" s="7" t="s">
        <v>10724</v>
      </c>
      <c r="H5001" s="4">
        <v>2021</v>
      </c>
      <c r="I5001" s="2">
        <v>2008</v>
      </c>
      <c r="J5001" s="2">
        <f ca="1">YEAR(TODAY())-Table1[[#This Row],[Release_year]]</f>
        <v>18</v>
      </c>
      <c r="K5001" s="2" t="s">
        <v>2</v>
      </c>
      <c r="L5001" s="2" t="str">
        <f>_xlfn.XLOOKUP(Table1[[#This Row],[Rating]],Ratings!A$2:A$15,Ratings!B$2:B$15)</f>
        <v>Teen</v>
      </c>
      <c r="M5001" s="2" t="str">
        <f>_xlfn.XLOOKUP(Table1[[#This Row],[Rating Category]],Recommendation!A$2:A$6,Recommendation!B$2:B$6)</f>
        <v>Guidance</v>
      </c>
      <c r="N5001" s="2">
        <v>85</v>
      </c>
      <c r="O5001" s="2" t="str" cm="1">
        <f t="array" ref="O5001">_xlfn.IFS(Table1[[#This Row],[Duration]]&lt;90,"Short",Table1[[#This Row],[Duration]]&lt;180,"Medium",Table1[[#This Row],[Duration]]&lt;=240,"Long",TRUE,"Seasons")</f>
        <v>Short</v>
      </c>
      <c r="P5001" s="3" t="s">
        <v>1368</v>
      </c>
    </row>
    <row r="5002" spans="1:16" ht="42">
      <c r="A5002" s="2" t="s">
        <v>20905</v>
      </c>
      <c r="B5002" s="2" t="s">
        <v>0</v>
      </c>
      <c r="C5002" s="3" t="s">
        <v>20906</v>
      </c>
      <c r="D5002" s="3" t="s">
        <v>20907</v>
      </c>
      <c r="E5002" s="3" t="s">
        <v>20908</v>
      </c>
      <c r="F5002" s="3" t="s">
        <v>20909</v>
      </c>
      <c r="G5002" s="7" t="s">
        <v>5917</v>
      </c>
      <c r="H5002" s="4">
        <v>2021</v>
      </c>
      <c r="I5002" s="2">
        <v>2017</v>
      </c>
      <c r="J5002" s="2">
        <f ca="1">YEAR(TODAY())-Table1[[#This Row],[Release_year]]</f>
        <v>9</v>
      </c>
      <c r="K5002" s="2" t="s">
        <v>29</v>
      </c>
      <c r="L5002" s="2" t="str">
        <f>_xlfn.XLOOKUP(Table1[[#This Row],[Rating]],Ratings!A$2:A$15,Ratings!B$2:B$15)</f>
        <v>Teen</v>
      </c>
      <c r="M5002" s="2" t="str">
        <f>_xlfn.XLOOKUP(Table1[[#This Row],[Rating Category]],Recommendation!A$2:A$6,Recommendation!B$2:B$6)</f>
        <v>Guidance</v>
      </c>
      <c r="N5002" s="2">
        <v>108</v>
      </c>
      <c r="O5002" s="2" t="str" cm="1">
        <f t="array" ref="O5002">_xlfn.IFS(Table1[[#This Row],[Duration]]&lt;90,"Short",Table1[[#This Row],[Duration]]&lt;180,"Medium",Table1[[#This Row],[Duration]]&lt;=240,"Long",TRUE,"Seasons")</f>
        <v>Medium</v>
      </c>
      <c r="P5002" s="3" t="s">
        <v>1843</v>
      </c>
    </row>
    <row r="5003" spans="1:16" ht="154">
      <c r="A5003" s="2" t="s">
        <v>20910</v>
      </c>
      <c r="B5003" s="2" t="s">
        <v>0</v>
      </c>
      <c r="C5003" s="3" t="s">
        <v>20911</v>
      </c>
      <c r="D5003" s="3" t="s">
        <v>2747</v>
      </c>
      <c r="E5003" s="3" t="s">
        <v>20912</v>
      </c>
      <c r="F5003" s="3" t="s">
        <v>1</v>
      </c>
      <c r="G5003" s="7" t="s">
        <v>5917</v>
      </c>
      <c r="H5003" s="4">
        <v>2021</v>
      </c>
      <c r="I5003" s="2">
        <v>2011</v>
      </c>
      <c r="J5003" s="2">
        <f ca="1">YEAR(TODAY())-Table1[[#This Row],[Release_year]]</f>
        <v>15</v>
      </c>
      <c r="K5003" s="2" t="s">
        <v>2</v>
      </c>
      <c r="L5003" s="2" t="str">
        <f>_xlfn.XLOOKUP(Table1[[#This Row],[Rating]],Ratings!A$2:A$15,Ratings!B$2:B$15)</f>
        <v>Teen</v>
      </c>
      <c r="M5003" s="2" t="str">
        <f>_xlfn.XLOOKUP(Table1[[#This Row],[Rating Category]],Recommendation!A$2:A$6,Recommendation!B$2:B$6)</f>
        <v>Guidance</v>
      </c>
      <c r="N5003" s="2">
        <v>147</v>
      </c>
      <c r="O5003" s="2" t="str" cm="1">
        <f t="array" ref="O5003">_xlfn.IFS(Table1[[#This Row],[Duration]]&lt;90,"Short",Table1[[#This Row],[Duration]]&lt;180,"Medium",Table1[[#This Row],[Duration]]&lt;=240,"Long",TRUE,"Seasons")</f>
        <v>Medium</v>
      </c>
      <c r="P5003" s="3" t="s">
        <v>251</v>
      </c>
    </row>
    <row r="5004" spans="1:16" ht="28">
      <c r="A5004" s="2" t="s">
        <v>20913</v>
      </c>
      <c r="B5004" s="2" t="s">
        <v>0</v>
      </c>
      <c r="C5004" s="3" t="s">
        <v>20914</v>
      </c>
      <c r="D5004" s="3" t="s">
        <v>20915</v>
      </c>
      <c r="E5004" s="3" t="s">
        <v>20916</v>
      </c>
      <c r="F5004" s="3" t="s">
        <v>404</v>
      </c>
      <c r="G5004" s="7" t="s">
        <v>8538</v>
      </c>
      <c r="H5004" s="4">
        <v>2021</v>
      </c>
      <c r="I5004" s="2">
        <v>2017</v>
      </c>
      <c r="J5004" s="2">
        <f ca="1">YEAR(TODAY())-Table1[[#This Row],[Release_year]]</f>
        <v>9</v>
      </c>
      <c r="K5004" s="2" t="s">
        <v>7</v>
      </c>
      <c r="L5004" s="2" t="str">
        <f>_xlfn.XLOOKUP(Table1[[#This Row],[Rating]],Ratings!A$2:A$15,Ratings!B$2:B$15)</f>
        <v>Adult</v>
      </c>
      <c r="M5004" s="2" t="str">
        <f>_xlfn.XLOOKUP(Table1[[#This Row],[Rating Category]],Recommendation!A$2:A$6,Recommendation!B$2:B$6)</f>
        <v>Restricted</v>
      </c>
      <c r="N5004" s="2">
        <v>88</v>
      </c>
      <c r="O5004" s="2" t="str" cm="1">
        <f t="array" ref="O5004">_xlfn.IFS(Table1[[#This Row],[Duration]]&lt;90,"Short",Table1[[#This Row],[Duration]]&lt;180,"Medium",Table1[[#This Row],[Duration]]&lt;=240,"Long",TRUE,"Seasons")</f>
        <v>Short</v>
      </c>
      <c r="P5004" s="3" t="s">
        <v>617</v>
      </c>
    </row>
    <row r="5005" spans="1:16" ht="42">
      <c r="A5005" s="2" t="s">
        <v>20917</v>
      </c>
      <c r="B5005" s="2" t="s">
        <v>0</v>
      </c>
      <c r="C5005" s="3" t="s">
        <v>20918</v>
      </c>
      <c r="D5005" s="3" t="s">
        <v>9830</v>
      </c>
      <c r="E5005" s="3" t="s">
        <v>20919</v>
      </c>
      <c r="F5005" s="3" t="s">
        <v>248</v>
      </c>
      <c r="G5005" s="7" t="s">
        <v>14013</v>
      </c>
      <c r="H5005" s="4">
        <v>2021</v>
      </c>
      <c r="I5005" s="2">
        <v>2015</v>
      </c>
      <c r="J5005" s="2">
        <f ca="1">YEAR(TODAY())-Table1[[#This Row],[Release_year]]</f>
        <v>11</v>
      </c>
      <c r="K5005" s="2" t="s">
        <v>7</v>
      </c>
      <c r="L5005" s="2" t="str">
        <f>_xlfn.XLOOKUP(Table1[[#This Row],[Rating]],Ratings!A$2:A$15,Ratings!B$2:B$15)</f>
        <v>Adult</v>
      </c>
      <c r="M5005" s="2" t="str">
        <f>_xlfn.XLOOKUP(Table1[[#This Row],[Rating Category]],Recommendation!A$2:A$6,Recommendation!B$2:B$6)</f>
        <v>Restricted</v>
      </c>
      <c r="N5005" s="2">
        <v>99</v>
      </c>
      <c r="O5005" s="2" t="str" cm="1">
        <f t="array" ref="O5005">_xlfn.IFS(Table1[[#This Row],[Duration]]&lt;90,"Short",Table1[[#This Row],[Duration]]&lt;180,"Medium",Table1[[#This Row],[Duration]]&lt;=240,"Long",TRUE,"Seasons")</f>
        <v>Medium</v>
      </c>
      <c r="P5005" s="3" t="s">
        <v>43</v>
      </c>
    </row>
    <row r="5006" spans="1:16" ht="56">
      <c r="A5006" s="2" t="s">
        <v>20920</v>
      </c>
      <c r="B5006" s="2" t="s">
        <v>0</v>
      </c>
      <c r="C5006" s="3" t="s">
        <v>20921</v>
      </c>
      <c r="D5006" s="3" t="s">
        <v>20922</v>
      </c>
      <c r="E5006" s="3" t="s">
        <v>20923</v>
      </c>
      <c r="F5006" s="3" t="s">
        <v>1</v>
      </c>
      <c r="G5006" s="7" t="s">
        <v>20924</v>
      </c>
      <c r="H5006" s="4">
        <v>2021</v>
      </c>
      <c r="I5006" s="2">
        <v>2017</v>
      </c>
      <c r="J5006" s="2">
        <f ca="1">YEAR(TODAY())-Table1[[#This Row],[Release_year]]</f>
        <v>9</v>
      </c>
      <c r="K5006" s="2" t="s">
        <v>7</v>
      </c>
      <c r="L5006" s="2" t="str">
        <f>_xlfn.XLOOKUP(Table1[[#This Row],[Rating]],Ratings!A$2:A$15,Ratings!B$2:B$15)</f>
        <v>Adult</v>
      </c>
      <c r="M5006" s="2" t="str">
        <f>_xlfn.XLOOKUP(Table1[[#This Row],[Rating Category]],Recommendation!A$2:A$6,Recommendation!B$2:B$6)</f>
        <v>Restricted</v>
      </c>
      <c r="N5006" s="2">
        <v>96</v>
      </c>
      <c r="O5006" s="2" t="str" cm="1">
        <f t="array" ref="O5006">_xlfn.IFS(Table1[[#This Row],[Duration]]&lt;90,"Short",Table1[[#This Row],[Duration]]&lt;180,"Medium",Table1[[#This Row],[Duration]]&lt;=240,"Long",TRUE,"Seasons")</f>
        <v>Medium</v>
      </c>
      <c r="P5006" s="3" t="s">
        <v>517</v>
      </c>
    </row>
    <row r="5007" spans="1:16" ht="42">
      <c r="A5007" s="2" t="s">
        <v>20925</v>
      </c>
      <c r="B5007" s="2" t="s">
        <v>0</v>
      </c>
      <c r="C5007" s="3" t="s">
        <v>20926</v>
      </c>
      <c r="D5007" s="3" t="s">
        <v>9102</v>
      </c>
      <c r="E5007" s="3" t="s">
        <v>20927</v>
      </c>
      <c r="F5007" s="3" t="s">
        <v>1</v>
      </c>
      <c r="G5007" s="7" t="s">
        <v>13325</v>
      </c>
      <c r="H5007" s="4">
        <v>2021</v>
      </c>
      <c r="I5007" s="2">
        <v>2016</v>
      </c>
      <c r="J5007" s="2">
        <f ca="1">YEAR(TODAY())-Table1[[#This Row],[Release_year]]</f>
        <v>10</v>
      </c>
      <c r="K5007" s="2" t="s">
        <v>124</v>
      </c>
      <c r="L5007" s="2" t="str">
        <f>_xlfn.XLOOKUP(Table1[[#This Row],[Rating]],Ratings!A$2:A$15,Ratings!B$2:B$15)</f>
        <v>Adult</v>
      </c>
      <c r="M5007" s="2" t="str">
        <f>_xlfn.XLOOKUP(Table1[[#This Row],[Rating Category]],Recommendation!A$2:A$6,Recommendation!B$2:B$6)</f>
        <v>Restricted</v>
      </c>
      <c r="N5007" s="2">
        <v>97</v>
      </c>
      <c r="O5007" s="2" t="str" cm="1">
        <f t="array" ref="O5007">_xlfn.IFS(Table1[[#This Row],[Duration]]&lt;90,"Short",Table1[[#This Row],[Duration]]&lt;180,"Medium",Table1[[#This Row],[Duration]]&lt;=240,"Long",TRUE,"Seasons")</f>
        <v>Medium</v>
      </c>
      <c r="P5007" s="3" t="s">
        <v>125</v>
      </c>
    </row>
    <row r="5008" spans="1:16" ht="56">
      <c r="A5008" s="2" t="s">
        <v>20928</v>
      </c>
      <c r="B5008" s="2" t="s">
        <v>0</v>
      </c>
      <c r="C5008" s="3" t="s">
        <v>20929</v>
      </c>
      <c r="D5008" s="3" t="s">
        <v>17274</v>
      </c>
      <c r="E5008" s="3" t="s">
        <v>20930</v>
      </c>
      <c r="F5008" s="3" t="s">
        <v>1030</v>
      </c>
      <c r="G5008" s="7" t="s">
        <v>11290</v>
      </c>
      <c r="H5008" s="4">
        <v>2021</v>
      </c>
      <c r="I5008" s="2">
        <v>2005</v>
      </c>
      <c r="J5008" s="2">
        <f ca="1">YEAR(TODAY())-Table1[[#This Row],[Release_year]]</f>
        <v>21</v>
      </c>
      <c r="K5008" s="2" t="s">
        <v>29</v>
      </c>
      <c r="L5008" s="2" t="str">
        <f>_xlfn.XLOOKUP(Table1[[#This Row],[Rating]],Ratings!A$2:A$15,Ratings!B$2:B$15)</f>
        <v>Teen</v>
      </c>
      <c r="M5008" s="2" t="str">
        <f>_xlfn.XLOOKUP(Table1[[#This Row],[Rating Category]],Recommendation!A$2:A$6,Recommendation!B$2:B$6)</f>
        <v>Guidance</v>
      </c>
      <c r="N5008" s="2">
        <v>92</v>
      </c>
      <c r="O5008" s="2" t="str" cm="1">
        <f t="array" ref="O5008">_xlfn.IFS(Table1[[#This Row],[Duration]]&lt;90,"Short",Table1[[#This Row],[Duration]]&lt;180,"Medium",Table1[[#This Row],[Duration]]&lt;=240,"Long",TRUE,"Seasons")</f>
        <v>Medium</v>
      </c>
      <c r="P5008" s="3" t="s">
        <v>17276</v>
      </c>
    </row>
    <row r="5009" spans="1:16" ht="42">
      <c r="A5009" s="2" t="s">
        <v>20931</v>
      </c>
      <c r="B5009" s="2" t="s">
        <v>0</v>
      </c>
      <c r="C5009" s="3" t="s">
        <v>20932</v>
      </c>
      <c r="D5009" s="3" t="s">
        <v>20933</v>
      </c>
      <c r="E5009" s="3" t="s">
        <v>20934</v>
      </c>
      <c r="F5009" s="3" t="s">
        <v>404</v>
      </c>
      <c r="G5009" s="7" t="s">
        <v>10104</v>
      </c>
      <c r="H5009" s="4">
        <v>2021</v>
      </c>
      <c r="I5009" s="2">
        <v>2017</v>
      </c>
      <c r="J5009" s="2">
        <f ca="1">YEAR(TODAY())-Table1[[#This Row],[Release_year]]</f>
        <v>9</v>
      </c>
      <c r="K5009" s="2" t="s">
        <v>124</v>
      </c>
      <c r="L5009" s="2" t="str">
        <f>_xlfn.XLOOKUP(Table1[[#This Row],[Rating]],Ratings!A$2:A$15,Ratings!B$2:B$15)</f>
        <v>Adult</v>
      </c>
      <c r="M5009" s="2" t="str">
        <f>_xlfn.XLOOKUP(Table1[[#This Row],[Rating Category]],Recommendation!A$2:A$6,Recommendation!B$2:B$6)</f>
        <v>Restricted</v>
      </c>
      <c r="N5009" s="2">
        <v>94</v>
      </c>
      <c r="O5009" s="2" t="str" cm="1">
        <f t="array" ref="O5009">_xlfn.IFS(Table1[[#This Row],[Duration]]&lt;90,"Short",Table1[[#This Row],[Duration]]&lt;180,"Medium",Table1[[#This Row],[Duration]]&lt;=240,"Long",TRUE,"Seasons")</f>
        <v>Medium</v>
      </c>
      <c r="P5009" s="3" t="s">
        <v>307</v>
      </c>
    </row>
    <row r="5010" spans="1:16" ht="42">
      <c r="A5010" s="2" t="s">
        <v>20935</v>
      </c>
      <c r="B5010" s="2" t="s">
        <v>0</v>
      </c>
      <c r="C5010" s="3" t="s">
        <v>20936</v>
      </c>
      <c r="D5010" s="3" t="s">
        <v>292</v>
      </c>
      <c r="E5010" s="3" t="s">
        <v>20937</v>
      </c>
      <c r="F5010" s="3" t="s">
        <v>20938</v>
      </c>
      <c r="G5010" s="7" t="s">
        <v>9810</v>
      </c>
      <c r="H5010" s="4">
        <v>2021</v>
      </c>
      <c r="I5010" s="2">
        <v>2014</v>
      </c>
      <c r="J5010" s="2">
        <f ca="1">YEAR(TODAY())-Table1[[#This Row],[Release_year]]</f>
        <v>12</v>
      </c>
      <c r="K5010" s="2" t="s">
        <v>16</v>
      </c>
      <c r="L5010" s="2" t="str">
        <f>_xlfn.XLOOKUP(Table1[[#This Row],[Rating]],Ratings!A$2:A$15,Ratings!B$2:B$15)</f>
        <v>Family</v>
      </c>
      <c r="M5010" s="2" t="str">
        <f>_xlfn.XLOOKUP(Table1[[#This Row],[Rating Category]],Recommendation!A$2:A$6,Recommendation!B$2:B$6)</f>
        <v>Guidance</v>
      </c>
      <c r="N5010" s="2">
        <v>123</v>
      </c>
      <c r="O5010" s="2" t="str" cm="1">
        <f t="array" ref="O5010">_xlfn.IFS(Table1[[#This Row],[Duration]]&lt;90,"Short",Table1[[#This Row],[Duration]]&lt;180,"Medium",Table1[[#This Row],[Duration]]&lt;=240,"Long",TRUE,"Seasons")</f>
        <v>Medium</v>
      </c>
      <c r="P5010" s="3" t="s">
        <v>36</v>
      </c>
    </row>
    <row r="5011" spans="1:16" ht="42">
      <c r="A5011" s="2" t="s">
        <v>20939</v>
      </c>
      <c r="B5011" s="2" t="s">
        <v>0</v>
      </c>
      <c r="C5011" s="3" t="s">
        <v>20940</v>
      </c>
      <c r="D5011" s="3" t="s">
        <v>16371</v>
      </c>
      <c r="E5011" s="3" t="s">
        <v>20941</v>
      </c>
      <c r="F5011" s="3" t="s">
        <v>223</v>
      </c>
      <c r="G5011" s="7" t="s">
        <v>20942</v>
      </c>
      <c r="H5011" s="4">
        <v>2021</v>
      </c>
      <c r="I5011" s="2">
        <v>2018</v>
      </c>
      <c r="J5011" s="2">
        <f ca="1">YEAR(TODAY())-Table1[[#This Row],[Release_year]]</f>
        <v>8</v>
      </c>
      <c r="K5011" s="2" t="s">
        <v>2</v>
      </c>
      <c r="L5011" s="2" t="str">
        <f>_xlfn.XLOOKUP(Table1[[#This Row],[Rating]],Ratings!A$2:A$15,Ratings!B$2:B$15)</f>
        <v>Teen</v>
      </c>
      <c r="M5011" s="2" t="str">
        <f>_xlfn.XLOOKUP(Table1[[#This Row],[Rating Category]],Recommendation!A$2:A$6,Recommendation!B$2:B$6)</f>
        <v>Guidance</v>
      </c>
      <c r="N5011" s="2">
        <v>103</v>
      </c>
      <c r="O5011" s="2" t="str" cm="1">
        <f t="array" ref="O5011">_xlfn.IFS(Table1[[#This Row],[Duration]]&lt;90,"Short",Table1[[#This Row],[Duration]]&lt;180,"Medium",Table1[[#This Row],[Duration]]&lt;=240,"Long",TRUE,"Seasons")</f>
        <v>Medium</v>
      </c>
      <c r="P5011" s="3" t="s">
        <v>125</v>
      </c>
    </row>
    <row r="5012" spans="1:16" ht="28">
      <c r="A5012" s="2" t="s">
        <v>20943</v>
      </c>
      <c r="B5012" s="2" t="s">
        <v>0</v>
      </c>
      <c r="C5012" s="3" t="s">
        <v>20944</v>
      </c>
      <c r="D5012" s="3" t="s">
        <v>8660</v>
      </c>
      <c r="E5012" s="3" t="s">
        <v>2879</v>
      </c>
      <c r="F5012" s="3" t="s">
        <v>1</v>
      </c>
      <c r="G5012" s="7" t="s">
        <v>13453</v>
      </c>
      <c r="H5012" s="4">
        <v>2021</v>
      </c>
      <c r="I5012" s="2">
        <v>2016</v>
      </c>
      <c r="J5012" s="2">
        <f ca="1">YEAR(TODAY())-Table1[[#This Row],[Release_year]]</f>
        <v>10</v>
      </c>
      <c r="K5012" s="2" t="s">
        <v>2</v>
      </c>
      <c r="L5012" s="2" t="str">
        <f>_xlfn.XLOOKUP(Table1[[#This Row],[Rating]],Ratings!A$2:A$15,Ratings!B$2:B$15)</f>
        <v>Teen</v>
      </c>
      <c r="M5012" s="2" t="str">
        <f>_xlfn.XLOOKUP(Table1[[#This Row],[Rating Category]],Recommendation!A$2:A$6,Recommendation!B$2:B$6)</f>
        <v>Guidance</v>
      </c>
      <c r="N5012" s="2">
        <v>111</v>
      </c>
      <c r="O5012" s="2" t="str" cm="1">
        <f t="array" ref="O5012">_xlfn.IFS(Table1[[#This Row],[Duration]]&lt;90,"Short",Table1[[#This Row],[Duration]]&lt;180,"Medium",Table1[[#This Row],[Duration]]&lt;=240,"Long",TRUE,"Seasons")</f>
        <v>Medium</v>
      </c>
      <c r="P5012" s="3" t="s">
        <v>208</v>
      </c>
    </row>
    <row r="5013" spans="1:16" ht="42">
      <c r="A5013" s="2" t="s">
        <v>20945</v>
      </c>
      <c r="B5013" s="2" t="s">
        <v>0</v>
      </c>
      <c r="C5013" s="3" t="s">
        <v>20946</v>
      </c>
      <c r="D5013" s="3" t="s">
        <v>16625</v>
      </c>
      <c r="E5013" s="3" t="s">
        <v>20947</v>
      </c>
      <c r="F5013" s="3" t="s">
        <v>20948</v>
      </c>
      <c r="G5013" s="7" t="s">
        <v>9513</v>
      </c>
      <c r="H5013" s="4">
        <v>2021</v>
      </c>
      <c r="I5013" s="2">
        <v>2009</v>
      </c>
      <c r="J5013" s="2">
        <f ca="1">YEAR(TODAY())-Table1[[#This Row],[Release_year]]</f>
        <v>17</v>
      </c>
      <c r="K5013" s="2" t="s">
        <v>2</v>
      </c>
      <c r="L5013" s="2" t="str">
        <f>_xlfn.XLOOKUP(Table1[[#This Row],[Rating]],Ratings!A$2:A$15,Ratings!B$2:B$15)</f>
        <v>Teen</v>
      </c>
      <c r="M5013" s="2" t="str">
        <f>_xlfn.XLOOKUP(Table1[[#This Row],[Rating Category]],Recommendation!A$2:A$6,Recommendation!B$2:B$6)</f>
        <v>Guidance</v>
      </c>
      <c r="N5013" s="2">
        <v>123</v>
      </c>
      <c r="O5013" s="2" t="str" cm="1">
        <f t="array" ref="O5013">_xlfn.IFS(Table1[[#This Row],[Duration]]&lt;90,"Short",Table1[[#This Row],[Duration]]&lt;180,"Medium",Table1[[#This Row],[Duration]]&lt;=240,"Long",TRUE,"Seasons")</f>
        <v>Medium</v>
      </c>
      <c r="P5013" s="3" t="s">
        <v>307</v>
      </c>
    </row>
    <row r="5014" spans="1:16" ht="56">
      <c r="A5014" s="2" t="s">
        <v>20949</v>
      </c>
      <c r="B5014" s="2" t="s">
        <v>0</v>
      </c>
      <c r="C5014" s="3" t="s">
        <v>20950</v>
      </c>
      <c r="D5014" s="3" t="s">
        <v>20951</v>
      </c>
      <c r="E5014" s="3" t="s">
        <v>20952</v>
      </c>
      <c r="F5014" s="3" t="s">
        <v>50</v>
      </c>
      <c r="G5014" s="7" t="s">
        <v>20953</v>
      </c>
      <c r="H5014" s="4">
        <v>2021</v>
      </c>
      <c r="I5014" s="2">
        <v>2014</v>
      </c>
      <c r="J5014" s="2">
        <f ca="1">YEAR(TODAY())-Table1[[#This Row],[Release_year]]</f>
        <v>12</v>
      </c>
      <c r="K5014" s="2" t="s">
        <v>7</v>
      </c>
      <c r="L5014" s="2" t="str">
        <f>_xlfn.XLOOKUP(Table1[[#This Row],[Rating]],Ratings!A$2:A$15,Ratings!B$2:B$15)</f>
        <v>Adult</v>
      </c>
      <c r="M5014" s="2" t="str">
        <f>_xlfn.XLOOKUP(Table1[[#This Row],[Rating Category]],Recommendation!A$2:A$6,Recommendation!B$2:B$6)</f>
        <v>Restricted</v>
      </c>
      <c r="N5014" s="2">
        <v>100</v>
      </c>
      <c r="O5014" s="2" t="str" cm="1">
        <f t="array" ref="O5014">_xlfn.IFS(Table1[[#This Row],[Duration]]&lt;90,"Short",Table1[[#This Row],[Duration]]&lt;180,"Medium",Table1[[#This Row],[Duration]]&lt;=240,"Long",TRUE,"Seasons")</f>
        <v>Medium</v>
      </c>
      <c r="P5014" s="3" t="s">
        <v>6223</v>
      </c>
    </row>
    <row r="5015" spans="1:16" ht="28">
      <c r="A5015" s="2" t="s">
        <v>20954</v>
      </c>
      <c r="B5015" s="2" t="s">
        <v>0</v>
      </c>
      <c r="C5015" s="3" t="s">
        <v>20955</v>
      </c>
      <c r="D5015" s="3" t="s">
        <v>20956</v>
      </c>
      <c r="E5015" s="3" t="s">
        <v>20957</v>
      </c>
      <c r="F5015" s="3" t="s">
        <v>1553</v>
      </c>
      <c r="G5015" s="7" t="s">
        <v>9568</v>
      </c>
      <c r="H5015" s="4">
        <v>2021</v>
      </c>
      <c r="I5015" s="2">
        <v>2018</v>
      </c>
      <c r="J5015" s="2">
        <f ca="1">YEAR(TODAY())-Table1[[#This Row],[Release_year]]</f>
        <v>8</v>
      </c>
      <c r="K5015" s="2" t="s">
        <v>181</v>
      </c>
      <c r="L5015" s="2" t="str">
        <f>_xlfn.XLOOKUP(Table1[[#This Row],[Rating]],Ratings!A$2:A$15,Ratings!B$2:B$15)</f>
        <v>Family</v>
      </c>
      <c r="M5015" s="2" t="str">
        <f>_xlfn.XLOOKUP(Table1[[#This Row],[Rating Category]],Recommendation!A$2:A$6,Recommendation!B$2:B$6)</f>
        <v>Guidance</v>
      </c>
      <c r="N5015" s="2">
        <v>75</v>
      </c>
      <c r="O5015" s="2" t="str" cm="1">
        <f t="array" ref="O5015">_xlfn.IFS(Table1[[#This Row],[Duration]]&lt;90,"Short",Table1[[#This Row],[Duration]]&lt;180,"Medium",Table1[[#This Row],[Duration]]&lt;=240,"Long",TRUE,"Seasons")</f>
        <v>Short</v>
      </c>
      <c r="P5015" s="3" t="s">
        <v>17</v>
      </c>
    </row>
    <row r="5016" spans="1:16" ht="42">
      <c r="A5016" s="2" t="s">
        <v>20958</v>
      </c>
      <c r="B5016" s="2" t="s">
        <v>0</v>
      </c>
      <c r="C5016" s="3" t="s">
        <v>20959</v>
      </c>
      <c r="D5016" s="3" t="s">
        <v>17517</v>
      </c>
      <c r="E5016" s="3" t="s">
        <v>20960</v>
      </c>
      <c r="F5016" s="3" t="s">
        <v>1</v>
      </c>
      <c r="G5016" s="7" t="s">
        <v>9814</v>
      </c>
      <c r="H5016" s="4">
        <v>2021</v>
      </c>
      <c r="I5016" s="2">
        <v>2018</v>
      </c>
      <c r="J5016" s="2">
        <f ca="1">YEAR(TODAY())-Table1[[#This Row],[Release_year]]</f>
        <v>8</v>
      </c>
      <c r="K5016" s="2" t="s">
        <v>16</v>
      </c>
      <c r="L5016" s="2" t="str">
        <f>_xlfn.XLOOKUP(Table1[[#This Row],[Rating]],Ratings!A$2:A$15,Ratings!B$2:B$15)</f>
        <v>Family</v>
      </c>
      <c r="M5016" s="2" t="str">
        <f>_xlfn.XLOOKUP(Table1[[#This Row],[Rating Category]],Recommendation!A$2:A$6,Recommendation!B$2:B$6)</f>
        <v>Guidance</v>
      </c>
      <c r="N5016" s="2">
        <v>118</v>
      </c>
      <c r="O5016" s="2" t="str" cm="1">
        <f t="array" ref="O5016">_xlfn.IFS(Table1[[#This Row],[Duration]]&lt;90,"Short",Table1[[#This Row],[Duration]]&lt;180,"Medium",Table1[[#This Row],[Duration]]&lt;=240,"Long",TRUE,"Seasons")</f>
        <v>Medium</v>
      </c>
      <c r="P5016" s="3" t="s">
        <v>46</v>
      </c>
    </row>
    <row r="5017" spans="1:16" ht="42">
      <c r="A5017" s="2" t="s">
        <v>20961</v>
      </c>
      <c r="B5017" s="2" t="s">
        <v>0</v>
      </c>
      <c r="C5017" s="3" t="s">
        <v>20962</v>
      </c>
      <c r="D5017" s="3" t="s">
        <v>20963</v>
      </c>
      <c r="E5017" s="3" t="s">
        <v>20964</v>
      </c>
      <c r="F5017" s="3" t="s">
        <v>1</v>
      </c>
      <c r="G5017" s="7" t="s">
        <v>4139</v>
      </c>
      <c r="H5017" s="4">
        <v>2021</v>
      </c>
      <c r="I5017" s="2">
        <v>1995</v>
      </c>
      <c r="J5017" s="2">
        <f ca="1">YEAR(TODAY())-Table1[[#This Row],[Release_year]]</f>
        <v>31</v>
      </c>
      <c r="K5017" s="2" t="s">
        <v>16</v>
      </c>
      <c r="L5017" s="2" t="str">
        <f>_xlfn.XLOOKUP(Table1[[#This Row],[Rating]],Ratings!A$2:A$15,Ratings!B$2:B$15)</f>
        <v>Family</v>
      </c>
      <c r="M5017" s="2" t="str">
        <f>_xlfn.XLOOKUP(Table1[[#This Row],[Rating Category]],Recommendation!A$2:A$6,Recommendation!B$2:B$6)</f>
        <v>Guidance</v>
      </c>
      <c r="N5017" s="2">
        <v>96</v>
      </c>
      <c r="O5017" s="2" t="str" cm="1">
        <f t="array" ref="O5017">_xlfn.IFS(Table1[[#This Row],[Duration]]&lt;90,"Short",Table1[[#This Row],[Duration]]&lt;180,"Medium",Table1[[#This Row],[Duration]]&lt;=240,"Long",TRUE,"Seasons")</f>
        <v>Medium</v>
      </c>
      <c r="P5017" s="3" t="s">
        <v>247</v>
      </c>
    </row>
    <row r="5018" spans="1:16" ht="42">
      <c r="A5018" s="2" t="s">
        <v>20965</v>
      </c>
      <c r="B5018" s="2" t="s">
        <v>0</v>
      </c>
      <c r="C5018" s="3" t="s">
        <v>20966</v>
      </c>
      <c r="D5018" s="3" t="s">
        <v>8265</v>
      </c>
      <c r="E5018" s="3" t="s">
        <v>20967</v>
      </c>
      <c r="F5018" s="3" t="s">
        <v>1</v>
      </c>
      <c r="G5018" s="7" t="s">
        <v>11255</v>
      </c>
      <c r="H5018" s="4">
        <v>2021</v>
      </c>
      <c r="I5018" s="2">
        <v>2009</v>
      </c>
      <c r="J5018" s="2">
        <f ca="1">YEAR(TODAY())-Table1[[#This Row],[Release_year]]</f>
        <v>17</v>
      </c>
      <c r="K5018" s="2" t="s">
        <v>124</v>
      </c>
      <c r="L5018" s="2" t="str">
        <f>_xlfn.XLOOKUP(Table1[[#This Row],[Rating]],Ratings!A$2:A$15,Ratings!B$2:B$15)</f>
        <v>Adult</v>
      </c>
      <c r="M5018" s="2" t="str">
        <f>_xlfn.XLOOKUP(Table1[[#This Row],[Rating Category]],Recommendation!A$2:A$6,Recommendation!B$2:B$6)</f>
        <v>Restricted</v>
      </c>
      <c r="N5018" s="2">
        <v>108</v>
      </c>
      <c r="O5018" s="2" t="str" cm="1">
        <f t="array" ref="O5018">_xlfn.IFS(Table1[[#This Row],[Duration]]&lt;90,"Short",Table1[[#This Row],[Duration]]&lt;180,"Medium",Table1[[#This Row],[Duration]]&lt;=240,"Long",TRUE,"Seasons")</f>
        <v>Medium</v>
      </c>
      <c r="P5018" s="3" t="s">
        <v>36</v>
      </c>
    </row>
    <row r="5019" spans="1:16" ht="42">
      <c r="A5019" s="2" t="s">
        <v>20968</v>
      </c>
      <c r="B5019" s="2" t="s">
        <v>0</v>
      </c>
      <c r="C5019" s="3" t="s">
        <v>20969</v>
      </c>
      <c r="D5019" s="3" t="s">
        <v>20970</v>
      </c>
      <c r="E5019" s="3" t="s">
        <v>20971</v>
      </c>
      <c r="F5019" s="3" t="s">
        <v>28</v>
      </c>
      <c r="G5019" s="7" t="s">
        <v>13059</v>
      </c>
      <c r="H5019" s="4">
        <v>2021</v>
      </c>
      <c r="I5019" s="2">
        <v>2016</v>
      </c>
      <c r="J5019" s="2">
        <f ca="1">YEAR(TODAY())-Table1[[#This Row],[Release_year]]</f>
        <v>10</v>
      </c>
      <c r="K5019" s="2" t="s">
        <v>7</v>
      </c>
      <c r="L5019" s="2" t="str">
        <f>_xlfn.XLOOKUP(Table1[[#This Row],[Rating]],Ratings!A$2:A$15,Ratings!B$2:B$15)</f>
        <v>Adult</v>
      </c>
      <c r="M5019" s="2" t="str">
        <f>_xlfn.XLOOKUP(Table1[[#This Row],[Rating Category]],Recommendation!A$2:A$6,Recommendation!B$2:B$6)</f>
        <v>Restricted</v>
      </c>
      <c r="N5019" s="2">
        <v>99</v>
      </c>
      <c r="O5019" s="2" t="str" cm="1">
        <f t="array" ref="O5019">_xlfn.IFS(Table1[[#This Row],[Duration]]&lt;90,"Short",Table1[[#This Row],[Duration]]&lt;180,"Medium",Table1[[#This Row],[Duration]]&lt;=240,"Long",TRUE,"Seasons")</f>
        <v>Medium</v>
      </c>
      <c r="P5019" s="3" t="s">
        <v>89</v>
      </c>
    </row>
    <row r="5020" spans="1:16" ht="56">
      <c r="A5020" s="2" t="s">
        <v>20972</v>
      </c>
      <c r="B5020" s="2" t="s">
        <v>0</v>
      </c>
      <c r="C5020" s="3" t="s">
        <v>20973</v>
      </c>
      <c r="D5020" s="3" t="s">
        <v>20974</v>
      </c>
      <c r="E5020" s="3" t="s">
        <v>20975</v>
      </c>
      <c r="F5020" s="3" t="s">
        <v>28</v>
      </c>
      <c r="G5020" s="7" t="s">
        <v>9680</v>
      </c>
      <c r="H5020" s="4">
        <v>2021</v>
      </c>
      <c r="I5020" s="2">
        <v>2018</v>
      </c>
      <c r="J5020" s="2">
        <f ca="1">YEAR(TODAY())-Table1[[#This Row],[Release_year]]</f>
        <v>8</v>
      </c>
      <c r="K5020" s="2" t="s">
        <v>7</v>
      </c>
      <c r="L5020" s="2" t="str">
        <f>_xlfn.XLOOKUP(Table1[[#This Row],[Rating]],Ratings!A$2:A$15,Ratings!B$2:B$15)</f>
        <v>Adult</v>
      </c>
      <c r="M5020" s="2" t="str">
        <f>_xlfn.XLOOKUP(Table1[[#This Row],[Rating Category]],Recommendation!A$2:A$6,Recommendation!B$2:B$6)</f>
        <v>Restricted</v>
      </c>
      <c r="N5020" s="2">
        <v>103</v>
      </c>
      <c r="O5020" s="2" t="str" cm="1">
        <f t="array" ref="O5020">_xlfn.IFS(Table1[[#This Row],[Duration]]&lt;90,"Short",Table1[[#This Row],[Duration]]&lt;180,"Medium",Table1[[#This Row],[Duration]]&lt;=240,"Long",TRUE,"Seasons")</f>
        <v>Medium</v>
      </c>
      <c r="P5020" s="3" t="s">
        <v>43</v>
      </c>
    </row>
    <row r="5021" spans="1:16" ht="42">
      <c r="A5021" s="2" t="s">
        <v>20976</v>
      </c>
      <c r="B5021" s="2" t="s">
        <v>0</v>
      </c>
      <c r="C5021" s="3" t="s">
        <v>20977</v>
      </c>
      <c r="D5021" s="3" t="s">
        <v>20978</v>
      </c>
      <c r="E5021" s="3" t="s">
        <v>20979</v>
      </c>
      <c r="F5021" s="3" t="s">
        <v>1</v>
      </c>
      <c r="G5021" s="7" t="s">
        <v>7486</v>
      </c>
      <c r="H5021" s="4">
        <v>2021</v>
      </c>
      <c r="I5021" s="2">
        <v>2009</v>
      </c>
      <c r="J5021" s="2">
        <f ca="1">YEAR(TODAY())-Table1[[#This Row],[Release_year]]</f>
        <v>17</v>
      </c>
      <c r="K5021" s="2" t="s">
        <v>2</v>
      </c>
      <c r="L5021" s="2" t="str">
        <f>_xlfn.XLOOKUP(Table1[[#This Row],[Rating]],Ratings!A$2:A$15,Ratings!B$2:B$15)</f>
        <v>Teen</v>
      </c>
      <c r="M5021" s="2" t="str">
        <f>_xlfn.XLOOKUP(Table1[[#This Row],[Rating Category]],Recommendation!A$2:A$6,Recommendation!B$2:B$6)</f>
        <v>Guidance</v>
      </c>
      <c r="N5021" s="2">
        <v>99</v>
      </c>
      <c r="O5021" s="2" t="str" cm="1">
        <f t="array" ref="O5021">_xlfn.IFS(Table1[[#This Row],[Duration]]&lt;90,"Short",Table1[[#This Row],[Duration]]&lt;180,"Medium",Table1[[#This Row],[Duration]]&lt;=240,"Long",TRUE,"Seasons")</f>
        <v>Medium</v>
      </c>
      <c r="P5021" s="3" t="s">
        <v>254</v>
      </c>
    </row>
    <row r="5022" spans="1:16" ht="70">
      <c r="A5022" s="2" t="s">
        <v>20980</v>
      </c>
      <c r="B5022" s="2" t="s">
        <v>0</v>
      </c>
      <c r="C5022" s="3" t="s">
        <v>20981</v>
      </c>
      <c r="D5022" s="3" t="s">
        <v>14388</v>
      </c>
      <c r="E5022" s="3" t="s">
        <v>20982</v>
      </c>
      <c r="F5022" s="3" t="s">
        <v>1</v>
      </c>
      <c r="G5022" s="7" t="s">
        <v>20983</v>
      </c>
      <c r="H5022" s="4">
        <v>2021</v>
      </c>
      <c r="I5022" s="2">
        <v>2015</v>
      </c>
      <c r="J5022" s="2">
        <f ca="1">YEAR(TODAY())-Table1[[#This Row],[Release_year]]</f>
        <v>11</v>
      </c>
      <c r="K5022" s="2" t="s">
        <v>7</v>
      </c>
      <c r="L5022" s="2" t="str">
        <f>_xlfn.XLOOKUP(Table1[[#This Row],[Rating]],Ratings!A$2:A$15,Ratings!B$2:B$15)</f>
        <v>Adult</v>
      </c>
      <c r="M5022" s="2" t="str">
        <f>_xlfn.XLOOKUP(Table1[[#This Row],[Rating Category]],Recommendation!A$2:A$6,Recommendation!B$2:B$6)</f>
        <v>Restricted</v>
      </c>
      <c r="N5022" s="2">
        <v>100</v>
      </c>
      <c r="O5022" s="2" t="str" cm="1">
        <f t="array" ref="O5022">_xlfn.IFS(Table1[[#This Row],[Duration]]&lt;90,"Short",Table1[[#This Row],[Duration]]&lt;180,"Medium",Table1[[#This Row],[Duration]]&lt;=240,"Long",TRUE,"Seasons")</f>
        <v>Medium</v>
      </c>
      <c r="P5022" s="3" t="s">
        <v>8202</v>
      </c>
    </row>
    <row r="5023" spans="1:16" ht="84">
      <c r="A5023" s="2" t="s">
        <v>20984</v>
      </c>
      <c r="B5023" s="2" t="s">
        <v>0</v>
      </c>
      <c r="C5023" s="3" t="s">
        <v>20985</v>
      </c>
      <c r="D5023" s="3" t="s">
        <v>20986</v>
      </c>
      <c r="E5023" s="3" t="s">
        <v>20987</v>
      </c>
      <c r="F5023" s="3" t="s">
        <v>7971</v>
      </c>
      <c r="G5023" s="7" t="s">
        <v>20988</v>
      </c>
      <c r="H5023" s="4">
        <v>2021</v>
      </c>
      <c r="I5023" s="2">
        <v>2011</v>
      </c>
      <c r="J5023" s="2">
        <f ca="1">YEAR(TODAY())-Table1[[#This Row],[Release_year]]</f>
        <v>15</v>
      </c>
      <c r="K5023" s="2" t="s">
        <v>2</v>
      </c>
      <c r="L5023" s="2" t="str">
        <f>_xlfn.XLOOKUP(Table1[[#This Row],[Rating]],Ratings!A$2:A$15,Ratings!B$2:B$15)</f>
        <v>Teen</v>
      </c>
      <c r="M5023" s="2" t="str">
        <f>_xlfn.XLOOKUP(Table1[[#This Row],[Rating Category]],Recommendation!A$2:A$6,Recommendation!B$2:B$6)</f>
        <v>Guidance</v>
      </c>
      <c r="N5023" s="2">
        <v>105</v>
      </c>
      <c r="O5023" s="2" t="str" cm="1">
        <f t="array" ref="O5023">_xlfn.IFS(Table1[[#This Row],[Duration]]&lt;90,"Short",Table1[[#This Row],[Duration]]&lt;180,"Medium",Table1[[#This Row],[Duration]]&lt;=240,"Long",TRUE,"Seasons")</f>
        <v>Medium</v>
      </c>
      <c r="P5023" s="3" t="s">
        <v>43</v>
      </c>
    </row>
    <row r="5024" spans="1:16" ht="56">
      <c r="A5024" s="2" t="s">
        <v>20989</v>
      </c>
      <c r="B5024" s="2" t="s">
        <v>0</v>
      </c>
      <c r="C5024" s="3" t="s">
        <v>20990</v>
      </c>
      <c r="D5024" s="3" t="s">
        <v>20991</v>
      </c>
      <c r="E5024" s="3" t="s">
        <v>20992</v>
      </c>
      <c r="F5024" s="3" t="s">
        <v>1</v>
      </c>
      <c r="G5024" s="7" t="s">
        <v>9513</v>
      </c>
      <c r="H5024" s="4">
        <v>2021</v>
      </c>
      <c r="I5024" s="2">
        <v>2007</v>
      </c>
      <c r="J5024" s="2">
        <f ca="1">YEAR(TODAY())-Table1[[#This Row],[Release_year]]</f>
        <v>19</v>
      </c>
      <c r="K5024" s="2" t="s">
        <v>2</v>
      </c>
      <c r="L5024" s="2" t="str">
        <f>_xlfn.XLOOKUP(Table1[[#This Row],[Rating]],Ratings!A$2:A$15,Ratings!B$2:B$15)</f>
        <v>Teen</v>
      </c>
      <c r="M5024" s="2" t="str">
        <f>_xlfn.XLOOKUP(Table1[[#This Row],[Rating Category]],Recommendation!A$2:A$6,Recommendation!B$2:B$6)</f>
        <v>Guidance</v>
      </c>
      <c r="N5024" s="2">
        <v>106</v>
      </c>
      <c r="O5024" s="2" t="str" cm="1">
        <f t="array" ref="O5024">_xlfn.IFS(Table1[[#This Row],[Duration]]&lt;90,"Short",Table1[[#This Row],[Duration]]&lt;180,"Medium",Table1[[#This Row],[Duration]]&lt;=240,"Long",TRUE,"Seasons")</f>
        <v>Medium</v>
      </c>
      <c r="P5024" s="3" t="s">
        <v>399</v>
      </c>
    </row>
    <row r="5025" spans="1:16" ht="42">
      <c r="A5025" s="2" t="s">
        <v>20993</v>
      </c>
      <c r="B5025" s="2" t="s">
        <v>0</v>
      </c>
      <c r="C5025" s="3" t="s">
        <v>20994</v>
      </c>
      <c r="D5025" s="3" t="s">
        <v>16477</v>
      </c>
      <c r="E5025" s="3" t="s">
        <v>20995</v>
      </c>
      <c r="F5025" s="3" t="s">
        <v>1064</v>
      </c>
      <c r="G5025" s="7" t="s">
        <v>10583</v>
      </c>
      <c r="H5025" s="4">
        <v>2021</v>
      </c>
      <c r="I5025" s="2">
        <v>2013</v>
      </c>
      <c r="J5025" s="2">
        <f ca="1">YEAR(TODAY())-Table1[[#This Row],[Release_year]]</f>
        <v>13</v>
      </c>
      <c r="K5025" s="2" t="s">
        <v>45</v>
      </c>
      <c r="L5025" s="2" t="str">
        <f>_xlfn.XLOOKUP(Table1[[#This Row],[Rating]],Ratings!A$2:A$15,Ratings!B$2:B$15)</f>
        <v>Family</v>
      </c>
      <c r="M5025" s="2" t="str">
        <f>_xlfn.XLOOKUP(Table1[[#This Row],[Rating Category]],Recommendation!A$2:A$6,Recommendation!B$2:B$6)</f>
        <v>Guidance</v>
      </c>
      <c r="N5025" s="2">
        <v>90</v>
      </c>
      <c r="O5025" s="2" t="str" cm="1">
        <f t="array" ref="O5025">_xlfn.IFS(Table1[[#This Row],[Duration]]&lt;90,"Short",Table1[[#This Row],[Duration]]&lt;180,"Medium",Table1[[#This Row],[Duration]]&lt;=240,"Long",TRUE,"Seasons")</f>
        <v>Medium</v>
      </c>
      <c r="P5025" s="3" t="s">
        <v>43</v>
      </c>
    </row>
    <row r="5026" spans="1:16" ht="42">
      <c r="A5026" s="2" t="s">
        <v>20996</v>
      </c>
      <c r="B5026" s="2" t="s">
        <v>0</v>
      </c>
      <c r="C5026" s="3" t="s">
        <v>20997</v>
      </c>
      <c r="D5026" s="3" t="s">
        <v>20998</v>
      </c>
      <c r="E5026" s="3" t="s">
        <v>20999</v>
      </c>
      <c r="F5026" s="3" t="s">
        <v>1</v>
      </c>
      <c r="G5026" s="7" t="s">
        <v>11047</v>
      </c>
      <c r="H5026" s="4">
        <v>2021</v>
      </c>
      <c r="I5026" s="2">
        <v>2017</v>
      </c>
      <c r="J5026" s="2">
        <f ca="1">YEAR(TODAY())-Table1[[#This Row],[Release_year]]</f>
        <v>9</v>
      </c>
      <c r="K5026" s="2" t="s">
        <v>2</v>
      </c>
      <c r="L5026" s="2" t="str">
        <f>_xlfn.XLOOKUP(Table1[[#This Row],[Rating]],Ratings!A$2:A$15,Ratings!B$2:B$15)</f>
        <v>Teen</v>
      </c>
      <c r="M5026" s="2" t="str">
        <f>_xlfn.XLOOKUP(Table1[[#This Row],[Rating Category]],Recommendation!A$2:A$6,Recommendation!B$2:B$6)</f>
        <v>Guidance</v>
      </c>
      <c r="N5026" s="2">
        <v>95</v>
      </c>
      <c r="O5026" s="2" t="str" cm="1">
        <f t="array" ref="O5026">_xlfn.IFS(Table1[[#This Row],[Duration]]&lt;90,"Short",Table1[[#This Row],[Duration]]&lt;180,"Medium",Table1[[#This Row],[Duration]]&lt;=240,"Long",TRUE,"Seasons")</f>
        <v>Medium</v>
      </c>
      <c r="P5026" s="3" t="s">
        <v>131</v>
      </c>
    </row>
    <row r="5027" spans="1:16" ht="56">
      <c r="A5027" s="2" t="s">
        <v>21000</v>
      </c>
      <c r="B5027" s="2" t="s">
        <v>0</v>
      </c>
      <c r="C5027" s="3" t="s">
        <v>21001</v>
      </c>
      <c r="D5027" s="3" t="s">
        <v>5091</v>
      </c>
      <c r="E5027" s="3" t="s">
        <v>21002</v>
      </c>
      <c r="F5027" s="3" t="s">
        <v>3145</v>
      </c>
      <c r="G5027" s="7" t="s">
        <v>11495</v>
      </c>
      <c r="H5027" s="4">
        <v>2021</v>
      </c>
      <c r="I5027" s="2">
        <v>2010</v>
      </c>
      <c r="J5027" s="2">
        <f ca="1">YEAR(TODAY())-Table1[[#This Row],[Release_year]]</f>
        <v>16</v>
      </c>
      <c r="K5027" s="2" t="s">
        <v>124</v>
      </c>
      <c r="L5027" s="2" t="str">
        <f>_xlfn.XLOOKUP(Table1[[#This Row],[Rating]],Ratings!A$2:A$15,Ratings!B$2:B$15)</f>
        <v>Adult</v>
      </c>
      <c r="M5027" s="2" t="str">
        <f>_xlfn.XLOOKUP(Table1[[#This Row],[Rating Category]],Recommendation!A$2:A$6,Recommendation!B$2:B$6)</f>
        <v>Restricted</v>
      </c>
      <c r="N5027" s="2">
        <v>118</v>
      </c>
      <c r="O5027" s="2" t="str" cm="1">
        <f t="array" ref="O5027">_xlfn.IFS(Table1[[#This Row],[Duration]]&lt;90,"Short",Table1[[#This Row],[Duration]]&lt;180,"Medium",Table1[[#This Row],[Duration]]&lt;=240,"Long",TRUE,"Seasons")</f>
        <v>Medium</v>
      </c>
      <c r="P5027" s="3" t="s">
        <v>43</v>
      </c>
    </row>
    <row r="5028" spans="1:16" ht="42">
      <c r="A5028" s="2" t="s">
        <v>21003</v>
      </c>
      <c r="B5028" s="2" t="s">
        <v>0</v>
      </c>
      <c r="C5028" s="3" t="s">
        <v>21004</v>
      </c>
      <c r="D5028" s="3" t="s">
        <v>21005</v>
      </c>
      <c r="E5028" s="3" t="s">
        <v>21006</v>
      </c>
      <c r="F5028" s="3" t="s">
        <v>1</v>
      </c>
      <c r="G5028" s="7" t="s">
        <v>8543</v>
      </c>
      <c r="H5028" s="4">
        <v>2021</v>
      </c>
      <c r="I5028" s="2">
        <v>2006</v>
      </c>
      <c r="J5028" s="2">
        <f ca="1">YEAR(TODAY())-Table1[[#This Row],[Release_year]]</f>
        <v>20</v>
      </c>
      <c r="K5028" s="2" t="s">
        <v>16</v>
      </c>
      <c r="L5028" s="2" t="str">
        <f>_xlfn.XLOOKUP(Table1[[#This Row],[Rating]],Ratings!A$2:A$15,Ratings!B$2:B$15)</f>
        <v>Family</v>
      </c>
      <c r="M5028" s="2" t="str">
        <f>_xlfn.XLOOKUP(Table1[[#This Row],[Rating Category]],Recommendation!A$2:A$6,Recommendation!B$2:B$6)</f>
        <v>Guidance</v>
      </c>
      <c r="N5028" s="2">
        <v>98</v>
      </c>
      <c r="O5028" s="2" t="str" cm="1">
        <f t="array" ref="O5028">_xlfn.IFS(Table1[[#This Row],[Duration]]&lt;90,"Short",Table1[[#This Row],[Duration]]&lt;180,"Medium",Table1[[#This Row],[Duration]]&lt;=240,"Long",TRUE,"Seasons")</f>
        <v>Medium</v>
      </c>
      <c r="P5028" s="3" t="s">
        <v>1402</v>
      </c>
    </row>
    <row r="5029" spans="1:16" ht="84">
      <c r="A5029" s="2" t="s">
        <v>21007</v>
      </c>
      <c r="B5029" s="2" t="s">
        <v>0</v>
      </c>
      <c r="C5029" s="3" t="s">
        <v>21008</v>
      </c>
      <c r="D5029" s="3" t="s">
        <v>21009</v>
      </c>
      <c r="E5029" s="3" t="s">
        <v>21010</v>
      </c>
      <c r="F5029" s="3" t="s">
        <v>1</v>
      </c>
      <c r="G5029" s="7" t="s">
        <v>15189</v>
      </c>
      <c r="H5029" s="4">
        <v>2021</v>
      </c>
      <c r="I5029" s="2">
        <v>2017</v>
      </c>
      <c r="J5029" s="2">
        <f ca="1">YEAR(TODAY())-Table1[[#This Row],[Release_year]]</f>
        <v>9</v>
      </c>
      <c r="K5029" s="2" t="s">
        <v>16</v>
      </c>
      <c r="L5029" s="2" t="str">
        <f>_xlfn.XLOOKUP(Table1[[#This Row],[Rating]],Ratings!A$2:A$15,Ratings!B$2:B$15)</f>
        <v>Family</v>
      </c>
      <c r="M5029" s="2" t="str">
        <f>_xlfn.XLOOKUP(Table1[[#This Row],[Rating Category]],Recommendation!A$2:A$6,Recommendation!B$2:B$6)</f>
        <v>Guidance</v>
      </c>
      <c r="N5029" s="2">
        <v>86</v>
      </c>
      <c r="O5029" s="2" t="str" cm="1">
        <f t="array" ref="O5029">_xlfn.IFS(Table1[[#This Row],[Duration]]&lt;90,"Short",Table1[[#This Row],[Duration]]&lt;180,"Medium",Table1[[#This Row],[Duration]]&lt;=240,"Long",TRUE,"Seasons")</f>
        <v>Short</v>
      </c>
      <c r="P5029" s="3" t="s">
        <v>21011</v>
      </c>
    </row>
    <row r="5030" spans="1:16" ht="42">
      <c r="A5030" s="2" t="s">
        <v>21012</v>
      </c>
      <c r="B5030" s="2" t="s">
        <v>0</v>
      </c>
      <c r="C5030" s="3" t="s">
        <v>21013</v>
      </c>
      <c r="D5030" s="3" t="s">
        <v>21014</v>
      </c>
      <c r="E5030" s="3" t="s">
        <v>21015</v>
      </c>
      <c r="F5030" s="3" t="s">
        <v>21016</v>
      </c>
      <c r="G5030" s="7" t="s">
        <v>13581</v>
      </c>
      <c r="H5030" s="4">
        <v>2021</v>
      </c>
      <c r="I5030" s="2">
        <v>2016</v>
      </c>
      <c r="J5030" s="2">
        <f ca="1">YEAR(TODAY())-Table1[[#This Row],[Release_year]]</f>
        <v>10</v>
      </c>
      <c r="K5030" s="2" t="s">
        <v>7</v>
      </c>
      <c r="L5030" s="2" t="str">
        <f>_xlfn.XLOOKUP(Table1[[#This Row],[Rating]],Ratings!A$2:A$15,Ratings!B$2:B$15)</f>
        <v>Adult</v>
      </c>
      <c r="M5030" s="2" t="str">
        <f>_xlfn.XLOOKUP(Table1[[#This Row],[Rating Category]],Recommendation!A$2:A$6,Recommendation!B$2:B$6)</f>
        <v>Restricted</v>
      </c>
      <c r="N5030" s="2">
        <v>84</v>
      </c>
      <c r="O5030" s="2" t="str" cm="1">
        <f t="array" ref="O5030">_xlfn.IFS(Table1[[#This Row],[Duration]]&lt;90,"Short",Table1[[#This Row],[Duration]]&lt;180,"Medium",Table1[[#This Row],[Duration]]&lt;=240,"Long",TRUE,"Seasons")</f>
        <v>Short</v>
      </c>
      <c r="P5030" s="3" t="s">
        <v>49</v>
      </c>
    </row>
    <row r="5031" spans="1:16" ht="28">
      <c r="A5031" s="2" t="s">
        <v>21017</v>
      </c>
      <c r="B5031" s="2" t="s">
        <v>0</v>
      </c>
      <c r="C5031" s="3" t="s">
        <v>21018</v>
      </c>
      <c r="D5031" s="3" t="s">
        <v>21019</v>
      </c>
      <c r="E5031" s="3" t="s">
        <v>21020</v>
      </c>
      <c r="F5031" s="3" t="s">
        <v>64</v>
      </c>
      <c r="G5031" s="7" t="s">
        <v>13779</v>
      </c>
      <c r="H5031" s="4">
        <v>2021</v>
      </c>
      <c r="I5031" s="2">
        <v>1992</v>
      </c>
      <c r="J5031" s="2">
        <f ca="1">YEAR(TODAY())-Table1[[#This Row],[Release_year]]</f>
        <v>34</v>
      </c>
      <c r="K5031" s="2" t="s">
        <v>124</v>
      </c>
      <c r="L5031" s="2" t="str">
        <f>_xlfn.XLOOKUP(Table1[[#This Row],[Rating]],Ratings!A$2:A$15,Ratings!B$2:B$15)</f>
        <v>Adult</v>
      </c>
      <c r="M5031" s="2" t="str">
        <f>_xlfn.XLOOKUP(Table1[[#This Row],[Rating Category]],Recommendation!A$2:A$6,Recommendation!B$2:B$6)</f>
        <v>Restricted</v>
      </c>
      <c r="N5031" s="2">
        <v>93</v>
      </c>
      <c r="O5031" s="2" t="str" cm="1">
        <f t="array" ref="O5031">_xlfn.IFS(Table1[[#This Row],[Duration]]&lt;90,"Short",Table1[[#This Row],[Duration]]&lt;180,"Medium",Table1[[#This Row],[Duration]]&lt;=240,"Long",TRUE,"Seasons")</f>
        <v>Medium</v>
      </c>
      <c r="P5031" s="3" t="s">
        <v>436</v>
      </c>
    </row>
    <row r="5032" spans="1:16" ht="42">
      <c r="A5032" s="2" t="s">
        <v>21021</v>
      </c>
      <c r="B5032" s="2" t="s">
        <v>0</v>
      </c>
      <c r="C5032" s="3" t="s">
        <v>21022</v>
      </c>
      <c r="D5032" s="3" t="s">
        <v>14413</v>
      </c>
      <c r="E5032" s="3" t="s">
        <v>21023</v>
      </c>
      <c r="F5032" s="3" t="s">
        <v>233</v>
      </c>
      <c r="G5032" s="7" t="s">
        <v>8543</v>
      </c>
      <c r="H5032" s="4">
        <v>2021</v>
      </c>
      <c r="I5032" s="2">
        <v>2010</v>
      </c>
      <c r="J5032" s="2">
        <f ca="1">YEAR(TODAY())-Table1[[#This Row],[Release_year]]</f>
        <v>16</v>
      </c>
      <c r="K5032" s="2" t="s">
        <v>2</v>
      </c>
      <c r="L5032" s="2" t="str">
        <f>_xlfn.XLOOKUP(Table1[[#This Row],[Rating]],Ratings!A$2:A$15,Ratings!B$2:B$15)</f>
        <v>Teen</v>
      </c>
      <c r="M5032" s="2" t="str">
        <f>_xlfn.XLOOKUP(Table1[[#This Row],[Rating Category]],Recommendation!A$2:A$6,Recommendation!B$2:B$6)</f>
        <v>Guidance</v>
      </c>
      <c r="N5032" s="2">
        <v>88</v>
      </c>
      <c r="O5032" s="2" t="str" cm="1">
        <f t="array" ref="O5032">_xlfn.IFS(Table1[[#This Row],[Duration]]&lt;90,"Short",Table1[[#This Row],[Duration]]&lt;180,"Medium",Table1[[#This Row],[Duration]]&lt;=240,"Long",TRUE,"Seasons")</f>
        <v>Short</v>
      </c>
      <c r="P5032" s="3" t="s">
        <v>8202</v>
      </c>
    </row>
    <row r="5033" spans="1:16" ht="42">
      <c r="A5033" s="2" t="s">
        <v>21024</v>
      </c>
      <c r="B5033" s="2" t="s">
        <v>0</v>
      </c>
      <c r="C5033" s="3" t="s">
        <v>21025</v>
      </c>
      <c r="D5033" s="3" t="s">
        <v>3418</v>
      </c>
      <c r="E5033" s="3" t="s">
        <v>21026</v>
      </c>
      <c r="F5033" s="3" t="s">
        <v>1</v>
      </c>
      <c r="G5033" s="7" t="s">
        <v>7441</v>
      </c>
      <c r="H5033" s="4">
        <v>2021</v>
      </c>
      <c r="I5033" s="2">
        <v>2016</v>
      </c>
      <c r="J5033" s="2">
        <f ca="1">YEAR(TODAY())-Table1[[#This Row],[Release_year]]</f>
        <v>10</v>
      </c>
      <c r="K5033" s="2" t="s">
        <v>124</v>
      </c>
      <c r="L5033" s="2" t="str">
        <f>_xlfn.XLOOKUP(Table1[[#This Row],[Rating]],Ratings!A$2:A$15,Ratings!B$2:B$15)</f>
        <v>Adult</v>
      </c>
      <c r="M5033" s="2" t="str">
        <f>_xlfn.XLOOKUP(Table1[[#This Row],[Rating Category]],Recommendation!A$2:A$6,Recommendation!B$2:B$6)</f>
        <v>Restricted</v>
      </c>
      <c r="N5033" s="2">
        <v>131</v>
      </c>
      <c r="O5033" s="2" t="str" cm="1">
        <f t="array" ref="O5033">_xlfn.IFS(Table1[[#This Row],[Duration]]&lt;90,"Short",Table1[[#This Row],[Duration]]&lt;180,"Medium",Table1[[#This Row],[Duration]]&lt;=240,"Long",TRUE,"Seasons")</f>
        <v>Medium</v>
      </c>
      <c r="P5033" s="3" t="s">
        <v>251</v>
      </c>
    </row>
    <row r="5034" spans="1:16" ht="70">
      <c r="A5034" s="2" t="s">
        <v>21027</v>
      </c>
      <c r="B5034" s="2" t="s">
        <v>0</v>
      </c>
      <c r="C5034" s="3" t="s">
        <v>21028</v>
      </c>
      <c r="D5034" s="3" t="s">
        <v>20809</v>
      </c>
      <c r="E5034" s="3" t="s">
        <v>21029</v>
      </c>
      <c r="F5034" s="3" t="s">
        <v>750</v>
      </c>
      <c r="G5034" s="7" t="s">
        <v>10065</v>
      </c>
      <c r="H5034" s="4">
        <v>2021</v>
      </c>
      <c r="I5034" s="2">
        <v>2018</v>
      </c>
      <c r="J5034" s="2">
        <f ca="1">YEAR(TODAY())-Table1[[#This Row],[Release_year]]</f>
        <v>8</v>
      </c>
      <c r="K5034" s="2" t="s">
        <v>7</v>
      </c>
      <c r="L5034" s="2" t="str">
        <f>_xlfn.XLOOKUP(Table1[[#This Row],[Rating]],Ratings!A$2:A$15,Ratings!B$2:B$15)</f>
        <v>Adult</v>
      </c>
      <c r="M5034" s="2" t="str">
        <f>_xlfn.XLOOKUP(Table1[[#This Row],[Rating Category]],Recommendation!A$2:A$6,Recommendation!B$2:B$6)</f>
        <v>Restricted</v>
      </c>
      <c r="N5034" s="2">
        <v>44</v>
      </c>
      <c r="O5034" s="2" t="str" cm="1">
        <f t="array" ref="O5034">_xlfn.IFS(Table1[[#This Row],[Duration]]&lt;90,"Short",Table1[[#This Row],[Duration]]&lt;180,"Medium",Table1[[#This Row],[Duration]]&lt;=240,"Long",TRUE,"Seasons")</f>
        <v>Short</v>
      </c>
      <c r="P5034" s="3" t="s">
        <v>56</v>
      </c>
    </row>
    <row r="5035" spans="1:16" ht="14">
      <c r="A5035" s="2" t="s">
        <v>21030</v>
      </c>
      <c r="B5035" s="2" t="s">
        <v>0</v>
      </c>
      <c r="C5035" s="3" t="s">
        <v>21031</v>
      </c>
      <c r="D5035" s="3" t="s">
        <v>21032</v>
      </c>
      <c r="E5035" s="3" t="s">
        <v>21033</v>
      </c>
      <c r="F5035" s="3" t="s">
        <v>28</v>
      </c>
      <c r="G5035" s="7" t="s">
        <v>21034</v>
      </c>
      <c r="H5035" s="4">
        <v>2021</v>
      </c>
      <c r="I5035" s="2">
        <v>2014</v>
      </c>
      <c r="J5035" s="2">
        <f ca="1">YEAR(TODAY())-Table1[[#This Row],[Release_year]]</f>
        <v>12</v>
      </c>
      <c r="K5035" s="2" t="s">
        <v>45</v>
      </c>
      <c r="L5035" s="2" t="str">
        <f>_xlfn.XLOOKUP(Table1[[#This Row],[Rating]],Ratings!A$2:A$15,Ratings!B$2:B$15)</f>
        <v>Family</v>
      </c>
      <c r="M5035" s="2" t="str">
        <f>_xlfn.XLOOKUP(Table1[[#This Row],[Rating Category]],Recommendation!A$2:A$6,Recommendation!B$2:B$6)</f>
        <v>Guidance</v>
      </c>
      <c r="N5035" s="2">
        <v>96</v>
      </c>
      <c r="O5035" s="2" t="str" cm="1">
        <f t="array" ref="O5035">_xlfn.IFS(Table1[[#This Row],[Duration]]&lt;90,"Short",Table1[[#This Row],[Duration]]&lt;180,"Medium",Table1[[#This Row],[Duration]]&lt;=240,"Long",TRUE,"Seasons")</f>
        <v>Medium</v>
      </c>
      <c r="P5035" s="3" t="s">
        <v>3</v>
      </c>
    </row>
    <row r="5036" spans="1:16" ht="42">
      <c r="A5036" s="2" t="s">
        <v>21035</v>
      </c>
      <c r="B5036" s="2" t="s">
        <v>0</v>
      </c>
      <c r="C5036" s="3" t="s">
        <v>21036</v>
      </c>
      <c r="D5036" s="3" t="s">
        <v>21037</v>
      </c>
      <c r="E5036" s="3" t="s">
        <v>21038</v>
      </c>
      <c r="F5036" s="3" t="s">
        <v>1</v>
      </c>
      <c r="G5036" s="7" t="s">
        <v>8188</v>
      </c>
      <c r="H5036" s="4">
        <v>2021</v>
      </c>
      <c r="I5036" s="2">
        <v>2019</v>
      </c>
      <c r="J5036" s="2">
        <f ca="1">YEAR(TODAY())-Table1[[#This Row],[Release_year]]</f>
        <v>7</v>
      </c>
      <c r="K5036" s="2" t="s">
        <v>16</v>
      </c>
      <c r="L5036" s="2" t="str">
        <f>_xlfn.XLOOKUP(Table1[[#This Row],[Rating]],Ratings!A$2:A$15,Ratings!B$2:B$15)</f>
        <v>Family</v>
      </c>
      <c r="M5036" s="2" t="str">
        <f>_xlfn.XLOOKUP(Table1[[#This Row],[Rating Category]],Recommendation!A$2:A$6,Recommendation!B$2:B$6)</f>
        <v>Guidance</v>
      </c>
      <c r="N5036" s="2">
        <v>88</v>
      </c>
      <c r="O5036" s="2" t="str" cm="1">
        <f t="array" ref="O5036">_xlfn.IFS(Table1[[#This Row],[Duration]]&lt;90,"Short",Table1[[#This Row],[Duration]]&lt;180,"Medium",Table1[[#This Row],[Duration]]&lt;=240,"Long",TRUE,"Seasons")</f>
        <v>Short</v>
      </c>
      <c r="P5036" s="3" t="s">
        <v>885</v>
      </c>
    </row>
    <row r="5037" spans="1:16" ht="42">
      <c r="A5037" s="2" t="s">
        <v>21039</v>
      </c>
      <c r="B5037" s="2" t="s">
        <v>0</v>
      </c>
      <c r="C5037" s="3" t="s">
        <v>21040</v>
      </c>
      <c r="D5037" s="3" t="s">
        <v>15005</v>
      </c>
      <c r="E5037" s="3" t="s">
        <v>21041</v>
      </c>
      <c r="F5037" s="3" t="s">
        <v>13</v>
      </c>
      <c r="G5037" s="7" t="s">
        <v>9345</v>
      </c>
      <c r="H5037" s="4">
        <v>2021</v>
      </c>
      <c r="I5037" s="2">
        <v>2016</v>
      </c>
      <c r="J5037" s="2">
        <f ca="1">YEAR(TODAY())-Table1[[#This Row],[Release_year]]</f>
        <v>10</v>
      </c>
      <c r="K5037" s="2" t="s">
        <v>29</v>
      </c>
      <c r="L5037" s="2" t="str">
        <f>_xlfn.XLOOKUP(Table1[[#This Row],[Rating]],Ratings!A$2:A$15,Ratings!B$2:B$15)</f>
        <v>Teen</v>
      </c>
      <c r="M5037" s="2" t="str">
        <f>_xlfn.XLOOKUP(Table1[[#This Row],[Rating Category]],Recommendation!A$2:A$6,Recommendation!B$2:B$6)</f>
        <v>Guidance</v>
      </c>
      <c r="N5037" s="2">
        <v>118</v>
      </c>
      <c r="O5037" s="2" t="str" cm="1">
        <f t="array" ref="O5037">_xlfn.IFS(Table1[[#This Row],[Duration]]&lt;90,"Short",Table1[[#This Row],[Duration]]&lt;180,"Medium",Table1[[#This Row],[Duration]]&lt;=240,"Long",TRUE,"Seasons")</f>
        <v>Medium</v>
      </c>
      <c r="P5037" s="3" t="s">
        <v>192</v>
      </c>
    </row>
    <row r="5038" spans="1:16" ht="56">
      <c r="A5038" s="2" t="s">
        <v>21042</v>
      </c>
      <c r="B5038" s="2" t="s">
        <v>0</v>
      </c>
      <c r="C5038" s="3" t="s">
        <v>21043</v>
      </c>
      <c r="D5038" s="3" t="s">
        <v>7209</v>
      </c>
      <c r="E5038" s="3" t="s">
        <v>21044</v>
      </c>
      <c r="F5038" s="3" t="s">
        <v>744</v>
      </c>
      <c r="G5038" s="7" t="s">
        <v>10062</v>
      </c>
      <c r="H5038" s="4">
        <v>2021</v>
      </c>
      <c r="I5038" s="2">
        <v>2017</v>
      </c>
      <c r="J5038" s="2">
        <f ca="1">YEAR(TODAY())-Table1[[#This Row],[Release_year]]</f>
        <v>9</v>
      </c>
      <c r="K5038" s="2" t="s">
        <v>124</v>
      </c>
      <c r="L5038" s="2" t="str">
        <f>_xlfn.XLOOKUP(Table1[[#This Row],[Rating]],Ratings!A$2:A$15,Ratings!B$2:B$15)</f>
        <v>Adult</v>
      </c>
      <c r="M5038" s="2" t="str">
        <f>_xlfn.XLOOKUP(Table1[[#This Row],[Rating Category]],Recommendation!A$2:A$6,Recommendation!B$2:B$6)</f>
        <v>Restricted</v>
      </c>
      <c r="N5038" s="2">
        <v>89</v>
      </c>
      <c r="O5038" s="2" t="str" cm="1">
        <f t="array" ref="O5038">_xlfn.IFS(Table1[[#This Row],[Duration]]&lt;90,"Short",Table1[[#This Row],[Duration]]&lt;180,"Medium",Table1[[#This Row],[Duration]]&lt;=240,"Long",TRUE,"Seasons")</f>
        <v>Short</v>
      </c>
      <c r="P5038" s="3" t="s">
        <v>650</v>
      </c>
    </row>
    <row r="5039" spans="1:16" ht="56">
      <c r="A5039" s="2" t="s">
        <v>21045</v>
      </c>
      <c r="B5039" s="2" t="s">
        <v>0</v>
      </c>
      <c r="C5039" s="3" t="s">
        <v>21046</v>
      </c>
      <c r="D5039" s="3" t="s">
        <v>21047</v>
      </c>
      <c r="E5039" s="3" t="s">
        <v>21048</v>
      </c>
      <c r="F5039" s="3" t="s">
        <v>1</v>
      </c>
      <c r="G5039" s="7" t="s">
        <v>10198</v>
      </c>
      <c r="H5039" s="4">
        <v>2021</v>
      </c>
      <c r="I5039" s="2">
        <v>2018</v>
      </c>
      <c r="J5039" s="2">
        <f ca="1">YEAR(TODAY())-Table1[[#This Row],[Release_year]]</f>
        <v>8</v>
      </c>
      <c r="K5039" s="2" t="s">
        <v>16</v>
      </c>
      <c r="L5039" s="2" t="str">
        <f>_xlfn.XLOOKUP(Table1[[#This Row],[Rating]],Ratings!A$2:A$15,Ratings!B$2:B$15)</f>
        <v>Family</v>
      </c>
      <c r="M5039" s="2" t="str">
        <f>_xlfn.XLOOKUP(Table1[[#This Row],[Rating Category]],Recommendation!A$2:A$6,Recommendation!B$2:B$6)</f>
        <v>Guidance</v>
      </c>
      <c r="N5039" s="2">
        <v>85</v>
      </c>
      <c r="O5039" s="2" t="str" cm="1">
        <f t="array" ref="O5039">_xlfn.IFS(Table1[[#This Row],[Duration]]&lt;90,"Short",Table1[[#This Row],[Duration]]&lt;180,"Medium",Table1[[#This Row],[Duration]]&lt;=240,"Long",TRUE,"Seasons")</f>
        <v>Short</v>
      </c>
      <c r="P5039" s="3" t="s">
        <v>247</v>
      </c>
    </row>
    <row r="5040" spans="1:16" ht="56">
      <c r="A5040" s="2" t="s">
        <v>21049</v>
      </c>
      <c r="B5040" s="2" t="s">
        <v>0</v>
      </c>
      <c r="C5040" s="3" t="s">
        <v>21050</v>
      </c>
      <c r="D5040" s="3" t="s">
        <v>21051</v>
      </c>
      <c r="E5040" s="3" t="s">
        <v>21052</v>
      </c>
      <c r="F5040" s="3" t="s">
        <v>21053</v>
      </c>
      <c r="G5040" s="7" t="s">
        <v>4077</v>
      </c>
      <c r="H5040" s="4">
        <v>2021</v>
      </c>
      <c r="I5040" s="2">
        <v>2015</v>
      </c>
      <c r="J5040" s="2">
        <f ca="1">YEAR(TODAY())-Table1[[#This Row],[Release_year]]</f>
        <v>11</v>
      </c>
      <c r="K5040" s="2" t="s">
        <v>16</v>
      </c>
      <c r="L5040" s="2" t="str">
        <f>_xlfn.XLOOKUP(Table1[[#This Row],[Rating]],Ratings!A$2:A$15,Ratings!B$2:B$15)</f>
        <v>Family</v>
      </c>
      <c r="M5040" s="2" t="str">
        <f>_xlfn.XLOOKUP(Table1[[#This Row],[Rating Category]],Recommendation!A$2:A$6,Recommendation!B$2:B$6)</f>
        <v>Guidance</v>
      </c>
      <c r="N5040" s="2">
        <v>107</v>
      </c>
      <c r="O5040" s="2" t="str" cm="1">
        <f t="array" ref="O5040">_xlfn.IFS(Table1[[#This Row],[Duration]]&lt;90,"Short",Table1[[#This Row],[Duration]]&lt;180,"Medium",Table1[[#This Row],[Duration]]&lt;=240,"Long",TRUE,"Seasons")</f>
        <v>Medium</v>
      </c>
      <c r="P5040" s="3" t="s">
        <v>17</v>
      </c>
    </row>
    <row r="5041" spans="1:16" ht="42">
      <c r="A5041" s="2" t="s">
        <v>21054</v>
      </c>
      <c r="B5041" s="2" t="s">
        <v>0</v>
      </c>
      <c r="C5041" s="3" t="s">
        <v>21055</v>
      </c>
      <c r="D5041" s="3" t="s">
        <v>1376</v>
      </c>
      <c r="E5041" s="3" t="s">
        <v>21056</v>
      </c>
      <c r="F5041" s="3" t="s">
        <v>963</v>
      </c>
      <c r="G5041" s="7" t="s">
        <v>9458</v>
      </c>
      <c r="H5041" s="4">
        <v>2021</v>
      </c>
      <c r="I5041" s="2">
        <v>2006</v>
      </c>
      <c r="J5041" s="2">
        <f ca="1">YEAR(TODAY())-Table1[[#This Row],[Release_year]]</f>
        <v>20</v>
      </c>
      <c r="K5041" s="2" t="s">
        <v>124</v>
      </c>
      <c r="L5041" s="2" t="str">
        <f>_xlfn.XLOOKUP(Table1[[#This Row],[Rating]],Ratings!A$2:A$15,Ratings!B$2:B$15)</f>
        <v>Adult</v>
      </c>
      <c r="M5041" s="2" t="str">
        <f>_xlfn.XLOOKUP(Table1[[#This Row],[Rating Category]],Recommendation!A$2:A$6,Recommendation!B$2:B$6)</f>
        <v>Restricted</v>
      </c>
      <c r="N5041" s="2">
        <v>138</v>
      </c>
      <c r="O5041" s="2" t="str" cm="1">
        <f t="array" ref="O5041">_xlfn.IFS(Table1[[#This Row],[Duration]]&lt;90,"Short",Table1[[#This Row],[Duration]]&lt;180,"Medium",Table1[[#This Row],[Duration]]&lt;=240,"Long",TRUE,"Seasons")</f>
        <v>Medium</v>
      </c>
      <c r="P5041" s="3" t="s">
        <v>89</v>
      </c>
    </row>
    <row r="5042" spans="1:16" ht="56">
      <c r="A5042" s="2" t="s">
        <v>21057</v>
      </c>
      <c r="B5042" s="2" t="s">
        <v>0</v>
      </c>
      <c r="C5042" s="3" t="s">
        <v>21058</v>
      </c>
      <c r="D5042" s="3" t="s">
        <v>6632</v>
      </c>
      <c r="E5042" s="3" t="s">
        <v>21059</v>
      </c>
      <c r="F5042" s="3" t="s">
        <v>21060</v>
      </c>
      <c r="G5042" s="7" t="s">
        <v>10189</v>
      </c>
      <c r="H5042" s="4">
        <v>2021</v>
      </c>
      <c r="I5042" s="2">
        <v>2015</v>
      </c>
      <c r="J5042" s="2">
        <f ca="1">YEAR(TODAY())-Table1[[#This Row],[Release_year]]</f>
        <v>11</v>
      </c>
      <c r="K5042" s="2" t="s">
        <v>124</v>
      </c>
      <c r="L5042" s="2" t="str">
        <f>_xlfn.XLOOKUP(Table1[[#This Row],[Rating]],Ratings!A$2:A$15,Ratings!B$2:B$15)</f>
        <v>Adult</v>
      </c>
      <c r="M5042" s="2" t="str">
        <f>_xlfn.XLOOKUP(Table1[[#This Row],[Rating Category]],Recommendation!A$2:A$6,Recommendation!B$2:B$6)</f>
        <v>Restricted</v>
      </c>
      <c r="N5042" s="2">
        <v>119</v>
      </c>
      <c r="O5042" s="2" t="str" cm="1">
        <f t="array" ref="O5042">_xlfn.IFS(Table1[[#This Row],[Duration]]&lt;90,"Short",Table1[[#This Row],[Duration]]&lt;180,"Medium",Table1[[#This Row],[Duration]]&lt;=240,"Long",TRUE,"Seasons")</f>
        <v>Medium</v>
      </c>
      <c r="P5042" s="3" t="s">
        <v>63</v>
      </c>
    </row>
    <row r="5043" spans="1:16" ht="42">
      <c r="A5043" s="2" t="s">
        <v>21061</v>
      </c>
      <c r="B5043" s="2" t="s">
        <v>0</v>
      </c>
      <c r="C5043" s="3" t="s">
        <v>21062</v>
      </c>
      <c r="D5043" s="3" t="s">
        <v>21063</v>
      </c>
      <c r="E5043" s="3" t="s">
        <v>21064</v>
      </c>
      <c r="F5043" s="3" t="s">
        <v>588</v>
      </c>
      <c r="G5043" s="7" t="s">
        <v>16457</v>
      </c>
      <c r="H5043" s="4">
        <v>2021</v>
      </c>
      <c r="I5043" s="2">
        <v>2017</v>
      </c>
      <c r="J5043" s="2">
        <f ca="1">YEAR(TODAY())-Table1[[#This Row],[Release_year]]</f>
        <v>9</v>
      </c>
      <c r="K5043" s="2" t="s">
        <v>124</v>
      </c>
      <c r="L5043" s="2" t="str">
        <f>_xlfn.XLOOKUP(Table1[[#This Row],[Rating]],Ratings!A$2:A$15,Ratings!B$2:B$15)</f>
        <v>Adult</v>
      </c>
      <c r="M5043" s="2" t="str">
        <f>_xlfn.XLOOKUP(Table1[[#This Row],[Rating Category]],Recommendation!A$2:A$6,Recommendation!B$2:B$6)</f>
        <v>Restricted</v>
      </c>
      <c r="N5043" s="2">
        <v>93</v>
      </c>
      <c r="O5043" s="2" t="str" cm="1">
        <f t="array" ref="O5043">_xlfn.IFS(Table1[[#This Row],[Duration]]&lt;90,"Short",Table1[[#This Row],[Duration]]&lt;180,"Medium",Table1[[#This Row],[Duration]]&lt;=240,"Long",TRUE,"Seasons")</f>
        <v>Medium</v>
      </c>
      <c r="P5043" s="3" t="s">
        <v>583</v>
      </c>
    </row>
    <row r="5044" spans="1:16" ht="56">
      <c r="A5044" s="2" t="s">
        <v>21065</v>
      </c>
      <c r="B5044" s="2" t="s">
        <v>0</v>
      </c>
      <c r="C5044" s="3" t="s">
        <v>21066</v>
      </c>
      <c r="D5044" s="3" t="s">
        <v>21067</v>
      </c>
      <c r="E5044" s="3" t="s">
        <v>21068</v>
      </c>
      <c r="F5044" s="3" t="s">
        <v>1</v>
      </c>
      <c r="G5044" s="7" t="s">
        <v>7942</v>
      </c>
      <c r="H5044" s="4">
        <v>2021</v>
      </c>
      <c r="I5044" s="2">
        <v>1974</v>
      </c>
      <c r="J5044" s="2">
        <f ca="1">YEAR(TODAY())-Table1[[#This Row],[Release_year]]</f>
        <v>52</v>
      </c>
      <c r="K5044" s="2" t="s">
        <v>124</v>
      </c>
      <c r="L5044" s="2" t="str">
        <f>_xlfn.XLOOKUP(Table1[[#This Row],[Rating]],Ratings!A$2:A$15,Ratings!B$2:B$15)</f>
        <v>Adult</v>
      </c>
      <c r="M5044" s="2" t="str">
        <f>_xlfn.XLOOKUP(Table1[[#This Row],[Rating Category]],Recommendation!A$2:A$6,Recommendation!B$2:B$6)</f>
        <v>Restricted</v>
      </c>
      <c r="N5044" s="2">
        <v>121</v>
      </c>
      <c r="O5044" s="2" t="str" cm="1">
        <f t="array" ref="O5044">_xlfn.IFS(Table1[[#This Row],[Duration]]&lt;90,"Short",Table1[[#This Row],[Duration]]&lt;180,"Medium",Table1[[#This Row],[Duration]]&lt;=240,"Long",TRUE,"Seasons")</f>
        <v>Medium</v>
      </c>
      <c r="P5044" s="3" t="s">
        <v>21069</v>
      </c>
    </row>
    <row r="5045" spans="1:16" ht="42">
      <c r="A5045" s="2" t="s">
        <v>21070</v>
      </c>
      <c r="B5045" s="2" t="s">
        <v>0</v>
      </c>
      <c r="C5045" s="3" t="s">
        <v>21071</v>
      </c>
      <c r="D5045" s="3" t="s">
        <v>21072</v>
      </c>
      <c r="E5045" s="3" t="s">
        <v>21073</v>
      </c>
      <c r="F5045" s="3" t="s">
        <v>1</v>
      </c>
      <c r="G5045" s="7" t="s">
        <v>9814</v>
      </c>
      <c r="H5045" s="4">
        <v>2021</v>
      </c>
      <c r="I5045" s="2">
        <v>2008</v>
      </c>
      <c r="J5045" s="2">
        <f ca="1">YEAR(TODAY())-Table1[[#This Row],[Release_year]]</f>
        <v>18</v>
      </c>
      <c r="K5045" s="2" t="s">
        <v>16</v>
      </c>
      <c r="L5045" s="2" t="str">
        <f>_xlfn.XLOOKUP(Table1[[#This Row],[Rating]],Ratings!A$2:A$15,Ratings!B$2:B$15)</f>
        <v>Family</v>
      </c>
      <c r="M5045" s="2" t="str">
        <f>_xlfn.XLOOKUP(Table1[[#This Row],[Rating Category]],Recommendation!A$2:A$6,Recommendation!B$2:B$6)</f>
        <v>Guidance</v>
      </c>
      <c r="N5045" s="2">
        <v>95</v>
      </c>
      <c r="O5045" s="2" t="str" cm="1">
        <f t="array" ref="O5045">_xlfn.IFS(Table1[[#This Row],[Duration]]&lt;90,"Short",Table1[[#This Row],[Duration]]&lt;180,"Medium",Table1[[#This Row],[Duration]]&lt;=240,"Long",TRUE,"Seasons")</f>
        <v>Medium</v>
      </c>
      <c r="P5045" s="3" t="s">
        <v>21074</v>
      </c>
    </row>
    <row r="5046" spans="1:16" ht="56">
      <c r="A5046" s="2" t="s">
        <v>21075</v>
      </c>
      <c r="B5046" s="2" t="s">
        <v>0</v>
      </c>
      <c r="C5046" s="3" t="s">
        <v>21076</v>
      </c>
      <c r="D5046" s="3" t="s">
        <v>2118</v>
      </c>
      <c r="E5046" s="3" t="s">
        <v>21077</v>
      </c>
      <c r="F5046" s="3" t="s">
        <v>21078</v>
      </c>
      <c r="G5046" s="7" t="s">
        <v>7486</v>
      </c>
      <c r="H5046" s="4">
        <v>2021</v>
      </c>
      <c r="I5046" s="2">
        <v>2003</v>
      </c>
      <c r="J5046" s="2">
        <f ca="1">YEAR(TODAY())-Table1[[#This Row],[Release_year]]</f>
        <v>23</v>
      </c>
      <c r="K5046" s="2" t="s">
        <v>2</v>
      </c>
      <c r="L5046" s="2" t="str">
        <f>_xlfn.XLOOKUP(Table1[[#This Row],[Rating]],Ratings!A$2:A$15,Ratings!B$2:B$15)</f>
        <v>Teen</v>
      </c>
      <c r="M5046" s="2" t="str">
        <f>_xlfn.XLOOKUP(Table1[[#This Row],[Rating Category]],Recommendation!A$2:A$6,Recommendation!B$2:B$6)</f>
        <v>Guidance</v>
      </c>
      <c r="N5046" s="2">
        <v>201</v>
      </c>
      <c r="O5046" s="2" t="str" cm="1">
        <f t="array" ref="O5046">_xlfn.IFS(Table1[[#This Row],[Duration]]&lt;90,"Short",Table1[[#This Row],[Duration]]&lt;180,"Medium",Table1[[#This Row],[Duration]]&lt;=240,"Long",TRUE,"Seasons")</f>
        <v>Long</v>
      </c>
      <c r="P5046" s="3" t="s">
        <v>307</v>
      </c>
    </row>
    <row r="5047" spans="1:16" ht="56">
      <c r="A5047" s="2" t="s">
        <v>21079</v>
      </c>
      <c r="B5047" s="2" t="s">
        <v>0</v>
      </c>
      <c r="C5047" s="3" t="s">
        <v>21080</v>
      </c>
      <c r="D5047" s="3" t="s">
        <v>2118</v>
      </c>
      <c r="E5047" s="3" t="s">
        <v>21081</v>
      </c>
      <c r="F5047" s="3" t="s">
        <v>21078</v>
      </c>
      <c r="G5047" s="7" t="s">
        <v>7486</v>
      </c>
      <c r="H5047" s="4">
        <v>2021</v>
      </c>
      <c r="I5047" s="2">
        <v>2002</v>
      </c>
      <c r="J5047" s="2">
        <f ca="1">YEAR(TODAY())-Table1[[#This Row],[Release_year]]</f>
        <v>24</v>
      </c>
      <c r="K5047" s="2" t="s">
        <v>2</v>
      </c>
      <c r="L5047" s="2" t="str">
        <f>_xlfn.XLOOKUP(Table1[[#This Row],[Rating]],Ratings!A$2:A$15,Ratings!B$2:B$15)</f>
        <v>Teen</v>
      </c>
      <c r="M5047" s="2" t="str">
        <f>_xlfn.XLOOKUP(Table1[[#This Row],[Rating Category]],Recommendation!A$2:A$6,Recommendation!B$2:B$6)</f>
        <v>Guidance</v>
      </c>
      <c r="N5047" s="2">
        <v>179</v>
      </c>
      <c r="O5047" s="2" t="str" cm="1">
        <f t="array" ref="O5047">_xlfn.IFS(Table1[[#This Row],[Duration]]&lt;90,"Short",Table1[[#This Row],[Duration]]&lt;180,"Medium",Table1[[#This Row],[Duration]]&lt;=240,"Long",TRUE,"Seasons")</f>
        <v>Medium</v>
      </c>
      <c r="P5047" s="3" t="s">
        <v>307</v>
      </c>
    </row>
    <row r="5048" spans="1:16" ht="42">
      <c r="A5048" s="2" t="s">
        <v>21082</v>
      </c>
      <c r="B5048" s="2" t="s">
        <v>0</v>
      </c>
      <c r="C5048" s="3" t="s">
        <v>21083</v>
      </c>
      <c r="D5048" s="3" t="s">
        <v>21084</v>
      </c>
      <c r="E5048" s="3" t="s">
        <v>21085</v>
      </c>
      <c r="F5048" s="3" t="s">
        <v>2346</v>
      </c>
      <c r="G5048" s="7" t="s">
        <v>7942</v>
      </c>
      <c r="H5048" s="4">
        <v>2021</v>
      </c>
      <c r="I5048" s="2">
        <v>2008</v>
      </c>
      <c r="J5048" s="2">
        <f ca="1">YEAR(TODAY())-Table1[[#This Row],[Release_year]]</f>
        <v>18</v>
      </c>
      <c r="K5048" s="2" t="s">
        <v>2</v>
      </c>
      <c r="L5048" s="2" t="str">
        <f>_xlfn.XLOOKUP(Table1[[#This Row],[Rating]],Ratings!A$2:A$15,Ratings!B$2:B$15)</f>
        <v>Teen</v>
      </c>
      <c r="M5048" s="2" t="str">
        <f>_xlfn.XLOOKUP(Table1[[#This Row],[Rating Category]],Recommendation!A$2:A$6,Recommendation!B$2:B$6)</f>
        <v>Guidance</v>
      </c>
      <c r="N5048" s="2">
        <v>87</v>
      </c>
      <c r="O5048" s="2" t="str" cm="1">
        <f t="array" ref="O5048">_xlfn.IFS(Table1[[#This Row],[Duration]]&lt;90,"Short",Table1[[#This Row],[Duration]]&lt;180,"Medium",Table1[[#This Row],[Duration]]&lt;=240,"Long",TRUE,"Seasons")</f>
        <v>Short</v>
      </c>
      <c r="P5048" s="3" t="s">
        <v>4182</v>
      </c>
    </row>
    <row r="5049" spans="1:16" ht="42">
      <c r="A5049" s="2" t="s">
        <v>21086</v>
      </c>
      <c r="B5049" s="2" t="s">
        <v>0</v>
      </c>
      <c r="C5049" s="3" t="s">
        <v>21087</v>
      </c>
      <c r="D5049" s="3" t="s">
        <v>21088</v>
      </c>
      <c r="E5049" s="3" t="s">
        <v>21089</v>
      </c>
      <c r="F5049" s="3" t="s">
        <v>951</v>
      </c>
      <c r="G5049" s="7" t="s">
        <v>8375</v>
      </c>
      <c r="H5049" s="4">
        <v>2021</v>
      </c>
      <c r="I5049" s="2">
        <v>1982</v>
      </c>
      <c r="J5049" s="2">
        <f ca="1">YEAR(TODAY())-Table1[[#This Row],[Release_year]]</f>
        <v>44</v>
      </c>
      <c r="K5049" s="2" t="s">
        <v>29</v>
      </c>
      <c r="L5049" s="2" t="str">
        <f>_xlfn.XLOOKUP(Table1[[#This Row],[Rating]],Ratings!A$2:A$15,Ratings!B$2:B$15)</f>
        <v>Teen</v>
      </c>
      <c r="M5049" s="2" t="str">
        <f>_xlfn.XLOOKUP(Table1[[#This Row],[Rating Category]],Recommendation!A$2:A$6,Recommendation!B$2:B$6)</f>
        <v>Guidance</v>
      </c>
      <c r="N5049" s="2">
        <v>82</v>
      </c>
      <c r="O5049" s="2" t="str" cm="1">
        <f t="array" ref="O5049">_xlfn.IFS(Table1[[#This Row],[Duration]]&lt;90,"Short",Table1[[#This Row],[Duration]]&lt;180,"Medium",Table1[[#This Row],[Duration]]&lt;=240,"Long",TRUE,"Seasons")</f>
        <v>Short</v>
      </c>
      <c r="P5049" s="3" t="s">
        <v>43</v>
      </c>
    </row>
    <row r="5050" spans="1:16" ht="56">
      <c r="A5050" s="2" t="s">
        <v>21090</v>
      </c>
      <c r="B5050" s="2" t="s">
        <v>0</v>
      </c>
      <c r="C5050" s="3" t="s">
        <v>21091</v>
      </c>
      <c r="D5050" s="3" t="s">
        <v>21092</v>
      </c>
      <c r="E5050" s="3" t="s">
        <v>21093</v>
      </c>
      <c r="F5050" s="3" t="s">
        <v>413</v>
      </c>
      <c r="G5050" s="7" t="s">
        <v>11146</v>
      </c>
      <c r="H5050" s="4">
        <v>2021</v>
      </c>
      <c r="I5050" s="2">
        <v>1993</v>
      </c>
      <c r="J5050" s="2">
        <f ca="1">YEAR(TODAY())-Table1[[#This Row],[Release_year]]</f>
        <v>33</v>
      </c>
      <c r="K5050" s="2" t="s">
        <v>29</v>
      </c>
      <c r="L5050" s="2" t="str">
        <f>_xlfn.XLOOKUP(Table1[[#This Row],[Rating]],Ratings!A$2:A$15,Ratings!B$2:B$15)</f>
        <v>Teen</v>
      </c>
      <c r="M5050" s="2" t="str">
        <f>_xlfn.XLOOKUP(Table1[[#This Row],[Rating Category]],Recommendation!A$2:A$6,Recommendation!B$2:B$6)</f>
        <v>Guidance</v>
      </c>
      <c r="N5050" s="2">
        <v>85</v>
      </c>
      <c r="O5050" s="2" t="str" cm="1">
        <f t="array" ref="O5050">_xlfn.IFS(Table1[[#This Row],[Duration]]&lt;90,"Short",Table1[[#This Row],[Duration]]&lt;180,"Medium",Table1[[#This Row],[Duration]]&lt;=240,"Long",TRUE,"Seasons")</f>
        <v>Short</v>
      </c>
      <c r="P5050" s="3" t="s">
        <v>561</v>
      </c>
    </row>
    <row r="5051" spans="1:16" ht="28">
      <c r="A5051" s="2" t="s">
        <v>21094</v>
      </c>
      <c r="B5051" s="2" t="s">
        <v>0</v>
      </c>
      <c r="C5051" s="3" t="s">
        <v>21095</v>
      </c>
      <c r="D5051" s="3" t="s">
        <v>21096</v>
      </c>
      <c r="E5051" s="3" t="s">
        <v>21097</v>
      </c>
      <c r="F5051" s="3" t="s">
        <v>21098</v>
      </c>
      <c r="G5051" s="7" t="s">
        <v>11703</v>
      </c>
      <c r="H5051" s="4">
        <v>2021</v>
      </c>
      <c r="I5051" s="2">
        <v>2017</v>
      </c>
      <c r="J5051" s="2">
        <f ca="1">YEAR(TODAY())-Table1[[#This Row],[Release_year]]</f>
        <v>9</v>
      </c>
      <c r="K5051" s="2" t="s">
        <v>45</v>
      </c>
      <c r="L5051" s="2" t="str">
        <f>_xlfn.XLOOKUP(Table1[[#This Row],[Rating]],Ratings!A$2:A$15,Ratings!B$2:B$15)</f>
        <v>Family</v>
      </c>
      <c r="M5051" s="2" t="str">
        <f>_xlfn.XLOOKUP(Table1[[#This Row],[Rating Category]],Recommendation!A$2:A$6,Recommendation!B$2:B$6)</f>
        <v>Guidance</v>
      </c>
      <c r="N5051" s="2">
        <v>90</v>
      </c>
      <c r="O5051" s="2" t="str" cm="1">
        <f t="array" ref="O5051">_xlfn.IFS(Table1[[#This Row],[Duration]]&lt;90,"Short",Table1[[#This Row],[Duration]]&lt;180,"Medium",Table1[[#This Row],[Duration]]&lt;=240,"Long",TRUE,"Seasons")</f>
        <v>Medium</v>
      </c>
      <c r="P5051" s="3" t="s">
        <v>3</v>
      </c>
    </row>
    <row r="5052" spans="1:16" ht="28">
      <c r="A5052" s="2" t="s">
        <v>21099</v>
      </c>
      <c r="B5052" s="2" t="s">
        <v>0</v>
      </c>
      <c r="C5052" s="3" t="s">
        <v>21100</v>
      </c>
      <c r="D5052" s="3" t="s">
        <v>21101</v>
      </c>
      <c r="E5052" s="3" t="s">
        <v>21102</v>
      </c>
      <c r="F5052" s="3" t="s">
        <v>1</v>
      </c>
      <c r="G5052" s="7" t="s">
        <v>12146</v>
      </c>
      <c r="H5052" s="4">
        <v>2021</v>
      </c>
      <c r="I5052" s="2">
        <v>2009</v>
      </c>
      <c r="J5052" s="2">
        <f ca="1">YEAR(TODAY())-Table1[[#This Row],[Release_year]]</f>
        <v>17</v>
      </c>
      <c r="K5052" s="2" t="s">
        <v>29</v>
      </c>
      <c r="L5052" s="2" t="str">
        <f>_xlfn.XLOOKUP(Table1[[#This Row],[Rating]],Ratings!A$2:A$15,Ratings!B$2:B$15)</f>
        <v>Teen</v>
      </c>
      <c r="M5052" s="2" t="str">
        <f>_xlfn.XLOOKUP(Table1[[#This Row],[Rating Category]],Recommendation!A$2:A$6,Recommendation!B$2:B$6)</f>
        <v>Guidance</v>
      </c>
      <c r="N5052" s="2">
        <v>68</v>
      </c>
      <c r="O5052" s="2" t="str" cm="1">
        <f t="array" ref="O5052">_xlfn.IFS(Table1[[#This Row],[Duration]]&lt;90,"Short",Table1[[#This Row],[Duration]]&lt;180,"Medium",Table1[[#This Row],[Duration]]&lt;=240,"Long",TRUE,"Seasons")</f>
        <v>Short</v>
      </c>
      <c r="P5052" s="3" t="s">
        <v>231</v>
      </c>
    </row>
    <row r="5053" spans="1:16" ht="56">
      <c r="A5053" s="2" t="s">
        <v>21103</v>
      </c>
      <c r="B5053" s="2" t="s">
        <v>0</v>
      </c>
      <c r="C5053" s="3" t="s">
        <v>21104</v>
      </c>
      <c r="D5053" s="3" t="s">
        <v>353</v>
      </c>
      <c r="E5053" s="3" t="s">
        <v>21105</v>
      </c>
      <c r="F5053" s="3" t="s">
        <v>21106</v>
      </c>
      <c r="G5053" s="7" t="s">
        <v>7486</v>
      </c>
      <c r="H5053" s="4">
        <v>2021</v>
      </c>
      <c r="I5053" s="2">
        <v>1998</v>
      </c>
      <c r="J5053" s="2">
        <f ca="1">YEAR(TODAY())-Table1[[#This Row],[Release_year]]</f>
        <v>28</v>
      </c>
      <c r="K5053" s="2" t="s">
        <v>2</v>
      </c>
      <c r="L5053" s="2" t="str">
        <f>_xlfn.XLOOKUP(Table1[[#This Row],[Rating]],Ratings!A$2:A$15,Ratings!B$2:B$15)</f>
        <v>Teen</v>
      </c>
      <c r="M5053" s="2" t="str">
        <f>_xlfn.XLOOKUP(Table1[[#This Row],[Rating Category]],Recommendation!A$2:A$6,Recommendation!B$2:B$6)</f>
        <v>Guidance</v>
      </c>
      <c r="N5053" s="2">
        <v>138</v>
      </c>
      <c r="O5053" s="2" t="str" cm="1">
        <f t="array" ref="O5053">_xlfn.IFS(Table1[[#This Row],[Duration]]&lt;90,"Short",Table1[[#This Row],[Duration]]&lt;180,"Medium",Table1[[#This Row],[Duration]]&lt;=240,"Long",TRUE,"Seasons")</f>
        <v>Medium</v>
      </c>
      <c r="P5053" s="3" t="s">
        <v>1379</v>
      </c>
    </row>
    <row r="5054" spans="1:16" ht="42">
      <c r="A5054" s="2" t="s">
        <v>21107</v>
      </c>
      <c r="B5054" s="2" t="s">
        <v>0</v>
      </c>
      <c r="C5054" s="3" t="s">
        <v>21108</v>
      </c>
      <c r="D5054" s="3" t="s">
        <v>21109</v>
      </c>
      <c r="E5054" s="3" t="s">
        <v>21110</v>
      </c>
      <c r="F5054" s="3" t="s">
        <v>1</v>
      </c>
      <c r="G5054" s="7" t="s">
        <v>8120</v>
      </c>
      <c r="H5054" s="4">
        <v>2021</v>
      </c>
      <c r="I5054" s="2">
        <v>1999</v>
      </c>
      <c r="J5054" s="2">
        <f ca="1">YEAR(TODAY())-Table1[[#This Row],[Release_year]]</f>
        <v>27</v>
      </c>
      <c r="K5054" s="2" t="s">
        <v>124</v>
      </c>
      <c r="L5054" s="2" t="str">
        <f>_xlfn.XLOOKUP(Table1[[#This Row],[Rating]],Ratings!A$2:A$15,Ratings!B$2:B$15)</f>
        <v>Adult</v>
      </c>
      <c r="M5054" s="2" t="str">
        <f>_xlfn.XLOOKUP(Table1[[#This Row],[Rating Category]],Recommendation!A$2:A$6,Recommendation!B$2:B$6)</f>
        <v>Restricted</v>
      </c>
      <c r="N5054" s="2">
        <v>136</v>
      </c>
      <c r="O5054" s="2" t="str" cm="1">
        <f t="array" ref="O5054">_xlfn.IFS(Table1[[#This Row],[Duration]]&lt;90,"Short",Table1[[#This Row],[Duration]]&lt;180,"Medium",Table1[[#This Row],[Duration]]&lt;=240,"Long",TRUE,"Seasons")</f>
        <v>Medium</v>
      </c>
      <c r="P5054" s="3" t="s">
        <v>307</v>
      </c>
    </row>
    <row r="5055" spans="1:16" ht="56">
      <c r="A5055" s="2" t="s">
        <v>21111</v>
      </c>
      <c r="B5055" s="2" t="s">
        <v>0</v>
      </c>
      <c r="C5055" s="3" t="s">
        <v>21112</v>
      </c>
      <c r="D5055" s="3" t="s">
        <v>21109</v>
      </c>
      <c r="E5055" s="3" t="s">
        <v>21113</v>
      </c>
      <c r="F5055" s="3" t="s">
        <v>1</v>
      </c>
      <c r="G5055" s="7" t="s">
        <v>8120</v>
      </c>
      <c r="H5055" s="4">
        <v>2021</v>
      </c>
      <c r="I5055" s="2">
        <v>2003</v>
      </c>
      <c r="J5055" s="2">
        <f ca="1">YEAR(TODAY())-Table1[[#This Row],[Release_year]]</f>
        <v>23</v>
      </c>
      <c r="K5055" s="2" t="s">
        <v>124</v>
      </c>
      <c r="L5055" s="2" t="str">
        <f>_xlfn.XLOOKUP(Table1[[#This Row],[Rating]],Ratings!A$2:A$15,Ratings!B$2:B$15)</f>
        <v>Adult</v>
      </c>
      <c r="M5055" s="2" t="str">
        <f>_xlfn.XLOOKUP(Table1[[#This Row],[Rating Category]],Recommendation!A$2:A$6,Recommendation!B$2:B$6)</f>
        <v>Restricted</v>
      </c>
      <c r="N5055" s="2">
        <v>138</v>
      </c>
      <c r="O5055" s="2" t="str" cm="1">
        <f t="array" ref="O5055">_xlfn.IFS(Table1[[#This Row],[Duration]]&lt;90,"Short",Table1[[#This Row],[Duration]]&lt;180,"Medium",Table1[[#This Row],[Duration]]&lt;=240,"Long",TRUE,"Seasons")</f>
        <v>Medium</v>
      </c>
      <c r="P5055" s="3" t="s">
        <v>307</v>
      </c>
    </row>
    <row r="5056" spans="1:16" ht="56">
      <c r="A5056" s="2" t="s">
        <v>21114</v>
      </c>
      <c r="B5056" s="2" t="s">
        <v>0</v>
      </c>
      <c r="C5056" s="3" t="s">
        <v>21115</v>
      </c>
      <c r="D5056" s="3" t="s">
        <v>21109</v>
      </c>
      <c r="E5056" s="3" t="s">
        <v>21116</v>
      </c>
      <c r="F5056" s="3" t="s">
        <v>1</v>
      </c>
      <c r="G5056" s="7" t="s">
        <v>8120</v>
      </c>
      <c r="H5056" s="4">
        <v>2021</v>
      </c>
      <c r="I5056" s="2">
        <v>2003</v>
      </c>
      <c r="J5056" s="2">
        <f ca="1">YEAR(TODAY())-Table1[[#This Row],[Release_year]]</f>
        <v>23</v>
      </c>
      <c r="K5056" s="2" t="s">
        <v>124</v>
      </c>
      <c r="L5056" s="2" t="str">
        <f>_xlfn.XLOOKUP(Table1[[#This Row],[Rating]],Ratings!A$2:A$15,Ratings!B$2:B$15)</f>
        <v>Adult</v>
      </c>
      <c r="M5056" s="2" t="str">
        <f>_xlfn.XLOOKUP(Table1[[#This Row],[Rating Category]],Recommendation!A$2:A$6,Recommendation!B$2:B$6)</f>
        <v>Restricted</v>
      </c>
      <c r="N5056" s="2">
        <v>129</v>
      </c>
      <c r="O5056" s="2" t="str" cm="1">
        <f t="array" ref="O5056">_xlfn.IFS(Table1[[#This Row],[Duration]]&lt;90,"Short",Table1[[#This Row],[Duration]]&lt;180,"Medium",Table1[[#This Row],[Duration]]&lt;=240,"Long",TRUE,"Seasons")</f>
        <v>Medium</v>
      </c>
      <c r="P5056" s="3" t="s">
        <v>307</v>
      </c>
    </row>
    <row r="5057" spans="1:16" ht="14">
      <c r="A5057" s="2" t="s">
        <v>21117</v>
      </c>
      <c r="B5057" s="2" t="s">
        <v>0</v>
      </c>
      <c r="C5057" s="3" t="s">
        <v>21118</v>
      </c>
      <c r="D5057" s="3" t="s">
        <v>21119</v>
      </c>
      <c r="E5057" s="3" t="s">
        <v>17806</v>
      </c>
      <c r="F5057" s="3" t="s">
        <v>1</v>
      </c>
      <c r="G5057" s="7" t="s">
        <v>9220</v>
      </c>
      <c r="H5057" s="4">
        <v>2021</v>
      </c>
      <c r="I5057" s="2">
        <v>2018</v>
      </c>
      <c r="J5057" s="2">
        <f ca="1">YEAR(TODAY())-Table1[[#This Row],[Release_year]]</f>
        <v>8</v>
      </c>
      <c r="K5057" s="2" t="s">
        <v>29</v>
      </c>
      <c r="L5057" s="2" t="str">
        <f>_xlfn.XLOOKUP(Table1[[#This Row],[Rating]],Ratings!A$2:A$15,Ratings!B$2:B$15)</f>
        <v>Teen</v>
      </c>
      <c r="M5057" s="2" t="str">
        <f>_xlfn.XLOOKUP(Table1[[#This Row],[Rating Category]],Recommendation!A$2:A$6,Recommendation!B$2:B$6)</f>
        <v>Guidance</v>
      </c>
      <c r="N5057" s="2">
        <v>116</v>
      </c>
      <c r="O5057" s="2" t="str" cm="1">
        <f t="array" ref="O5057">_xlfn.IFS(Table1[[#This Row],[Duration]]&lt;90,"Short",Table1[[#This Row],[Duration]]&lt;180,"Medium",Table1[[#This Row],[Duration]]&lt;=240,"Long",TRUE,"Seasons")</f>
        <v>Medium</v>
      </c>
      <c r="P5057" s="3" t="s">
        <v>3</v>
      </c>
    </row>
    <row r="5058" spans="1:16" ht="42">
      <c r="A5058" s="2" t="s">
        <v>21120</v>
      </c>
      <c r="B5058" s="2" t="s">
        <v>0</v>
      </c>
      <c r="C5058" s="3" t="s">
        <v>21121</v>
      </c>
      <c r="D5058" s="3" t="s">
        <v>21122</v>
      </c>
      <c r="E5058" s="3" t="s">
        <v>21123</v>
      </c>
      <c r="F5058" s="3" t="s">
        <v>235</v>
      </c>
      <c r="G5058" s="7" t="s">
        <v>12539</v>
      </c>
      <c r="H5058" s="4">
        <v>2021</v>
      </c>
      <c r="I5058" s="2">
        <v>2017</v>
      </c>
      <c r="J5058" s="2">
        <f ca="1">YEAR(TODAY())-Table1[[#This Row],[Release_year]]</f>
        <v>9</v>
      </c>
      <c r="K5058" s="2" t="s">
        <v>7</v>
      </c>
      <c r="L5058" s="2" t="str">
        <f>_xlfn.XLOOKUP(Table1[[#This Row],[Rating]],Ratings!A$2:A$15,Ratings!B$2:B$15)</f>
        <v>Adult</v>
      </c>
      <c r="M5058" s="2" t="str">
        <f>_xlfn.XLOOKUP(Table1[[#This Row],[Rating Category]],Recommendation!A$2:A$6,Recommendation!B$2:B$6)</f>
        <v>Restricted</v>
      </c>
      <c r="N5058" s="2">
        <v>130</v>
      </c>
      <c r="O5058" s="2" t="str" cm="1">
        <f t="array" ref="O5058">_xlfn.IFS(Table1[[#This Row],[Duration]]&lt;90,"Short",Table1[[#This Row],[Duration]]&lt;180,"Medium",Table1[[#This Row],[Duration]]&lt;=240,"Long",TRUE,"Seasons")</f>
        <v>Medium</v>
      </c>
      <c r="P5058" s="3" t="s">
        <v>43</v>
      </c>
    </row>
    <row r="5059" spans="1:16" ht="56">
      <c r="A5059" s="2" t="s">
        <v>21124</v>
      </c>
      <c r="B5059" s="2" t="s">
        <v>0</v>
      </c>
      <c r="C5059" s="3" t="s">
        <v>21125</v>
      </c>
      <c r="D5059" s="3" t="s">
        <v>21126</v>
      </c>
      <c r="E5059" s="3" t="s">
        <v>21127</v>
      </c>
      <c r="F5059" s="3" t="s">
        <v>225</v>
      </c>
      <c r="G5059" s="7" t="s">
        <v>9006</v>
      </c>
      <c r="H5059" s="4">
        <v>2021</v>
      </c>
      <c r="I5059" s="2">
        <v>2009</v>
      </c>
      <c r="J5059" s="2">
        <f ca="1">YEAR(TODAY())-Table1[[#This Row],[Release_year]]</f>
        <v>17</v>
      </c>
      <c r="K5059" s="2" t="s">
        <v>124</v>
      </c>
      <c r="L5059" s="2" t="str">
        <f>_xlfn.XLOOKUP(Table1[[#This Row],[Rating]],Ratings!A$2:A$15,Ratings!B$2:B$15)</f>
        <v>Adult</v>
      </c>
      <c r="M5059" s="2" t="str">
        <f>_xlfn.XLOOKUP(Table1[[#This Row],[Rating Category]],Recommendation!A$2:A$6,Recommendation!B$2:B$6)</f>
        <v>Restricted</v>
      </c>
      <c r="N5059" s="2">
        <v>94</v>
      </c>
      <c r="O5059" s="2" t="str" cm="1">
        <f t="array" ref="O5059">_xlfn.IFS(Table1[[#This Row],[Duration]]&lt;90,"Short",Table1[[#This Row],[Duration]]&lt;180,"Medium",Table1[[#This Row],[Duration]]&lt;=240,"Long",TRUE,"Seasons")</f>
        <v>Medium</v>
      </c>
      <c r="P5059" s="3" t="s">
        <v>72</v>
      </c>
    </row>
    <row r="5060" spans="1:16" ht="70">
      <c r="A5060" s="2" t="s">
        <v>21128</v>
      </c>
      <c r="B5060" s="2" t="s">
        <v>0</v>
      </c>
      <c r="C5060" s="3" t="s">
        <v>21129</v>
      </c>
      <c r="D5060" s="3" t="s">
        <v>21130</v>
      </c>
      <c r="E5060" s="3" t="s">
        <v>21131</v>
      </c>
      <c r="F5060" s="3" t="s">
        <v>1553</v>
      </c>
      <c r="G5060" s="7" t="s">
        <v>13666</v>
      </c>
      <c r="H5060" s="4">
        <v>2021</v>
      </c>
      <c r="I5060" s="2">
        <v>2016</v>
      </c>
      <c r="J5060" s="2">
        <f ca="1">YEAR(TODAY())-Table1[[#This Row],[Release_year]]</f>
        <v>10</v>
      </c>
      <c r="K5060" s="2" t="s">
        <v>7</v>
      </c>
      <c r="L5060" s="2" t="str">
        <f>_xlfn.XLOOKUP(Table1[[#This Row],[Rating]],Ratings!A$2:A$15,Ratings!B$2:B$15)</f>
        <v>Adult</v>
      </c>
      <c r="M5060" s="2" t="str">
        <f>_xlfn.XLOOKUP(Table1[[#This Row],[Rating Category]],Recommendation!A$2:A$6,Recommendation!B$2:B$6)</f>
        <v>Restricted</v>
      </c>
      <c r="N5060" s="2">
        <v>104</v>
      </c>
      <c r="O5060" s="2" t="str" cm="1">
        <f t="array" ref="O5060">_xlfn.IFS(Table1[[#This Row],[Duration]]&lt;90,"Short",Table1[[#This Row],[Duration]]&lt;180,"Medium",Table1[[#This Row],[Duration]]&lt;=240,"Long",TRUE,"Seasons")</f>
        <v>Medium</v>
      </c>
      <c r="P5060" s="3" t="s">
        <v>23</v>
      </c>
    </row>
    <row r="5061" spans="1:16" ht="28">
      <c r="A5061" s="2" t="s">
        <v>21132</v>
      </c>
      <c r="B5061" s="2" t="s">
        <v>0</v>
      </c>
      <c r="C5061" s="3" t="s">
        <v>21133</v>
      </c>
      <c r="D5061" s="3" t="s">
        <v>1366</v>
      </c>
      <c r="E5061" s="3" t="s">
        <v>21134</v>
      </c>
      <c r="F5061" s="3" t="s">
        <v>287</v>
      </c>
      <c r="G5061" s="7" t="s">
        <v>9943</v>
      </c>
      <c r="H5061" s="4">
        <v>2021</v>
      </c>
      <c r="I5061" s="2">
        <v>2016</v>
      </c>
      <c r="J5061" s="2">
        <f ca="1">YEAR(TODAY())-Table1[[#This Row],[Release_year]]</f>
        <v>10</v>
      </c>
      <c r="K5061" s="2" t="s">
        <v>124</v>
      </c>
      <c r="L5061" s="2" t="str">
        <f>_xlfn.XLOOKUP(Table1[[#This Row],[Rating]],Ratings!A$2:A$15,Ratings!B$2:B$15)</f>
        <v>Adult</v>
      </c>
      <c r="M5061" s="2" t="str">
        <f>_xlfn.XLOOKUP(Table1[[#This Row],[Rating Category]],Recommendation!A$2:A$6,Recommendation!B$2:B$6)</f>
        <v>Restricted</v>
      </c>
      <c r="N5061" s="2">
        <v>91</v>
      </c>
      <c r="O5061" s="2" t="str" cm="1">
        <f t="array" ref="O5061">_xlfn.IFS(Table1[[#This Row],[Duration]]&lt;90,"Short",Table1[[#This Row],[Duration]]&lt;180,"Medium",Table1[[#This Row],[Duration]]&lt;=240,"Long",TRUE,"Seasons")</f>
        <v>Medium</v>
      </c>
      <c r="P5061" s="3" t="s">
        <v>2817</v>
      </c>
    </row>
    <row r="5062" spans="1:16" ht="42">
      <c r="A5062" s="2" t="s">
        <v>21135</v>
      </c>
      <c r="B5062" s="2" t="s">
        <v>0</v>
      </c>
      <c r="C5062" s="3" t="s">
        <v>21136</v>
      </c>
      <c r="D5062" s="3" t="s">
        <v>21137</v>
      </c>
      <c r="E5062" s="3" t="s">
        <v>21138</v>
      </c>
      <c r="F5062" s="3" t="s">
        <v>1001</v>
      </c>
      <c r="G5062" s="7" t="s">
        <v>21139</v>
      </c>
      <c r="H5062" s="4">
        <v>2021</v>
      </c>
      <c r="I5062" s="2">
        <v>2015</v>
      </c>
      <c r="J5062" s="2">
        <f ca="1">YEAR(TODAY())-Table1[[#This Row],[Release_year]]</f>
        <v>11</v>
      </c>
      <c r="K5062" s="2" t="s">
        <v>7</v>
      </c>
      <c r="L5062" s="2" t="str">
        <f>_xlfn.XLOOKUP(Table1[[#This Row],[Rating]],Ratings!A$2:A$15,Ratings!B$2:B$15)</f>
        <v>Adult</v>
      </c>
      <c r="M5062" s="2" t="str">
        <f>_xlfn.XLOOKUP(Table1[[#This Row],[Rating Category]],Recommendation!A$2:A$6,Recommendation!B$2:B$6)</f>
        <v>Restricted</v>
      </c>
      <c r="N5062" s="2">
        <v>70</v>
      </c>
      <c r="O5062" s="2" t="str" cm="1">
        <f t="array" ref="O5062">_xlfn.IFS(Table1[[#This Row],[Duration]]&lt;90,"Short",Table1[[#This Row],[Duration]]&lt;180,"Medium",Table1[[#This Row],[Duration]]&lt;=240,"Long",TRUE,"Seasons")</f>
        <v>Short</v>
      </c>
      <c r="P5062" s="3" t="s">
        <v>251</v>
      </c>
    </row>
    <row r="5063" spans="1:16" ht="70">
      <c r="A5063" s="2" t="s">
        <v>21140</v>
      </c>
      <c r="B5063" s="2" t="s">
        <v>0</v>
      </c>
      <c r="C5063" s="3" t="s">
        <v>21141</v>
      </c>
      <c r="D5063" s="3" t="s">
        <v>18764</v>
      </c>
      <c r="E5063" s="3" t="s">
        <v>21142</v>
      </c>
      <c r="F5063" s="3" t="s">
        <v>1</v>
      </c>
      <c r="G5063" s="7" t="s">
        <v>4942</v>
      </c>
      <c r="H5063" s="4">
        <v>2021</v>
      </c>
      <c r="I5063" s="2">
        <v>2011</v>
      </c>
      <c r="J5063" s="2">
        <f ca="1">YEAR(TODAY())-Table1[[#This Row],[Release_year]]</f>
        <v>15</v>
      </c>
      <c r="K5063" s="2" t="s">
        <v>16</v>
      </c>
      <c r="L5063" s="2" t="str">
        <f>_xlfn.XLOOKUP(Table1[[#This Row],[Rating]],Ratings!A$2:A$15,Ratings!B$2:B$15)</f>
        <v>Family</v>
      </c>
      <c r="M5063" s="2" t="str">
        <f>_xlfn.XLOOKUP(Table1[[#This Row],[Rating Category]],Recommendation!A$2:A$6,Recommendation!B$2:B$6)</f>
        <v>Guidance</v>
      </c>
      <c r="N5063" s="2">
        <v>104</v>
      </c>
      <c r="O5063" s="2" t="str" cm="1">
        <f t="array" ref="O5063">_xlfn.IFS(Table1[[#This Row],[Duration]]&lt;90,"Short",Table1[[#This Row],[Duration]]&lt;180,"Medium",Table1[[#This Row],[Duration]]&lt;=240,"Long",TRUE,"Seasons")</f>
        <v>Medium</v>
      </c>
      <c r="P5063" s="3" t="s">
        <v>46</v>
      </c>
    </row>
    <row r="5064" spans="1:16" ht="56">
      <c r="A5064" s="2" t="s">
        <v>21143</v>
      </c>
      <c r="B5064" s="2" t="s">
        <v>0</v>
      </c>
      <c r="C5064" s="3" t="s">
        <v>21144</v>
      </c>
      <c r="D5064" s="3" t="s">
        <v>21145</v>
      </c>
      <c r="E5064" s="3" t="s">
        <v>21146</v>
      </c>
      <c r="F5064" s="3" t="s">
        <v>658</v>
      </c>
      <c r="G5064" s="7" t="s">
        <v>11373</v>
      </c>
      <c r="H5064" s="4">
        <v>2021</v>
      </c>
      <c r="I5064" s="2">
        <v>2017</v>
      </c>
      <c r="J5064" s="2">
        <f ca="1">YEAR(TODAY())-Table1[[#This Row],[Release_year]]</f>
        <v>9</v>
      </c>
      <c r="K5064" s="2" t="s">
        <v>45</v>
      </c>
      <c r="L5064" s="2" t="str">
        <f>_xlfn.XLOOKUP(Table1[[#This Row],[Rating]],Ratings!A$2:A$15,Ratings!B$2:B$15)</f>
        <v>Family</v>
      </c>
      <c r="M5064" s="2" t="str">
        <f>_xlfn.XLOOKUP(Table1[[#This Row],[Rating Category]],Recommendation!A$2:A$6,Recommendation!B$2:B$6)</f>
        <v>Guidance</v>
      </c>
      <c r="N5064" s="2">
        <v>115</v>
      </c>
      <c r="O5064" s="2" t="str" cm="1">
        <f t="array" ref="O5064">_xlfn.IFS(Table1[[#This Row],[Duration]]&lt;90,"Short",Table1[[#This Row],[Duration]]&lt;180,"Medium",Table1[[#This Row],[Duration]]&lt;=240,"Long",TRUE,"Seasons")</f>
        <v>Medium</v>
      </c>
      <c r="P5064" s="3" t="s">
        <v>575</v>
      </c>
    </row>
    <row r="5065" spans="1:16" ht="42">
      <c r="A5065" s="2" t="s">
        <v>21147</v>
      </c>
      <c r="B5065" s="2" t="s">
        <v>0</v>
      </c>
      <c r="C5065" s="3" t="s">
        <v>21148</v>
      </c>
      <c r="D5065" s="3" t="s">
        <v>425</v>
      </c>
      <c r="E5065" s="3" t="s">
        <v>21149</v>
      </c>
      <c r="F5065" s="3" t="s">
        <v>1</v>
      </c>
      <c r="G5065" s="7" t="s">
        <v>3390</v>
      </c>
      <c r="H5065" s="4">
        <v>2021</v>
      </c>
      <c r="I5065" s="2">
        <v>1988</v>
      </c>
      <c r="J5065" s="2">
        <f ca="1">YEAR(TODAY())-Table1[[#This Row],[Release_year]]</f>
        <v>38</v>
      </c>
      <c r="K5065" s="2" t="s">
        <v>2</v>
      </c>
      <c r="L5065" s="2" t="str">
        <f>_xlfn.XLOOKUP(Table1[[#This Row],[Rating]],Ratings!A$2:A$15,Ratings!B$2:B$15)</f>
        <v>Teen</v>
      </c>
      <c r="M5065" s="2" t="str">
        <f>_xlfn.XLOOKUP(Table1[[#This Row],[Rating Category]],Recommendation!A$2:A$6,Recommendation!B$2:B$6)</f>
        <v>Guidance</v>
      </c>
      <c r="N5065" s="2">
        <v>85</v>
      </c>
      <c r="O5065" s="2" t="str" cm="1">
        <f t="array" ref="O5065">_xlfn.IFS(Table1[[#This Row],[Duration]]&lt;90,"Short",Table1[[#This Row],[Duration]]&lt;180,"Medium",Table1[[#This Row],[Duration]]&lt;=240,"Long",TRUE,"Seasons")</f>
        <v>Short</v>
      </c>
      <c r="P5065" s="3" t="s">
        <v>359</v>
      </c>
    </row>
    <row r="5066" spans="1:16" ht="56">
      <c r="A5066" s="2" t="s">
        <v>21150</v>
      </c>
      <c r="B5066" s="2" t="s">
        <v>0</v>
      </c>
      <c r="C5066" s="3" t="s">
        <v>21151</v>
      </c>
      <c r="D5066" s="3" t="s">
        <v>1113</v>
      </c>
      <c r="E5066" s="3" t="s">
        <v>21152</v>
      </c>
      <c r="F5066" s="3" t="s">
        <v>1</v>
      </c>
      <c r="G5066" s="7" t="s">
        <v>7486</v>
      </c>
      <c r="H5066" s="4">
        <v>2021</v>
      </c>
      <c r="I5066" s="2">
        <v>1984</v>
      </c>
      <c r="J5066" s="2">
        <f ca="1">YEAR(TODAY())-Table1[[#This Row],[Release_year]]</f>
        <v>42</v>
      </c>
      <c r="K5066" s="2" t="s">
        <v>16</v>
      </c>
      <c r="L5066" s="2" t="str">
        <f>_xlfn.XLOOKUP(Table1[[#This Row],[Rating]],Ratings!A$2:A$15,Ratings!B$2:B$15)</f>
        <v>Family</v>
      </c>
      <c r="M5066" s="2" t="str">
        <f>_xlfn.XLOOKUP(Table1[[#This Row],[Rating Category]],Recommendation!A$2:A$6,Recommendation!B$2:B$6)</f>
        <v>Guidance</v>
      </c>
      <c r="N5066" s="2">
        <v>138</v>
      </c>
      <c r="O5066" s="2" t="str" cm="1">
        <f t="array" ref="O5066">_xlfn.IFS(Table1[[#This Row],[Duration]]&lt;90,"Short",Table1[[#This Row],[Duration]]&lt;180,"Medium",Table1[[#This Row],[Duration]]&lt;=240,"Long",TRUE,"Seasons")</f>
        <v>Medium</v>
      </c>
      <c r="P5066" s="3" t="s">
        <v>19425</v>
      </c>
    </row>
    <row r="5067" spans="1:16" ht="56">
      <c r="A5067" s="2" t="s">
        <v>21153</v>
      </c>
      <c r="B5067" s="2" t="s">
        <v>0</v>
      </c>
      <c r="C5067" s="3" t="s">
        <v>21154</v>
      </c>
      <c r="D5067" s="3" t="s">
        <v>21155</v>
      </c>
      <c r="E5067" s="3" t="s">
        <v>21156</v>
      </c>
      <c r="F5067" s="3" t="s">
        <v>404</v>
      </c>
      <c r="G5067" s="7" t="s">
        <v>9251</v>
      </c>
      <c r="H5067" s="4">
        <v>2021</v>
      </c>
      <c r="I5067" s="2">
        <v>2018</v>
      </c>
      <c r="J5067" s="2">
        <f ca="1">YEAR(TODAY())-Table1[[#This Row],[Release_year]]</f>
        <v>8</v>
      </c>
      <c r="K5067" s="2" t="s">
        <v>7</v>
      </c>
      <c r="L5067" s="2" t="str">
        <f>_xlfn.XLOOKUP(Table1[[#This Row],[Rating]],Ratings!A$2:A$15,Ratings!B$2:B$15)</f>
        <v>Adult</v>
      </c>
      <c r="M5067" s="2" t="str">
        <f>_xlfn.XLOOKUP(Table1[[#This Row],[Rating Category]],Recommendation!A$2:A$6,Recommendation!B$2:B$6)</f>
        <v>Restricted</v>
      </c>
      <c r="N5067" s="2">
        <v>82</v>
      </c>
      <c r="O5067" s="2" t="str" cm="1">
        <f t="array" ref="O5067">_xlfn.IFS(Table1[[#This Row],[Duration]]&lt;90,"Short",Table1[[#This Row],[Duration]]&lt;180,"Medium",Table1[[#This Row],[Duration]]&lt;=240,"Long",TRUE,"Seasons")</f>
        <v>Short</v>
      </c>
      <c r="P5067" s="3" t="s">
        <v>2146</v>
      </c>
    </row>
    <row r="5068" spans="1:16" ht="70">
      <c r="A5068" s="2" t="s">
        <v>21157</v>
      </c>
      <c r="B5068" s="2" t="s">
        <v>0</v>
      </c>
      <c r="C5068" s="3" t="s">
        <v>21158</v>
      </c>
      <c r="D5068" s="3" t="s">
        <v>21159</v>
      </c>
      <c r="E5068" s="3" t="s">
        <v>21160</v>
      </c>
      <c r="F5068" s="3" t="s">
        <v>1</v>
      </c>
      <c r="G5068" s="7" t="s">
        <v>18130</v>
      </c>
      <c r="H5068" s="4">
        <v>2021</v>
      </c>
      <c r="I5068" s="2">
        <v>2018</v>
      </c>
      <c r="J5068" s="2">
        <f ca="1">YEAR(TODAY())-Table1[[#This Row],[Release_year]]</f>
        <v>8</v>
      </c>
      <c r="K5068" s="2" t="s">
        <v>16</v>
      </c>
      <c r="L5068" s="2" t="str">
        <f>_xlfn.XLOOKUP(Table1[[#This Row],[Rating]],Ratings!A$2:A$15,Ratings!B$2:B$15)</f>
        <v>Family</v>
      </c>
      <c r="M5068" s="2" t="str">
        <f>_xlfn.XLOOKUP(Table1[[#This Row],[Rating Category]],Recommendation!A$2:A$6,Recommendation!B$2:B$6)</f>
        <v>Guidance</v>
      </c>
      <c r="N5068" s="2">
        <v>99</v>
      </c>
      <c r="O5068" s="2" t="str" cm="1">
        <f t="array" ref="O5068">_xlfn.IFS(Table1[[#This Row],[Duration]]&lt;90,"Short",Table1[[#This Row],[Duration]]&lt;180,"Medium",Table1[[#This Row],[Duration]]&lt;=240,"Long",TRUE,"Seasons")</f>
        <v>Medium</v>
      </c>
      <c r="P5068" s="3" t="s">
        <v>17</v>
      </c>
    </row>
    <row r="5069" spans="1:16" ht="28">
      <c r="A5069" s="2" t="s">
        <v>21161</v>
      </c>
      <c r="B5069" s="2" t="s">
        <v>0</v>
      </c>
      <c r="C5069" s="3" t="s">
        <v>21162</v>
      </c>
      <c r="D5069" s="3" t="s">
        <v>13287</v>
      </c>
      <c r="E5069" s="3" t="s">
        <v>21163</v>
      </c>
      <c r="F5069" s="3" t="s">
        <v>1</v>
      </c>
      <c r="G5069" s="7" t="s">
        <v>9044</v>
      </c>
      <c r="H5069" s="4">
        <v>2021</v>
      </c>
      <c r="I5069" s="2">
        <v>2014</v>
      </c>
      <c r="J5069" s="2">
        <f ca="1">YEAR(TODAY())-Table1[[#This Row],[Release_year]]</f>
        <v>12</v>
      </c>
      <c r="K5069" s="2" t="s">
        <v>124</v>
      </c>
      <c r="L5069" s="2" t="str">
        <f>_xlfn.XLOOKUP(Table1[[#This Row],[Rating]],Ratings!A$2:A$15,Ratings!B$2:B$15)</f>
        <v>Adult</v>
      </c>
      <c r="M5069" s="2" t="str">
        <f>_xlfn.XLOOKUP(Table1[[#This Row],[Rating Category]],Recommendation!A$2:A$6,Recommendation!B$2:B$6)</f>
        <v>Restricted</v>
      </c>
      <c r="N5069" s="2">
        <v>91</v>
      </c>
      <c r="O5069" s="2" t="str" cm="1">
        <f t="array" ref="O5069">_xlfn.IFS(Table1[[#This Row],[Duration]]&lt;90,"Short",Table1[[#This Row],[Duration]]&lt;180,"Medium",Table1[[#This Row],[Duration]]&lt;=240,"Long",TRUE,"Seasons")</f>
        <v>Medium</v>
      </c>
      <c r="P5069" s="3" t="s">
        <v>269</v>
      </c>
    </row>
    <row r="5070" spans="1:16" ht="56">
      <c r="A5070" s="2" t="s">
        <v>21164</v>
      </c>
      <c r="B5070" s="2" t="s">
        <v>0</v>
      </c>
      <c r="C5070" s="3" t="s">
        <v>21165</v>
      </c>
      <c r="D5070" s="3" t="s">
        <v>9420</v>
      </c>
      <c r="E5070" s="3" t="s">
        <v>21166</v>
      </c>
      <c r="F5070" s="3" t="s">
        <v>1500</v>
      </c>
      <c r="G5070" s="7" t="s">
        <v>9610</v>
      </c>
      <c r="H5070" s="4">
        <v>2021</v>
      </c>
      <c r="I5070" s="2">
        <v>2008</v>
      </c>
      <c r="J5070" s="2">
        <f ca="1">YEAR(TODAY())-Table1[[#This Row],[Release_year]]</f>
        <v>18</v>
      </c>
      <c r="K5070" s="2" t="s">
        <v>45</v>
      </c>
      <c r="L5070" s="2" t="str">
        <f>_xlfn.XLOOKUP(Table1[[#This Row],[Rating]],Ratings!A$2:A$15,Ratings!B$2:B$15)</f>
        <v>Family</v>
      </c>
      <c r="M5070" s="2" t="str">
        <f>_xlfn.XLOOKUP(Table1[[#This Row],[Rating Category]],Recommendation!A$2:A$6,Recommendation!B$2:B$6)</f>
        <v>Guidance</v>
      </c>
      <c r="N5070" s="2">
        <v>106</v>
      </c>
      <c r="O5070" s="2" t="str" cm="1">
        <f t="array" ref="O5070">_xlfn.IFS(Table1[[#This Row],[Duration]]&lt;90,"Short",Table1[[#This Row],[Duration]]&lt;180,"Medium",Table1[[#This Row],[Duration]]&lt;=240,"Long",TRUE,"Seasons")</f>
        <v>Medium</v>
      </c>
      <c r="P5070" s="3" t="s">
        <v>56</v>
      </c>
    </row>
    <row r="5071" spans="1:16" ht="56">
      <c r="A5071" s="2" t="s">
        <v>21167</v>
      </c>
      <c r="B5071" s="2" t="s">
        <v>0</v>
      </c>
      <c r="C5071" s="3" t="s">
        <v>21168</v>
      </c>
      <c r="D5071" s="3" t="s">
        <v>1323</v>
      </c>
      <c r="E5071" s="3" t="s">
        <v>21169</v>
      </c>
      <c r="F5071" s="3" t="s">
        <v>1</v>
      </c>
      <c r="G5071" s="7" t="s">
        <v>7261</v>
      </c>
      <c r="H5071" s="4">
        <v>2021</v>
      </c>
      <c r="I5071" s="2">
        <v>2010</v>
      </c>
      <c r="J5071" s="2">
        <f ca="1">YEAR(TODAY())-Table1[[#This Row],[Release_year]]</f>
        <v>16</v>
      </c>
      <c r="K5071" s="2" t="s">
        <v>2</v>
      </c>
      <c r="L5071" s="2" t="str">
        <f>_xlfn.XLOOKUP(Table1[[#This Row],[Rating]],Ratings!A$2:A$15,Ratings!B$2:B$15)</f>
        <v>Teen</v>
      </c>
      <c r="M5071" s="2" t="str">
        <f>_xlfn.XLOOKUP(Table1[[#This Row],[Rating Category]],Recommendation!A$2:A$6,Recommendation!B$2:B$6)</f>
        <v>Guidance</v>
      </c>
      <c r="N5071" s="2">
        <v>108</v>
      </c>
      <c r="O5071" s="2" t="str" cm="1">
        <f t="array" ref="O5071">_xlfn.IFS(Table1[[#This Row],[Duration]]&lt;90,"Short",Table1[[#This Row],[Duration]]&lt;180,"Medium",Table1[[#This Row],[Duration]]&lt;=240,"Long",TRUE,"Seasons")</f>
        <v>Medium</v>
      </c>
      <c r="P5071" s="3" t="s">
        <v>328</v>
      </c>
    </row>
    <row r="5072" spans="1:16" ht="42">
      <c r="A5072" s="2" t="s">
        <v>21170</v>
      </c>
      <c r="B5072" s="2" t="s">
        <v>0</v>
      </c>
      <c r="C5072" s="3" t="s">
        <v>21171</v>
      </c>
      <c r="D5072" s="3" t="s">
        <v>21172</v>
      </c>
      <c r="E5072" s="3" t="s">
        <v>21173</v>
      </c>
      <c r="F5072" s="3" t="s">
        <v>28</v>
      </c>
      <c r="G5072" s="7" t="s">
        <v>11255</v>
      </c>
      <c r="H5072" s="4">
        <v>2021</v>
      </c>
      <c r="I5072" s="2">
        <v>2001</v>
      </c>
      <c r="J5072" s="2">
        <f ca="1">YEAR(TODAY())-Table1[[#This Row],[Release_year]]</f>
        <v>25</v>
      </c>
      <c r="K5072" s="2" t="s">
        <v>124</v>
      </c>
      <c r="L5072" s="2" t="str">
        <f>_xlfn.XLOOKUP(Table1[[#This Row],[Rating]],Ratings!A$2:A$15,Ratings!B$2:B$15)</f>
        <v>Adult</v>
      </c>
      <c r="M5072" s="2" t="str">
        <f>_xlfn.XLOOKUP(Table1[[#This Row],[Rating Category]],Recommendation!A$2:A$6,Recommendation!B$2:B$6)</f>
        <v>Restricted</v>
      </c>
      <c r="N5072" s="2">
        <v>94</v>
      </c>
      <c r="O5072" s="2" t="str" cm="1">
        <f t="array" ref="O5072">_xlfn.IFS(Table1[[#This Row],[Duration]]&lt;90,"Short",Table1[[#This Row],[Duration]]&lt;180,"Medium",Table1[[#This Row],[Duration]]&lt;=240,"Long",TRUE,"Seasons")</f>
        <v>Medium</v>
      </c>
      <c r="P5072" s="3" t="s">
        <v>328</v>
      </c>
    </row>
    <row r="5073" spans="1:16" ht="56">
      <c r="A5073" s="2" t="s">
        <v>21174</v>
      </c>
      <c r="B5073" s="2" t="s">
        <v>0</v>
      </c>
      <c r="C5073" s="3" t="s">
        <v>21175</v>
      </c>
      <c r="D5073" s="3" t="s">
        <v>21176</v>
      </c>
      <c r="E5073" s="3" t="s">
        <v>21177</v>
      </c>
      <c r="F5073" s="3" t="s">
        <v>28</v>
      </c>
      <c r="G5073" s="7" t="s">
        <v>9973</v>
      </c>
      <c r="H5073" s="4">
        <v>2021</v>
      </c>
      <c r="I5073" s="2">
        <v>2016</v>
      </c>
      <c r="J5073" s="2">
        <f ca="1">YEAR(TODAY())-Table1[[#This Row],[Release_year]]</f>
        <v>10</v>
      </c>
      <c r="K5073" s="2" t="s">
        <v>14374</v>
      </c>
      <c r="L5073" s="2" t="str">
        <f>_xlfn.XLOOKUP(Table1[[#This Row],[Rating]],Ratings!A$2:A$15,Ratings!B$2:B$15)</f>
        <v>Not Rated</v>
      </c>
      <c r="M5073" s="2" t="str">
        <f>_xlfn.XLOOKUP(Table1[[#This Row],[Rating Category]],Recommendation!A$2:A$6,Recommendation!B$2:B$6)</f>
        <v>Guidance</v>
      </c>
      <c r="N5073" s="2">
        <v>87</v>
      </c>
      <c r="O5073" s="2" t="str" cm="1">
        <f t="array" ref="O5073">_xlfn.IFS(Table1[[#This Row],[Duration]]&lt;90,"Short",Table1[[#This Row],[Duration]]&lt;180,"Medium",Table1[[#This Row],[Duration]]&lt;=240,"Long",TRUE,"Seasons")</f>
        <v>Short</v>
      </c>
      <c r="P5073" s="3" t="s">
        <v>1675</v>
      </c>
    </row>
    <row r="5074" spans="1:16" ht="56">
      <c r="A5074" s="2" t="s">
        <v>21178</v>
      </c>
      <c r="B5074" s="2" t="s">
        <v>0</v>
      </c>
      <c r="C5074" s="3" t="s">
        <v>21179</v>
      </c>
      <c r="D5074" s="3" t="s">
        <v>21180</v>
      </c>
      <c r="E5074" s="3" t="s">
        <v>21181</v>
      </c>
      <c r="F5074" s="3" t="s">
        <v>1</v>
      </c>
      <c r="G5074" s="7" t="s">
        <v>7486</v>
      </c>
      <c r="H5074" s="4">
        <v>2021</v>
      </c>
      <c r="I5074" s="2">
        <v>1997</v>
      </c>
      <c r="J5074" s="2">
        <f ca="1">YEAR(TODAY())-Table1[[#This Row],[Release_year]]</f>
        <v>29</v>
      </c>
      <c r="K5074" s="2" t="s">
        <v>124</v>
      </c>
      <c r="L5074" s="2" t="str">
        <f>_xlfn.XLOOKUP(Table1[[#This Row],[Rating]],Ratings!A$2:A$15,Ratings!B$2:B$15)</f>
        <v>Adult</v>
      </c>
      <c r="M5074" s="2" t="str">
        <f>_xlfn.XLOOKUP(Table1[[#This Row],[Rating Category]],Recommendation!A$2:A$6,Recommendation!B$2:B$6)</f>
        <v>Restricted</v>
      </c>
      <c r="N5074" s="2">
        <v>124</v>
      </c>
      <c r="O5074" s="2" t="str" cm="1">
        <f t="array" ref="O5074">_xlfn.IFS(Table1[[#This Row],[Duration]]&lt;90,"Short",Table1[[#This Row],[Duration]]&lt;180,"Medium",Table1[[#This Row],[Duration]]&lt;=240,"Long",TRUE,"Seasons")</f>
        <v>Medium</v>
      </c>
      <c r="P5074" s="3" t="s">
        <v>125</v>
      </c>
    </row>
    <row r="5075" spans="1:16" ht="56">
      <c r="A5075" s="2" t="s">
        <v>21182</v>
      </c>
      <c r="B5075" s="2" t="s">
        <v>0</v>
      </c>
      <c r="C5075" s="3" t="s">
        <v>21183</v>
      </c>
      <c r="D5075" s="3" t="s">
        <v>21184</v>
      </c>
      <c r="E5075" s="3" t="s">
        <v>21185</v>
      </c>
      <c r="F5075" s="3" t="s">
        <v>1</v>
      </c>
      <c r="G5075" s="7" t="s">
        <v>8120</v>
      </c>
      <c r="H5075" s="4">
        <v>2021</v>
      </c>
      <c r="I5075" s="2">
        <v>1993</v>
      </c>
      <c r="J5075" s="2">
        <f ca="1">YEAR(TODAY())-Table1[[#This Row],[Release_year]]</f>
        <v>33</v>
      </c>
      <c r="K5075" s="2" t="s">
        <v>2</v>
      </c>
      <c r="L5075" s="2" t="str">
        <f>_xlfn.XLOOKUP(Table1[[#This Row],[Rating]],Ratings!A$2:A$15,Ratings!B$2:B$15)</f>
        <v>Teen</v>
      </c>
      <c r="M5075" s="2" t="str">
        <f>_xlfn.XLOOKUP(Table1[[#This Row],[Rating Category]],Recommendation!A$2:A$6,Recommendation!B$2:B$6)</f>
        <v>Guidance</v>
      </c>
      <c r="N5075" s="2">
        <v>141</v>
      </c>
      <c r="O5075" s="2" t="str" cm="1">
        <f t="array" ref="O5075">_xlfn.IFS(Table1[[#This Row],[Duration]]&lt;90,"Short",Table1[[#This Row],[Duration]]&lt;180,"Medium",Table1[[#This Row],[Duration]]&lt;=240,"Long",TRUE,"Seasons")</f>
        <v>Medium</v>
      </c>
      <c r="P5075" s="3" t="s">
        <v>131</v>
      </c>
    </row>
    <row r="5076" spans="1:16" ht="56">
      <c r="A5076" s="2" t="s">
        <v>21186</v>
      </c>
      <c r="B5076" s="2" t="s">
        <v>0</v>
      </c>
      <c r="C5076" s="3" t="s">
        <v>21187</v>
      </c>
      <c r="D5076" s="3" t="s">
        <v>21188</v>
      </c>
      <c r="E5076" s="3" t="s">
        <v>21189</v>
      </c>
      <c r="F5076" s="3" t="s">
        <v>1</v>
      </c>
      <c r="G5076" s="7" t="s">
        <v>6659</v>
      </c>
      <c r="H5076" s="4">
        <v>2021</v>
      </c>
      <c r="I5076" s="2">
        <v>2012</v>
      </c>
      <c r="J5076" s="2">
        <f ca="1">YEAR(TODAY())-Table1[[#This Row],[Release_year]]</f>
        <v>14</v>
      </c>
      <c r="K5076" s="2" t="s">
        <v>2</v>
      </c>
      <c r="L5076" s="2" t="str">
        <f>_xlfn.XLOOKUP(Table1[[#This Row],[Rating]],Ratings!A$2:A$15,Ratings!B$2:B$15)</f>
        <v>Teen</v>
      </c>
      <c r="M5076" s="2" t="str">
        <f>_xlfn.XLOOKUP(Table1[[#This Row],[Rating Category]],Recommendation!A$2:A$6,Recommendation!B$2:B$6)</f>
        <v>Guidance</v>
      </c>
      <c r="N5076" s="2">
        <v>103</v>
      </c>
      <c r="O5076" s="2" t="str" cm="1">
        <f t="array" ref="O5076">_xlfn.IFS(Table1[[#This Row],[Duration]]&lt;90,"Short",Table1[[#This Row],[Duration]]&lt;180,"Medium",Table1[[#This Row],[Duration]]&lt;=240,"Long",TRUE,"Seasons")</f>
        <v>Medium</v>
      </c>
      <c r="P5076" s="3" t="s">
        <v>36</v>
      </c>
    </row>
    <row r="5077" spans="1:16" ht="42">
      <c r="A5077" s="2" t="s">
        <v>21190</v>
      </c>
      <c r="B5077" s="2" t="s">
        <v>0</v>
      </c>
      <c r="C5077" s="3" t="s">
        <v>21191</v>
      </c>
      <c r="D5077" s="3" t="s">
        <v>21192</v>
      </c>
      <c r="E5077" s="3" t="s">
        <v>21193</v>
      </c>
      <c r="F5077" s="3" t="s">
        <v>223</v>
      </c>
      <c r="G5077" s="7" t="s">
        <v>9015</v>
      </c>
      <c r="H5077" s="4">
        <v>2021</v>
      </c>
      <c r="I5077" s="2">
        <v>2004</v>
      </c>
      <c r="J5077" s="2">
        <f ca="1">YEAR(TODAY())-Table1[[#This Row],[Release_year]]</f>
        <v>22</v>
      </c>
      <c r="K5077" s="2" t="s">
        <v>2</v>
      </c>
      <c r="L5077" s="2" t="str">
        <f>_xlfn.XLOOKUP(Table1[[#This Row],[Rating]],Ratings!A$2:A$15,Ratings!B$2:B$15)</f>
        <v>Teen</v>
      </c>
      <c r="M5077" s="2" t="str">
        <f>_xlfn.XLOOKUP(Table1[[#This Row],[Rating Category]],Recommendation!A$2:A$6,Recommendation!B$2:B$6)</f>
        <v>Guidance</v>
      </c>
      <c r="N5077" s="2">
        <v>141</v>
      </c>
      <c r="O5077" s="2" t="str" cm="1">
        <f t="array" ref="O5077">_xlfn.IFS(Table1[[#This Row],[Duration]]&lt;90,"Short",Table1[[#This Row],[Duration]]&lt;180,"Medium",Table1[[#This Row],[Duration]]&lt;=240,"Long",TRUE,"Seasons")</f>
        <v>Medium</v>
      </c>
      <c r="P5077" s="3" t="s">
        <v>1407</v>
      </c>
    </row>
    <row r="5078" spans="1:16" ht="70">
      <c r="A5078" s="2" t="s">
        <v>21194</v>
      </c>
      <c r="B5078" s="2" t="s">
        <v>0</v>
      </c>
      <c r="C5078" s="3" t="s">
        <v>21195</v>
      </c>
      <c r="D5078" s="3" t="s">
        <v>16445</v>
      </c>
      <c r="E5078" s="3" t="s">
        <v>21196</v>
      </c>
      <c r="F5078" s="3" t="s">
        <v>963</v>
      </c>
      <c r="G5078" s="7" t="s">
        <v>14171</v>
      </c>
      <c r="H5078" s="4">
        <v>2021</v>
      </c>
      <c r="I5078" s="2">
        <v>2013</v>
      </c>
      <c r="J5078" s="2">
        <f ca="1">YEAR(TODAY())-Table1[[#This Row],[Release_year]]</f>
        <v>13</v>
      </c>
      <c r="K5078" s="2" t="s">
        <v>124</v>
      </c>
      <c r="L5078" s="2" t="str">
        <f>_xlfn.XLOOKUP(Table1[[#This Row],[Rating]],Ratings!A$2:A$15,Ratings!B$2:B$15)</f>
        <v>Adult</v>
      </c>
      <c r="M5078" s="2" t="str">
        <f>_xlfn.XLOOKUP(Table1[[#This Row],[Rating Category]],Recommendation!A$2:A$6,Recommendation!B$2:B$6)</f>
        <v>Restricted</v>
      </c>
      <c r="N5078" s="2">
        <v>155</v>
      </c>
      <c r="O5078" s="2" t="str" cm="1">
        <f t="array" ref="O5078">_xlfn.IFS(Table1[[#This Row],[Duration]]&lt;90,"Short",Table1[[#This Row],[Duration]]&lt;180,"Medium",Table1[[#This Row],[Duration]]&lt;=240,"Long",TRUE,"Seasons")</f>
        <v>Medium</v>
      </c>
      <c r="P5078" s="3" t="s">
        <v>90</v>
      </c>
    </row>
    <row r="5079" spans="1:16" ht="56">
      <c r="A5079" s="2" t="s">
        <v>21197</v>
      </c>
      <c r="B5079" s="2" t="s">
        <v>0</v>
      </c>
      <c r="C5079" s="3" t="s">
        <v>21198</v>
      </c>
      <c r="D5079" s="3" t="s">
        <v>4671</v>
      </c>
      <c r="E5079" s="3" t="s">
        <v>21199</v>
      </c>
      <c r="F5079" s="3" t="s">
        <v>1932</v>
      </c>
      <c r="G5079" s="7" t="s">
        <v>8830</v>
      </c>
      <c r="H5079" s="4">
        <v>2021</v>
      </c>
      <c r="I5079" s="2">
        <v>2006</v>
      </c>
      <c r="J5079" s="2">
        <f ca="1">YEAR(TODAY())-Table1[[#This Row],[Release_year]]</f>
        <v>20</v>
      </c>
      <c r="K5079" s="2" t="s">
        <v>16</v>
      </c>
      <c r="L5079" s="2" t="str">
        <f>_xlfn.XLOOKUP(Table1[[#This Row],[Rating]],Ratings!A$2:A$15,Ratings!B$2:B$15)</f>
        <v>Family</v>
      </c>
      <c r="M5079" s="2" t="str">
        <f>_xlfn.XLOOKUP(Table1[[#This Row],[Rating Category]],Recommendation!A$2:A$6,Recommendation!B$2:B$6)</f>
        <v>Guidance</v>
      </c>
      <c r="N5079" s="2">
        <v>93</v>
      </c>
      <c r="O5079" s="2" t="str" cm="1">
        <f t="array" ref="O5079">_xlfn.IFS(Table1[[#This Row],[Duration]]&lt;90,"Short",Table1[[#This Row],[Duration]]&lt;180,"Medium",Table1[[#This Row],[Duration]]&lt;=240,"Long",TRUE,"Seasons")</f>
        <v>Medium</v>
      </c>
      <c r="P5079" s="3" t="s">
        <v>46</v>
      </c>
    </row>
    <row r="5080" spans="1:16" ht="84">
      <c r="A5080" s="2" t="s">
        <v>21200</v>
      </c>
      <c r="B5080" s="2" t="s">
        <v>0</v>
      </c>
      <c r="C5080" s="3" t="s">
        <v>21201</v>
      </c>
      <c r="D5080" s="3" t="s">
        <v>21202</v>
      </c>
      <c r="E5080" s="3" t="s">
        <v>21203</v>
      </c>
      <c r="F5080" s="3" t="s">
        <v>1</v>
      </c>
      <c r="G5080" s="7" t="s">
        <v>21204</v>
      </c>
      <c r="H5080" s="4">
        <v>2021</v>
      </c>
      <c r="I5080" s="2">
        <v>2014</v>
      </c>
      <c r="J5080" s="2">
        <f ca="1">YEAR(TODAY())-Table1[[#This Row],[Release_year]]</f>
        <v>12</v>
      </c>
      <c r="K5080" s="2" t="s">
        <v>246</v>
      </c>
      <c r="L5080" s="2" t="str">
        <f>_xlfn.XLOOKUP(Table1[[#This Row],[Rating]],Ratings!A$2:A$15,Ratings!B$2:B$15)</f>
        <v>Family</v>
      </c>
      <c r="M5080" s="2" t="str">
        <f>_xlfn.XLOOKUP(Table1[[#This Row],[Rating Category]],Recommendation!A$2:A$6,Recommendation!B$2:B$6)</f>
        <v>Guidance</v>
      </c>
      <c r="N5080" s="2">
        <v>78</v>
      </c>
      <c r="O5080" s="2" t="str" cm="1">
        <f t="array" ref="O5080">_xlfn.IFS(Table1[[#This Row],[Duration]]&lt;90,"Short",Table1[[#This Row],[Duration]]&lt;180,"Medium",Table1[[#This Row],[Duration]]&lt;=240,"Long",TRUE,"Seasons")</f>
        <v>Short</v>
      </c>
      <c r="P5080" s="3" t="s">
        <v>17</v>
      </c>
    </row>
    <row r="5081" spans="1:16" ht="56">
      <c r="A5081" s="2" t="s">
        <v>21205</v>
      </c>
      <c r="B5081" s="2" t="s">
        <v>0</v>
      </c>
      <c r="C5081" s="3" t="s">
        <v>21206</v>
      </c>
      <c r="D5081" s="3" t="s">
        <v>21207</v>
      </c>
      <c r="E5081" s="3" t="s">
        <v>21208</v>
      </c>
      <c r="F5081" s="3" t="s">
        <v>21209</v>
      </c>
      <c r="G5081" s="7" t="s">
        <v>11939</v>
      </c>
      <c r="H5081" s="4">
        <v>2021</v>
      </c>
      <c r="I5081" s="2">
        <v>2017</v>
      </c>
      <c r="J5081" s="2">
        <f ca="1">YEAR(TODAY())-Table1[[#This Row],[Release_year]]</f>
        <v>9</v>
      </c>
      <c r="K5081" s="2" t="s">
        <v>124</v>
      </c>
      <c r="L5081" s="2" t="str">
        <f>_xlfn.XLOOKUP(Table1[[#This Row],[Rating]],Ratings!A$2:A$15,Ratings!B$2:B$15)</f>
        <v>Adult</v>
      </c>
      <c r="M5081" s="2" t="str">
        <f>_xlfn.XLOOKUP(Table1[[#This Row],[Rating Category]],Recommendation!A$2:A$6,Recommendation!B$2:B$6)</f>
        <v>Restricted</v>
      </c>
      <c r="N5081" s="2">
        <v>118</v>
      </c>
      <c r="O5081" s="2" t="str" cm="1">
        <f t="array" ref="O5081">_xlfn.IFS(Table1[[#This Row],[Duration]]&lt;90,"Short",Table1[[#This Row],[Duration]]&lt;180,"Medium",Table1[[#This Row],[Duration]]&lt;=240,"Long",TRUE,"Seasons")</f>
        <v>Medium</v>
      </c>
      <c r="P5081" s="3" t="s">
        <v>251</v>
      </c>
    </row>
    <row r="5082" spans="1:16" ht="84">
      <c r="A5082" s="2" t="s">
        <v>21210</v>
      </c>
      <c r="B5082" s="2" t="s">
        <v>0</v>
      </c>
      <c r="C5082" s="3" t="s">
        <v>21211</v>
      </c>
      <c r="D5082" s="3" t="s">
        <v>21212</v>
      </c>
      <c r="E5082" s="3" t="s">
        <v>21213</v>
      </c>
      <c r="F5082" s="3" t="s">
        <v>223</v>
      </c>
      <c r="G5082" s="7" t="s">
        <v>4567</v>
      </c>
      <c r="H5082" s="4">
        <v>2021</v>
      </c>
      <c r="I5082" s="2">
        <v>2012</v>
      </c>
      <c r="J5082" s="2">
        <f ca="1">YEAR(TODAY())-Table1[[#This Row],[Release_year]]</f>
        <v>14</v>
      </c>
      <c r="K5082" s="2" t="s">
        <v>16</v>
      </c>
      <c r="L5082" s="2" t="str">
        <f>_xlfn.XLOOKUP(Table1[[#This Row],[Rating]],Ratings!A$2:A$15,Ratings!B$2:B$15)</f>
        <v>Family</v>
      </c>
      <c r="M5082" s="2" t="str">
        <f>_xlfn.XLOOKUP(Table1[[#This Row],[Rating Category]],Recommendation!A$2:A$6,Recommendation!B$2:B$6)</f>
        <v>Guidance</v>
      </c>
      <c r="N5082" s="2">
        <v>88</v>
      </c>
      <c r="O5082" s="2" t="str" cm="1">
        <f t="array" ref="O5082">_xlfn.IFS(Table1[[#This Row],[Duration]]&lt;90,"Short",Table1[[#This Row],[Duration]]&lt;180,"Medium",Table1[[#This Row],[Duration]]&lt;=240,"Long",TRUE,"Seasons")</f>
        <v>Short</v>
      </c>
      <c r="P5082" s="3" t="s">
        <v>46</v>
      </c>
    </row>
    <row r="5083" spans="1:16" ht="42">
      <c r="A5083" s="2" t="s">
        <v>21214</v>
      </c>
      <c r="B5083" s="2" t="s">
        <v>0</v>
      </c>
      <c r="C5083" s="3" t="s">
        <v>21215</v>
      </c>
      <c r="D5083" s="3" t="s">
        <v>15517</v>
      </c>
      <c r="E5083" s="3" t="s">
        <v>21216</v>
      </c>
      <c r="F5083" s="3" t="s">
        <v>1</v>
      </c>
      <c r="G5083" s="7" t="s">
        <v>13055</v>
      </c>
      <c r="H5083" s="4">
        <v>2021</v>
      </c>
      <c r="I5083" s="2">
        <v>2012</v>
      </c>
      <c r="J5083" s="2">
        <f ca="1">YEAR(TODAY())-Table1[[#This Row],[Release_year]]</f>
        <v>14</v>
      </c>
      <c r="K5083" s="2" t="s">
        <v>124</v>
      </c>
      <c r="L5083" s="2" t="str">
        <f>_xlfn.XLOOKUP(Table1[[#This Row],[Rating]],Ratings!A$2:A$15,Ratings!B$2:B$15)</f>
        <v>Adult</v>
      </c>
      <c r="M5083" s="2" t="str">
        <f>_xlfn.XLOOKUP(Table1[[#This Row],[Rating Category]],Recommendation!A$2:A$6,Recommendation!B$2:B$6)</f>
        <v>Restricted</v>
      </c>
      <c r="N5083" s="2">
        <v>140</v>
      </c>
      <c r="O5083" s="2" t="str" cm="1">
        <f t="array" ref="O5083">_xlfn.IFS(Table1[[#This Row],[Duration]]&lt;90,"Short",Table1[[#This Row],[Duration]]&lt;180,"Medium",Table1[[#This Row],[Duration]]&lt;=240,"Long",TRUE,"Seasons")</f>
        <v>Medium</v>
      </c>
      <c r="P5083" s="3" t="s">
        <v>517</v>
      </c>
    </row>
    <row r="5084" spans="1:16" ht="42">
      <c r="A5084" s="2" t="s">
        <v>21217</v>
      </c>
      <c r="B5084" s="2" t="s">
        <v>0</v>
      </c>
      <c r="C5084" s="3" t="s">
        <v>21218</v>
      </c>
      <c r="D5084" s="3" t="s">
        <v>21219</v>
      </c>
      <c r="E5084" s="3" t="s">
        <v>21220</v>
      </c>
      <c r="F5084" s="3" t="s">
        <v>13</v>
      </c>
      <c r="G5084" s="7" t="s">
        <v>11939</v>
      </c>
      <c r="H5084" s="4">
        <v>2021</v>
      </c>
      <c r="I5084" s="2">
        <v>2015</v>
      </c>
      <c r="J5084" s="2">
        <f ca="1">YEAR(TODAY())-Table1[[#This Row],[Release_year]]</f>
        <v>11</v>
      </c>
      <c r="K5084" s="2" t="s">
        <v>7</v>
      </c>
      <c r="L5084" s="2" t="str">
        <f>_xlfn.XLOOKUP(Table1[[#This Row],[Rating]],Ratings!A$2:A$15,Ratings!B$2:B$15)</f>
        <v>Adult</v>
      </c>
      <c r="M5084" s="2" t="str">
        <f>_xlfn.XLOOKUP(Table1[[#This Row],[Rating Category]],Recommendation!A$2:A$6,Recommendation!B$2:B$6)</f>
        <v>Restricted</v>
      </c>
      <c r="N5084" s="2">
        <v>124</v>
      </c>
      <c r="O5084" s="2" t="str" cm="1">
        <f t="array" ref="O5084">_xlfn.IFS(Table1[[#This Row],[Duration]]&lt;90,"Short",Table1[[#This Row],[Duration]]&lt;180,"Medium",Table1[[#This Row],[Duration]]&lt;=240,"Long",TRUE,"Seasons")</f>
        <v>Medium</v>
      </c>
      <c r="P5084" s="3" t="s">
        <v>89</v>
      </c>
    </row>
    <row r="5085" spans="1:16" ht="42">
      <c r="A5085" s="2" t="s">
        <v>21221</v>
      </c>
      <c r="B5085" s="2" t="s">
        <v>0</v>
      </c>
      <c r="C5085" s="3" t="s">
        <v>21222</v>
      </c>
      <c r="D5085" s="3" t="s">
        <v>6092</v>
      </c>
      <c r="E5085" s="3" t="s">
        <v>21223</v>
      </c>
      <c r="F5085" s="3" t="s">
        <v>1155</v>
      </c>
      <c r="G5085" s="7" t="s">
        <v>8905</v>
      </c>
      <c r="H5085" s="4">
        <v>2021</v>
      </c>
      <c r="I5085" s="2">
        <v>2012</v>
      </c>
      <c r="J5085" s="2">
        <f ca="1">YEAR(TODAY())-Table1[[#This Row],[Release_year]]</f>
        <v>14</v>
      </c>
      <c r="K5085" s="2" t="s">
        <v>7</v>
      </c>
      <c r="L5085" s="2" t="str">
        <f>_xlfn.XLOOKUP(Table1[[#This Row],[Rating]],Ratings!A$2:A$15,Ratings!B$2:B$15)</f>
        <v>Adult</v>
      </c>
      <c r="M5085" s="2" t="str">
        <f>_xlfn.XLOOKUP(Table1[[#This Row],[Rating Category]],Recommendation!A$2:A$6,Recommendation!B$2:B$6)</f>
        <v>Restricted</v>
      </c>
      <c r="N5085" s="2">
        <v>110</v>
      </c>
      <c r="O5085" s="2" t="str" cm="1">
        <f t="array" ref="O5085">_xlfn.IFS(Table1[[#This Row],[Duration]]&lt;90,"Short",Table1[[#This Row],[Duration]]&lt;180,"Medium",Table1[[#This Row],[Duration]]&lt;=240,"Long",TRUE,"Seasons")</f>
        <v>Medium</v>
      </c>
      <c r="P5085" s="3" t="s">
        <v>56</v>
      </c>
    </row>
    <row r="5086" spans="1:16" ht="42">
      <c r="A5086" s="2" t="s">
        <v>21224</v>
      </c>
      <c r="B5086" s="2" t="s">
        <v>0</v>
      </c>
      <c r="C5086" s="3" t="s">
        <v>21225</v>
      </c>
      <c r="D5086" s="3" t="s">
        <v>807</v>
      </c>
      <c r="E5086" s="3" t="s">
        <v>21226</v>
      </c>
      <c r="F5086" s="3" t="s">
        <v>1</v>
      </c>
      <c r="G5086" s="7" t="s">
        <v>3390</v>
      </c>
      <c r="H5086" s="4">
        <v>2021</v>
      </c>
      <c r="I5086" s="2">
        <v>2004</v>
      </c>
      <c r="J5086" s="2">
        <f ca="1">YEAR(TODAY())-Table1[[#This Row],[Release_year]]</f>
        <v>22</v>
      </c>
      <c r="K5086" s="2" t="s">
        <v>246</v>
      </c>
      <c r="L5086" s="2" t="str">
        <f>_xlfn.XLOOKUP(Table1[[#This Row],[Rating]],Ratings!A$2:A$15,Ratings!B$2:B$15)</f>
        <v>Family</v>
      </c>
      <c r="M5086" s="2" t="str">
        <f>_xlfn.XLOOKUP(Table1[[#This Row],[Rating Category]],Recommendation!A$2:A$6,Recommendation!B$2:B$6)</f>
        <v>Guidance</v>
      </c>
      <c r="N5086" s="2">
        <v>100</v>
      </c>
      <c r="O5086" s="2" t="str" cm="1">
        <f t="array" ref="O5086">_xlfn.IFS(Table1[[#This Row],[Duration]]&lt;90,"Short",Table1[[#This Row],[Duration]]&lt;180,"Medium",Table1[[#This Row],[Duration]]&lt;=240,"Long",TRUE,"Seasons")</f>
        <v>Medium</v>
      </c>
      <c r="P5086" s="3" t="s">
        <v>17</v>
      </c>
    </row>
    <row r="5087" spans="1:16" ht="42">
      <c r="A5087" s="2" t="s">
        <v>21227</v>
      </c>
      <c r="B5087" s="2" t="s">
        <v>0</v>
      </c>
      <c r="C5087" s="3" t="s">
        <v>21228</v>
      </c>
      <c r="D5087" s="3" t="s">
        <v>21229</v>
      </c>
      <c r="E5087" s="3" t="s">
        <v>21230</v>
      </c>
      <c r="F5087" s="3" t="s">
        <v>235</v>
      </c>
      <c r="G5087" s="7" t="s">
        <v>12520</v>
      </c>
      <c r="H5087" s="4">
        <v>2021</v>
      </c>
      <c r="I5087" s="2">
        <v>2004</v>
      </c>
      <c r="J5087" s="2">
        <f ca="1">YEAR(TODAY())-Table1[[#This Row],[Release_year]]</f>
        <v>22</v>
      </c>
      <c r="K5087" s="2" t="s">
        <v>7</v>
      </c>
      <c r="L5087" s="2" t="str">
        <f>_xlfn.XLOOKUP(Table1[[#This Row],[Rating]],Ratings!A$2:A$15,Ratings!B$2:B$15)</f>
        <v>Adult</v>
      </c>
      <c r="M5087" s="2" t="str">
        <f>_xlfn.XLOOKUP(Table1[[#This Row],[Rating Category]],Recommendation!A$2:A$6,Recommendation!B$2:B$6)</f>
        <v>Restricted</v>
      </c>
      <c r="N5087" s="2">
        <v>116</v>
      </c>
      <c r="O5087" s="2" t="str" cm="1">
        <f t="array" ref="O5087">_xlfn.IFS(Table1[[#This Row],[Duration]]&lt;90,"Short",Table1[[#This Row],[Duration]]&lt;180,"Medium",Table1[[#This Row],[Duration]]&lt;=240,"Long",TRUE,"Seasons")</f>
        <v>Medium</v>
      </c>
      <c r="P5087" s="3" t="s">
        <v>192</v>
      </c>
    </row>
    <row r="5088" spans="1:16" ht="28">
      <c r="A5088" s="2" t="s">
        <v>21231</v>
      </c>
      <c r="B5088" s="2" t="s">
        <v>0</v>
      </c>
      <c r="C5088" s="3" t="s">
        <v>21232</v>
      </c>
      <c r="D5088" s="3" t="s">
        <v>21233</v>
      </c>
      <c r="E5088" s="3" t="s">
        <v>21234</v>
      </c>
      <c r="F5088" s="3" t="s">
        <v>225</v>
      </c>
      <c r="G5088" s="7" t="s">
        <v>9659</v>
      </c>
      <c r="H5088" s="4">
        <v>2021</v>
      </c>
      <c r="I5088" s="2">
        <v>2014</v>
      </c>
      <c r="J5088" s="2">
        <f ca="1">YEAR(TODAY())-Table1[[#This Row],[Release_year]]</f>
        <v>12</v>
      </c>
      <c r="K5088" s="2" t="s">
        <v>124</v>
      </c>
      <c r="L5088" s="2" t="str">
        <f>_xlfn.XLOOKUP(Table1[[#This Row],[Rating]],Ratings!A$2:A$15,Ratings!B$2:B$15)</f>
        <v>Adult</v>
      </c>
      <c r="M5088" s="2" t="str">
        <f>_xlfn.XLOOKUP(Table1[[#This Row],[Rating Category]],Recommendation!A$2:A$6,Recommendation!B$2:B$6)</f>
        <v>Restricted</v>
      </c>
      <c r="N5088" s="2">
        <v>91</v>
      </c>
      <c r="O5088" s="2" t="str" cm="1">
        <f t="array" ref="O5088">_xlfn.IFS(Table1[[#This Row],[Duration]]&lt;90,"Short",Table1[[#This Row],[Duration]]&lt;180,"Medium",Table1[[#This Row],[Duration]]&lt;=240,"Long",TRUE,"Seasons")</f>
        <v>Medium</v>
      </c>
      <c r="P5088" s="3" t="s">
        <v>125</v>
      </c>
    </row>
    <row r="5089" spans="1:16" ht="42">
      <c r="A5089" s="2" t="s">
        <v>21235</v>
      </c>
      <c r="B5089" s="2" t="s">
        <v>0</v>
      </c>
      <c r="C5089" s="3" t="s">
        <v>21236</v>
      </c>
      <c r="D5089" s="3" t="s">
        <v>21237</v>
      </c>
      <c r="E5089" s="3" t="s">
        <v>21238</v>
      </c>
      <c r="F5089" s="3" t="s">
        <v>1932</v>
      </c>
      <c r="G5089" s="7" t="s">
        <v>4567</v>
      </c>
      <c r="H5089" s="4">
        <v>2021</v>
      </c>
      <c r="I5089" s="2">
        <v>2004</v>
      </c>
      <c r="J5089" s="2">
        <f ca="1">YEAR(TODAY())-Table1[[#This Row],[Release_year]]</f>
        <v>22</v>
      </c>
      <c r="K5089" s="2" t="s">
        <v>16</v>
      </c>
      <c r="L5089" s="2" t="str">
        <f>_xlfn.XLOOKUP(Table1[[#This Row],[Rating]],Ratings!A$2:A$15,Ratings!B$2:B$15)</f>
        <v>Family</v>
      </c>
      <c r="M5089" s="2" t="str">
        <f>_xlfn.XLOOKUP(Table1[[#This Row],[Rating Category]],Recommendation!A$2:A$6,Recommendation!B$2:B$6)</f>
        <v>Guidance</v>
      </c>
      <c r="N5089" s="2">
        <v>111</v>
      </c>
      <c r="O5089" s="2" t="str" cm="1">
        <f t="array" ref="O5089">_xlfn.IFS(Table1[[#This Row],[Duration]]&lt;90,"Short",Table1[[#This Row],[Duration]]&lt;180,"Medium",Table1[[#This Row],[Duration]]&lt;=240,"Long",TRUE,"Seasons")</f>
        <v>Medium</v>
      </c>
      <c r="P5089" s="3" t="s">
        <v>254</v>
      </c>
    </row>
    <row r="5090" spans="1:16" ht="182">
      <c r="A5090" s="2" t="s">
        <v>21239</v>
      </c>
      <c r="B5090" s="2" t="s">
        <v>0</v>
      </c>
      <c r="C5090" s="3" t="s">
        <v>21240</v>
      </c>
      <c r="D5090" s="3" t="s">
        <v>21241</v>
      </c>
      <c r="E5090" s="3" t="s">
        <v>21242</v>
      </c>
      <c r="F5090" s="3" t="s">
        <v>1</v>
      </c>
      <c r="G5090" s="7" t="s">
        <v>8800</v>
      </c>
      <c r="H5090" s="4">
        <v>2021</v>
      </c>
      <c r="I5090" s="2">
        <v>2009</v>
      </c>
      <c r="J5090" s="2">
        <f ca="1">YEAR(TODAY())-Table1[[#This Row],[Release_year]]</f>
        <v>17</v>
      </c>
      <c r="K5090" s="2" t="s">
        <v>246</v>
      </c>
      <c r="L5090" s="2" t="str">
        <f>_xlfn.XLOOKUP(Table1[[#This Row],[Rating]],Ratings!A$2:A$15,Ratings!B$2:B$15)</f>
        <v>Family</v>
      </c>
      <c r="M5090" s="2" t="str">
        <f>_xlfn.XLOOKUP(Table1[[#This Row],[Rating Category]],Recommendation!A$2:A$6,Recommendation!B$2:B$6)</f>
        <v>Guidance</v>
      </c>
      <c r="N5090" s="2">
        <v>98</v>
      </c>
      <c r="O5090" s="2" t="str" cm="1">
        <f t="array" ref="O5090">_xlfn.IFS(Table1[[#This Row],[Duration]]&lt;90,"Short",Table1[[#This Row],[Duration]]&lt;180,"Medium",Table1[[#This Row],[Duration]]&lt;=240,"Long",TRUE,"Seasons")</f>
        <v>Medium</v>
      </c>
      <c r="P5090" s="3" t="s">
        <v>17</v>
      </c>
    </row>
    <row r="5091" spans="1:16" ht="70">
      <c r="A5091" s="2" t="s">
        <v>21243</v>
      </c>
      <c r="B5091" s="2" t="s">
        <v>0</v>
      </c>
      <c r="C5091" s="3" t="s">
        <v>21244</v>
      </c>
      <c r="D5091" s="3" t="s">
        <v>21245</v>
      </c>
      <c r="E5091" s="3" t="s">
        <v>21246</v>
      </c>
      <c r="F5091" s="3" t="s">
        <v>235</v>
      </c>
      <c r="G5091" s="7" t="s">
        <v>21247</v>
      </c>
      <c r="H5091" s="4">
        <v>2021</v>
      </c>
      <c r="I5091" s="2">
        <v>2017</v>
      </c>
      <c r="J5091" s="2">
        <f ca="1">YEAR(TODAY())-Table1[[#This Row],[Release_year]]</f>
        <v>9</v>
      </c>
      <c r="K5091" s="2" t="s">
        <v>7</v>
      </c>
      <c r="L5091" s="2" t="str">
        <f>_xlfn.XLOOKUP(Table1[[#This Row],[Rating]],Ratings!A$2:A$15,Ratings!B$2:B$15)</f>
        <v>Adult</v>
      </c>
      <c r="M5091" s="2" t="str">
        <f>_xlfn.XLOOKUP(Table1[[#This Row],[Rating Category]],Recommendation!A$2:A$6,Recommendation!B$2:B$6)</f>
        <v>Restricted</v>
      </c>
      <c r="N5091" s="2">
        <v>125</v>
      </c>
      <c r="O5091" s="2" t="str" cm="1">
        <f t="array" ref="O5091">_xlfn.IFS(Table1[[#This Row],[Duration]]&lt;90,"Short",Table1[[#This Row],[Duration]]&lt;180,"Medium",Table1[[#This Row],[Duration]]&lt;=240,"Long",TRUE,"Seasons")</f>
        <v>Medium</v>
      </c>
      <c r="P5091" s="3" t="s">
        <v>90</v>
      </c>
    </row>
    <row r="5092" spans="1:16" ht="14">
      <c r="A5092" s="2" t="s">
        <v>21248</v>
      </c>
      <c r="B5092" s="2" t="s">
        <v>0</v>
      </c>
      <c r="C5092" s="3" t="s">
        <v>21249</v>
      </c>
      <c r="D5092" s="3" t="s">
        <v>21250</v>
      </c>
      <c r="E5092" s="3" t="s">
        <v>21251</v>
      </c>
      <c r="F5092" s="3" t="s">
        <v>1</v>
      </c>
      <c r="G5092" s="7" t="s">
        <v>8689</v>
      </c>
      <c r="H5092" s="4">
        <v>2021</v>
      </c>
      <c r="I5092" s="2">
        <v>2019</v>
      </c>
      <c r="J5092" s="2">
        <f ca="1">YEAR(TODAY())-Table1[[#This Row],[Release_year]]</f>
        <v>7</v>
      </c>
      <c r="K5092" s="2" t="s">
        <v>29</v>
      </c>
      <c r="L5092" s="2" t="str">
        <f>_xlfn.XLOOKUP(Table1[[#This Row],[Rating]],Ratings!A$2:A$15,Ratings!B$2:B$15)</f>
        <v>Teen</v>
      </c>
      <c r="M5092" s="2" t="str">
        <f>_xlfn.XLOOKUP(Table1[[#This Row],[Rating Category]],Recommendation!A$2:A$6,Recommendation!B$2:B$6)</f>
        <v>Guidance</v>
      </c>
      <c r="N5092" s="2">
        <v>76</v>
      </c>
      <c r="O5092" s="2" t="str" cm="1">
        <f t="array" ref="O5092">_xlfn.IFS(Table1[[#This Row],[Duration]]&lt;90,"Short",Table1[[#This Row],[Duration]]&lt;180,"Medium",Table1[[#This Row],[Duration]]&lt;=240,"Long",TRUE,"Seasons")</f>
        <v>Short</v>
      </c>
      <c r="P5092" s="3" t="s">
        <v>3</v>
      </c>
    </row>
    <row r="5093" spans="1:16" ht="42">
      <c r="A5093" s="2" t="s">
        <v>21252</v>
      </c>
      <c r="B5093" s="2" t="s">
        <v>0</v>
      </c>
      <c r="C5093" s="3" t="s">
        <v>21253</v>
      </c>
      <c r="D5093" s="3" t="s">
        <v>1299</v>
      </c>
      <c r="E5093" s="3" t="s">
        <v>21254</v>
      </c>
      <c r="F5093" s="3" t="s">
        <v>1</v>
      </c>
      <c r="G5093" s="7" t="s">
        <v>8375</v>
      </c>
      <c r="H5093" s="4">
        <v>2021</v>
      </c>
      <c r="I5093" s="2">
        <v>2006</v>
      </c>
      <c r="J5093" s="2">
        <f ca="1">YEAR(TODAY())-Table1[[#This Row],[Release_year]]</f>
        <v>20</v>
      </c>
      <c r="K5093" s="2" t="s">
        <v>2</v>
      </c>
      <c r="L5093" s="2" t="str">
        <f>_xlfn.XLOOKUP(Table1[[#This Row],[Rating]],Ratings!A$2:A$15,Ratings!B$2:B$15)</f>
        <v>Teen</v>
      </c>
      <c r="M5093" s="2" t="str">
        <f>_xlfn.XLOOKUP(Table1[[#This Row],[Rating Category]],Recommendation!A$2:A$6,Recommendation!B$2:B$6)</f>
        <v>Guidance</v>
      </c>
      <c r="N5093" s="2">
        <v>117</v>
      </c>
      <c r="O5093" s="2" t="str" cm="1">
        <f t="array" ref="O5093">_xlfn.IFS(Table1[[#This Row],[Duration]]&lt;90,"Short",Table1[[#This Row],[Duration]]&lt;180,"Medium",Table1[[#This Row],[Duration]]&lt;=240,"Long",TRUE,"Seasons")</f>
        <v>Medium</v>
      </c>
      <c r="P5093" s="3" t="s">
        <v>251</v>
      </c>
    </row>
    <row r="5094" spans="1:16" ht="28">
      <c r="A5094" s="2" t="s">
        <v>21255</v>
      </c>
      <c r="B5094" s="2" t="s">
        <v>0</v>
      </c>
      <c r="C5094" s="3" t="s">
        <v>21256</v>
      </c>
      <c r="D5094" s="3" t="s">
        <v>21257</v>
      </c>
      <c r="E5094" s="3" t="s">
        <v>21258</v>
      </c>
      <c r="F5094" s="3" t="s">
        <v>1</v>
      </c>
      <c r="G5094" s="7" t="s">
        <v>8964</v>
      </c>
      <c r="H5094" s="4">
        <v>2021</v>
      </c>
      <c r="I5094" s="2">
        <v>2018</v>
      </c>
      <c r="J5094" s="2">
        <f ca="1">YEAR(TODAY())-Table1[[#This Row],[Release_year]]</f>
        <v>8</v>
      </c>
      <c r="K5094" s="2" t="s">
        <v>7</v>
      </c>
      <c r="L5094" s="2" t="str">
        <f>_xlfn.XLOOKUP(Table1[[#This Row],[Rating]],Ratings!A$2:A$15,Ratings!B$2:B$15)</f>
        <v>Adult</v>
      </c>
      <c r="M5094" s="2" t="str">
        <f>_xlfn.XLOOKUP(Table1[[#This Row],[Rating Category]],Recommendation!A$2:A$6,Recommendation!B$2:B$6)</f>
        <v>Restricted</v>
      </c>
      <c r="N5094" s="2">
        <v>90</v>
      </c>
      <c r="O5094" s="2" t="str" cm="1">
        <f t="array" ref="O5094">_xlfn.IFS(Table1[[#This Row],[Duration]]&lt;90,"Short",Table1[[#This Row],[Duration]]&lt;180,"Medium",Table1[[#This Row],[Duration]]&lt;=240,"Long",TRUE,"Seasons")</f>
        <v>Medium</v>
      </c>
      <c r="P5094" s="3" t="s">
        <v>208</v>
      </c>
    </row>
    <row r="5095" spans="1:16" ht="56">
      <c r="A5095" s="2" t="s">
        <v>21259</v>
      </c>
      <c r="B5095" s="2" t="s">
        <v>0</v>
      </c>
      <c r="C5095" s="3" t="s">
        <v>21260</v>
      </c>
      <c r="D5095" s="3" t="s">
        <v>16477</v>
      </c>
      <c r="E5095" s="3" t="s">
        <v>21261</v>
      </c>
      <c r="F5095" s="3" t="s">
        <v>1064</v>
      </c>
      <c r="G5095" s="7" t="s">
        <v>21262</v>
      </c>
      <c r="H5095" s="4">
        <v>2021</v>
      </c>
      <c r="I5095" s="2">
        <v>2008</v>
      </c>
      <c r="J5095" s="2">
        <f ca="1">YEAR(TODAY())-Table1[[#This Row],[Release_year]]</f>
        <v>18</v>
      </c>
      <c r="K5095" s="2" t="s">
        <v>45</v>
      </c>
      <c r="L5095" s="2" t="str">
        <f>_xlfn.XLOOKUP(Table1[[#This Row],[Rating]],Ratings!A$2:A$15,Ratings!B$2:B$15)</f>
        <v>Family</v>
      </c>
      <c r="M5095" s="2" t="str">
        <f>_xlfn.XLOOKUP(Table1[[#This Row],[Rating Category]],Recommendation!A$2:A$6,Recommendation!B$2:B$6)</f>
        <v>Guidance</v>
      </c>
      <c r="N5095" s="2">
        <v>119</v>
      </c>
      <c r="O5095" s="2" t="str" cm="1">
        <f t="array" ref="O5095">_xlfn.IFS(Table1[[#This Row],[Duration]]&lt;90,"Short",Table1[[#This Row],[Duration]]&lt;180,"Medium",Table1[[#This Row],[Duration]]&lt;=240,"Long",TRUE,"Seasons")</f>
        <v>Medium</v>
      </c>
      <c r="P5095" s="3" t="s">
        <v>1083</v>
      </c>
    </row>
    <row r="5096" spans="1:16" ht="42">
      <c r="A5096" s="2" t="s">
        <v>21263</v>
      </c>
      <c r="B5096" s="2" t="s">
        <v>0</v>
      </c>
      <c r="C5096" s="3" t="s">
        <v>21264</v>
      </c>
      <c r="D5096" s="3" t="s">
        <v>21265</v>
      </c>
      <c r="E5096" s="3" t="s">
        <v>21266</v>
      </c>
      <c r="F5096" s="3" t="s">
        <v>463</v>
      </c>
      <c r="G5096" s="7" t="s">
        <v>7942</v>
      </c>
      <c r="H5096" s="4">
        <v>2021</v>
      </c>
      <c r="I5096" s="2">
        <v>1997</v>
      </c>
      <c r="J5096" s="2">
        <f ca="1">YEAR(TODAY())-Table1[[#This Row],[Release_year]]</f>
        <v>29</v>
      </c>
      <c r="K5096" s="2" t="s">
        <v>2</v>
      </c>
      <c r="L5096" s="2" t="str">
        <f>_xlfn.XLOOKUP(Table1[[#This Row],[Rating]],Ratings!A$2:A$15,Ratings!B$2:B$15)</f>
        <v>Teen</v>
      </c>
      <c r="M5096" s="2" t="str">
        <f>_xlfn.XLOOKUP(Table1[[#This Row],[Rating Category]],Recommendation!A$2:A$6,Recommendation!B$2:B$6)</f>
        <v>Guidance</v>
      </c>
      <c r="N5096" s="2">
        <v>136</v>
      </c>
      <c r="O5096" s="2" t="str" cm="1">
        <f t="array" ref="O5096">_xlfn.IFS(Table1[[#This Row],[Duration]]&lt;90,"Short",Table1[[#This Row],[Duration]]&lt;180,"Medium",Table1[[#This Row],[Duration]]&lt;=240,"Long",TRUE,"Seasons")</f>
        <v>Medium</v>
      </c>
      <c r="P5096" s="3" t="s">
        <v>131</v>
      </c>
    </row>
    <row r="5097" spans="1:16" ht="28">
      <c r="A5097" s="2" t="s">
        <v>21267</v>
      </c>
      <c r="B5097" s="2" t="s">
        <v>0</v>
      </c>
      <c r="C5097" s="3" t="s">
        <v>21268</v>
      </c>
      <c r="D5097" s="3" t="s">
        <v>21269</v>
      </c>
      <c r="E5097" s="3" t="s">
        <v>21270</v>
      </c>
      <c r="F5097" s="3" t="s">
        <v>21271</v>
      </c>
      <c r="G5097" s="7" t="s">
        <v>12922</v>
      </c>
      <c r="H5097" s="4">
        <v>2021</v>
      </c>
      <c r="I5097" s="2">
        <v>2015</v>
      </c>
      <c r="J5097" s="2">
        <f ca="1">YEAR(TODAY())-Table1[[#This Row],[Release_year]]</f>
        <v>11</v>
      </c>
      <c r="K5097" s="2" t="s">
        <v>45</v>
      </c>
      <c r="L5097" s="2" t="str">
        <f>_xlfn.XLOOKUP(Table1[[#This Row],[Rating]],Ratings!A$2:A$15,Ratings!B$2:B$15)</f>
        <v>Family</v>
      </c>
      <c r="M5097" s="2" t="str">
        <f>_xlfn.XLOOKUP(Table1[[#This Row],[Rating Category]],Recommendation!A$2:A$6,Recommendation!B$2:B$6)</f>
        <v>Guidance</v>
      </c>
      <c r="N5097" s="2">
        <v>81</v>
      </c>
      <c r="O5097" s="2" t="str" cm="1">
        <f t="array" ref="O5097">_xlfn.IFS(Table1[[#This Row],[Duration]]&lt;90,"Short",Table1[[#This Row],[Duration]]&lt;180,"Medium",Table1[[#This Row],[Duration]]&lt;=240,"Long",TRUE,"Seasons")</f>
        <v>Short</v>
      </c>
      <c r="P5097" s="3" t="s">
        <v>208</v>
      </c>
    </row>
    <row r="5098" spans="1:16" ht="28">
      <c r="A5098" s="2" t="s">
        <v>21272</v>
      </c>
      <c r="B5098" s="2" t="s">
        <v>0</v>
      </c>
      <c r="C5098" s="3" t="s">
        <v>21273</v>
      </c>
      <c r="D5098" s="3" t="s">
        <v>21274</v>
      </c>
      <c r="E5098" s="3" t="s">
        <v>21275</v>
      </c>
      <c r="F5098" s="3" t="s">
        <v>1</v>
      </c>
      <c r="G5098" s="7" t="s">
        <v>9606</v>
      </c>
      <c r="H5098" s="4">
        <v>2021</v>
      </c>
      <c r="I5098" s="2">
        <v>2016</v>
      </c>
      <c r="J5098" s="2">
        <f ca="1">YEAR(TODAY())-Table1[[#This Row],[Release_year]]</f>
        <v>10</v>
      </c>
      <c r="K5098" s="2" t="s">
        <v>7</v>
      </c>
      <c r="L5098" s="2" t="str">
        <f>_xlfn.XLOOKUP(Table1[[#This Row],[Rating]],Ratings!A$2:A$15,Ratings!B$2:B$15)</f>
        <v>Adult</v>
      </c>
      <c r="M5098" s="2" t="str">
        <f>_xlfn.XLOOKUP(Table1[[#This Row],[Rating Category]],Recommendation!A$2:A$6,Recommendation!B$2:B$6)</f>
        <v>Restricted</v>
      </c>
      <c r="N5098" s="2">
        <v>77</v>
      </c>
      <c r="O5098" s="2" t="str" cm="1">
        <f t="array" ref="O5098">_xlfn.IFS(Table1[[#This Row],[Duration]]&lt;90,"Short",Table1[[#This Row],[Duration]]&lt;180,"Medium",Table1[[#This Row],[Duration]]&lt;=240,"Long",TRUE,"Seasons")</f>
        <v>Short</v>
      </c>
      <c r="P5098" s="3" t="s">
        <v>208</v>
      </c>
    </row>
    <row r="5099" spans="1:16" ht="70">
      <c r="A5099" s="2" t="s">
        <v>21276</v>
      </c>
      <c r="B5099" s="2" t="s">
        <v>0</v>
      </c>
      <c r="C5099" s="3" t="s">
        <v>21277</v>
      </c>
      <c r="D5099" s="3" t="s">
        <v>21278</v>
      </c>
      <c r="E5099" s="3" t="s">
        <v>21279</v>
      </c>
      <c r="F5099" s="3" t="s">
        <v>1001</v>
      </c>
      <c r="G5099" s="7" t="s">
        <v>12176</v>
      </c>
      <c r="H5099" s="4">
        <v>2021</v>
      </c>
      <c r="I5099" s="2">
        <v>2016</v>
      </c>
      <c r="J5099" s="2">
        <f ca="1">YEAR(TODAY())-Table1[[#This Row],[Release_year]]</f>
        <v>10</v>
      </c>
      <c r="K5099" s="2" t="s">
        <v>7</v>
      </c>
      <c r="L5099" s="2" t="str">
        <f>_xlfn.XLOOKUP(Table1[[#This Row],[Rating]],Ratings!A$2:A$15,Ratings!B$2:B$15)</f>
        <v>Adult</v>
      </c>
      <c r="M5099" s="2" t="str">
        <f>_xlfn.XLOOKUP(Table1[[#This Row],[Rating Category]],Recommendation!A$2:A$6,Recommendation!B$2:B$6)</f>
        <v>Restricted</v>
      </c>
      <c r="N5099" s="2">
        <v>102</v>
      </c>
      <c r="O5099" s="2" t="str" cm="1">
        <f t="array" ref="O5099">_xlfn.IFS(Table1[[#This Row],[Duration]]&lt;90,"Short",Table1[[#This Row],[Duration]]&lt;180,"Medium",Table1[[#This Row],[Duration]]&lt;=240,"Long",TRUE,"Seasons")</f>
        <v>Medium</v>
      </c>
      <c r="P5099" s="3" t="s">
        <v>23</v>
      </c>
    </row>
    <row r="5100" spans="1:16" ht="42">
      <c r="A5100" s="2" t="s">
        <v>21280</v>
      </c>
      <c r="B5100" s="2" t="s">
        <v>0</v>
      </c>
      <c r="C5100" s="3" t="s">
        <v>21281</v>
      </c>
      <c r="D5100" s="3" t="s">
        <v>21282</v>
      </c>
      <c r="E5100" s="3" t="s">
        <v>21283</v>
      </c>
      <c r="F5100" s="3" t="s">
        <v>21284</v>
      </c>
      <c r="G5100" s="7" t="s">
        <v>16700</v>
      </c>
      <c r="H5100" s="4">
        <v>2021</v>
      </c>
      <c r="I5100" s="2">
        <v>2016</v>
      </c>
      <c r="J5100" s="2">
        <f ca="1">YEAR(TODAY())-Table1[[#This Row],[Release_year]]</f>
        <v>10</v>
      </c>
      <c r="K5100" s="2" t="s">
        <v>7</v>
      </c>
      <c r="L5100" s="2" t="str">
        <f>_xlfn.XLOOKUP(Table1[[#This Row],[Rating]],Ratings!A$2:A$15,Ratings!B$2:B$15)</f>
        <v>Adult</v>
      </c>
      <c r="M5100" s="2" t="str">
        <f>_xlfn.XLOOKUP(Table1[[#This Row],[Rating Category]],Recommendation!A$2:A$6,Recommendation!B$2:B$6)</f>
        <v>Restricted</v>
      </c>
      <c r="N5100" s="2">
        <v>90</v>
      </c>
      <c r="O5100" s="2" t="str" cm="1">
        <f t="array" ref="O5100">_xlfn.IFS(Table1[[#This Row],[Duration]]&lt;90,"Short",Table1[[#This Row],[Duration]]&lt;180,"Medium",Table1[[#This Row],[Duration]]&lt;=240,"Long",TRUE,"Seasons")</f>
        <v>Medium</v>
      </c>
      <c r="P5100" s="3" t="s">
        <v>583</v>
      </c>
    </row>
    <row r="5101" spans="1:16" ht="56">
      <c r="A5101" s="2" t="s">
        <v>21285</v>
      </c>
      <c r="B5101" s="2" t="s">
        <v>0</v>
      </c>
      <c r="C5101" s="3" t="s">
        <v>21286</v>
      </c>
      <c r="D5101" s="3" t="s">
        <v>21287</v>
      </c>
      <c r="E5101" s="3" t="s">
        <v>21288</v>
      </c>
      <c r="F5101" s="3" t="s">
        <v>21289</v>
      </c>
      <c r="G5101" s="7" t="s">
        <v>20924</v>
      </c>
      <c r="H5101" s="4">
        <v>2021</v>
      </c>
      <c r="I5101" s="2">
        <v>2016</v>
      </c>
      <c r="J5101" s="2">
        <f ca="1">YEAR(TODAY())-Table1[[#This Row],[Release_year]]</f>
        <v>10</v>
      </c>
      <c r="K5101" s="2" t="s">
        <v>7</v>
      </c>
      <c r="L5101" s="2" t="str">
        <f>_xlfn.XLOOKUP(Table1[[#This Row],[Rating]],Ratings!A$2:A$15,Ratings!B$2:B$15)</f>
        <v>Adult</v>
      </c>
      <c r="M5101" s="2" t="str">
        <f>_xlfn.XLOOKUP(Table1[[#This Row],[Rating Category]],Recommendation!A$2:A$6,Recommendation!B$2:B$6)</f>
        <v>Restricted</v>
      </c>
      <c r="N5101" s="2">
        <v>92</v>
      </c>
      <c r="O5101" s="2" t="str" cm="1">
        <f t="array" ref="O5101">_xlfn.IFS(Table1[[#This Row],[Duration]]&lt;90,"Short",Table1[[#This Row],[Duration]]&lt;180,"Medium",Table1[[#This Row],[Duration]]&lt;=240,"Long",TRUE,"Seasons")</f>
        <v>Medium</v>
      </c>
      <c r="P5101" s="3" t="s">
        <v>6629</v>
      </c>
    </row>
    <row r="5102" spans="1:16" ht="56">
      <c r="A5102" s="2" t="s">
        <v>21290</v>
      </c>
      <c r="B5102" s="2" t="s">
        <v>0</v>
      </c>
      <c r="C5102" s="3" t="s">
        <v>21291</v>
      </c>
      <c r="D5102" s="3" t="s">
        <v>21292</v>
      </c>
      <c r="E5102" s="3" t="s">
        <v>21293</v>
      </c>
      <c r="F5102" s="3" t="s">
        <v>1155</v>
      </c>
      <c r="G5102" s="7" t="s">
        <v>8944</v>
      </c>
      <c r="H5102" s="4">
        <v>2021</v>
      </c>
      <c r="I5102" s="2">
        <v>2011</v>
      </c>
      <c r="J5102" s="2">
        <f ca="1">YEAR(TODAY())-Table1[[#This Row],[Release_year]]</f>
        <v>15</v>
      </c>
      <c r="K5102" s="2" t="s">
        <v>29</v>
      </c>
      <c r="L5102" s="2" t="str">
        <f>_xlfn.XLOOKUP(Table1[[#This Row],[Rating]],Ratings!A$2:A$15,Ratings!B$2:B$15)</f>
        <v>Teen</v>
      </c>
      <c r="M5102" s="2" t="str">
        <f>_xlfn.XLOOKUP(Table1[[#This Row],[Rating Category]],Recommendation!A$2:A$6,Recommendation!B$2:B$6)</f>
        <v>Guidance</v>
      </c>
      <c r="N5102" s="2">
        <v>93</v>
      </c>
      <c r="O5102" s="2" t="str" cm="1">
        <f t="array" ref="O5102">_xlfn.IFS(Table1[[#This Row],[Duration]]&lt;90,"Short",Table1[[#This Row],[Duration]]&lt;180,"Medium",Table1[[#This Row],[Duration]]&lt;=240,"Long",TRUE,"Seasons")</f>
        <v>Medium</v>
      </c>
      <c r="P5102" s="3" t="s">
        <v>218</v>
      </c>
    </row>
    <row r="5103" spans="1:16" ht="56">
      <c r="A5103" s="2" t="s">
        <v>21294</v>
      </c>
      <c r="B5103" s="2" t="s">
        <v>0</v>
      </c>
      <c r="C5103" s="3" t="s">
        <v>21295</v>
      </c>
      <c r="D5103" s="3" t="s">
        <v>3485</v>
      </c>
      <c r="E5103" s="3" t="s">
        <v>21296</v>
      </c>
      <c r="F5103" s="3" t="s">
        <v>1</v>
      </c>
      <c r="G5103" s="7" t="s">
        <v>7486</v>
      </c>
      <c r="H5103" s="4">
        <v>2021</v>
      </c>
      <c r="I5103" s="2">
        <v>2002</v>
      </c>
      <c r="J5103" s="2">
        <f ca="1">YEAR(TODAY())-Table1[[#This Row],[Release_year]]</f>
        <v>24</v>
      </c>
      <c r="K5103" s="2" t="s">
        <v>2</v>
      </c>
      <c r="L5103" s="2" t="str">
        <f>_xlfn.XLOOKUP(Table1[[#This Row],[Rating]],Ratings!A$2:A$15,Ratings!B$2:B$15)</f>
        <v>Teen</v>
      </c>
      <c r="M5103" s="2" t="str">
        <f>_xlfn.XLOOKUP(Table1[[#This Row],[Rating Category]],Recommendation!A$2:A$6,Recommendation!B$2:B$6)</f>
        <v>Guidance</v>
      </c>
      <c r="N5103" s="2">
        <v>116</v>
      </c>
      <c r="O5103" s="2" t="str" cm="1">
        <f t="array" ref="O5103">_xlfn.IFS(Table1[[#This Row],[Duration]]&lt;90,"Short",Table1[[#This Row],[Duration]]&lt;180,"Medium",Table1[[#This Row],[Duration]]&lt;=240,"Long",TRUE,"Seasons")</f>
        <v>Medium</v>
      </c>
      <c r="P5103" s="3" t="s">
        <v>1368</v>
      </c>
    </row>
    <row r="5104" spans="1:16" ht="56">
      <c r="A5104" s="2" t="s">
        <v>21297</v>
      </c>
      <c r="B5104" s="2" t="s">
        <v>0</v>
      </c>
      <c r="C5104" s="3" t="s">
        <v>21298</v>
      </c>
      <c r="D5104" s="3" t="s">
        <v>21299</v>
      </c>
      <c r="E5104" s="3" t="s">
        <v>21300</v>
      </c>
      <c r="F5104" s="3" t="s">
        <v>28</v>
      </c>
      <c r="G5104" s="7" t="s">
        <v>13325</v>
      </c>
      <c r="H5104" s="4">
        <v>2021</v>
      </c>
      <c r="I5104" s="2">
        <v>2014</v>
      </c>
      <c r="J5104" s="2">
        <f ca="1">YEAR(TODAY())-Table1[[#This Row],[Release_year]]</f>
        <v>12</v>
      </c>
      <c r="K5104" s="2" t="s">
        <v>124</v>
      </c>
      <c r="L5104" s="2" t="str">
        <f>_xlfn.XLOOKUP(Table1[[#This Row],[Rating]],Ratings!A$2:A$15,Ratings!B$2:B$15)</f>
        <v>Adult</v>
      </c>
      <c r="M5104" s="2" t="str">
        <f>_xlfn.XLOOKUP(Table1[[#This Row],[Rating Category]],Recommendation!A$2:A$6,Recommendation!B$2:B$6)</f>
        <v>Restricted</v>
      </c>
      <c r="N5104" s="2">
        <v>107</v>
      </c>
      <c r="O5104" s="2" t="str" cm="1">
        <f t="array" ref="O5104">_xlfn.IFS(Table1[[#This Row],[Duration]]&lt;90,"Short",Table1[[#This Row],[Duration]]&lt;180,"Medium",Table1[[#This Row],[Duration]]&lt;=240,"Long",TRUE,"Seasons")</f>
        <v>Medium</v>
      </c>
      <c r="P5104" s="3" t="s">
        <v>43</v>
      </c>
    </row>
    <row r="5105" spans="1:16" ht="28">
      <c r="A5105" s="2" t="s">
        <v>21301</v>
      </c>
      <c r="B5105" s="2" t="s">
        <v>0</v>
      </c>
      <c r="C5105" s="3" t="s">
        <v>21302</v>
      </c>
      <c r="D5105" s="3" t="s">
        <v>21303</v>
      </c>
      <c r="E5105" s="3" t="s">
        <v>21304</v>
      </c>
      <c r="F5105" s="3" t="s">
        <v>1</v>
      </c>
      <c r="G5105" s="7" t="s">
        <v>15711</v>
      </c>
      <c r="H5105" s="4">
        <v>2021</v>
      </c>
      <c r="I5105" s="2">
        <v>2016</v>
      </c>
      <c r="J5105" s="2">
        <f ca="1">YEAR(TODAY())-Table1[[#This Row],[Release_year]]</f>
        <v>10</v>
      </c>
      <c r="K5105" s="2" t="s">
        <v>14374</v>
      </c>
      <c r="L5105" s="2" t="str">
        <f>_xlfn.XLOOKUP(Table1[[#This Row],[Rating]],Ratings!A$2:A$15,Ratings!B$2:B$15)</f>
        <v>Not Rated</v>
      </c>
      <c r="M5105" s="2" t="str">
        <f>_xlfn.XLOOKUP(Table1[[#This Row],[Rating Category]],Recommendation!A$2:A$6,Recommendation!B$2:B$6)</f>
        <v>Guidance</v>
      </c>
      <c r="N5105" s="2">
        <v>87</v>
      </c>
      <c r="O5105" s="2" t="str" cm="1">
        <f t="array" ref="O5105">_xlfn.IFS(Table1[[#This Row],[Duration]]&lt;90,"Short",Table1[[#This Row],[Duration]]&lt;180,"Medium",Table1[[#This Row],[Duration]]&lt;=240,"Long",TRUE,"Seasons")</f>
        <v>Short</v>
      </c>
      <c r="P5105" s="3" t="s">
        <v>517</v>
      </c>
    </row>
    <row r="5106" spans="1:16" ht="42">
      <c r="A5106" s="2" t="s">
        <v>21305</v>
      </c>
      <c r="B5106" s="2" t="s">
        <v>0</v>
      </c>
      <c r="C5106" s="3" t="s">
        <v>21306</v>
      </c>
      <c r="D5106" s="3" t="s">
        <v>21307</v>
      </c>
      <c r="E5106" s="3" t="s">
        <v>21308</v>
      </c>
      <c r="F5106" s="3" t="s">
        <v>1</v>
      </c>
      <c r="G5106" s="7" t="s">
        <v>11047</v>
      </c>
      <c r="H5106" s="4">
        <v>2021</v>
      </c>
      <c r="I5106" s="2">
        <v>1994</v>
      </c>
      <c r="J5106" s="2">
        <f ca="1">YEAR(TODAY())-Table1[[#This Row],[Release_year]]</f>
        <v>32</v>
      </c>
      <c r="K5106" s="2" t="s">
        <v>2</v>
      </c>
      <c r="L5106" s="2" t="str">
        <f>_xlfn.XLOOKUP(Table1[[#This Row],[Rating]],Ratings!A$2:A$15,Ratings!B$2:B$15)</f>
        <v>Teen</v>
      </c>
      <c r="M5106" s="2" t="str">
        <f>_xlfn.XLOOKUP(Table1[[#This Row],[Rating Category]],Recommendation!A$2:A$6,Recommendation!B$2:B$6)</f>
        <v>Guidance</v>
      </c>
      <c r="N5106" s="2">
        <v>111</v>
      </c>
      <c r="O5106" s="2" t="str" cm="1">
        <f t="array" ref="O5106">_xlfn.IFS(Table1[[#This Row],[Duration]]&lt;90,"Short",Table1[[#This Row],[Duration]]&lt;180,"Medium",Table1[[#This Row],[Duration]]&lt;=240,"Long",TRUE,"Seasons")</f>
        <v>Medium</v>
      </c>
      <c r="P5106" s="3" t="s">
        <v>125</v>
      </c>
    </row>
    <row r="5107" spans="1:16" ht="56">
      <c r="A5107" s="2" t="s">
        <v>21309</v>
      </c>
      <c r="B5107" s="2" t="s">
        <v>0</v>
      </c>
      <c r="C5107" s="3" t="s">
        <v>21310</v>
      </c>
      <c r="D5107" s="3" t="s">
        <v>3560</v>
      </c>
      <c r="E5107" s="3" t="s">
        <v>21311</v>
      </c>
      <c r="F5107" s="3" t="s">
        <v>28</v>
      </c>
      <c r="G5107" s="7" t="s">
        <v>9410</v>
      </c>
      <c r="H5107" s="4">
        <v>2021</v>
      </c>
      <c r="I5107" s="2">
        <v>2016</v>
      </c>
      <c r="J5107" s="2">
        <f ca="1">YEAR(TODAY())-Table1[[#This Row],[Release_year]]</f>
        <v>10</v>
      </c>
      <c r="K5107" s="2" t="s">
        <v>7</v>
      </c>
      <c r="L5107" s="2" t="str">
        <f>_xlfn.XLOOKUP(Table1[[#This Row],[Rating]],Ratings!A$2:A$15,Ratings!B$2:B$15)</f>
        <v>Adult</v>
      </c>
      <c r="M5107" s="2" t="str">
        <f>_xlfn.XLOOKUP(Table1[[#This Row],[Rating Category]],Recommendation!A$2:A$6,Recommendation!B$2:B$6)</f>
        <v>Restricted</v>
      </c>
      <c r="N5107" s="2">
        <v>101</v>
      </c>
      <c r="O5107" s="2" t="str" cm="1">
        <f t="array" ref="O5107">_xlfn.IFS(Table1[[#This Row],[Duration]]&lt;90,"Short",Table1[[#This Row],[Duration]]&lt;180,"Medium",Table1[[#This Row],[Duration]]&lt;=240,"Long",TRUE,"Seasons")</f>
        <v>Medium</v>
      </c>
      <c r="P5107" s="3" t="s">
        <v>1066</v>
      </c>
    </row>
    <row r="5108" spans="1:16" ht="56">
      <c r="A5108" s="2" t="s">
        <v>21312</v>
      </c>
      <c r="B5108" s="2" t="s">
        <v>0</v>
      </c>
      <c r="C5108" s="3" t="s">
        <v>21313</v>
      </c>
      <c r="D5108" s="3" t="s">
        <v>21314</v>
      </c>
      <c r="E5108" s="3" t="s">
        <v>21315</v>
      </c>
      <c r="F5108" s="3" t="s">
        <v>1</v>
      </c>
      <c r="G5108" s="7" t="s">
        <v>6659</v>
      </c>
      <c r="H5108" s="4">
        <v>2021</v>
      </c>
      <c r="I5108" s="2">
        <v>2011</v>
      </c>
      <c r="J5108" s="2">
        <f ca="1">YEAR(TODAY())-Table1[[#This Row],[Release_year]]</f>
        <v>15</v>
      </c>
      <c r="K5108" s="2" t="s">
        <v>2</v>
      </c>
      <c r="L5108" s="2" t="str">
        <f>_xlfn.XLOOKUP(Table1[[#This Row],[Rating]],Ratings!A$2:A$15,Ratings!B$2:B$15)</f>
        <v>Teen</v>
      </c>
      <c r="M5108" s="2" t="str">
        <f>_xlfn.XLOOKUP(Table1[[#This Row],[Rating Category]],Recommendation!A$2:A$6,Recommendation!B$2:B$6)</f>
        <v>Guidance</v>
      </c>
      <c r="N5108" s="2">
        <v>91</v>
      </c>
      <c r="O5108" s="2" t="str" cm="1">
        <f t="array" ref="O5108">_xlfn.IFS(Table1[[#This Row],[Duration]]&lt;90,"Short",Table1[[#This Row],[Duration]]&lt;180,"Medium",Table1[[#This Row],[Duration]]&lt;=240,"Long",TRUE,"Seasons")</f>
        <v>Medium</v>
      </c>
      <c r="P5108" s="3" t="s">
        <v>51</v>
      </c>
    </row>
    <row r="5109" spans="1:16" ht="42">
      <c r="A5109" s="2" t="s">
        <v>21316</v>
      </c>
      <c r="B5109" s="2" t="s">
        <v>0</v>
      </c>
      <c r="C5109" s="3" t="s">
        <v>21317</v>
      </c>
      <c r="D5109" s="3" t="s">
        <v>8149</v>
      </c>
      <c r="E5109" s="3" t="s">
        <v>21318</v>
      </c>
      <c r="F5109" s="3" t="s">
        <v>327</v>
      </c>
      <c r="G5109" s="7" t="s">
        <v>11306</v>
      </c>
      <c r="H5109" s="4">
        <v>2021</v>
      </c>
      <c r="I5109" s="2">
        <v>2014</v>
      </c>
      <c r="J5109" s="2">
        <f ca="1">YEAR(TODAY())-Table1[[#This Row],[Release_year]]</f>
        <v>12</v>
      </c>
      <c r="K5109" s="2" t="s">
        <v>124</v>
      </c>
      <c r="L5109" s="2" t="str">
        <f>_xlfn.XLOOKUP(Table1[[#This Row],[Rating]],Ratings!A$2:A$15,Ratings!B$2:B$15)</f>
        <v>Adult</v>
      </c>
      <c r="M5109" s="2" t="str">
        <f>_xlfn.XLOOKUP(Table1[[#This Row],[Rating Category]],Recommendation!A$2:A$6,Recommendation!B$2:B$6)</f>
        <v>Restricted</v>
      </c>
      <c r="N5109" s="2">
        <v>103</v>
      </c>
      <c r="O5109" s="2" t="str" cm="1">
        <f t="array" ref="O5109">_xlfn.IFS(Table1[[#This Row],[Duration]]&lt;90,"Short",Table1[[#This Row],[Duration]]&lt;180,"Medium",Table1[[#This Row],[Duration]]&lt;=240,"Long",TRUE,"Seasons")</f>
        <v>Medium</v>
      </c>
      <c r="P5109" s="3" t="s">
        <v>206</v>
      </c>
    </row>
    <row r="5110" spans="1:16" ht="42">
      <c r="A5110" s="2" t="s">
        <v>21319</v>
      </c>
      <c r="B5110" s="2" t="s">
        <v>0</v>
      </c>
      <c r="C5110" s="3" t="s">
        <v>21320</v>
      </c>
      <c r="D5110" s="3" t="s">
        <v>21321</v>
      </c>
      <c r="E5110" s="3" t="s">
        <v>21322</v>
      </c>
      <c r="F5110" s="3" t="s">
        <v>225</v>
      </c>
      <c r="G5110" s="7" t="s">
        <v>7762</v>
      </c>
      <c r="H5110" s="4">
        <v>2021</v>
      </c>
      <c r="I5110" s="2">
        <v>2011</v>
      </c>
      <c r="J5110" s="2">
        <f ca="1">YEAR(TODAY())-Table1[[#This Row],[Release_year]]</f>
        <v>15</v>
      </c>
      <c r="K5110" s="2" t="s">
        <v>124</v>
      </c>
      <c r="L5110" s="2" t="str">
        <f>_xlfn.XLOOKUP(Table1[[#This Row],[Rating]],Ratings!A$2:A$15,Ratings!B$2:B$15)</f>
        <v>Adult</v>
      </c>
      <c r="M5110" s="2" t="str">
        <f>_xlfn.XLOOKUP(Table1[[#This Row],[Rating Category]],Recommendation!A$2:A$6,Recommendation!B$2:B$6)</f>
        <v>Restricted</v>
      </c>
      <c r="N5110" s="2">
        <v>120</v>
      </c>
      <c r="O5110" s="2" t="str" cm="1">
        <f t="array" ref="O5110">_xlfn.IFS(Table1[[#This Row],[Duration]]&lt;90,"Short",Table1[[#This Row],[Duration]]&lt;180,"Medium",Table1[[#This Row],[Duration]]&lt;=240,"Long",TRUE,"Seasons")</f>
        <v>Medium</v>
      </c>
      <c r="P5110" s="3" t="s">
        <v>36</v>
      </c>
    </row>
    <row r="5111" spans="1:16" ht="28">
      <c r="A5111" s="2" t="s">
        <v>21323</v>
      </c>
      <c r="B5111" s="2" t="s">
        <v>0</v>
      </c>
      <c r="C5111" s="3" t="s">
        <v>21324</v>
      </c>
      <c r="D5111" s="3" t="s">
        <v>21325</v>
      </c>
      <c r="E5111" s="3" t="s">
        <v>21326</v>
      </c>
      <c r="F5111" s="3" t="s">
        <v>1</v>
      </c>
      <c r="G5111" s="7" t="s">
        <v>12602</v>
      </c>
      <c r="H5111" s="4">
        <v>2021</v>
      </c>
      <c r="I5111" s="2">
        <v>2015</v>
      </c>
      <c r="J5111" s="2">
        <f ca="1">YEAR(TODAY())-Table1[[#This Row],[Release_year]]</f>
        <v>11</v>
      </c>
      <c r="K5111" s="2" t="s">
        <v>124</v>
      </c>
      <c r="L5111" s="2" t="str">
        <f>_xlfn.XLOOKUP(Table1[[#This Row],[Rating]],Ratings!A$2:A$15,Ratings!B$2:B$15)</f>
        <v>Adult</v>
      </c>
      <c r="M5111" s="2" t="str">
        <f>_xlfn.XLOOKUP(Table1[[#This Row],[Rating Category]],Recommendation!A$2:A$6,Recommendation!B$2:B$6)</f>
        <v>Restricted</v>
      </c>
      <c r="N5111" s="2">
        <v>90</v>
      </c>
      <c r="O5111" s="2" t="str" cm="1">
        <f t="array" ref="O5111">_xlfn.IFS(Table1[[#This Row],[Duration]]&lt;90,"Short",Table1[[#This Row],[Duration]]&lt;180,"Medium",Table1[[#This Row],[Duration]]&lt;=240,"Long",TRUE,"Seasons")</f>
        <v>Medium</v>
      </c>
      <c r="P5111" s="3" t="s">
        <v>517</v>
      </c>
    </row>
    <row r="5112" spans="1:16" ht="70">
      <c r="A5112" s="2" t="s">
        <v>21327</v>
      </c>
      <c r="B5112" s="2" t="s">
        <v>0</v>
      </c>
      <c r="C5112" s="3" t="s">
        <v>21328</v>
      </c>
      <c r="D5112" s="3" t="s">
        <v>21329</v>
      </c>
      <c r="E5112" s="3" t="s">
        <v>21330</v>
      </c>
      <c r="F5112" s="3" t="s">
        <v>21331</v>
      </c>
      <c r="G5112" s="7" t="s">
        <v>16122</v>
      </c>
      <c r="H5112" s="4">
        <v>2021</v>
      </c>
      <c r="I5112" s="2">
        <v>2014</v>
      </c>
      <c r="J5112" s="2">
        <f ca="1">YEAR(TODAY())-Table1[[#This Row],[Release_year]]</f>
        <v>12</v>
      </c>
      <c r="K5112" s="2" t="s">
        <v>124</v>
      </c>
      <c r="L5112" s="2" t="str">
        <f>_xlfn.XLOOKUP(Table1[[#This Row],[Rating]],Ratings!A$2:A$15,Ratings!B$2:B$15)</f>
        <v>Adult</v>
      </c>
      <c r="M5112" s="2" t="str">
        <f>_xlfn.XLOOKUP(Table1[[#This Row],[Rating Category]],Recommendation!A$2:A$6,Recommendation!B$2:B$6)</f>
        <v>Restricted</v>
      </c>
      <c r="N5112" s="2">
        <v>92</v>
      </c>
      <c r="O5112" s="2" t="str" cm="1">
        <f t="array" ref="O5112">_xlfn.IFS(Table1[[#This Row],[Duration]]&lt;90,"Short",Table1[[#This Row],[Duration]]&lt;180,"Medium",Table1[[#This Row],[Duration]]&lt;=240,"Long",TRUE,"Seasons")</f>
        <v>Medium</v>
      </c>
      <c r="P5112" s="3" t="s">
        <v>23</v>
      </c>
    </row>
    <row r="5113" spans="1:16" ht="56">
      <c r="A5113" s="2" t="s">
        <v>21332</v>
      </c>
      <c r="B5113" s="2" t="s">
        <v>0</v>
      </c>
      <c r="C5113" s="3" t="s">
        <v>21333</v>
      </c>
      <c r="D5113" s="3" t="s">
        <v>5046</v>
      </c>
      <c r="E5113" s="3" t="s">
        <v>21334</v>
      </c>
      <c r="F5113" s="3" t="s">
        <v>64</v>
      </c>
      <c r="G5113" s="7" t="s">
        <v>9203</v>
      </c>
      <c r="H5113" s="4">
        <v>2021</v>
      </c>
      <c r="I5113" s="2">
        <v>2012</v>
      </c>
      <c r="J5113" s="2">
        <f ca="1">YEAR(TODAY())-Table1[[#This Row],[Release_year]]</f>
        <v>14</v>
      </c>
      <c r="K5113" s="2" t="s">
        <v>2</v>
      </c>
      <c r="L5113" s="2" t="str">
        <f>_xlfn.XLOOKUP(Table1[[#This Row],[Rating]],Ratings!A$2:A$15,Ratings!B$2:B$15)</f>
        <v>Teen</v>
      </c>
      <c r="M5113" s="2" t="str">
        <f>_xlfn.XLOOKUP(Table1[[#This Row],[Rating Category]],Recommendation!A$2:A$6,Recommendation!B$2:B$6)</f>
        <v>Guidance</v>
      </c>
      <c r="N5113" s="2">
        <v>99</v>
      </c>
      <c r="O5113" s="2" t="str" cm="1">
        <f t="array" ref="O5113">_xlfn.IFS(Table1[[#This Row],[Duration]]&lt;90,"Short",Table1[[#This Row],[Duration]]&lt;180,"Medium",Table1[[#This Row],[Duration]]&lt;=240,"Long",TRUE,"Seasons")</f>
        <v>Medium</v>
      </c>
      <c r="P5113" s="3" t="s">
        <v>269</v>
      </c>
    </row>
    <row r="5114" spans="1:16" ht="42">
      <c r="A5114" s="2" t="s">
        <v>21335</v>
      </c>
      <c r="B5114" s="2" t="s">
        <v>0</v>
      </c>
      <c r="C5114" s="3" t="s">
        <v>21336</v>
      </c>
      <c r="D5114" s="3" t="s">
        <v>20963</v>
      </c>
      <c r="E5114" s="3" t="s">
        <v>21337</v>
      </c>
      <c r="F5114" s="3" t="s">
        <v>21338</v>
      </c>
      <c r="G5114" s="7" t="s">
        <v>7891</v>
      </c>
      <c r="H5114" s="4">
        <v>2021</v>
      </c>
      <c r="I5114" s="2">
        <v>2001</v>
      </c>
      <c r="J5114" s="2">
        <f ca="1">YEAR(TODAY())-Table1[[#This Row],[Release_year]]</f>
        <v>25</v>
      </c>
      <c r="K5114" s="2" t="s">
        <v>124</v>
      </c>
      <c r="L5114" s="2" t="str">
        <f>_xlfn.XLOOKUP(Table1[[#This Row],[Rating]],Ratings!A$2:A$15,Ratings!B$2:B$15)</f>
        <v>Adult</v>
      </c>
      <c r="M5114" s="2" t="str">
        <f>_xlfn.XLOOKUP(Table1[[#This Row],[Rating Category]],Recommendation!A$2:A$6,Recommendation!B$2:B$6)</f>
        <v>Restricted</v>
      </c>
      <c r="N5114" s="2">
        <v>124</v>
      </c>
      <c r="O5114" s="2" t="str" cm="1">
        <f t="array" ref="O5114">_xlfn.IFS(Table1[[#This Row],[Duration]]&lt;90,"Short",Table1[[#This Row],[Duration]]&lt;180,"Medium",Table1[[#This Row],[Duration]]&lt;=240,"Long",TRUE,"Seasons")</f>
        <v>Medium</v>
      </c>
      <c r="P5114" s="3" t="s">
        <v>131</v>
      </c>
    </row>
    <row r="5115" spans="1:16" ht="28">
      <c r="A5115" s="2" t="s">
        <v>21339</v>
      </c>
      <c r="B5115" s="2" t="s">
        <v>0</v>
      </c>
      <c r="C5115" s="3" t="s">
        <v>21340</v>
      </c>
      <c r="D5115" s="3" t="s">
        <v>18550</v>
      </c>
      <c r="E5115" s="3" t="s">
        <v>21341</v>
      </c>
      <c r="F5115" s="3" t="s">
        <v>1</v>
      </c>
      <c r="G5115" s="7" t="s">
        <v>10393</v>
      </c>
      <c r="H5115" s="4">
        <v>2021</v>
      </c>
      <c r="I5115" s="2">
        <v>2015</v>
      </c>
      <c r="J5115" s="2">
        <f ca="1">YEAR(TODAY())-Table1[[#This Row],[Release_year]]</f>
        <v>11</v>
      </c>
      <c r="K5115" s="2" t="s">
        <v>2</v>
      </c>
      <c r="L5115" s="2" t="str">
        <f>_xlfn.XLOOKUP(Table1[[#This Row],[Rating]],Ratings!A$2:A$15,Ratings!B$2:B$15)</f>
        <v>Teen</v>
      </c>
      <c r="M5115" s="2" t="str">
        <f>_xlfn.XLOOKUP(Table1[[#This Row],[Rating Category]],Recommendation!A$2:A$6,Recommendation!B$2:B$6)</f>
        <v>Guidance</v>
      </c>
      <c r="N5115" s="2">
        <v>111</v>
      </c>
      <c r="O5115" s="2" t="str" cm="1">
        <f t="array" ref="O5115">_xlfn.IFS(Table1[[#This Row],[Duration]]&lt;90,"Short",Table1[[#This Row],[Duration]]&lt;180,"Medium",Table1[[#This Row],[Duration]]&lt;=240,"Long",TRUE,"Seasons")</f>
        <v>Medium</v>
      </c>
      <c r="P5115" s="3" t="s">
        <v>251</v>
      </c>
    </row>
    <row r="5116" spans="1:16" ht="56">
      <c r="A5116" s="2" t="s">
        <v>21342</v>
      </c>
      <c r="B5116" s="2" t="s">
        <v>0</v>
      </c>
      <c r="C5116" s="3" t="s">
        <v>21343</v>
      </c>
      <c r="D5116" s="3" t="s">
        <v>21344</v>
      </c>
      <c r="E5116" s="3" t="s">
        <v>21345</v>
      </c>
      <c r="F5116" s="3" t="s">
        <v>7396</v>
      </c>
      <c r="G5116" s="7" t="s">
        <v>7554</v>
      </c>
      <c r="H5116" s="4">
        <v>2021</v>
      </c>
      <c r="I5116" s="2">
        <v>2019</v>
      </c>
      <c r="J5116" s="2">
        <f ca="1">YEAR(TODAY())-Table1[[#This Row],[Release_year]]</f>
        <v>7</v>
      </c>
      <c r="K5116" s="2" t="s">
        <v>16</v>
      </c>
      <c r="L5116" s="2" t="str">
        <f>_xlfn.XLOOKUP(Table1[[#This Row],[Rating]],Ratings!A$2:A$15,Ratings!B$2:B$15)</f>
        <v>Family</v>
      </c>
      <c r="M5116" s="2" t="str">
        <f>_xlfn.XLOOKUP(Table1[[#This Row],[Rating Category]],Recommendation!A$2:A$6,Recommendation!B$2:B$6)</f>
        <v>Guidance</v>
      </c>
      <c r="N5116" s="2">
        <v>86</v>
      </c>
      <c r="O5116" s="2" t="str" cm="1">
        <f t="array" ref="O5116">_xlfn.IFS(Table1[[#This Row],[Duration]]&lt;90,"Short",Table1[[#This Row],[Duration]]&lt;180,"Medium",Table1[[#This Row],[Duration]]&lt;=240,"Long",TRUE,"Seasons")</f>
        <v>Short</v>
      </c>
      <c r="P5116" s="3" t="s">
        <v>46</v>
      </c>
    </row>
    <row r="5117" spans="1:16" ht="56">
      <c r="A5117" s="2" t="s">
        <v>21346</v>
      </c>
      <c r="B5117" s="2" t="s">
        <v>0</v>
      </c>
      <c r="C5117" s="3" t="s">
        <v>21347</v>
      </c>
      <c r="D5117" s="3" t="s">
        <v>7856</v>
      </c>
      <c r="E5117" s="3" t="s">
        <v>21348</v>
      </c>
      <c r="F5117" s="3" t="s">
        <v>13</v>
      </c>
      <c r="G5117" s="7" t="s">
        <v>11939</v>
      </c>
      <c r="H5117" s="4">
        <v>2021</v>
      </c>
      <c r="I5117" s="2">
        <v>2014</v>
      </c>
      <c r="J5117" s="2">
        <f ca="1">YEAR(TODAY())-Table1[[#This Row],[Release_year]]</f>
        <v>12</v>
      </c>
      <c r="K5117" s="2" t="s">
        <v>7</v>
      </c>
      <c r="L5117" s="2" t="str">
        <f>_xlfn.XLOOKUP(Table1[[#This Row],[Rating]],Ratings!A$2:A$15,Ratings!B$2:B$15)</f>
        <v>Adult</v>
      </c>
      <c r="M5117" s="2" t="str">
        <f>_xlfn.XLOOKUP(Table1[[#This Row],[Rating Category]],Recommendation!A$2:A$6,Recommendation!B$2:B$6)</f>
        <v>Restricted</v>
      </c>
      <c r="N5117" s="2">
        <v>123</v>
      </c>
      <c r="O5117" s="2" t="str" cm="1">
        <f t="array" ref="O5117">_xlfn.IFS(Table1[[#This Row],[Duration]]&lt;90,"Short",Table1[[#This Row],[Duration]]&lt;180,"Medium",Table1[[#This Row],[Duration]]&lt;=240,"Long",TRUE,"Seasons")</f>
        <v>Medium</v>
      </c>
      <c r="P5117" s="3" t="s">
        <v>66</v>
      </c>
    </row>
    <row r="5118" spans="1:16" ht="42">
      <c r="A5118" s="2" t="s">
        <v>21349</v>
      </c>
      <c r="B5118" s="2" t="s">
        <v>0</v>
      </c>
      <c r="C5118" s="3" t="s">
        <v>21350</v>
      </c>
      <c r="D5118" s="3" t="s">
        <v>21351</v>
      </c>
      <c r="E5118" s="3" t="s">
        <v>21352</v>
      </c>
      <c r="F5118" s="3" t="s">
        <v>1</v>
      </c>
      <c r="G5118" s="7" t="s">
        <v>5917</v>
      </c>
      <c r="H5118" s="4">
        <v>2021</v>
      </c>
      <c r="I5118" s="2">
        <v>2017</v>
      </c>
      <c r="J5118" s="2">
        <f ca="1">YEAR(TODAY())-Table1[[#This Row],[Release_year]]</f>
        <v>9</v>
      </c>
      <c r="K5118" s="2" t="s">
        <v>7</v>
      </c>
      <c r="L5118" s="2" t="str">
        <f>_xlfn.XLOOKUP(Table1[[#This Row],[Rating]],Ratings!A$2:A$15,Ratings!B$2:B$15)</f>
        <v>Adult</v>
      </c>
      <c r="M5118" s="2" t="str">
        <f>_xlfn.XLOOKUP(Table1[[#This Row],[Rating Category]],Recommendation!A$2:A$6,Recommendation!B$2:B$6)</f>
        <v>Restricted</v>
      </c>
      <c r="N5118" s="2">
        <v>105</v>
      </c>
      <c r="O5118" s="2" t="str" cm="1">
        <f t="array" ref="O5118">_xlfn.IFS(Table1[[#This Row],[Duration]]&lt;90,"Short",Table1[[#This Row],[Duration]]&lt;180,"Medium",Table1[[#This Row],[Duration]]&lt;=240,"Long",TRUE,"Seasons")</f>
        <v>Medium</v>
      </c>
      <c r="P5118" s="3" t="s">
        <v>251</v>
      </c>
    </row>
    <row r="5119" spans="1:16" ht="56">
      <c r="A5119" s="2" t="s">
        <v>21353</v>
      </c>
      <c r="B5119" s="2" t="s">
        <v>0</v>
      </c>
      <c r="C5119" s="3" t="s">
        <v>21354</v>
      </c>
      <c r="D5119" s="3" t="s">
        <v>19812</v>
      </c>
      <c r="E5119" s="3" t="s">
        <v>21355</v>
      </c>
      <c r="F5119" s="3" t="s">
        <v>658</v>
      </c>
      <c r="G5119" s="7" t="s">
        <v>4027</v>
      </c>
      <c r="H5119" s="4">
        <v>2021</v>
      </c>
      <c r="I5119" s="2">
        <v>1955</v>
      </c>
      <c r="J5119" s="2">
        <f ca="1">YEAR(TODAY())-Table1[[#This Row],[Release_year]]</f>
        <v>71</v>
      </c>
      <c r="K5119" s="2" t="s">
        <v>29</v>
      </c>
      <c r="L5119" s="2" t="str">
        <f>_xlfn.XLOOKUP(Table1[[#This Row],[Rating]],Ratings!A$2:A$15,Ratings!B$2:B$15)</f>
        <v>Teen</v>
      </c>
      <c r="M5119" s="2" t="str">
        <f>_xlfn.XLOOKUP(Table1[[#This Row],[Rating Category]],Recommendation!A$2:A$6,Recommendation!B$2:B$6)</f>
        <v>Guidance</v>
      </c>
      <c r="N5119" s="2">
        <v>97</v>
      </c>
      <c r="O5119" s="2" t="str" cm="1">
        <f t="array" ref="O5119">_xlfn.IFS(Table1[[#This Row],[Duration]]&lt;90,"Short",Table1[[#This Row],[Duration]]&lt;180,"Medium",Table1[[#This Row],[Duration]]&lt;=240,"Long",TRUE,"Seasons")</f>
        <v>Medium</v>
      </c>
      <c r="P5119" s="3" t="s">
        <v>19814</v>
      </c>
    </row>
    <row r="5120" spans="1:16" ht="28">
      <c r="A5120" s="2" t="s">
        <v>21356</v>
      </c>
      <c r="B5120" s="2" t="s">
        <v>0</v>
      </c>
      <c r="C5120" s="3" t="s">
        <v>21357</v>
      </c>
      <c r="D5120" s="3" t="s">
        <v>21358</v>
      </c>
      <c r="E5120" s="3" t="s">
        <v>21359</v>
      </c>
      <c r="F5120" s="3" t="s">
        <v>1</v>
      </c>
      <c r="G5120" s="7" t="s">
        <v>11321</v>
      </c>
      <c r="H5120" s="4">
        <v>2021</v>
      </c>
      <c r="I5120" s="2">
        <v>2014</v>
      </c>
      <c r="J5120" s="2">
        <f ca="1">YEAR(TODAY())-Table1[[#This Row],[Release_year]]</f>
        <v>12</v>
      </c>
      <c r="K5120" s="2" t="s">
        <v>2</v>
      </c>
      <c r="L5120" s="2" t="str">
        <f>_xlfn.XLOOKUP(Table1[[#This Row],[Rating]],Ratings!A$2:A$15,Ratings!B$2:B$15)</f>
        <v>Teen</v>
      </c>
      <c r="M5120" s="2" t="str">
        <f>_xlfn.XLOOKUP(Table1[[#This Row],[Rating Category]],Recommendation!A$2:A$6,Recommendation!B$2:B$6)</f>
        <v>Guidance</v>
      </c>
      <c r="N5120" s="2">
        <v>97</v>
      </c>
      <c r="O5120" s="2" t="str" cm="1">
        <f t="array" ref="O5120">_xlfn.IFS(Table1[[#This Row],[Duration]]&lt;90,"Short",Table1[[#This Row],[Duration]]&lt;180,"Medium",Table1[[#This Row],[Duration]]&lt;=240,"Long",TRUE,"Seasons")</f>
        <v>Medium</v>
      </c>
      <c r="P5120" s="3" t="s">
        <v>214</v>
      </c>
    </row>
    <row r="5121" spans="1:16" ht="70">
      <c r="A5121" s="2" t="s">
        <v>21360</v>
      </c>
      <c r="B5121" s="2" t="s">
        <v>0</v>
      </c>
      <c r="C5121" s="3" t="s">
        <v>21361</v>
      </c>
      <c r="D5121" s="3" t="s">
        <v>20951</v>
      </c>
      <c r="E5121" s="3" t="s">
        <v>21362</v>
      </c>
      <c r="F5121" s="3" t="s">
        <v>50</v>
      </c>
      <c r="G5121" s="7" t="s">
        <v>13518</v>
      </c>
      <c r="H5121" s="4">
        <v>2021</v>
      </c>
      <c r="I5121" s="2">
        <v>2015</v>
      </c>
      <c r="J5121" s="2">
        <f ca="1">YEAR(TODAY())-Table1[[#This Row],[Release_year]]</f>
        <v>11</v>
      </c>
      <c r="K5121" s="2" t="s">
        <v>14374</v>
      </c>
      <c r="L5121" s="2" t="str">
        <f>_xlfn.XLOOKUP(Table1[[#This Row],[Rating]],Ratings!A$2:A$15,Ratings!B$2:B$15)</f>
        <v>Not Rated</v>
      </c>
      <c r="M5121" s="2" t="str">
        <f>_xlfn.XLOOKUP(Table1[[#This Row],[Rating Category]],Recommendation!A$2:A$6,Recommendation!B$2:B$6)</f>
        <v>Guidance</v>
      </c>
      <c r="N5121" s="2">
        <v>90</v>
      </c>
      <c r="O5121" s="2" t="str" cm="1">
        <f t="array" ref="O5121">_xlfn.IFS(Table1[[#This Row],[Duration]]&lt;90,"Short",Table1[[#This Row],[Duration]]&lt;180,"Medium",Table1[[#This Row],[Duration]]&lt;=240,"Long",TRUE,"Seasons")</f>
        <v>Medium</v>
      </c>
      <c r="P5121" s="3" t="s">
        <v>739</v>
      </c>
    </row>
    <row r="5122" spans="1:16" ht="56">
      <c r="A5122" s="2" t="s">
        <v>21363</v>
      </c>
      <c r="B5122" s="2" t="s">
        <v>0</v>
      </c>
      <c r="C5122" s="3" t="s">
        <v>21364</v>
      </c>
      <c r="D5122" s="3" t="s">
        <v>21365</v>
      </c>
      <c r="E5122" s="3" t="s">
        <v>21366</v>
      </c>
      <c r="F5122" s="3" t="s">
        <v>1064</v>
      </c>
      <c r="G5122" s="7" t="s">
        <v>10981</v>
      </c>
      <c r="H5122" s="4">
        <v>2021</v>
      </c>
      <c r="I5122" s="2">
        <v>2013</v>
      </c>
      <c r="J5122" s="2">
        <f ca="1">YEAR(TODAY())-Table1[[#This Row],[Release_year]]</f>
        <v>13</v>
      </c>
      <c r="K5122" s="2" t="s">
        <v>29</v>
      </c>
      <c r="L5122" s="2" t="str">
        <f>_xlfn.XLOOKUP(Table1[[#This Row],[Rating]],Ratings!A$2:A$15,Ratings!B$2:B$15)</f>
        <v>Teen</v>
      </c>
      <c r="M5122" s="2" t="str">
        <f>_xlfn.XLOOKUP(Table1[[#This Row],[Rating Category]],Recommendation!A$2:A$6,Recommendation!B$2:B$6)</f>
        <v>Guidance</v>
      </c>
      <c r="N5122" s="2">
        <v>163</v>
      </c>
      <c r="O5122" s="2" t="str" cm="1">
        <f t="array" ref="O5122">_xlfn.IFS(Table1[[#This Row],[Duration]]&lt;90,"Short",Table1[[#This Row],[Duration]]&lt;180,"Medium",Table1[[#This Row],[Duration]]&lt;=240,"Long",TRUE,"Seasons")</f>
        <v>Medium</v>
      </c>
      <c r="P5122" s="3" t="s">
        <v>218</v>
      </c>
    </row>
    <row r="5123" spans="1:16" ht="42">
      <c r="A5123" s="2" t="s">
        <v>21367</v>
      </c>
      <c r="B5123" s="2" t="s">
        <v>0</v>
      </c>
      <c r="C5123" s="3" t="s">
        <v>21368</v>
      </c>
      <c r="D5123" s="3" t="s">
        <v>1336</v>
      </c>
      <c r="E5123" s="3" t="s">
        <v>21369</v>
      </c>
      <c r="F5123" s="3" t="s">
        <v>1</v>
      </c>
      <c r="G5123" s="7" t="s">
        <v>6659</v>
      </c>
      <c r="H5123" s="4">
        <v>2021</v>
      </c>
      <c r="I5123" s="2">
        <v>2010</v>
      </c>
      <c r="J5123" s="2">
        <f ca="1">YEAR(TODAY())-Table1[[#This Row],[Release_year]]</f>
        <v>16</v>
      </c>
      <c r="K5123" s="2" t="s">
        <v>2</v>
      </c>
      <c r="L5123" s="2" t="str">
        <f>_xlfn.XLOOKUP(Table1[[#This Row],[Rating]],Ratings!A$2:A$15,Ratings!B$2:B$15)</f>
        <v>Teen</v>
      </c>
      <c r="M5123" s="2" t="str">
        <f>_xlfn.XLOOKUP(Table1[[#This Row],[Rating Category]],Recommendation!A$2:A$6,Recommendation!B$2:B$6)</f>
        <v>Guidance</v>
      </c>
      <c r="N5123" s="2">
        <v>121</v>
      </c>
      <c r="O5123" s="2" t="str" cm="1">
        <f t="array" ref="O5123">_xlfn.IFS(Table1[[#This Row],[Duration]]&lt;90,"Short",Table1[[#This Row],[Duration]]&lt;180,"Medium",Table1[[#This Row],[Duration]]&lt;=240,"Long",TRUE,"Seasons")</f>
        <v>Medium</v>
      </c>
      <c r="P5123" s="3" t="s">
        <v>251</v>
      </c>
    </row>
    <row r="5124" spans="1:16" ht="56">
      <c r="A5124" s="2" t="s">
        <v>21370</v>
      </c>
      <c r="B5124" s="2" t="s">
        <v>0</v>
      </c>
      <c r="C5124" s="3" t="s">
        <v>21371</v>
      </c>
      <c r="D5124" s="3" t="s">
        <v>1521</v>
      </c>
      <c r="E5124" s="3" t="s">
        <v>21372</v>
      </c>
      <c r="F5124" s="3" t="s">
        <v>1</v>
      </c>
      <c r="G5124" s="7" t="s">
        <v>9015</v>
      </c>
      <c r="H5124" s="4">
        <v>2021</v>
      </c>
      <c r="I5124" s="2">
        <v>2016</v>
      </c>
      <c r="J5124" s="2">
        <f ca="1">YEAR(TODAY())-Table1[[#This Row],[Release_year]]</f>
        <v>10</v>
      </c>
      <c r="K5124" s="2" t="s">
        <v>2</v>
      </c>
      <c r="L5124" s="2" t="str">
        <f>_xlfn.XLOOKUP(Table1[[#This Row],[Rating]],Ratings!A$2:A$15,Ratings!B$2:B$15)</f>
        <v>Teen</v>
      </c>
      <c r="M5124" s="2" t="str">
        <f>_xlfn.XLOOKUP(Table1[[#This Row],[Rating Category]],Recommendation!A$2:A$6,Recommendation!B$2:B$6)</f>
        <v>Guidance</v>
      </c>
      <c r="N5124" s="2">
        <v>120</v>
      </c>
      <c r="O5124" s="2" t="str" cm="1">
        <f t="array" ref="O5124">_xlfn.IFS(Table1[[#This Row],[Duration]]&lt;90,"Short",Table1[[#This Row],[Duration]]&lt;180,"Medium",Table1[[#This Row],[Duration]]&lt;=240,"Long",TRUE,"Seasons")</f>
        <v>Medium</v>
      </c>
      <c r="P5124" s="3" t="s">
        <v>21373</v>
      </c>
    </row>
    <row r="5125" spans="1:16" ht="56">
      <c r="A5125" s="2" t="s">
        <v>21374</v>
      </c>
      <c r="B5125" s="2" t="s">
        <v>0</v>
      </c>
      <c r="C5125" s="3" t="s">
        <v>21375</v>
      </c>
      <c r="D5125" s="3" t="s">
        <v>20768</v>
      </c>
      <c r="E5125" s="3" t="s">
        <v>21376</v>
      </c>
      <c r="F5125" s="3" t="s">
        <v>1</v>
      </c>
      <c r="G5125" s="7" t="s">
        <v>11316</v>
      </c>
      <c r="H5125" s="4">
        <v>2021</v>
      </c>
      <c r="I5125" s="2">
        <v>2013</v>
      </c>
      <c r="J5125" s="2">
        <f ca="1">YEAR(TODAY())-Table1[[#This Row],[Release_year]]</f>
        <v>13</v>
      </c>
      <c r="K5125" s="2" t="s">
        <v>124</v>
      </c>
      <c r="L5125" s="2" t="str">
        <f>_xlfn.XLOOKUP(Table1[[#This Row],[Rating]],Ratings!A$2:A$15,Ratings!B$2:B$15)</f>
        <v>Adult</v>
      </c>
      <c r="M5125" s="2" t="str">
        <f>_xlfn.XLOOKUP(Table1[[#This Row],[Rating Category]],Recommendation!A$2:A$6,Recommendation!B$2:B$6)</f>
        <v>Restricted</v>
      </c>
      <c r="N5125" s="2">
        <v>95</v>
      </c>
      <c r="O5125" s="2" t="str" cm="1">
        <f t="array" ref="O5125">_xlfn.IFS(Table1[[#This Row],[Duration]]&lt;90,"Short",Table1[[#This Row],[Duration]]&lt;180,"Medium",Table1[[#This Row],[Duration]]&lt;=240,"Long",TRUE,"Seasons")</f>
        <v>Medium</v>
      </c>
      <c r="P5125" s="3" t="s">
        <v>608</v>
      </c>
    </row>
    <row r="5126" spans="1:16" ht="70">
      <c r="A5126" s="2" t="s">
        <v>21377</v>
      </c>
      <c r="B5126" s="2" t="s">
        <v>0</v>
      </c>
      <c r="C5126" s="3" t="s">
        <v>21378</v>
      </c>
      <c r="D5126" s="3" t="s">
        <v>21379</v>
      </c>
      <c r="E5126" s="3" t="s">
        <v>21380</v>
      </c>
      <c r="F5126" s="3" t="s">
        <v>951</v>
      </c>
      <c r="G5126" s="7" t="s">
        <v>8375</v>
      </c>
      <c r="H5126" s="4">
        <v>2021</v>
      </c>
      <c r="I5126" s="2">
        <v>1978</v>
      </c>
      <c r="J5126" s="2">
        <f ca="1">YEAR(TODAY())-Table1[[#This Row],[Release_year]]</f>
        <v>48</v>
      </c>
      <c r="K5126" s="2" t="s">
        <v>7</v>
      </c>
      <c r="L5126" s="2" t="str">
        <f>_xlfn.XLOOKUP(Table1[[#This Row],[Rating]],Ratings!A$2:A$15,Ratings!B$2:B$15)</f>
        <v>Adult</v>
      </c>
      <c r="M5126" s="2" t="str">
        <f>_xlfn.XLOOKUP(Table1[[#This Row],[Rating Category]],Recommendation!A$2:A$6,Recommendation!B$2:B$6)</f>
        <v>Restricted</v>
      </c>
      <c r="N5126" s="2">
        <v>84</v>
      </c>
      <c r="O5126" s="2" t="str" cm="1">
        <f t="array" ref="O5126">_xlfn.IFS(Table1[[#This Row],[Duration]]&lt;90,"Short",Table1[[#This Row],[Duration]]&lt;180,"Medium",Table1[[#This Row],[Duration]]&lt;=240,"Long",TRUE,"Seasons")</f>
        <v>Short</v>
      </c>
      <c r="P5126" s="3" t="s">
        <v>23</v>
      </c>
    </row>
    <row r="5127" spans="1:16" ht="56">
      <c r="A5127" s="2" t="s">
        <v>21381</v>
      </c>
      <c r="B5127" s="2" t="s">
        <v>0</v>
      </c>
      <c r="C5127" s="3" t="s">
        <v>21382</v>
      </c>
      <c r="D5127" s="3" t="s">
        <v>799</v>
      </c>
      <c r="E5127" s="3" t="s">
        <v>21383</v>
      </c>
      <c r="F5127" s="3" t="s">
        <v>1</v>
      </c>
      <c r="G5127" s="7" t="s">
        <v>4139</v>
      </c>
      <c r="H5127" s="4">
        <v>2021</v>
      </c>
      <c r="I5127" s="2">
        <v>2010</v>
      </c>
      <c r="J5127" s="2">
        <f ca="1">YEAR(TODAY())-Table1[[#This Row],[Release_year]]</f>
        <v>16</v>
      </c>
      <c r="K5127" s="2" t="s">
        <v>16</v>
      </c>
      <c r="L5127" s="2" t="str">
        <f>_xlfn.XLOOKUP(Table1[[#This Row],[Rating]],Ratings!A$2:A$15,Ratings!B$2:B$15)</f>
        <v>Family</v>
      </c>
      <c r="M5127" s="2" t="str">
        <f>_xlfn.XLOOKUP(Table1[[#This Row],[Rating Category]],Recommendation!A$2:A$6,Recommendation!B$2:B$6)</f>
        <v>Guidance</v>
      </c>
      <c r="N5127" s="2">
        <v>94</v>
      </c>
      <c r="O5127" s="2" t="str" cm="1">
        <f t="array" ref="O5127">_xlfn.IFS(Table1[[#This Row],[Duration]]&lt;90,"Short",Table1[[#This Row],[Duration]]&lt;180,"Medium",Table1[[#This Row],[Duration]]&lt;=240,"Long",TRUE,"Seasons")</f>
        <v>Medium</v>
      </c>
      <c r="P5127" s="3" t="s">
        <v>445</v>
      </c>
    </row>
    <row r="5128" spans="1:16" ht="42">
      <c r="A5128" s="2" t="s">
        <v>21384</v>
      </c>
      <c r="B5128" s="2" t="s">
        <v>0</v>
      </c>
      <c r="C5128" s="3" t="s">
        <v>21385</v>
      </c>
      <c r="D5128" s="3" t="s">
        <v>21386</v>
      </c>
      <c r="E5128" s="3" t="s">
        <v>21387</v>
      </c>
      <c r="F5128" s="3" t="s">
        <v>1</v>
      </c>
      <c r="G5128" s="7" t="s">
        <v>21388</v>
      </c>
      <c r="H5128" s="4">
        <v>2021</v>
      </c>
      <c r="I5128" s="2">
        <v>2015</v>
      </c>
      <c r="J5128" s="2">
        <f ca="1">YEAR(TODAY())-Table1[[#This Row],[Release_year]]</f>
        <v>11</v>
      </c>
      <c r="K5128" s="2" t="s">
        <v>124</v>
      </c>
      <c r="L5128" s="2" t="str">
        <f>_xlfn.XLOOKUP(Table1[[#This Row],[Rating]],Ratings!A$2:A$15,Ratings!B$2:B$15)</f>
        <v>Adult</v>
      </c>
      <c r="M5128" s="2" t="str">
        <f>_xlfn.XLOOKUP(Table1[[#This Row],[Rating Category]],Recommendation!A$2:A$6,Recommendation!B$2:B$6)</f>
        <v>Restricted</v>
      </c>
      <c r="N5128" s="2">
        <v>122</v>
      </c>
      <c r="O5128" s="2" t="str" cm="1">
        <f t="array" ref="O5128">_xlfn.IFS(Table1[[#This Row],[Duration]]&lt;90,"Short",Table1[[#This Row],[Duration]]&lt;180,"Medium",Table1[[#This Row],[Duration]]&lt;=240,"Long",TRUE,"Seasons")</f>
        <v>Medium</v>
      </c>
      <c r="P5128" s="3" t="s">
        <v>922</v>
      </c>
    </row>
    <row r="5129" spans="1:16" ht="28">
      <c r="A5129" s="2" t="s">
        <v>21389</v>
      </c>
      <c r="B5129" s="2" t="s">
        <v>0</v>
      </c>
      <c r="C5129" s="3" t="s">
        <v>21390</v>
      </c>
      <c r="D5129" s="3" t="s">
        <v>21391</v>
      </c>
      <c r="E5129" s="3" t="s">
        <v>21392</v>
      </c>
      <c r="F5129" s="3" t="s">
        <v>1</v>
      </c>
      <c r="G5129" s="7" t="s">
        <v>9458</v>
      </c>
      <c r="H5129" s="4">
        <v>2021</v>
      </c>
      <c r="I5129" s="2">
        <v>2017</v>
      </c>
      <c r="J5129" s="2">
        <f ca="1">YEAR(TODAY())-Table1[[#This Row],[Release_year]]</f>
        <v>9</v>
      </c>
      <c r="K5129" s="2" t="s">
        <v>29</v>
      </c>
      <c r="L5129" s="2" t="str">
        <f>_xlfn.XLOOKUP(Table1[[#This Row],[Rating]],Ratings!A$2:A$15,Ratings!B$2:B$15)</f>
        <v>Teen</v>
      </c>
      <c r="M5129" s="2" t="str">
        <f>_xlfn.XLOOKUP(Table1[[#This Row],[Rating Category]],Recommendation!A$2:A$6,Recommendation!B$2:B$6)</f>
        <v>Guidance</v>
      </c>
      <c r="N5129" s="2">
        <v>90</v>
      </c>
      <c r="O5129" s="2" t="str" cm="1">
        <f t="array" ref="O5129">_xlfn.IFS(Table1[[#This Row],[Duration]]&lt;90,"Short",Table1[[#This Row],[Duration]]&lt;180,"Medium",Table1[[#This Row],[Duration]]&lt;=240,"Long",TRUE,"Seasons")</f>
        <v>Medium</v>
      </c>
      <c r="P5129" s="3" t="s">
        <v>51</v>
      </c>
    </row>
    <row r="5130" spans="1:16" ht="56">
      <c r="A5130" s="2" t="s">
        <v>21393</v>
      </c>
      <c r="B5130" s="2" t="s">
        <v>0</v>
      </c>
      <c r="C5130" s="3" t="s">
        <v>21394</v>
      </c>
      <c r="D5130" s="3" t="s">
        <v>21395</v>
      </c>
      <c r="E5130" s="3" t="s">
        <v>21396</v>
      </c>
      <c r="F5130" s="3" t="s">
        <v>1</v>
      </c>
      <c r="G5130" s="7" t="s">
        <v>9700</v>
      </c>
      <c r="H5130" s="4">
        <v>2021</v>
      </c>
      <c r="I5130" s="2">
        <v>2017</v>
      </c>
      <c r="J5130" s="2">
        <f ca="1">YEAR(TODAY())-Table1[[#This Row],[Release_year]]</f>
        <v>9</v>
      </c>
      <c r="K5130" s="2" t="s">
        <v>124</v>
      </c>
      <c r="L5130" s="2" t="str">
        <f>_xlfn.XLOOKUP(Table1[[#This Row],[Rating]],Ratings!A$2:A$15,Ratings!B$2:B$15)</f>
        <v>Adult</v>
      </c>
      <c r="M5130" s="2" t="str">
        <f>_xlfn.XLOOKUP(Table1[[#This Row],[Rating Category]],Recommendation!A$2:A$6,Recommendation!B$2:B$6)</f>
        <v>Restricted</v>
      </c>
      <c r="N5130" s="2">
        <v>89</v>
      </c>
      <c r="O5130" s="2" t="str" cm="1">
        <f t="array" ref="O5130">_xlfn.IFS(Table1[[#This Row],[Duration]]&lt;90,"Short",Table1[[#This Row],[Duration]]&lt;180,"Medium",Table1[[#This Row],[Duration]]&lt;=240,"Long",TRUE,"Seasons")</f>
        <v>Short</v>
      </c>
      <c r="P5130" s="3" t="s">
        <v>617</v>
      </c>
    </row>
    <row r="5131" spans="1:16" ht="56">
      <c r="A5131" s="2" t="s">
        <v>21397</v>
      </c>
      <c r="B5131" s="2" t="s">
        <v>0</v>
      </c>
      <c r="C5131" s="3" t="s">
        <v>21398</v>
      </c>
      <c r="D5131" s="3" t="s">
        <v>907</v>
      </c>
      <c r="E5131" s="3" t="s">
        <v>21399</v>
      </c>
      <c r="F5131" s="3" t="s">
        <v>225</v>
      </c>
      <c r="G5131" s="7" t="s">
        <v>8543</v>
      </c>
      <c r="H5131" s="4">
        <v>2021</v>
      </c>
      <c r="I5131" s="2">
        <v>2009</v>
      </c>
      <c r="J5131" s="2">
        <f ca="1">YEAR(TODAY())-Table1[[#This Row],[Release_year]]</f>
        <v>17</v>
      </c>
      <c r="K5131" s="2" t="s">
        <v>124</v>
      </c>
      <c r="L5131" s="2" t="str">
        <f>_xlfn.XLOOKUP(Table1[[#This Row],[Rating]],Ratings!A$2:A$15,Ratings!B$2:B$15)</f>
        <v>Adult</v>
      </c>
      <c r="M5131" s="2" t="str">
        <f>_xlfn.XLOOKUP(Table1[[#This Row],[Rating Category]],Recommendation!A$2:A$6,Recommendation!B$2:B$6)</f>
        <v>Restricted</v>
      </c>
      <c r="N5131" s="2">
        <v>106</v>
      </c>
      <c r="O5131" s="2" t="str" cm="1">
        <f t="array" ref="O5131">_xlfn.IFS(Table1[[#This Row],[Duration]]&lt;90,"Short",Table1[[#This Row],[Duration]]&lt;180,"Medium",Table1[[#This Row],[Duration]]&lt;=240,"Long",TRUE,"Seasons")</f>
        <v>Medium</v>
      </c>
      <c r="P5131" s="3" t="s">
        <v>125</v>
      </c>
    </row>
    <row r="5132" spans="1:16" ht="56">
      <c r="A5132" s="2" t="s">
        <v>21400</v>
      </c>
      <c r="B5132" s="2" t="s">
        <v>0</v>
      </c>
      <c r="C5132" s="3" t="s">
        <v>21401</v>
      </c>
      <c r="D5132" s="3" t="s">
        <v>320</v>
      </c>
      <c r="E5132" s="3" t="s">
        <v>21402</v>
      </c>
      <c r="F5132" s="3" t="s">
        <v>1</v>
      </c>
      <c r="G5132" s="7" t="s">
        <v>7486</v>
      </c>
      <c r="H5132" s="4">
        <v>2021</v>
      </c>
      <c r="I5132" s="2">
        <v>1999</v>
      </c>
      <c r="J5132" s="2">
        <f ca="1">YEAR(TODAY())-Table1[[#This Row],[Release_year]]</f>
        <v>27</v>
      </c>
      <c r="K5132" s="2" t="s">
        <v>124</v>
      </c>
      <c r="L5132" s="2" t="str">
        <f>_xlfn.XLOOKUP(Table1[[#This Row],[Rating]],Ratings!A$2:A$15,Ratings!B$2:B$15)</f>
        <v>Adult</v>
      </c>
      <c r="M5132" s="2" t="str">
        <f>_xlfn.XLOOKUP(Table1[[#This Row],[Rating Category]],Recommendation!A$2:A$6,Recommendation!B$2:B$6)</f>
        <v>Restricted</v>
      </c>
      <c r="N5132" s="2">
        <v>139</v>
      </c>
      <c r="O5132" s="2" t="str" cm="1">
        <f t="array" ref="O5132">_xlfn.IFS(Table1[[#This Row],[Duration]]&lt;90,"Short",Table1[[#This Row],[Duration]]&lt;180,"Medium",Table1[[#This Row],[Duration]]&lt;=240,"Long",TRUE,"Seasons")</f>
        <v>Medium</v>
      </c>
      <c r="P5132" s="3" t="s">
        <v>131</v>
      </c>
    </row>
    <row r="5133" spans="1:16" ht="42">
      <c r="A5133" s="2" t="s">
        <v>21403</v>
      </c>
      <c r="B5133" s="2" t="s">
        <v>0</v>
      </c>
      <c r="C5133" s="3" t="s">
        <v>21404</v>
      </c>
      <c r="D5133" s="3" t="s">
        <v>21405</v>
      </c>
      <c r="E5133" s="3" t="s">
        <v>21406</v>
      </c>
      <c r="F5133" s="3" t="s">
        <v>1</v>
      </c>
      <c r="G5133" s="7" t="s">
        <v>8231</v>
      </c>
      <c r="H5133" s="4">
        <v>2021</v>
      </c>
      <c r="I5133" s="2">
        <v>1974</v>
      </c>
      <c r="J5133" s="2">
        <f ca="1">YEAR(TODAY())-Table1[[#This Row],[Release_year]]</f>
        <v>52</v>
      </c>
      <c r="K5133" s="2" t="s">
        <v>124</v>
      </c>
      <c r="L5133" s="2" t="str">
        <f>_xlfn.XLOOKUP(Table1[[#This Row],[Rating]],Ratings!A$2:A$15,Ratings!B$2:B$15)</f>
        <v>Adult</v>
      </c>
      <c r="M5133" s="2" t="str">
        <f>_xlfn.XLOOKUP(Table1[[#This Row],[Rating Category]],Recommendation!A$2:A$6,Recommendation!B$2:B$6)</f>
        <v>Restricted</v>
      </c>
      <c r="N5133" s="2">
        <v>83</v>
      </c>
      <c r="O5133" s="2" t="str" cm="1">
        <f t="array" ref="O5133">_xlfn.IFS(Table1[[#This Row],[Duration]]&lt;90,"Short",Table1[[#This Row],[Duration]]&lt;180,"Medium",Table1[[#This Row],[Duration]]&lt;=240,"Long",TRUE,"Seasons")</f>
        <v>Short</v>
      </c>
      <c r="P5133" s="3" t="s">
        <v>10699</v>
      </c>
    </row>
    <row r="5134" spans="1:16" ht="42">
      <c r="A5134" s="2" t="s">
        <v>21407</v>
      </c>
      <c r="B5134" s="2" t="s">
        <v>0</v>
      </c>
      <c r="C5134" s="3" t="s">
        <v>21408</v>
      </c>
      <c r="D5134" s="3" t="s">
        <v>21409</v>
      </c>
      <c r="E5134" s="3" t="s">
        <v>21410</v>
      </c>
      <c r="F5134" s="3" t="s">
        <v>1155</v>
      </c>
      <c r="G5134" s="7" t="s">
        <v>8997</v>
      </c>
      <c r="H5134" s="4">
        <v>2021</v>
      </c>
      <c r="I5134" s="2">
        <v>2013</v>
      </c>
      <c r="J5134" s="2">
        <f ca="1">YEAR(TODAY())-Table1[[#This Row],[Release_year]]</f>
        <v>13</v>
      </c>
      <c r="K5134" s="2" t="s">
        <v>29</v>
      </c>
      <c r="L5134" s="2" t="str">
        <f>_xlfn.XLOOKUP(Table1[[#This Row],[Rating]],Ratings!A$2:A$15,Ratings!B$2:B$15)</f>
        <v>Teen</v>
      </c>
      <c r="M5134" s="2" t="str">
        <f>_xlfn.XLOOKUP(Table1[[#This Row],[Rating Category]],Recommendation!A$2:A$6,Recommendation!B$2:B$6)</f>
        <v>Guidance</v>
      </c>
      <c r="N5134" s="2">
        <v>96</v>
      </c>
      <c r="O5134" s="2" t="str" cm="1">
        <f t="array" ref="O5134">_xlfn.IFS(Table1[[#This Row],[Duration]]&lt;90,"Short",Table1[[#This Row],[Duration]]&lt;180,"Medium",Table1[[#This Row],[Duration]]&lt;=240,"Long",TRUE,"Seasons")</f>
        <v>Medium</v>
      </c>
      <c r="P5134" s="3" t="s">
        <v>43</v>
      </c>
    </row>
    <row r="5135" spans="1:16" ht="42">
      <c r="A5135" s="2" t="s">
        <v>21411</v>
      </c>
      <c r="B5135" s="2" t="s">
        <v>0</v>
      </c>
      <c r="C5135" s="3" t="s">
        <v>21412</v>
      </c>
      <c r="D5135" s="3" t="s">
        <v>21413</v>
      </c>
      <c r="E5135" s="3" t="s">
        <v>21414</v>
      </c>
      <c r="F5135" s="3" t="s">
        <v>1</v>
      </c>
      <c r="G5135" s="7" t="s">
        <v>11742</v>
      </c>
      <c r="H5135" s="4">
        <v>2021</v>
      </c>
      <c r="I5135" s="2">
        <v>2016</v>
      </c>
      <c r="J5135" s="2">
        <f ca="1">YEAR(TODAY())-Table1[[#This Row],[Release_year]]</f>
        <v>10</v>
      </c>
      <c r="K5135" s="2" t="s">
        <v>29</v>
      </c>
      <c r="L5135" s="2" t="str">
        <f>_xlfn.XLOOKUP(Table1[[#This Row],[Rating]],Ratings!A$2:A$15,Ratings!B$2:B$15)</f>
        <v>Teen</v>
      </c>
      <c r="M5135" s="2" t="str">
        <f>_xlfn.XLOOKUP(Table1[[#This Row],[Rating Category]],Recommendation!A$2:A$6,Recommendation!B$2:B$6)</f>
        <v>Guidance</v>
      </c>
      <c r="N5135" s="2">
        <v>94</v>
      </c>
      <c r="O5135" s="2" t="str" cm="1">
        <f t="array" ref="O5135">_xlfn.IFS(Table1[[#This Row],[Duration]]&lt;90,"Short",Table1[[#This Row],[Duration]]&lt;180,"Medium",Table1[[#This Row],[Duration]]&lt;=240,"Long",TRUE,"Seasons")</f>
        <v>Medium</v>
      </c>
      <c r="P5135" s="3" t="s">
        <v>269</v>
      </c>
    </row>
    <row r="5136" spans="1:16" ht="14">
      <c r="A5136" s="2" t="s">
        <v>21415</v>
      </c>
      <c r="B5136" s="2" t="s">
        <v>0</v>
      </c>
      <c r="C5136" s="3" t="s">
        <v>21416</v>
      </c>
      <c r="D5136" s="3" t="s">
        <v>21417</v>
      </c>
      <c r="E5136" s="3" t="s">
        <v>21418</v>
      </c>
      <c r="F5136" s="3" t="s">
        <v>28</v>
      </c>
      <c r="G5136" s="7" t="s">
        <v>10423</v>
      </c>
      <c r="H5136" s="4">
        <v>2021</v>
      </c>
      <c r="I5136" s="2">
        <v>2017</v>
      </c>
      <c r="J5136" s="2">
        <f ca="1">YEAR(TODAY())-Table1[[#This Row],[Release_year]]</f>
        <v>9</v>
      </c>
      <c r="K5136" s="2" t="s">
        <v>181</v>
      </c>
      <c r="L5136" s="2" t="str">
        <f>_xlfn.XLOOKUP(Table1[[#This Row],[Rating]],Ratings!A$2:A$15,Ratings!B$2:B$15)</f>
        <v>Family</v>
      </c>
      <c r="M5136" s="2" t="str">
        <f>_xlfn.XLOOKUP(Table1[[#This Row],[Rating Category]],Recommendation!A$2:A$6,Recommendation!B$2:B$6)</f>
        <v>Guidance</v>
      </c>
      <c r="N5136" s="2">
        <v>58</v>
      </c>
      <c r="O5136" s="2" t="str" cm="1">
        <f t="array" ref="O5136">_xlfn.IFS(Table1[[#This Row],[Duration]]&lt;90,"Short",Table1[[#This Row],[Duration]]&lt;180,"Medium",Table1[[#This Row],[Duration]]&lt;=240,"Long",TRUE,"Seasons")</f>
        <v>Short</v>
      </c>
      <c r="P5136" s="3" t="s">
        <v>3</v>
      </c>
    </row>
    <row r="5137" spans="1:16" ht="42">
      <c r="A5137" s="2" t="s">
        <v>21419</v>
      </c>
      <c r="B5137" s="2" t="s">
        <v>0</v>
      </c>
      <c r="C5137" s="3" t="s">
        <v>21420</v>
      </c>
      <c r="D5137" s="3" t="s">
        <v>15161</v>
      </c>
      <c r="E5137" s="3" t="s">
        <v>21421</v>
      </c>
      <c r="F5137" s="3" t="s">
        <v>17169</v>
      </c>
      <c r="G5137" s="7" t="s">
        <v>7924</v>
      </c>
      <c r="H5137" s="4">
        <v>2021</v>
      </c>
      <c r="I5137" s="2">
        <v>2002</v>
      </c>
      <c r="J5137" s="2">
        <f ca="1">YEAR(TODAY())-Table1[[#This Row],[Release_year]]</f>
        <v>24</v>
      </c>
      <c r="K5137" s="2" t="s">
        <v>2</v>
      </c>
      <c r="L5137" s="2" t="str">
        <f>_xlfn.XLOOKUP(Table1[[#This Row],[Rating]],Ratings!A$2:A$15,Ratings!B$2:B$15)</f>
        <v>Teen</v>
      </c>
      <c r="M5137" s="2" t="str">
        <f>_xlfn.XLOOKUP(Table1[[#This Row],[Rating Category]],Recommendation!A$2:A$6,Recommendation!B$2:B$6)</f>
        <v>Guidance</v>
      </c>
      <c r="N5137" s="2">
        <v>96</v>
      </c>
      <c r="O5137" s="2" t="str" cm="1">
        <f t="array" ref="O5137">_xlfn.IFS(Table1[[#This Row],[Duration]]&lt;90,"Short",Table1[[#This Row],[Duration]]&lt;180,"Medium",Table1[[#This Row],[Duration]]&lt;=240,"Long",TRUE,"Seasons")</f>
        <v>Medium</v>
      </c>
      <c r="P5137" s="3" t="s">
        <v>307</v>
      </c>
    </row>
    <row r="5138" spans="1:16" ht="56">
      <c r="A5138" s="2" t="s">
        <v>21422</v>
      </c>
      <c r="B5138" s="2" t="s">
        <v>0</v>
      </c>
      <c r="C5138" s="3" t="s">
        <v>21423</v>
      </c>
      <c r="D5138" s="3" t="s">
        <v>21424</v>
      </c>
      <c r="E5138" s="3" t="s">
        <v>21425</v>
      </c>
      <c r="F5138" s="3" t="s">
        <v>1</v>
      </c>
      <c r="G5138" s="7" t="s">
        <v>8375</v>
      </c>
      <c r="H5138" s="4">
        <v>2021</v>
      </c>
      <c r="I5138" s="2">
        <v>2009</v>
      </c>
      <c r="J5138" s="2">
        <f ca="1">YEAR(TODAY())-Table1[[#This Row],[Release_year]]</f>
        <v>17</v>
      </c>
      <c r="K5138" s="2" t="s">
        <v>2</v>
      </c>
      <c r="L5138" s="2" t="str">
        <f>_xlfn.XLOOKUP(Table1[[#This Row],[Rating]],Ratings!A$2:A$15,Ratings!B$2:B$15)</f>
        <v>Teen</v>
      </c>
      <c r="M5138" s="2" t="str">
        <f>_xlfn.XLOOKUP(Table1[[#This Row],[Rating Category]],Recommendation!A$2:A$6,Recommendation!B$2:B$6)</f>
        <v>Guidance</v>
      </c>
      <c r="N5138" s="2">
        <v>107</v>
      </c>
      <c r="O5138" s="2" t="str" cm="1">
        <f t="array" ref="O5138">_xlfn.IFS(Table1[[#This Row],[Duration]]&lt;90,"Short",Table1[[#This Row],[Duration]]&lt;180,"Medium",Table1[[#This Row],[Duration]]&lt;=240,"Long",TRUE,"Seasons")</f>
        <v>Medium</v>
      </c>
      <c r="P5138" s="3" t="s">
        <v>1402</v>
      </c>
    </row>
    <row r="5139" spans="1:16" ht="56">
      <c r="A5139" s="2" t="s">
        <v>21426</v>
      </c>
      <c r="B5139" s="2" t="s">
        <v>0</v>
      </c>
      <c r="C5139" s="3" t="s">
        <v>21427</v>
      </c>
      <c r="D5139" s="3" t="s">
        <v>21428</v>
      </c>
      <c r="E5139" s="3" t="s">
        <v>21429</v>
      </c>
      <c r="F5139" s="3" t="s">
        <v>1</v>
      </c>
      <c r="G5139" s="7" t="s">
        <v>7801</v>
      </c>
      <c r="H5139" s="4">
        <v>2021</v>
      </c>
      <c r="I5139" s="2">
        <v>2017</v>
      </c>
      <c r="J5139" s="2">
        <f ca="1">YEAR(TODAY())-Table1[[#This Row],[Release_year]]</f>
        <v>9</v>
      </c>
      <c r="K5139" s="2" t="s">
        <v>124</v>
      </c>
      <c r="L5139" s="2" t="str">
        <f>_xlfn.XLOOKUP(Table1[[#This Row],[Rating]],Ratings!A$2:A$15,Ratings!B$2:B$15)</f>
        <v>Adult</v>
      </c>
      <c r="M5139" s="2" t="str">
        <f>_xlfn.XLOOKUP(Table1[[#This Row],[Rating Category]],Recommendation!A$2:A$6,Recommendation!B$2:B$6)</f>
        <v>Restricted</v>
      </c>
      <c r="N5139" s="2">
        <v>104</v>
      </c>
      <c r="O5139" s="2" t="str" cm="1">
        <f t="array" ref="O5139">_xlfn.IFS(Table1[[#This Row],[Duration]]&lt;90,"Short",Table1[[#This Row],[Duration]]&lt;180,"Medium",Table1[[#This Row],[Duration]]&lt;=240,"Long",TRUE,"Seasons")</f>
        <v>Medium</v>
      </c>
      <c r="P5139" s="3" t="s">
        <v>3657</v>
      </c>
    </row>
    <row r="5140" spans="1:16" ht="42">
      <c r="A5140" s="2" t="s">
        <v>21430</v>
      </c>
      <c r="B5140" s="2" t="s">
        <v>0</v>
      </c>
      <c r="C5140" s="3" t="s">
        <v>21431</v>
      </c>
      <c r="D5140" s="3" t="s">
        <v>21432</v>
      </c>
      <c r="E5140" s="3" t="s">
        <v>21433</v>
      </c>
      <c r="F5140" s="3" t="s">
        <v>1</v>
      </c>
      <c r="G5140" s="7" t="s">
        <v>12176</v>
      </c>
      <c r="H5140" s="4">
        <v>2021</v>
      </c>
      <c r="I5140" s="2">
        <v>1996</v>
      </c>
      <c r="J5140" s="2">
        <f ca="1">YEAR(TODAY())-Table1[[#This Row],[Release_year]]</f>
        <v>30</v>
      </c>
      <c r="K5140" s="2" t="s">
        <v>124</v>
      </c>
      <c r="L5140" s="2" t="str">
        <f>_xlfn.XLOOKUP(Table1[[#This Row],[Rating]],Ratings!A$2:A$15,Ratings!B$2:B$15)</f>
        <v>Adult</v>
      </c>
      <c r="M5140" s="2" t="str">
        <f>_xlfn.XLOOKUP(Table1[[#This Row],[Rating Category]],Recommendation!A$2:A$6,Recommendation!B$2:B$6)</f>
        <v>Restricted</v>
      </c>
      <c r="N5140" s="2">
        <v>94</v>
      </c>
      <c r="O5140" s="2" t="str" cm="1">
        <f t="array" ref="O5140">_xlfn.IFS(Table1[[#This Row],[Duration]]&lt;90,"Short",Table1[[#This Row],[Duration]]&lt;180,"Medium",Table1[[#This Row],[Duration]]&lt;=240,"Long",TRUE,"Seasons")</f>
        <v>Medium</v>
      </c>
      <c r="P5140" s="3" t="s">
        <v>51</v>
      </c>
    </row>
    <row r="5141" spans="1:16" ht="28">
      <c r="A5141" s="2" t="s">
        <v>21434</v>
      </c>
      <c r="B5141" s="2" t="s">
        <v>0</v>
      </c>
      <c r="C5141" s="3" t="s">
        <v>21435</v>
      </c>
      <c r="D5141" s="3" t="s">
        <v>1813</v>
      </c>
      <c r="E5141" s="3" t="s">
        <v>21436</v>
      </c>
      <c r="F5141" s="3" t="s">
        <v>28</v>
      </c>
      <c r="G5141" s="7" t="s">
        <v>12261</v>
      </c>
      <c r="H5141" s="4">
        <v>2021</v>
      </c>
      <c r="I5141" s="2">
        <v>2016</v>
      </c>
      <c r="J5141" s="2">
        <f ca="1">YEAR(TODAY())-Table1[[#This Row],[Release_year]]</f>
        <v>10</v>
      </c>
      <c r="K5141" s="2" t="s">
        <v>7</v>
      </c>
      <c r="L5141" s="2" t="str">
        <f>_xlfn.XLOOKUP(Table1[[#This Row],[Rating]],Ratings!A$2:A$15,Ratings!B$2:B$15)</f>
        <v>Adult</v>
      </c>
      <c r="M5141" s="2" t="str">
        <f>_xlfn.XLOOKUP(Table1[[#This Row],[Rating Category]],Recommendation!A$2:A$6,Recommendation!B$2:B$6)</f>
        <v>Restricted</v>
      </c>
      <c r="N5141" s="2">
        <v>108</v>
      </c>
      <c r="O5141" s="2" t="str" cm="1">
        <f t="array" ref="O5141">_xlfn.IFS(Table1[[#This Row],[Duration]]&lt;90,"Short",Table1[[#This Row],[Duration]]&lt;180,"Medium",Table1[[#This Row],[Duration]]&lt;=240,"Long",TRUE,"Seasons")</f>
        <v>Medium</v>
      </c>
      <c r="P5141" s="3" t="s">
        <v>72</v>
      </c>
    </row>
    <row r="5142" spans="1:16" ht="42">
      <c r="A5142" s="2" t="s">
        <v>21437</v>
      </c>
      <c r="B5142" s="2" t="s">
        <v>0</v>
      </c>
      <c r="C5142" s="3" t="s">
        <v>21438</v>
      </c>
      <c r="D5142" s="3" t="s">
        <v>21439</v>
      </c>
      <c r="E5142" s="3" t="s">
        <v>21440</v>
      </c>
      <c r="F5142" s="3" t="s">
        <v>1</v>
      </c>
      <c r="G5142" s="7" t="s">
        <v>9345</v>
      </c>
      <c r="H5142" s="4">
        <v>2021</v>
      </c>
      <c r="I5142" s="2">
        <v>2015</v>
      </c>
      <c r="J5142" s="2">
        <f ca="1">YEAR(TODAY())-Table1[[#This Row],[Release_year]]</f>
        <v>11</v>
      </c>
      <c r="K5142" s="2" t="s">
        <v>124</v>
      </c>
      <c r="L5142" s="2" t="str">
        <f>_xlfn.XLOOKUP(Table1[[#This Row],[Rating]],Ratings!A$2:A$15,Ratings!B$2:B$15)</f>
        <v>Adult</v>
      </c>
      <c r="M5142" s="2" t="str">
        <f>_xlfn.XLOOKUP(Table1[[#This Row],[Rating Category]],Recommendation!A$2:A$6,Recommendation!B$2:B$6)</f>
        <v>Restricted</v>
      </c>
      <c r="N5142" s="2">
        <v>91</v>
      </c>
      <c r="O5142" s="2" t="str" cm="1">
        <f t="array" ref="O5142">_xlfn.IFS(Table1[[#This Row],[Duration]]&lt;90,"Short",Table1[[#This Row],[Duration]]&lt;180,"Medium",Table1[[#This Row],[Duration]]&lt;=240,"Long",TRUE,"Seasons")</f>
        <v>Medium</v>
      </c>
      <c r="P5142" s="3" t="s">
        <v>51</v>
      </c>
    </row>
    <row r="5143" spans="1:16" ht="42">
      <c r="A5143" s="2" t="s">
        <v>21441</v>
      </c>
      <c r="B5143" s="2" t="s">
        <v>0</v>
      </c>
      <c r="C5143" s="3" t="s">
        <v>21442</v>
      </c>
      <c r="D5143" s="3" t="s">
        <v>21443</v>
      </c>
      <c r="E5143" s="3" t="s">
        <v>21444</v>
      </c>
      <c r="F5143" s="3" t="s">
        <v>28</v>
      </c>
      <c r="G5143" s="7" t="s">
        <v>12774</v>
      </c>
      <c r="H5143" s="4">
        <v>2021</v>
      </c>
      <c r="I5143" s="2">
        <v>2016</v>
      </c>
      <c r="J5143" s="2">
        <f ca="1">YEAR(TODAY())-Table1[[#This Row],[Release_year]]</f>
        <v>10</v>
      </c>
      <c r="K5143" s="2" t="s">
        <v>29</v>
      </c>
      <c r="L5143" s="2" t="str">
        <f>_xlfn.XLOOKUP(Table1[[#This Row],[Rating]],Ratings!A$2:A$15,Ratings!B$2:B$15)</f>
        <v>Teen</v>
      </c>
      <c r="M5143" s="2" t="str">
        <f>_xlfn.XLOOKUP(Table1[[#This Row],[Rating Category]],Recommendation!A$2:A$6,Recommendation!B$2:B$6)</f>
        <v>Guidance</v>
      </c>
      <c r="N5143" s="2">
        <v>58</v>
      </c>
      <c r="O5143" s="2" t="str" cm="1">
        <f t="array" ref="O5143">_xlfn.IFS(Table1[[#This Row],[Duration]]&lt;90,"Short",Table1[[#This Row],[Duration]]&lt;180,"Medium",Table1[[#This Row],[Duration]]&lt;=240,"Long",TRUE,"Seasons")</f>
        <v>Short</v>
      </c>
      <c r="P5143" s="3" t="s">
        <v>49</v>
      </c>
    </row>
    <row r="5144" spans="1:16" ht="42">
      <c r="A5144" s="2" t="s">
        <v>21445</v>
      </c>
      <c r="B5144" s="2" t="s">
        <v>0</v>
      </c>
      <c r="C5144" s="3" t="s">
        <v>21446</v>
      </c>
      <c r="D5144" s="3" t="s">
        <v>21447</v>
      </c>
      <c r="E5144" s="3" t="s">
        <v>21448</v>
      </c>
      <c r="F5144" s="3" t="s">
        <v>1</v>
      </c>
      <c r="G5144" s="7" t="s">
        <v>8120</v>
      </c>
      <c r="H5144" s="4">
        <v>2021</v>
      </c>
      <c r="I5144" s="2">
        <v>2002</v>
      </c>
      <c r="J5144" s="2">
        <f ca="1">YEAR(TODAY())-Table1[[#This Row],[Release_year]]</f>
        <v>24</v>
      </c>
      <c r="K5144" s="2" t="s">
        <v>2</v>
      </c>
      <c r="L5144" s="2" t="str">
        <f>_xlfn.XLOOKUP(Table1[[#This Row],[Rating]],Ratings!A$2:A$15,Ratings!B$2:B$15)</f>
        <v>Teen</v>
      </c>
      <c r="M5144" s="2" t="str">
        <f>_xlfn.XLOOKUP(Table1[[#This Row],[Rating Category]],Recommendation!A$2:A$6,Recommendation!B$2:B$6)</f>
        <v>Guidance</v>
      </c>
      <c r="N5144" s="2">
        <v>99</v>
      </c>
      <c r="O5144" s="2" t="str" cm="1">
        <f t="array" ref="O5144">_xlfn.IFS(Table1[[#This Row],[Duration]]&lt;90,"Short",Table1[[#This Row],[Duration]]&lt;180,"Medium",Table1[[#This Row],[Duration]]&lt;=240,"Long",TRUE,"Seasons")</f>
        <v>Medium</v>
      </c>
      <c r="P5144" s="3" t="s">
        <v>328</v>
      </c>
    </row>
    <row r="5145" spans="1:16" ht="56">
      <c r="A5145" s="2" t="s">
        <v>21449</v>
      </c>
      <c r="B5145" s="2" t="s">
        <v>0</v>
      </c>
      <c r="C5145" s="3" t="s">
        <v>21450</v>
      </c>
      <c r="D5145" s="3" t="s">
        <v>81</v>
      </c>
      <c r="E5145" s="3" t="s">
        <v>21451</v>
      </c>
      <c r="F5145" s="3" t="s">
        <v>1</v>
      </c>
      <c r="G5145" s="7" t="s">
        <v>9214</v>
      </c>
      <c r="H5145" s="4">
        <v>2021</v>
      </c>
      <c r="I5145" s="2">
        <v>2009</v>
      </c>
      <c r="J5145" s="2">
        <f ca="1">YEAR(TODAY())-Table1[[#This Row],[Release_year]]</f>
        <v>17</v>
      </c>
      <c r="K5145" s="2" t="s">
        <v>124</v>
      </c>
      <c r="L5145" s="2" t="str">
        <f>_xlfn.XLOOKUP(Table1[[#This Row],[Rating]],Ratings!A$2:A$15,Ratings!B$2:B$15)</f>
        <v>Adult</v>
      </c>
      <c r="M5145" s="2" t="str">
        <f>_xlfn.XLOOKUP(Table1[[#This Row],[Rating Category]],Recommendation!A$2:A$6,Recommendation!B$2:B$6)</f>
        <v>Restricted</v>
      </c>
      <c r="N5145" s="2">
        <v>96</v>
      </c>
      <c r="O5145" s="2" t="str" cm="1">
        <f t="array" ref="O5145">_xlfn.IFS(Table1[[#This Row],[Duration]]&lt;90,"Short",Table1[[#This Row],[Duration]]&lt;180,"Medium",Table1[[#This Row],[Duration]]&lt;=240,"Long",TRUE,"Seasons")</f>
        <v>Medium</v>
      </c>
      <c r="P5145" s="3" t="s">
        <v>254</v>
      </c>
    </row>
    <row r="5146" spans="1:16" ht="42">
      <c r="A5146" s="2" t="s">
        <v>21452</v>
      </c>
      <c r="B5146" s="2" t="s">
        <v>0</v>
      </c>
      <c r="C5146" s="3" t="s">
        <v>21453</v>
      </c>
      <c r="D5146" s="3" t="s">
        <v>19036</v>
      </c>
      <c r="E5146" s="3" t="s">
        <v>21454</v>
      </c>
      <c r="F5146" s="3" t="s">
        <v>1030</v>
      </c>
      <c r="G5146" s="7" t="s">
        <v>11265</v>
      </c>
      <c r="H5146" s="4">
        <v>2021</v>
      </c>
      <c r="I5146" s="2">
        <v>2011</v>
      </c>
      <c r="J5146" s="2">
        <f ca="1">YEAR(TODAY())-Table1[[#This Row],[Release_year]]</f>
        <v>15</v>
      </c>
      <c r="K5146" s="2" t="s">
        <v>7</v>
      </c>
      <c r="L5146" s="2" t="str">
        <f>_xlfn.XLOOKUP(Table1[[#This Row],[Rating]],Ratings!A$2:A$15,Ratings!B$2:B$15)</f>
        <v>Adult</v>
      </c>
      <c r="M5146" s="2" t="str">
        <f>_xlfn.XLOOKUP(Table1[[#This Row],[Rating Category]],Recommendation!A$2:A$6,Recommendation!B$2:B$6)</f>
        <v>Restricted</v>
      </c>
      <c r="N5146" s="2">
        <v>93</v>
      </c>
      <c r="O5146" s="2" t="str" cm="1">
        <f t="array" ref="O5146">_xlfn.IFS(Table1[[#This Row],[Duration]]&lt;90,"Short",Table1[[#This Row],[Duration]]&lt;180,"Medium",Table1[[#This Row],[Duration]]&lt;=240,"Long",TRUE,"Seasons")</f>
        <v>Medium</v>
      </c>
      <c r="P5146" s="3" t="s">
        <v>583</v>
      </c>
    </row>
    <row r="5147" spans="1:16" ht="42">
      <c r="A5147" s="2" t="s">
        <v>21455</v>
      </c>
      <c r="B5147" s="2" t="s">
        <v>0</v>
      </c>
      <c r="C5147" s="3" t="s">
        <v>21456</v>
      </c>
      <c r="D5147" s="3" t="s">
        <v>21457</v>
      </c>
      <c r="E5147" s="3" t="s">
        <v>21458</v>
      </c>
      <c r="F5147" s="3" t="s">
        <v>2900</v>
      </c>
      <c r="G5147" s="7" t="s">
        <v>12261</v>
      </c>
      <c r="H5147" s="4">
        <v>2021</v>
      </c>
      <c r="I5147" s="2">
        <v>2016</v>
      </c>
      <c r="J5147" s="2">
        <f ca="1">YEAR(TODAY())-Table1[[#This Row],[Release_year]]</f>
        <v>10</v>
      </c>
      <c r="K5147" s="2" t="s">
        <v>7</v>
      </c>
      <c r="L5147" s="2" t="str">
        <f>_xlfn.XLOOKUP(Table1[[#This Row],[Rating]],Ratings!A$2:A$15,Ratings!B$2:B$15)</f>
        <v>Adult</v>
      </c>
      <c r="M5147" s="2" t="str">
        <f>_xlfn.XLOOKUP(Table1[[#This Row],[Rating Category]],Recommendation!A$2:A$6,Recommendation!B$2:B$6)</f>
        <v>Restricted</v>
      </c>
      <c r="N5147" s="2">
        <v>106</v>
      </c>
      <c r="O5147" s="2" t="str" cm="1">
        <f t="array" ref="O5147">_xlfn.IFS(Table1[[#This Row],[Duration]]&lt;90,"Short",Table1[[#This Row],[Duration]]&lt;180,"Medium",Table1[[#This Row],[Duration]]&lt;=240,"Long",TRUE,"Seasons")</f>
        <v>Medium</v>
      </c>
      <c r="P5147" s="3" t="s">
        <v>43</v>
      </c>
    </row>
    <row r="5148" spans="1:16" ht="14">
      <c r="A5148" s="2" t="s">
        <v>21459</v>
      </c>
      <c r="B5148" s="2" t="s">
        <v>0</v>
      </c>
      <c r="C5148" s="3" t="s">
        <v>21460</v>
      </c>
      <c r="D5148" s="3" t="s">
        <v>12414</v>
      </c>
      <c r="E5148" s="3" t="s">
        <v>21461</v>
      </c>
      <c r="F5148" s="3" t="s">
        <v>1</v>
      </c>
      <c r="G5148" s="7" t="s">
        <v>9659</v>
      </c>
      <c r="H5148" s="4">
        <v>2021</v>
      </c>
      <c r="I5148" s="2">
        <v>2013</v>
      </c>
      <c r="J5148" s="2">
        <f ca="1">YEAR(TODAY())-Table1[[#This Row],[Release_year]]</f>
        <v>13</v>
      </c>
      <c r="K5148" s="2" t="s">
        <v>2</v>
      </c>
      <c r="L5148" s="2" t="str">
        <f>_xlfn.XLOOKUP(Table1[[#This Row],[Rating]],Ratings!A$2:A$15,Ratings!B$2:B$15)</f>
        <v>Teen</v>
      </c>
      <c r="M5148" s="2" t="str">
        <f>_xlfn.XLOOKUP(Table1[[#This Row],[Rating Category]],Recommendation!A$2:A$6,Recommendation!B$2:B$6)</f>
        <v>Guidance</v>
      </c>
      <c r="N5148" s="2">
        <v>103</v>
      </c>
      <c r="O5148" s="2" t="str" cm="1">
        <f t="array" ref="O5148">_xlfn.IFS(Table1[[#This Row],[Duration]]&lt;90,"Short",Table1[[#This Row],[Duration]]&lt;180,"Medium",Table1[[#This Row],[Duration]]&lt;=240,"Long",TRUE,"Seasons")</f>
        <v>Medium</v>
      </c>
      <c r="P5148" s="3" t="s">
        <v>3</v>
      </c>
    </row>
    <row r="5149" spans="1:16" ht="56">
      <c r="A5149" s="2" t="s">
        <v>21462</v>
      </c>
      <c r="B5149" s="2" t="s">
        <v>0</v>
      </c>
      <c r="C5149" s="3" t="s">
        <v>21463</v>
      </c>
      <c r="D5149" s="3" t="s">
        <v>21464</v>
      </c>
      <c r="E5149" s="3" t="s">
        <v>21465</v>
      </c>
      <c r="F5149" s="3" t="s">
        <v>1</v>
      </c>
      <c r="G5149" s="7" t="s">
        <v>6488</v>
      </c>
      <c r="H5149" s="4">
        <v>2021</v>
      </c>
      <c r="I5149" s="2">
        <v>2015</v>
      </c>
      <c r="J5149" s="2">
        <f ca="1">YEAR(TODAY())-Table1[[#This Row],[Release_year]]</f>
        <v>11</v>
      </c>
      <c r="K5149" s="2" t="s">
        <v>2</v>
      </c>
      <c r="L5149" s="2" t="str">
        <f>_xlfn.XLOOKUP(Table1[[#This Row],[Rating]],Ratings!A$2:A$15,Ratings!B$2:B$15)</f>
        <v>Teen</v>
      </c>
      <c r="M5149" s="2" t="str">
        <f>_xlfn.XLOOKUP(Table1[[#This Row],[Rating Category]],Recommendation!A$2:A$6,Recommendation!B$2:B$6)</f>
        <v>Guidance</v>
      </c>
      <c r="N5149" s="2">
        <v>91</v>
      </c>
      <c r="O5149" s="2" t="str" cm="1">
        <f t="array" ref="O5149">_xlfn.IFS(Table1[[#This Row],[Duration]]&lt;90,"Short",Table1[[#This Row],[Duration]]&lt;180,"Medium",Table1[[#This Row],[Duration]]&lt;=240,"Long",TRUE,"Seasons")</f>
        <v>Medium</v>
      </c>
      <c r="P5149" s="3" t="s">
        <v>1368</v>
      </c>
    </row>
    <row r="5150" spans="1:16" ht="70">
      <c r="A5150" s="2" t="s">
        <v>21466</v>
      </c>
      <c r="B5150" s="2" t="s">
        <v>0</v>
      </c>
      <c r="C5150" s="3" t="s">
        <v>21467</v>
      </c>
      <c r="D5150" s="3" t="s">
        <v>21468</v>
      </c>
      <c r="E5150" s="3" t="s">
        <v>21469</v>
      </c>
      <c r="F5150" s="3" t="s">
        <v>1155</v>
      </c>
      <c r="G5150" s="7" t="s">
        <v>14492</v>
      </c>
      <c r="H5150" s="4">
        <v>2021</v>
      </c>
      <c r="I5150" s="2">
        <v>2015</v>
      </c>
      <c r="J5150" s="2">
        <f ca="1">YEAR(TODAY())-Table1[[#This Row],[Release_year]]</f>
        <v>11</v>
      </c>
      <c r="K5150" s="2" t="s">
        <v>29</v>
      </c>
      <c r="L5150" s="2" t="str">
        <f>_xlfn.XLOOKUP(Table1[[#This Row],[Rating]],Ratings!A$2:A$15,Ratings!B$2:B$15)</f>
        <v>Teen</v>
      </c>
      <c r="M5150" s="2" t="str">
        <f>_xlfn.XLOOKUP(Table1[[#This Row],[Rating Category]],Recommendation!A$2:A$6,Recommendation!B$2:B$6)</f>
        <v>Guidance</v>
      </c>
      <c r="N5150" s="2">
        <v>98</v>
      </c>
      <c r="O5150" s="2" t="str" cm="1">
        <f t="array" ref="O5150">_xlfn.IFS(Table1[[#This Row],[Duration]]&lt;90,"Short",Table1[[#This Row],[Duration]]&lt;180,"Medium",Table1[[#This Row],[Duration]]&lt;=240,"Long",TRUE,"Seasons")</f>
        <v>Medium</v>
      </c>
      <c r="P5150" s="3" t="s">
        <v>90</v>
      </c>
    </row>
    <row r="5151" spans="1:16" ht="42">
      <c r="A5151" s="2" t="s">
        <v>21470</v>
      </c>
      <c r="B5151" s="2" t="s">
        <v>0</v>
      </c>
      <c r="C5151" s="3" t="s">
        <v>21471</v>
      </c>
      <c r="D5151" s="3" t="s">
        <v>21472</v>
      </c>
      <c r="E5151" s="3" t="s">
        <v>21473</v>
      </c>
      <c r="F5151" s="3" t="s">
        <v>327</v>
      </c>
      <c r="G5151" s="7" t="s">
        <v>21474</v>
      </c>
      <c r="H5151" s="4">
        <v>2021</v>
      </c>
      <c r="I5151" s="2">
        <v>2014</v>
      </c>
      <c r="J5151" s="2">
        <f ca="1">YEAR(TODAY())-Table1[[#This Row],[Release_year]]</f>
        <v>12</v>
      </c>
      <c r="K5151" s="2" t="s">
        <v>124</v>
      </c>
      <c r="L5151" s="2" t="str">
        <f>_xlfn.XLOOKUP(Table1[[#This Row],[Rating]],Ratings!A$2:A$15,Ratings!B$2:B$15)</f>
        <v>Adult</v>
      </c>
      <c r="M5151" s="2" t="str">
        <f>_xlfn.XLOOKUP(Table1[[#This Row],[Rating Category]],Recommendation!A$2:A$6,Recommendation!B$2:B$6)</f>
        <v>Restricted</v>
      </c>
      <c r="N5151" s="2">
        <v>111</v>
      </c>
      <c r="O5151" s="2" t="str" cm="1">
        <f t="array" ref="O5151">_xlfn.IFS(Table1[[#This Row],[Duration]]&lt;90,"Short",Table1[[#This Row],[Duration]]&lt;180,"Medium",Table1[[#This Row],[Duration]]&lt;=240,"Long",TRUE,"Seasons")</f>
        <v>Medium</v>
      </c>
      <c r="P5151" s="3" t="s">
        <v>43</v>
      </c>
    </row>
    <row r="5152" spans="1:16" ht="42">
      <c r="A5152" s="2" t="s">
        <v>21475</v>
      </c>
      <c r="B5152" s="2" t="s">
        <v>0</v>
      </c>
      <c r="C5152" s="3" t="s">
        <v>21476</v>
      </c>
      <c r="D5152" s="3" t="s">
        <v>21477</v>
      </c>
      <c r="E5152" s="3" t="s">
        <v>21478</v>
      </c>
      <c r="F5152" s="3" t="s">
        <v>21479</v>
      </c>
      <c r="G5152" s="7" t="s">
        <v>10423</v>
      </c>
      <c r="H5152" s="4">
        <v>2021</v>
      </c>
      <c r="I5152" s="2">
        <v>2007</v>
      </c>
      <c r="J5152" s="2">
        <f ca="1">YEAR(TODAY())-Table1[[#This Row],[Release_year]]</f>
        <v>19</v>
      </c>
      <c r="K5152" s="2" t="s">
        <v>16</v>
      </c>
      <c r="L5152" s="2" t="str">
        <f>_xlfn.XLOOKUP(Table1[[#This Row],[Rating]],Ratings!A$2:A$15,Ratings!B$2:B$15)</f>
        <v>Family</v>
      </c>
      <c r="M5152" s="2" t="str">
        <f>_xlfn.XLOOKUP(Table1[[#This Row],[Rating Category]],Recommendation!A$2:A$6,Recommendation!B$2:B$6)</f>
        <v>Guidance</v>
      </c>
      <c r="N5152" s="2">
        <v>112</v>
      </c>
      <c r="O5152" s="2" t="str" cm="1">
        <f t="array" ref="O5152">_xlfn.IFS(Table1[[#This Row],[Duration]]&lt;90,"Short",Table1[[#This Row],[Duration]]&lt;180,"Medium",Table1[[#This Row],[Duration]]&lt;=240,"Long",TRUE,"Seasons")</f>
        <v>Medium</v>
      </c>
      <c r="P5152" s="3" t="s">
        <v>17</v>
      </c>
    </row>
    <row r="5153" spans="1:16" ht="42">
      <c r="A5153" s="2" t="s">
        <v>21480</v>
      </c>
      <c r="B5153" s="2" t="s">
        <v>0</v>
      </c>
      <c r="C5153" s="3" t="s">
        <v>21481</v>
      </c>
      <c r="D5153" s="3" t="s">
        <v>14096</v>
      </c>
      <c r="E5153" s="3" t="s">
        <v>21482</v>
      </c>
      <c r="F5153" s="3" t="s">
        <v>1</v>
      </c>
      <c r="G5153" s="7" t="s">
        <v>21483</v>
      </c>
      <c r="H5153" s="4">
        <v>2021</v>
      </c>
      <c r="I5153" s="2">
        <v>1998</v>
      </c>
      <c r="J5153" s="2">
        <f ca="1">YEAR(TODAY())-Table1[[#This Row],[Release_year]]</f>
        <v>28</v>
      </c>
      <c r="K5153" s="2" t="s">
        <v>2</v>
      </c>
      <c r="L5153" s="2" t="str">
        <f>_xlfn.XLOOKUP(Table1[[#This Row],[Rating]],Ratings!A$2:A$15,Ratings!B$2:B$15)</f>
        <v>Teen</v>
      </c>
      <c r="M5153" s="2" t="str">
        <f>_xlfn.XLOOKUP(Table1[[#This Row],[Rating Category]],Recommendation!A$2:A$6,Recommendation!B$2:B$6)</f>
        <v>Guidance</v>
      </c>
      <c r="N5153" s="2">
        <v>90</v>
      </c>
      <c r="O5153" s="2" t="str" cm="1">
        <f t="array" ref="O5153">_xlfn.IFS(Table1[[#This Row],[Duration]]&lt;90,"Short",Table1[[#This Row],[Duration]]&lt;180,"Medium",Table1[[#This Row],[Duration]]&lt;=240,"Long",TRUE,"Seasons")</f>
        <v>Medium</v>
      </c>
      <c r="P5153" s="3" t="s">
        <v>4182</v>
      </c>
    </row>
    <row r="5154" spans="1:16" ht="56">
      <c r="A5154" s="2" t="s">
        <v>21484</v>
      </c>
      <c r="B5154" s="2" t="s">
        <v>0</v>
      </c>
      <c r="C5154" s="3" t="s">
        <v>21485</v>
      </c>
      <c r="D5154" s="3" t="s">
        <v>15730</v>
      </c>
      <c r="E5154" s="3" t="s">
        <v>21486</v>
      </c>
      <c r="F5154" s="3" t="s">
        <v>1500</v>
      </c>
      <c r="G5154" s="7" t="s">
        <v>9417</v>
      </c>
      <c r="H5154" s="4">
        <v>2021</v>
      </c>
      <c r="I5154" s="2">
        <v>2006</v>
      </c>
      <c r="J5154" s="2">
        <f ca="1">YEAR(TODAY())-Table1[[#This Row],[Release_year]]</f>
        <v>20</v>
      </c>
      <c r="K5154" s="2" t="s">
        <v>45</v>
      </c>
      <c r="L5154" s="2" t="str">
        <f>_xlfn.XLOOKUP(Table1[[#This Row],[Rating]],Ratings!A$2:A$15,Ratings!B$2:B$15)</f>
        <v>Family</v>
      </c>
      <c r="M5154" s="2" t="str">
        <f>_xlfn.XLOOKUP(Table1[[#This Row],[Rating Category]],Recommendation!A$2:A$6,Recommendation!B$2:B$6)</f>
        <v>Guidance</v>
      </c>
      <c r="N5154" s="2">
        <v>101</v>
      </c>
      <c r="O5154" s="2" t="str" cm="1">
        <f t="array" ref="O5154">_xlfn.IFS(Table1[[#This Row],[Duration]]&lt;90,"Short",Table1[[#This Row],[Duration]]&lt;180,"Medium",Table1[[#This Row],[Duration]]&lt;=240,"Long",TRUE,"Seasons")</f>
        <v>Medium</v>
      </c>
      <c r="P5154" s="3" t="s">
        <v>583</v>
      </c>
    </row>
    <row r="5155" spans="1:16" ht="56">
      <c r="A5155" s="2" t="s">
        <v>21487</v>
      </c>
      <c r="B5155" s="2" t="s">
        <v>0</v>
      </c>
      <c r="C5155" s="3" t="s">
        <v>21488</v>
      </c>
      <c r="D5155" s="3" t="s">
        <v>5081</v>
      </c>
      <c r="E5155" s="3" t="s">
        <v>21489</v>
      </c>
      <c r="F5155" s="3" t="s">
        <v>132</v>
      </c>
      <c r="G5155" s="7" t="s">
        <v>8451</v>
      </c>
      <c r="H5155" s="4">
        <v>2021</v>
      </c>
      <c r="I5155" s="2">
        <v>2017</v>
      </c>
      <c r="J5155" s="2">
        <f ca="1">YEAR(TODAY())-Table1[[#This Row],[Release_year]]</f>
        <v>9</v>
      </c>
      <c r="K5155" s="2" t="s">
        <v>29</v>
      </c>
      <c r="L5155" s="2" t="str">
        <f>_xlfn.XLOOKUP(Table1[[#This Row],[Rating]],Ratings!A$2:A$15,Ratings!B$2:B$15)</f>
        <v>Teen</v>
      </c>
      <c r="M5155" s="2" t="str">
        <f>_xlfn.XLOOKUP(Table1[[#This Row],[Rating Category]],Recommendation!A$2:A$6,Recommendation!B$2:B$6)</f>
        <v>Guidance</v>
      </c>
      <c r="N5155" s="2">
        <v>98</v>
      </c>
      <c r="O5155" s="2" t="str" cm="1">
        <f t="array" ref="O5155">_xlfn.IFS(Table1[[#This Row],[Duration]]&lt;90,"Short",Table1[[#This Row],[Duration]]&lt;180,"Medium",Table1[[#This Row],[Duration]]&lt;=240,"Long",TRUE,"Seasons")</f>
        <v>Medium</v>
      </c>
      <c r="P5155" s="3" t="s">
        <v>63</v>
      </c>
    </row>
    <row r="5156" spans="1:16" ht="56">
      <c r="A5156" s="2" t="s">
        <v>21490</v>
      </c>
      <c r="B5156" s="2" t="s">
        <v>0</v>
      </c>
      <c r="C5156" s="3" t="s">
        <v>21491</v>
      </c>
      <c r="D5156" s="3" t="s">
        <v>21492</v>
      </c>
      <c r="E5156" s="3" t="s">
        <v>21493</v>
      </c>
      <c r="F5156" s="3" t="s">
        <v>516</v>
      </c>
      <c r="G5156" s="7" t="s">
        <v>21494</v>
      </c>
      <c r="H5156" s="4">
        <v>2021</v>
      </c>
      <c r="I5156" s="2">
        <v>2015</v>
      </c>
      <c r="J5156" s="2">
        <f ca="1">YEAR(TODAY())-Table1[[#This Row],[Release_year]]</f>
        <v>11</v>
      </c>
      <c r="K5156" s="2" t="s">
        <v>124</v>
      </c>
      <c r="L5156" s="2" t="str">
        <f>_xlfn.XLOOKUP(Table1[[#This Row],[Rating]],Ratings!A$2:A$15,Ratings!B$2:B$15)</f>
        <v>Adult</v>
      </c>
      <c r="M5156" s="2" t="str">
        <f>_xlfn.XLOOKUP(Table1[[#This Row],[Rating Category]],Recommendation!A$2:A$6,Recommendation!B$2:B$6)</f>
        <v>Restricted</v>
      </c>
      <c r="N5156" s="2">
        <v>92</v>
      </c>
      <c r="O5156" s="2" t="str" cm="1">
        <f t="array" ref="O5156">_xlfn.IFS(Table1[[#This Row],[Duration]]&lt;90,"Short",Table1[[#This Row],[Duration]]&lt;180,"Medium",Table1[[#This Row],[Duration]]&lt;=240,"Long",TRUE,"Seasons")</f>
        <v>Medium</v>
      </c>
      <c r="P5156" s="3" t="s">
        <v>2817</v>
      </c>
    </row>
    <row r="5157" spans="1:16" ht="56">
      <c r="A5157" s="2" t="s">
        <v>21495</v>
      </c>
      <c r="B5157" s="2" t="s">
        <v>0</v>
      </c>
      <c r="C5157" s="3" t="s">
        <v>21496</v>
      </c>
      <c r="D5157" s="3" t="s">
        <v>21497</v>
      </c>
      <c r="E5157" s="3" t="s">
        <v>21498</v>
      </c>
      <c r="F5157" s="3" t="s">
        <v>1</v>
      </c>
      <c r="G5157" s="7" t="s">
        <v>9789</v>
      </c>
      <c r="H5157" s="4">
        <v>2021</v>
      </c>
      <c r="I5157" s="2">
        <v>2018</v>
      </c>
      <c r="J5157" s="2">
        <f ca="1">YEAR(TODAY())-Table1[[#This Row],[Release_year]]</f>
        <v>8</v>
      </c>
      <c r="K5157" s="2" t="s">
        <v>29</v>
      </c>
      <c r="L5157" s="2" t="str">
        <f>_xlfn.XLOOKUP(Table1[[#This Row],[Rating]],Ratings!A$2:A$15,Ratings!B$2:B$15)</f>
        <v>Teen</v>
      </c>
      <c r="M5157" s="2" t="str">
        <f>_xlfn.XLOOKUP(Table1[[#This Row],[Rating Category]],Recommendation!A$2:A$6,Recommendation!B$2:B$6)</f>
        <v>Guidance</v>
      </c>
      <c r="N5157" s="2">
        <v>88</v>
      </c>
      <c r="O5157" s="2" t="str" cm="1">
        <f t="array" ref="O5157">_xlfn.IFS(Table1[[#This Row],[Duration]]&lt;90,"Short",Table1[[#This Row],[Duration]]&lt;180,"Medium",Table1[[#This Row],[Duration]]&lt;=240,"Long",TRUE,"Seasons")</f>
        <v>Short</v>
      </c>
      <c r="P5157" s="3" t="s">
        <v>1368</v>
      </c>
    </row>
    <row r="5158" spans="1:16" ht="42">
      <c r="A5158" s="2" t="s">
        <v>21499</v>
      </c>
      <c r="B5158" s="2" t="s">
        <v>0</v>
      </c>
      <c r="C5158" s="3" t="s">
        <v>21500</v>
      </c>
      <c r="D5158" s="3" t="s">
        <v>21501</v>
      </c>
      <c r="E5158" s="3" t="s">
        <v>21502</v>
      </c>
      <c r="F5158" s="3" t="s">
        <v>1161</v>
      </c>
      <c r="G5158" s="7" t="s">
        <v>12239</v>
      </c>
      <c r="H5158" s="4">
        <v>2021</v>
      </c>
      <c r="I5158" s="2">
        <v>2016</v>
      </c>
      <c r="J5158" s="2">
        <f ca="1">YEAR(TODAY())-Table1[[#This Row],[Release_year]]</f>
        <v>10</v>
      </c>
      <c r="K5158" s="2" t="s">
        <v>45</v>
      </c>
      <c r="L5158" s="2" t="str">
        <f>_xlfn.XLOOKUP(Table1[[#This Row],[Rating]],Ratings!A$2:A$15,Ratings!B$2:B$15)</f>
        <v>Family</v>
      </c>
      <c r="M5158" s="2" t="str">
        <f>_xlfn.XLOOKUP(Table1[[#This Row],[Rating Category]],Recommendation!A$2:A$6,Recommendation!B$2:B$6)</f>
        <v>Guidance</v>
      </c>
      <c r="N5158" s="2">
        <v>100</v>
      </c>
      <c r="O5158" s="2" t="str" cm="1">
        <f t="array" ref="O5158">_xlfn.IFS(Table1[[#This Row],[Duration]]&lt;90,"Short",Table1[[#This Row],[Duration]]&lt;180,"Medium",Table1[[#This Row],[Duration]]&lt;=240,"Long",TRUE,"Seasons")</f>
        <v>Medium</v>
      </c>
      <c r="P5158" s="3" t="s">
        <v>12082</v>
      </c>
    </row>
    <row r="5159" spans="1:16" ht="42">
      <c r="A5159" s="2" t="s">
        <v>21503</v>
      </c>
      <c r="B5159" s="2" t="s">
        <v>0</v>
      </c>
      <c r="C5159" s="3" t="s">
        <v>21504</v>
      </c>
      <c r="D5159" s="3" t="s">
        <v>21505</v>
      </c>
      <c r="E5159" s="3" t="s">
        <v>21506</v>
      </c>
      <c r="F5159" s="3" t="s">
        <v>215</v>
      </c>
      <c r="G5159" s="7" t="s">
        <v>10379</v>
      </c>
      <c r="H5159" s="4">
        <v>2021</v>
      </c>
      <c r="I5159" s="2">
        <v>2017</v>
      </c>
      <c r="J5159" s="2">
        <f ca="1">YEAR(TODAY())-Table1[[#This Row],[Release_year]]</f>
        <v>9</v>
      </c>
      <c r="K5159" s="2" t="s">
        <v>7</v>
      </c>
      <c r="L5159" s="2" t="str">
        <f>_xlfn.XLOOKUP(Table1[[#This Row],[Rating]],Ratings!A$2:A$15,Ratings!B$2:B$15)</f>
        <v>Adult</v>
      </c>
      <c r="M5159" s="2" t="str">
        <f>_xlfn.XLOOKUP(Table1[[#This Row],[Rating Category]],Recommendation!A$2:A$6,Recommendation!B$2:B$6)</f>
        <v>Restricted</v>
      </c>
      <c r="N5159" s="2">
        <v>114</v>
      </c>
      <c r="O5159" s="2" t="str" cm="1">
        <f t="array" ref="O5159">_xlfn.IFS(Table1[[#This Row],[Duration]]&lt;90,"Short",Table1[[#This Row],[Duration]]&lt;180,"Medium",Table1[[#This Row],[Duration]]&lt;=240,"Long",TRUE,"Seasons")</f>
        <v>Medium</v>
      </c>
      <c r="P5159" s="3" t="s">
        <v>43</v>
      </c>
    </row>
    <row r="5160" spans="1:16" ht="56">
      <c r="A5160" s="2" t="s">
        <v>21507</v>
      </c>
      <c r="B5160" s="2" t="s">
        <v>0</v>
      </c>
      <c r="C5160" s="3" t="s">
        <v>21508</v>
      </c>
      <c r="D5160" s="3" t="s">
        <v>21509</v>
      </c>
      <c r="E5160" s="3" t="s">
        <v>21510</v>
      </c>
      <c r="F5160" s="3" t="s">
        <v>223</v>
      </c>
      <c r="G5160" s="7" t="s">
        <v>7532</v>
      </c>
      <c r="H5160" s="4">
        <v>2021</v>
      </c>
      <c r="I5160" s="2">
        <v>1999</v>
      </c>
      <c r="J5160" s="2">
        <f ca="1">YEAR(TODAY())-Table1[[#This Row],[Release_year]]</f>
        <v>27</v>
      </c>
      <c r="K5160" s="2" t="s">
        <v>2</v>
      </c>
      <c r="L5160" s="2" t="str">
        <f>_xlfn.XLOOKUP(Table1[[#This Row],[Rating]],Ratings!A$2:A$15,Ratings!B$2:B$15)</f>
        <v>Teen</v>
      </c>
      <c r="M5160" s="2" t="str">
        <f>_xlfn.XLOOKUP(Table1[[#This Row],[Rating Category]],Recommendation!A$2:A$6,Recommendation!B$2:B$6)</f>
        <v>Guidance</v>
      </c>
      <c r="N5160" s="2">
        <v>128</v>
      </c>
      <c r="O5160" s="2" t="str" cm="1">
        <f t="array" ref="O5160">_xlfn.IFS(Table1[[#This Row],[Duration]]&lt;90,"Short",Table1[[#This Row],[Duration]]&lt;180,"Medium",Table1[[#This Row],[Duration]]&lt;=240,"Long",TRUE,"Seasons")</f>
        <v>Medium</v>
      </c>
      <c r="P5160" s="3" t="s">
        <v>125</v>
      </c>
    </row>
    <row r="5161" spans="1:16" ht="14">
      <c r="A5161" s="2" t="s">
        <v>21511</v>
      </c>
      <c r="B5161" s="2" t="s">
        <v>0</v>
      </c>
      <c r="C5161" s="3" t="s">
        <v>21512</v>
      </c>
      <c r="D5161" s="3" t="s">
        <v>21513</v>
      </c>
      <c r="E5161" s="3" t="s">
        <v>21514</v>
      </c>
      <c r="F5161" s="3" t="s">
        <v>28</v>
      </c>
      <c r="G5161" s="7" t="s">
        <v>9345</v>
      </c>
      <c r="H5161" s="4">
        <v>2021</v>
      </c>
      <c r="I5161" s="2">
        <v>2018</v>
      </c>
      <c r="J5161" s="2">
        <f ca="1">YEAR(TODAY())-Table1[[#This Row],[Release_year]]</f>
        <v>8</v>
      </c>
      <c r="K5161" s="2" t="s">
        <v>45</v>
      </c>
      <c r="L5161" s="2" t="str">
        <f>_xlfn.XLOOKUP(Table1[[#This Row],[Rating]],Ratings!A$2:A$15,Ratings!B$2:B$15)</f>
        <v>Family</v>
      </c>
      <c r="M5161" s="2" t="str">
        <f>_xlfn.XLOOKUP(Table1[[#This Row],[Rating Category]],Recommendation!A$2:A$6,Recommendation!B$2:B$6)</f>
        <v>Guidance</v>
      </c>
      <c r="N5161" s="2">
        <v>53</v>
      </c>
      <c r="O5161" s="2" t="str" cm="1">
        <f t="array" ref="O5161">_xlfn.IFS(Table1[[#This Row],[Duration]]&lt;90,"Short",Table1[[#This Row],[Duration]]&lt;180,"Medium",Table1[[#This Row],[Duration]]&lt;=240,"Long",TRUE,"Seasons")</f>
        <v>Short</v>
      </c>
      <c r="P5161" s="3" t="s">
        <v>3</v>
      </c>
    </row>
    <row r="5162" spans="1:16" ht="42">
      <c r="A5162" s="2" t="s">
        <v>21515</v>
      </c>
      <c r="B5162" s="2" t="s">
        <v>0</v>
      </c>
      <c r="C5162" s="3" t="s">
        <v>21516</v>
      </c>
      <c r="D5162" s="3" t="s">
        <v>21517</v>
      </c>
      <c r="E5162" s="3" t="s">
        <v>21518</v>
      </c>
      <c r="F5162" s="3" t="s">
        <v>404</v>
      </c>
      <c r="G5162" s="7" t="s">
        <v>8917</v>
      </c>
      <c r="H5162" s="4">
        <v>2021</v>
      </c>
      <c r="I5162" s="2">
        <v>2017</v>
      </c>
      <c r="J5162" s="2">
        <f ca="1">YEAR(TODAY())-Table1[[#This Row],[Release_year]]</f>
        <v>9</v>
      </c>
      <c r="K5162" s="2" t="s">
        <v>29</v>
      </c>
      <c r="L5162" s="2" t="str">
        <f>_xlfn.XLOOKUP(Table1[[#This Row],[Rating]],Ratings!A$2:A$15,Ratings!B$2:B$15)</f>
        <v>Teen</v>
      </c>
      <c r="M5162" s="2" t="str">
        <f>_xlfn.XLOOKUP(Table1[[#This Row],[Rating Category]],Recommendation!A$2:A$6,Recommendation!B$2:B$6)</f>
        <v>Guidance</v>
      </c>
      <c r="N5162" s="2">
        <v>89</v>
      </c>
      <c r="O5162" s="2" t="str" cm="1">
        <f t="array" ref="O5162">_xlfn.IFS(Table1[[#This Row],[Duration]]&lt;90,"Short",Table1[[#This Row],[Duration]]&lt;180,"Medium",Table1[[#This Row],[Duration]]&lt;=240,"Long",TRUE,"Seasons")</f>
        <v>Short</v>
      </c>
      <c r="P5162" s="3" t="s">
        <v>51</v>
      </c>
    </row>
    <row r="5163" spans="1:16" ht="42">
      <c r="A5163" s="2" t="s">
        <v>21519</v>
      </c>
      <c r="B5163" s="2" t="s">
        <v>0</v>
      </c>
      <c r="C5163" s="3" t="s">
        <v>21520</v>
      </c>
      <c r="D5163" s="3" t="s">
        <v>21521</v>
      </c>
      <c r="E5163" s="3" t="s">
        <v>21522</v>
      </c>
      <c r="F5163" s="3" t="s">
        <v>588</v>
      </c>
      <c r="G5163" s="7" t="s">
        <v>19268</v>
      </c>
      <c r="H5163" s="4">
        <v>2021</v>
      </c>
      <c r="I5163" s="2">
        <v>2016</v>
      </c>
      <c r="J5163" s="2">
        <f ca="1">YEAR(TODAY())-Table1[[#This Row],[Release_year]]</f>
        <v>10</v>
      </c>
      <c r="K5163" s="2" t="s">
        <v>7</v>
      </c>
      <c r="L5163" s="2" t="str">
        <f>_xlfn.XLOOKUP(Table1[[#This Row],[Rating]],Ratings!A$2:A$15,Ratings!B$2:B$15)</f>
        <v>Adult</v>
      </c>
      <c r="M5163" s="2" t="str">
        <f>_xlfn.XLOOKUP(Table1[[#This Row],[Rating Category]],Recommendation!A$2:A$6,Recommendation!B$2:B$6)</f>
        <v>Restricted</v>
      </c>
      <c r="N5163" s="2">
        <v>83</v>
      </c>
      <c r="O5163" s="2" t="str" cm="1">
        <f t="array" ref="O5163">_xlfn.IFS(Table1[[#This Row],[Duration]]&lt;90,"Short",Table1[[#This Row],[Duration]]&lt;180,"Medium",Table1[[#This Row],[Duration]]&lt;=240,"Long",TRUE,"Seasons")</f>
        <v>Short</v>
      </c>
      <c r="P5163" s="3" t="s">
        <v>56</v>
      </c>
    </row>
    <row r="5164" spans="1:16" ht="70">
      <c r="A5164" s="2" t="s">
        <v>21523</v>
      </c>
      <c r="B5164" s="2" t="s">
        <v>0</v>
      </c>
      <c r="C5164" s="3" t="s">
        <v>21524</v>
      </c>
      <c r="D5164" s="3" t="s">
        <v>18218</v>
      </c>
      <c r="E5164" s="3" t="s">
        <v>21525</v>
      </c>
      <c r="F5164" s="3" t="s">
        <v>413</v>
      </c>
      <c r="G5164" s="7" t="s">
        <v>11146</v>
      </c>
      <c r="H5164" s="4">
        <v>2021</v>
      </c>
      <c r="I5164" s="2">
        <v>1985</v>
      </c>
      <c r="J5164" s="2">
        <f ca="1">YEAR(TODAY())-Table1[[#This Row],[Release_year]]</f>
        <v>41</v>
      </c>
      <c r="K5164" s="2" t="s">
        <v>29</v>
      </c>
      <c r="L5164" s="2" t="str">
        <f>_xlfn.XLOOKUP(Table1[[#This Row],[Rating]],Ratings!A$2:A$15,Ratings!B$2:B$15)</f>
        <v>Teen</v>
      </c>
      <c r="M5164" s="2" t="str">
        <f>_xlfn.XLOOKUP(Table1[[#This Row],[Rating Category]],Recommendation!A$2:A$6,Recommendation!B$2:B$6)</f>
        <v>Guidance</v>
      </c>
      <c r="N5164" s="2">
        <v>85</v>
      </c>
      <c r="O5164" s="2" t="str" cm="1">
        <f t="array" ref="O5164">_xlfn.IFS(Table1[[#This Row],[Duration]]&lt;90,"Short",Table1[[#This Row],[Duration]]&lt;180,"Medium",Table1[[#This Row],[Duration]]&lt;=240,"Long",TRUE,"Seasons")</f>
        <v>Short</v>
      </c>
      <c r="P5164" s="3" t="s">
        <v>523</v>
      </c>
    </row>
    <row r="5165" spans="1:16" ht="14">
      <c r="A5165" s="2" t="s">
        <v>21526</v>
      </c>
      <c r="B5165" s="2" t="s">
        <v>0</v>
      </c>
      <c r="C5165" s="3" t="s">
        <v>21527</v>
      </c>
      <c r="D5165" s="3" t="s">
        <v>21528</v>
      </c>
      <c r="E5165" s="3" t="s">
        <v>21529</v>
      </c>
      <c r="F5165" s="3" t="s">
        <v>404</v>
      </c>
      <c r="G5165" s="7" t="s">
        <v>12814</v>
      </c>
      <c r="H5165" s="4">
        <v>2021</v>
      </c>
      <c r="I5165" s="2">
        <v>2016</v>
      </c>
      <c r="J5165" s="2">
        <f ca="1">YEAR(TODAY())-Table1[[#This Row],[Release_year]]</f>
        <v>10</v>
      </c>
      <c r="K5165" s="2" t="s">
        <v>45</v>
      </c>
      <c r="L5165" s="2" t="str">
        <f>_xlfn.XLOOKUP(Table1[[#This Row],[Rating]],Ratings!A$2:A$15,Ratings!B$2:B$15)</f>
        <v>Family</v>
      </c>
      <c r="M5165" s="2" t="str">
        <f>_xlfn.XLOOKUP(Table1[[#This Row],[Rating Category]],Recommendation!A$2:A$6,Recommendation!B$2:B$6)</f>
        <v>Guidance</v>
      </c>
      <c r="N5165" s="2">
        <v>94</v>
      </c>
      <c r="O5165" s="2" t="str" cm="1">
        <f t="array" ref="O5165">_xlfn.IFS(Table1[[#This Row],[Duration]]&lt;90,"Short",Table1[[#This Row],[Duration]]&lt;180,"Medium",Table1[[#This Row],[Duration]]&lt;=240,"Long",TRUE,"Seasons")</f>
        <v>Medium</v>
      </c>
      <c r="P5165" s="3" t="s">
        <v>3</v>
      </c>
    </row>
    <row r="5166" spans="1:16" ht="56">
      <c r="A5166" s="2" t="s">
        <v>21530</v>
      </c>
      <c r="B5166" s="2" t="s">
        <v>0</v>
      </c>
      <c r="C5166" s="3" t="s">
        <v>21531</v>
      </c>
      <c r="D5166" s="3" t="s">
        <v>21532</v>
      </c>
      <c r="E5166" s="3" t="s">
        <v>21533</v>
      </c>
      <c r="F5166" s="3" t="s">
        <v>13</v>
      </c>
      <c r="G5166" s="7" t="s">
        <v>11373</v>
      </c>
      <c r="H5166" s="4">
        <v>2021</v>
      </c>
      <c r="I5166" s="2">
        <v>2017</v>
      </c>
      <c r="J5166" s="2">
        <f ca="1">YEAR(TODAY())-Table1[[#This Row],[Release_year]]</f>
        <v>9</v>
      </c>
      <c r="K5166" s="2" t="s">
        <v>29</v>
      </c>
      <c r="L5166" s="2" t="str">
        <f>_xlfn.XLOOKUP(Table1[[#This Row],[Rating]],Ratings!A$2:A$15,Ratings!B$2:B$15)</f>
        <v>Teen</v>
      </c>
      <c r="M5166" s="2" t="str">
        <f>_xlfn.XLOOKUP(Table1[[#This Row],[Rating Category]],Recommendation!A$2:A$6,Recommendation!B$2:B$6)</f>
        <v>Guidance</v>
      </c>
      <c r="N5166" s="2">
        <v>104</v>
      </c>
      <c r="O5166" s="2" t="str" cm="1">
        <f t="array" ref="O5166">_xlfn.IFS(Table1[[#This Row],[Duration]]&lt;90,"Short",Table1[[#This Row],[Duration]]&lt;180,"Medium",Table1[[#This Row],[Duration]]&lt;=240,"Long",TRUE,"Seasons")</f>
        <v>Medium</v>
      </c>
      <c r="P5166" s="3" t="s">
        <v>218</v>
      </c>
    </row>
    <row r="5167" spans="1:16" ht="28">
      <c r="A5167" s="2" t="s">
        <v>21534</v>
      </c>
      <c r="B5167" s="2" t="s">
        <v>0</v>
      </c>
      <c r="C5167" s="3" t="s">
        <v>21535</v>
      </c>
      <c r="D5167" s="3" t="s">
        <v>21536</v>
      </c>
      <c r="E5167" s="3" t="s">
        <v>21537</v>
      </c>
      <c r="F5167" s="3" t="s">
        <v>1</v>
      </c>
      <c r="G5167" s="7" t="s">
        <v>8120</v>
      </c>
      <c r="H5167" s="4">
        <v>2021</v>
      </c>
      <c r="I5167" s="2">
        <v>1988</v>
      </c>
      <c r="J5167" s="2">
        <f ca="1">YEAR(TODAY())-Table1[[#This Row],[Release_year]]</f>
        <v>38</v>
      </c>
      <c r="K5167" s="2" t="s">
        <v>2</v>
      </c>
      <c r="L5167" s="2" t="str">
        <f>_xlfn.XLOOKUP(Table1[[#This Row],[Rating]],Ratings!A$2:A$15,Ratings!B$2:B$15)</f>
        <v>Teen</v>
      </c>
      <c r="M5167" s="2" t="str">
        <f>_xlfn.XLOOKUP(Table1[[#This Row],[Rating Category]],Recommendation!A$2:A$6,Recommendation!B$2:B$6)</f>
        <v>Guidance</v>
      </c>
      <c r="N5167" s="2">
        <v>89</v>
      </c>
      <c r="O5167" s="2" t="str" cm="1">
        <f t="array" ref="O5167">_xlfn.IFS(Table1[[#This Row],[Duration]]&lt;90,"Short",Table1[[#This Row],[Duration]]&lt;180,"Medium",Table1[[#This Row],[Duration]]&lt;=240,"Long",TRUE,"Seasons")</f>
        <v>Short</v>
      </c>
      <c r="P5167" s="3" t="s">
        <v>231</v>
      </c>
    </row>
    <row r="5168" spans="1:16" ht="56">
      <c r="A5168" s="2" t="s">
        <v>21538</v>
      </c>
      <c r="B5168" s="2" t="s">
        <v>0</v>
      </c>
      <c r="C5168" s="3" t="s">
        <v>21539</v>
      </c>
      <c r="D5168" s="3" t="s">
        <v>21540</v>
      </c>
      <c r="E5168" s="3" t="s">
        <v>21541</v>
      </c>
      <c r="F5168" s="3" t="s">
        <v>1420</v>
      </c>
      <c r="G5168" s="7" t="s">
        <v>21542</v>
      </c>
      <c r="H5168" s="4">
        <v>2021</v>
      </c>
      <c r="I5168" s="2">
        <v>2017</v>
      </c>
      <c r="J5168" s="2">
        <f ca="1">YEAR(TODAY())-Table1[[#This Row],[Release_year]]</f>
        <v>9</v>
      </c>
      <c r="K5168" s="2" t="s">
        <v>45</v>
      </c>
      <c r="L5168" s="2" t="str">
        <f>_xlfn.XLOOKUP(Table1[[#This Row],[Rating]],Ratings!A$2:A$15,Ratings!B$2:B$15)</f>
        <v>Family</v>
      </c>
      <c r="M5168" s="2" t="str">
        <f>_xlfn.XLOOKUP(Table1[[#This Row],[Rating Category]],Recommendation!A$2:A$6,Recommendation!B$2:B$6)</f>
        <v>Guidance</v>
      </c>
      <c r="N5168" s="2">
        <v>107</v>
      </c>
      <c r="O5168" s="2" t="str" cm="1">
        <f t="array" ref="O5168">_xlfn.IFS(Table1[[#This Row],[Duration]]&lt;90,"Short",Table1[[#This Row],[Duration]]&lt;180,"Medium",Table1[[#This Row],[Duration]]&lt;=240,"Long",TRUE,"Seasons")</f>
        <v>Medium</v>
      </c>
      <c r="P5168" s="3" t="s">
        <v>63</v>
      </c>
    </row>
    <row r="5169" spans="1:16" ht="70">
      <c r="A5169" s="2" t="s">
        <v>21543</v>
      </c>
      <c r="B5169" s="2" t="s">
        <v>0</v>
      </c>
      <c r="C5169" s="3" t="s">
        <v>21544</v>
      </c>
      <c r="D5169" s="3" t="s">
        <v>21545</v>
      </c>
      <c r="E5169" s="3" t="s">
        <v>21546</v>
      </c>
      <c r="F5169" s="3" t="s">
        <v>3216</v>
      </c>
      <c r="G5169" s="7" t="s">
        <v>19268</v>
      </c>
      <c r="H5169" s="4">
        <v>2021</v>
      </c>
      <c r="I5169" s="2">
        <v>2015</v>
      </c>
      <c r="J5169" s="2">
        <f ca="1">YEAR(TODAY())-Table1[[#This Row],[Release_year]]</f>
        <v>11</v>
      </c>
      <c r="K5169" s="2" t="s">
        <v>7</v>
      </c>
      <c r="L5169" s="2" t="str">
        <f>_xlfn.XLOOKUP(Table1[[#This Row],[Rating]],Ratings!A$2:A$15,Ratings!B$2:B$15)</f>
        <v>Adult</v>
      </c>
      <c r="M5169" s="2" t="str">
        <f>_xlfn.XLOOKUP(Table1[[#This Row],[Rating Category]],Recommendation!A$2:A$6,Recommendation!B$2:B$6)</f>
        <v>Restricted</v>
      </c>
      <c r="N5169" s="2">
        <v>123</v>
      </c>
      <c r="O5169" s="2" t="str" cm="1">
        <f t="array" ref="O5169">_xlfn.IFS(Table1[[#This Row],[Duration]]&lt;90,"Short",Table1[[#This Row],[Duration]]&lt;180,"Medium",Table1[[#This Row],[Duration]]&lt;=240,"Long",TRUE,"Seasons")</f>
        <v>Medium</v>
      </c>
      <c r="P5169" s="3" t="s">
        <v>23</v>
      </c>
    </row>
    <row r="5170" spans="1:16" ht="70">
      <c r="A5170" s="2" t="s">
        <v>21547</v>
      </c>
      <c r="B5170" s="2" t="s">
        <v>0</v>
      </c>
      <c r="C5170" s="3" t="s">
        <v>21548</v>
      </c>
      <c r="D5170" s="3" t="s">
        <v>21549</v>
      </c>
      <c r="E5170" s="3" t="s">
        <v>21550</v>
      </c>
      <c r="F5170" s="3" t="s">
        <v>1030</v>
      </c>
      <c r="G5170" s="7" t="s">
        <v>12136</v>
      </c>
      <c r="H5170" s="4">
        <v>2021</v>
      </c>
      <c r="I5170" s="2">
        <v>2017</v>
      </c>
      <c r="J5170" s="2">
        <f ca="1">YEAR(TODAY())-Table1[[#This Row],[Release_year]]</f>
        <v>9</v>
      </c>
      <c r="K5170" s="2" t="s">
        <v>7</v>
      </c>
      <c r="L5170" s="2" t="str">
        <f>_xlfn.XLOOKUP(Table1[[#This Row],[Rating]],Ratings!A$2:A$15,Ratings!B$2:B$15)</f>
        <v>Adult</v>
      </c>
      <c r="M5170" s="2" t="str">
        <f>_xlfn.XLOOKUP(Table1[[#This Row],[Rating Category]],Recommendation!A$2:A$6,Recommendation!B$2:B$6)</f>
        <v>Restricted</v>
      </c>
      <c r="N5170" s="2">
        <v>122</v>
      </c>
      <c r="O5170" s="2" t="str" cm="1">
        <f t="array" ref="O5170">_xlfn.IFS(Table1[[#This Row],[Duration]]&lt;90,"Short",Table1[[#This Row],[Duration]]&lt;180,"Medium",Table1[[#This Row],[Duration]]&lt;=240,"Long",TRUE,"Seasons")</f>
        <v>Medium</v>
      </c>
      <c r="P5170" s="3" t="s">
        <v>9027</v>
      </c>
    </row>
    <row r="5171" spans="1:16" ht="84">
      <c r="A5171" s="2" t="s">
        <v>21551</v>
      </c>
      <c r="B5171" s="2" t="s">
        <v>0</v>
      </c>
      <c r="C5171" s="3" t="s">
        <v>21552</v>
      </c>
      <c r="D5171" s="3" t="s">
        <v>4586</v>
      </c>
      <c r="E5171" s="3" t="s">
        <v>21553</v>
      </c>
      <c r="F5171" s="3" t="s">
        <v>1</v>
      </c>
      <c r="G5171" s="7" t="s">
        <v>21554</v>
      </c>
      <c r="H5171" s="4">
        <v>2021</v>
      </c>
      <c r="I5171" s="2">
        <v>2017</v>
      </c>
      <c r="J5171" s="2">
        <f ca="1">YEAR(TODAY())-Table1[[#This Row],[Release_year]]</f>
        <v>9</v>
      </c>
      <c r="K5171" s="2" t="s">
        <v>2</v>
      </c>
      <c r="L5171" s="2" t="str">
        <f>_xlfn.XLOOKUP(Table1[[#This Row],[Rating]],Ratings!A$2:A$15,Ratings!B$2:B$15)</f>
        <v>Teen</v>
      </c>
      <c r="M5171" s="2" t="str">
        <f>_xlfn.XLOOKUP(Table1[[#This Row],[Rating Category]],Recommendation!A$2:A$6,Recommendation!B$2:B$6)</f>
        <v>Guidance</v>
      </c>
      <c r="N5171" s="2">
        <v>131</v>
      </c>
      <c r="O5171" s="2" t="str" cm="1">
        <f t="array" ref="O5171">_xlfn.IFS(Table1[[#This Row],[Duration]]&lt;90,"Short",Table1[[#This Row],[Duration]]&lt;180,"Medium",Table1[[#This Row],[Duration]]&lt;=240,"Long",TRUE,"Seasons")</f>
        <v>Medium</v>
      </c>
      <c r="P5171" s="3" t="s">
        <v>1219</v>
      </c>
    </row>
    <row r="5172" spans="1:16" ht="42">
      <c r="A5172" s="2" t="s">
        <v>21555</v>
      </c>
      <c r="B5172" s="2" t="s">
        <v>0</v>
      </c>
      <c r="C5172" s="3" t="s">
        <v>21556</v>
      </c>
      <c r="D5172" s="3" t="s">
        <v>4421</v>
      </c>
      <c r="E5172" s="3" t="s">
        <v>21557</v>
      </c>
      <c r="F5172" s="3" t="s">
        <v>287</v>
      </c>
      <c r="G5172" s="7" t="s">
        <v>6550</v>
      </c>
      <c r="H5172" s="4">
        <v>2021</v>
      </c>
      <c r="I5172" s="2">
        <v>2011</v>
      </c>
      <c r="J5172" s="2">
        <f ca="1">YEAR(TODAY())-Table1[[#This Row],[Release_year]]</f>
        <v>15</v>
      </c>
      <c r="K5172" s="2" t="s">
        <v>87</v>
      </c>
      <c r="L5172" s="2" t="str">
        <f>_xlfn.XLOOKUP(Table1[[#This Row],[Rating]],Ratings!A$2:A$15,Ratings!B$2:B$15)</f>
        <v>Kids</v>
      </c>
      <c r="M5172" s="2" t="str">
        <f>_xlfn.XLOOKUP(Table1[[#This Row],[Rating Category]],Recommendation!A$2:A$6,Recommendation!B$2:B$6)</f>
        <v>Safe</v>
      </c>
      <c r="N5172" s="2">
        <v>77</v>
      </c>
      <c r="O5172" s="2" t="str" cm="1">
        <f t="array" ref="O5172">_xlfn.IFS(Table1[[#This Row],[Duration]]&lt;90,"Short",Table1[[#This Row],[Duration]]&lt;180,"Medium",Table1[[#This Row],[Duration]]&lt;=240,"Long",TRUE,"Seasons")</f>
        <v>Short</v>
      </c>
      <c r="P5172" s="3" t="s">
        <v>17</v>
      </c>
    </row>
    <row r="5173" spans="1:16" ht="42">
      <c r="A5173" s="2" t="s">
        <v>21558</v>
      </c>
      <c r="B5173" s="2" t="s">
        <v>0</v>
      </c>
      <c r="C5173" s="3" t="s">
        <v>21559</v>
      </c>
      <c r="D5173" s="3" t="s">
        <v>21560</v>
      </c>
      <c r="E5173" s="3" t="s">
        <v>21561</v>
      </c>
      <c r="F5173" s="3" t="s">
        <v>28</v>
      </c>
      <c r="G5173" s="7" t="s">
        <v>21562</v>
      </c>
      <c r="H5173" s="4">
        <v>2021</v>
      </c>
      <c r="I5173" s="2">
        <v>2010</v>
      </c>
      <c r="J5173" s="2">
        <f ca="1">YEAR(TODAY())-Table1[[#This Row],[Release_year]]</f>
        <v>16</v>
      </c>
      <c r="K5173" s="2" t="s">
        <v>14374</v>
      </c>
      <c r="L5173" s="2" t="str">
        <f>_xlfn.XLOOKUP(Table1[[#This Row],[Rating]],Ratings!A$2:A$15,Ratings!B$2:B$15)</f>
        <v>Not Rated</v>
      </c>
      <c r="M5173" s="2" t="str">
        <f>_xlfn.XLOOKUP(Table1[[#This Row],[Rating Category]],Recommendation!A$2:A$6,Recommendation!B$2:B$6)</f>
        <v>Guidance</v>
      </c>
      <c r="N5173" s="2">
        <v>125</v>
      </c>
      <c r="O5173" s="2" t="str" cm="1">
        <f t="array" ref="O5173">_xlfn.IFS(Table1[[#This Row],[Duration]]&lt;90,"Short",Table1[[#This Row],[Duration]]&lt;180,"Medium",Table1[[#This Row],[Duration]]&lt;=240,"Long",TRUE,"Seasons")</f>
        <v>Medium</v>
      </c>
      <c r="P5173" s="3" t="s">
        <v>43</v>
      </c>
    </row>
    <row r="5174" spans="1:16" ht="56">
      <c r="A5174" s="2" t="s">
        <v>21563</v>
      </c>
      <c r="B5174" s="2" t="s">
        <v>0</v>
      </c>
      <c r="C5174" s="3" t="s">
        <v>21564</v>
      </c>
      <c r="D5174" s="3" t="s">
        <v>21565</v>
      </c>
      <c r="E5174" s="3" t="s">
        <v>21566</v>
      </c>
      <c r="F5174" s="3" t="s">
        <v>21567</v>
      </c>
      <c r="G5174" s="7" t="s">
        <v>21562</v>
      </c>
      <c r="H5174" s="4">
        <v>2021</v>
      </c>
      <c r="I5174" s="2">
        <v>2010</v>
      </c>
      <c r="J5174" s="2">
        <f ca="1">YEAR(TODAY())-Table1[[#This Row],[Release_year]]</f>
        <v>16</v>
      </c>
      <c r="K5174" s="2" t="s">
        <v>14374</v>
      </c>
      <c r="L5174" s="2" t="str">
        <f>_xlfn.XLOOKUP(Table1[[#This Row],[Rating]],Ratings!A$2:A$15,Ratings!B$2:B$15)</f>
        <v>Not Rated</v>
      </c>
      <c r="M5174" s="2" t="str">
        <f>_xlfn.XLOOKUP(Table1[[#This Row],[Rating Category]],Recommendation!A$2:A$6,Recommendation!B$2:B$6)</f>
        <v>Guidance</v>
      </c>
      <c r="N5174" s="2">
        <v>125</v>
      </c>
      <c r="O5174" s="2" t="str" cm="1">
        <f t="array" ref="O5174">_xlfn.IFS(Table1[[#This Row],[Duration]]&lt;90,"Short",Table1[[#This Row],[Duration]]&lt;180,"Medium",Table1[[#This Row],[Duration]]&lt;=240,"Long",TRUE,"Seasons")</f>
        <v>Medium</v>
      </c>
      <c r="P5174" s="3" t="s">
        <v>43</v>
      </c>
    </row>
    <row r="5175" spans="1:16" ht="56">
      <c r="A5175" s="2" t="s">
        <v>21568</v>
      </c>
      <c r="B5175" s="2" t="s">
        <v>0</v>
      </c>
      <c r="C5175" s="3" t="s">
        <v>21569</v>
      </c>
      <c r="D5175" s="3" t="s">
        <v>10210</v>
      </c>
      <c r="E5175" s="3" t="s">
        <v>21570</v>
      </c>
      <c r="F5175" s="3" t="s">
        <v>5315</v>
      </c>
      <c r="G5175" s="7" t="s">
        <v>12965</v>
      </c>
      <c r="H5175" s="4">
        <v>2021</v>
      </c>
      <c r="I5175" s="2">
        <v>2016</v>
      </c>
      <c r="J5175" s="2">
        <f ca="1">YEAR(TODAY())-Table1[[#This Row],[Release_year]]</f>
        <v>10</v>
      </c>
      <c r="K5175" s="2" t="s">
        <v>7</v>
      </c>
      <c r="L5175" s="2" t="str">
        <f>_xlfn.XLOOKUP(Table1[[#This Row],[Rating]],Ratings!A$2:A$15,Ratings!B$2:B$15)</f>
        <v>Adult</v>
      </c>
      <c r="M5175" s="2" t="str">
        <f>_xlfn.XLOOKUP(Table1[[#This Row],[Rating Category]],Recommendation!A$2:A$6,Recommendation!B$2:B$6)</f>
        <v>Restricted</v>
      </c>
      <c r="N5175" s="2">
        <v>88</v>
      </c>
      <c r="O5175" s="2" t="str" cm="1">
        <f t="array" ref="O5175">_xlfn.IFS(Table1[[#This Row],[Duration]]&lt;90,"Short",Table1[[#This Row],[Duration]]&lt;180,"Medium",Table1[[#This Row],[Duration]]&lt;=240,"Long",TRUE,"Seasons")</f>
        <v>Short</v>
      </c>
      <c r="P5175" s="3" t="s">
        <v>384</v>
      </c>
    </row>
    <row r="5176" spans="1:16" ht="42">
      <c r="A5176" s="2" t="s">
        <v>21571</v>
      </c>
      <c r="B5176" s="2" t="s">
        <v>0</v>
      </c>
      <c r="C5176" s="3" t="s">
        <v>21572</v>
      </c>
      <c r="D5176" s="3" t="s">
        <v>21573</v>
      </c>
      <c r="E5176" s="3" t="s">
        <v>21574</v>
      </c>
      <c r="F5176" s="3" t="s">
        <v>1</v>
      </c>
      <c r="G5176" s="7" t="s">
        <v>12053</v>
      </c>
      <c r="H5176" s="4">
        <v>2021</v>
      </c>
      <c r="I5176" s="2">
        <v>2017</v>
      </c>
      <c r="J5176" s="2">
        <f ca="1">YEAR(TODAY())-Table1[[#This Row],[Release_year]]</f>
        <v>9</v>
      </c>
      <c r="K5176" s="2" t="s">
        <v>7</v>
      </c>
      <c r="L5176" s="2" t="str">
        <f>_xlfn.XLOOKUP(Table1[[#This Row],[Rating]],Ratings!A$2:A$15,Ratings!B$2:B$15)</f>
        <v>Adult</v>
      </c>
      <c r="M5176" s="2" t="str">
        <f>_xlfn.XLOOKUP(Table1[[#This Row],[Rating Category]],Recommendation!A$2:A$6,Recommendation!B$2:B$6)</f>
        <v>Restricted</v>
      </c>
      <c r="N5176" s="2">
        <v>93</v>
      </c>
      <c r="O5176" s="2" t="str" cm="1">
        <f t="array" ref="O5176">_xlfn.IFS(Table1[[#This Row],[Duration]]&lt;90,"Short",Table1[[#This Row],[Duration]]&lt;180,"Medium",Table1[[#This Row],[Duration]]&lt;=240,"Long",TRUE,"Seasons")</f>
        <v>Medium</v>
      </c>
      <c r="P5176" s="3" t="s">
        <v>131</v>
      </c>
    </row>
    <row r="5177" spans="1:16" ht="28">
      <c r="A5177" s="2" t="s">
        <v>21575</v>
      </c>
      <c r="B5177" s="2" t="s">
        <v>0</v>
      </c>
      <c r="C5177" s="3" t="s">
        <v>21576</v>
      </c>
      <c r="D5177" s="3" t="s">
        <v>21577</v>
      </c>
      <c r="E5177" s="3" t="s">
        <v>21578</v>
      </c>
      <c r="F5177" s="3" t="s">
        <v>1</v>
      </c>
      <c r="G5177" s="7" t="s">
        <v>13280</v>
      </c>
      <c r="H5177" s="4">
        <v>2021</v>
      </c>
      <c r="I5177" s="2">
        <v>1947</v>
      </c>
      <c r="J5177" s="2">
        <f ca="1">YEAR(TODAY())-Table1[[#This Row],[Release_year]]</f>
        <v>79</v>
      </c>
      <c r="K5177" s="2" t="s">
        <v>45</v>
      </c>
      <c r="L5177" s="2" t="str">
        <f>_xlfn.XLOOKUP(Table1[[#This Row],[Rating]],Ratings!A$2:A$15,Ratings!B$2:B$15)</f>
        <v>Family</v>
      </c>
      <c r="M5177" s="2" t="str">
        <f>_xlfn.XLOOKUP(Table1[[#This Row],[Rating Category]],Recommendation!A$2:A$6,Recommendation!B$2:B$6)</f>
        <v>Guidance</v>
      </c>
      <c r="N5177" s="2">
        <v>42</v>
      </c>
      <c r="O5177" s="2" t="str" cm="1">
        <f t="array" ref="O5177">_xlfn.IFS(Table1[[#This Row],[Duration]]&lt;90,"Short",Table1[[#This Row],[Duration]]&lt;180,"Medium",Table1[[#This Row],[Duration]]&lt;=240,"Long",TRUE,"Seasons")</f>
        <v>Short</v>
      </c>
      <c r="P5177" s="3" t="s">
        <v>17928</v>
      </c>
    </row>
    <row r="5178" spans="1:16" ht="42">
      <c r="A5178" s="2" t="s">
        <v>21579</v>
      </c>
      <c r="B5178" s="2" t="s">
        <v>0</v>
      </c>
      <c r="C5178" s="3" t="s">
        <v>21580</v>
      </c>
      <c r="D5178" s="3" t="s">
        <v>21581</v>
      </c>
      <c r="E5178" s="3" t="s">
        <v>21582</v>
      </c>
      <c r="F5178" s="3" t="s">
        <v>1420</v>
      </c>
      <c r="G5178" s="7" t="s">
        <v>12855</v>
      </c>
      <c r="H5178" s="4">
        <v>2021</v>
      </c>
      <c r="I5178" s="2">
        <v>2016</v>
      </c>
      <c r="J5178" s="2">
        <f ca="1">YEAR(TODAY())-Table1[[#This Row],[Release_year]]</f>
        <v>10</v>
      </c>
      <c r="K5178" s="2" t="s">
        <v>29</v>
      </c>
      <c r="L5178" s="2" t="str">
        <f>_xlfn.XLOOKUP(Table1[[#This Row],[Rating]],Ratings!A$2:A$15,Ratings!B$2:B$15)</f>
        <v>Teen</v>
      </c>
      <c r="M5178" s="2" t="str">
        <f>_xlfn.XLOOKUP(Table1[[#This Row],[Rating Category]],Recommendation!A$2:A$6,Recommendation!B$2:B$6)</f>
        <v>Guidance</v>
      </c>
      <c r="N5178" s="2">
        <v>108</v>
      </c>
      <c r="O5178" s="2" t="str" cm="1">
        <f t="array" ref="O5178">_xlfn.IFS(Table1[[#This Row],[Duration]]&lt;90,"Short",Table1[[#This Row],[Duration]]&lt;180,"Medium",Table1[[#This Row],[Duration]]&lt;=240,"Long",TRUE,"Seasons")</f>
        <v>Medium</v>
      </c>
      <c r="P5178" s="3" t="s">
        <v>89</v>
      </c>
    </row>
    <row r="5179" spans="1:16" ht="42">
      <c r="A5179" s="2" t="s">
        <v>21583</v>
      </c>
      <c r="B5179" s="2" t="s">
        <v>0</v>
      </c>
      <c r="C5179" s="3" t="s">
        <v>21584</v>
      </c>
      <c r="D5179" s="3" t="s">
        <v>1964</v>
      </c>
      <c r="E5179" s="3" t="s">
        <v>21585</v>
      </c>
      <c r="F5179" s="3" t="s">
        <v>13</v>
      </c>
      <c r="G5179" s="7" t="s">
        <v>11255</v>
      </c>
      <c r="H5179" s="4">
        <v>2021</v>
      </c>
      <c r="I5179" s="2">
        <v>2017</v>
      </c>
      <c r="J5179" s="2">
        <f ca="1">YEAR(TODAY())-Table1[[#This Row],[Release_year]]</f>
        <v>9</v>
      </c>
      <c r="K5179" s="2" t="s">
        <v>7</v>
      </c>
      <c r="L5179" s="2" t="str">
        <f>_xlfn.XLOOKUP(Table1[[#This Row],[Rating]],Ratings!A$2:A$15,Ratings!B$2:B$15)</f>
        <v>Adult</v>
      </c>
      <c r="M5179" s="2" t="str">
        <f>_xlfn.XLOOKUP(Table1[[#This Row],[Rating Category]],Recommendation!A$2:A$6,Recommendation!B$2:B$6)</f>
        <v>Restricted</v>
      </c>
      <c r="N5179" s="2">
        <v>151</v>
      </c>
      <c r="O5179" s="2" t="str" cm="1">
        <f t="array" ref="O5179">_xlfn.IFS(Table1[[#This Row],[Duration]]&lt;90,"Short",Table1[[#This Row],[Duration]]&lt;180,"Medium",Table1[[#This Row],[Duration]]&lt;=240,"Long",TRUE,"Seasons")</f>
        <v>Medium</v>
      </c>
      <c r="P5179" s="3" t="s">
        <v>43</v>
      </c>
    </row>
    <row r="5180" spans="1:16" ht="42">
      <c r="A5180" s="2" t="s">
        <v>21586</v>
      </c>
      <c r="B5180" s="2" t="s">
        <v>0</v>
      </c>
      <c r="C5180" s="3" t="s">
        <v>21587</v>
      </c>
      <c r="D5180" s="3" t="s">
        <v>18358</v>
      </c>
      <c r="E5180" s="3" t="s">
        <v>21588</v>
      </c>
      <c r="F5180" s="3" t="s">
        <v>13</v>
      </c>
      <c r="G5180" s="7" t="s">
        <v>12176</v>
      </c>
      <c r="H5180" s="4">
        <v>2021</v>
      </c>
      <c r="I5180" s="2">
        <v>2013</v>
      </c>
      <c r="J5180" s="2">
        <f ca="1">YEAR(TODAY())-Table1[[#This Row],[Release_year]]</f>
        <v>13</v>
      </c>
      <c r="K5180" s="2" t="s">
        <v>29</v>
      </c>
      <c r="L5180" s="2" t="str">
        <f>_xlfn.XLOOKUP(Table1[[#This Row],[Rating]],Ratings!A$2:A$15,Ratings!B$2:B$15)</f>
        <v>Teen</v>
      </c>
      <c r="M5180" s="2" t="str">
        <f>_xlfn.XLOOKUP(Table1[[#This Row],[Rating Category]],Recommendation!A$2:A$6,Recommendation!B$2:B$6)</f>
        <v>Guidance</v>
      </c>
      <c r="N5180" s="2">
        <v>125</v>
      </c>
      <c r="O5180" s="2" t="str" cm="1">
        <f t="array" ref="O5180">_xlfn.IFS(Table1[[#This Row],[Duration]]&lt;90,"Short",Table1[[#This Row],[Duration]]&lt;180,"Medium",Table1[[#This Row],[Duration]]&lt;=240,"Long",TRUE,"Seasons")</f>
        <v>Medium</v>
      </c>
      <c r="P5180" s="3" t="s">
        <v>192</v>
      </c>
    </row>
    <row r="5181" spans="1:16" ht="70">
      <c r="A5181" s="2" t="s">
        <v>21589</v>
      </c>
      <c r="B5181" s="2" t="s">
        <v>0</v>
      </c>
      <c r="C5181" s="3" t="s">
        <v>21590</v>
      </c>
      <c r="D5181" s="3" t="s">
        <v>21591</v>
      </c>
      <c r="E5181" s="3" t="s">
        <v>21592</v>
      </c>
      <c r="F5181" s="3" t="s">
        <v>1</v>
      </c>
      <c r="G5181" s="7" t="s">
        <v>21593</v>
      </c>
      <c r="H5181" s="4">
        <v>2021</v>
      </c>
      <c r="I5181" s="2">
        <v>2014</v>
      </c>
      <c r="J5181" s="2">
        <f ca="1">YEAR(TODAY())-Table1[[#This Row],[Release_year]]</f>
        <v>12</v>
      </c>
      <c r="K5181" s="2" t="s">
        <v>246</v>
      </c>
      <c r="L5181" s="2" t="str">
        <f>_xlfn.XLOOKUP(Table1[[#This Row],[Rating]],Ratings!A$2:A$15,Ratings!B$2:B$15)</f>
        <v>Family</v>
      </c>
      <c r="M5181" s="2" t="str">
        <f>_xlfn.XLOOKUP(Table1[[#This Row],[Rating Category]],Recommendation!A$2:A$6,Recommendation!B$2:B$6)</f>
        <v>Guidance</v>
      </c>
      <c r="N5181" s="2">
        <v>78</v>
      </c>
      <c r="O5181" s="2" t="str" cm="1">
        <f t="array" ref="O5181">_xlfn.IFS(Table1[[#This Row],[Duration]]&lt;90,"Short",Table1[[#This Row],[Duration]]&lt;180,"Medium",Table1[[#This Row],[Duration]]&lt;=240,"Long",TRUE,"Seasons")</f>
        <v>Short</v>
      </c>
      <c r="P5181" s="3" t="s">
        <v>17</v>
      </c>
    </row>
    <row r="5182" spans="1:16" ht="56">
      <c r="A5182" s="2" t="s">
        <v>21594</v>
      </c>
      <c r="B5182" s="2" t="s">
        <v>0</v>
      </c>
      <c r="C5182" s="3" t="s">
        <v>21595</v>
      </c>
      <c r="D5182" s="3" t="s">
        <v>21596</v>
      </c>
      <c r="E5182" s="3" t="s">
        <v>21597</v>
      </c>
      <c r="F5182" s="3" t="s">
        <v>1</v>
      </c>
      <c r="G5182" s="7" t="s">
        <v>9447</v>
      </c>
      <c r="H5182" s="4">
        <v>2021</v>
      </c>
      <c r="I5182" s="2">
        <v>2018</v>
      </c>
      <c r="J5182" s="2">
        <f ca="1">YEAR(TODAY())-Table1[[#This Row],[Release_year]]</f>
        <v>8</v>
      </c>
      <c r="K5182" s="2" t="s">
        <v>29</v>
      </c>
      <c r="L5182" s="2" t="str">
        <f>_xlfn.XLOOKUP(Table1[[#This Row],[Rating]],Ratings!A$2:A$15,Ratings!B$2:B$15)</f>
        <v>Teen</v>
      </c>
      <c r="M5182" s="2" t="str">
        <f>_xlfn.XLOOKUP(Table1[[#This Row],[Rating Category]],Recommendation!A$2:A$6,Recommendation!B$2:B$6)</f>
        <v>Guidance</v>
      </c>
      <c r="N5182" s="2">
        <v>97</v>
      </c>
      <c r="O5182" s="2" t="str" cm="1">
        <f t="array" ref="O5182">_xlfn.IFS(Table1[[#This Row],[Duration]]&lt;90,"Short",Table1[[#This Row],[Duration]]&lt;180,"Medium",Table1[[#This Row],[Duration]]&lt;=240,"Long",TRUE,"Seasons")</f>
        <v>Medium</v>
      </c>
      <c r="P5182" s="3" t="s">
        <v>1911</v>
      </c>
    </row>
    <row r="5183" spans="1:16" ht="70">
      <c r="A5183" s="2" t="s">
        <v>21598</v>
      </c>
      <c r="B5183" s="2" t="s">
        <v>0</v>
      </c>
      <c r="C5183" s="3" t="s">
        <v>21599</v>
      </c>
      <c r="D5183" s="3" t="s">
        <v>21600</v>
      </c>
      <c r="E5183" s="3" t="s">
        <v>21601</v>
      </c>
      <c r="F5183" s="3" t="s">
        <v>1</v>
      </c>
      <c r="G5183" s="7" t="s">
        <v>8727</v>
      </c>
      <c r="H5183" s="4">
        <v>2021</v>
      </c>
      <c r="I5183" s="2">
        <v>1995</v>
      </c>
      <c r="J5183" s="2">
        <f ca="1">YEAR(TODAY())-Table1[[#This Row],[Release_year]]</f>
        <v>31</v>
      </c>
      <c r="K5183" s="2" t="s">
        <v>2</v>
      </c>
      <c r="L5183" s="2" t="str">
        <f>_xlfn.XLOOKUP(Table1[[#This Row],[Rating]],Ratings!A$2:A$15,Ratings!B$2:B$15)</f>
        <v>Teen</v>
      </c>
      <c r="M5183" s="2" t="str">
        <f>_xlfn.XLOOKUP(Table1[[#This Row],[Rating Category]],Recommendation!A$2:A$6,Recommendation!B$2:B$6)</f>
        <v>Guidance</v>
      </c>
      <c r="N5183" s="2">
        <v>108</v>
      </c>
      <c r="O5183" s="2" t="str" cm="1">
        <f t="array" ref="O5183">_xlfn.IFS(Table1[[#This Row],[Duration]]&lt;90,"Short",Table1[[#This Row],[Duration]]&lt;180,"Medium",Table1[[#This Row],[Duration]]&lt;=240,"Long",TRUE,"Seasons")</f>
        <v>Medium</v>
      </c>
      <c r="P5183" s="3" t="s">
        <v>21602</v>
      </c>
    </row>
    <row r="5184" spans="1:16" ht="42">
      <c r="A5184" s="2" t="s">
        <v>21603</v>
      </c>
      <c r="B5184" s="2" t="s">
        <v>4</v>
      </c>
      <c r="C5184" s="3" t="s">
        <v>21604</v>
      </c>
      <c r="D5184" s="3" t="s">
        <v>21605</v>
      </c>
      <c r="E5184" s="3" t="s">
        <v>21606</v>
      </c>
      <c r="F5184" s="3" t="s">
        <v>28</v>
      </c>
      <c r="G5184" s="7" t="s">
        <v>12613</v>
      </c>
      <c r="H5184" s="4">
        <v>2021</v>
      </c>
      <c r="I5184" s="2">
        <v>2015</v>
      </c>
      <c r="J5184" s="2">
        <f ca="1">YEAR(TODAY())-Table1[[#This Row],[Release_year]]</f>
        <v>11</v>
      </c>
      <c r="K5184" s="2" t="s">
        <v>7</v>
      </c>
      <c r="L5184" s="2" t="str">
        <f>_xlfn.XLOOKUP(Table1[[#This Row],[Rating]],Ratings!A$2:A$15,Ratings!B$2:B$15)</f>
        <v>Adult</v>
      </c>
      <c r="M5184" s="2" t="str">
        <f>_xlfn.XLOOKUP(Table1[[#This Row],[Rating Category]],Recommendation!A$2:A$6,Recommendation!B$2:B$6)</f>
        <v>Restricted</v>
      </c>
      <c r="N5184" s="2" t="s">
        <v>85</v>
      </c>
      <c r="O5184" s="2" t="str" cm="1">
        <f t="array" ref="O5184">_xlfn.IFS(Table1[[#This Row],[Duration]]&lt;90,"Short",Table1[[#This Row],[Duration]]&lt;180,"Medium",Table1[[#This Row],[Duration]]&lt;=240,"Long",TRUE,"Seasons")</f>
        <v>Seasons</v>
      </c>
      <c r="P5184" s="3" t="s">
        <v>16085</v>
      </c>
    </row>
    <row r="5185" spans="1:16" ht="42">
      <c r="A5185" s="2" t="s">
        <v>21607</v>
      </c>
      <c r="B5185" s="2" t="s">
        <v>0</v>
      </c>
      <c r="C5185" s="3" t="s">
        <v>21608</v>
      </c>
      <c r="D5185" s="3" t="s">
        <v>21609</v>
      </c>
      <c r="E5185" s="3" t="s">
        <v>21610</v>
      </c>
      <c r="F5185" s="3" t="s">
        <v>223</v>
      </c>
      <c r="G5185" s="7" t="s">
        <v>7532</v>
      </c>
      <c r="H5185" s="4">
        <v>2021</v>
      </c>
      <c r="I5185" s="2">
        <v>1997</v>
      </c>
      <c r="J5185" s="2">
        <f ca="1">YEAR(TODAY())-Table1[[#This Row],[Release_year]]</f>
        <v>29</v>
      </c>
      <c r="K5185" s="2" t="s">
        <v>2</v>
      </c>
      <c r="L5185" s="2" t="str">
        <f>_xlfn.XLOOKUP(Table1[[#This Row],[Rating]],Ratings!A$2:A$15,Ratings!B$2:B$15)</f>
        <v>Teen</v>
      </c>
      <c r="M5185" s="2" t="str">
        <f>_xlfn.XLOOKUP(Table1[[#This Row],[Rating Category]],Recommendation!A$2:A$6,Recommendation!B$2:B$6)</f>
        <v>Guidance</v>
      </c>
      <c r="N5185" s="2">
        <v>119</v>
      </c>
      <c r="O5185" s="2" t="str" cm="1">
        <f t="array" ref="O5185">_xlfn.IFS(Table1[[#This Row],[Duration]]&lt;90,"Short",Table1[[#This Row],[Duration]]&lt;180,"Medium",Table1[[#This Row],[Duration]]&lt;=240,"Long",TRUE,"Seasons")</f>
        <v>Medium</v>
      </c>
      <c r="P5185" s="3" t="s">
        <v>125</v>
      </c>
    </row>
    <row r="5186" spans="1:16" ht="70">
      <c r="A5186" s="2" t="s">
        <v>21611</v>
      </c>
      <c r="B5186" s="2" t="s">
        <v>0</v>
      </c>
      <c r="C5186" s="3" t="s">
        <v>21612</v>
      </c>
      <c r="D5186" s="3" t="s">
        <v>21613</v>
      </c>
      <c r="E5186" s="3" t="s">
        <v>21614</v>
      </c>
      <c r="F5186" s="3" t="s">
        <v>13</v>
      </c>
      <c r="G5186" s="7" t="s">
        <v>11939</v>
      </c>
      <c r="H5186" s="4">
        <v>2021</v>
      </c>
      <c r="I5186" s="2">
        <v>2016</v>
      </c>
      <c r="J5186" s="2">
        <f ca="1">YEAR(TODAY())-Table1[[#This Row],[Release_year]]</f>
        <v>10</v>
      </c>
      <c r="K5186" s="2" t="s">
        <v>29</v>
      </c>
      <c r="L5186" s="2" t="str">
        <f>_xlfn.XLOOKUP(Table1[[#This Row],[Rating]],Ratings!A$2:A$15,Ratings!B$2:B$15)</f>
        <v>Teen</v>
      </c>
      <c r="M5186" s="2" t="str">
        <f>_xlfn.XLOOKUP(Table1[[#This Row],[Rating Category]],Recommendation!A$2:A$6,Recommendation!B$2:B$6)</f>
        <v>Guidance</v>
      </c>
      <c r="N5186" s="2">
        <v>87</v>
      </c>
      <c r="O5186" s="2" t="str" cm="1">
        <f t="array" ref="O5186">_xlfn.IFS(Table1[[#This Row],[Duration]]&lt;90,"Short",Table1[[#This Row],[Duration]]&lt;180,"Medium",Table1[[#This Row],[Duration]]&lt;=240,"Long",TRUE,"Seasons")</f>
        <v>Short</v>
      </c>
      <c r="P5186" s="3" t="s">
        <v>23</v>
      </c>
    </row>
    <row r="5187" spans="1:16" ht="56">
      <c r="A5187" s="2" t="s">
        <v>21615</v>
      </c>
      <c r="B5187" s="2" t="s">
        <v>0</v>
      </c>
      <c r="C5187" s="3" t="s">
        <v>21616</v>
      </c>
      <c r="D5187" s="3" t="s">
        <v>7470</v>
      </c>
      <c r="E5187" s="3" t="s">
        <v>21617</v>
      </c>
      <c r="F5187" s="3" t="s">
        <v>1</v>
      </c>
      <c r="G5187" s="7" t="s">
        <v>4776</v>
      </c>
      <c r="H5187" s="4">
        <v>2021</v>
      </c>
      <c r="I5187" s="2">
        <v>2001</v>
      </c>
      <c r="J5187" s="2">
        <f ca="1">YEAR(TODAY())-Table1[[#This Row],[Release_year]]</f>
        <v>25</v>
      </c>
      <c r="K5187" s="2" t="s">
        <v>2</v>
      </c>
      <c r="L5187" s="2" t="str">
        <f>_xlfn.XLOOKUP(Table1[[#This Row],[Rating]],Ratings!A$2:A$15,Ratings!B$2:B$15)</f>
        <v>Teen</v>
      </c>
      <c r="M5187" s="2" t="str">
        <f>_xlfn.XLOOKUP(Table1[[#This Row],[Rating Category]],Recommendation!A$2:A$6,Recommendation!B$2:B$6)</f>
        <v>Guidance</v>
      </c>
      <c r="N5187" s="2">
        <v>104</v>
      </c>
      <c r="O5187" s="2" t="str" cm="1">
        <f t="array" ref="O5187">_xlfn.IFS(Table1[[#This Row],[Duration]]&lt;90,"Short",Table1[[#This Row],[Duration]]&lt;180,"Medium",Table1[[#This Row],[Duration]]&lt;=240,"Long",TRUE,"Seasons")</f>
        <v>Medium</v>
      </c>
      <c r="P5187" s="3" t="s">
        <v>399</v>
      </c>
    </row>
    <row r="5188" spans="1:16" ht="42">
      <c r="A5188" s="2" t="s">
        <v>21618</v>
      </c>
      <c r="B5188" s="2" t="s">
        <v>0</v>
      </c>
      <c r="C5188" s="3" t="s">
        <v>21619</v>
      </c>
      <c r="D5188" s="3" t="s">
        <v>12562</v>
      </c>
      <c r="E5188" s="3" t="s">
        <v>21620</v>
      </c>
      <c r="F5188" s="3" t="s">
        <v>1</v>
      </c>
      <c r="G5188" s="7" t="s">
        <v>18591</v>
      </c>
      <c r="H5188" s="4">
        <v>2021</v>
      </c>
      <c r="I5188" s="2">
        <v>2016</v>
      </c>
      <c r="J5188" s="2">
        <f ca="1">YEAR(TODAY())-Table1[[#This Row],[Release_year]]</f>
        <v>10</v>
      </c>
      <c r="K5188" s="2" t="s">
        <v>14374</v>
      </c>
      <c r="L5188" s="2" t="str">
        <f>_xlfn.XLOOKUP(Table1[[#This Row],[Rating]],Ratings!A$2:A$15,Ratings!B$2:B$15)</f>
        <v>Not Rated</v>
      </c>
      <c r="M5188" s="2" t="str">
        <f>_xlfn.XLOOKUP(Table1[[#This Row],[Rating Category]],Recommendation!A$2:A$6,Recommendation!B$2:B$6)</f>
        <v>Guidance</v>
      </c>
      <c r="N5188" s="2">
        <v>94</v>
      </c>
      <c r="O5188" s="2" t="str" cm="1">
        <f t="array" ref="O5188">_xlfn.IFS(Table1[[#This Row],[Duration]]&lt;90,"Short",Table1[[#This Row],[Duration]]&lt;180,"Medium",Table1[[#This Row],[Duration]]&lt;=240,"Long",TRUE,"Seasons")</f>
        <v>Medium</v>
      </c>
      <c r="P5188" s="3" t="s">
        <v>72</v>
      </c>
    </row>
    <row r="5189" spans="1:16" ht="56">
      <c r="A5189" s="2" t="s">
        <v>21621</v>
      </c>
      <c r="B5189" s="2" t="s">
        <v>0</v>
      </c>
      <c r="C5189" s="3" t="s">
        <v>21622</v>
      </c>
      <c r="D5189" s="3" t="s">
        <v>1647</v>
      </c>
      <c r="E5189" s="3" t="s">
        <v>21623</v>
      </c>
      <c r="F5189" s="3" t="s">
        <v>1</v>
      </c>
      <c r="G5189" s="7" t="s">
        <v>8231</v>
      </c>
      <c r="H5189" s="4">
        <v>2021</v>
      </c>
      <c r="I5189" s="2">
        <v>2015</v>
      </c>
      <c r="J5189" s="2">
        <f ca="1">YEAR(TODAY())-Table1[[#This Row],[Release_year]]</f>
        <v>11</v>
      </c>
      <c r="K5189" s="2" t="s">
        <v>2</v>
      </c>
      <c r="L5189" s="2" t="str">
        <f>_xlfn.XLOOKUP(Table1[[#This Row],[Rating]],Ratings!A$2:A$15,Ratings!B$2:B$15)</f>
        <v>Teen</v>
      </c>
      <c r="M5189" s="2" t="str">
        <f>_xlfn.XLOOKUP(Table1[[#This Row],[Rating Category]],Recommendation!A$2:A$6,Recommendation!B$2:B$6)</f>
        <v>Guidance</v>
      </c>
      <c r="N5189" s="2">
        <v>94</v>
      </c>
      <c r="O5189" s="2" t="str" cm="1">
        <f t="array" ref="O5189">_xlfn.IFS(Table1[[#This Row],[Duration]]&lt;90,"Short",Table1[[#This Row],[Duration]]&lt;180,"Medium",Table1[[#This Row],[Duration]]&lt;=240,"Long",TRUE,"Seasons")</f>
        <v>Medium</v>
      </c>
      <c r="P5189" s="3" t="s">
        <v>125</v>
      </c>
    </row>
    <row r="5190" spans="1:16" ht="70">
      <c r="A5190" s="2" t="s">
        <v>21624</v>
      </c>
      <c r="B5190" s="2" t="s">
        <v>0</v>
      </c>
      <c r="C5190" s="3" t="s">
        <v>21625</v>
      </c>
      <c r="D5190" s="3" t="s">
        <v>10492</v>
      </c>
      <c r="E5190" s="3" t="s">
        <v>21626</v>
      </c>
      <c r="F5190" s="3" t="s">
        <v>13</v>
      </c>
      <c r="G5190" s="7" t="s">
        <v>7532</v>
      </c>
      <c r="H5190" s="4">
        <v>2021</v>
      </c>
      <c r="I5190" s="2">
        <v>2007</v>
      </c>
      <c r="J5190" s="2">
        <f ca="1">YEAR(TODAY())-Table1[[#This Row],[Release_year]]</f>
        <v>19</v>
      </c>
      <c r="K5190" s="2" t="s">
        <v>7</v>
      </c>
      <c r="L5190" s="2" t="str">
        <f>_xlfn.XLOOKUP(Table1[[#This Row],[Rating]],Ratings!A$2:A$15,Ratings!B$2:B$15)</f>
        <v>Adult</v>
      </c>
      <c r="M5190" s="2" t="str">
        <f>_xlfn.XLOOKUP(Table1[[#This Row],[Rating Category]],Recommendation!A$2:A$6,Recommendation!B$2:B$6)</f>
        <v>Restricted</v>
      </c>
      <c r="N5190" s="2">
        <v>130</v>
      </c>
      <c r="O5190" s="2" t="str" cm="1">
        <f t="array" ref="O5190">_xlfn.IFS(Table1[[#This Row],[Duration]]&lt;90,"Short",Table1[[#This Row],[Duration]]&lt;180,"Medium",Table1[[#This Row],[Duration]]&lt;=240,"Long",TRUE,"Seasons")</f>
        <v>Medium</v>
      </c>
      <c r="P5190" s="3" t="s">
        <v>23</v>
      </c>
    </row>
    <row r="5191" spans="1:16" ht="56">
      <c r="A5191" s="2" t="s">
        <v>21627</v>
      </c>
      <c r="B5191" s="2" t="s">
        <v>0</v>
      </c>
      <c r="C5191" s="3" t="s">
        <v>21628</v>
      </c>
      <c r="D5191" s="3" t="s">
        <v>21629</v>
      </c>
      <c r="E5191" s="3" t="s">
        <v>21630</v>
      </c>
      <c r="F5191" s="3" t="s">
        <v>1030</v>
      </c>
      <c r="G5191" s="7" t="s">
        <v>11290</v>
      </c>
      <c r="H5191" s="4">
        <v>2021</v>
      </c>
      <c r="I5191" s="2">
        <v>2007</v>
      </c>
      <c r="J5191" s="2">
        <f ca="1">YEAR(TODAY())-Table1[[#This Row],[Release_year]]</f>
        <v>19</v>
      </c>
      <c r="K5191" s="2" t="s">
        <v>7</v>
      </c>
      <c r="L5191" s="2" t="str">
        <f>_xlfn.XLOOKUP(Table1[[#This Row],[Rating]],Ratings!A$2:A$15,Ratings!B$2:B$15)</f>
        <v>Adult</v>
      </c>
      <c r="M5191" s="2" t="str">
        <f>_xlfn.XLOOKUP(Table1[[#This Row],[Rating Category]],Recommendation!A$2:A$6,Recommendation!B$2:B$6)</f>
        <v>Restricted</v>
      </c>
      <c r="N5191" s="2">
        <v>88</v>
      </c>
      <c r="O5191" s="2" t="str" cm="1">
        <f t="array" ref="O5191">_xlfn.IFS(Table1[[#This Row],[Duration]]&lt;90,"Short",Table1[[#This Row],[Duration]]&lt;180,"Medium",Table1[[#This Row],[Duration]]&lt;=240,"Long",TRUE,"Seasons")</f>
        <v>Short</v>
      </c>
      <c r="P5191" s="3" t="s">
        <v>583</v>
      </c>
    </row>
    <row r="5192" spans="1:16" ht="70">
      <c r="A5192" s="2" t="s">
        <v>21631</v>
      </c>
      <c r="B5192" s="2" t="s">
        <v>0</v>
      </c>
      <c r="C5192" s="3" t="s">
        <v>21632</v>
      </c>
      <c r="D5192" s="3" t="s">
        <v>11698</v>
      </c>
      <c r="E5192" s="3" t="s">
        <v>21633</v>
      </c>
      <c r="F5192" s="3" t="s">
        <v>235</v>
      </c>
      <c r="G5192" s="7" t="s">
        <v>13311</v>
      </c>
      <c r="H5192" s="4">
        <v>2021</v>
      </c>
      <c r="I5192" s="2">
        <v>2016</v>
      </c>
      <c r="J5192" s="2">
        <f ca="1">YEAR(TODAY())-Table1[[#This Row],[Release_year]]</f>
        <v>10</v>
      </c>
      <c r="K5192" s="2" t="s">
        <v>7</v>
      </c>
      <c r="L5192" s="2" t="str">
        <f>_xlfn.XLOOKUP(Table1[[#This Row],[Rating]],Ratings!A$2:A$15,Ratings!B$2:B$15)</f>
        <v>Adult</v>
      </c>
      <c r="M5192" s="2" t="str">
        <f>_xlfn.XLOOKUP(Table1[[#This Row],[Rating Category]],Recommendation!A$2:A$6,Recommendation!B$2:B$6)</f>
        <v>Restricted</v>
      </c>
      <c r="N5192" s="2">
        <v>118</v>
      </c>
      <c r="O5192" s="2" t="str" cm="1">
        <f t="array" ref="O5192">_xlfn.IFS(Table1[[#This Row],[Duration]]&lt;90,"Short",Table1[[#This Row],[Duration]]&lt;180,"Medium",Table1[[#This Row],[Duration]]&lt;=240,"Long",TRUE,"Seasons")</f>
        <v>Medium</v>
      </c>
      <c r="P5192" s="3" t="s">
        <v>541</v>
      </c>
    </row>
    <row r="5193" spans="1:16" ht="56">
      <c r="A5193" s="2" t="s">
        <v>21634</v>
      </c>
      <c r="B5193" s="2" t="s">
        <v>0</v>
      </c>
      <c r="C5193" s="3" t="s">
        <v>21635</v>
      </c>
      <c r="D5193" s="3" t="s">
        <v>7412</v>
      </c>
      <c r="E5193" s="3" t="s">
        <v>21636</v>
      </c>
      <c r="F5193" s="3" t="s">
        <v>28</v>
      </c>
      <c r="G5193" s="7" t="s">
        <v>8375</v>
      </c>
      <c r="H5193" s="4">
        <v>2021</v>
      </c>
      <c r="I5193" s="2">
        <v>1996</v>
      </c>
      <c r="J5193" s="2">
        <f ca="1">YEAR(TODAY())-Table1[[#This Row],[Release_year]]</f>
        <v>30</v>
      </c>
      <c r="K5193" s="2" t="s">
        <v>124</v>
      </c>
      <c r="L5193" s="2" t="str">
        <f>_xlfn.XLOOKUP(Table1[[#This Row],[Rating]],Ratings!A$2:A$15,Ratings!B$2:B$15)</f>
        <v>Adult</v>
      </c>
      <c r="M5193" s="2" t="str">
        <f>_xlfn.XLOOKUP(Table1[[#This Row],[Rating Category]],Recommendation!A$2:A$6,Recommendation!B$2:B$6)</f>
        <v>Restricted</v>
      </c>
      <c r="N5193" s="2">
        <v>94</v>
      </c>
      <c r="O5193" s="2" t="str" cm="1">
        <f t="array" ref="O5193">_xlfn.IFS(Table1[[#This Row],[Duration]]&lt;90,"Short",Table1[[#This Row],[Duration]]&lt;180,"Medium",Table1[[#This Row],[Duration]]&lt;=240,"Long",TRUE,"Seasons")</f>
        <v>Medium</v>
      </c>
      <c r="P5193" s="3" t="s">
        <v>14919</v>
      </c>
    </row>
    <row r="5194" spans="1:16" ht="56">
      <c r="A5194" s="2" t="s">
        <v>21637</v>
      </c>
      <c r="B5194" s="2" t="s">
        <v>0</v>
      </c>
      <c r="C5194" s="3" t="s">
        <v>21638</v>
      </c>
      <c r="D5194" s="3" t="s">
        <v>21639</v>
      </c>
      <c r="E5194" s="3" t="s">
        <v>21640</v>
      </c>
      <c r="F5194" s="3" t="s">
        <v>1</v>
      </c>
      <c r="G5194" s="7" t="s">
        <v>11373</v>
      </c>
      <c r="H5194" s="4">
        <v>2021</v>
      </c>
      <c r="I5194" s="2">
        <v>2008</v>
      </c>
      <c r="J5194" s="2">
        <f ca="1">YEAR(TODAY())-Table1[[#This Row],[Release_year]]</f>
        <v>18</v>
      </c>
      <c r="K5194" s="2" t="s">
        <v>2</v>
      </c>
      <c r="L5194" s="2" t="str">
        <f>_xlfn.XLOOKUP(Table1[[#This Row],[Rating]],Ratings!A$2:A$15,Ratings!B$2:B$15)</f>
        <v>Teen</v>
      </c>
      <c r="M5194" s="2" t="str">
        <f>_xlfn.XLOOKUP(Table1[[#This Row],[Rating Category]],Recommendation!A$2:A$6,Recommendation!B$2:B$6)</f>
        <v>Guidance</v>
      </c>
      <c r="N5194" s="2">
        <v>114</v>
      </c>
      <c r="O5194" s="2" t="str" cm="1">
        <f t="array" ref="O5194">_xlfn.IFS(Table1[[#This Row],[Duration]]&lt;90,"Short",Table1[[#This Row],[Duration]]&lt;180,"Medium",Table1[[#This Row],[Duration]]&lt;=240,"Long",TRUE,"Seasons")</f>
        <v>Medium</v>
      </c>
      <c r="P5194" s="3" t="s">
        <v>131</v>
      </c>
    </row>
    <row r="5195" spans="1:16" ht="42">
      <c r="A5195" s="2" t="s">
        <v>21641</v>
      </c>
      <c r="B5195" s="2" t="s">
        <v>0</v>
      </c>
      <c r="C5195" s="3" t="s">
        <v>21642</v>
      </c>
      <c r="D5195" s="3" t="s">
        <v>21643</v>
      </c>
      <c r="E5195" s="3" t="s">
        <v>21644</v>
      </c>
      <c r="F5195" s="3" t="s">
        <v>21645</v>
      </c>
      <c r="G5195" s="7" t="s">
        <v>10423</v>
      </c>
      <c r="H5195" s="4">
        <v>2021</v>
      </c>
      <c r="I5195" s="2">
        <v>2014</v>
      </c>
      <c r="J5195" s="2">
        <f ca="1">YEAR(TODAY())-Table1[[#This Row],[Release_year]]</f>
        <v>12</v>
      </c>
      <c r="K5195" s="2" t="s">
        <v>2</v>
      </c>
      <c r="L5195" s="2" t="str">
        <f>_xlfn.XLOOKUP(Table1[[#This Row],[Rating]],Ratings!A$2:A$15,Ratings!B$2:B$15)</f>
        <v>Teen</v>
      </c>
      <c r="M5195" s="2" t="str">
        <f>_xlfn.XLOOKUP(Table1[[#This Row],[Rating Category]],Recommendation!A$2:A$6,Recommendation!B$2:B$6)</f>
        <v>Guidance</v>
      </c>
      <c r="N5195" s="2">
        <v>119</v>
      </c>
      <c r="O5195" s="2" t="str" cm="1">
        <f t="array" ref="O5195">_xlfn.IFS(Table1[[#This Row],[Duration]]&lt;90,"Short",Table1[[#This Row],[Duration]]&lt;180,"Medium",Table1[[#This Row],[Duration]]&lt;=240,"Long",TRUE,"Seasons")</f>
        <v>Medium</v>
      </c>
      <c r="P5195" s="3" t="s">
        <v>214</v>
      </c>
    </row>
    <row r="5196" spans="1:16" ht="42">
      <c r="A5196" s="2" t="s">
        <v>21646</v>
      </c>
      <c r="B5196" s="2" t="s">
        <v>0</v>
      </c>
      <c r="C5196" s="3" t="s">
        <v>21647</v>
      </c>
      <c r="D5196" s="3" t="s">
        <v>15407</v>
      </c>
      <c r="E5196" s="3" t="s">
        <v>21648</v>
      </c>
      <c r="F5196" s="3" t="s">
        <v>21649</v>
      </c>
      <c r="G5196" s="7" t="s">
        <v>9973</v>
      </c>
      <c r="H5196" s="4">
        <v>2021</v>
      </c>
      <c r="I5196" s="2">
        <v>2014</v>
      </c>
      <c r="J5196" s="2">
        <f ca="1">YEAR(TODAY())-Table1[[#This Row],[Release_year]]</f>
        <v>12</v>
      </c>
      <c r="K5196" s="2" t="s">
        <v>124</v>
      </c>
      <c r="L5196" s="2" t="str">
        <f>_xlfn.XLOOKUP(Table1[[#This Row],[Rating]],Ratings!A$2:A$15,Ratings!B$2:B$15)</f>
        <v>Adult</v>
      </c>
      <c r="M5196" s="2" t="str">
        <f>_xlfn.XLOOKUP(Table1[[#This Row],[Rating Category]],Recommendation!A$2:A$6,Recommendation!B$2:B$6)</f>
        <v>Restricted</v>
      </c>
      <c r="N5196" s="2">
        <v>114</v>
      </c>
      <c r="O5196" s="2" t="str" cm="1">
        <f t="array" ref="O5196">_xlfn.IFS(Table1[[#This Row],[Duration]]&lt;90,"Short",Table1[[#This Row],[Duration]]&lt;180,"Medium",Table1[[#This Row],[Duration]]&lt;=240,"Long",TRUE,"Seasons")</f>
        <v>Medium</v>
      </c>
      <c r="P5196" s="3" t="s">
        <v>922</v>
      </c>
    </row>
    <row r="5197" spans="1:16" ht="42">
      <c r="A5197" s="2" t="s">
        <v>21650</v>
      </c>
      <c r="B5197" s="2" t="s">
        <v>0</v>
      </c>
      <c r="C5197" s="3" t="s">
        <v>21651</v>
      </c>
      <c r="D5197" s="3" t="s">
        <v>21652</v>
      </c>
      <c r="E5197" s="3" t="s">
        <v>21653</v>
      </c>
      <c r="F5197" s="3" t="s">
        <v>1</v>
      </c>
      <c r="G5197" s="7" t="s">
        <v>21654</v>
      </c>
      <c r="H5197" s="4">
        <v>2021</v>
      </c>
      <c r="I5197" s="2">
        <v>2016</v>
      </c>
      <c r="J5197" s="2">
        <f ca="1">YEAR(TODAY())-Table1[[#This Row],[Release_year]]</f>
        <v>10</v>
      </c>
      <c r="K5197" s="2" t="s">
        <v>124</v>
      </c>
      <c r="L5197" s="2" t="str">
        <f>_xlfn.XLOOKUP(Table1[[#This Row],[Rating]],Ratings!A$2:A$15,Ratings!B$2:B$15)</f>
        <v>Adult</v>
      </c>
      <c r="M5197" s="2" t="str">
        <f>_xlfn.XLOOKUP(Table1[[#This Row],[Rating Category]],Recommendation!A$2:A$6,Recommendation!B$2:B$6)</f>
        <v>Restricted</v>
      </c>
      <c r="N5197" s="2">
        <v>94</v>
      </c>
      <c r="O5197" s="2" t="str" cm="1">
        <f t="array" ref="O5197">_xlfn.IFS(Table1[[#This Row],[Duration]]&lt;90,"Short",Table1[[#This Row],[Duration]]&lt;180,"Medium",Table1[[#This Row],[Duration]]&lt;=240,"Long",TRUE,"Seasons")</f>
        <v>Medium</v>
      </c>
      <c r="P5197" s="3" t="s">
        <v>269</v>
      </c>
    </row>
    <row r="5198" spans="1:16" ht="56">
      <c r="A5198" s="2" t="s">
        <v>21655</v>
      </c>
      <c r="B5198" s="2" t="s">
        <v>0</v>
      </c>
      <c r="C5198" s="3" t="s">
        <v>21656</v>
      </c>
      <c r="D5198" s="3" t="s">
        <v>21657</v>
      </c>
      <c r="E5198" s="3" t="s">
        <v>21658</v>
      </c>
      <c r="F5198" s="3" t="s">
        <v>1</v>
      </c>
      <c r="G5198" s="7" t="s">
        <v>7486</v>
      </c>
      <c r="H5198" s="4">
        <v>2021</v>
      </c>
      <c r="I5198" s="2">
        <v>1990</v>
      </c>
      <c r="J5198" s="2">
        <f ca="1">YEAR(TODAY())-Table1[[#This Row],[Release_year]]</f>
        <v>36</v>
      </c>
      <c r="K5198" s="2" t="s">
        <v>2</v>
      </c>
      <c r="L5198" s="2" t="str">
        <f>_xlfn.XLOOKUP(Table1[[#This Row],[Rating]],Ratings!A$2:A$15,Ratings!B$2:B$15)</f>
        <v>Teen</v>
      </c>
      <c r="M5198" s="2" t="str">
        <f>_xlfn.XLOOKUP(Table1[[#This Row],[Rating Category]],Recommendation!A$2:A$6,Recommendation!B$2:B$6)</f>
        <v>Guidance</v>
      </c>
      <c r="N5198" s="2">
        <v>96</v>
      </c>
      <c r="O5198" s="2" t="str" cm="1">
        <f t="array" ref="O5198">_xlfn.IFS(Table1[[#This Row],[Duration]]&lt;90,"Short",Table1[[#This Row],[Duration]]&lt;180,"Medium",Table1[[#This Row],[Duration]]&lt;=240,"Long",TRUE,"Seasons")</f>
        <v>Medium</v>
      </c>
      <c r="P5198" s="3" t="s">
        <v>17878</v>
      </c>
    </row>
    <row r="5199" spans="1:16" ht="42">
      <c r="A5199" s="2" t="s">
        <v>21661</v>
      </c>
      <c r="B5199" s="2" t="s">
        <v>0</v>
      </c>
      <c r="C5199" s="3" t="s">
        <v>21662</v>
      </c>
      <c r="D5199" s="3" t="s">
        <v>21663</v>
      </c>
      <c r="E5199" s="3" t="s">
        <v>21664</v>
      </c>
      <c r="F5199" s="3" t="s">
        <v>1</v>
      </c>
      <c r="G5199" s="7" t="s">
        <v>7486</v>
      </c>
      <c r="H5199" s="4">
        <v>2021</v>
      </c>
      <c r="I5199" s="2">
        <v>2001</v>
      </c>
      <c r="J5199" s="2">
        <f ca="1">YEAR(TODAY())-Table1[[#This Row],[Release_year]]</f>
        <v>25</v>
      </c>
      <c r="K5199" s="2" t="s">
        <v>16</v>
      </c>
      <c r="L5199" s="2" t="str">
        <f>_xlfn.XLOOKUP(Table1[[#This Row],[Rating]],Ratings!A$2:A$15,Ratings!B$2:B$15)</f>
        <v>Family</v>
      </c>
      <c r="M5199" s="2" t="str">
        <f>_xlfn.XLOOKUP(Table1[[#This Row],[Rating Category]],Recommendation!A$2:A$6,Recommendation!B$2:B$6)</f>
        <v>Guidance</v>
      </c>
      <c r="N5199" s="2">
        <v>104</v>
      </c>
      <c r="O5199" s="2" t="str" cm="1">
        <f t="array" ref="O5199">_xlfn.IFS(Table1[[#This Row],[Duration]]&lt;90,"Short",Table1[[#This Row],[Duration]]&lt;180,"Medium",Table1[[#This Row],[Duration]]&lt;=240,"Long",TRUE,"Seasons")</f>
        <v>Medium</v>
      </c>
      <c r="P5199" s="3" t="s">
        <v>21660</v>
      </c>
    </row>
    <row r="5200" spans="1:16" ht="42">
      <c r="A5200" s="2" t="s">
        <v>21665</v>
      </c>
      <c r="B5200" s="2" t="s">
        <v>0</v>
      </c>
      <c r="C5200" s="3" t="s">
        <v>21666</v>
      </c>
      <c r="D5200" s="3" t="s">
        <v>21659</v>
      </c>
      <c r="E5200" s="3" t="s">
        <v>21667</v>
      </c>
      <c r="F5200" s="3" t="s">
        <v>1</v>
      </c>
      <c r="G5200" s="7" t="s">
        <v>7486</v>
      </c>
      <c r="H5200" s="4">
        <v>2021</v>
      </c>
      <c r="I5200" s="2">
        <v>2004</v>
      </c>
      <c r="J5200" s="2">
        <f ca="1">YEAR(TODAY())-Table1[[#This Row],[Release_year]]</f>
        <v>22</v>
      </c>
      <c r="K5200" s="2" t="s">
        <v>2</v>
      </c>
      <c r="L5200" s="2" t="str">
        <f>_xlfn.XLOOKUP(Table1[[#This Row],[Rating]],Ratings!A$2:A$15,Ratings!B$2:B$15)</f>
        <v>Teen</v>
      </c>
      <c r="M5200" s="2" t="str">
        <f>_xlfn.XLOOKUP(Table1[[#This Row],[Rating Category]],Recommendation!A$2:A$6,Recommendation!B$2:B$6)</f>
        <v>Guidance</v>
      </c>
      <c r="N5200" s="2">
        <v>101</v>
      </c>
      <c r="O5200" s="2" t="str" cm="1">
        <f t="array" ref="O5200">_xlfn.IFS(Table1[[#This Row],[Duration]]&lt;90,"Short",Table1[[#This Row],[Duration]]&lt;180,"Medium",Table1[[#This Row],[Duration]]&lt;=240,"Long",TRUE,"Seasons")</f>
        <v>Medium</v>
      </c>
      <c r="P5200" s="3" t="s">
        <v>21660</v>
      </c>
    </row>
    <row r="5201" spans="1:16" ht="42">
      <c r="A5201" s="2" t="s">
        <v>21668</v>
      </c>
      <c r="B5201" s="2" t="s">
        <v>0</v>
      </c>
      <c r="C5201" s="3" t="s">
        <v>21669</v>
      </c>
      <c r="D5201" s="3" t="s">
        <v>1704</v>
      </c>
      <c r="E5201" s="3" t="s">
        <v>21670</v>
      </c>
      <c r="F5201" s="3" t="s">
        <v>306</v>
      </c>
      <c r="G5201" s="7" t="s">
        <v>7486</v>
      </c>
      <c r="H5201" s="4">
        <v>2021</v>
      </c>
      <c r="I5201" s="2">
        <v>2015</v>
      </c>
      <c r="J5201" s="2">
        <f ca="1">YEAR(TODAY())-Table1[[#This Row],[Release_year]]</f>
        <v>11</v>
      </c>
      <c r="K5201" s="2" t="s">
        <v>2</v>
      </c>
      <c r="L5201" s="2" t="str">
        <f>_xlfn.XLOOKUP(Table1[[#This Row],[Rating]],Ratings!A$2:A$15,Ratings!B$2:B$15)</f>
        <v>Teen</v>
      </c>
      <c r="M5201" s="2" t="str">
        <f>_xlfn.XLOOKUP(Table1[[#This Row],[Rating Category]],Recommendation!A$2:A$6,Recommendation!B$2:B$6)</f>
        <v>Guidance</v>
      </c>
      <c r="N5201" s="2">
        <v>99</v>
      </c>
      <c r="O5201" s="2" t="str" cm="1">
        <f t="array" ref="O5201">_xlfn.IFS(Table1[[#This Row],[Duration]]&lt;90,"Short",Table1[[#This Row],[Duration]]&lt;180,"Medium",Table1[[#This Row],[Duration]]&lt;=240,"Long",TRUE,"Seasons")</f>
        <v>Medium</v>
      </c>
      <c r="P5201" s="3" t="s">
        <v>21660</v>
      </c>
    </row>
    <row r="5202" spans="1:16" ht="56">
      <c r="A5202" s="2" t="s">
        <v>21671</v>
      </c>
      <c r="B5202" s="2" t="s">
        <v>0</v>
      </c>
      <c r="C5202" s="3" t="s">
        <v>21672</v>
      </c>
      <c r="D5202" s="3" t="s">
        <v>1704</v>
      </c>
      <c r="E5202" s="3" t="s">
        <v>21673</v>
      </c>
      <c r="F5202" s="3" t="s">
        <v>14401</v>
      </c>
      <c r="G5202" s="7" t="s">
        <v>11624</v>
      </c>
      <c r="H5202" s="4">
        <v>2021</v>
      </c>
      <c r="I5202" s="2">
        <v>2018</v>
      </c>
      <c r="J5202" s="2">
        <f ca="1">YEAR(TODAY())-Table1[[#This Row],[Release_year]]</f>
        <v>8</v>
      </c>
      <c r="K5202" s="2" t="s">
        <v>2</v>
      </c>
      <c r="L5202" s="2" t="str">
        <f>_xlfn.XLOOKUP(Table1[[#This Row],[Rating]],Ratings!A$2:A$15,Ratings!B$2:B$15)</f>
        <v>Teen</v>
      </c>
      <c r="M5202" s="2" t="str">
        <f>_xlfn.XLOOKUP(Table1[[#This Row],[Rating Category]],Recommendation!A$2:A$6,Recommendation!B$2:B$6)</f>
        <v>Guidance</v>
      </c>
      <c r="N5202" s="2">
        <v>98</v>
      </c>
      <c r="O5202" s="2" t="str" cm="1">
        <f t="array" ref="O5202">_xlfn.IFS(Table1[[#This Row],[Duration]]&lt;90,"Short",Table1[[#This Row],[Duration]]&lt;180,"Medium",Table1[[#This Row],[Duration]]&lt;=240,"Long",TRUE,"Seasons")</f>
        <v>Medium</v>
      </c>
      <c r="P5202" s="3" t="s">
        <v>21674</v>
      </c>
    </row>
    <row r="5203" spans="1:16" ht="56">
      <c r="A5203" s="2" t="s">
        <v>21675</v>
      </c>
      <c r="B5203" s="2" t="s">
        <v>0</v>
      </c>
      <c r="C5203" s="3" t="s">
        <v>21676</v>
      </c>
      <c r="D5203" s="3" t="s">
        <v>21677</v>
      </c>
      <c r="E5203" s="3" t="s">
        <v>21678</v>
      </c>
      <c r="F5203" s="3" t="s">
        <v>28</v>
      </c>
      <c r="G5203" s="7" t="s">
        <v>9659</v>
      </c>
      <c r="H5203" s="4">
        <v>2021</v>
      </c>
      <c r="I5203" s="2">
        <v>2016</v>
      </c>
      <c r="J5203" s="2">
        <f ca="1">YEAR(TODAY())-Table1[[#This Row],[Release_year]]</f>
        <v>10</v>
      </c>
      <c r="K5203" s="2" t="s">
        <v>124</v>
      </c>
      <c r="L5203" s="2" t="str">
        <f>_xlfn.XLOOKUP(Table1[[#This Row],[Rating]],Ratings!A$2:A$15,Ratings!B$2:B$15)</f>
        <v>Adult</v>
      </c>
      <c r="M5203" s="2" t="str">
        <f>_xlfn.XLOOKUP(Table1[[#This Row],[Rating Category]],Recommendation!A$2:A$6,Recommendation!B$2:B$6)</f>
        <v>Restricted</v>
      </c>
      <c r="N5203" s="2">
        <v>100</v>
      </c>
      <c r="O5203" s="2" t="str" cm="1">
        <f t="array" ref="O5203">_xlfn.IFS(Table1[[#This Row],[Duration]]&lt;90,"Short",Table1[[#This Row],[Duration]]&lt;180,"Medium",Table1[[#This Row],[Duration]]&lt;=240,"Long",TRUE,"Seasons")</f>
        <v>Medium</v>
      </c>
      <c r="P5203" s="3" t="s">
        <v>251</v>
      </c>
    </row>
    <row r="5204" spans="1:16" ht="42">
      <c r="A5204" s="2" t="s">
        <v>21679</v>
      </c>
      <c r="B5204" s="2" t="s">
        <v>0</v>
      </c>
      <c r="C5204" s="3" t="s">
        <v>21680</v>
      </c>
      <c r="D5204" s="3" t="s">
        <v>3988</v>
      </c>
      <c r="E5204" s="3" t="s">
        <v>21681</v>
      </c>
      <c r="F5204" s="3" t="s">
        <v>13</v>
      </c>
      <c r="G5204" s="7" t="s">
        <v>7532</v>
      </c>
      <c r="H5204" s="4">
        <v>2021</v>
      </c>
      <c r="I5204" s="2">
        <v>1985</v>
      </c>
      <c r="J5204" s="2">
        <f ca="1">YEAR(TODAY())-Table1[[#This Row],[Release_year]]</f>
        <v>41</v>
      </c>
      <c r="K5204" s="2" t="s">
        <v>29</v>
      </c>
      <c r="L5204" s="2" t="str">
        <f>_xlfn.XLOOKUP(Table1[[#This Row],[Rating]],Ratings!A$2:A$15,Ratings!B$2:B$15)</f>
        <v>Teen</v>
      </c>
      <c r="M5204" s="2" t="str">
        <f>_xlfn.XLOOKUP(Table1[[#This Row],[Rating Category]],Recommendation!A$2:A$6,Recommendation!B$2:B$6)</f>
        <v>Guidance</v>
      </c>
      <c r="N5204" s="2">
        <v>134</v>
      </c>
      <c r="O5204" s="2" t="str" cm="1">
        <f t="array" ref="O5204">_xlfn.IFS(Table1[[#This Row],[Duration]]&lt;90,"Short",Table1[[#This Row],[Duration]]&lt;180,"Medium",Table1[[#This Row],[Duration]]&lt;=240,"Long",TRUE,"Seasons")</f>
        <v>Medium</v>
      </c>
      <c r="P5204" s="3" t="s">
        <v>269</v>
      </c>
    </row>
    <row r="5205" spans="1:16" ht="70">
      <c r="A5205" s="2" t="s">
        <v>21682</v>
      </c>
      <c r="B5205" s="2" t="s">
        <v>0</v>
      </c>
      <c r="C5205" s="3" t="s">
        <v>21683</v>
      </c>
      <c r="D5205" s="3" t="s">
        <v>6657</v>
      </c>
      <c r="E5205" s="3" t="s">
        <v>21684</v>
      </c>
      <c r="F5205" s="3" t="s">
        <v>13</v>
      </c>
      <c r="G5205" s="7" t="s">
        <v>11939</v>
      </c>
      <c r="H5205" s="4">
        <v>2021</v>
      </c>
      <c r="I5205" s="2">
        <v>1995</v>
      </c>
      <c r="J5205" s="2">
        <f ca="1">YEAR(TODAY())-Table1[[#This Row],[Release_year]]</f>
        <v>31</v>
      </c>
      <c r="K5205" s="2" t="s">
        <v>45</v>
      </c>
      <c r="L5205" s="2" t="str">
        <f>_xlfn.XLOOKUP(Table1[[#This Row],[Rating]],Ratings!A$2:A$15,Ratings!B$2:B$15)</f>
        <v>Family</v>
      </c>
      <c r="M5205" s="2" t="str">
        <f>_xlfn.XLOOKUP(Table1[[#This Row],[Rating Category]],Recommendation!A$2:A$6,Recommendation!B$2:B$6)</f>
        <v>Guidance</v>
      </c>
      <c r="N5205" s="2">
        <v>173</v>
      </c>
      <c r="O5205" s="2" t="str" cm="1">
        <f t="array" ref="O5205">_xlfn.IFS(Table1[[#This Row],[Duration]]&lt;90,"Short",Table1[[#This Row],[Duration]]&lt;180,"Medium",Table1[[#This Row],[Duration]]&lt;=240,"Long",TRUE,"Seasons")</f>
        <v>Medium</v>
      </c>
      <c r="P5205" s="3" t="s">
        <v>90</v>
      </c>
    </row>
    <row r="5206" spans="1:16" ht="42">
      <c r="A5206" s="2" t="s">
        <v>21685</v>
      </c>
      <c r="B5206" s="2" t="s">
        <v>0</v>
      </c>
      <c r="C5206" s="3" t="s">
        <v>21686</v>
      </c>
      <c r="D5206" s="3" t="s">
        <v>21687</v>
      </c>
      <c r="E5206" s="3" t="s">
        <v>21688</v>
      </c>
      <c r="F5206" s="3" t="s">
        <v>13</v>
      </c>
      <c r="G5206" s="7" t="s">
        <v>12391</v>
      </c>
      <c r="H5206" s="4">
        <v>2021</v>
      </c>
      <c r="I5206" s="2">
        <v>2014</v>
      </c>
      <c r="J5206" s="2">
        <f ca="1">YEAR(TODAY())-Table1[[#This Row],[Release_year]]</f>
        <v>12</v>
      </c>
      <c r="K5206" s="2" t="s">
        <v>7</v>
      </c>
      <c r="L5206" s="2" t="str">
        <f>_xlfn.XLOOKUP(Table1[[#This Row],[Rating]],Ratings!A$2:A$15,Ratings!B$2:B$15)</f>
        <v>Adult</v>
      </c>
      <c r="M5206" s="2" t="str">
        <f>_xlfn.XLOOKUP(Table1[[#This Row],[Rating Category]],Recommendation!A$2:A$6,Recommendation!B$2:B$6)</f>
        <v>Restricted</v>
      </c>
      <c r="N5206" s="2">
        <v>113</v>
      </c>
      <c r="O5206" s="2" t="str" cm="1">
        <f t="array" ref="O5206">_xlfn.IFS(Table1[[#This Row],[Duration]]&lt;90,"Short",Table1[[#This Row],[Duration]]&lt;180,"Medium",Table1[[#This Row],[Duration]]&lt;=240,"Long",TRUE,"Seasons")</f>
        <v>Medium</v>
      </c>
      <c r="P5206" s="3" t="s">
        <v>206</v>
      </c>
    </row>
    <row r="5207" spans="1:16" ht="28">
      <c r="A5207" s="2" t="s">
        <v>21689</v>
      </c>
      <c r="B5207" s="2" t="s">
        <v>0</v>
      </c>
      <c r="C5207" s="3" t="s">
        <v>21690</v>
      </c>
      <c r="D5207" s="3" t="s">
        <v>21691</v>
      </c>
      <c r="E5207" s="3" t="s">
        <v>21692</v>
      </c>
      <c r="F5207" s="3" t="s">
        <v>1</v>
      </c>
      <c r="G5207" s="7" t="s">
        <v>6789</v>
      </c>
      <c r="H5207" s="4">
        <v>2021</v>
      </c>
      <c r="I5207" s="2">
        <v>2019</v>
      </c>
      <c r="J5207" s="2">
        <f ca="1">YEAR(TODAY())-Table1[[#This Row],[Release_year]]</f>
        <v>7</v>
      </c>
      <c r="K5207" s="2" t="s">
        <v>7</v>
      </c>
      <c r="L5207" s="2" t="str">
        <f>_xlfn.XLOOKUP(Table1[[#This Row],[Rating]],Ratings!A$2:A$15,Ratings!B$2:B$15)</f>
        <v>Adult</v>
      </c>
      <c r="M5207" s="2" t="str">
        <f>_xlfn.XLOOKUP(Table1[[#This Row],[Rating Category]],Recommendation!A$2:A$6,Recommendation!B$2:B$6)</f>
        <v>Restricted</v>
      </c>
      <c r="N5207" s="2">
        <v>91</v>
      </c>
      <c r="O5207" s="2" t="str" cm="1">
        <f t="array" ref="O5207">_xlfn.IFS(Table1[[#This Row],[Duration]]&lt;90,"Short",Table1[[#This Row],[Duration]]&lt;180,"Medium",Table1[[#This Row],[Duration]]&lt;=240,"Long",TRUE,"Seasons")</f>
        <v>Medium</v>
      </c>
      <c r="P5207" s="3" t="s">
        <v>231</v>
      </c>
    </row>
    <row r="5208" spans="1:16" ht="42">
      <c r="A5208" s="2" t="s">
        <v>21693</v>
      </c>
      <c r="B5208" s="2" t="s">
        <v>0</v>
      </c>
      <c r="C5208" s="3" t="s">
        <v>21694</v>
      </c>
      <c r="D5208" s="3" t="s">
        <v>21695</v>
      </c>
      <c r="E5208" s="3" t="s">
        <v>21696</v>
      </c>
      <c r="F5208" s="3" t="s">
        <v>1</v>
      </c>
      <c r="G5208" s="7" t="s">
        <v>18002</v>
      </c>
      <c r="H5208" s="4">
        <v>2021</v>
      </c>
      <c r="I5208" s="2">
        <v>2017</v>
      </c>
      <c r="J5208" s="2">
        <f ca="1">YEAR(TODAY())-Table1[[#This Row],[Release_year]]</f>
        <v>9</v>
      </c>
      <c r="K5208" s="2" t="s">
        <v>7</v>
      </c>
      <c r="L5208" s="2" t="str">
        <f>_xlfn.XLOOKUP(Table1[[#This Row],[Rating]],Ratings!A$2:A$15,Ratings!B$2:B$15)</f>
        <v>Adult</v>
      </c>
      <c r="M5208" s="2" t="str">
        <f>_xlfn.XLOOKUP(Table1[[#This Row],[Rating Category]],Recommendation!A$2:A$6,Recommendation!B$2:B$6)</f>
        <v>Restricted</v>
      </c>
      <c r="N5208" s="2">
        <v>90</v>
      </c>
      <c r="O5208" s="2" t="str" cm="1">
        <f t="array" ref="O5208">_xlfn.IFS(Table1[[#This Row],[Duration]]&lt;90,"Short",Table1[[#This Row],[Duration]]&lt;180,"Medium",Table1[[#This Row],[Duration]]&lt;=240,"Long",TRUE,"Seasons")</f>
        <v>Medium</v>
      </c>
      <c r="P5208" s="3" t="s">
        <v>125</v>
      </c>
    </row>
    <row r="5209" spans="1:16" ht="42">
      <c r="A5209" s="2" t="s">
        <v>21697</v>
      </c>
      <c r="B5209" s="2" t="s">
        <v>0</v>
      </c>
      <c r="C5209" s="3" t="s">
        <v>21698</v>
      </c>
      <c r="D5209" s="3" t="s">
        <v>21699</v>
      </c>
      <c r="E5209" s="3" t="s">
        <v>21700</v>
      </c>
      <c r="F5209" s="3" t="s">
        <v>1</v>
      </c>
      <c r="G5209" s="7" t="s">
        <v>7486</v>
      </c>
      <c r="H5209" s="4">
        <v>2021</v>
      </c>
      <c r="I5209" s="2">
        <v>1969</v>
      </c>
      <c r="J5209" s="2">
        <f ca="1">YEAR(TODAY())-Table1[[#This Row],[Release_year]]</f>
        <v>57</v>
      </c>
      <c r="K5209" s="2" t="s">
        <v>246</v>
      </c>
      <c r="L5209" s="2" t="str">
        <f>_xlfn.XLOOKUP(Table1[[#This Row],[Rating]],Ratings!A$2:A$15,Ratings!B$2:B$15)</f>
        <v>Family</v>
      </c>
      <c r="M5209" s="2" t="str">
        <f>_xlfn.XLOOKUP(Table1[[#This Row],[Rating Category]],Recommendation!A$2:A$6,Recommendation!B$2:B$6)</f>
        <v>Guidance</v>
      </c>
      <c r="N5209" s="2">
        <v>128</v>
      </c>
      <c r="O5209" s="2" t="str" cm="1">
        <f t="array" ref="O5209">_xlfn.IFS(Table1[[#This Row],[Duration]]&lt;90,"Short",Table1[[#This Row],[Duration]]&lt;180,"Medium",Table1[[#This Row],[Duration]]&lt;=240,"Long",TRUE,"Seasons")</f>
        <v>Medium</v>
      </c>
      <c r="P5209" s="3" t="s">
        <v>436</v>
      </c>
    </row>
    <row r="5210" spans="1:16" ht="56">
      <c r="A5210" s="2" t="s">
        <v>21701</v>
      </c>
      <c r="B5210" s="2" t="s">
        <v>0</v>
      </c>
      <c r="C5210" s="3" t="s">
        <v>21702</v>
      </c>
      <c r="D5210" s="3" t="s">
        <v>21703</v>
      </c>
      <c r="E5210" s="3" t="s">
        <v>21704</v>
      </c>
      <c r="F5210" s="3" t="s">
        <v>1</v>
      </c>
      <c r="G5210" s="7" t="s">
        <v>11939</v>
      </c>
      <c r="H5210" s="4">
        <v>2021</v>
      </c>
      <c r="I5210" s="2">
        <v>2017</v>
      </c>
      <c r="J5210" s="2">
        <f ca="1">YEAR(TODAY())-Table1[[#This Row],[Release_year]]</f>
        <v>9</v>
      </c>
      <c r="K5210" s="2" t="s">
        <v>124</v>
      </c>
      <c r="L5210" s="2" t="str">
        <f>_xlfn.XLOOKUP(Table1[[#This Row],[Rating]],Ratings!A$2:A$15,Ratings!B$2:B$15)</f>
        <v>Adult</v>
      </c>
      <c r="M5210" s="2" t="str">
        <f>_xlfn.XLOOKUP(Table1[[#This Row],[Rating Category]],Recommendation!A$2:A$6,Recommendation!B$2:B$6)</f>
        <v>Restricted</v>
      </c>
      <c r="N5210" s="2">
        <v>108</v>
      </c>
      <c r="O5210" s="2" t="str" cm="1">
        <f t="array" ref="O5210">_xlfn.IFS(Table1[[#This Row],[Duration]]&lt;90,"Short",Table1[[#This Row],[Duration]]&lt;180,"Medium",Table1[[#This Row],[Duration]]&lt;=240,"Long",TRUE,"Seasons")</f>
        <v>Medium</v>
      </c>
      <c r="P5210" s="3" t="s">
        <v>251</v>
      </c>
    </row>
    <row r="5211" spans="1:16" ht="56">
      <c r="A5211" s="2" t="s">
        <v>21705</v>
      </c>
      <c r="B5211" s="2" t="s">
        <v>0</v>
      </c>
      <c r="C5211" s="3" t="s">
        <v>21706</v>
      </c>
      <c r="D5211" s="3" t="s">
        <v>1211</v>
      </c>
      <c r="E5211" s="3" t="s">
        <v>21707</v>
      </c>
      <c r="F5211" s="3" t="s">
        <v>1</v>
      </c>
      <c r="G5211" s="7" t="s">
        <v>6079</v>
      </c>
      <c r="H5211" s="4">
        <v>2021</v>
      </c>
      <c r="I5211" s="2">
        <v>2015</v>
      </c>
      <c r="J5211" s="2">
        <f ca="1">YEAR(TODAY())-Table1[[#This Row],[Release_year]]</f>
        <v>11</v>
      </c>
      <c r="K5211" s="2" t="s">
        <v>124</v>
      </c>
      <c r="L5211" s="2" t="str">
        <f>_xlfn.XLOOKUP(Table1[[#This Row],[Rating]],Ratings!A$2:A$15,Ratings!B$2:B$15)</f>
        <v>Adult</v>
      </c>
      <c r="M5211" s="2" t="str">
        <f>_xlfn.XLOOKUP(Table1[[#This Row],[Rating Category]],Recommendation!A$2:A$6,Recommendation!B$2:B$6)</f>
        <v>Restricted</v>
      </c>
      <c r="N5211" s="2">
        <v>124</v>
      </c>
      <c r="O5211" s="2" t="str" cm="1">
        <f t="array" ref="O5211">_xlfn.IFS(Table1[[#This Row],[Duration]]&lt;90,"Short",Table1[[#This Row],[Duration]]&lt;180,"Medium",Table1[[#This Row],[Duration]]&lt;=240,"Long",TRUE,"Seasons")</f>
        <v>Medium</v>
      </c>
      <c r="P5211" s="3" t="s">
        <v>517</v>
      </c>
    </row>
    <row r="5212" spans="1:16" ht="42">
      <c r="A5212" s="2" t="s">
        <v>21708</v>
      </c>
      <c r="B5212" s="2" t="s">
        <v>0</v>
      </c>
      <c r="C5212" s="3" t="s">
        <v>21709</v>
      </c>
      <c r="D5212" s="3" t="s">
        <v>12637</v>
      </c>
      <c r="E5212" s="3" t="s">
        <v>21710</v>
      </c>
      <c r="F5212" s="3" t="s">
        <v>21711</v>
      </c>
      <c r="G5212" s="7" t="s">
        <v>9374</v>
      </c>
      <c r="H5212" s="4">
        <v>2021</v>
      </c>
      <c r="I5212" s="2">
        <v>2010</v>
      </c>
      <c r="J5212" s="2">
        <f ca="1">YEAR(TODAY())-Table1[[#This Row],[Release_year]]</f>
        <v>16</v>
      </c>
      <c r="K5212" s="2" t="s">
        <v>124</v>
      </c>
      <c r="L5212" s="2" t="str">
        <f>_xlfn.XLOOKUP(Table1[[#This Row],[Rating]],Ratings!A$2:A$15,Ratings!B$2:B$15)</f>
        <v>Adult</v>
      </c>
      <c r="M5212" s="2" t="str">
        <f>_xlfn.XLOOKUP(Table1[[#This Row],[Rating Category]],Recommendation!A$2:A$6,Recommendation!B$2:B$6)</f>
        <v>Restricted</v>
      </c>
      <c r="N5212" s="2">
        <v>89</v>
      </c>
      <c r="O5212" s="2" t="str" cm="1">
        <f t="array" ref="O5212">_xlfn.IFS(Table1[[#This Row],[Duration]]&lt;90,"Short",Table1[[#This Row],[Duration]]&lt;180,"Medium",Table1[[#This Row],[Duration]]&lt;=240,"Long",TRUE,"Seasons")</f>
        <v>Short</v>
      </c>
      <c r="P5212" s="3" t="s">
        <v>8989</v>
      </c>
    </row>
    <row r="5213" spans="1:16" ht="56">
      <c r="A5213" s="2" t="s">
        <v>21712</v>
      </c>
      <c r="B5213" s="2" t="s">
        <v>0</v>
      </c>
      <c r="C5213" s="3" t="s">
        <v>21713</v>
      </c>
      <c r="D5213" s="3" t="s">
        <v>14690</v>
      </c>
      <c r="E5213" s="3" t="s">
        <v>21714</v>
      </c>
      <c r="F5213" s="3" t="s">
        <v>13</v>
      </c>
      <c r="G5213" s="7" t="s">
        <v>12027</v>
      </c>
      <c r="H5213" s="4">
        <v>2021</v>
      </c>
      <c r="I5213" s="2">
        <v>2012</v>
      </c>
      <c r="J5213" s="2">
        <f ca="1">YEAR(TODAY())-Table1[[#This Row],[Release_year]]</f>
        <v>14</v>
      </c>
      <c r="K5213" s="2" t="s">
        <v>45</v>
      </c>
      <c r="L5213" s="2" t="str">
        <f>_xlfn.XLOOKUP(Table1[[#This Row],[Rating]],Ratings!A$2:A$15,Ratings!B$2:B$15)</f>
        <v>Family</v>
      </c>
      <c r="M5213" s="2" t="str">
        <f>_xlfn.XLOOKUP(Table1[[#This Row],[Rating Category]],Recommendation!A$2:A$6,Recommendation!B$2:B$6)</f>
        <v>Guidance</v>
      </c>
      <c r="N5213" s="2">
        <v>162</v>
      </c>
      <c r="O5213" s="2" t="str" cm="1">
        <f t="array" ref="O5213">_xlfn.IFS(Table1[[#This Row],[Duration]]&lt;90,"Short",Table1[[#This Row],[Duration]]&lt;180,"Medium",Table1[[#This Row],[Duration]]&lt;=240,"Long",TRUE,"Seasons")</f>
        <v>Medium</v>
      </c>
      <c r="P5213" s="3" t="s">
        <v>1262</v>
      </c>
    </row>
    <row r="5214" spans="1:16" ht="28">
      <c r="A5214" s="2" t="s">
        <v>21715</v>
      </c>
      <c r="B5214" s="2" t="s">
        <v>0</v>
      </c>
      <c r="C5214" s="3" t="s">
        <v>21716</v>
      </c>
      <c r="D5214" s="3" t="s">
        <v>21717</v>
      </c>
      <c r="E5214" s="3" t="s">
        <v>21718</v>
      </c>
      <c r="F5214" s="3" t="s">
        <v>225</v>
      </c>
      <c r="G5214" s="7" t="s">
        <v>13280</v>
      </c>
      <c r="H5214" s="4">
        <v>2021</v>
      </c>
      <c r="I5214" s="2">
        <v>1944</v>
      </c>
      <c r="J5214" s="2">
        <f ca="1">YEAR(TODAY())-Table1[[#This Row],[Release_year]]</f>
        <v>82</v>
      </c>
      <c r="K5214" s="2" t="s">
        <v>29</v>
      </c>
      <c r="L5214" s="2" t="str">
        <f>_xlfn.XLOOKUP(Table1[[#This Row],[Rating]],Ratings!A$2:A$15,Ratings!B$2:B$15)</f>
        <v>Teen</v>
      </c>
      <c r="M5214" s="2" t="str">
        <f>_xlfn.XLOOKUP(Table1[[#This Row],[Rating Category]],Recommendation!A$2:A$6,Recommendation!B$2:B$6)</f>
        <v>Guidance</v>
      </c>
      <c r="N5214" s="2">
        <v>76</v>
      </c>
      <c r="O5214" s="2" t="str" cm="1">
        <f t="array" ref="O5214">_xlfn.IFS(Table1[[#This Row],[Duration]]&lt;90,"Short",Table1[[#This Row],[Duration]]&lt;180,"Medium",Table1[[#This Row],[Duration]]&lt;=240,"Long",TRUE,"Seasons")</f>
        <v>Short</v>
      </c>
      <c r="P5214" s="3" t="s">
        <v>17928</v>
      </c>
    </row>
    <row r="5215" spans="1:16" ht="70">
      <c r="A5215" s="2" t="s">
        <v>21719</v>
      </c>
      <c r="B5215" s="2" t="s">
        <v>0</v>
      </c>
      <c r="C5215" s="3" t="s">
        <v>21720</v>
      </c>
      <c r="D5215" s="3" t="s">
        <v>21721</v>
      </c>
      <c r="E5215" s="3" t="s">
        <v>21722</v>
      </c>
      <c r="F5215" s="3" t="s">
        <v>1</v>
      </c>
      <c r="G5215" s="7" t="s">
        <v>8512</v>
      </c>
      <c r="H5215" s="4">
        <v>2021</v>
      </c>
      <c r="I5215" s="2">
        <v>2013</v>
      </c>
      <c r="J5215" s="2">
        <f ca="1">YEAR(TODAY())-Table1[[#This Row],[Release_year]]</f>
        <v>13</v>
      </c>
      <c r="K5215" s="2" t="s">
        <v>16</v>
      </c>
      <c r="L5215" s="2" t="str">
        <f>_xlfn.XLOOKUP(Table1[[#This Row],[Rating]],Ratings!A$2:A$15,Ratings!B$2:B$15)</f>
        <v>Family</v>
      </c>
      <c r="M5215" s="2" t="str">
        <f>_xlfn.XLOOKUP(Table1[[#This Row],[Rating Category]],Recommendation!A$2:A$6,Recommendation!B$2:B$6)</f>
        <v>Guidance</v>
      </c>
      <c r="N5215" s="2">
        <v>96</v>
      </c>
      <c r="O5215" s="2" t="str" cm="1">
        <f t="array" ref="O5215">_xlfn.IFS(Table1[[#This Row],[Duration]]&lt;90,"Short",Table1[[#This Row],[Duration]]&lt;180,"Medium",Table1[[#This Row],[Duration]]&lt;=240,"Long",TRUE,"Seasons")</f>
        <v>Medium</v>
      </c>
      <c r="P5215" s="3" t="s">
        <v>46</v>
      </c>
    </row>
    <row r="5216" spans="1:16" ht="42">
      <c r="A5216" s="2" t="s">
        <v>21723</v>
      </c>
      <c r="B5216" s="2" t="s">
        <v>0</v>
      </c>
      <c r="C5216" s="3" t="s">
        <v>21724</v>
      </c>
      <c r="D5216" s="3" t="s">
        <v>2144</v>
      </c>
      <c r="E5216" s="3" t="s">
        <v>21725</v>
      </c>
      <c r="F5216" s="3" t="s">
        <v>1</v>
      </c>
      <c r="G5216" s="7" t="s">
        <v>11293</v>
      </c>
      <c r="H5216" s="4">
        <v>2021</v>
      </c>
      <c r="I5216" s="2">
        <v>2014</v>
      </c>
      <c r="J5216" s="2">
        <f ca="1">YEAR(TODAY())-Table1[[#This Row],[Release_year]]</f>
        <v>12</v>
      </c>
      <c r="K5216" s="2" t="s">
        <v>124</v>
      </c>
      <c r="L5216" s="2" t="str">
        <f>_xlfn.XLOOKUP(Table1[[#This Row],[Rating]],Ratings!A$2:A$15,Ratings!B$2:B$15)</f>
        <v>Adult</v>
      </c>
      <c r="M5216" s="2" t="str">
        <f>_xlfn.XLOOKUP(Table1[[#This Row],[Rating Category]],Recommendation!A$2:A$6,Recommendation!B$2:B$6)</f>
        <v>Restricted</v>
      </c>
      <c r="N5216" s="2">
        <v>102</v>
      </c>
      <c r="O5216" s="2" t="str" cm="1">
        <f t="array" ref="O5216">_xlfn.IFS(Table1[[#This Row],[Duration]]&lt;90,"Short",Table1[[#This Row],[Duration]]&lt;180,"Medium",Table1[[#This Row],[Duration]]&lt;=240,"Long",TRUE,"Seasons")</f>
        <v>Medium</v>
      </c>
      <c r="P5216" s="3" t="s">
        <v>617</v>
      </c>
    </row>
    <row r="5217" spans="1:16" ht="42">
      <c r="A5217" s="2" t="s">
        <v>21726</v>
      </c>
      <c r="B5217" s="2" t="s">
        <v>0</v>
      </c>
      <c r="C5217" s="3" t="s">
        <v>21727</v>
      </c>
      <c r="D5217" s="3" t="s">
        <v>21728</v>
      </c>
      <c r="E5217" s="3" t="s">
        <v>21729</v>
      </c>
      <c r="F5217" s="3" t="s">
        <v>2540</v>
      </c>
      <c r="G5217" s="7" t="s">
        <v>12183</v>
      </c>
      <c r="H5217" s="4">
        <v>2021</v>
      </c>
      <c r="I5217" s="2">
        <v>2010</v>
      </c>
      <c r="J5217" s="2">
        <f ca="1">YEAR(TODAY())-Table1[[#This Row],[Release_year]]</f>
        <v>16</v>
      </c>
      <c r="K5217" s="2" t="s">
        <v>29</v>
      </c>
      <c r="L5217" s="2" t="str">
        <f>_xlfn.XLOOKUP(Table1[[#This Row],[Rating]],Ratings!A$2:A$15,Ratings!B$2:B$15)</f>
        <v>Teen</v>
      </c>
      <c r="M5217" s="2" t="str">
        <f>_xlfn.XLOOKUP(Table1[[#This Row],[Rating Category]],Recommendation!A$2:A$6,Recommendation!B$2:B$6)</f>
        <v>Guidance</v>
      </c>
      <c r="N5217" s="2">
        <v>53</v>
      </c>
      <c r="O5217" s="2" t="str" cm="1">
        <f t="array" ref="O5217">_xlfn.IFS(Table1[[#This Row],[Duration]]&lt;90,"Short",Table1[[#This Row],[Duration]]&lt;180,"Medium",Table1[[#This Row],[Duration]]&lt;=240,"Long",TRUE,"Seasons")</f>
        <v>Short</v>
      </c>
      <c r="P5217" s="3" t="s">
        <v>49</v>
      </c>
    </row>
    <row r="5218" spans="1:16" ht="42">
      <c r="A5218" s="2" t="s">
        <v>21730</v>
      </c>
      <c r="B5218" s="2" t="s">
        <v>0</v>
      </c>
      <c r="C5218" s="3" t="s">
        <v>21731</v>
      </c>
      <c r="D5218" s="3" t="s">
        <v>21732</v>
      </c>
      <c r="E5218" s="3" t="s">
        <v>21733</v>
      </c>
      <c r="F5218" s="3" t="s">
        <v>1</v>
      </c>
      <c r="G5218" s="7" t="s">
        <v>9458</v>
      </c>
      <c r="H5218" s="4">
        <v>2021</v>
      </c>
      <c r="I5218" s="2">
        <v>2018</v>
      </c>
      <c r="J5218" s="2">
        <f ca="1">YEAR(TODAY())-Table1[[#This Row],[Release_year]]</f>
        <v>8</v>
      </c>
      <c r="K5218" s="2" t="s">
        <v>7</v>
      </c>
      <c r="L5218" s="2" t="str">
        <f>_xlfn.XLOOKUP(Table1[[#This Row],[Rating]],Ratings!A$2:A$15,Ratings!B$2:B$15)</f>
        <v>Adult</v>
      </c>
      <c r="M5218" s="2" t="str">
        <f>_xlfn.XLOOKUP(Table1[[#This Row],[Rating Category]],Recommendation!A$2:A$6,Recommendation!B$2:B$6)</f>
        <v>Restricted</v>
      </c>
      <c r="N5218" s="2">
        <v>86</v>
      </c>
      <c r="O5218" s="2" t="str" cm="1">
        <f t="array" ref="O5218">_xlfn.IFS(Table1[[#This Row],[Duration]]&lt;90,"Short",Table1[[#This Row],[Duration]]&lt;180,"Medium",Table1[[#This Row],[Duration]]&lt;=240,"Long",TRUE,"Seasons")</f>
        <v>Short</v>
      </c>
      <c r="P5218" s="3" t="s">
        <v>8202</v>
      </c>
    </row>
    <row r="5219" spans="1:16" ht="42">
      <c r="A5219" s="2" t="s">
        <v>21734</v>
      </c>
      <c r="B5219" s="2" t="s">
        <v>0</v>
      </c>
      <c r="C5219" s="3" t="s">
        <v>21735</v>
      </c>
      <c r="D5219" s="3" t="s">
        <v>21736</v>
      </c>
      <c r="E5219" s="3" t="s">
        <v>21737</v>
      </c>
      <c r="F5219" s="3" t="s">
        <v>28</v>
      </c>
      <c r="G5219" s="7" t="s">
        <v>9173</v>
      </c>
      <c r="H5219" s="4">
        <v>2021</v>
      </c>
      <c r="I5219" s="2">
        <v>2018</v>
      </c>
      <c r="J5219" s="2">
        <f ca="1">YEAR(TODAY())-Table1[[#This Row],[Release_year]]</f>
        <v>8</v>
      </c>
      <c r="K5219" s="2" t="s">
        <v>7</v>
      </c>
      <c r="L5219" s="2" t="str">
        <f>_xlfn.XLOOKUP(Table1[[#This Row],[Rating]],Ratings!A$2:A$15,Ratings!B$2:B$15)</f>
        <v>Adult</v>
      </c>
      <c r="M5219" s="2" t="str">
        <f>_xlfn.XLOOKUP(Table1[[#This Row],[Rating Category]],Recommendation!A$2:A$6,Recommendation!B$2:B$6)</f>
        <v>Restricted</v>
      </c>
      <c r="N5219" s="2">
        <v>80</v>
      </c>
      <c r="O5219" s="2" t="str" cm="1">
        <f t="array" ref="O5219">_xlfn.IFS(Table1[[#This Row],[Duration]]&lt;90,"Short",Table1[[#This Row],[Duration]]&lt;180,"Medium",Table1[[#This Row],[Duration]]&lt;=240,"Long",TRUE,"Seasons")</f>
        <v>Short</v>
      </c>
      <c r="P5219" s="3" t="s">
        <v>51</v>
      </c>
    </row>
    <row r="5220" spans="1:16" ht="56">
      <c r="A5220" s="2" t="s">
        <v>21738</v>
      </c>
      <c r="B5220" s="2" t="s">
        <v>0</v>
      </c>
      <c r="C5220" s="3" t="s">
        <v>21739</v>
      </c>
      <c r="D5220" s="3" t="s">
        <v>4296</v>
      </c>
      <c r="E5220" s="3" t="s">
        <v>21740</v>
      </c>
      <c r="F5220" s="3" t="s">
        <v>404</v>
      </c>
      <c r="G5220" s="7" t="s">
        <v>13115</v>
      </c>
      <c r="H5220" s="4">
        <v>2021</v>
      </c>
      <c r="I5220" s="2">
        <v>2016</v>
      </c>
      <c r="J5220" s="2">
        <f ca="1">YEAR(TODAY())-Table1[[#This Row],[Release_year]]</f>
        <v>10</v>
      </c>
      <c r="K5220" s="2" t="s">
        <v>124</v>
      </c>
      <c r="L5220" s="2" t="str">
        <f>_xlfn.XLOOKUP(Table1[[#This Row],[Rating]],Ratings!A$2:A$15,Ratings!B$2:B$15)</f>
        <v>Adult</v>
      </c>
      <c r="M5220" s="2" t="str">
        <f>_xlfn.XLOOKUP(Table1[[#This Row],[Rating Category]],Recommendation!A$2:A$6,Recommendation!B$2:B$6)</f>
        <v>Restricted</v>
      </c>
      <c r="N5220" s="2">
        <v>95</v>
      </c>
      <c r="O5220" s="2" t="str" cm="1">
        <f t="array" ref="O5220">_xlfn.IFS(Table1[[#This Row],[Duration]]&lt;90,"Short",Table1[[#This Row],[Duration]]&lt;180,"Medium",Table1[[#This Row],[Duration]]&lt;=240,"Long",TRUE,"Seasons")</f>
        <v>Medium</v>
      </c>
      <c r="P5220" s="3" t="s">
        <v>608</v>
      </c>
    </row>
    <row r="5221" spans="1:16" ht="28">
      <c r="A5221" s="2" t="s">
        <v>21741</v>
      </c>
      <c r="B5221" s="2" t="s">
        <v>0</v>
      </c>
      <c r="C5221" s="3" t="s">
        <v>21742</v>
      </c>
      <c r="D5221" s="3" t="s">
        <v>3302</v>
      </c>
      <c r="E5221" s="3" t="s">
        <v>21743</v>
      </c>
      <c r="F5221" s="3" t="s">
        <v>917</v>
      </c>
      <c r="G5221" s="7" t="s">
        <v>9568</v>
      </c>
      <c r="H5221" s="4">
        <v>2021</v>
      </c>
      <c r="I5221" s="2">
        <v>2008</v>
      </c>
      <c r="J5221" s="2">
        <f ca="1">YEAR(TODAY())-Table1[[#This Row],[Release_year]]</f>
        <v>18</v>
      </c>
      <c r="K5221" s="2" t="s">
        <v>124</v>
      </c>
      <c r="L5221" s="2" t="str">
        <f>_xlfn.XLOOKUP(Table1[[#This Row],[Rating]],Ratings!A$2:A$15,Ratings!B$2:B$15)</f>
        <v>Adult</v>
      </c>
      <c r="M5221" s="2" t="str">
        <f>_xlfn.XLOOKUP(Table1[[#This Row],[Rating Category]],Recommendation!A$2:A$6,Recommendation!B$2:B$6)</f>
        <v>Restricted</v>
      </c>
      <c r="N5221" s="2">
        <v>90</v>
      </c>
      <c r="O5221" s="2" t="str" cm="1">
        <f t="array" ref="O5221">_xlfn.IFS(Table1[[#This Row],[Duration]]&lt;90,"Short",Table1[[#This Row],[Duration]]&lt;180,"Medium",Table1[[#This Row],[Duration]]&lt;=240,"Long",TRUE,"Seasons")</f>
        <v>Medium</v>
      </c>
      <c r="P5221" s="3" t="s">
        <v>208</v>
      </c>
    </row>
    <row r="5222" spans="1:16" ht="56">
      <c r="A5222" s="2" t="s">
        <v>21744</v>
      </c>
      <c r="B5222" s="2" t="s">
        <v>0</v>
      </c>
      <c r="C5222" s="3" t="s">
        <v>21745</v>
      </c>
      <c r="D5222" s="3" t="s">
        <v>3952</v>
      </c>
      <c r="E5222" s="3" t="s">
        <v>21746</v>
      </c>
      <c r="F5222" s="3" t="s">
        <v>13</v>
      </c>
      <c r="G5222" s="7" t="s">
        <v>13363</v>
      </c>
      <c r="H5222" s="4">
        <v>2021</v>
      </c>
      <c r="I5222" s="2">
        <v>2013</v>
      </c>
      <c r="J5222" s="2">
        <f ca="1">YEAR(TODAY())-Table1[[#This Row],[Release_year]]</f>
        <v>13</v>
      </c>
      <c r="K5222" s="2" t="s">
        <v>14374</v>
      </c>
      <c r="L5222" s="2" t="str">
        <f>_xlfn.XLOOKUP(Table1[[#This Row],[Rating]],Ratings!A$2:A$15,Ratings!B$2:B$15)</f>
        <v>Not Rated</v>
      </c>
      <c r="M5222" s="2" t="str">
        <f>_xlfn.XLOOKUP(Table1[[#This Row],[Rating Category]],Recommendation!A$2:A$6,Recommendation!B$2:B$6)</f>
        <v>Guidance</v>
      </c>
      <c r="N5222" s="2">
        <v>125</v>
      </c>
      <c r="O5222" s="2" t="str" cm="1">
        <f t="array" ref="O5222">_xlfn.IFS(Table1[[#This Row],[Duration]]&lt;90,"Short",Table1[[#This Row],[Duration]]&lt;180,"Medium",Table1[[#This Row],[Duration]]&lt;=240,"Long",TRUE,"Seasons")</f>
        <v>Medium</v>
      </c>
      <c r="P5222" s="3" t="s">
        <v>89</v>
      </c>
    </row>
    <row r="5223" spans="1:16" ht="42">
      <c r="A5223" s="2" t="s">
        <v>21747</v>
      </c>
      <c r="B5223" s="2" t="s">
        <v>0</v>
      </c>
      <c r="C5223" s="3" t="s">
        <v>21748</v>
      </c>
      <c r="D5223" s="3" t="s">
        <v>21749</v>
      </c>
      <c r="E5223" s="3" t="s">
        <v>21750</v>
      </c>
      <c r="F5223" s="3" t="s">
        <v>516</v>
      </c>
      <c r="G5223" s="7" t="s">
        <v>11791</v>
      </c>
      <c r="H5223" s="4">
        <v>2021</v>
      </c>
      <c r="I5223" s="2">
        <v>2016</v>
      </c>
      <c r="J5223" s="2">
        <f ca="1">YEAR(TODAY())-Table1[[#This Row],[Release_year]]</f>
        <v>10</v>
      </c>
      <c r="K5223" s="2" t="s">
        <v>124</v>
      </c>
      <c r="L5223" s="2" t="str">
        <f>_xlfn.XLOOKUP(Table1[[#This Row],[Rating]],Ratings!A$2:A$15,Ratings!B$2:B$15)</f>
        <v>Adult</v>
      </c>
      <c r="M5223" s="2" t="str">
        <f>_xlfn.XLOOKUP(Table1[[#This Row],[Rating Category]],Recommendation!A$2:A$6,Recommendation!B$2:B$6)</f>
        <v>Restricted</v>
      </c>
      <c r="N5223" s="2">
        <v>94</v>
      </c>
      <c r="O5223" s="2" t="str" cm="1">
        <f t="array" ref="O5223">_xlfn.IFS(Table1[[#This Row],[Duration]]&lt;90,"Short",Table1[[#This Row],[Duration]]&lt;180,"Medium",Table1[[#This Row],[Duration]]&lt;=240,"Long",TRUE,"Seasons")</f>
        <v>Medium</v>
      </c>
      <c r="P5223" s="3" t="s">
        <v>43</v>
      </c>
    </row>
    <row r="5224" spans="1:16" ht="56">
      <c r="A5224" s="2" t="s">
        <v>21751</v>
      </c>
      <c r="B5224" s="2" t="s">
        <v>0</v>
      </c>
      <c r="C5224" s="3" t="s">
        <v>21752</v>
      </c>
      <c r="D5224" s="3" t="s">
        <v>21753</v>
      </c>
      <c r="E5224" s="3" t="s">
        <v>21754</v>
      </c>
      <c r="F5224" s="3" t="s">
        <v>1</v>
      </c>
      <c r="G5224" s="7" t="s">
        <v>8375</v>
      </c>
      <c r="H5224" s="4">
        <v>2021</v>
      </c>
      <c r="I5224" s="2">
        <v>2006</v>
      </c>
      <c r="J5224" s="2">
        <f ca="1">YEAR(TODAY())-Table1[[#This Row],[Release_year]]</f>
        <v>20</v>
      </c>
      <c r="K5224" s="2" t="s">
        <v>16</v>
      </c>
      <c r="L5224" s="2" t="str">
        <f>_xlfn.XLOOKUP(Table1[[#This Row],[Rating]],Ratings!A$2:A$15,Ratings!B$2:B$15)</f>
        <v>Family</v>
      </c>
      <c r="M5224" s="2" t="str">
        <f>_xlfn.XLOOKUP(Table1[[#This Row],[Rating Category]],Recommendation!A$2:A$6,Recommendation!B$2:B$6)</f>
        <v>Guidance</v>
      </c>
      <c r="N5224" s="2">
        <v>90</v>
      </c>
      <c r="O5224" s="2" t="str" cm="1">
        <f t="array" ref="O5224">_xlfn.IFS(Table1[[#This Row],[Duration]]&lt;90,"Short",Table1[[#This Row],[Duration]]&lt;180,"Medium",Table1[[#This Row],[Duration]]&lt;=240,"Long",TRUE,"Seasons")</f>
        <v>Medium</v>
      </c>
      <c r="P5224" s="3" t="s">
        <v>46</v>
      </c>
    </row>
    <row r="5225" spans="1:16" ht="56">
      <c r="A5225" s="2" t="s">
        <v>21755</v>
      </c>
      <c r="B5225" s="2" t="s">
        <v>0</v>
      </c>
      <c r="C5225" s="3" t="s">
        <v>21756</v>
      </c>
      <c r="D5225" s="3" t="s">
        <v>21757</v>
      </c>
      <c r="E5225" s="3" t="s">
        <v>21758</v>
      </c>
      <c r="F5225" s="3" t="s">
        <v>1</v>
      </c>
      <c r="G5225" s="7" t="s">
        <v>12241</v>
      </c>
      <c r="H5225" s="4">
        <v>2021</v>
      </c>
      <c r="I5225" s="2">
        <v>2017</v>
      </c>
      <c r="J5225" s="2">
        <f ca="1">YEAR(TODAY())-Table1[[#This Row],[Release_year]]</f>
        <v>9</v>
      </c>
      <c r="K5225" s="2" t="s">
        <v>29</v>
      </c>
      <c r="L5225" s="2" t="str">
        <f>_xlfn.XLOOKUP(Table1[[#This Row],[Rating]],Ratings!A$2:A$15,Ratings!B$2:B$15)</f>
        <v>Teen</v>
      </c>
      <c r="M5225" s="2" t="str">
        <f>_xlfn.XLOOKUP(Table1[[#This Row],[Rating Category]],Recommendation!A$2:A$6,Recommendation!B$2:B$6)</f>
        <v>Guidance</v>
      </c>
      <c r="N5225" s="2">
        <v>40</v>
      </c>
      <c r="O5225" s="2" t="str" cm="1">
        <f t="array" ref="O5225">_xlfn.IFS(Table1[[#This Row],[Duration]]&lt;90,"Short",Table1[[#This Row],[Duration]]&lt;180,"Medium",Table1[[#This Row],[Duration]]&lt;=240,"Long",TRUE,"Seasons")</f>
        <v>Short</v>
      </c>
      <c r="P5225" s="3" t="s">
        <v>21759</v>
      </c>
    </row>
    <row r="5226" spans="1:16" ht="70">
      <c r="A5226" s="2" t="s">
        <v>21760</v>
      </c>
      <c r="B5226" s="2" t="s">
        <v>0</v>
      </c>
      <c r="C5226" s="3" t="s">
        <v>21761</v>
      </c>
      <c r="D5226" s="3" t="s">
        <v>21762</v>
      </c>
      <c r="E5226" s="3" t="s">
        <v>21763</v>
      </c>
      <c r="F5226" s="3" t="s">
        <v>21764</v>
      </c>
      <c r="G5226" s="7" t="s">
        <v>11316</v>
      </c>
      <c r="H5226" s="4">
        <v>2021</v>
      </c>
      <c r="I5226" s="2">
        <v>2013</v>
      </c>
      <c r="J5226" s="2">
        <f ca="1">YEAR(TODAY())-Table1[[#This Row],[Release_year]]</f>
        <v>13</v>
      </c>
      <c r="K5226" s="2" t="s">
        <v>124</v>
      </c>
      <c r="L5226" s="2" t="str">
        <f>_xlfn.XLOOKUP(Table1[[#This Row],[Rating]],Ratings!A$2:A$15,Ratings!B$2:B$15)</f>
        <v>Adult</v>
      </c>
      <c r="M5226" s="2" t="str">
        <f>_xlfn.XLOOKUP(Table1[[#This Row],[Rating Category]],Recommendation!A$2:A$6,Recommendation!B$2:B$6)</f>
        <v>Restricted</v>
      </c>
      <c r="N5226" s="2">
        <v>108</v>
      </c>
      <c r="O5226" s="2" t="str" cm="1">
        <f t="array" ref="O5226">_xlfn.IFS(Table1[[#This Row],[Duration]]&lt;90,"Short",Table1[[#This Row],[Duration]]&lt;180,"Medium",Table1[[#This Row],[Duration]]&lt;=240,"Long",TRUE,"Seasons")</f>
        <v>Medium</v>
      </c>
      <c r="P5226" s="3" t="s">
        <v>23</v>
      </c>
    </row>
    <row r="5227" spans="1:16" ht="56">
      <c r="A5227" s="2" t="s">
        <v>21765</v>
      </c>
      <c r="B5227" s="2" t="s">
        <v>0</v>
      </c>
      <c r="C5227" s="3" t="s">
        <v>21766</v>
      </c>
      <c r="D5227" s="3" t="s">
        <v>13333</v>
      </c>
      <c r="E5227" s="3" t="s">
        <v>21767</v>
      </c>
      <c r="F5227" s="3" t="s">
        <v>404</v>
      </c>
      <c r="G5227" s="7" t="s">
        <v>12391</v>
      </c>
      <c r="H5227" s="4">
        <v>2021</v>
      </c>
      <c r="I5227" s="2">
        <v>2016</v>
      </c>
      <c r="J5227" s="2">
        <f ca="1">YEAR(TODAY())-Table1[[#This Row],[Release_year]]</f>
        <v>10</v>
      </c>
      <c r="K5227" s="2" t="s">
        <v>2</v>
      </c>
      <c r="L5227" s="2" t="str">
        <f>_xlfn.XLOOKUP(Table1[[#This Row],[Rating]],Ratings!A$2:A$15,Ratings!B$2:B$15)</f>
        <v>Teen</v>
      </c>
      <c r="M5227" s="2" t="str">
        <f>_xlfn.XLOOKUP(Table1[[#This Row],[Rating Category]],Recommendation!A$2:A$6,Recommendation!B$2:B$6)</f>
        <v>Guidance</v>
      </c>
      <c r="N5227" s="2">
        <v>94</v>
      </c>
      <c r="O5227" s="2" t="str" cm="1">
        <f t="array" ref="O5227">_xlfn.IFS(Table1[[#This Row],[Duration]]&lt;90,"Short",Table1[[#This Row],[Duration]]&lt;180,"Medium",Table1[[#This Row],[Duration]]&lt;=240,"Long",TRUE,"Seasons")</f>
        <v>Medium</v>
      </c>
      <c r="P5227" s="3" t="s">
        <v>445</v>
      </c>
    </row>
    <row r="5228" spans="1:16" ht="42">
      <c r="A5228" s="2" t="s">
        <v>21768</v>
      </c>
      <c r="B5228" s="2" t="s">
        <v>0</v>
      </c>
      <c r="C5228" s="3" t="s">
        <v>21769</v>
      </c>
      <c r="D5228" s="3" t="s">
        <v>20762</v>
      </c>
      <c r="E5228" s="3" t="s">
        <v>21770</v>
      </c>
      <c r="F5228" s="3" t="s">
        <v>1167</v>
      </c>
      <c r="G5228" s="7" t="s">
        <v>17544</v>
      </c>
      <c r="H5228" s="4">
        <v>2021</v>
      </c>
      <c r="I5228" s="2">
        <v>2012</v>
      </c>
      <c r="J5228" s="2">
        <f ca="1">YEAR(TODAY())-Table1[[#This Row],[Release_year]]</f>
        <v>14</v>
      </c>
      <c r="K5228" s="2" t="s">
        <v>2</v>
      </c>
      <c r="L5228" s="2" t="str">
        <f>_xlfn.XLOOKUP(Table1[[#This Row],[Rating]],Ratings!A$2:A$15,Ratings!B$2:B$15)</f>
        <v>Teen</v>
      </c>
      <c r="M5228" s="2" t="str">
        <f>_xlfn.XLOOKUP(Table1[[#This Row],[Rating Category]],Recommendation!A$2:A$6,Recommendation!B$2:B$6)</f>
        <v>Guidance</v>
      </c>
      <c r="N5228" s="2">
        <v>94</v>
      </c>
      <c r="O5228" s="2" t="str" cm="1">
        <f t="array" ref="O5228">_xlfn.IFS(Table1[[#This Row],[Duration]]&lt;90,"Short",Table1[[#This Row],[Duration]]&lt;180,"Medium",Table1[[#This Row],[Duration]]&lt;=240,"Long",TRUE,"Seasons")</f>
        <v>Medium</v>
      </c>
      <c r="P5228" s="3" t="s">
        <v>269</v>
      </c>
    </row>
    <row r="5229" spans="1:16" ht="70">
      <c r="A5229" s="2" t="s">
        <v>21771</v>
      </c>
      <c r="B5229" s="2" t="s">
        <v>0</v>
      </c>
      <c r="C5229" s="3" t="s">
        <v>21772</v>
      </c>
      <c r="D5229" s="3" t="s">
        <v>21773</v>
      </c>
      <c r="E5229" s="3" t="s">
        <v>21774</v>
      </c>
      <c r="F5229" s="3" t="s">
        <v>19392</v>
      </c>
      <c r="G5229" s="7" t="s">
        <v>7532</v>
      </c>
      <c r="H5229" s="4">
        <v>2021</v>
      </c>
      <c r="I5229" s="2">
        <v>2017</v>
      </c>
      <c r="J5229" s="2">
        <f ca="1">YEAR(TODAY())-Table1[[#This Row],[Release_year]]</f>
        <v>9</v>
      </c>
      <c r="K5229" s="2" t="s">
        <v>29</v>
      </c>
      <c r="L5229" s="2" t="str">
        <f>_xlfn.XLOOKUP(Table1[[#This Row],[Rating]],Ratings!A$2:A$15,Ratings!B$2:B$15)</f>
        <v>Teen</v>
      </c>
      <c r="M5229" s="2" t="str">
        <f>_xlfn.XLOOKUP(Table1[[#This Row],[Rating Category]],Recommendation!A$2:A$6,Recommendation!B$2:B$6)</f>
        <v>Guidance</v>
      </c>
      <c r="N5229" s="2">
        <v>105</v>
      </c>
      <c r="O5229" s="2" t="str" cm="1">
        <f t="array" ref="O5229">_xlfn.IFS(Table1[[#This Row],[Duration]]&lt;90,"Short",Table1[[#This Row],[Duration]]&lt;180,"Medium",Table1[[#This Row],[Duration]]&lt;=240,"Long",TRUE,"Seasons")</f>
        <v>Medium</v>
      </c>
      <c r="P5229" s="3" t="s">
        <v>23</v>
      </c>
    </row>
    <row r="5230" spans="1:16" ht="56">
      <c r="A5230" s="2" t="s">
        <v>21775</v>
      </c>
      <c r="B5230" s="2" t="s">
        <v>0</v>
      </c>
      <c r="C5230" s="3" t="s">
        <v>21776</v>
      </c>
      <c r="D5230" s="3" t="s">
        <v>21777</v>
      </c>
      <c r="E5230" s="3" t="s">
        <v>21778</v>
      </c>
      <c r="F5230" s="3" t="s">
        <v>1155</v>
      </c>
      <c r="G5230" s="7" t="s">
        <v>8905</v>
      </c>
      <c r="H5230" s="4">
        <v>2021</v>
      </c>
      <c r="I5230" s="2">
        <v>2011</v>
      </c>
      <c r="J5230" s="2">
        <f ca="1">YEAR(TODAY())-Table1[[#This Row],[Release_year]]</f>
        <v>15</v>
      </c>
      <c r="K5230" s="2" t="s">
        <v>29</v>
      </c>
      <c r="L5230" s="2" t="str">
        <f>_xlfn.XLOOKUP(Table1[[#This Row],[Rating]],Ratings!A$2:A$15,Ratings!B$2:B$15)</f>
        <v>Teen</v>
      </c>
      <c r="M5230" s="2" t="str">
        <f>_xlfn.XLOOKUP(Table1[[#This Row],[Rating Category]],Recommendation!A$2:A$6,Recommendation!B$2:B$6)</f>
        <v>Guidance</v>
      </c>
      <c r="N5230" s="2">
        <v>83</v>
      </c>
      <c r="O5230" s="2" t="str" cm="1">
        <f t="array" ref="O5230">_xlfn.IFS(Table1[[#This Row],[Duration]]&lt;90,"Short",Table1[[#This Row],[Duration]]&lt;180,"Medium",Table1[[#This Row],[Duration]]&lt;=240,"Long",TRUE,"Seasons")</f>
        <v>Short</v>
      </c>
      <c r="P5230" s="3" t="s">
        <v>206</v>
      </c>
    </row>
    <row r="5231" spans="1:16" ht="56">
      <c r="A5231" s="2" t="s">
        <v>21779</v>
      </c>
      <c r="B5231" s="2" t="s">
        <v>0</v>
      </c>
      <c r="C5231" s="3" t="s">
        <v>21780</v>
      </c>
      <c r="D5231" s="3" t="s">
        <v>21781</v>
      </c>
      <c r="E5231" s="3" t="s">
        <v>21782</v>
      </c>
      <c r="F5231" s="3" t="s">
        <v>1</v>
      </c>
      <c r="G5231" s="7" t="s">
        <v>7486</v>
      </c>
      <c r="H5231" s="4">
        <v>2021</v>
      </c>
      <c r="I5231" s="2">
        <v>2009</v>
      </c>
      <c r="J5231" s="2">
        <f ca="1">YEAR(TODAY())-Table1[[#This Row],[Release_year]]</f>
        <v>17</v>
      </c>
      <c r="K5231" s="2" t="s">
        <v>124</v>
      </c>
      <c r="L5231" s="2" t="str">
        <f>_xlfn.XLOOKUP(Table1[[#This Row],[Rating]],Ratings!A$2:A$15,Ratings!B$2:B$15)</f>
        <v>Adult</v>
      </c>
      <c r="M5231" s="2" t="str">
        <f>_xlfn.XLOOKUP(Table1[[#This Row],[Rating Category]],Recommendation!A$2:A$6,Recommendation!B$2:B$6)</f>
        <v>Restricted</v>
      </c>
      <c r="N5231" s="2">
        <v>110</v>
      </c>
      <c r="O5231" s="2" t="str" cm="1">
        <f t="array" ref="O5231">_xlfn.IFS(Table1[[#This Row],[Duration]]&lt;90,"Short",Table1[[#This Row],[Duration]]&lt;180,"Medium",Table1[[#This Row],[Duration]]&lt;=240,"Long",TRUE,"Seasons")</f>
        <v>Medium</v>
      </c>
      <c r="P5231" s="3" t="s">
        <v>399</v>
      </c>
    </row>
    <row r="5232" spans="1:16" ht="70">
      <c r="A5232" s="2" t="s">
        <v>21783</v>
      </c>
      <c r="B5232" s="2" t="s">
        <v>0</v>
      </c>
      <c r="C5232" s="3" t="s">
        <v>21784</v>
      </c>
      <c r="D5232" s="3" t="s">
        <v>21785</v>
      </c>
      <c r="E5232" s="3" t="s">
        <v>21786</v>
      </c>
      <c r="F5232" s="3" t="s">
        <v>13</v>
      </c>
      <c r="G5232" s="7" t="s">
        <v>12136</v>
      </c>
      <c r="H5232" s="4">
        <v>2021</v>
      </c>
      <c r="I5232" s="2">
        <v>2017</v>
      </c>
      <c r="J5232" s="2">
        <f ca="1">YEAR(TODAY())-Table1[[#This Row],[Release_year]]</f>
        <v>9</v>
      </c>
      <c r="K5232" s="2" t="s">
        <v>7</v>
      </c>
      <c r="L5232" s="2" t="str">
        <f>_xlfn.XLOOKUP(Table1[[#This Row],[Rating]],Ratings!A$2:A$15,Ratings!B$2:B$15)</f>
        <v>Adult</v>
      </c>
      <c r="M5232" s="2" t="str">
        <f>_xlfn.XLOOKUP(Table1[[#This Row],[Rating Category]],Recommendation!A$2:A$6,Recommendation!B$2:B$6)</f>
        <v>Restricted</v>
      </c>
      <c r="N5232" s="2">
        <v>121</v>
      </c>
      <c r="O5232" s="2" t="str" cm="1">
        <f t="array" ref="O5232">_xlfn.IFS(Table1[[#This Row],[Duration]]&lt;90,"Short",Table1[[#This Row],[Duration]]&lt;180,"Medium",Table1[[#This Row],[Duration]]&lt;=240,"Long",TRUE,"Seasons")</f>
        <v>Medium</v>
      </c>
      <c r="P5232" s="3" t="s">
        <v>23</v>
      </c>
    </row>
    <row r="5233" spans="1:16" ht="70">
      <c r="A5233" s="2" t="s">
        <v>21787</v>
      </c>
      <c r="B5233" s="2" t="s">
        <v>0</v>
      </c>
      <c r="C5233" s="3" t="s">
        <v>21788</v>
      </c>
      <c r="D5233" s="3" t="s">
        <v>19722</v>
      </c>
      <c r="E5233" s="3" t="s">
        <v>21789</v>
      </c>
      <c r="F5233" s="3" t="s">
        <v>1155</v>
      </c>
      <c r="G5233" s="7" t="s">
        <v>8543</v>
      </c>
      <c r="H5233" s="4">
        <v>2021</v>
      </c>
      <c r="I5233" s="2">
        <v>2018</v>
      </c>
      <c r="J5233" s="2">
        <f ca="1">YEAR(TODAY())-Table1[[#This Row],[Release_year]]</f>
        <v>8</v>
      </c>
      <c r="K5233" s="2" t="s">
        <v>29</v>
      </c>
      <c r="L5233" s="2" t="str">
        <f>_xlfn.XLOOKUP(Table1[[#This Row],[Rating]],Ratings!A$2:A$15,Ratings!B$2:B$15)</f>
        <v>Teen</v>
      </c>
      <c r="M5233" s="2" t="str">
        <f>_xlfn.XLOOKUP(Table1[[#This Row],[Rating Category]],Recommendation!A$2:A$6,Recommendation!B$2:B$6)</f>
        <v>Guidance</v>
      </c>
      <c r="N5233" s="2">
        <v>95</v>
      </c>
      <c r="O5233" s="2" t="str" cm="1">
        <f t="array" ref="O5233">_xlfn.IFS(Table1[[#This Row],[Duration]]&lt;90,"Short",Table1[[#This Row],[Duration]]&lt;180,"Medium",Table1[[#This Row],[Duration]]&lt;=240,"Long",TRUE,"Seasons")</f>
        <v>Medium</v>
      </c>
      <c r="P5233" s="3" t="s">
        <v>523</v>
      </c>
    </row>
    <row r="5234" spans="1:16" ht="42">
      <c r="A5234" s="2" t="s">
        <v>21790</v>
      </c>
      <c r="B5234" s="2" t="s">
        <v>0</v>
      </c>
      <c r="C5234" s="3" t="s">
        <v>21791</v>
      </c>
      <c r="D5234" s="3" t="s">
        <v>21792</v>
      </c>
      <c r="E5234" s="3" t="s">
        <v>21793</v>
      </c>
      <c r="F5234" s="3" t="s">
        <v>1</v>
      </c>
      <c r="G5234" s="7" t="s">
        <v>8427</v>
      </c>
      <c r="H5234" s="4">
        <v>2021</v>
      </c>
      <c r="I5234" s="2">
        <v>2016</v>
      </c>
      <c r="J5234" s="2">
        <f ca="1">YEAR(TODAY())-Table1[[#This Row],[Release_year]]</f>
        <v>10</v>
      </c>
      <c r="K5234" s="2" t="s">
        <v>124</v>
      </c>
      <c r="L5234" s="2" t="str">
        <f>_xlfn.XLOOKUP(Table1[[#This Row],[Rating]],Ratings!A$2:A$15,Ratings!B$2:B$15)</f>
        <v>Adult</v>
      </c>
      <c r="M5234" s="2" t="str">
        <f>_xlfn.XLOOKUP(Table1[[#This Row],[Rating Category]],Recommendation!A$2:A$6,Recommendation!B$2:B$6)</f>
        <v>Restricted</v>
      </c>
      <c r="N5234" s="2">
        <v>130</v>
      </c>
      <c r="O5234" s="2" t="str" cm="1">
        <f t="array" ref="O5234">_xlfn.IFS(Table1[[#This Row],[Duration]]&lt;90,"Short",Table1[[#This Row],[Duration]]&lt;180,"Medium",Table1[[#This Row],[Duration]]&lt;=240,"Long",TRUE,"Seasons")</f>
        <v>Medium</v>
      </c>
      <c r="P5234" s="3" t="s">
        <v>125</v>
      </c>
    </row>
    <row r="5235" spans="1:16" ht="56">
      <c r="A5235" s="2" t="s">
        <v>21794</v>
      </c>
      <c r="B5235" s="2" t="s">
        <v>0</v>
      </c>
      <c r="C5235" s="3" t="s">
        <v>21795</v>
      </c>
      <c r="D5235" s="3" t="s">
        <v>1761</v>
      </c>
      <c r="E5235" s="3" t="s">
        <v>21796</v>
      </c>
      <c r="F5235" s="3" t="s">
        <v>8197</v>
      </c>
      <c r="G5235" s="7" t="s">
        <v>10774</v>
      </c>
      <c r="H5235" s="4">
        <v>2021</v>
      </c>
      <c r="I5235" s="2">
        <v>2005</v>
      </c>
      <c r="J5235" s="2">
        <f ca="1">YEAR(TODAY())-Table1[[#This Row],[Release_year]]</f>
        <v>21</v>
      </c>
      <c r="K5235" s="2" t="s">
        <v>124</v>
      </c>
      <c r="L5235" s="2" t="str">
        <f>_xlfn.XLOOKUP(Table1[[#This Row],[Rating]],Ratings!A$2:A$15,Ratings!B$2:B$15)</f>
        <v>Adult</v>
      </c>
      <c r="M5235" s="2" t="str">
        <f>_xlfn.XLOOKUP(Table1[[#This Row],[Rating Category]],Recommendation!A$2:A$6,Recommendation!B$2:B$6)</f>
        <v>Restricted</v>
      </c>
      <c r="N5235" s="2">
        <v>132</v>
      </c>
      <c r="O5235" s="2" t="str" cm="1">
        <f t="array" ref="O5235">_xlfn.IFS(Table1[[#This Row],[Duration]]&lt;90,"Short",Table1[[#This Row],[Duration]]&lt;180,"Medium",Table1[[#This Row],[Duration]]&lt;=240,"Long",TRUE,"Seasons")</f>
        <v>Medium</v>
      </c>
      <c r="P5235" s="3" t="s">
        <v>890</v>
      </c>
    </row>
    <row r="5236" spans="1:16" ht="42">
      <c r="A5236" s="2" t="s">
        <v>21797</v>
      </c>
      <c r="B5236" s="2" t="s">
        <v>0</v>
      </c>
      <c r="C5236" s="3" t="s">
        <v>21798</v>
      </c>
      <c r="D5236" s="3" t="s">
        <v>15928</v>
      </c>
      <c r="E5236" s="3" t="s">
        <v>21799</v>
      </c>
      <c r="F5236" s="3" t="s">
        <v>1</v>
      </c>
      <c r="G5236" s="7" t="s">
        <v>8120</v>
      </c>
      <c r="H5236" s="4">
        <v>2021</v>
      </c>
      <c r="I5236" s="2">
        <v>2008</v>
      </c>
      <c r="J5236" s="2">
        <f ca="1">YEAR(TODAY())-Table1[[#This Row],[Release_year]]</f>
        <v>18</v>
      </c>
      <c r="K5236" s="2" t="s">
        <v>2</v>
      </c>
      <c r="L5236" s="2" t="str">
        <f>_xlfn.XLOOKUP(Table1[[#This Row],[Rating]],Ratings!A$2:A$15,Ratings!B$2:B$15)</f>
        <v>Teen</v>
      </c>
      <c r="M5236" s="2" t="str">
        <f>_xlfn.XLOOKUP(Table1[[#This Row],[Rating Category]],Recommendation!A$2:A$6,Recommendation!B$2:B$6)</f>
        <v>Guidance</v>
      </c>
      <c r="N5236" s="2">
        <v>90</v>
      </c>
      <c r="O5236" s="2" t="str" cm="1">
        <f t="array" ref="O5236">_xlfn.IFS(Table1[[#This Row],[Duration]]&lt;90,"Short",Table1[[#This Row],[Duration]]&lt;180,"Medium",Table1[[#This Row],[Duration]]&lt;=240,"Long",TRUE,"Seasons")</f>
        <v>Medium</v>
      </c>
      <c r="P5236" s="3" t="s">
        <v>125</v>
      </c>
    </row>
    <row r="5237" spans="1:16" ht="70">
      <c r="A5237" s="2" t="s">
        <v>21800</v>
      </c>
      <c r="B5237" s="2" t="s">
        <v>0</v>
      </c>
      <c r="C5237" s="3" t="s">
        <v>21801</v>
      </c>
      <c r="D5237" s="3" t="s">
        <v>961</v>
      </c>
      <c r="E5237" s="3" t="s">
        <v>21802</v>
      </c>
      <c r="F5237" s="3" t="s">
        <v>13</v>
      </c>
      <c r="G5237" s="7" t="s">
        <v>12472</v>
      </c>
      <c r="H5237" s="4">
        <v>2021</v>
      </c>
      <c r="I5237" s="2">
        <v>2016</v>
      </c>
      <c r="J5237" s="2">
        <f ca="1">YEAR(TODAY())-Table1[[#This Row],[Release_year]]</f>
        <v>10</v>
      </c>
      <c r="K5237" s="2" t="s">
        <v>29</v>
      </c>
      <c r="L5237" s="2" t="str">
        <f>_xlfn.XLOOKUP(Table1[[#This Row],[Rating]],Ratings!A$2:A$15,Ratings!B$2:B$15)</f>
        <v>Teen</v>
      </c>
      <c r="M5237" s="2" t="str">
        <f>_xlfn.XLOOKUP(Table1[[#This Row],[Rating Category]],Recommendation!A$2:A$6,Recommendation!B$2:B$6)</f>
        <v>Guidance</v>
      </c>
      <c r="N5237" s="2">
        <v>117</v>
      </c>
      <c r="O5237" s="2" t="str" cm="1">
        <f t="array" ref="O5237">_xlfn.IFS(Table1[[#This Row],[Duration]]&lt;90,"Short",Table1[[#This Row],[Duration]]&lt;180,"Medium",Table1[[#This Row],[Duration]]&lt;=240,"Long",TRUE,"Seasons")</f>
        <v>Medium</v>
      </c>
      <c r="P5237" s="3" t="s">
        <v>90</v>
      </c>
    </row>
    <row r="5238" spans="1:16" ht="42">
      <c r="A5238" s="2" t="s">
        <v>21803</v>
      </c>
      <c r="B5238" s="2" t="s">
        <v>0</v>
      </c>
      <c r="C5238" s="3" t="s">
        <v>21804</v>
      </c>
      <c r="D5238" s="3" t="s">
        <v>21805</v>
      </c>
      <c r="E5238" s="3" t="s">
        <v>21806</v>
      </c>
      <c r="F5238" s="3" t="s">
        <v>13</v>
      </c>
      <c r="G5238" s="7" t="s">
        <v>7532</v>
      </c>
      <c r="H5238" s="4">
        <v>2021</v>
      </c>
      <c r="I5238" s="2">
        <v>2018</v>
      </c>
      <c r="J5238" s="2">
        <f ca="1">YEAR(TODAY())-Table1[[#This Row],[Release_year]]</f>
        <v>8</v>
      </c>
      <c r="K5238" s="2" t="s">
        <v>29</v>
      </c>
      <c r="L5238" s="2" t="str">
        <f>_xlfn.XLOOKUP(Table1[[#This Row],[Rating]],Ratings!A$2:A$15,Ratings!B$2:B$15)</f>
        <v>Teen</v>
      </c>
      <c r="M5238" s="2" t="str">
        <f>_xlfn.XLOOKUP(Table1[[#This Row],[Rating Category]],Recommendation!A$2:A$6,Recommendation!B$2:B$6)</f>
        <v>Guidance</v>
      </c>
      <c r="N5238" s="2">
        <v>130</v>
      </c>
      <c r="O5238" s="2" t="str" cm="1">
        <f t="array" ref="O5238">_xlfn.IFS(Table1[[#This Row],[Duration]]&lt;90,"Short",Table1[[#This Row],[Duration]]&lt;180,"Medium",Table1[[#This Row],[Duration]]&lt;=240,"Long",TRUE,"Seasons")</f>
        <v>Medium</v>
      </c>
      <c r="P5238" s="3" t="s">
        <v>192</v>
      </c>
    </row>
    <row r="5239" spans="1:16" ht="56">
      <c r="A5239" s="2" t="s">
        <v>21807</v>
      </c>
      <c r="B5239" s="2" t="s">
        <v>0</v>
      </c>
      <c r="C5239" s="3" t="s">
        <v>21808</v>
      </c>
      <c r="D5239" s="3" t="s">
        <v>21809</v>
      </c>
      <c r="E5239" s="3" t="s">
        <v>21810</v>
      </c>
      <c r="F5239" s="3" t="s">
        <v>21811</v>
      </c>
      <c r="G5239" s="7" t="s">
        <v>12261</v>
      </c>
      <c r="H5239" s="4">
        <v>2021</v>
      </c>
      <c r="I5239" s="2">
        <v>2017</v>
      </c>
      <c r="J5239" s="2">
        <f ca="1">YEAR(TODAY())-Table1[[#This Row],[Release_year]]</f>
        <v>9</v>
      </c>
      <c r="K5239" s="2" t="s">
        <v>14374</v>
      </c>
      <c r="L5239" s="2" t="str">
        <f>_xlfn.XLOOKUP(Table1[[#This Row],[Rating]],Ratings!A$2:A$15,Ratings!B$2:B$15)</f>
        <v>Not Rated</v>
      </c>
      <c r="M5239" s="2" t="str">
        <f>_xlfn.XLOOKUP(Table1[[#This Row],[Rating Category]],Recommendation!A$2:A$6,Recommendation!B$2:B$6)</f>
        <v>Guidance</v>
      </c>
      <c r="N5239" s="2">
        <v>106</v>
      </c>
      <c r="O5239" s="2" t="str" cm="1">
        <f t="array" ref="O5239">_xlfn.IFS(Table1[[#This Row],[Duration]]&lt;90,"Short",Table1[[#This Row],[Duration]]&lt;180,"Medium",Table1[[#This Row],[Duration]]&lt;=240,"Long",TRUE,"Seasons")</f>
        <v>Medium</v>
      </c>
      <c r="P5239" s="3" t="s">
        <v>251</v>
      </c>
    </row>
    <row r="5240" spans="1:16" ht="42">
      <c r="A5240" s="2" t="s">
        <v>21812</v>
      </c>
      <c r="B5240" s="2" t="s">
        <v>0</v>
      </c>
      <c r="C5240" s="3" t="s">
        <v>21813</v>
      </c>
      <c r="D5240" s="3" t="s">
        <v>21814</v>
      </c>
      <c r="E5240" s="3" t="s">
        <v>21815</v>
      </c>
      <c r="F5240" s="3" t="s">
        <v>1</v>
      </c>
      <c r="G5240" s="7" t="s">
        <v>12809</v>
      </c>
      <c r="H5240" s="4">
        <v>2021</v>
      </c>
      <c r="I5240" s="2">
        <v>2015</v>
      </c>
      <c r="J5240" s="2">
        <f ca="1">YEAR(TODAY())-Table1[[#This Row],[Release_year]]</f>
        <v>11</v>
      </c>
      <c r="K5240" s="2" t="s">
        <v>2</v>
      </c>
      <c r="L5240" s="2" t="str">
        <f>_xlfn.XLOOKUP(Table1[[#This Row],[Rating]],Ratings!A$2:A$15,Ratings!B$2:B$15)</f>
        <v>Teen</v>
      </c>
      <c r="M5240" s="2" t="str">
        <f>_xlfn.XLOOKUP(Table1[[#This Row],[Rating Category]],Recommendation!A$2:A$6,Recommendation!B$2:B$6)</f>
        <v>Guidance</v>
      </c>
      <c r="N5240" s="2">
        <v>110</v>
      </c>
      <c r="O5240" s="2" t="str" cm="1">
        <f t="array" ref="O5240">_xlfn.IFS(Table1[[#This Row],[Duration]]&lt;90,"Short",Table1[[#This Row],[Duration]]&lt;180,"Medium",Table1[[#This Row],[Duration]]&lt;=240,"Long",TRUE,"Seasons")</f>
        <v>Medium</v>
      </c>
      <c r="P5240" s="3" t="s">
        <v>251</v>
      </c>
    </row>
    <row r="5241" spans="1:16" ht="42">
      <c r="A5241" s="2" t="s">
        <v>21816</v>
      </c>
      <c r="B5241" s="2" t="s">
        <v>0</v>
      </c>
      <c r="C5241" s="3" t="s">
        <v>21817</v>
      </c>
      <c r="D5241" s="3" t="s">
        <v>21818</v>
      </c>
      <c r="E5241" s="3" t="s">
        <v>21819</v>
      </c>
      <c r="F5241" s="3" t="s">
        <v>1244</v>
      </c>
      <c r="G5241" s="7" t="s">
        <v>9784</v>
      </c>
      <c r="H5241" s="4">
        <v>2021</v>
      </c>
      <c r="I5241" s="2">
        <v>2018</v>
      </c>
      <c r="J5241" s="2">
        <f ca="1">YEAR(TODAY())-Table1[[#This Row],[Release_year]]</f>
        <v>8</v>
      </c>
      <c r="K5241" s="2" t="s">
        <v>124</v>
      </c>
      <c r="L5241" s="2" t="str">
        <f>_xlfn.XLOOKUP(Table1[[#This Row],[Rating]],Ratings!A$2:A$15,Ratings!B$2:B$15)</f>
        <v>Adult</v>
      </c>
      <c r="M5241" s="2" t="str">
        <f>_xlfn.XLOOKUP(Table1[[#This Row],[Rating Category]],Recommendation!A$2:A$6,Recommendation!B$2:B$6)</f>
        <v>Restricted</v>
      </c>
      <c r="N5241" s="2">
        <v>91</v>
      </c>
      <c r="O5241" s="2" t="str" cm="1">
        <f t="array" ref="O5241">_xlfn.IFS(Table1[[#This Row],[Duration]]&lt;90,"Short",Table1[[#This Row],[Duration]]&lt;180,"Medium",Table1[[#This Row],[Duration]]&lt;=240,"Long",TRUE,"Seasons")</f>
        <v>Medium</v>
      </c>
      <c r="P5241" s="3" t="s">
        <v>307</v>
      </c>
    </row>
    <row r="5242" spans="1:16" ht="14">
      <c r="A5242" s="2" t="s">
        <v>21820</v>
      </c>
      <c r="B5242" s="2" t="s">
        <v>0</v>
      </c>
      <c r="C5242" s="3" t="s">
        <v>21821</v>
      </c>
      <c r="D5242" s="3" t="s">
        <v>21822</v>
      </c>
      <c r="E5242" s="3" t="s">
        <v>18933</v>
      </c>
      <c r="F5242" s="3" t="s">
        <v>1</v>
      </c>
      <c r="G5242" s="7" t="s">
        <v>13363</v>
      </c>
      <c r="H5242" s="4">
        <v>2021</v>
      </c>
      <c r="I5242" s="2">
        <v>2016</v>
      </c>
      <c r="J5242" s="2">
        <f ca="1">YEAR(TODAY())-Table1[[#This Row],[Release_year]]</f>
        <v>10</v>
      </c>
      <c r="K5242" s="2" t="s">
        <v>45</v>
      </c>
      <c r="L5242" s="2" t="str">
        <f>_xlfn.XLOOKUP(Table1[[#This Row],[Rating]],Ratings!A$2:A$15,Ratings!B$2:B$15)</f>
        <v>Family</v>
      </c>
      <c r="M5242" s="2" t="str">
        <f>_xlfn.XLOOKUP(Table1[[#This Row],[Rating Category]],Recommendation!A$2:A$6,Recommendation!B$2:B$6)</f>
        <v>Guidance</v>
      </c>
      <c r="N5242" s="2">
        <v>113</v>
      </c>
      <c r="O5242" s="2" t="str" cm="1">
        <f t="array" ref="O5242">_xlfn.IFS(Table1[[#This Row],[Duration]]&lt;90,"Short",Table1[[#This Row],[Duration]]&lt;180,"Medium",Table1[[#This Row],[Duration]]&lt;=240,"Long",TRUE,"Seasons")</f>
        <v>Medium</v>
      </c>
      <c r="P5242" s="3" t="s">
        <v>3</v>
      </c>
    </row>
    <row r="5243" spans="1:16" ht="42">
      <c r="A5243" s="2" t="s">
        <v>21823</v>
      </c>
      <c r="B5243" s="2" t="s">
        <v>0</v>
      </c>
      <c r="C5243" s="3" t="s">
        <v>21824</v>
      </c>
      <c r="D5243" s="3" t="s">
        <v>21825</v>
      </c>
      <c r="E5243" s="3" t="s">
        <v>21826</v>
      </c>
      <c r="F5243" s="3" t="s">
        <v>1</v>
      </c>
      <c r="G5243" s="7" t="s">
        <v>15434</v>
      </c>
      <c r="H5243" s="4">
        <v>2021</v>
      </c>
      <c r="I5243" s="2">
        <v>2016</v>
      </c>
      <c r="J5243" s="2">
        <f ca="1">YEAR(TODAY())-Table1[[#This Row],[Release_year]]</f>
        <v>10</v>
      </c>
      <c r="K5243" s="2" t="s">
        <v>124</v>
      </c>
      <c r="L5243" s="2" t="str">
        <f>_xlfn.XLOOKUP(Table1[[#This Row],[Rating]],Ratings!A$2:A$15,Ratings!B$2:B$15)</f>
        <v>Adult</v>
      </c>
      <c r="M5243" s="2" t="str">
        <f>_xlfn.XLOOKUP(Table1[[#This Row],[Rating Category]],Recommendation!A$2:A$6,Recommendation!B$2:B$6)</f>
        <v>Restricted</v>
      </c>
      <c r="N5243" s="2">
        <v>101</v>
      </c>
      <c r="O5243" s="2" t="str" cm="1">
        <f t="array" ref="O5243">_xlfn.IFS(Table1[[#This Row],[Duration]]&lt;90,"Short",Table1[[#This Row],[Duration]]&lt;180,"Medium",Table1[[#This Row],[Duration]]&lt;=240,"Long",TRUE,"Seasons")</f>
        <v>Medium</v>
      </c>
      <c r="P5243" s="3" t="s">
        <v>131</v>
      </c>
    </row>
    <row r="5244" spans="1:16" ht="42">
      <c r="A5244" s="2" t="s">
        <v>21827</v>
      </c>
      <c r="B5244" s="2" t="s">
        <v>0</v>
      </c>
      <c r="C5244" s="3" t="s">
        <v>21828</v>
      </c>
      <c r="D5244" s="3" t="s">
        <v>21829</v>
      </c>
      <c r="E5244" s="3" t="s">
        <v>21830</v>
      </c>
      <c r="F5244" s="3" t="s">
        <v>13</v>
      </c>
      <c r="G5244" s="7" t="s">
        <v>11373</v>
      </c>
      <c r="H5244" s="4">
        <v>2021</v>
      </c>
      <c r="I5244" s="2">
        <v>2017</v>
      </c>
      <c r="J5244" s="2">
        <f ca="1">YEAR(TODAY())-Table1[[#This Row],[Release_year]]</f>
        <v>9</v>
      </c>
      <c r="K5244" s="2" t="s">
        <v>29</v>
      </c>
      <c r="L5244" s="2" t="str">
        <f>_xlfn.XLOOKUP(Table1[[#This Row],[Rating]],Ratings!A$2:A$15,Ratings!B$2:B$15)</f>
        <v>Teen</v>
      </c>
      <c r="M5244" s="2" t="str">
        <f>_xlfn.XLOOKUP(Table1[[#This Row],[Rating Category]],Recommendation!A$2:A$6,Recommendation!B$2:B$6)</f>
        <v>Guidance</v>
      </c>
      <c r="N5244" s="2">
        <v>125</v>
      </c>
      <c r="O5244" s="2" t="str" cm="1">
        <f t="array" ref="O5244">_xlfn.IFS(Table1[[#This Row],[Duration]]&lt;90,"Short",Table1[[#This Row],[Duration]]&lt;180,"Medium",Table1[[#This Row],[Duration]]&lt;=240,"Long",TRUE,"Seasons")</f>
        <v>Medium</v>
      </c>
      <c r="P5244" s="3" t="s">
        <v>43</v>
      </c>
    </row>
    <row r="5245" spans="1:16" ht="56">
      <c r="A5245" s="2" t="s">
        <v>21831</v>
      </c>
      <c r="B5245" s="2" t="s">
        <v>0</v>
      </c>
      <c r="C5245" s="3" t="s">
        <v>21832</v>
      </c>
      <c r="D5245" s="3" t="s">
        <v>21833</v>
      </c>
      <c r="E5245" s="3" t="s">
        <v>21834</v>
      </c>
      <c r="F5245" s="3" t="s">
        <v>13</v>
      </c>
      <c r="G5245" s="7" t="s">
        <v>12827</v>
      </c>
      <c r="H5245" s="4">
        <v>2021</v>
      </c>
      <c r="I5245" s="2">
        <v>2014</v>
      </c>
      <c r="J5245" s="2">
        <f ca="1">YEAR(TODAY())-Table1[[#This Row],[Release_year]]</f>
        <v>12</v>
      </c>
      <c r="K5245" s="2" t="s">
        <v>29</v>
      </c>
      <c r="L5245" s="2" t="str">
        <f>_xlfn.XLOOKUP(Table1[[#This Row],[Rating]],Ratings!A$2:A$15,Ratings!B$2:B$15)</f>
        <v>Teen</v>
      </c>
      <c r="M5245" s="2" t="str">
        <f>_xlfn.XLOOKUP(Table1[[#This Row],[Rating Category]],Recommendation!A$2:A$6,Recommendation!B$2:B$6)</f>
        <v>Guidance</v>
      </c>
      <c r="N5245" s="2">
        <v>116</v>
      </c>
      <c r="O5245" s="2" t="str" cm="1">
        <f t="array" ref="O5245">_xlfn.IFS(Table1[[#This Row],[Duration]]&lt;90,"Short",Table1[[#This Row],[Duration]]&lt;180,"Medium",Table1[[#This Row],[Duration]]&lt;=240,"Long",TRUE,"Seasons")</f>
        <v>Medium</v>
      </c>
      <c r="P5245" s="3" t="s">
        <v>43</v>
      </c>
    </row>
    <row r="5246" spans="1:16" ht="42">
      <c r="A5246" s="2" t="s">
        <v>21835</v>
      </c>
      <c r="B5246" s="2" t="s">
        <v>0</v>
      </c>
      <c r="C5246" s="3" t="s">
        <v>21836</v>
      </c>
      <c r="D5246" s="3" t="s">
        <v>2003</v>
      </c>
      <c r="E5246" s="3" t="s">
        <v>21837</v>
      </c>
      <c r="F5246" s="3" t="s">
        <v>53</v>
      </c>
      <c r="G5246" s="7" t="s">
        <v>13352</v>
      </c>
      <c r="H5246" s="4">
        <v>2021</v>
      </c>
      <c r="I5246" s="2">
        <v>2004</v>
      </c>
      <c r="J5246" s="2">
        <f ca="1">YEAR(TODAY())-Table1[[#This Row],[Release_year]]</f>
        <v>22</v>
      </c>
      <c r="K5246" s="2" t="s">
        <v>14374</v>
      </c>
      <c r="L5246" s="2" t="str">
        <f>_xlfn.XLOOKUP(Table1[[#This Row],[Rating]],Ratings!A$2:A$15,Ratings!B$2:B$15)</f>
        <v>Not Rated</v>
      </c>
      <c r="M5246" s="2" t="str">
        <f>_xlfn.XLOOKUP(Table1[[#This Row],[Rating Category]],Recommendation!A$2:A$6,Recommendation!B$2:B$6)</f>
        <v>Guidance</v>
      </c>
      <c r="N5246" s="2">
        <v>106</v>
      </c>
      <c r="O5246" s="2" t="str" cm="1">
        <f t="array" ref="O5246">_xlfn.IFS(Table1[[#This Row],[Duration]]&lt;90,"Short",Table1[[#This Row],[Duration]]&lt;180,"Medium",Table1[[#This Row],[Duration]]&lt;=240,"Long",TRUE,"Seasons")</f>
        <v>Medium</v>
      </c>
      <c r="P5246" s="3" t="s">
        <v>192</v>
      </c>
    </row>
    <row r="5247" spans="1:16" ht="42">
      <c r="A5247" s="2" t="s">
        <v>21838</v>
      </c>
      <c r="B5247" s="2" t="s">
        <v>0</v>
      </c>
      <c r="C5247" s="3" t="s">
        <v>21839</v>
      </c>
      <c r="D5247" s="3" t="s">
        <v>21840</v>
      </c>
      <c r="E5247" s="3" t="s">
        <v>21841</v>
      </c>
      <c r="F5247" s="3" t="s">
        <v>13</v>
      </c>
      <c r="G5247" s="7" t="s">
        <v>7532</v>
      </c>
      <c r="H5247" s="4">
        <v>2021</v>
      </c>
      <c r="I5247" s="2">
        <v>2018</v>
      </c>
      <c r="J5247" s="2">
        <f ca="1">YEAR(TODAY())-Table1[[#This Row],[Release_year]]</f>
        <v>8</v>
      </c>
      <c r="K5247" s="2" t="s">
        <v>29</v>
      </c>
      <c r="L5247" s="2" t="str">
        <f>_xlfn.XLOOKUP(Table1[[#This Row],[Rating]],Ratings!A$2:A$15,Ratings!B$2:B$15)</f>
        <v>Teen</v>
      </c>
      <c r="M5247" s="2" t="str">
        <f>_xlfn.XLOOKUP(Table1[[#This Row],[Rating Category]],Recommendation!A$2:A$6,Recommendation!B$2:B$6)</f>
        <v>Guidance</v>
      </c>
      <c r="N5247" s="2">
        <v>113</v>
      </c>
      <c r="O5247" s="2" t="str" cm="1">
        <f t="array" ref="O5247">_xlfn.IFS(Table1[[#This Row],[Duration]]&lt;90,"Short",Table1[[#This Row],[Duration]]&lt;180,"Medium",Table1[[#This Row],[Duration]]&lt;=240,"Long",TRUE,"Seasons")</f>
        <v>Medium</v>
      </c>
      <c r="P5247" s="3" t="s">
        <v>89</v>
      </c>
    </row>
    <row r="5248" spans="1:16" ht="56">
      <c r="A5248" s="2" t="s">
        <v>21842</v>
      </c>
      <c r="B5248" s="2" t="s">
        <v>0</v>
      </c>
      <c r="C5248" s="3" t="s">
        <v>21843</v>
      </c>
      <c r="D5248" s="3" t="s">
        <v>21844</v>
      </c>
      <c r="E5248" s="3" t="s">
        <v>21845</v>
      </c>
      <c r="F5248" s="3" t="s">
        <v>28</v>
      </c>
      <c r="G5248" s="7" t="s">
        <v>8913</v>
      </c>
      <c r="H5248" s="4">
        <v>2021</v>
      </c>
      <c r="I5248" s="2">
        <v>2018</v>
      </c>
      <c r="J5248" s="2">
        <f ca="1">YEAR(TODAY())-Table1[[#This Row],[Release_year]]</f>
        <v>8</v>
      </c>
      <c r="K5248" s="2" t="s">
        <v>7</v>
      </c>
      <c r="L5248" s="2" t="str">
        <f>_xlfn.XLOOKUP(Table1[[#This Row],[Rating]],Ratings!A$2:A$15,Ratings!B$2:B$15)</f>
        <v>Adult</v>
      </c>
      <c r="M5248" s="2" t="str">
        <f>_xlfn.XLOOKUP(Table1[[#This Row],[Rating Category]],Recommendation!A$2:A$6,Recommendation!B$2:B$6)</f>
        <v>Restricted</v>
      </c>
      <c r="N5248" s="2">
        <v>99</v>
      </c>
      <c r="O5248" s="2" t="str" cm="1">
        <f t="array" ref="O5248">_xlfn.IFS(Table1[[#This Row],[Duration]]&lt;90,"Short",Table1[[#This Row],[Duration]]&lt;180,"Medium",Table1[[#This Row],[Duration]]&lt;=240,"Long",TRUE,"Seasons")</f>
        <v>Medium</v>
      </c>
      <c r="P5248" s="3" t="s">
        <v>251</v>
      </c>
    </row>
    <row r="5249" spans="1:16" ht="56">
      <c r="A5249" s="2" t="s">
        <v>21846</v>
      </c>
      <c r="B5249" s="2" t="s">
        <v>0</v>
      </c>
      <c r="C5249" s="3" t="s">
        <v>21847</v>
      </c>
      <c r="D5249" s="3" t="s">
        <v>21848</v>
      </c>
      <c r="E5249" s="3" t="s">
        <v>21849</v>
      </c>
      <c r="F5249" s="3" t="s">
        <v>8537</v>
      </c>
      <c r="G5249" s="7" t="s">
        <v>12855</v>
      </c>
      <c r="H5249" s="4">
        <v>2021</v>
      </c>
      <c r="I5249" s="2">
        <v>2013</v>
      </c>
      <c r="J5249" s="2">
        <f ca="1">YEAR(TODAY())-Table1[[#This Row],[Release_year]]</f>
        <v>13</v>
      </c>
      <c r="K5249" s="2" t="s">
        <v>7</v>
      </c>
      <c r="L5249" s="2" t="str">
        <f>_xlfn.XLOOKUP(Table1[[#This Row],[Rating]],Ratings!A$2:A$15,Ratings!B$2:B$15)</f>
        <v>Adult</v>
      </c>
      <c r="M5249" s="2" t="str">
        <f>_xlfn.XLOOKUP(Table1[[#This Row],[Rating Category]],Recommendation!A$2:A$6,Recommendation!B$2:B$6)</f>
        <v>Restricted</v>
      </c>
      <c r="N5249" s="2">
        <v>130</v>
      </c>
      <c r="O5249" s="2" t="str" cm="1">
        <f t="array" ref="O5249">_xlfn.IFS(Table1[[#This Row],[Duration]]&lt;90,"Short",Table1[[#This Row],[Duration]]&lt;180,"Medium",Table1[[#This Row],[Duration]]&lt;=240,"Long",TRUE,"Seasons")</f>
        <v>Medium</v>
      </c>
      <c r="P5249" s="3" t="s">
        <v>384</v>
      </c>
    </row>
    <row r="5250" spans="1:16" ht="70">
      <c r="A5250" s="2" t="s">
        <v>21850</v>
      </c>
      <c r="B5250" s="2" t="s">
        <v>0</v>
      </c>
      <c r="C5250" s="3" t="s">
        <v>21851</v>
      </c>
      <c r="D5250" s="3" t="s">
        <v>21852</v>
      </c>
      <c r="E5250" s="3" t="s">
        <v>21853</v>
      </c>
      <c r="F5250" s="3" t="s">
        <v>13</v>
      </c>
      <c r="G5250" s="7" t="s">
        <v>12391</v>
      </c>
      <c r="H5250" s="4">
        <v>2021</v>
      </c>
      <c r="I5250" s="2">
        <v>2016</v>
      </c>
      <c r="J5250" s="2">
        <f ca="1">YEAR(TODAY())-Table1[[#This Row],[Release_year]]</f>
        <v>10</v>
      </c>
      <c r="K5250" s="2" t="s">
        <v>29</v>
      </c>
      <c r="L5250" s="2" t="str">
        <f>_xlfn.XLOOKUP(Table1[[#This Row],[Rating]],Ratings!A$2:A$15,Ratings!B$2:B$15)</f>
        <v>Teen</v>
      </c>
      <c r="M5250" s="2" t="str">
        <f>_xlfn.XLOOKUP(Table1[[#This Row],[Rating Category]],Recommendation!A$2:A$6,Recommendation!B$2:B$6)</f>
        <v>Guidance</v>
      </c>
      <c r="N5250" s="2">
        <v>120</v>
      </c>
      <c r="O5250" s="2" t="str" cm="1">
        <f t="array" ref="O5250">_xlfn.IFS(Table1[[#This Row],[Duration]]&lt;90,"Short",Table1[[#This Row],[Duration]]&lt;180,"Medium",Table1[[#This Row],[Duration]]&lt;=240,"Long",TRUE,"Seasons")</f>
        <v>Medium</v>
      </c>
      <c r="P5250" s="3" t="s">
        <v>5815</v>
      </c>
    </row>
    <row r="5251" spans="1:16" ht="42">
      <c r="A5251" s="2" t="s">
        <v>21854</v>
      </c>
      <c r="B5251" s="2" t="s">
        <v>0</v>
      </c>
      <c r="C5251" s="3" t="s">
        <v>21855</v>
      </c>
      <c r="D5251" s="3" t="s">
        <v>21856</v>
      </c>
      <c r="E5251" s="3" t="s">
        <v>21857</v>
      </c>
      <c r="F5251" s="3" t="s">
        <v>13</v>
      </c>
      <c r="G5251" s="7" t="s">
        <v>11624</v>
      </c>
      <c r="H5251" s="4">
        <v>2021</v>
      </c>
      <c r="I5251" s="2">
        <v>2015</v>
      </c>
      <c r="J5251" s="2">
        <f ca="1">YEAR(TODAY())-Table1[[#This Row],[Release_year]]</f>
        <v>11</v>
      </c>
      <c r="K5251" s="2" t="s">
        <v>7</v>
      </c>
      <c r="L5251" s="2" t="str">
        <f>_xlfn.XLOOKUP(Table1[[#This Row],[Rating]],Ratings!A$2:A$15,Ratings!B$2:B$15)</f>
        <v>Adult</v>
      </c>
      <c r="M5251" s="2" t="str">
        <f>_xlfn.XLOOKUP(Table1[[#This Row],[Rating Category]],Recommendation!A$2:A$6,Recommendation!B$2:B$6)</f>
        <v>Restricted</v>
      </c>
      <c r="N5251" s="2">
        <v>94</v>
      </c>
      <c r="O5251" s="2" t="str" cm="1">
        <f t="array" ref="O5251">_xlfn.IFS(Table1[[#This Row],[Duration]]&lt;90,"Short",Table1[[#This Row],[Duration]]&lt;180,"Medium",Table1[[#This Row],[Duration]]&lt;=240,"Long",TRUE,"Seasons")</f>
        <v>Medium</v>
      </c>
      <c r="P5251" s="3" t="s">
        <v>43</v>
      </c>
    </row>
    <row r="5252" spans="1:16" ht="56">
      <c r="A5252" s="2" t="s">
        <v>21858</v>
      </c>
      <c r="B5252" s="2" t="s">
        <v>0</v>
      </c>
      <c r="C5252" s="3" t="s">
        <v>21859</v>
      </c>
      <c r="D5252" s="3" t="s">
        <v>21860</v>
      </c>
      <c r="E5252" s="3" t="s">
        <v>21861</v>
      </c>
      <c r="F5252" s="3" t="s">
        <v>1</v>
      </c>
      <c r="G5252" s="7" t="s">
        <v>4679</v>
      </c>
      <c r="H5252" s="4">
        <v>2021</v>
      </c>
      <c r="I5252" s="2">
        <v>2005</v>
      </c>
      <c r="J5252" s="2">
        <f ca="1">YEAR(TODAY())-Table1[[#This Row],[Release_year]]</f>
        <v>21</v>
      </c>
      <c r="K5252" s="2" t="s">
        <v>124</v>
      </c>
      <c r="L5252" s="2" t="str">
        <f>_xlfn.XLOOKUP(Table1[[#This Row],[Rating]],Ratings!A$2:A$15,Ratings!B$2:B$15)</f>
        <v>Adult</v>
      </c>
      <c r="M5252" s="2" t="str">
        <f>_xlfn.XLOOKUP(Table1[[#This Row],[Rating Category]],Recommendation!A$2:A$6,Recommendation!B$2:B$6)</f>
        <v>Restricted</v>
      </c>
      <c r="N5252" s="2">
        <v>94</v>
      </c>
      <c r="O5252" s="2" t="str" cm="1">
        <f t="array" ref="O5252">_xlfn.IFS(Table1[[#This Row],[Duration]]&lt;90,"Short",Table1[[#This Row],[Duration]]&lt;180,"Medium",Table1[[#This Row],[Duration]]&lt;=240,"Long",TRUE,"Seasons")</f>
        <v>Medium</v>
      </c>
      <c r="P5252" s="3" t="s">
        <v>650</v>
      </c>
    </row>
    <row r="5253" spans="1:16" ht="56">
      <c r="A5253" s="2" t="s">
        <v>21862</v>
      </c>
      <c r="B5253" s="2" t="s">
        <v>0</v>
      </c>
      <c r="C5253" s="3" t="s">
        <v>21863</v>
      </c>
      <c r="D5253" s="3" t="s">
        <v>20991</v>
      </c>
      <c r="E5253" s="3" t="s">
        <v>21864</v>
      </c>
      <c r="F5253" s="3" t="s">
        <v>1</v>
      </c>
      <c r="G5253" s="7" t="s">
        <v>9563</v>
      </c>
      <c r="H5253" s="4">
        <v>2021</v>
      </c>
      <c r="I5253" s="2">
        <v>2016</v>
      </c>
      <c r="J5253" s="2">
        <f ca="1">YEAR(TODAY())-Table1[[#This Row],[Release_year]]</f>
        <v>10</v>
      </c>
      <c r="K5253" s="2" t="s">
        <v>124</v>
      </c>
      <c r="L5253" s="2" t="str">
        <f>_xlfn.XLOOKUP(Table1[[#This Row],[Rating]],Ratings!A$2:A$15,Ratings!B$2:B$15)</f>
        <v>Adult</v>
      </c>
      <c r="M5253" s="2" t="str">
        <f>_xlfn.XLOOKUP(Table1[[#This Row],[Rating Category]],Recommendation!A$2:A$6,Recommendation!B$2:B$6)</f>
        <v>Restricted</v>
      </c>
      <c r="N5253" s="2">
        <v>109</v>
      </c>
      <c r="O5253" s="2" t="str" cm="1">
        <f t="array" ref="O5253">_xlfn.IFS(Table1[[#This Row],[Duration]]&lt;90,"Short",Table1[[#This Row],[Duration]]&lt;180,"Medium",Table1[[#This Row],[Duration]]&lt;=240,"Long",TRUE,"Seasons")</f>
        <v>Medium</v>
      </c>
      <c r="P5253" s="3" t="s">
        <v>251</v>
      </c>
    </row>
    <row r="5254" spans="1:16" ht="14">
      <c r="A5254" s="2" t="s">
        <v>21865</v>
      </c>
      <c r="B5254" s="2" t="s">
        <v>0</v>
      </c>
      <c r="C5254" s="3" t="s">
        <v>21866</v>
      </c>
      <c r="D5254" s="3" t="s">
        <v>21867</v>
      </c>
      <c r="E5254" s="3" t="s">
        <v>21868</v>
      </c>
      <c r="F5254" s="3" t="s">
        <v>28</v>
      </c>
      <c r="G5254" s="7" t="s">
        <v>12206</v>
      </c>
      <c r="H5254" s="4">
        <v>2021</v>
      </c>
      <c r="I5254" s="2">
        <v>2017</v>
      </c>
      <c r="J5254" s="2">
        <f ca="1">YEAR(TODAY())-Table1[[#This Row],[Release_year]]</f>
        <v>9</v>
      </c>
      <c r="K5254" s="2" t="s">
        <v>45</v>
      </c>
      <c r="L5254" s="2" t="str">
        <f>_xlfn.XLOOKUP(Table1[[#This Row],[Rating]],Ratings!A$2:A$15,Ratings!B$2:B$15)</f>
        <v>Family</v>
      </c>
      <c r="M5254" s="2" t="str">
        <f>_xlfn.XLOOKUP(Table1[[#This Row],[Rating Category]],Recommendation!A$2:A$6,Recommendation!B$2:B$6)</f>
        <v>Guidance</v>
      </c>
      <c r="N5254" s="2">
        <v>94</v>
      </c>
      <c r="O5254" s="2" t="str" cm="1">
        <f t="array" ref="O5254">_xlfn.IFS(Table1[[#This Row],[Duration]]&lt;90,"Short",Table1[[#This Row],[Duration]]&lt;180,"Medium",Table1[[#This Row],[Duration]]&lt;=240,"Long",TRUE,"Seasons")</f>
        <v>Medium</v>
      </c>
      <c r="P5254" s="3" t="s">
        <v>3</v>
      </c>
    </row>
    <row r="5255" spans="1:16" ht="42">
      <c r="A5255" s="2" t="s">
        <v>21869</v>
      </c>
      <c r="B5255" s="2" t="s">
        <v>0</v>
      </c>
      <c r="C5255" s="3" t="s">
        <v>21870</v>
      </c>
      <c r="D5255" s="3" t="s">
        <v>21871</v>
      </c>
      <c r="E5255" s="3" t="s">
        <v>21872</v>
      </c>
      <c r="F5255" s="3" t="s">
        <v>1</v>
      </c>
      <c r="G5255" s="7" t="s">
        <v>8375</v>
      </c>
      <c r="H5255" s="4">
        <v>2021</v>
      </c>
      <c r="I5255" s="2">
        <v>2017</v>
      </c>
      <c r="J5255" s="2">
        <f ca="1">YEAR(TODAY())-Table1[[#This Row],[Release_year]]</f>
        <v>9</v>
      </c>
      <c r="K5255" s="2" t="s">
        <v>2</v>
      </c>
      <c r="L5255" s="2" t="str">
        <f>_xlfn.XLOOKUP(Table1[[#This Row],[Rating]],Ratings!A$2:A$15,Ratings!B$2:B$15)</f>
        <v>Teen</v>
      </c>
      <c r="M5255" s="2" t="str">
        <f>_xlfn.XLOOKUP(Table1[[#This Row],[Rating Category]],Recommendation!A$2:A$6,Recommendation!B$2:B$6)</f>
        <v>Guidance</v>
      </c>
      <c r="N5255" s="2">
        <v>96</v>
      </c>
      <c r="O5255" s="2" t="str" cm="1">
        <f t="array" ref="O5255">_xlfn.IFS(Table1[[#This Row],[Duration]]&lt;90,"Short",Table1[[#This Row],[Duration]]&lt;180,"Medium",Table1[[#This Row],[Duration]]&lt;=240,"Long",TRUE,"Seasons")</f>
        <v>Medium</v>
      </c>
      <c r="P5255" s="3" t="s">
        <v>922</v>
      </c>
    </row>
    <row r="5256" spans="1:16" ht="56">
      <c r="A5256" s="2" t="s">
        <v>21873</v>
      </c>
      <c r="B5256" s="2" t="s">
        <v>0</v>
      </c>
      <c r="C5256" s="3" t="s">
        <v>21874</v>
      </c>
      <c r="D5256" s="3" t="s">
        <v>21875</v>
      </c>
      <c r="E5256" s="3" t="s">
        <v>21876</v>
      </c>
      <c r="F5256" s="3" t="s">
        <v>287</v>
      </c>
      <c r="G5256" s="7" t="s">
        <v>9345</v>
      </c>
      <c r="H5256" s="4">
        <v>2021</v>
      </c>
      <c r="I5256" s="2">
        <v>2007</v>
      </c>
      <c r="J5256" s="2">
        <f ca="1">YEAR(TODAY())-Table1[[#This Row],[Release_year]]</f>
        <v>19</v>
      </c>
      <c r="K5256" s="2" t="s">
        <v>124</v>
      </c>
      <c r="L5256" s="2" t="str">
        <f>_xlfn.XLOOKUP(Table1[[#This Row],[Rating]],Ratings!A$2:A$15,Ratings!B$2:B$15)</f>
        <v>Adult</v>
      </c>
      <c r="M5256" s="2" t="str">
        <f>_xlfn.XLOOKUP(Table1[[#This Row],[Rating Category]],Recommendation!A$2:A$6,Recommendation!B$2:B$6)</f>
        <v>Restricted</v>
      </c>
      <c r="N5256" s="2">
        <v>103</v>
      </c>
      <c r="O5256" s="2" t="str" cm="1">
        <f t="array" ref="O5256">_xlfn.IFS(Table1[[#This Row],[Duration]]&lt;90,"Short",Table1[[#This Row],[Duration]]&lt;180,"Medium",Table1[[#This Row],[Duration]]&lt;=240,"Long",TRUE,"Seasons")</f>
        <v>Medium</v>
      </c>
      <c r="P5256" s="3" t="s">
        <v>125</v>
      </c>
    </row>
    <row r="5257" spans="1:16" ht="42">
      <c r="A5257" s="2" t="s">
        <v>21877</v>
      </c>
      <c r="B5257" s="2" t="s">
        <v>0</v>
      </c>
      <c r="C5257" s="3" t="s">
        <v>21878</v>
      </c>
      <c r="D5257" s="3" t="s">
        <v>21879</v>
      </c>
      <c r="E5257" s="3" t="s">
        <v>21880</v>
      </c>
      <c r="F5257" s="3" t="s">
        <v>13</v>
      </c>
      <c r="G5257" s="7" t="s">
        <v>9563</v>
      </c>
      <c r="H5257" s="4">
        <v>2021</v>
      </c>
      <c r="I5257" s="2">
        <v>2013</v>
      </c>
      <c r="J5257" s="2">
        <f ca="1">YEAR(TODAY())-Table1[[#This Row],[Release_year]]</f>
        <v>13</v>
      </c>
      <c r="K5257" s="2" t="s">
        <v>29</v>
      </c>
      <c r="L5257" s="2" t="str">
        <f>_xlfn.XLOOKUP(Table1[[#This Row],[Rating]],Ratings!A$2:A$15,Ratings!B$2:B$15)</f>
        <v>Teen</v>
      </c>
      <c r="M5257" s="2" t="str">
        <f>_xlfn.XLOOKUP(Table1[[#This Row],[Rating Category]],Recommendation!A$2:A$6,Recommendation!B$2:B$6)</f>
        <v>Guidance</v>
      </c>
      <c r="N5257" s="2">
        <v>109</v>
      </c>
      <c r="O5257" s="2" t="str" cm="1">
        <f t="array" ref="O5257">_xlfn.IFS(Table1[[#This Row],[Duration]]&lt;90,"Short",Table1[[#This Row],[Duration]]&lt;180,"Medium",Table1[[#This Row],[Duration]]&lt;=240,"Long",TRUE,"Seasons")</f>
        <v>Medium</v>
      </c>
      <c r="P5257" s="3" t="s">
        <v>192</v>
      </c>
    </row>
    <row r="5258" spans="1:16" ht="70">
      <c r="A5258" s="2" t="s">
        <v>21881</v>
      </c>
      <c r="B5258" s="2" t="s">
        <v>0</v>
      </c>
      <c r="C5258" s="3" t="s">
        <v>21882</v>
      </c>
      <c r="D5258" s="3" t="s">
        <v>102</v>
      </c>
      <c r="E5258" s="3" t="s">
        <v>21883</v>
      </c>
      <c r="F5258" s="3" t="s">
        <v>1563</v>
      </c>
      <c r="G5258" s="7" t="s">
        <v>9140</v>
      </c>
      <c r="H5258" s="4">
        <v>2021</v>
      </c>
      <c r="I5258" s="2">
        <v>2011</v>
      </c>
      <c r="J5258" s="2">
        <f ca="1">YEAR(TODAY())-Table1[[#This Row],[Release_year]]</f>
        <v>15</v>
      </c>
      <c r="K5258" s="2" t="s">
        <v>2</v>
      </c>
      <c r="L5258" s="2" t="str">
        <f>_xlfn.XLOOKUP(Table1[[#This Row],[Rating]],Ratings!A$2:A$15,Ratings!B$2:B$15)</f>
        <v>Teen</v>
      </c>
      <c r="M5258" s="2" t="str">
        <f>_xlfn.XLOOKUP(Table1[[#This Row],[Rating Category]],Recommendation!A$2:A$6,Recommendation!B$2:B$6)</f>
        <v>Guidance</v>
      </c>
      <c r="N5258" s="2">
        <v>147</v>
      </c>
      <c r="O5258" s="2" t="str" cm="1">
        <f t="array" ref="O5258">_xlfn.IFS(Table1[[#This Row],[Duration]]&lt;90,"Short",Table1[[#This Row],[Duration]]&lt;180,"Medium",Table1[[#This Row],[Duration]]&lt;=240,"Long",TRUE,"Seasons")</f>
        <v>Medium</v>
      </c>
      <c r="P5258" s="3" t="s">
        <v>251</v>
      </c>
    </row>
    <row r="5259" spans="1:16" ht="42">
      <c r="A5259" s="2" t="s">
        <v>21884</v>
      </c>
      <c r="B5259" s="2" t="s">
        <v>0</v>
      </c>
      <c r="C5259" s="3" t="s">
        <v>21885</v>
      </c>
      <c r="D5259" s="3" t="s">
        <v>21886</v>
      </c>
      <c r="E5259" s="3" t="s">
        <v>21887</v>
      </c>
      <c r="F5259" s="3" t="s">
        <v>28</v>
      </c>
      <c r="G5259" s="7" t="s">
        <v>7796</v>
      </c>
      <c r="H5259" s="4">
        <v>2021</v>
      </c>
      <c r="I5259" s="2">
        <v>2016</v>
      </c>
      <c r="J5259" s="2">
        <f ca="1">YEAR(TODAY())-Table1[[#This Row],[Release_year]]</f>
        <v>10</v>
      </c>
      <c r="K5259" s="2" t="s">
        <v>124</v>
      </c>
      <c r="L5259" s="2" t="str">
        <f>_xlfn.XLOOKUP(Table1[[#This Row],[Rating]],Ratings!A$2:A$15,Ratings!B$2:B$15)</f>
        <v>Adult</v>
      </c>
      <c r="M5259" s="2" t="str">
        <f>_xlfn.XLOOKUP(Table1[[#This Row],[Rating Category]],Recommendation!A$2:A$6,Recommendation!B$2:B$6)</f>
        <v>Restricted</v>
      </c>
      <c r="N5259" s="2">
        <v>98</v>
      </c>
      <c r="O5259" s="2" t="str" cm="1">
        <f t="array" ref="O5259">_xlfn.IFS(Table1[[#This Row],[Duration]]&lt;90,"Short",Table1[[#This Row],[Duration]]&lt;180,"Medium",Table1[[#This Row],[Duration]]&lt;=240,"Long",TRUE,"Seasons")</f>
        <v>Medium</v>
      </c>
      <c r="P5259" s="3" t="s">
        <v>328</v>
      </c>
    </row>
    <row r="5260" spans="1:16" ht="70">
      <c r="A5260" s="2" t="s">
        <v>21888</v>
      </c>
      <c r="B5260" s="2" t="s">
        <v>0</v>
      </c>
      <c r="C5260" s="3" t="s">
        <v>21889</v>
      </c>
      <c r="D5260" s="3" t="s">
        <v>21292</v>
      </c>
      <c r="E5260" s="3" t="s">
        <v>21890</v>
      </c>
      <c r="F5260" s="3" t="s">
        <v>1155</v>
      </c>
      <c r="G5260" s="7" t="s">
        <v>14492</v>
      </c>
      <c r="H5260" s="4">
        <v>2021</v>
      </c>
      <c r="I5260" s="2">
        <v>2014</v>
      </c>
      <c r="J5260" s="2">
        <f ca="1">YEAR(TODAY())-Table1[[#This Row],[Release_year]]</f>
        <v>12</v>
      </c>
      <c r="K5260" s="2" t="s">
        <v>29</v>
      </c>
      <c r="L5260" s="2" t="str">
        <f>_xlfn.XLOOKUP(Table1[[#This Row],[Rating]],Ratings!A$2:A$15,Ratings!B$2:B$15)</f>
        <v>Teen</v>
      </c>
      <c r="M5260" s="2" t="str">
        <f>_xlfn.XLOOKUP(Table1[[#This Row],[Rating Category]],Recommendation!A$2:A$6,Recommendation!B$2:B$6)</f>
        <v>Guidance</v>
      </c>
      <c r="N5260" s="2">
        <v>73</v>
      </c>
      <c r="O5260" s="2" t="str" cm="1">
        <f t="array" ref="O5260">_xlfn.IFS(Table1[[#This Row],[Duration]]&lt;90,"Short",Table1[[#This Row],[Duration]]&lt;180,"Medium",Table1[[#This Row],[Duration]]&lt;=240,"Long",TRUE,"Seasons")</f>
        <v>Short</v>
      </c>
      <c r="P5260" s="3" t="s">
        <v>739</v>
      </c>
    </row>
    <row r="5261" spans="1:16" ht="42">
      <c r="A5261" s="2" t="s">
        <v>21891</v>
      </c>
      <c r="B5261" s="2" t="s">
        <v>0</v>
      </c>
      <c r="C5261" s="3" t="s">
        <v>21892</v>
      </c>
      <c r="D5261" s="3" t="s">
        <v>21893</v>
      </c>
      <c r="E5261" s="3" t="s">
        <v>21894</v>
      </c>
      <c r="F5261" s="3" t="s">
        <v>50</v>
      </c>
      <c r="G5261" s="7" t="s">
        <v>12391</v>
      </c>
      <c r="H5261" s="4">
        <v>2021</v>
      </c>
      <c r="I5261" s="2">
        <v>2015</v>
      </c>
      <c r="J5261" s="2">
        <f ca="1">YEAR(TODAY())-Table1[[#This Row],[Release_year]]</f>
        <v>11</v>
      </c>
      <c r="K5261" s="2" t="s">
        <v>29</v>
      </c>
      <c r="L5261" s="2" t="str">
        <f>_xlfn.XLOOKUP(Table1[[#This Row],[Rating]],Ratings!A$2:A$15,Ratings!B$2:B$15)</f>
        <v>Teen</v>
      </c>
      <c r="M5261" s="2" t="str">
        <f>_xlfn.XLOOKUP(Table1[[#This Row],[Rating Category]],Recommendation!A$2:A$6,Recommendation!B$2:B$6)</f>
        <v>Guidance</v>
      </c>
      <c r="N5261" s="2">
        <v>92</v>
      </c>
      <c r="O5261" s="2" t="str" cm="1">
        <f t="array" ref="O5261">_xlfn.IFS(Table1[[#This Row],[Duration]]&lt;90,"Short",Table1[[#This Row],[Duration]]&lt;180,"Medium",Table1[[#This Row],[Duration]]&lt;=240,"Long",TRUE,"Seasons")</f>
        <v>Medium</v>
      </c>
      <c r="P5261" s="3" t="s">
        <v>192</v>
      </c>
    </row>
    <row r="5262" spans="1:16" ht="56">
      <c r="A5262" s="2" t="s">
        <v>21895</v>
      </c>
      <c r="B5262" s="2" t="s">
        <v>0</v>
      </c>
      <c r="C5262" s="3" t="s">
        <v>21896</v>
      </c>
      <c r="D5262" s="3" t="s">
        <v>21897</v>
      </c>
      <c r="E5262" s="3" t="s">
        <v>21898</v>
      </c>
      <c r="F5262" s="3" t="s">
        <v>7405</v>
      </c>
      <c r="G5262" s="7" t="s">
        <v>7319</v>
      </c>
      <c r="H5262" s="4">
        <v>2021</v>
      </c>
      <c r="I5262" s="2">
        <v>2015</v>
      </c>
      <c r="J5262" s="2">
        <f ca="1">YEAR(TODAY())-Table1[[#This Row],[Release_year]]</f>
        <v>11</v>
      </c>
      <c r="K5262" s="2" t="s">
        <v>124</v>
      </c>
      <c r="L5262" s="2" t="str">
        <f>_xlfn.XLOOKUP(Table1[[#This Row],[Rating]],Ratings!A$2:A$15,Ratings!B$2:B$15)</f>
        <v>Adult</v>
      </c>
      <c r="M5262" s="2" t="str">
        <f>_xlfn.XLOOKUP(Table1[[#This Row],[Rating Category]],Recommendation!A$2:A$6,Recommendation!B$2:B$6)</f>
        <v>Restricted</v>
      </c>
      <c r="N5262" s="2">
        <v>96</v>
      </c>
      <c r="O5262" s="2" t="str" cm="1">
        <f t="array" ref="O5262">_xlfn.IFS(Table1[[#This Row],[Duration]]&lt;90,"Short",Table1[[#This Row],[Duration]]&lt;180,"Medium",Table1[[#This Row],[Duration]]&lt;=240,"Long",TRUE,"Seasons")</f>
        <v>Medium</v>
      </c>
      <c r="P5262" s="3" t="s">
        <v>6743</v>
      </c>
    </row>
    <row r="5263" spans="1:16" ht="42">
      <c r="A5263" s="2" t="s">
        <v>21899</v>
      </c>
      <c r="B5263" s="2" t="s">
        <v>0</v>
      </c>
      <c r="C5263" s="3" t="s">
        <v>21900</v>
      </c>
      <c r="D5263" s="3" t="s">
        <v>15589</v>
      </c>
      <c r="E5263" s="3" t="s">
        <v>21901</v>
      </c>
      <c r="F5263" s="3" t="s">
        <v>1</v>
      </c>
      <c r="G5263" s="7" t="s">
        <v>8800</v>
      </c>
      <c r="H5263" s="4">
        <v>2021</v>
      </c>
      <c r="I5263" s="2">
        <v>2018</v>
      </c>
      <c r="J5263" s="2">
        <f ca="1">YEAR(TODAY())-Table1[[#This Row],[Release_year]]</f>
        <v>8</v>
      </c>
      <c r="K5263" s="2" t="s">
        <v>29</v>
      </c>
      <c r="L5263" s="2" t="str">
        <f>_xlfn.XLOOKUP(Table1[[#This Row],[Rating]],Ratings!A$2:A$15,Ratings!B$2:B$15)</f>
        <v>Teen</v>
      </c>
      <c r="M5263" s="2" t="str">
        <f>_xlfn.XLOOKUP(Table1[[#This Row],[Rating Category]],Recommendation!A$2:A$6,Recommendation!B$2:B$6)</f>
        <v>Guidance</v>
      </c>
      <c r="N5263" s="2">
        <v>83</v>
      </c>
      <c r="O5263" s="2" t="str" cm="1">
        <f t="array" ref="O5263">_xlfn.IFS(Table1[[#This Row],[Duration]]&lt;90,"Short",Table1[[#This Row],[Duration]]&lt;180,"Medium",Table1[[#This Row],[Duration]]&lt;=240,"Long",TRUE,"Seasons")</f>
        <v>Short</v>
      </c>
      <c r="P5263" s="3" t="s">
        <v>51</v>
      </c>
    </row>
    <row r="5264" spans="1:16" ht="56">
      <c r="A5264" s="2" t="s">
        <v>21902</v>
      </c>
      <c r="B5264" s="2" t="s">
        <v>0</v>
      </c>
      <c r="C5264" s="3" t="s">
        <v>21903</v>
      </c>
      <c r="D5264" s="3" t="s">
        <v>21904</v>
      </c>
      <c r="E5264" s="3" t="s">
        <v>21905</v>
      </c>
      <c r="F5264" s="3" t="s">
        <v>248</v>
      </c>
      <c r="G5264" s="7" t="s">
        <v>13923</v>
      </c>
      <c r="H5264" s="4">
        <v>2021</v>
      </c>
      <c r="I5264" s="2">
        <v>2016</v>
      </c>
      <c r="J5264" s="2">
        <f ca="1">YEAR(TODAY())-Table1[[#This Row],[Release_year]]</f>
        <v>10</v>
      </c>
      <c r="K5264" s="2" t="s">
        <v>7</v>
      </c>
      <c r="L5264" s="2" t="str">
        <f>_xlfn.XLOOKUP(Table1[[#This Row],[Rating]],Ratings!A$2:A$15,Ratings!B$2:B$15)</f>
        <v>Adult</v>
      </c>
      <c r="M5264" s="2" t="str">
        <f>_xlfn.XLOOKUP(Table1[[#This Row],[Rating Category]],Recommendation!A$2:A$6,Recommendation!B$2:B$6)</f>
        <v>Restricted</v>
      </c>
      <c r="N5264" s="2">
        <v>91</v>
      </c>
      <c r="O5264" s="2" t="str" cm="1">
        <f t="array" ref="O5264">_xlfn.IFS(Table1[[#This Row],[Duration]]&lt;90,"Short",Table1[[#This Row],[Duration]]&lt;180,"Medium",Table1[[#This Row],[Duration]]&lt;=240,"Long",TRUE,"Seasons")</f>
        <v>Medium</v>
      </c>
      <c r="P5264" s="3" t="s">
        <v>63</v>
      </c>
    </row>
    <row r="5265" spans="1:16" ht="42">
      <c r="A5265" s="2" t="s">
        <v>21906</v>
      </c>
      <c r="B5265" s="2" t="s">
        <v>0</v>
      </c>
      <c r="C5265" s="3" t="s">
        <v>21907</v>
      </c>
      <c r="D5265" s="3" t="s">
        <v>21908</v>
      </c>
      <c r="E5265" s="3" t="s">
        <v>21909</v>
      </c>
      <c r="F5265" s="3" t="s">
        <v>1</v>
      </c>
      <c r="G5265" s="7" t="s">
        <v>21910</v>
      </c>
      <c r="H5265" s="4">
        <v>2021</v>
      </c>
      <c r="I5265" s="2">
        <v>2018</v>
      </c>
      <c r="J5265" s="2">
        <f ca="1">YEAR(TODAY())-Table1[[#This Row],[Release_year]]</f>
        <v>8</v>
      </c>
      <c r="K5265" s="2" t="s">
        <v>124</v>
      </c>
      <c r="L5265" s="2" t="str">
        <f>_xlfn.XLOOKUP(Table1[[#This Row],[Rating]],Ratings!A$2:A$15,Ratings!B$2:B$15)</f>
        <v>Adult</v>
      </c>
      <c r="M5265" s="2" t="str">
        <f>_xlfn.XLOOKUP(Table1[[#This Row],[Rating Category]],Recommendation!A$2:A$6,Recommendation!B$2:B$6)</f>
        <v>Restricted</v>
      </c>
      <c r="N5265" s="2">
        <v>93</v>
      </c>
      <c r="O5265" s="2" t="str" cm="1">
        <f t="array" ref="O5265">_xlfn.IFS(Table1[[#This Row],[Duration]]&lt;90,"Short",Table1[[#This Row],[Duration]]&lt;180,"Medium",Table1[[#This Row],[Duration]]&lt;=240,"Long",TRUE,"Seasons")</f>
        <v>Medium</v>
      </c>
      <c r="P5265" s="3" t="s">
        <v>517</v>
      </c>
    </row>
    <row r="5266" spans="1:16" ht="42">
      <c r="A5266" s="2" t="s">
        <v>21911</v>
      </c>
      <c r="B5266" s="2" t="s">
        <v>0</v>
      </c>
      <c r="C5266" s="3" t="s">
        <v>21912</v>
      </c>
      <c r="D5266" s="3" t="s">
        <v>21005</v>
      </c>
      <c r="E5266" s="3" t="s">
        <v>21913</v>
      </c>
      <c r="F5266" s="3" t="s">
        <v>6578</v>
      </c>
      <c r="G5266" s="7" t="s">
        <v>12710</v>
      </c>
      <c r="H5266" s="4">
        <v>2021</v>
      </c>
      <c r="I5266" s="2">
        <v>2015</v>
      </c>
      <c r="J5266" s="2">
        <f ca="1">YEAR(TODAY())-Table1[[#This Row],[Release_year]]</f>
        <v>11</v>
      </c>
      <c r="K5266" s="2" t="s">
        <v>7</v>
      </c>
      <c r="L5266" s="2" t="str">
        <f>_xlfn.XLOOKUP(Table1[[#This Row],[Rating]],Ratings!A$2:A$15,Ratings!B$2:B$15)</f>
        <v>Adult</v>
      </c>
      <c r="M5266" s="2" t="str">
        <f>_xlfn.XLOOKUP(Table1[[#This Row],[Rating Category]],Recommendation!A$2:A$6,Recommendation!B$2:B$6)</f>
        <v>Restricted</v>
      </c>
      <c r="N5266" s="2">
        <v>94</v>
      </c>
      <c r="O5266" s="2" t="str" cm="1">
        <f t="array" ref="O5266">_xlfn.IFS(Table1[[#This Row],[Duration]]&lt;90,"Short",Table1[[#This Row],[Duration]]&lt;180,"Medium",Table1[[#This Row],[Duration]]&lt;=240,"Long",TRUE,"Seasons")</f>
        <v>Medium</v>
      </c>
      <c r="P5266" s="3" t="s">
        <v>269</v>
      </c>
    </row>
    <row r="5267" spans="1:16" ht="42">
      <c r="A5267" s="2" t="s">
        <v>21914</v>
      </c>
      <c r="B5267" s="2" t="s">
        <v>0</v>
      </c>
      <c r="C5267" s="3" t="s">
        <v>21915</v>
      </c>
      <c r="D5267" s="3" t="s">
        <v>21916</v>
      </c>
      <c r="E5267" s="3" t="s">
        <v>21917</v>
      </c>
      <c r="F5267" s="3" t="s">
        <v>951</v>
      </c>
      <c r="G5267" s="7" t="s">
        <v>8375</v>
      </c>
      <c r="H5267" s="4">
        <v>2021</v>
      </c>
      <c r="I5267" s="2">
        <v>1983</v>
      </c>
      <c r="J5267" s="2">
        <f ca="1">YEAR(TODAY())-Table1[[#This Row],[Release_year]]</f>
        <v>43</v>
      </c>
      <c r="K5267" s="2" t="s">
        <v>7</v>
      </c>
      <c r="L5267" s="2" t="str">
        <f>_xlfn.XLOOKUP(Table1[[#This Row],[Rating]],Ratings!A$2:A$15,Ratings!B$2:B$15)</f>
        <v>Adult</v>
      </c>
      <c r="M5267" s="2" t="str">
        <f>_xlfn.XLOOKUP(Table1[[#This Row],[Rating Category]],Recommendation!A$2:A$6,Recommendation!B$2:B$6)</f>
        <v>Restricted</v>
      </c>
      <c r="N5267" s="2">
        <v>91</v>
      </c>
      <c r="O5267" s="2" t="str" cm="1">
        <f t="array" ref="O5267">_xlfn.IFS(Table1[[#This Row],[Duration]]&lt;90,"Short",Table1[[#This Row],[Duration]]&lt;180,"Medium",Table1[[#This Row],[Duration]]&lt;=240,"Long",TRUE,"Seasons")</f>
        <v>Medium</v>
      </c>
      <c r="P5267" s="3" t="s">
        <v>43</v>
      </c>
    </row>
    <row r="5268" spans="1:16" ht="70">
      <c r="A5268" s="2" t="s">
        <v>21918</v>
      </c>
      <c r="B5268" s="2" t="s">
        <v>0</v>
      </c>
      <c r="C5268" s="3" t="s">
        <v>21919</v>
      </c>
      <c r="D5268" s="3" t="s">
        <v>21920</v>
      </c>
      <c r="E5268" s="3" t="s">
        <v>21921</v>
      </c>
      <c r="F5268" s="3" t="s">
        <v>413</v>
      </c>
      <c r="G5268" s="7" t="s">
        <v>21922</v>
      </c>
      <c r="H5268" s="4">
        <v>2021</v>
      </c>
      <c r="I5268" s="2">
        <v>2016</v>
      </c>
      <c r="J5268" s="2">
        <f ca="1">YEAR(TODAY())-Table1[[#This Row],[Release_year]]</f>
        <v>10</v>
      </c>
      <c r="K5268" s="2" t="s">
        <v>7</v>
      </c>
      <c r="L5268" s="2" t="str">
        <f>_xlfn.XLOOKUP(Table1[[#This Row],[Rating]],Ratings!A$2:A$15,Ratings!B$2:B$15)</f>
        <v>Adult</v>
      </c>
      <c r="M5268" s="2" t="str">
        <f>_xlfn.XLOOKUP(Table1[[#This Row],[Rating Category]],Recommendation!A$2:A$6,Recommendation!B$2:B$6)</f>
        <v>Restricted</v>
      </c>
      <c r="N5268" s="2">
        <v>95</v>
      </c>
      <c r="O5268" s="2" t="str" cm="1">
        <f t="array" ref="O5268">_xlfn.IFS(Table1[[#This Row],[Duration]]&lt;90,"Short",Table1[[#This Row],[Duration]]&lt;180,"Medium",Table1[[#This Row],[Duration]]&lt;=240,"Long",TRUE,"Seasons")</f>
        <v>Medium</v>
      </c>
      <c r="P5268" s="3" t="s">
        <v>23</v>
      </c>
    </row>
    <row r="5269" spans="1:16" ht="42">
      <c r="A5269" s="2" t="s">
        <v>21923</v>
      </c>
      <c r="B5269" s="2" t="s">
        <v>0</v>
      </c>
      <c r="C5269" s="3" t="s">
        <v>21924</v>
      </c>
      <c r="D5269" s="3" t="s">
        <v>21925</v>
      </c>
      <c r="E5269" s="3" t="s">
        <v>21926</v>
      </c>
      <c r="F5269" s="3" t="s">
        <v>13</v>
      </c>
      <c r="G5269" s="7" t="s">
        <v>11939</v>
      </c>
      <c r="H5269" s="4">
        <v>2021</v>
      </c>
      <c r="I5269" s="2">
        <v>2015</v>
      </c>
      <c r="J5269" s="2">
        <f ca="1">YEAR(TODAY())-Table1[[#This Row],[Release_year]]</f>
        <v>11</v>
      </c>
      <c r="K5269" s="2" t="s">
        <v>7</v>
      </c>
      <c r="L5269" s="2" t="str">
        <f>_xlfn.XLOOKUP(Table1[[#This Row],[Rating]],Ratings!A$2:A$15,Ratings!B$2:B$15)</f>
        <v>Adult</v>
      </c>
      <c r="M5269" s="2" t="str">
        <f>_xlfn.XLOOKUP(Table1[[#This Row],[Rating Category]],Recommendation!A$2:A$6,Recommendation!B$2:B$6)</f>
        <v>Restricted</v>
      </c>
      <c r="N5269" s="2">
        <v>124</v>
      </c>
      <c r="O5269" s="2" t="str" cm="1">
        <f t="array" ref="O5269">_xlfn.IFS(Table1[[#This Row],[Duration]]&lt;90,"Short",Table1[[#This Row],[Duration]]&lt;180,"Medium",Table1[[#This Row],[Duration]]&lt;=240,"Long",TRUE,"Seasons")</f>
        <v>Medium</v>
      </c>
      <c r="P5269" s="3" t="s">
        <v>56</v>
      </c>
    </row>
    <row r="5270" spans="1:16" ht="42">
      <c r="A5270" s="2" t="s">
        <v>21927</v>
      </c>
      <c r="B5270" s="2" t="s">
        <v>0</v>
      </c>
      <c r="C5270" s="3" t="s">
        <v>21928</v>
      </c>
      <c r="D5270" s="3" t="s">
        <v>21929</v>
      </c>
      <c r="E5270" s="3" t="s">
        <v>21930</v>
      </c>
      <c r="F5270" s="3" t="s">
        <v>1</v>
      </c>
      <c r="G5270" s="7" t="s">
        <v>12520</v>
      </c>
      <c r="H5270" s="4">
        <v>2021</v>
      </c>
      <c r="I5270" s="2">
        <v>2016</v>
      </c>
      <c r="J5270" s="2">
        <f ca="1">YEAR(TODAY())-Table1[[#This Row],[Release_year]]</f>
        <v>10</v>
      </c>
      <c r="K5270" s="2" t="s">
        <v>87</v>
      </c>
      <c r="L5270" s="2" t="str">
        <f>_xlfn.XLOOKUP(Table1[[#This Row],[Rating]],Ratings!A$2:A$15,Ratings!B$2:B$15)</f>
        <v>Kids</v>
      </c>
      <c r="M5270" s="2" t="str">
        <f>_xlfn.XLOOKUP(Table1[[#This Row],[Rating Category]],Recommendation!A$2:A$6,Recommendation!B$2:B$6)</f>
        <v>Safe</v>
      </c>
      <c r="N5270" s="2">
        <v>73</v>
      </c>
      <c r="O5270" s="2" t="str" cm="1">
        <f t="array" ref="O5270">_xlfn.IFS(Table1[[#This Row],[Duration]]&lt;90,"Short",Table1[[#This Row],[Duration]]&lt;180,"Medium",Table1[[#This Row],[Duration]]&lt;=240,"Long",TRUE,"Seasons")</f>
        <v>Short</v>
      </c>
      <c r="P5270" s="3" t="s">
        <v>17</v>
      </c>
    </row>
    <row r="5271" spans="1:16" ht="56">
      <c r="A5271" s="2" t="s">
        <v>21931</v>
      </c>
      <c r="B5271" s="2" t="s">
        <v>0</v>
      </c>
      <c r="C5271" s="3" t="s">
        <v>21932</v>
      </c>
      <c r="D5271" s="3" t="s">
        <v>21933</v>
      </c>
      <c r="E5271" s="3" t="s">
        <v>21934</v>
      </c>
      <c r="F5271" s="3" t="s">
        <v>917</v>
      </c>
      <c r="G5271" s="7" t="s">
        <v>21935</v>
      </c>
      <c r="H5271" s="4">
        <v>2021</v>
      </c>
      <c r="I5271" s="2">
        <v>2014</v>
      </c>
      <c r="J5271" s="2">
        <f ca="1">YEAR(TODAY())-Table1[[#This Row],[Release_year]]</f>
        <v>12</v>
      </c>
      <c r="K5271" s="2" t="s">
        <v>124</v>
      </c>
      <c r="L5271" s="2" t="str">
        <f>_xlfn.XLOOKUP(Table1[[#This Row],[Rating]],Ratings!A$2:A$15,Ratings!B$2:B$15)</f>
        <v>Adult</v>
      </c>
      <c r="M5271" s="2" t="str">
        <f>_xlfn.XLOOKUP(Table1[[#This Row],[Rating Category]],Recommendation!A$2:A$6,Recommendation!B$2:B$6)</f>
        <v>Restricted</v>
      </c>
      <c r="N5271" s="2">
        <v>108</v>
      </c>
      <c r="O5271" s="2" t="str" cm="1">
        <f t="array" ref="O5271">_xlfn.IFS(Table1[[#This Row],[Duration]]&lt;90,"Short",Table1[[#This Row],[Duration]]&lt;180,"Medium",Table1[[#This Row],[Duration]]&lt;=240,"Long",TRUE,"Seasons")</f>
        <v>Medium</v>
      </c>
      <c r="P5271" s="3" t="s">
        <v>517</v>
      </c>
    </row>
    <row r="5272" spans="1:16" ht="56">
      <c r="A5272" s="2" t="s">
        <v>21936</v>
      </c>
      <c r="B5272" s="2" t="s">
        <v>0</v>
      </c>
      <c r="C5272" s="3" t="s">
        <v>21937</v>
      </c>
      <c r="D5272" s="3" t="s">
        <v>21938</v>
      </c>
      <c r="E5272" s="3" t="s">
        <v>21939</v>
      </c>
      <c r="F5272" s="3" t="s">
        <v>1</v>
      </c>
      <c r="G5272" s="7" t="s">
        <v>12048</v>
      </c>
      <c r="H5272" s="4">
        <v>2021</v>
      </c>
      <c r="I5272" s="2">
        <v>2017</v>
      </c>
      <c r="J5272" s="2">
        <f ca="1">YEAR(TODAY())-Table1[[#This Row],[Release_year]]</f>
        <v>9</v>
      </c>
      <c r="K5272" s="2" t="s">
        <v>7</v>
      </c>
      <c r="L5272" s="2" t="str">
        <f>_xlfn.XLOOKUP(Table1[[#This Row],[Rating]],Ratings!A$2:A$15,Ratings!B$2:B$15)</f>
        <v>Adult</v>
      </c>
      <c r="M5272" s="2" t="str">
        <f>_xlfn.XLOOKUP(Table1[[#This Row],[Rating Category]],Recommendation!A$2:A$6,Recommendation!B$2:B$6)</f>
        <v>Restricted</v>
      </c>
      <c r="N5272" s="2">
        <v>84</v>
      </c>
      <c r="O5272" s="2" t="str" cm="1">
        <f t="array" ref="O5272">_xlfn.IFS(Table1[[#This Row],[Duration]]&lt;90,"Short",Table1[[#This Row],[Duration]]&lt;180,"Medium",Table1[[#This Row],[Duration]]&lt;=240,"Long",TRUE,"Seasons")</f>
        <v>Short</v>
      </c>
      <c r="P5272" s="3" t="s">
        <v>8989</v>
      </c>
    </row>
    <row r="5273" spans="1:16" ht="56">
      <c r="A5273" s="2" t="s">
        <v>21940</v>
      </c>
      <c r="B5273" s="2" t="s">
        <v>0</v>
      </c>
      <c r="C5273" s="3" t="s">
        <v>21941</v>
      </c>
      <c r="D5273" s="3" t="s">
        <v>21088</v>
      </c>
      <c r="E5273" s="3" t="s">
        <v>21942</v>
      </c>
      <c r="F5273" s="3" t="s">
        <v>951</v>
      </c>
      <c r="G5273" s="7" t="s">
        <v>8375</v>
      </c>
      <c r="H5273" s="4">
        <v>2021</v>
      </c>
      <c r="I5273" s="2">
        <v>1967</v>
      </c>
      <c r="J5273" s="2">
        <f ca="1">YEAR(TODAY())-Table1[[#This Row],[Release_year]]</f>
        <v>59</v>
      </c>
      <c r="K5273" s="2" t="s">
        <v>7</v>
      </c>
      <c r="L5273" s="2" t="str">
        <f>_xlfn.XLOOKUP(Table1[[#This Row],[Rating]],Ratings!A$2:A$15,Ratings!B$2:B$15)</f>
        <v>Adult</v>
      </c>
      <c r="M5273" s="2" t="str">
        <f>_xlfn.XLOOKUP(Table1[[#This Row],[Rating Category]],Recommendation!A$2:A$6,Recommendation!B$2:B$6)</f>
        <v>Restricted</v>
      </c>
      <c r="N5273" s="2">
        <v>93</v>
      </c>
      <c r="O5273" s="2" t="str" cm="1">
        <f t="array" ref="O5273">_xlfn.IFS(Table1[[#This Row],[Duration]]&lt;90,"Short",Table1[[#This Row],[Duration]]&lt;180,"Medium",Table1[[#This Row],[Duration]]&lt;=240,"Long",TRUE,"Seasons")</f>
        <v>Medium</v>
      </c>
      <c r="P5273" s="3" t="s">
        <v>765</v>
      </c>
    </row>
    <row r="5274" spans="1:16" ht="42">
      <c r="A5274" s="2" t="s">
        <v>21943</v>
      </c>
      <c r="B5274" s="2" t="s">
        <v>0</v>
      </c>
      <c r="C5274" s="3" t="s">
        <v>21944</v>
      </c>
      <c r="D5274" s="3" t="s">
        <v>21945</v>
      </c>
      <c r="E5274" s="3" t="s">
        <v>21946</v>
      </c>
      <c r="F5274" s="3" t="s">
        <v>1420</v>
      </c>
      <c r="G5274" s="7" t="s">
        <v>11373</v>
      </c>
      <c r="H5274" s="4">
        <v>2021</v>
      </c>
      <c r="I5274" s="2">
        <v>2017</v>
      </c>
      <c r="J5274" s="2">
        <f ca="1">YEAR(TODAY())-Table1[[#This Row],[Release_year]]</f>
        <v>9</v>
      </c>
      <c r="K5274" s="2" t="s">
        <v>29</v>
      </c>
      <c r="L5274" s="2" t="str">
        <f>_xlfn.XLOOKUP(Table1[[#This Row],[Rating]],Ratings!A$2:A$15,Ratings!B$2:B$15)</f>
        <v>Teen</v>
      </c>
      <c r="M5274" s="2" t="str">
        <f>_xlfn.XLOOKUP(Table1[[#This Row],[Rating Category]],Recommendation!A$2:A$6,Recommendation!B$2:B$6)</f>
        <v>Guidance</v>
      </c>
      <c r="N5274" s="2">
        <v>102</v>
      </c>
      <c r="O5274" s="2" t="str" cm="1">
        <f t="array" ref="O5274">_xlfn.IFS(Table1[[#This Row],[Duration]]&lt;90,"Short",Table1[[#This Row],[Duration]]&lt;180,"Medium",Table1[[#This Row],[Duration]]&lt;=240,"Long",TRUE,"Seasons")</f>
        <v>Medium</v>
      </c>
      <c r="P5274" s="3" t="s">
        <v>192</v>
      </c>
    </row>
    <row r="5275" spans="1:16" ht="56">
      <c r="A5275" s="2" t="s">
        <v>21947</v>
      </c>
      <c r="B5275" s="2" t="s">
        <v>0</v>
      </c>
      <c r="C5275" s="3" t="s">
        <v>21948</v>
      </c>
      <c r="D5275" s="3" t="s">
        <v>807</v>
      </c>
      <c r="E5275" s="3" t="s">
        <v>21949</v>
      </c>
      <c r="F5275" s="3" t="s">
        <v>1</v>
      </c>
      <c r="G5275" s="7" t="s">
        <v>7486</v>
      </c>
      <c r="H5275" s="4">
        <v>2021</v>
      </c>
      <c r="I5275" s="2">
        <v>2000</v>
      </c>
      <c r="J5275" s="2">
        <f ca="1">YEAR(TODAY())-Table1[[#This Row],[Release_year]]</f>
        <v>26</v>
      </c>
      <c r="K5275" s="2" t="s">
        <v>2</v>
      </c>
      <c r="L5275" s="2" t="str">
        <f>_xlfn.XLOOKUP(Table1[[#This Row],[Rating]],Ratings!A$2:A$15,Ratings!B$2:B$15)</f>
        <v>Teen</v>
      </c>
      <c r="M5275" s="2" t="str">
        <f>_xlfn.XLOOKUP(Table1[[#This Row],[Rating Category]],Recommendation!A$2:A$6,Recommendation!B$2:B$6)</f>
        <v>Guidance</v>
      </c>
      <c r="N5275" s="2">
        <v>130</v>
      </c>
      <c r="O5275" s="2" t="str" cm="1">
        <f t="array" ref="O5275">_xlfn.IFS(Table1[[#This Row],[Duration]]&lt;90,"Short",Table1[[#This Row],[Duration]]&lt;180,"Medium",Table1[[#This Row],[Duration]]&lt;=240,"Long",TRUE,"Seasons")</f>
        <v>Medium</v>
      </c>
      <c r="P5275" s="3" t="s">
        <v>1368</v>
      </c>
    </row>
    <row r="5276" spans="1:16" ht="42">
      <c r="A5276" s="2" t="s">
        <v>21950</v>
      </c>
      <c r="B5276" s="2" t="s">
        <v>0</v>
      </c>
      <c r="C5276" s="3" t="s">
        <v>21951</v>
      </c>
      <c r="D5276" s="3" t="s">
        <v>21952</v>
      </c>
      <c r="E5276" s="3" t="s">
        <v>21953</v>
      </c>
      <c r="F5276" s="3" t="s">
        <v>1</v>
      </c>
      <c r="G5276" s="7" t="s">
        <v>10065</v>
      </c>
      <c r="H5276" s="4">
        <v>2021</v>
      </c>
      <c r="I5276" s="2">
        <v>2018</v>
      </c>
      <c r="J5276" s="2">
        <f ca="1">YEAR(TODAY())-Table1[[#This Row],[Release_year]]</f>
        <v>8</v>
      </c>
      <c r="K5276" s="2" t="s">
        <v>29</v>
      </c>
      <c r="L5276" s="2" t="str">
        <f>_xlfn.XLOOKUP(Table1[[#This Row],[Rating]],Ratings!A$2:A$15,Ratings!B$2:B$15)</f>
        <v>Teen</v>
      </c>
      <c r="M5276" s="2" t="str">
        <f>_xlfn.XLOOKUP(Table1[[#This Row],[Rating Category]],Recommendation!A$2:A$6,Recommendation!B$2:B$6)</f>
        <v>Guidance</v>
      </c>
      <c r="N5276" s="2">
        <v>91</v>
      </c>
      <c r="O5276" s="2" t="str" cm="1">
        <f t="array" ref="O5276">_xlfn.IFS(Table1[[#This Row],[Duration]]&lt;90,"Short",Table1[[#This Row],[Duration]]&lt;180,"Medium",Table1[[#This Row],[Duration]]&lt;=240,"Long",TRUE,"Seasons")</f>
        <v>Medium</v>
      </c>
      <c r="P5276" s="3" t="s">
        <v>131</v>
      </c>
    </row>
    <row r="5277" spans="1:16" ht="56">
      <c r="A5277" s="2" t="s">
        <v>21954</v>
      </c>
      <c r="B5277" s="2" t="s">
        <v>0</v>
      </c>
      <c r="C5277" s="3" t="s">
        <v>21955</v>
      </c>
      <c r="D5277" s="3" t="s">
        <v>21956</v>
      </c>
      <c r="E5277" s="3" t="s">
        <v>21957</v>
      </c>
      <c r="F5277" s="3" t="s">
        <v>1064</v>
      </c>
      <c r="G5277" s="7" t="s">
        <v>15297</v>
      </c>
      <c r="H5277" s="4">
        <v>2021</v>
      </c>
      <c r="I5277" s="2">
        <v>2002</v>
      </c>
      <c r="J5277" s="2">
        <f ca="1">YEAR(TODAY())-Table1[[#This Row],[Release_year]]</f>
        <v>24</v>
      </c>
      <c r="K5277" s="2" t="s">
        <v>124</v>
      </c>
      <c r="L5277" s="2" t="str">
        <f>_xlfn.XLOOKUP(Table1[[#This Row],[Rating]],Ratings!A$2:A$15,Ratings!B$2:B$15)</f>
        <v>Adult</v>
      </c>
      <c r="M5277" s="2" t="str">
        <f>_xlfn.XLOOKUP(Table1[[#This Row],[Rating Category]],Recommendation!A$2:A$6,Recommendation!B$2:B$6)</f>
        <v>Restricted</v>
      </c>
      <c r="N5277" s="2">
        <v>110</v>
      </c>
      <c r="O5277" s="2" t="str" cm="1">
        <f t="array" ref="O5277">_xlfn.IFS(Table1[[#This Row],[Duration]]&lt;90,"Short",Table1[[#This Row],[Duration]]&lt;180,"Medium",Table1[[#This Row],[Duration]]&lt;=240,"Long",TRUE,"Seasons")</f>
        <v>Medium</v>
      </c>
      <c r="P5277" s="3" t="s">
        <v>218</v>
      </c>
    </row>
    <row r="5278" spans="1:16" ht="56">
      <c r="A5278" s="2" t="s">
        <v>21958</v>
      </c>
      <c r="B5278" s="2" t="s">
        <v>0</v>
      </c>
      <c r="C5278" s="3" t="s">
        <v>21959</v>
      </c>
      <c r="D5278" s="3" t="s">
        <v>21960</v>
      </c>
      <c r="E5278" s="3" t="s">
        <v>21961</v>
      </c>
      <c r="F5278" s="3" t="s">
        <v>21962</v>
      </c>
      <c r="G5278" s="7" t="s">
        <v>7418</v>
      </c>
      <c r="H5278" s="4">
        <v>2021</v>
      </c>
      <c r="I5278" s="2">
        <v>2000</v>
      </c>
      <c r="J5278" s="2">
        <f ca="1">YEAR(TODAY())-Table1[[#This Row],[Release_year]]</f>
        <v>26</v>
      </c>
      <c r="K5278" s="2" t="s">
        <v>2</v>
      </c>
      <c r="L5278" s="2" t="str">
        <f>_xlfn.XLOOKUP(Table1[[#This Row],[Rating]],Ratings!A$2:A$15,Ratings!B$2:B$15)</f>
        <v>Teen</v>
      </c>
      <c r="M5278" s="2" t="str">
        <f>_xlfn.XLOOKUP(Table1[[#This Row],[Rating Category]],Recommendation!A$2:A$6,Recommendation!B$2:B$6)</f>
        <v>Guidance</v>
      </c>
      <c r="N5278" s="2">
        <v>89</v>
      </c>
      <c r="O5278" s="2" t="str" cm="1">
        <f t="array" ref="O5278">_xlfn.IFS(Table1[[#This Row],[Duration]]&lt;90,"Short",Table1[[#This Row],[Duration]]&lt;180,"Medium",Table1[[#This Row],[Duration]]&lt;=240,"Long",TRUE,"Seasons")</f>
        <v>Short</v>
      </c>
      <c r="P5278" s="3" t="s">
        <v>203</v>
      </c>
    </row>
    <row r="5279" spans="1:16" ht="42">
      <c r="A5279" s="2" t="s">
        <v>21963</v>
      </c>
      <c r="B5279" s="2" t="s">
        <v>0</v>
      </c>
      <c r="C5279" s="3" t="s">
        <v>21964</v>
      </c>
      <c r="D5279" s="3" t="s">
        <v>5394</v>
      </c>
      <c r="E5279" s="3" t="s">
        <v>21965</v>
      </c>
      <c r="F5279" s="3" t="s">
        <v>1</v>
      </c>
      <c r="G5279" s="7" t="s">
        <v>12105</v>
      </c>
      <c r="H5279" s="4">
        <v>2021</v>
      </c>
      <c r="I5279" s="2">
        <v>2017</v>
      </c>
      <c r="J5279" s="2">
        <f ca="1">YEAR(TODAY())-Table1[[#This Row],[Release_year]]</f>
        <v>9</v>
      </c>
      <c r="K5279" s="2" t="s">
        <v>124</v>
      </c>
      <c r="L5279" s="2" t="str">
        <f>_xlfn.XLOOKUP(Table1[[#This Row],[Rating]],Ratings!A$2:A$15,Ratings!B$2:B$15)</f>
        <v>Adult</v>
      </c>
      <c r="M5279" s="2" t="str">
        <f>_xlfn.XLOOKUP(Table1[[#This Row],[Rating Category]],Recommendation!A$2:A$6,Recommendation!B$2:B$6)</f>
        <v>Restricted</v>
      </c>
      <c r="N5279" s="2">
        <v>86</v>
      </c>
      <c r="O5279" s="2" t="str" cm="1">
        <f t="array" ref="O5279">_xlfn.IFS(Table1[[#This Row],[Duration]]&lt;90,"Short",Table1[[#This Row],[Duration]]&lt;180,"Medium",Table1[[#This Row],[Duration]]&lt;=240,"Long",TRUE,"Seasons")</f>
        <v>Short</v>
      </c>
      <c r="P5279" s="3" t="s">
        <v>72</v>
      </c>
    </row>
    <row r="5280" spans="1:16" ht="56">
      <c r="A5280" s="2" t="s">
        <v>21966</v>
      </c>
      <c r="B5280" s="2" t="s">
        <v>0</v>
      </c>
      <c r="C5280" s="3" t="s">
        <v>21967</v>
      </c>
      <c r="D5280" s="3" t="s">
        <v>7768</v>
      </c>
      <c r="E5280" s="3" t="s">
        <v>21968</v>
      </c>
      <c r="F5280" s="3" t="s">
        <v>1</v>
      </c>
      <c r="G5280" s="7" t="s">
        <v>21969</v>
      </c>
      <c r="H5280" s="4">
        <v>2021</v>
      </c>
      <c r="I5280" s="2">
        <v>2015</v>
      </c>
      <c r="J5280" s="2">
        <f ca="1">YEAR(TODAY())-Table1[[#This Row],[Release_year]]</f>
        <v>11</v>
      </c>
      <c r="K5280" s="2" t="s">
        <v>124</v>
      </c>
      <c r="L5280" s="2" t="str">
        <f>_xlfn.XLOOKUP(Table1[[#This Row],[Rating]],Ratings!A$2:A$15,Ratings!B$2:B$15)</f>
        <v>Adult</v>
      </c>
      <c r="M5280" s="2" t="str">
        <f>_xlfn.XLOOKUP(Table1[[#This Row],[Rating Category]],Recommendation!A$2:A$6,Recommendation!B$2:B$6)</f>
        <v>Restricted</v>
      </c>
      <c r="N5280" s="2">
        <v>97</v>
      </c>
      <c r="O5280" s="2" t="str" cm="1">
        <f t="array" ref="O5280">_xlfn.IFS(Table1[[#This Row],[Duration]]&lt;90,"Short",Table1[[#This Row],[Duration]]&lt;180,"Medium",Table1[[#This Row],[Duration]]&lt;=240,"Long",TRUE,"Seasons")</f>
        <v>Medium</v>
      </c>
      <c r="P5280" s="3" t="s">
        <v>269</v>
      </c>
    </row>
    <row r="5281" spans="1:16" ht="56">
      <c r="A5281" s="2" t="s">
        <v>21970</v>
      </c>
      <c r="B5281" s="2" t="s">
        <v>0</v>
      </c>
      <c r="C5281" s="3" t="s">
        <v>21971</v>
      </c>
      <c r="D5281" s="3" t="s">
        <v>21972</v>
      </c>
      <c r="E5281" s="3" t="s">
        <v>21973</v>
      </c>
      <c r="F5281" s="3" t="s">
        <v>28</v>
      </c>
      <c r="G5281" s="7" t="s">
        <v>8727</v>
      </c>
      <c r="H5281" s="4">
        <v>2021</v>
      </c>
      <c r="I5281" s="2">
        <v>2018</v>
      </c>
      <c r="J5281" s="2">
        <f ca="1">YEAR(TODAY())-Table1[[#This Row],[Release_year]]</f>
        <v>8</v>
      </c>
      <c r="K5281" s="2" t="s">
        <v>7</v>
      </c>
      <c r="L5281" s="2" t="str">
        <f>_xlfn.XLOOKUP(Table1[[#This Row],[Rating]],Ratings!A$2:A$15,Ratings!B$2:B$15)</f>
        <v>Adult</v>
      </c>
      <c r="M5281" s="2" t="str">
        <f>_xlfn.XLOOKUP(Table1[[#This Row],[Rating Category]],Recommendation!A$2:A$6,Recommendation!B$2:B$6)</f>
        <v>Restricted</v>
      </c>
      <c r="N5281" s="2">
        <v>89</v>
      </c>
      <c r="O5281" s="2" t="str" cm="1">
        <f t="array" ref="O5281">_xlfn.IFS(Table1[[#This Row],[Duration]]&lt;90,"Short",Table1[[#This Row],[Duration]]&lt;180,"Medium",Table1[[#This Row],[Duration]]&lt;=240,"Long",TRUE,"Seasons")</f>
        <v>Short</v>
      </c>
      <c r="P5281" s="3" t="s">
        <v>214</v>
      </c>
    </row>
    <row r="5282" spans="1:16" ht="42">
      <c r="A5282" s="2" t="s">
        <v>21974</v>
      </c>
      <c r="B5282" s="2" t="s">
        <v>0</v>
      </c>
      <c r="C5282" s="3" t="s">
        <v>21975</v>
      </c>
      <c r="D5282" s="3" t="s">
        <v>21976</v>
      </c>
      <c r="E5282" s="3" t="s">
        <v>21977</v>
      </c>
      <c r="F5282" s="3" t="s">
        <v>28</v>
      </c>
      <c r="G5282" s="7" t="s">
        <v>12559</v>
      </c>
      <c r="H5282" s="4">
        <v>2021</v>
      </c>
      <c r="I5282" s="2">
        <v>2016</v>
      </c>
      <c r="J5282" s="2">
        <f ca="1">YEAR(TODAY())-Table1[[#This Row],[Release_year]]</f>
        <v>10</v>
      </c>
      <c r="K5282" s="2" t="s">
        <v>7</v>
      </c>
      <c r="L5282" s="2" t="str">
        <f>_xlfn.XLOOKUP(Table1[[#This Row],[Rating]],Ratings!A$2:A$15,Ratings!B$2:B$15)</f>
        <v>Adult</v>
      </c>
      <c r="M5282" s="2" t="str">
        <f>_xlfn.XLOOKUP(Table1[[#This Row],[Rating Category]],Recommendation!A$2:A$6,Recommendation!B$2:B$6)</f>
        <v>Restricted</v>
      </c>
      <c r="N5282" s="2">
        <v>91</v>
      </c>
      <c r="O5282" s="2" t="str" cm="1">
        <f t="array" ref="O5282">_xlfn.IFS(Table1[[#This Row],[Duration]]&lt;90,"Short",Table1[[#This Row],[Duration]]&lt;180,"Medium",Table1[[#This Row],[Duration]]&lt;=240,"Long",TRUE,"Seasons")</f>
        <v>Medium</v>
      </c>
      <c r="P5282" s="3" t="s">
        <v>14540</v>
      </c>
    </row>
    <row r="5283" spans="1:16" ht="42">
      <c r="A5283" s="2" t="s">
        <v>21978</v>
      </c>
      <c r="B5283" s="2" t="s">
        <v>0</v>
      </c>
      <c r="C5283" s="3" t="s">
        <v>21979</v>
      </c>
      <c r="D5283" s="3" t="s">
        <v>21980</v>
      </c>
      <c r="E5283" s="3" t="s">
        <v>21981</v>
      </c>
      <c r="F5283" s="3" t="s">
        <v>1</v>
      </c>
      <c r="G5283" s="7" t="s">
        <v>12613</v>
      </c>
      <c r="H5283" s="4">
        <v>2021</v>
      </c>
      <c r="I5283" s="2">
        <v>2017</v>
      </c>
      <c r="J5283" s="2">
        <f ca="1">YEAR(TODAY())-Table1[[#This Row],[Release_year]]</f>
        <v>9</v>
      </c>
      <c r="K5283" s="2" t="s">
        <v>7</v>
      </c>
      <c r="L5283" s="2" t="str">
        <f>_xlfn.XLOOKUP(Table1[[#This Row],[Rating]],Ratings!A$2:A$15,Ratings!B$2:B$15)</f>
        <v>Adult</v>
      </c>
      <c r="M5283" s="2" t="str">
        <f>_xlfn.XLOOKUP(Table1[[#This Row],[Rating Category]],Recommendation!A$2:A$6,Recommendation!B$2:B$6)</f>
        <v>Restricted</v>
      </c>
      <c r="N5283" s="2">
        <v>78</v>
      </c>
      <c r="O5283" s="2" t="str" cm="1">
        <f t="array" ref="O5283">_xlfn.IFS(Table1[[#This Row],[Duration]]&lt;90,"Short",Table1[[#This Row],[Duration]]&lt;180,"Medium",Table1[[#This Row],[Duration]]&lt;=240,"Long",TRUE,"Seasons")</f>
        <v>Short</v>
      </c>
      <c r="P5283" s="3" t="s">
        <v>15317</v>
      </c>
    </row>
    <row r="5284" spans="1:16" ht="42">
      <c r="A5284" s="2" t="s">
        <v>21982</v>
      </c>
      <c r="B5284" s="2" t="s">
        <v>0</v>
      </c>
      <c r="C5284" s="3" t="s">
        <v>21983</v>
      </c>
      <c r="D5284" s="3" t="s">
        <v>3140</v>
      </c>
      <c r="E5284" s="3" t="s">
        <v>21984</v>
      </c>
      <c r="F5284" s="3" t="s">
        <v>1</v>
      </c>
      <c r="G5284" s="7" t="s">
        <v>8830</v>
      </c>
      <c r="H5284" s="4">
        <v>2021</v>
      </c>
      <c r="I5284" s="2">
        <v>1967</v>
      </c>
      <c r="J5284" s="2">
        <f ca="1">YEAR(TODAY())-Table1[[#This Row],[Release_year]]</f>
        <v>59</v>
      </c>
      <c r="K5284" s="2" t="s">
        <v>124</v>
      </c>
      <c r="L5284" s="2" t="str">
        <f>_xlfn.XLOOKUP(Table1[[#This Row],[Rating]],Ratings!A$2:A$15,Ratings!B$2:B$15)</f>
        <v>Adult</v>
      </c>
      <c r="M5284" s="2" t="str">
        <f>_xlfn.XLOOKUP(Table1[[#This Row],[Rating Category]],Recommendation!A$2:A$6,Recommendation!B$2:B$6)</f>
        <v>Restricted</v>
      </c>
      <c r="N5284" s="2">
        <v>90</v>
      </c>
      <c r="O5284" s="2" t="str" cm="1">
        <f t="array" ref="O5284">_xlfn.IFS(Table1[[#This Row],[Duration]]&lt;90,"Short",Table1[[#This Row],[Duration]]&lt;180,"Medium",Table1[[#This Row],[Duration]]&lt;=240,"Long",TRUE,"Seasons")</f>
        <v>Medium</v>
      </c>
      <c r="P5284" s="3" t="s">
        <v>656</v>
      </c>
    </row>
    <row r="5285" spans="1:16" ht="14">
      <c r="A5285" s="2" t="s">
        <v>21985</v>
      </c>
      <c r="B5285" s="2" t="s">
        <v>0</v>
      </c>
      <c r="C5285" s="3" t="s">
        <v>21986</v>
      </c>
      <c r="D5285" s="3" t="s">
        <v>21987</v>
      </c>
      <c r="E5285" s="3" t="s">
        <v>21988</v>
      </c>
      <c r="F5285" s="3" t="s">
        <v>28</v>
      </c>
      <c r="G5285" s="7" t="s">
        <v>9789</v>
      </c>
      <c r="H5285" s="4">
        <v>2021</v>
      </c>
      <c r="I5285" s="2">
        <v>2016</v>
      </c>
      <c r="J5285" s="2">
        <f ca="1">YEAR(TODAY())-Table1[[#This Row],[Release_year]]</f>
        <v>10</v>
      </c>
      <c r="K5285" s="2" t="s">
        <v>29</v>
      </c>
      <c r="L5285" s="2" t="str">
        <f>_xlfn.XLOOKUP(Table1[[#This Row],[Rating]],Ratings!A$2:A$15,Ratings!B$2:B$15)</f>
        <v>Teen</v>
      </c>
      <c r="M5285" s="2" t="str">
        <f>_xlfn.XLOOKUP(Table1[[#This Row],[Rating Category]],Recommendation!A$2:A$6,Recommendation!B$2:B$6)</f>
        <v>Guidance</v>
      </c>
      <c r="N5285" s="2">
        <v>50</v>
      </c>
      <c r="O5285" s="2" t="str" cm="1">
        <f t="array" ref="O5285">_xlfn.IFS(Table1[[#This Row],[Duration]]&lt;90,"Short",Table1[[#This Row],[Duration]]&lt;180,"Medium",Table1[[#This Row],[Duration]]&lt;=240,"Long",TRUE,"Seasons")</f>
        <v>Short</v>
      </c>
      <c r="P5285" s="3" t="s">
        <v>3</v>
      </c>
    </row>
    <row r="5286" spans="1:16" ht="56">
      <c r="A5286" s="2" t="s">
        <v>21989</v>
      </c>
      <c r="B5286" s="2" t="s">
        <v>0</v>
      </c>
      <c r="C5286" s="3" t="s">
        <v>21990</v>
      </c>
      <c r="D5286" s="3" t="s">
        <v>18514</v>
      </c>
      <c r="E5286" s="3" t="s">
        <v>21991</v>
      </c>
      <c r="F5286" s="3" t="s">
        <v>1</v>
      </c>
      <c r="G5286" s="7" t="s">
        <v>7486</v>
      </c>
      <c r="H5286" s="4">
        <v>2021</v>
      </c>
      <c r="I5286" s="2">
        <v>1999</v>
      </c>
      <c r="J5286" s="2">
        <f ca="1">YEAR(TODAY())-Table1[[#This Row],[Release_year]]</f>
        <v>27</v>
      </c>
      <c r="K5286" s="2" t="s">
        <v>2</v>
      </c>
      <c r="L5286" s="2" t="str">
        <f>_xlfn.XLOOKUP(Table1[[#This Row],[Rating]],Ratings!A$2:A$15,Ratings!B$2:B$15)</f>
        <v>Teen</v>
      </c>
      <c r="M5286" s="2" t="str">
        <f>_xlfn.XLOOKUP(Table1[[#This Row],[Rating Category]],Recommendation!A$2:A$6,Recommendation!B$2:B$6)</f>
        <v>Guidance</v>
      </c>
      <c r="N5286" s="2">
        <v>106</v>
      </c>
      <c r="O5286" s="2" t="str" cm="1">
        <f t="array" ref="O5286">_xlfn.IFS(Table1[[#This Row],[Duration]]&lt;90,"Short",Table1[[#This Row],[Duration]]&lt;180,"Medium",Table1[[#This Row],[Duration]]&lt;=240,"Long",TRUE,"Seasons")</f>
        <v>Medium</v>
      </c>
      <c r="P5286" s="3" t="s">
        <v>1219</v>
      </c>
    </row>
    <row r="5287" spans="1:16" ht="28">
      <c r="A5287" s="2" t="s">
        <v>21992</v>
      </c>
      <c r="B5287" s="2" t="s">
        <v>0</v>
      </c>
      <c r="C5287" s="3" t="s">
        <v>21993</v>
      </c>
      <c r="D5287" s="3" t="s">
        <v>21994</v>
      </c>
      <c r="E5287" s="3" t="s">
        <v>21995</v>
      </c>
      <c r="F5287" s="3" t="s">
        <v>1</v>
      </c>
      <c r="G5287" s="7" t="s">
        <v>4942</v>
      </c>
      <c r="H5287" s="4">
        <v>2021</v>
      </c>
      <c r="I5287" s="2">
        <v>2018</v>
      </c>
      <c r="J5287" s="2">
        <f ca="1">YEAR(TODAY())-Table1[[#This Row],[Release_year]]</f>
        <v>8</v>
      </c>
      <c r="K5287" s="2" t="s">
        <v>2</v>
      </c>
      <c r="L5287" s="2" t="str">
        <f>_xlfn.XLOOKUP(Table1[[#This Row],[Rating]],Ratings!A$2:A$15,Ratings!B$2:B$15)</f>
        <v>Teen</v>
      </c>
      <c r="M5287" s="2" t="str">
        <f>_xlfn.XLOOKUP(Table1[[#This Row],[Rating Category]],Recommendation!A$2:A$6,Recommendation!B$2:B$6)</f>
        <v>Guidance</v>
      </c>
      <c r="N5287" s="2">
        <v>105</v>
      </c>
      <c r="O5287" s="2" t="str" cm="1">
        <f t="array" ref="O5287">_xlfn.IFS(Table1[[#This Row],[Duration]]&lt;90,"Short",Table1[[#This Row],[Duration]]&lt;180,"Medium",Table1[[#This Row],[Duration]]&lt;=240,"Long",TRUE,"Seasons")</f>
        <v>Medium</v>
      </c>
      <c r="P5287" s="3" t="s">
        <v>517</v>
      </c>
    </row>
    <row r="5288" spans="1:16" ht="42">
      <c r="A5288" s="2" t="s">
        <v>21996</v>
      </c>
      <c r="B5288" s="2" t="s">
        <v>0</v>
      </c>
      <c r="C5288" s="3" t="s">
        <v>21997</v>
      </c>
      <c r="D5288" s="3" t="s">
        <v>21998</v>
      </c>
      <c r="E5288" s="3" t="s">
        <v>21999</v>
      </c>
      <c r="F5288" s="3" t="s">
        <v>22000</v>
      </c>
      <c r="G5288" s="7" t="s">
        <v>7486</v>
      </c>
      <c r="H5288" s="4">
        <v>2021</v>
      </c>
      <c r="I5288" s="2">
        <v>1971</v>
      </c>
      <c r="J5288" s="2">
        <f ca="1">YEAR(TODAY())-Table1[[#This Row],[Release_year]]</f>
        <v>55</v>
      </c>
      <c r="K5288" s="2" t="s">
        <v>246</v>
      </c>
      <c r="L5288" s="2" t="str">
        <f>_xlfn.XLOOKUP(Table1[[#This Row],[Rating]],Ratings!A$2:A$15,Ratings!B$2:B$15)</f>
        <v>Family</v>
      </c>
      <c r="M5288" s="2" t="str">
        <f>_xlfn.XLOOKUP(Table1[[#This Row],[Rating Category]],Recommendation!A$2:A$6,Recommendation!B$2:B$6)</f>
        <v>Guidance</v>
      </c>
      <c r="N5288" s="2">
        <v>100</v>
      </c>
      <c r="O5288" s="2" t="str" cm="1">
        <f t="array" ref="O5288">_xlfn.IFS(Table1[[#This Row],[Duration]]&lt;90,"Short",Table1[[#This Row],[Duration]]&lt;180,"Medium",Table1[[#This Row],[Duration]]&lt;=240,"Long",TRUE,"Seasons")</f>
        <v>Medium</v>
      </c>
      <c r="P5288" s="3" t="s">
        <v>4022</v>
      </c>
    </row>
    <row r="5289" spans="1:16" ht="42">
      <c r="A5289" s="2" t="s">
        <v>22001</v>
      </c>
      <c r="B5289" s="2" t="s">
        <v>0</v>
      </c>
      <c r="C5289" s="3" t="s">
        <v>22002</v>
      </c>
      <c r="D5289" s="3" t="s">
        <v>21172</v>
      </c>
      <c r="E5289" s="3" t="s">
        <v>22003</v>
      </c>
      <c r="F5289" s="3" t="s">
        <v>64</v>
      </c>
      <c r="G5289" s="7" t="s">
        <v>13779</v>
      </c>
      <c r="H5289" s="4">
        <v>2021</v>
      </c>
      <c r="I5289" s="2">
        <v>1981</v>
      </c>
      <c r="J5289" s="2">
        <f ca="1">YEAR(TODAY())-Table1[[#This Row],[Release_year]]</f>
        <v>45</v>
      </c>
      <c r="K5289" s="2" t="s">
        <v>14374</v>
      </c>
      <c r="L5289" s="2" t="str">
        <f>_xlfn.XLOOKUP(Table1[[#This Row],[Rating]],Ratings!A$2:A$15,Ratings!B$2:B$15)</f>
        <v>Not Rated</v>
      </c>
      <c r="M5289" s="2" t="str">
        <f>_xlfn.XLOOKUP(Table1[[#This Row],[Rating Category]],Recommendation!A$2:A$6,Recommendation!B$2:B$6)</f>
        <v>Guidance</v>
      </c>
      <c r="N5289" s="2">
        <v>86</v>
      </c>
      <c r="O5289" s="2" t="str" cm="1">
        <f t="array" ref="O5289">_xlfn.IFS(Table1[[#This Row],[Duration]]&lt;90,"Short",Table1[[#This Row],[Duration]]&lt;180,"Medium",Table1[[#This Row],[Duration]]&lt;=240,"Long",TRUE,"Seasons")</f>
        <v>Short</v>
      </c>
      <c r="P5289" s="3" t="s">
        <v>436</v>
      </c>
    </row>
    <row r="5290" spans="1:16" ht="42">
      <c r="A5290" s="2" t="s">
        <v>22004</v>
      </c>
      <c r="B5290" s="2" t="s">
        <v>0</v>
      </c>
      <c r="C5290" s="3" t="s">
        <v>22005</v>
      </c>
      <c r="D5290" s="3" t="s">
        <v>22006</v>
      </c>
      <c r="E5290" s="3" t="s">
        <v>22007</v>
      </c>
      <c r="F5290" s="3" t="s">
        <v>1</v>
      </c>
      <c r="G5290" s="7" t="s">
        <v>9568</v>
      </c>
      <c r="H5290" s="4">
        <v>2021</v>
      </c>
      <c r="I5290" s="2">
        <v>2010</v>
      </c>
      <c r="J5290" s="2">
        <f ca="1">YEAR(TODAY())-Table1[[#This Row],[Release_year]]</f>
        <v>16</v>
      </c>
      <c r="K5290" s="2" t="s">
        <v>124</v>
      </c>
      <c r="L5290" s="2" t="str">
        <f>_xlfn.XLOOKUP(Table1[[#This Row],[Rating]],Ratings!A$2:A$15,Ratings!B$2:B$15)</f>
        <v>Adult</v>
      </c>
      <c r="M5290" s="2" t="str">
        <f>_xlfn.XLOOKUP(Table1[[#This Row],[Rating Category]],Recommendation!A$2:A$6,Recommendation!B$2:B$6)</f>
        <v>Restricted</v>
      </c>
      <c r="N5290" s="2">
        <v>100</v>
      </c>
      <c r="O5290" s="2" t="str" cm="1">
        <f t="array" ref="O5290">_xlfn.IFS(Table1[[#This Row],[Duration]]&lt;90,"Short",Table1[[#This Row],[Duration]]&lt;180,"Medium",Table1[[#This Row],[Duration]]&lt;=240,"Long",TRUE,"Seasons")</f>
        <v>Medium</v>
      </c>
      <c r="P5290" s="3" t="s">
        <v>517</v>
      </c>
    </row>
    <row r="5291" spans="1:16" ht="42">
      <c r="A5291" s="2" t="s">
        <v>22008</v>
      </c>
      <c r="B5291" s="2" t="s">
        <v>0</v>
      </c>
      <c r="C5291" s="3" t="s">
        <v>22009</v>
      </c>
      <c r="D5291" s="3" t="s">
        <v>22010</v>
      </c>
      <c r="E5291" s="3" t="s">
        <v>22011</v>
      </c>
      <c r="F5291" s="3" t="s">
        <v>1</v>
      </c>
      <c r="G5291" s="7" t="s">
        <v>11146</v>
      </c>
      <c r="H5291" s="4">
        <v>2021</v>
      </c>
      <c r="I5291" s="2">
        <v>2014</v>
      </c>
      <c r="J5291" s="2">
        <f ca="1">YEAR(TODAY())-Table1[[#This Row],[Release_year]]</f>
        <v>12</v>
      </c>
      <c r="K5291" s="2" t="s">
        <v>124</v>
      </c>
      <c r="L5291" s="2" t="str">
        <f>_xlfn.XLOOKUP(Table1[[#This Row],[Rating]],Ratings!A$2:A$15,Ratings!B$2:B$15)</f>
        <v>Adult</v>
      </c>
      <c r="M5291" s="2" t="str">
        <f>_xlfn.XLOOKUP(Table1[[#This Row],[Rating Category]],Recommendation!A$2:A$6,Recommendation!B$2:B$6)</f>
        <v>Restricted</v>
      </c>
      <c r="N5291" s="2">
        <v>106</v>
      </c>
      <c r="O5291" s="2" t="str" cm="1">
        <f t="array" ref="O5291">_xlfn.IFS(Table1[[#This Row],[Duration]]&lt;90,"Short",Table1[[#This Row],[Duration]]&lt;180,"Medium",Table1[[#This Row],[Duration]]&lt;=240,"Long",TRUE,"Seasons")</f>
        <v>Medium</v>
      </c>
      <c r="P5291" s="3" t="s">
        <v>269</v>
      </c>
    </row>
    <row r="5292" spans="1:16" ht="70">
      <c r="A5292" s="2" t="s">
        <v>22012</v>
      </c>
      <c r="B5292" s="2" t="s">
        <v>0</v>
      </c>
      <c r="C5292" s="3" t="s">
        <v>22013</v>
      </c>
      <c r="D5292" s="3" t="s">
        <v>22014</v>
      </c>
      <c r="E5292" s="3" t="s">
        <v>22015</v>
      </c>
      <c r="F5292" s="3" t="s">
        <v>1</v>
      </c>
      <c r="G5292" s="7" t="s">
        <v>7796</v>
      </c>
      <c r="H5292" s="4">
        <v>2021</v>
      </c>
      <c r="I5292" s="2">
        <v>2019</v>
      </c>
      <c r="J5292" s="2">
        <f ca="1">YEAR(TODAY())-Table1[[#This Row],[Release_year]]</f>
        <v>7</v>
      </c>
      <c r="K5292" s="2" t="s">
        <v>29</v>
      </c>
      <c r="L5292" s="2" t="str">
        <f>_xlfn.XLOOKUP(Table1[[#This Row],[Rating]],Ratings!A$2:A$15,Ratings!B$2:B$15)</f>
        <v>Teen</v>
      </c>
      <c r="M5292" s="2" t="str">
        <f>_xlfn.XLOOKUP(Table1[[#This Row],[Rating Category]],Recommendation!A$2:A$6,Recommendation!B$2:B$6)</f>
        <v>Guidance</v>
      </c>
      <c r="N5292" s="2">
        <v>108</v>
      </c>
      <c r="O5292" s="2" t="str" cm="1">
        <f t="array" ref="O5292">_xlfn.IFS(Table1[[#This Row],[Duration]]&lt;90,"Short",Table1[[#This Row],[Duration]]&lt;180,"Medium",Table1[[#This Row],[Duration]]&lt;=240,"Long",TRUE,"Seasons")</f>
        <v>Medium</v>
      </c>
      <c r="P5292" s="3" t="s">
        <v>247</v>
      </c>
    </row>
    <row r="5293" spans="1:16" ht="42">
      <c r="A5293" s="2" t="s">
        <v>22016</v>
      </c>
      <c r="B5293" s="2" t="s">
        <v>0</v>
      </c>
      <c r="C5293" s="3" t="s">
        <v>22017</v>
      </c>
      <c r="D5293" s="3" t="s">
        <v>22018</v>
      </c>
      <c r="E5293" s="3" t="s">
        <v>22019</v>
      </c>
      <c r="F5293" s="3" t="s">
        <v>404</v>
      </c>
      <c r="G5293" s="7" t="s">
        <v>11624</v>
      </c>
      <c r="H5293" s="4">
        <v>2021</v>
      </c>
      <c r="I5293" s="2">
        <v>2017</v>
      </c>
      <c r="J5293" s="2">
        <f ca="1">YEAR(TODAY())-Table1[[#This Row],[Release_year]]</f>
        <v>9</v>
      </c>
      <c r="K5293" s="2" t="s">
        <v>7</v>
      </c>
      <c r="L5293" s="2" t="str">
        <f>_xlfn.XLOOKUP(Table1[[#This Row],[Rating]],Ratings!A$2:A$15,Ratings!B$2:B$15)</f>
        <v>Adult</v>
      </c>
      <c r="M5293" s="2" t="str">
        <f>_xlfn.XLOOKUP(Table1[[#This Row],[Rating Category]],Recommendation!A$2:A$6,Recommendation!B$2:B$6)</f>
        <v>Restricted</v>
      </c>
      <c r="N5293" s="2">
        <v>74</v>
      </c>
      <c r="O5293" s="2" t="str" cm="1">
        <f t="array" ref="O5293">_xlfn.IFS(Table1[[#This Row],[Duration]]&lt;90,"Short",Table1[[#This Row],[Duration]]&lt;180,"Medium",Table1[[#This Row],[Duration]]&lt;=240,"Long",TRUE,"Seasons")</f>
        <v>Short</v>
      </c>
      <c r="P5293" s="3" t="s">
        <v>517</v>
      </c>
    </row>
    <row r="5294" spans="1:16" ht="56">
      <c r="A5294" s="2" t="s">
        <v>22020</v>
      </c>
      <c r="B5294" s="2" t="s">
        <v>0</v>
      </c>
      <c r="C5294" s="3" t="s">
        <v>22021</v>
      </c>
      <c r="D5294" s="3" t="s">
        <v>22022</v>
      </c>
      <c r="E5294" s="3" t="s">
        <v>22023</v>
      </c>
      <c r="F5294" s="3" t="s">
        <v>1</v>
      </c>
      <c r="G5294" s="7" t="s">
        <v>9374</v>
      </c>
      <c r="H5294" s="4">
        <v>2021</v>
      </c>
      <c r="I5294" s="2">
        <v>2016</v>
      </c>
      <c r="J5294" s="2">
        <f ca="1">YEAR(TODAY())-Table1[[#This Row],[Release_year]]</f>
        <v>10</v>
      </c>
      <c r="K5294" s="2" t="s">
        <v>124</v>
      </c>
      <c r="L5294" s="2" t="str">
        <f>_xlfn.XLOOKUP(Table1[[#This Row],[Rating]],Ratings!A$2:A$15,Ratings!B$2:B$15)</f>
        <v>Adult</v>
      </c>
      <c r="M5294" s="2" t="str">
        <f>_xlfn.XLOOKUP(Table1[[#This Row],[Rating Category]],Recommendation!A$2:A$6,Recommendation!B$2:B$6)</f>
        <v>Restricted</v>
      </c>
      <c r="N5294" s="2">
        <v>109</v>
      </c>
      <c r="O5294" s="2" t="str" cm="1">
        <f t="array" ref="O5294">_xlfn.IFS(Table1[[#This Row],[Duration]]&lt;90,"Short",Table1[[#This Row],[Duration]]&lt;180,"Medium",Table1[[#This Row],[Duration]]&lt;=240,"Long",TRUE,"Seasons")</f>
        <v>Medium</v>
      </c>
      <c r="P5294" s="3" t="s">
        <v>3657</v>
      </c>
    </row>
    <row r="5295" spans="1:16" ht="56">
      <c r="A5295" s="2" t="s">
        <v>22024</v>
      </c>
      <c r="B5295" s="2" t="s">
        <v>0</v>
      </c>
      <c r="C5295" s="3" t="s">
        <v>22025</v>
      </c>
      <c r="D5295" s="3" t="s">
        <v>2757</v>
      </c>
      <c r="E5295" s="3" t="s">
        <v>22026</v>
      </c>
      <c r="F5295" s="3" t="s">
        <v>1</v>
      </c>
      <c r="G5295" s="7" t="s">
        <v>7942</v>
      </c>
      <c r="H5295" s="4">
        <v>2021</v>
      </c>
      <c r="I5295" s="2">
        <v>2006</v>
      </c>
      <c r="J5295" s="2">
        <f ca="1">YEAR(TODAY())-Table1[[#This Row],[Release_year]]</f>
        <v>20</v>
      </c>
      <c r="K5295" s="2" t="s">
        <v>2</v>
      </c>
      <c r="L5295" s="2" t="str">
        <f>_xlfn.XLOOKUP(Table1[[#This Row],[Rating]],Ratings!A$2:A$15,Ratings!B$2:B$15)</f>
        <v>Teen</v>
      </c>
      <c r="M5295" s="2" t="str">
        <f>_xlfn.XLOOKUP(Table1[[#This Row],[Rating Category]],Recommendation!A$2:A$6,Recommendation!B$2:B$6)</f>
        <v>Guidance</v>
      </c>
      <c r="N5295" s="2">
        <v>129</v>
      </c>
      <c r="O5295" s="2" t="str" cm="1">
        <f t="array" ref="O5295">_xlfn.IFS(Table1[[#This Row],[Duration]]&lt;90,"Short",Table1[[#This Row],[Duration]]&lt;180,"Medium",Table1[[#This Row],[Duration]]&lt;=240,"Long",TRUE,"Seasons")</f>
        <v>Medium</v>
      </c>
      <c r="P5295" s="3" t="s">
        <v>98</v>
      </c>
    </row>
    <row r="5296" spans="1:16" ht="70">
      <c r="A5296" s="2" t="s">
        <v>22027</v>
      </c>
      <c r="B5296" s="2" t="s">
        <v>0</v>
      </c>
      <c r="C5296" s="3" t="s">
        <v>22028</v>
      </c>
      <c r="D5296" s="3" t="s">
        <v>22029</v>
      </c>
      <c r="E5296" s="3" t="s">
        <v>22030</v>
      </c>
      <c r="F5296" s="3" t="s">
        <v>1</v>
      </c>
      <c r="G5296" s="7" t="s">
        <v>9001</v>
      </c>
      <c r="H5296" s="4">
        <v>2021</v>
      </c>
      <c r="I5296" s="2">
        <v>2013</v>
      </c>
      <c r="J5296" s="2">
        <f ca="1">YEAR(TODAY())-Table1[[#This Row],[Release_year]]</f>
        <v>13</v>
      </c>
      <c r="K5296" s="2" t="s">
        <v>7</v>
      </c>
      <c r="L5296" s="2" t="str">
        <f>_xlfn.XLOOKUP(Table1[[#This Row],[Rating]],Ratings!A$2:A$15,Ratings!B$2:B$15)</f>
        <v>Adult</v>
      </c>
      <c r="M5296" s="2" t="str">
        <f>_xlfn.XLOOKUP(Table1[[#This Row],[Rating Category]],Recommendation!A$2:A$6,Recommendation!B$2:B$6)</f>
        <v>Restricted</v>
      </c>
      <c r="N5296" s="2">
        <v>93</v>
      </c>
      <c r="O5296" s="2" t="str" cm="1">
        <f t="array" ref="O5296">_xlfn.IFS(Table1[[#This Row],[Duration]]&lt;90,"Short",Table1[[#This Row],[Duration]]&lt;180,"Medium",Table1[[#This Row],[Duration]]&lt;=240,"Long",TRUE,"Seasons")</f>
        <v>Medium</v>
      </c>
      <c r="P5296" s="3" t="s">
        <v>8202</v>
      </c>
    </row>
    <row r="5297" spans="1:16" ht="56">
      <c r="A5297" s="2" t="s">
        <v>22031</v>
      </c>
      <c r="B5297" s="2" t="s">
        <v>0</v>
      </c>
      <c r="C5297" s="3" t="s">
        <v>22032</v>
      </c>
      <c r="D5297" s="3" t="s">
        <v>22033</v>
      </c>
      <c r="E5297" s="3" t="s">
        <v>22034</v>
      </c>
      <c r="F5297" s="3" t="s">
        <v>8537</v>
      </c>
      <c r="G5297" s="7" t="s">
        <v>12855</v>
      </c>
      <c r="H5297" s="4">
        <v>2021</v>
      </c>
      <c r="I5297" s="2">
        <v>2015</v>
      </c>
      <c r="J5297" s="2">
        <f ca="1">YEAR(TODAY())-Table1[[#This Row],[Release_year]]</f>
        <v>11</v>
      </c>
      <c r="K5297" s="2" t="s">
        <v>29</v>
      </c>
      <c r="L5297" s="2" t="str">
        <f>_xlfn.XLOOKUP(Table1[[#This Row],[Rating]],Ratings!A$2:A$15,Ratings!B$2:B$15)</f>
        <v>Teen</v>
      </c>
      <c r="M5297" s="2" t="str">
        <f>_xlfn.XLOOKUP(Table1[[#This Row],[Rating Category]],Recommendation!A$2:A$6,Recommendation!B$2:B$6)</f>
        <v>Guidance</v>
      </c>
      <c r="N5297" s="2">
        <v>133</v>
      </c>
      <c r="O5297" s="2" t="str" cm="1">
        <f t="array" ref="O5297">_xlfn.IFS(Table1[[#This Row],[Duration]]&lt;90,"Short",Table1[[#This Row],[Duration]]&lt;180,"Medium",Table1[[#This Row],[Duration]]&lt;=240,"Long",TRUE,"Seasons")</f>
        <v>Medium</v>
      </c>
      <c r="P5297" s="3" t="s">
        <v>63</v>
      </c>
    </row>
    <row r="5298" spans="1:16" ht="56">
      <c r="A5298" s="2" t="s">
        <v>22035</v>
      </c>
      <c r="B5298" s="2" t="s">
        <v>0</v>
      </c>
      <c r="C5298" s="3" t="s">
        <v>22036</v>
      </c>
      <c r="D5298" s="3" t="s">
        <v>7449</v>
      </c>
      <c r="E5298" s="3" t="s">
        <v>22037</v>
      </c>
      <c r="F5298" s="3" t="s">
        <v>13</v>
      </c>
      <c r="G5298" s="7" t="s">
        <v>12520</v>
      </c>
      <c r="H5298" s="4">
        <v>2021</v>
      </c>
      <c r="I5298" s="2">
        <v>2016</v>
      </c>
      <c r="J5298" s="2">
        <f ca="1">YEAR(TODAY())-Table1[[#This Row],[Release_year]]</f>
        <v>10</v>
      </c>
      <c r="K5298" s="2" t="s">
        <v>7</v>
      </c>
      <c r="L5298" s="2" t="str">
        <f>_xlfn.XLOOKUP(Table1[[#This Row],[Rating]],Ratings!A$2:A$15,Ratings!B$2:B$15)</f>
        <v>Adult</v>
      </c>
      <c r="M5298" s="2" t="str">
        <f>_xlfn.XLOOKUP(Table1[[#This Row],[Rating Category]],Recommendation!A$2:A$6,Recommendation!B$2:B$6)</f>
        <v>Restricted</v>
      </c>
      <c r="N5298" s="2">
        <v>140</v>
      </c>
      <c r="O5298" s="2" t="str" cm="1">
        <f t="array" ref="O5298">_xlfn.IFS(Table1[[#This Row],[Duration]]&lt;90,"Short",Table1[[#This Row],[Duration]]&lt;180,"Medium",Table1[[#This Row],[Duration]]&lt;=240,"Long",TRUE,"Seasons")</f>
        <v>Medium</v>
      </c>
      <c r="P5298" s="3" t="s">
        <v>43</v>
      </c>
    </row>
    <row r="5299" spans="1:16" ht="56">
      <c r="A5299" s="2" t="s">
        <v>22038</v>
      </c>
      <c r="B5299" s="2" t="s">
        <v>0</v>
      </c>
      <c r="C5299" s="3" t="s">
        <v>22039</v>
      </c>
      <c r="D5299" s="3" t="s">
        <v>22040</v>
      </c>
      <c r="E5299" s="3" t="s">
        <v>22041</v>
      </c>
      <c r="F5299" s="3" t="s">
        <v>1</v>
      </c>
      <c r="G5299" s="7" t="s">
        <v>7486</v>
      </c>
      <c r="H5299" s="4">
        <v>2021</v>
      </c>
      <c r="I5299" s="2">
        <v>1994</v>
      </c>
      <c r="J5299" s="2">
        <f ca="1">YEAR(TODAY())-Table1[[#This Row],[Release_year]]</f>
        <v>32</v>
      </c>
      <c r="K5299" s="2" t="s">
        <v>2</v>
      </c>
      <c r="L5299" s="2" t="str">
        <f>_xlfn.XLOOKUP(Table1[[#This Row],[Rating]],Ratings!A$2:A$15,Ratings!B$2:B$15)</f>
        <v>Teen</v>
      </c>
      <c r="M5299" s="2" t="str">
        <f>_xlfn.XLOOKUP(Table1[[#This Row],[Rating Category]],Recommendation!A$2:A$6,Recommendation!B$2:B$6)</f>
        <v>Guidance</v>
      </c>
      <c r="N5299" s="2">
        <v>191</v>
      </c>
      <c r="O5299" s="2" t="str" cm="1">
        <f t="array" ref="O5299">_xlfn.IFS(Table1[[#This Row],[Duration]]&lt;90,"Short",Table1[[#This Row],[Duration]]&lt;180,"Medium",Table1[[#This Row],[Duration]]&lt;=240,"Long",TRUE,"Seasons")</f>
        <v>Long</v>
      </c>
      <c r="P5299" s="3" t="s">
        <v>125</v>
      </c>
    </row>
    <row r="5300" spans="1:16" ht="56">
      <c r="A5300" s="2" t="s">
        <v>22042</v>
      </c>
      <c r="B5300" s="2" t="s">
        <v>0</v>
      </c>
      <c r="C5300" s="3" t="s">
        <v>22043</v>
      </c>
      <c r="D5300" s="3" t="s">
        <v>22044</v>
      </c>
      <c r="E5300" s="3" t="s">
        <v>22045</v>
      </c>
      <c r="F5300" s="3" t="s">
        <v>744</v>
      </c>
      <c r="G5300" s="7" t="s">
        <v>15547</v>
      </c>
      <c r="H5300" s="4">
        <v>2021</v>
      </c>
      <c r="I5300" s="2">
        <v>2017</v>
      </c>
      <c r="J5300" s="2">
        <f ca="1">YEAR(TODAY())-Table1[[#This Row],[Release_year]]</f>
        <v>9</v>
      </c>
      <c r="K5300" s="2" t="s">
        <v>124</v>
      </c>
      <c r="L5300" s="2" t="str">
        <f>_xlfn.XLOOKUP(Table1[[#This Row],[Rating]],Ratings!A$2:A$15,Ratings!B$2:B$15)</f>
        <v>Adult</v>
      </c>
      <c r="M5300" s="2" t="str">
        <f>_xlfn.XLOOKUP(Table1[[#This Row],[Rating Category]],Recommendation!A$2:A$6,Recommendation!B$2:B$6)</f>
        <v>Restricted</v>
      </c>
      <c r="N5300" s="2">
        <v>81</v>
      </c>
      <c r="O5300" s="2" t="str" cm="1">
        <f t="array" ref="O5300">_xlfn.IFS(Table1[[#This Row],[Duration]]&lt;90,"Short",Table1[[#This Row],[Duration]]&lt;180,"Medium",Table1[[#This Row],[Duration]]&lt;=240,"Long",TRUE,"Seasons")</f>
        <v>Short</v>
      </c>
      <c r="P5300" s="3" t="s">
        <v>617</v>
      </c>
    </row>
    <row r="5301" spans="1:16" ht="42">
      <c r="A5301" s="2" t="s">
        <v>22046</v>
      </c>
      <c r="B5301" s="2" t="s">
        <v>0</v>
      </c>
      <c r="C5301" s="3" t="s">
        <v>22047</v>
      </c>
      <c r="D5301" s="3" t="s">
        <v>16371</v>
      </c>
      <c r="E5301" s="3" t="s">
        <v>22048</v>
      </c>
      <c r="F5301" s="3" t="s">
        <v>1</v>
      </c>
      <c r="G5301" s="7" t="s">
        <v>9973</v>
      </c>
      <c r="H5301" s="4">
        <v>2021</v>
      </c>
      <c r="I5301" s="2">
        <v>2002</v>
      </c>
      <c r="J5301" s="2">
        <f ca="1">YEAR(TODAY())-Table1[[#This Row],[Release_year]]</f>
        <v>24</v>
      </c>
      <c r="K5301" s="2" t="s">
        <v>2</v>
      </c>
      <c r="L5301" s="2" t="str">
        <f>_xlfn.XLOOKUP(Table1[[#This Row],[Rating]],Ratings!A$2:A$15,Ratings!B$2:B$15)</f>
        <v>Teen</v>
      </c>
      <c r="M5301" s="2" t="str">
        <f>_xlfn.XLOOKUP(Table1[[#This Row],[Rating Category]],Recommendation!A$2:A$6,Recommendation!B$2:B$6)</f>
        <v>Guidance</v>
      </c>
      <c r="N5301" s="2">
        <v>124</v>
      </c>
      <c r="O5301" s="2" t="str" cm="1">
        <f t="array" ref="O5301">_xlfn.IFS(Table1[[#This Row],[Duration]]&lt;90,"Short",Table1[[#This Row],[Duration]]&lt;180,"Medium",Table1[[#This Row],[Duration]]&lt;=240,"Long",TRUE,"Seasons")</f>
        <v>Medium</v>
      </c>
      <c r="P5301" s="3" t="s">
        <v>2057</v>
      </c>
    </row>
    <row r="5302" spans="1:16" ht="42">
      <c r="A5302" s="2" t="s">
        <v>22049</v>
      </c>
      <c r="B5302" s="2" t="s">
        <v>0</v>
      </c>
      <c r="C5302" s="3" t="s">
        <v>22050</v>
      </c>
      <c r="D5302" s="3" t="s">
        <v>14849</v>
      </c>
      <c r="E5302" s="3" t="s">
        <v>22051</v>
      </c>
      <c r="F5302" s="3" t="s">
        <v>1</v>
      </c>
      <c r="G5302" s="7" t="s">
        <v>9973</v>
      </c>
      <c r="H5302" s="4">
        <v>2021</v>
      </c>
      <c r="I5302" s="2">
        <v>2005</v>
      </c>
      <c r="J5302" s="2">
        <f ca="1">YEAR(TODAY())-Table1[[#This Row],[Release_year]]</f>
        <v>21</v>
      </c>
      <c r="K5302" s="2" t="s">
        <v>2</v>
      </c>
      <c r="L5302" s="2" t="str">
        <f>_xlfn.XLOOKUP(Table1[[#This Row],[Rating]],Ratings!A$2:A$15,Ratings!B$2:B$15)</f>
        <v>Teen</v>
      </c>
      <c r="M5302" s="2" t="str">
        <f>_xlfn.XLOOKUP(Table1[[#This Row],[Rating Category]],Recommendation!A$2:A$6,Recommendation!B$2:B$6)</f>
        <v>Guidance</v>
      </c>
      <c r="N5302" s="2">
        <v>101</v>
      </c>
      <c r="O5302" s="2" t="str" cm="1">
        <f t="array" ref="O5302">_xlfn.IFS(Table1[[#This Row],[Duration]]&lt;90,"Short",Table1[[#This Row],[Duration]]&lt;180,"Medium",Table1[[#This Row],[Duration]]&lt;=240,"Long",TRUE,"Seasons")</f>
        <v>Medium</v>
      </c>
      <c r="P5302" s="3" t="s">
        <v>125</v>
      </c>
    </row>
    <row r="5303" spans="1:16" ht="70">
      <c r="A5303" s="2" t="s">
        <v>22052</v>
      </c>
      <c r="B5303" s="2" t="s">
        <v>0</v>
      </c>
      <c r="C5303" s="3" t="s">
        <v>22053</v>
      </c>
      <c r="D5303" s="3" t="s">
        <v>10161</v>
      </c>
      <c r="E5303" s="3" t="s">
        <v>22054</v>
      </c>
      <c r="F5303" s="3" t="s">
        <v>50</v>
      </c>
      <c r="G5303" s="7" t="s">
        <v>12977</v>
      </c>
      <c r="H5303" s="4">
        <v>2021</v>
      </c>
      <c r="I5303" s="2">
        <v>2001</v>
      </c>
      <c r="J5303" s="2">
        <f ca="1">YEAR(TODAY())-Table1[[#This Row],[Release_year]]</f>
        <v>25</v>
      </c>
      <c r="K5303" s="2" t="s">
        <v>124</v>
      </c>
      <c r="L5303" s="2" t="str">
        <f>_xlfn.XLOOKUP(Table1[[#This Row],[Rating]],Ratings!A$2:A$15,Ratings!B$2:B$15)</f>
        <v>Adult</v>
      </c>
      <c r="M5303" s="2" t="str">
        <f>_xlfn.XLOOKUP(Table1[[#This Row],[Rating Category]],Recommendation!A$2:A$6,Recommendation!B$2:B$6)</f>
        <v>Restricted</v>
      </c>
      <c r="N5303" s="2">
        <v>106</v>
      </c>
      <c r="O5303" s="2" t="str" cm="1">
        <f t="array" ref="O5303">_xlfn.IFS(Table1[[#This Row],[Duration]]&lt;90,"Short",Table1[[#This Row],[Duration]]&lt;180,"Medium",Table1[[#This Row],[Duration]]&lt;=240,"Long",TRUE,"Seasons")</f>
        <v>Medium</v>
      </c>
      <c r="P5303" s="3" t="s">
        <v>23</v>
      </c>
    </row>
    <row r="5304" spans="1:16" ht="70">
      <c r="A5304" s="2" t="s">
        <v>22055</v>
      </c>
      <c r="B5304" s="2" t="s">
        <v>0</v>
      </c>
      <c r="C5304" s="3" t="s">
        <v>22056</v>
      </c>
      <c r="D5304" s="3" t="s">
        <v>22057</v>
      </c>
      <c r="E5304" s="3" t="s">
        <v>22058</v>
      </c>
      <c r="F5304" s="3" t="s">
        <v>13</v>
      </c>
      <c r="G5304" s="7" t="s">
        <v>11939</v>
      </c>
      <c r="H5304" s="4">
        <v>2021</v>
      </c>
      <c r="I5304" s="2">
        <v>2008</v>
      </c>
      <c r="J5304" s="2">
        <f ca="1">YEAR(TODAY())-Table1[[#This Row],[Release_year]]</f>
        <v>18</v>
      </c>
      <c r="K5304" s="2" t="s">
        <v>7</v>
      </c>
      <c r="L5304" s="2" t="str">
        <f>_xlfn.XLOOKUP(Table1[[#This Row],[Rating]],Ratings!A$2:A$15,Ratings!B$2:B$15)</f>
        <v>Adult</v>
      </c>
      <c r="M5304" s="2" t="str">
        <f>_xlfn.XLOOKUP(Table1[[#This Row],[Rating Category]],Recommendation!A$2:A$6,Recommendation!B$2:B$6)</f>
        <v>Restricted</v>
      </c>
      <c r="N5304" s="2">
        <v>137</v>
      </c>
      <c r="O5304" s="2" t="str" cm="1">
        <f t="array" ref="O5304">_xlfn.IFS(Table1[[#This Row],[Duration]]&lt;90,"Short",Table1[[#This Row],[Duration]]&lt;180,"Medium",Table1[[#This Row],[Duration]]&lt;=240,"Long",TRUE,"Seasons")</f>
        <v>Medium</v>
      </c>
      <c r="P5304" s="3" t="s">
        <v>23</v>
      </c>
    </row>
    <row r="5305" spans="1:16" ht="56">
      <c r="A5305" s="2" t="s">
        <v>22059</v>
      </c>
      <c r="B5305" s="2" t="s">
        <v>0</v>
      </c>
      <c r="C5305" s="3" t="s">
        <v>22060</v>
      </c>
      <c r="D5305" s="3" t="s">
        <v>17820</v>
      </c>
      <c r="E5305" s="3" t="s">
        <v>22061</v>
      </c>
      <c r="F5305" s="3" t="s">
        <v>13</v>
      </c>
      <c r="G5305" s="7" t="s">
        <v>11939</v>
      </c>
      <c r="H5305" s="4">
        <v>2021</v>
      </c>
      <c r="I5305" s="2">
        <v>2001</v>
      </c>
      <c r="J5305" s="2">
        <f ca="1">YEAR(TODAY())-Table1[[#This Row],[Release_year]]</f>
        <v>25</v>
      </c>
      <c r="K5305" s="2" t="s">
        <v>29</v>
      </c>
      <c r="L5305" s="2" t="str">
        <f>_xlfn.XLOOKUP(Table1[[#This Row],[Rating]],Ratings!A$2:A$15,Ratings!B$2:B$15)</f>
        <v>Teen</v>
      </c>
      <c r="M5305" s="2" t="str">
        <f>_xlfn.XLOOKUP(Table1[[#This Row],[Rating Category]],Recommendation!A$2:A$6,Recommendation!B$2:B$6)</f>
        <v>Guidance</v>
      </c>
      <c r="N5305" s="2">
        <v>171</v>
      </c>
      <c r="O5305" s="2" t="str" cm="1">
        <f t="array" ref="O5305">_xlfn.IFS(Table1[[#This Row],[Duration]]&lt;90,"Short",Table1[[#This Row],[Duration]]&lt;180,"Medium",Table1[[#This Row],[Duration]]&lt;=240,"Long",TRUE,"Seasons")</f>
        <v>Medium</v>
      </c>
      <c r="P5305" s="3" t="s">
        <v>218</v>
      </c>
    </row>
    <row r="5306" spans="1:16" ht="56">
      <c r="A5306" s="2" t="s">
        <v>22062</v>
      </c>
      <c r="B5306" s="2" t="s">
        <v>0</v>
      </c>
      <c r="C5306" s="3" t="s">
        <v>22063</v>
      </c>
      <c r="D5306" s="3" t="s">
        <v>10504</v>
      </c>
      <c r="E5306" s="3" t="s">
        <v>22064</v>
      </c>
      <c r="F5306" s="3" t="s">
        <v>13</v>
      </c>
      <c r="G5306" s="7" t="s">
        <v>12391</v>
      </c>
      <c r="H5306" s="4">
        <v>2021</v>
      </c>
      <c r="I5306" s="2">
        <v>2011</v>
      </c>
      <c r="J5306" s="2">
        <f ca="1">YEAR(TODAY())-Table1[[#This Row],[Release_year]]</f>
        <v>15</v>
      </c>
      <c r="K5306" s="2" t="s">
        <v>29</v>
      </c>
      <c r="L5306" s="2" t="str">
        <f>_xlfn.XLOOKUP(Table1[[#This Row],[Rating]],Ratings!A$2:A$15,Ratings!B$2:B$15)</f>
        <v>Teen</v>
      </c>
      <c r="M5306" s="2" t="str">
        <f>_xlfn.XLOOKUP(Table1[[#This Row],[Rating Category]],Recommendation!A$2:A$6,Recommendation!B$2:B$6)</f>
        <v>Guidance</v>
      </c>
      <c r="N5306" s="2">
        <v>132</v>
      </c>
      <c r="O5306" s="2" t="str" cm="1">
        <f t="array" ref="O5306">_xlfn.IFS(Table1[[#This Row],[Duration]]&lt;90,"Short",Table1[[#This Row],[Duration]]&lt;180,"Medium",Table1[[#This Row],[Duration]]&lt;=240,"Long",TRUE,"Seasons")</f>
        <v>Medium</v>
      </c>
      <c r="P5306" s="3" t="s">
        <v>575</v>
      </c>
    </row>
    <row r="5307" spans="1:16" ht="70">
      <c r="A5307" s="2" t="s">
        <v>22065</v>
      </c>
      <c r="B5307" s="2" t="s">
        <v>0</v>
      </c>
      <c r="C5307" s="3" t="s">
        <v>22066</v>
      </c>
      <c r="D5307" s="3" t="s">
        <v>548</v>
      </c>
      <c r="E5307" s="3" t="s">
        <v>22067</v>
      </c>
      <c r="F5307" s="3" t="s">
        <v>13</v>
      </c>
      <c r="G5307" s="7" t="s">
        <v>13121</v>
      </c>
      <c r="H5307" s="4">
        <v>2021</v>
      </c>
      <c r="I5307" s="2">
        <v>2013</v>
      </c>
      <c r="J5307" s="2">
        <f ca="1">YEAR(TODAY())-Table1[[#This Row],[Release_year]]</f>
        <v>13</v>
      </c>
      <c r="K5307" s="2" t="s">
        <v>29</v>
      </c>
      <c r="L5307" s="2" t="str">
        <f>_xlfn.XLOOKUP(Table1[[#This Row],[Rating]],Ratings!A$2:A$15,Ratings!B$2:B$15)</f>
        <v>Teen</v>
      </c>
      <c r="M5307" s="2" t="str">
        <f>_xlfn.XLOOKUP(Table1[[#This Row],[Rating Category]],Recommendation!A$2:A$6,Recommendation!B$2:B$6)</f>
        <v>Guidance</v>
      </c>
      <c r="N5307" s="2">
        <v>147</v>
      </c>
      <c r="O5307" s="2" t="str" cm="1">
        <f t="array" ref="O5307">_xlfn.IFS(Table1[[#This Row],[Duration]]&lt;90,"Short",Table1[[#This Row],[Duration]]&lt;180,"Medium",Table1[[#This Row],[Duration]]&lt;=240,"Long",TRUE,"Seasons")</f>
        <v>Medium</v>
      </c>
      <c r="P5307" s="3" t="s">
        <v>523</v>
      </c>
    </row>
    <row r="5308" spans="1:16" ht="42">
      <c r="A5308" s="2" t="s">
        <v>22068</v>
      </c>
      <c r="B5308" s="2" t="s">
        <v>0</v>
      </c>
      <c r="C5308" s="3" t="s">
        <v>22069</v>
      </c>
      <c r="D5308" s="3" t="s">
        <v>17588</v>
      </c>
      <c r="E5308" s="3" t="s">
        <v>22070</v>
      </c>
      <c r="F5308" s="3" t="s">
        <v>13</v>
      </c>
      <c r="G5308" s="7" t="s">
        <v>12176</v>
      </c>
      <c r="H5308" s="4">
        <v>2021</v>
      </c>
      <c r="I5308" s="2">
        <v>2006</v>
      </c>
      <c r="J5308" s="2">
        <f ca="1">YEAR(TODAY())-Table1[[#This Row],[Release_year]]</f>
        <v>20</v>
      </c>
      <c r="K5308" s="2" t="s">
        <v>45</v>
      </c>
      <c r="L5308" s="2" t="str">
        <f>_xlfn.XLOOKUP(Table1[[#This Row],[Rating]],Ratings!A$2:A$15,Ratings!B$2:B$15)</f>
        <v>Family</v>
      </c>
      <c r="M5308" s="2" t="str">
        <f>_xlfn.XLOOKUP(Table1[[#This Row],[Rating Category]],Recommendation!A$2:A$6,Recommendation!B$2:B$6)</f>
        <v>Guidance</v>
      </c>
      <c r="N5308" s="2">
        <v>151</v>
      </c>
      <c r="O5308" s="2" t="str" cm="1">
        <f t="array" ref="O5308">_xlfn.IFS(Table1[[#This Row],[Duration]]&lt;90,"Short",Table1[[#This Row],[Duration]]&lt;180,"Medium",Table1[[#This Row],[Duration]]&lt;=240,"Long",TRUE,"Seasons")</f>
        <v>Medium</v>
      </c>
      <c r="P5308" s="3" t="s">
        <v>192</v>
      </c>
    </row>
    <row r="5309" spans="1:16" ht="56">
      <c r="A5309" s="2" t="s">
        <v>22071</v>
      </c>
      <c r="B5309" s="2" t="s">
        <v>0</v>
      </c>
      <c r="C5309" s="3" t="s">
        <v>22072</v>
      </c>
      <c r="D5309" s="3" t="s">
        <v>22073</v>
      </c>
      <c r="E5309" s="3" t="s">
        <v>22074</v>
      </c>
      <c r="F5309" s="3" t="s">
        <v>1140</v>
      </c>
      <c r="G5309" s="7" t="s">
        <v>22075</v>
      </c>
      <c r="H5309" s="4">
        <v>2021</v>
      </c>
      <c r="I5309" s="2">
        <v>2014</v>
      </c>
      <c r="J5309" s="2">
        <f ca="1">YEAR(TODAY())-Table1[[#This Row],[Release_year]]</f>
        <v>12</v>
      </c>
      <c r="K5309" s="2" t="s">
        <v>16</v>
      </c>
      <c r="L5309" s="2" t="str">
        <f>_xlfn.XLOOKUP(Table1[[#This Row],[Rating]],Ratings!A$2:A$15,Ratings!B$2:B$15)</f>
        <v>Family</v>
      </c>
      <c r="M5309" s="2" t="str">
        <f>_xlfn.XLOOKUP(Table1[[#This Row],[Rating Category]],Recommendation!A$2:A$6,Recommendation!B$2:B$6)</f>
        <v>Guidance</v>
      </c>
      <c r="N5309" s="2">
        <v>90</v>
      </c>
      <c r="O5309" s="2" t="str" cm="1">
        <f t="array" ref="O5309">_xlfn.IFS(Table1[[#This Row],[Duration]]&lt;90,"Short",Table1[[#This Row],[Duration]]&lt;180,"Medium",Table1[[#This Row],[Duration]]&lt;=240,"Long",TRUE,"Seasons")</f>
        <v>Medium</v>
      </c>
      <c r="P5309" s="3" t="s">
        <v>46</v>
      </c>
    </row>
    <row r="5310" spans="1:16" ht="56">
      <c r="A5310" s="2" t="s">
        <v>22076</v>
      </c>
      <c r="B5310" s="2" t="s">
        <v>0</v>
      </c>
      <c r="C5310" s="3" t="s">
        <v>22077</v>
      </c>
      <c r="D5310" s="3" t="s">
        <v>22078</v>
      </c>
      <c r="E5310" s="3" t="s">
        <v>22079</v>
      </c>
      <c r="F5310" s="3" t="s">
        <v>1030</v>
      </c>
      <c r="G5310" s="7" t="s">
        <v>22080</v>
      </c>
      <c r="H5310" s="4">
        <v>2021</v>
      </c>
      <c r="I5310" s="2">
        <v>2010</v>
      </c>
      <c r="J5310" s="2">
        <f ca="1">YEAR(TODAY())-Table1[[#This Row],[Release_year]]</f>
        <v>16</v>
      </c>
      <c r="K5310" s="2" t="s">
        <v>45</v>
      </c>
      <c r="L5310" s="2" t="str">
        <f>_xlfn.XLOOKUP(Table1[[#This Row],[Rating]],Ratings!A$2:A$15,Ratings!B$2:B$15)</f>
        <v>Family</v>
      </c>
      <c r="M5310" s="2" t="str">
        <f>_xlfn.XLOOKUP(Table1[[#This Row],[Rating Category]],Recommendation!A$2:A$6,Recommendation!B$2:B$6)</f>
        <v>Guidance</v>
      </c>
      <c r="N5310" s="2">
        <v>111</v>
      </c>
      <c r="O5310" s="2" t="str" cm="1">
        <f t="array" ref="O5310">_xlfn.IFS(Table1[[#This Row],[Duration]]&lt;90,"Short",Table1[[#This Row],[Duration]]&lt;180,"Medium",Table1[[#This Row],[Duration]]&lt;=240,"Long",TRUE,"Seasons")</f>
        <v>Medium</v>
      </c>
      <c r="P5310" s="3" t="s">
        <v>22081</v>
      </c>
    </row>
    <row r="5311" spans="1:16" ht="56">
      <c r="A5311" s="2" t="s">
        <v>22082</v>
      </c>
      <c r="B5311" s="2" t="s">
        <v>0</v>
      </c>
      <c r="C5311" s="3" t="s">
        <v>22083</v>
      </c>
      <c r="D5311" s="3" t="s">
        <v>22078</v>
      </c>
      <c r="E5311" s="3" t="s">
        <v>22084</v>
      </c>
      <c r="F5311" s="3" t="s">
        <v>1030</v>
      </c>
      <c r="G5311" s="7" t="s">
        <v>10393</v>
      </c>
      <c r="H5311" s="4">
        <v>2021</v>
      </c>
      <c r="I5311" s="2">
        <v>2012</v>
      </c>
      <c r="J5311" s="2">
        <f ca="1">YEAR(TODAY())-Table1[[#This Row],[Release_year]]</f>
        <v>14</v>
      </c>
      <c r="K5311" s="2" t="s">
        <v>45</v>
      </c>
      <c r="L5311" s="2" t="str">
        <f>_xlfn.XLOOKUP(Table1[[#This Row],[Rating]],Ratings!A$2:A$15,Ratings!B$2:B$15)</f>
        <v>Family</v>
      </c>
      <c r="M5311" s="2" t="str">
        <f>_xlfn.XLOOKUP(Table1[[#This Row],[Rating Category]],Recommendation!A$2:A$6,Recommendation!B$2:B$6)</f>
        <v>Guidance</v>
      </c>
      <c r="N5311" s="2">
        <v>112</v>
      </c>
      <c r="O5311" s="2" t="str" cm="1">
        <f t="array" ref="O5311">_xlfn.IFS(Table1[[#This Row],[Duration]]&lt;90,"Short",Table1[[#This Row],[Duration]]&lt;180,"Medium",Table1[[#This Row],[Duration]]&lt;=240,"Long",TRUE,"Seasons")</f>
        <v>Medium</v>
      </c>
      <c r="P5311" s="3" t="s">
        <v>22081</v>
      </c>
    </row>
    <row r="5312" spans="1:16" ht="56">
      <c r="A5312" s="2" t="s">
        <v>22085</v>
      </c>
      <c r="B5312" s="2" t="s">
        <v>0</v>
      </c>
      <c r="C5312" s="3" t="s">
        <v>22086</v>
      </c>
      <c r="D5312" s="3" t="s">
        <v>22087</v>
      </c>
      <c r="E5312" s="3" t="s">
        <v>22088</v>
      </c>
      <c r="F5312" s="3" t="s">
        <v>1030</v>
      </c>
      <c r="G5312" s="7" t="s">
        <v>10393</v>
      </c>
      <c r="H5312" s="4">
        <v>2021</v>
      </c>
      <c r="I5312" s="2">
        <v>2015</v>
      </c>
      <c r="J5312" s="2">
        <f ca="1">YEAR(TODAY())-Table1[[#This Row],[Release_year]]</f>
        <v>11</v>
      </c>
      <c r="K5312" s="2" t="s">
        <v>45</v>
      </c>
      <c r="L5312" s="2" t="str">
        <f>_xlfn.XLOOKUP(Table1[[#This Row],[Rating]],Ratings!A$2:A$15,Ratings!B$2:B$15)</f>
        <v>Family</v>
      </c>
      <c r="M5312" s="2" t="str">
        <f>_xlfn.XLOOKUP(Table1[[#This Row],[Rating Category]],Recommendation!A$2:A$6,Recommendation!B$2:B$6)</f>
        <v>Guidance</v>
      </c>
      <c r="N5312" s="2">
        <v>107</v>
      </c>
      <c r="O5312" s="2" t="str" cm="1">
        <f t="array" ref="O5312">_xlfn.IFS(Table1[[#This Row],[Duration]]&lt;90,"Short",Table1[[#This Row],[Duration]]&lt;180,"Medium",Table1[[#This Row],[Duration]]&lt;=240,"Long",TRUE,"Seasons")</f>
        <v>Medium</v>
      </c>
      <c r="P5312" s="3" t="s">
        <v>22081</v>
      </c>
    </row>
    <row r="5313" spans="1:16" ht="42">
      <c r="A5313" s="2" t="s">
        <v>22089</v>
      </c>
      <c r="B5313" s="2" t="s">
        <v>0</v>
      </c>
      <c r="C5313" s="3" t="s">
        <v>22090</v>
      </c>
      <c r="D5313" s="3" t="s">
        <v>22091</v>
      </c>
      <c r="E5313" s="3" t="s">
        <v>22092</v>
      </c>
      <c r="F5313" s="3" t="s">
        <v>2540</v>
      </c>
      <c r="G5313" s="7" t="s">
        <v>13691</v>
      </c>
      <c r="H5313" s="4">
        <v>2021</v>
      </c>
      <c r="I5313" s="2">
        <v>2016</v>
      </c>
      <c r="J5313" s="2">
        <f ca="1">YEAR(TODAY())-Table1[[#This Row],[Release_year]]</f>
        <v>10</v>
      </c>
      <c r="K5313" s="2" t="s">
        <v>87</v>
      </c>
      <c r="L5313" s="2" t="str">
        <f>_xlfn.XLOOKUP(Table1[[#This Row],[Rating]],Ratings!A$2:A$15,Ratings!B$2:B$15)</f>
        <v>Kids</v>
      </c>
      <c r="M5313" s="2" t="str">
        <f>_xlfn.XLOOKUP(Table1[[#This Row],[Rating Category]],Recommendation!A$2:A$6,Recommendation!B$2:B$6)</f>
        <v>Safe</v>
      </c>
      <c r="N5313" s="2">
        <v>96</v>
      </c>
      <c r="O5313" s="2" t="str" cm="1">
        <f t="array" ref="O5313">_xlfn.IFS(Table1[[#This Row],[Duration]]&lt;90,"Short",Table1[[#This Row],[Duration]]&lt;180,"Medium",Table1[[#This Row],[Duration]]&lt;=240,"Long",TRUE,"Seasons")</f>
        <v>Medium</v>
      </c>
      <c r="P5313" s="3" t="s">
        <v>5792</v>
      </c>
    </row>
    <row r="5314" spans="1:16" ht="56">
      <c r="A5314" s="2" t="s">
        <v>22093</v>
      </c>
      <c r="B5314" s="2" t="s">
        <v>0</v>
      </c>
      <c r="C5314" s="3" t="s">
        <v>22094</v>
      </c>
      <c r="D5314" s="3" t="s">
        <v>2144</v>
      </c>
      <c r="E5314" s="3" t="s">
        <v>22095</v>
      </c>
      <c r="F5314" s="3" t="s">
        <v>1</v>
      </c>
      <c r="G5314" s="7" t="s">
        <v>13686</v>
      </c>
      <c r="H5314" s="4">
        <v>2021</v>
      </c>
      <c r="I5314" s="2">
        <v>2016</v>
      </c>
      <c r="J5314" s="2">
        <f ca="1">YEAR(TODAY())-Table1[[#This Row],[Release_year]]</f>
        <v>10</v>
      </c>
      <c r="K5314" s="2" t="s">
        <v>2</v>
      </c>
      <c r="L5314" s="2" t="str">
        <f>_xlfn.XLOOKUP(Table1[[#This Row],[Rating]],Ratings!A$2:A$15,Ratings!B$2:B$15)</f>
        <v>Teen</v>
      </c>
      <c r="M5314" s="2" t="str">
        <f>_xlfn.XLOOKUP(Table1[[#This Row],[Rating Category]],Recommendation!A$2:A$6,Recommendation!B$2:B$6)</f>
        <v>Guidance</v>
      </c>
      <c r="N5314" s="2">
        <v>88</v>
      </c>
      <c r="O5314" s="2" t="str" cm="1">
        <f t="array" ref="O5314">_xlfn.IFS(Table1[[#This Row],[Duration]]&lt;90,"Short",Table1[[#This Row],[Duration]]&lt;180,"Medium",Table1[[#This Row],[Duration]]&lt;=240,"Long",TRUE,"Seasons")</f>
        <v>Short</v>
      </c>
      <c r="P5314" s="3" t="s">
        <v>8989</v>
      </c>
    </row>
    <row r="5315" spans="1:16" ht="42">
      <c r="A5315" s="2" t="s">
        <v>22096</v>
      </c>
      <c r="B5315" s="2" t="s">
        <v>0</v>
      </c>
      <c r="C5315" s="3" t="s">
        <v>22097</v>
      </c>
      <c r="D5315" s="3" t="s">
        <v>22098</v>
      </c>
      <c r="E5315" s="3" t="s">
        <v>22099</v>
      </c>
      <c r="F5315" s="3" t="s">
        <v>28</v>
      </c>
      <c r="G5315" s="7" t="s">
        <v>12183</v>
      </c>
      <c r="H5315" s="4">
        <v>2021</v>
      </c>
      <c r="I5315" s="2">
        <v>2017</v>
      </c>
      <c r="J5315" s="2">
        <f ca="1">YEAR(TODAY())-Table1[[#This Row],[Release_year]]</f>
        <v>9</v>
      </c>
      <c r="K5315" s="2" t="s">
        <v>181</v>
      </c>
      <c r="L5315" s="2" t="str">
        <f>_xlfn.XLOOKUP(Table1[[#This Row],[Rating]],Ratings!A$2:A$15,Ratings!B$2:B$15)</f>
        <v>Family</v>
      </c>
      <c r="M5315" s="2" t="str">
        <f>_xlfn.XLOOKUP(Table1[[#This Row],[Rating Category]],Recommendation!A$2:A$6,Recommendation!B$2:B$6)</f>
        <v>Guidance</v>
      </c>
      <c r="N5315" s="2">
        <v>87</v>
      </c>
      <c r="O5315" s="2" t="str" cm="1">
        <f t="array" ref="O5315">_xlfn.IFS(Table1[[#This Row],[Duration]]&lt;90,"Short",Table1[[#This Row],[Duration]]&lt;180,"Medium",Table1[[#This Row],[Duration]]&lt;=240,"Long",TRUE,"Seasons")</f>
        <v>Short</v>
      </c>
      <c r="P5315" s="3" t="s">
        <v>17</v>
      </c>
    </row>
    <row r="5316" spans="1:16" ht="56">
      <c r="A5316" s="2" t="s">
        <v>22100</v>
      </c>
      <c r="B5316" s="2" t="s">
        <v>0</v>
      </c>
      <c r="C5316" s="3" t="s">
        <v>22101</v>
      </c>
      <c r="D5316" s="3" t="s">
        <v>18581</v>
      </c>
      <c r="E5316" s="3" t="s">
        <v>22102</v>
      </c>
      <c r="F5316" s="3" t="s">
        <v>1</v>
      </c>
      <c r="G5316" s="7" t="s">
        <v>12239</v>
      </c>
      <c r="H5316" s="4">
        <v>2021</v>
      </c>
      <c r="I5316" s="2">
        <v>2017</v>
      </c>
      <c r="J5316" s="2">
        <f ca="1">YEAR(TODAY())-Table1[[#This Row],[Release_year]]</f>
        <v>9</v>
      </c>
      <c r="K5316" s="2" t="s">
        <v>45</v>
      </c>
      <c r="L5316" s="2" t="str">
        <f>_xlfn.XLOOKUP(Table1[[#This Row],[Rating]],Ratings!A$2:A$15,Ratings!B$2:B$15)</f>
        <v>Family</v>
      </c>
      <c r="M5316" s="2" t="str">
        <f>_xlfn.XLOOKUP(Table1[[#This Row],[Rating Category]],Recommendation!A$2:A$6,Recommendation!B$2:B$6)</f>
        <v>Guidance</v>
      </c>
      <c r="N5316" s="2">
        <v>85</v>
      </c>
      <c r="O5316" s="2" t="str" cm="1">
        <f t="array" ref="O5316">_xlfn.IFS(Table1[[#This Row],[Duration]]&lt;90,"Short",Table1[[#This Row],[Duration]]&lt;180,"Medium",Table1[[#This Row],[Duration]]&lt;=240,"Long",TRUE,"Seasons")</f>
        <v>Short</v>
      </c>
      <c r="P5316" s="3" t="s">
        <v>254</v>
      </c>
    </row>
    <row r="5317" spans="1:16" ht="56">
      <c r="A5317" s="2" t="s">
        <v>22103</v>
      </c>
      <c r="B5317" s="2" t="s">
        <v>0</v>
      </c>
      <c r="C5317" s="3" t="s">
        <v>22104</v>
      </c>
      <c r="D5317" s="3" t="s">
        <v>22105</v>
      </c>
      <c r="E5317" s="3" t="s">
        <v>22106</v>
      </c>
      <c r="F5317" s="3" t="s">
        <v>22107</v>
      </c>
      <c r="G5317" s="7" t="s">
        <v>13994</v>
      </c>
      <c r="H5317" s="4">
        <v>2021</v>
      </c>
      <c r="I5317" s="2">
        <v>2015</v>
      </c>
      <c r="J5317" s="2">
        <f ca="1">YEAR(TODAY())-Table1[[#This Row],[Release_year]]</f>
        <v>11</v>
      </c>
      <c r="K5317" s="2" t="s">
        <v>7</v>
      </c>
      <c r="L5317" s="2" t="str">
        <f>_xlfn.XLOOKUP(Table1[[#This Row],[Rating]],Ratings!A$2:A$15,Ratings!B$2:B$15)</f>
        <v>Adult</v>
      </c>
      <c r="M5317" s="2" t="str">
        <f>_xlfn.XLOOKUP(Table1[[#This Row],[Rating Category]],Recommendation!A$2:A$6,Recommendation!B$2:B$6)</f>
        <v>Restricted</v>
      </c>
      <c r="N5317" s="2">
        <v>157</v>
      </c>
      <c r="O5317" s="2" t="str" cm="1">
        <f t="array" ref="O5317">_xlfn.IFS(Table1[[#This Row],[Duration]]&lt;90,"Short",Table1[[#This Row],[Duration]]&lt;180,"Medium",Table1[[#This Row],[Duration]]&lt;=240,"Long",TRUE,"Seasons")</f>
        <v>Medium</v>
      </c>
      <c r="P5317" s="3" t="s">
        <v>43</v>
      </c>
    </row>
    <row r="5318" spans="1:16" ht="42">
      <c r="A5318" s="2" t="s">
        <v>22108</v>
      </c>
      <c r="B5318" s="2" t="s">
        <v>0</v>
      </c>
      <c r="C5318" s="3" t="s">
        <v>22109</v>
      </c>
      <c r="D5318" s="3" t="s">
        <v>3525</v>
      </c>
      <c r="E5318" s="3" t="s">
        <v>22110</v>
      </c>
      <c r="F5318" s="3" t="s">
        <v>1500</v>
      </c>
      <c r="G5318" s="7" t="s">
        <v>9610</v>
      </c>
      <c r="H5318" s="4">
        <v>2021</v>
      </c>
      <c r="I5318" s="2">
        <v>2009</v>
      </c>
      <c r="J5318" s="2">
        <f ca="1">YEAR(TODAY())-Table1[[#This Row],[Release_year]]</f>
        <v>17</v>
      </c>
      <c r="K5318" s="2" t="s">
        <v>45</v>
      </c>
      <c r="L5318" s="2" t="str">
        <f>_xlfn.XLOOKUP(Table1[[#This Row],[Rating]],Ratings!A$2:A$15,Ratings!B$2:B$15)</f>
        <v>Family</v>
      </c>
      <c r="M5318" s="2" t="str">
        <f>_xlfn.XLOOKUP(Table1[[#This Row],[Rating Category]],Recommendation!A$2:A$6,Recommendation!B$2:B$6)</f>
        <v>Guidance</v>
      </c>
      <c r="N5318" s="2">
        <v>116</v>
      </c>
      <c r="O5318" s="2" t="str" cm="1">
        <f t="array" ref="O5318">_xlfn.IFS(Table1[[#This Row],[Duration]]&lt;90,"Short",Table1[[#This Row],[Duration]]&lt;180,"Medium",Table1[[#This Row],[Duration]]&lt;=240,"Long",TRUE,"Seasons")</f>
        <v>Medium</v>
      </c>
      <c r="P5318" s="3" t="s">
        <v>192</v>
      </c>
    </row>
    <row r="5319" spans="1:16" ht="56">
      <c r="A5319" s="2" t="s">
        <v>22111</v>
      </c>
      <c r="B5319" s="2" t="s">
        <v>0</v>
      </c>
      <c r="C5319" s="3" t="s">
        <v>22112</v>
      </c>
      <c r="D5319" s="3" t="s">
        <v>69</v>
      </c>
      <c r="E5319" s="3" t="s">
        <v>22113</v>
      </c>
      <c r="F5319" s="3" t="s">
        <v>1</v>
      </c>
      <c r="G5319" s="7" t="s">
        <v>8543</v>
      </c>
      <c r="H5319" s="4">
        <v>2021</v>
      </c>
      <c r="I5319" s="2">
        <v>2008</v>
      </c>
      <c r="J5319" s="2">
        <f ca="1">YEAR(TODAY())-Table1[[#This Row],[Release_year]]</f>
        <v>18</v>
      </c>
      <c r="K5319" s="2" t="s">
        <v>17489</v>
      </c>
      <c r="L5319" s="2" t="str">
        <f>_xlfn.XLOOKUP(Table1[[#This Row],[Rating]],Ratings!A$2:A$15,Ratings!B$2:B$15)</f>
        <v>Not Rated</v>
      </c>
      <c r="M5319" s="2" t="str">
        <f>_xlfn.XLOOKUP(Table1[[#This Row],[Rating Category]],Recommendation!A$2:A$6,Recommendation!B$2:B$6)</f>
        <v>Guidance</v>
      </c>
      <c r="N5319" s="2">
        <v>113</v>
      </c>
      <c r="O5319" s="2" t="str" cm="1">
        <f t="array" ref="O5319">_xlfn.IFS(Table1[[#This Row],[Duration]]&lt;90,"Short",Table1[[#This Row],[Duration]]&lt;180,"Medium",Table1[[#This Row],[Duration]]&lt;=240,"Long",TRUE,"Seasons")</f>
        <v>Medium</v>
      </c>
      <c r="P5319" s="3" t="s">
        <v>328</v>
      </c>
    </row>
    <row r="5320" spans="1:16" ht="42">
      <c r="A5320" s="2" t="s">
        <v>22114</v>
      </c>
      <c r="B5320" s="2" t="s">
        <v>0</v>
      </c>
      <c r="C5320" s="3" t="s">
        <v>22115</v>
      </c>
      <c r="D5320" s="3" t="s">
        <v>21781</v>
      </c>
      <c r="E5320" s="3" t="s">
        <v>22116</v>
      </c>
      <c r="F5320" s="3" t="s">
        <v>1</v>
      </c>
      <c r="G5320" s="7" t="s">
        <v>7942</v>
      </c>
      <c r="H5320" s="4">
        <v>2021</v>
      </c>
      <c r="I5320" s="2">
        <v>2011</v>
      </c>
      <c r="J5320" s="2">
        <f ca="1">YEAR(TODAY())-Table1[[#This Row],[Release_year]]</f>
        <v>15</v>
      </c>
      <c r="K5320" s="2" t="s">
        <v>124</v>
      </c>
      <c r="L5320" s="2" t="str">
        <f>_xlfn.XLOOKUP(Table1[[#This Row],[Rating]],Ratings!A$2:A$15,Ratings!B$2:B$15)</f>
        <v>Adult</v>
      </c>
      <c r="M5320" s="2" t="str">
        <f>_xlfn.XLOOKUP(Table1[[#This Row],[Rating Category]],Recommendation!A$2:A$6,Recommendation!B$2:B$6)</f>
        <v>Restricted</v>
      </c>
      <c r="N5320" s="2">
        <v>94</v>
      </c>
      <c r="O5320" s="2" t="str" cm="1">
        <f t="array" ref="O5320">_xlfn.IFS(Table1[[#This Row],[Duration]]&lt;90,"Short",Table1[[#This Row],[Duration]]&lt;180,"Medium",Table1[[#This Row],[Duration]]&lt;=240,"Long",TRUE,"Seasons")</f>
        <v>Medium</v>
      </c>
      <c r="P5320" s="3" t="s">
        <v>269</v>
      </c>
    </row>
    <row r="5321" spans="1:16" ht="56">
      <c r="A5321" s="2" t="s">
        <v>22117</v>
      </c>
      <c r="B5321" s="2" t="s">
        <v>0</v>
      </c>
      <c r="C5321" s="3" t="s">
        <v>22118</v>
      </c>
      <c r="D5321" s="3" t="s">
        <v>22119</v>
      </c>
      <c r="E5321" s="3" t="s">
        <v>22120</v>
      </c>
      <c r="F5321" s="3" t="s">
        <v>413</v>
      </c>
      <c r="G5321" s="7" t="s">
        <v>13779</v>
      </c>
      <c r="H5321" s="4">
        <v>2021</v>
      </c>
      <c r="I5321" s="2">
        <v>1973</v>
      </c>
      <c r="J5321" s="2">
        <f ca="1">YEAR(TODAY())-Table1[[#This Row],[Release_year]]</f>
        <v>53</v>
      </c>
      <c r="K5321" s="2" t="s">
        <v>14374</v>
      </c>
      <c r="L5321" s="2" t="str">
        <f>_xlfn.XLOOKUP(Table1[[#This Row],[Rating]],Ratings!A$2:A$15,Ratings!B$2:B$15)</f>
        <v>Not Rated</v>
      </c>
      <c r="M5321" s="2" t="str">
        <f>_xlfn.XLOOKUP(Table1[[#This Row],[Rating Category]],Recommendation!A$2:A$6,Recommendation!B$2:B$6)</f>
        <v>Guidance</v>
      </c>
      <c r="N5321" s="2">
        <v>81</v>
      </c>
      <c r="O5321" s="2" t="str" cm="1">
        <f t="array" ref="O5321">_xlfn.IFS(Table1[[#This Row],[Duration]]&lt;90,"Short",Table1[[#This Row],[Duration]]&lt;180,"Medium",Table1[[#This Row],[Duration]]&lt;=240,"Long",TRUE,"Seasons")</f>
        <v>Short</v>
      </c>
      <c r="P5321" s="3" t="s">
        <v>384</v>
      </c>
    </row>
    <row r="5322" spans="1:16" ht="42">
      <c r="A5322" s="2" t="s">
        <v>22121</v>
      </c>
      <c r="B5322" s="2" t="s">
        <v>0</v>
      </c>
      <c r="C5322" s="3" t="s">
        <v>22122</v>
      </c>
      <c r="D5322" s="3" t="s">
        <v>221</v>
      </c>
      <c r="E5322" s="3" t="s">
        <v>22123</v>
      </c>
      <c r="F5322" s="3" t="s">
        <v>1</v>
      </c>
      <c r="G5322" s="7" t="s">
        <v>7942</v>
      </c>
      <c r="H5322" s="4">
        <v>2021</v>
      </c>
      <c r="I5322" s="2">
        <v>2005</v>
      </c>
      <c r="J5322" s="2">
        <f ca="1">YEAR(TODAY())-Table1[[#This Row],[Release_year]]</f>
        <v>21</v>
      </c>
      <c r="K5322" s="2" t="s">
        <v>16</v>
      </c>
      <c r="L5322" s="2" t="str">
        <f>_xlfn.XLOOKUP(Table1[[#This Row],[Rating]],Ratings!A$2:A$15,Ratings!B$2:B$15)</f>
        <v>Family</v>
      </c>
      <c r="M5322" s="2" t="str">
        <f>_xlfn.XLOOKUP(Table1[[#This Row],[Rating Category]],Recommendation!A$2:A$6,Recommendation!B$2:B$6)</f>
        <v>Guidance</v>
      </c>
      <c r="N5322" s="2">
        <v>88</v>
      </c>
      <c r="O5322" s="2" t="str" cm="1">
        <f t="array" ref="O5322">_xlfn.IFS(Table1[[#This Row],[Duration]]&lt;90,"Short",Table1[[#This Row],[Duration]]&lt;180,"Medium",Table1[[#This Row],[Duration]]&lt;=240,"Long",TRUE,"Seasons")</f>
        <v>Short</v>
      </c>
      <c r="P5322" s="3" t="s">
        <v>46</v>
      </c>
    </row>
    <row r="5323" spans="1:16" ht="42">
      <c r="A5323" s="2" t="s">
        <v>22124</v>
      </c>
      <c r="B5323" s="2" t="s">
        <v>0</v>
      </c>
      <c r="C5323" s="3" t="s">
        <v>22125</v>
      </c>
      <c r="D5323" s="3" t="s">
        <v>22126</v>
      </c>
      <c r="E5323" s="3" t="s">
        <v>22127</v>
      </c>
      <c r="F5323" s="3" t="s">
        <v>13</v>
      </c>
      <c r="G5323" s="7" t="s">
        <v>7532</v>
      </c>
      <c r="H5323" s="4">
        <v>2021</v>
      </c>
      <c r="I5323" s="2">
        <v>2014</v>
      </c>
      <c r="J5323" s="2">
        <f ca="1">YEAR(TODAY())-Table1[[#This Row],[Release_year]]</f>
        <v>12</v>
      </c>
      <c r="K5323" s="2" t="s">
        <v>7</v>
      </c>
      <c r="L5323" s="2" t="str">
        <f>_xlfn.XLOOKUP(Table1[[#This Row],[Rating]],Ratings!A$2:A$15,Ratings!B$2:B$15)</f>
        <v>Adult</v>
      </c>
      <c r="M5323" s="2" t="str">
        <f>_xlfn.XLOOKUP(Table1[[#This Row],[Rating Category]],Recommendation!A$2:A$6,Recommendation!B$2:B$6)</f>
        <v>Restricted</v>
      </c>
      <c r="N5323" s="2">
        <v>131</v>
      </c>
      <c r="O5323" s="2" t="str" cm="1">
        <f t="array" ref="O5323">_xlfn.IFS(Table1[[#This Row],[Duration]]&lt;90,"Short",Table1[[#This Row],[Duration]]&lt;180,"Medium",Table1[[#This Row],[Duration]]&lt;=240,"Long",TRUE,"Seasons")</f>
        <v>Medium</v>
      </c>
      <c r="P5323" s="3" t="s">
        <v>192</v>
      </c>
    </row>
    <row r="5324" spans="1:16" ht="42">
      <c r="A5324" s="2" t="s">
        <v>22128</v>
      </c>
      <c r="B5324" s="2" t="s">
        <v>0</v>
      </c>
      <c r="C5324" s="3" t="s">
        <v>22129</v>
      </c>
      <c r="D5324" s="3" t="s">
        <v>18719</v>
      </c>
      <c r="E5324" s="3" t="s">
        <v>22130</v>
      </c>
      <c r="F5324" s="3" t="s">
        <v>13</v>
      </c>
      <c r="G5324" s="7" t="s">
        <v>12027</v>
      </c>
      <c r="H5324" s="4">
        <v>2021</v>
      </c>
      <c r="I5324" s="2">
        <v>2009</v>
      </c>
      <c r="J5324" s="2">
        <f ca="1">YEAR(TODAY())-Table1[[#This Row],[Release_year]]</f>
        <v>17</v>
      </c>
      <c r="K5324" s="2" t="s">
        <v>29</v>
      </c>
      <c r="L5324" s="2" t="str">
        <f>_xlfn.XLOOKUP(Table1[[#This Row],[Rating]],Ratings!A$2:A$15,Ratings!B$2:B$15)</f>
        <v>Teen</v>
      </c>
      <c r="M5324" s="2" t="str">
        <f>_xlfn.XLOOKUP(Table1[[#This Row],[Rating Category]],Recommendation!A$2:A$6,Recommendation!B$2:B$6)</f>
        <v>Guidance</v>
      </c>
      <c r="N5324" s="2">
        <v>120</v>
      </c>
      <c r="O5324" s="2" t="str" cm="1">
        <f t="array" ref="O5324">_xlfn.IFS(Table1[[#This Row],[Duration]]&lt;90,"Short",Table1[[#This Row],[Duration]]&lt;180,"Medium",Table1[[#This Row],[Duration]]&lt;=240,"Long",TRUE,"Seasons")</f>
        <v>Medium</v>
      </c>
      <c r="P5324" s="3" t="s">
        <v>43</v>
      </c>
    </row>
    <row r="5325" spans="1:16" ht="42">
      <c r="A5325" s="2" t="s">
        <v>22131</v>
      </c>
      <c r="B5325" s="2" t="s">
        <v>0</v>
      </c>
      <c r="C5325" s="3" t="s">
        <v>22132</v>
      </c>
      <c r="D5325" s="3" t="s">
        <v>22133</v>
      </c>
      <c r="E5325" s="3" t="s">
        <v>22134</v>
      </c>
      <c r="F5325" s="3" t="s">
        <v>22135</v>
      </c>
      <c r="G5325" s="7" t="s">
        <v>22136</v>
      </c>
      <c r="H5325" s="4">
        <v>2021</v>
      </c>
      <c r="I5325" s="2">
        <v>2015</v>
      </c>
      <c r="J5325" s="2">
        <f ca="1">YEAR(TODAY())-Table1[[#This Row],[Release_year]]</f>
        <v>11</v>
      </c>
      <c r="K5325" s="2" t="s">
        <v>7</v>
      </c>
      <c r="L5325" s="2" t="str">
        <f>_xlfn.XLOOKUP(Table1[[#This Row],[Rating]],Ratings!A$2:A$15,Ratings!B$2:B$15)</f>
        <v>Adult</v>
      </c>
      <c r="M5325" s="2" t="str">
        <f>_xlfn.XLOOKUP(Table1[[#This Row],[Rating Category]],Recommendation!A$2:A$6,Recommendation!B$2:B$6)</f>
        <v>Restricted</v>
      </c>
      <c r="N5325" s="2">
        <v>96</v>
      </c>
      <c r="O5325" s="2" t="str" cm="1">
        <f t="array" ref="O5325">_xlfn.IFS(Table1[[#This Row],[Duration]]&lt;90,"Short",Table1[[#This Row],[Duration]]&lt;180,"Medium",Table1[[#This Row],[Duration]]&lt;=240,"Long",TRUE,"Seasons")</f>
        <v>Medium</v>
      </c>
      <c r="P5325" s="3" t="s">
        <v>89</v>
      </c>
    </row>
    <row r="5326" spans="1:16" ht="56">
      <c r="A5326" s="2" t="s">
        <v>22137</v>
      </c>
      <c r="B5326" s="2" t="s">
        <v>0</v>
      </c>
      <c r="C5326" s="3" t="s">
        <v>22138</v>
      </c>
      <c r="D5326" s="3" t="s">
        <v>1336</v>
      </c>
      <c r="E5326" s="3" t="s">
        <v>22139</v>
      </c>
      <c r="F5326" s="3" t="s">
        <v>1</v>
      </c>
      <c r="G5326" s="7" t="s">
        <v>7942</v>
      </c>
      <c r="H5326" s="4">
        <v>2021</v>
      </c>
      <c r="I5326" s="2">
        <v>2007</v>
      </c>
      <c r="J5326" s="2">
        <f ca="1">YEAR(TODAY())-Table1[[#This Row],[Release_year]]</f>
        <v>19</v>
      </c>
      <c r="K5326" s="2" t="s">
        <v>124</v>
      </c>
      <c r="L5326" s="2" t="str">
        <f>_xlfn.XLOOKUP(Table1[[#This Row],[Rating]],Ratings!A$2:A$15,Ratings!B$2:B$15)</f>
        <v>Adult</v>
      </c>
      <c r="M5326" s="2" t="str">
        <f>_xlfn.XLOOKUP(Table1[[#This Row],[Rating Category]],Recommendation!A$2:A$6,Recommendation!B$2:B$6)</f>
        <v>Restricted</v>
      </c>
      <c r="N5326" s="2">
        <v>158</v>
      </c>
      <c r="O5326" s="2" t="str" cm="1">
        <f t="array" ref="O5326">_xlfn.IFS(Table1[[#This Row],[Duration]]&lt;90,"Short",Table1[[#This Row],[Duration]]&lt;180,"Medium",Table1[[#This Row],[Duration]]&lt;=240,"Long",TRUE,"Seasons")</f>
        <v>Medium</v>
      </c>
      <c r="P5326" s="3" t="s">
        <v>22140</v>
      </c>
    </row>
    <row r="5327" spans="1:16" ht="42">
      <c r="A5327" s="2" t="s">
        <v>22141</v>
      </c>
      <c r="B5327" s="2" t="s">
        <v>0</v>
      </c>
      <c r="C5327" s="3" t="s">
        <v>22142</v>
      </c>
      <c r="D5327" s="3" t="s">
        <v>14495</v>
      </c>
      <c r="E5327" s="3" t="s">
        <v>22143</v>
      </c>
      <c r="F5327" s="3" t="s">
        <v>1</v>
      </c>
      <c r="G5327" s="7" t="s">
        <v>8120</v>
      </c>
      <c r="H5327" s="4">
        <v>2021</v>
      </c>
      <c r="I5327" s="2">
        <v>2009</v>
      </c>
      <c r="J5327" s="2">
        <f ca="1">YEAR(TODAY())-Table1[[#This Row],[Release_year]]</f>
        <v>17</v>
      </c>
      <c r="K5327" s="2" t="s">
        <v>124</v>
      </c>
      <c r="L5327" s="2" t="str">
        <f>_xlfn.XLOOKUP(Table1[[#This Row],[Rating]],Ratings!A$2:A$15,Ratings!B$2:B$15)</f>
        <v>Adult</v>
      </c>
      <c r="M5327" s="2" t="str">
        <f>_xlfn.XLOOKUP(Table1[[#This Row],[Rating Category]],Recommendation!A$2:A$6,Recommendation!B$2:B$6)</f>
        <v>Restricted</v>
      </c>
      <c r="N5327" s="2">
        <v>88</v>
      </c>
      <c r="O5327" s="2" t="str" cm="1">
        <f t="array" ref="O5327">_xlfn.IFS(Table1[[#This Row],[Duration]]&lt;90,"Short",Table1[[#This Row],[Duration]]&lt;180,"Medium",Table1[[#This Row],[Duration]]&lt;=240,"Long",TRUE,"Seasons")</f>
        <v>Short</v>
      </c>
      <c r="P5327" s="3" t="s">
        <v>1580</v>
      </c>
    </row>
    <row r="5328" spans="1:16" ht="42">
      <c r="A5328" s="2" t="s">
        <v>22144</v>
      </c>
      <c r="B5328" s="2" t="s">
        <v>0</v>
      </c>
      <c r="C5328" s="3" t="s">
        <v>22145</v>
      </c>
      <c r="D5328" s="3" t="s">
        <v>22146</v>
      </c>
      <c r="E5328" s="3" t="s">
        <v>22147</v>
      </c>
      <c r="F5328" s="3" t="s">
        <v>1</v>
      </c>
      <c r="G5328" s="7" t="s">
        <v>22148</v>
      </c>
      <c r="H5328" s="4" t="s">
        <v>22183</v>
      </c>
      <c r="I5328" s="2">
        <v>2006</v>
      </c>
      <c r="J5328" s="2">
        <f ca="1">YEAR(TODAY())-Table1[[#This Row],[Release_year]]</f>
        <v>20</v>
      </c>
      <c r="K5328" s="2" t="s">
        <v>16</v>
      </c>
      <c r="L5328" s="2" t="str">
        <f>_xlfn.XLOOKUP(Table1[[#This Row],[Rating]],Ratings!A$2:A$15,Ratings!B$2:B$15)</f>
        <v>Family</v>
      </c>
      <c r="M5328" s="2" t="str">
        <f>_xlfn.XLOOKUP(Table1[[#This Row],[Rating Category]],Recommendation!A$2:A$6,Recommendation!B$2:B$6)</f>
        <v>Guidance</v>
      </c>
      <c r="N5328" s="2">
        <v>88</v>
      </c>
      <c r="O5328" s="2" t="str" cm="1">
        <f t="array" ref="O5328">_xlfn.IFS(Table1[[#This Row],[Duration]]&lt;90,"Short",Table1[[#This Row],[Duration]]&lt;180,"Medium",Table1[[#This Row],[Duration]]&lt;=240,"Long",TRUE,"Seasons")</f>
        <v>Short</v>
      </c>
      <c r="P5328" s="3" t="s">
        <v>46</v>
      </c>
    </row>
    <row r="5329" spans="1:16" ht="56">
      <c r="A5329" s="2" t="s">
        <v>22149</v>
      </c>
      <c r="B5329" s="2" t="s">
        <v>0</v>
      </c>
      <c r="C5329" s="3" t="s">
        <v>22150</v>
      </c>
      <c r="D5329" s="3" t="s">
        <v>22151</v>
      </c>
      <c r="E5329" s="3" t="s">
        <v>22152</v>
      </c>
      <c r="F5329" s="3" t="s">
        <v>13</v>
      </c>
      <c r="G5329" s="7" t="s">
        <v>9563</v>
      </c>
      <c r="H5329" s="4" t="s">
        <v>22183</v>
      </c>
      <c r="I5329" s="2">
        <v>2015</v>
      </c>
      <c r="J5329" s="2">
        <f ca="1">YEAR(TODAY())-Table1[[#This Row],[Release_year]]</f>
        <v>11</v>
      </c>
      <c r="K5329" s="2" t="s">
        <v>29</v>
      </c>
      <c r="L5329" s="2" t="str">
        <f>_xlfn.XLOOKUP(Table1[[#This Row],[Rating]],Ratings!A$2:A$15,Ratings!B$2:B$15)</f>
        <v>Teen</v>
      </c>
      <c r="M5329" s="2" t="str">
        <f>_xlfn.XLOOKUP(Table1[[#This Row],[Rating Category]],Recommendation!A$2:A$6,Recommendation!B$2:B$6)</f>
        <v>Guidance</v>
      </c>
      <c r="N5329" s="2">
        <v>111</v>
      </c>
      <c r="O5329" s="2" t="str" cm="1">
        <f t="array" ref="O5329">_xlfn.IFS(Table1[[#This Row],[Duration]]&lt;90,"Short",Table1[[#This Row],[Duration]]&lt;180,"Medium",Table1[[#This Row],[Duration]]&lt;=240,"Long",TRUE,"Seasons")</f>
        <v>Medium</v>
      </c>
      <c r="P5329" s="3" t="s">
        <v>575</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A4E2-AC48-CE4E-90ED-AFCEAA5C4A2D}">
  <dimension ref="A1:B6"/>
  <sheetViews>
    <sheetView zoomScale="140" zoomScaleNormal="140" workbookViewId="0">
      <selection activeCell="F5" sqref="F5"/>
    </sheetView>
  </sheetViews>
  <sheetFormatPr baseColWidth="10" defaultRowHeight="13"/>
  <cols>
    <col min="1" max="1" width="14.5" bestFit="1" customWidth="1"/>
    <col min="2" max="2" width="14.6640625" bestFit="1" customWidth="1"/>
  </cols>
  <sheetData>
    <row r="1" spans="1:2">
      <c r="A1" t="s">
        <v>22168</v>
      </c>
      <c r="B1" t="s">
        <v>22175</v>
      </c>
    </row>
    <row r="2" spans="1:2">
      <c r="A2" t="s">
        <v>22170</v>
      </c>
      <c r="B2" t="s">
        <v>22176</v>
      </c>
    </row>
    <row r="3" spans="1:2">
      <c r="A3" t="s">
        <v>22171</v>
      </c>
      <c r="B3" t="s">
        <v>22177</v>
      </c>
    </row>
    <row r="4" spans="1:2">
      <c r="A4" t="s">
        <v>22172</v>
      </c>
      <c r="B4" t="s">
        <v>22177</v>
      </c>
    </row>
    <row r="5" spans="1:2">
      <c r="A5" t="s">
        <v>22173</v>
      </c>
      <c r="B5" t="s">
        <v>22178</v>
      </c>
    </row>
    <row r="6" spans="1:2">
      <c r="A6" t="s">
        <v>22174</v>
      </c>
      <c r="B6" t="s">
        <v>22177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4BD7-ECFF-F448-8668-6D4099E62ACE}">
  <dimension ref="A1:B15"/>
  <sheetViews>
    <sheetView zoomScale="140" zoomScaleNormal="140" workbookViewId="0">
      <selection activeCell="B10" sqref="B10"/>
    </sheetView>
  </sheetViews>
  <sheetFormatPr baseColWidth="10" defaultRowHeight="13"/>
  <cols>
    <col min="2" max="2" width="13.6640625" bestFit="1" customWidth="1"/>
  </cols>
  <sheetData>
    <row r="1" spans="1:2">
      <c r="A1" t="s">
        <v>22167</v>
      </c>
      <c r="B1" t="s">
        <v>22169</v>
      </c>
    </row>
    <row r="2" spans="1:2" ht="14">
      <c r="A2" s="1" t="s">
        <v>58</v>
      </c>
      <c r="B2" t="s">
        <v>22170</v>
      </c>
    </row>
    <row r="3" spans="1:2">
      <c r="A3" t="s">
        <v>181</v>
      </c>
      <c r="B3" t="s">
        <v>22171</v>
      </c>
    </row>
    <row r="4" spans="1:2">
      <c r="A4" t="s">
        <v>29</v>
      </c>
      <c r="B4" t="s">
        <v>22172</v>
      </c>
    </row>
    <row r="5" spans="1:2">
      <c r="A5" t="s">
        <v>7</v>
      </c>
      <c r="B5" t="s">
        <v>22173</v>
      </c>
    </row>
    <row r="6" spans="1:2">
      <c r="A6" t="s">
        <v>16</v>
      </c>
      <c r="B6" t="s">
        <v>22171</v>
      </c>
    </row>
    <row r="7" spans="1:2">
      <c r="A7" t="s">
        <v>2</v>
      </c>
      <c r="B7" t="s">
        <v>22172</v>
      </c>
    </row>
    <row r="8" spans="1:2">
      <c r="A8" t="s">
        <v>124</v>
      </c>
      <c r="B8" t="s">
        <v>22173</v>
      </c>
    </row>
    <row r="9" spans="1:2">
      <c r="A9" t="s">
        <v>45</v>
      </c>
      <c r="B9" t="s">
        <v>22171</v>
      </c>
    </row>
    <row r="10" spans="1:2">
      <c r="A10" t="s">
        <v>246</v>
      </c>
      <c r="B10" t="s">
        <v>22171</v>
      </c>
    </row>
    <row r="11" spans="1:2">
      <c r="A11" t="s">
        <v>12565</v>
      </c>
      <c r="B11" t="s">
        <v>22173</v>
      </c>
    </row>
    <row r="12" spans="1:2">
      <c r="A12" t="s">
        <v>14374</v>
      </c>
      <c r="B12" t="s">
        <v>22174</v>
      </c>
    </row>
    <row r="13" spans="1:2">
      <c r="A13" t="s">
        <v>87</v>
      </c>
      <c r="B13" t="s">
        <v>22170</v>
      </c>
    </row>
    <row r="14" spans="1:2">
      <c r="A14" t="s">
        <v>16184</v>
      </c>
      <c r="B14" t="s">
        <v>22170</v>
      </c>
    </row>
    <row r="15" spans="1:2">
      <c r="A15" t="s">
        <v>17489</v>
      </c>
      <c r="B15" t="s">
        <v>22174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Movie vs Shows</vt:lpstr>
      <vt:lpstr>Country-wise content</vt:lpstr>
      <vt:lpstr>Release_Trend</vt:lpstr>
      <vt:lpstr>Rating_Distribution</vt:lpstr>
      <vt:lpstr>Dashboard</vt:lpstr>
      <vt:lpstr>Top country</vt:lpstr>
      <vt:lpstr>Netflix_Dataset</vt:lpstr>
      <vt:lpstr>Recommendation</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Avinash Kumar</cp:lastModifiedBy>
  <dcterms:modified xsi:type="dcterms:W3CDTF">2026-06-18T16:15:22Z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